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0" yWindow="0" windowWidth="15360" windowHeight="7770" tabRatio="832" firstSheet="191" activeTab="194"/>
  </bookViews>
  <sheets>
    <sheet name="06-01-17" sheetId="201" r:id="rId1"/>
    <sheet name="01" sheetId="203" r:id="rId2"/>
    <sheet name="01P" sheetId="199" r:id="rId3"/>
    <sheet name="01XML " sheetId="218" r:id="rId4"/>
    <sheet name="13-01-17 " sheetId="204" r:id="rId5"/>
    <sheet name="02" sheetId="205" r:id="rId6"/>
    <sheet name="02P " sheetId="210" r:id="rId7"/>
    <sheet name="02XML  " sheetId="219" r:id="rId8"/>
    <sheet name="20-01-17  " sheetId="211" r:id="rId9"/>
    <sheet name="03" sheetId="212" r:id="rId10"/>
    <sheet name="03P  " sheetId="213" r:id="rId11"/>
    <sheet name="03XML   " sheetId="220" r:id="rId12"/>
    <sheet name="27-01-17   " sheetId="221" r:id="rId13"/>
    <sheet name="04" sheetId="222" r:id="rId14"/>
    <sheet name="04P   " sheetId="224" r:id="rId15"/>
    <sheet name="04XML    " sheetId="223" r:id="rId16"/>
    <sheet name="03-02-17    " sheetId="225" r:id="rId17"/>
    <sheet name="05" sheetId="226" r:id="rId18"/>
    <sheet name="05P    " sheetId="230" r:id="rId19"/>
    <sheet name="05XML     " sheetId="231" r:id="rId20"/>
    <sheet name="10-02-17" sheetId="232" r:id="rId21"/>
    <sheet name="06" sheetId="233" r:id="rId22"/>
    <sheet name="06P    " sheetId="234" r:id="rId23"/>
    <sheet name="06XML      " sheetId="235" r:id="rId24"/>
    <sheet name="17-02-17 " sheetId="237" r:id="rId25"/>
    <sheet name="07" sheetId="238" r:id="rId26"/>
    <sheet name="07P    " sheetId="242" r:id="rId27"/>
    <sheet name="07XML       " sheetId="243" r:id="rId28"/>
    <sheet name="24-02-17  " sheetId="244" r:id="rId29"/>
    <sheet name="08" sheetId="245" r:id="rId30"/>
    <sheet name="08P     " sheetId="247" r:id="rId31"/>
    <sheet name="08XML  " sheetId="246" r:id="rId32"/>
    <sheet name="03-03-17   " sheetId="248" r:id="rId33"/>
    <sheet name="09" sheetId="249" r:id="rId34"/>
    <sheet name="09P" sheetId="250" r:id="rId35"/>
    <sheet name="09XML   " sheetId="251" r:id="rId36"/>
    <sheet name="10-03-17    " sheetId="252" r:id="rId37"/>
    <sheet name="10" sheetId="253" r:id="rId38"/>
    <sheet name="10P " sheetId="256" r:id="rId39"/>
    <sheet name="10XML    " sheetId="257" r:id="rId40"/>
    <sheet name="17-03-17     " sheetId="258" r:id="rId41"/>
    <sheet name="11" sheetId="259" r:id="rId42"/>
    <sheet name="11P " sheetId="260" r:id="rId43"/>
    <sheet name="11XML     " sheetId="261" r:id="rId44"/>
    <sheet name="24-03-17      " sheetId="262" r:id="rId45"/>
    <sheet name="12" sheetId="263" r:id="rId46"/>
    <sheet name="12P  " sheetId="264" r:id="rId47"/>
    <sheet name="12XML      " sheetId="265" r:id="rId48"/>
    <sheet name="31-03-17       " sheetId="266" r:id="rId49"/>
    <sheet name="13" sheetId="267" r:id="rId50"/>
    <sheet name="13P   " sheetId="269" r:id="rId51"/>
    <sheet name="13XML       " sheetId="270" r:id="rId52"/>
    <sheet name="07-04-17        " sheetId="271" r:id="rId53"/>
    <sheet name="14" sheetId="272" r:id="rId54"/>
    <sheet name="14P   " sheetId="275" r:id="rId55"/>
    <sheet name="14XML        " sheetId="276" r:id="rId56"/>
    <sheet name="14-04-17" sheetId="277" r:id="rId57"/>
    <sheet name="15" sheetId="278" r:id="rId58"/>
    <sheet name="15P    " sheetId="282" r:id="rId59"/>
    <sheet name="15XML         " sheetId="283" r:id="rId60"/>
    <sheet name="21-04-17 " sheetId="284" r:id="rId61"/>
    <sheet name="16" sheetId="285" r:id="rId62"/>
    <sheet name="16P     " sheetId="289" r:id="rId63"/>
    <sheet name="16XML          " sheetId="290" r:id="rId64"/>
    <sheet name="28-04-17  " sheetId="291" r:id="rId65"/>
    <sheet name="17" sheetId="292" r:id="rId66"/>
    <sheet name="17P    " sheetId="297" r:id="rId67"/>
    <sheet name="17XML           " sheetId="298" r:id="rId68"/>
    <sheet name="05-05-17   " sheetId="299" r:id="rId69"/>
    <sheet name="Hoja18" sheetId="300" r:id="rId70"/>
    <sheet name="18P     " sheetId="303" r:id="rId71"/>
    <sheet name="18XML            " sheetId="304" r:id="rId72"/>
    <sheet name="12-05-17    " sheetId="305" r:id="rId73"/>
    <sheet name="Hoja19" sheetId="306" r:id="rId74"/>
    <sheet name="19P      " sheetId="310" r:id="rId75"/>
    <sheet name="19XML             " sheetId="311" r:id="rId76"/>
    <sheet name="19-05-17" sheetId="312" r:id="rId77"/>
    <sheet name="Hoja20" sheetId="313" r:id="rId78"/>
    <sheet name="20P       " sheetId="314" r:id="rId79"/>
    <sheet name="20XML             " sheetId="315" r:id="rId80"/>
    <sheet name="26-05-17" sheetId="316" r:id="rId81"/>
    <sheet name="Hoja21" sheetId="317" r:id="rId82"/>
    <sheet name="21P        " sheetId="321" r:id="rId83"/>
    <sheet name="21XML              " sheetId="322" r:id="rId84"/>
    <sheet name="02-06-17 " sheetId="323" r:id="rId85"/>
    <sheet name="Hoja22" sheetId="324" r:id="rId86"/>
    <sheet name="22P         " sheetId="325" r:id="rId87"/>
    <sheet name="22XML               " sheetId="326" r:id="rId88"/>
    <sheet name="09-06-17  " sheetId="327" r:id="rId89"/>
    <sheet name="Hoja23" sheetId="329" r:id="rId90"/>
    <sheet name="23P          " sheetId="333" r:id="rId91"/>
    <sheet name="23XML                " sheetId="334" r:id="rId92"/>
    <sheet name="16-06-17   " sheetId="335" r:id="rId93"/>
    <sheet name="Hoja24" sheetId="336" r:id="rId94"/>
    <sheet name="24P           " sheetId="339" r:id="rId95"/>
    <sheet name="24XML" sheetId="340" r:id="rId96"/>
    <sheet name="23-06-17   " sheetId="343" r:id="rId97"/>
    <sheet name="Hoja25" sheetId="350" r:id="rId98"/>
    <sheet name="25P            " sheetId="352" r:id="rId99"/>
    <sheet name="25XML " sheetId="353" r:id="rId100"/>
    <sheet name="30-06-17  " sheetId="354" r:id="rId101"/>
    <sheet name="26" sheetId="355" r:id="rId102"/>
    <sheet name="26P         " sheetId="360" r:id="rId103"/>
    <sheet name="26XML  " sheetId="359" r:id="rId104"/>
    <sheet name="07-07-17" sheetId="361" r:id="rId105"/>
    <sheet name="27" sheetId="363" r:id="rId106"/>
    <sheet name="27P        " sheetId="364" r:id="rId107"/>
    <sheet name="27XML   " sheetId="365" r:id="rId108"/>
    <sheet name="14-07-17 " sheetId="366" r:id="rId109"/>
    <sheet name="28" sheetId="367" r:id="rId110"/>
    <sheet name="28P " sheetId="368" r:id="rId111"/>
    <sheet name="28XML    " sheetId="369" r:id="rId112"/>
    <sheet name="21-07-17" sheetId="370" r:id="rId113"/>
    <sheet name="29" sheetId="371" r:id="rId114"/>
    <sheet name="29P " sheetId="372" r:id="rId115"/>
    <sheet name="29XML     " sheetId="373" r:id="rId116"/>
    <sheet name="28-07-17 " sheetId="374" r:id="rId117"/>
    <sheet name="30" sheetId="375" r:id="rId118"/>
    <sheet name="30P  " sheetId="377" r:id="rId119"/>
    <sheet name="30XML      " sheetId="378" r:id="rId120"/>
    <sheet name="04-08-17" sheetId="379" r:id="rId121"/>
    <sheet name="31" sheetId="381" r:id="rId122"/>
    <sheet name="31P   " sheetId="384" r:id="rId123"/>
    <sheet name="31XML       " sheetId="385" r:id="rId124"/>
    <sheet name="11-08-17 " sheetId="386" r:id="rId125"/>
    <sheet name="32" sheetId="387" r:id="rId126"/>
    <sheet name="32P   " sheetId="391" r:id="rId127"/>
    <sheet name="32XML        " sheetId="392" r:id="rId128"/>
    <sheet name="19-08-17" sheetId="393" r:id="rId129"/>
    <sheet name="33" sheetId="398" r:id="rId130"/>
    <sheet name="33P    " sheetId="397" r:id="rId131"/>
    <sheet name="33XML         " sheetId="401" r:id="rId132"/>
    <sheet name="25-08-17" sheetId="402" r:id="rId133"/>
    <sheet name="34" sheetId="403" r:id="rId134"/>
    <sheet name="34P     " sheetId="405" r:id="rId135"/>
    <sheet name="34XML          " sheetId="406" r:id="rId136"/>
    <sheet name="01-09-17 " sheetId="407" r:id="rId137"/>
    <sheet name="35" sheetId="408" r:id="rId138"/>
    <sheet name="35P      " sheetId="411" r:id="rId139"/>
    <sheet name="35XML          " sheetId="412" r:id="rId140"/>
    <sheet name="08-09-17  " sheetId="413" r:id="rId141"/>
    <sheet name="36" sheetId="414" r:id="rId142"/>
    <sheet name="36P      " sheetId="417" r:id="rId143"/>
    <sheet name="36XML           " sheetId="418" r:id="rId144"/>
    <sheet name="15-09-17   " sheetId="419" r:id="rId145"/>
    <sheet name="37" sheetId="421" r:id="rId146"/>
    <sheet name="37P       " sheetId="424" r:id="rId147"/>
    <sheet name="37XML          " sheetId="425" r:id="rId148"/>
    <sheet name="22-09-17" sheetId="426" r:id="rId149"/>
    <sheet name="38" sheetId="427" r:id="rId150"/>
    <sheet name="38P" sheetId="430" r:id="rId151"/>
    <sheet name="38XML          " sheetId="431" r:id="rId152"/>
    <sheet name="29-09-17" sheetId="433" r:id="rId153"/>
    <sheet name="39" sheetId="432" r:id="rId154"/>
    <sheet name="39P " sheetId="436" r:id="rId155"/>
    <sheet name="39XML          " sheetId="437" r:id="rId156"/>
    <sheet name="06-10-17" sheetId="438" r:id="rId157"/>
    <sheet name="40" sheetId="439" r:id="rId158"/>
    <sheet name="40P " sheetId="442" r:id="rId159"/>
    <sheet name="40XML    " sheetId="443" r:id="rId160"/>
    <sheet name="13-10-17" sheetId="446" r:id="rId161"/>
    <sheet name="41" sheetId="445" r:id="rId162"/>
    <sheet name="41P  " sheetId="449" r:id="rId163"/>
    <sheet name="41XML    " sheetId="450" r:id="rId164"/>
    <sheet name="20-10-17" sheetId="451" r:id="rId165"/>
    <sheet name="42" sheetId="444" r:id="rId166"/>
    <sheet name="42P   " sheetId="455" r:id="rId167"/>
    <sheet name="42XML     " sheetId="456" r:id="rId168"/>
    <sheet name="27-10-17" sheetId="457" r:id="rId169"/>
    <sheet name="43" sheetId="458" r:id="rId170"/>
    <sheet name="43P" sheetId="461" r:id="rId171"/>
    <sheet name="43XML      " sheetId="462" r:id="rId172"/>
    <sheet name="03-11-17" sheetId="464" r:id="rId173"/>
    <sheet name="44" sheetId="463" r:id="rId174"/>
    <sheet name="44P " sheetId="465" r:id="rId175"/>
    <sheet name="44XML    " sheetId="466" r:id="rId176"/>
    <sheet name="10-11-17" sheetId="468" r:id="rId177"/>
    <sheet name="45" sheetId="467" r:id="rId178"/>
    <sheet name="45P " sheetId="475" r:id="rId179"/>
    <sheet name="45XML" sheetId="473" r:id="rId180"/>
    <sheet name="17-11-17" sheetId="471" r:id="rId181"/>
    <sheet name="46" sheetId="472" r:id="rId182"/>
    <sheet name="46P " sheetId="470" r:id="rId183"/>
    <sheet name="46XML " sheetId="474" r:id="rId184"/>
    <sheet name="24-11-17" sheetId="477" r:id="rId185"/>
    <sheet name="47" sheetId="476" r:id="rId186"/>
    <sheet name="47P  " sheetId="478" r:id="rId187"/>
    <sheet name="47XML  " sheetId="479" r:id="rId188"/>
    <sheet name="01-12-17 " sheetId="482" r:id="rId189"/>
    <sheet name="48 " sheetId="481" r:id="rId190"/>
    <sheet name="48P   " sheetId="483" r:id="rId191"/>
    <sheet name="48XML  " sheetId="484" r:id="rId192"/>
    <sheet name="08-12-17  " sheetId="485" r:id="rId193"/>
    <sheet name="49" sheetId="486" r:id="rId194"/>
    <sheet name="49P    " sheetId="487" r:id="rId195"/>
    <sheet name="49XML  " sheetId="488" r:id="rId196"/>
    <sheet name="15-12-17  " sheetId="489" r:id="rId197"/>
    <sheet name="50" sheetId="490" r:id="rId198"/>
    <sheet name="50P     " sheetId="491" r:id="rId199"/>
    <sheet name="50XML   " sheetId="492" r:id="rId200"/>
    <sheet name="22-12-17  " sheetId="493" r:id="rId201"/>
    <sheet name="51" sheetId="494" r:id="rId202"/>
    <sheet name="51P      " sheetId="495" r:id="rId203"/>
    <sheet name="51XML    " sheetId="500" r:id="rId204"/>
    <sheet name="29-12-17" sheetId="501" r:id="rId205"/>
    <sheet name="52" sheetId="502" r:id="rId206"/>
    <sheet name="52P     " sheetId="505" r:id="rId207"/>
    <sheet name="52XML    " sheetId="506" r:id="rId208"/>
  </sheets>
  <externalReferences>
    <externalReference r:id="rId209"/>
  </externalReferences>
  <definedNames>
    <definedName name="_xlnm._FilterDatabase" localSheetId="136" hidden="1">'01-09-17 '!$A$4:$R$59</definedName>
    <definedName name="_xlnm._FilterDatabase" localSheetId="188" hidden="1">'01-12-17 '!$A$4:$R$185</definedName>
    <definedName name="_xlnm._FilterDatabase" localSheetId="2" hidden="1">'01P'!$A$4:$N$201</definedName>
    <definedName name="_xlnm._FilterDatabase" localSheetId="3" hidden="1">'01XML '!$A$4:$L$200</definedName>
    <definedName name="_xlnm._FilterDatabase" localSheetId="84" hidden="1">'02-06-17 '!$A$4:$R$131</definedName>
    <definedName name="_xlnm._FilterDatabase" localSheetId="6" hidden="1">'02P '!$A$4:$N$52</definedName>
    <definedName name="_xlnm._FilterDatabase" localSheetId="7" hidden="1">'02XML  '!$A$4:$L$54</definedName>
    <definedName name="_xlnm._FilterDatabase" localSheetId="16" hidden="1">'03-02-17    '!$A$4:$R$114</definedName>
    <definedName name="_xlnm._FilterDatabase" localSheetId="32" hidden="1">'03-03-17   '!$A$4:$R$144</definedName>
    <definedName name="_xlnm._FilterDatabase" localSheetId="172" hidden="1">'03-11-17'!$A$4:$R$71</definedName>
    <definedName name="_xlnm._FilterDatabase" localSheetId="10" hidden="1">'03P  '!$A$4:$N$69</definedName>
    <definedName name="_xlnm._FilterDatabase" localSheetId="11" hidden="1">'03XML   '!$A$5:$L$73</definedName>
    <definedName name="_xlnm._FilterDatabase" localSheetId="120" hidden="1">'04-08-17'!$A$4:$R$42</definedName>
    <definedName name="_xlnm._FilterDatabase" localSheetId="14" hidden="1">'04P   '!$A$4:$N$119</definedName>
    <definedName name="_xlnm._FilterDatabase" localSheetId="15" hidden="1">'04XML    '!$A$5:$L$113</definedName>
    <definedName name="_xlnm._FilterDatabase" localSheetId="68" hidden="1">'05-05-17   '!$A$4:$R$80</definedName>
    <definedName name="_xlnm._FilterDatabase" localSheetId="18" hidden="1">'05P    '!$A$4:$N$119</definedName>
    <definedName name="_xlnm._FilterDatabase" localSheetId="19" hidden="1">'05XML     '!$A$5:$L$116</definedName>
    <definedName name="_xlnm._FilterDatabase" localSheetId="0" hidden="1">'06-01-17'!$A$4:$R$202</definedName>
    <definedName name="_xlnm._FilterDatabase" localSheetId="156" hidden="1">'06-10-17'!$A$4:$R$57</definedName>
    <definedName name="_xlnm._FilterDatabase" localSheetId="22" hidden="1">'06P    '!$A$4:$N$91</definedName>
    <definedName name="_xlnm._FilterDatabase" localSheetId="23" hidden="1">'06XML      '!$A$5:$L$92</definedName>
    <definedName name="_xlnm._FilterDatabase" localSheetId="52" hidden="1">'07-04-17        '!$A$4:$R$114</definedName>
    <definedName name="_xlnm._FilterDatabase" localSheetId="104" hidden="1">'07-07-17'!$A$4:$R$95</definedName>
    <definedName name="_xlnm._FilterDatabase" localSheetId="26" hidden="1">'07P    '!$A$4:$N$93</definedName>
    <definedName name="_xlnm._FilterDatabase" localSheetId="27" hidden="1">'07XML       '!$A$5:$L$93</definedName>
    <definedName name="_xlnm._FilterDatabase" localSheetId="140" hidden="1">'08-09-17  '!$A$4:$R$46</definedName>
    <definedName name="_xlnm._FilterDatabase" localSheetId="192" hidden="1">'08-12-17  '!$A$4:$R$67</definedName>
    <definedName name="_xlnm._FilterDatabase" localSheetId="30" hidden="1">'08P     '!$A$4:$N$128</definedName>
    <definedName name="_xlnm._FilterDatabase" localSheetId="31" hidden="1">'08XML  '!$A$5:$L$132</definedName>
    <definedName name="_xlnm._FilterDatabase" localSheetId="88" hidden="1">'09-06-17  '!$A$4:$R$73</definedName>
    <definedName name="_xlnm._FilterDatabase" localSheetId="34" hidden="1">'09P'!$A$4:$N$154</definedName>
    <definedName name="_xlnm._FilterDatabase" localSheetId="35" hidden="1">'09XML   '!$A$5:$L$148</definedName>
    <definedName name="_xlnm._FilterDatabase" localSheetId="20" hidden="1">'10-02-17'!$A$4:$R$87</definedName>
    <definedName name="_xlnm._FilterDatabase" localSheetId="36" hidden="1">'10-03-17    '!$A$4:$R$87</definedName>
    <definedName name="_xlnm._FilterDatabase" localSheetId="176" hidden="1">'10-11-17'!$A$4:$R$34</definedName>
    <definedName name="_xlnm._FilterDatabase" localSheetId="38" hidden="1">'10P '!$A$4:$N$91</definedName>
    <definedName name="_xlnm._FilterDatabase" localSheetId="39" hidden="1">'10XML    '!$A$5:$L$91</definedName>
    <definedName name="_xlnm._FilterDatabase" localSheetId="124" hidden="1">'11-08-17 '!$A$4:$R$47</definedName>
    <definedName name="_xlnm._FilterDatabase" localSheetId="42" hidden="1">'11P '!$A$4:$N$209</definedName>
    <definedName name="_xlnm._FilterDatabase" localSheetId="43" hidden="1">'11XML     '!$A$5:$L$210</definedName>
    <definedName name="_xlnm._FilterDatabase" localSheetId="72" hidden="1">'12-05-17    '!$A$4:$R$56</definedName>
    <definedName name="_xlnm._FilterDatabase" localSheetId="46" hidden="1">'12P  '!$A$4:$N$114</definedName>
    <definedName name="_xlnm._FilterDatabase" localSheetId="47" hidden="1">'12XML      '!$A$5:$L$112</definedName>
    <definedName name="_xlnm._FilterDatabase" localSheetId="4" hidden="1">'13-01-17 '!$A$4:$R$49</definedName>
    <definedName name="_xlnm._FilterDatabase" localSheetId="160" hidden="1">'13-10-17'!$A$4:$R$50</definedName>
    <definedName name="_xlnm._FilterDatabase" localSheetId="50" hidden="1">'13P   '!$A$4:$N$133</definedName>
    <definedName name="_xlnm._FilterDatabase" localSheetId="51" hidden="1">'13XML       '!$A$5:$L$133</definedName>
    <definedName name="_xlnm._FilterDatabase" localSheetId="56" hidden="1">'14-04-17'!$A$4:$R$105</definedName>
    <definedName name="_xlnm._FilterDatabase" localSheetId="108" hidden="1">'14-07-17 '!$A$4:$R$50</definedName>
    <definedName name="_xlnm._FilterDatabase" localSheetId="54" hidden="1">'14P   '!$A$4:$N$118</definedName>
    <definedName name="_xlnm._FilterDatabase" localSheetId="55" hidden="1">'14XML        '!$A$5:$L$119</definedName>
    <definedName name="_xlnm._FilterDatabase" localSheetId="144" hidden="1">'15-09-17   '!$A$4:$R$65</definedName>
    <definedName name="_xlnm._FilterDatabase" localSheetId="196" hidden="1">'15-12-17  '!$A$4:$R$70</definedName>
    <definedName name="_xlnm._FilterDatabase" localSheetId="58" hidden="1">'15P    '!$A$4:$N$107</definedName>
    <definedName name="_xlnm._FilterDatabase" localSheetId="59" hidden="1">'15XML         '!$A$5:$L$109</definedName>
    <definedName name="_xlnm._FilterDatabase" localSheetId="92" hidden="1">'16-06-17   '!$A$4:$R$114</definedName>
    <definedName name="_xlnm._FilterDatabase" localSheetId="62" hidden="1">'16P     '!$A$4:$N$77</definedName>
    <definedName name="_xlnm._FilterDatabase" localSheetId="63" hidden="1">'16XML          '!$A$5:$L$80</definedName>
    <definedName name="_xlnm._FilterDatabase" localSheetId="24" hidden="1">'17-02-17 '!$A$4:$R$90</definedName>
    <definedName name="_xlnm._FilterDatabase" localSheetId="40" hidden="1">'17-03-17     '!$A$4:$R$205</definedName>
    <definedName name="_xlnm._FilterDatabase" localSheetId="180" hidden="1">'17-11-17'!$A$4:$R$44</definedName>
    <definedName name="_xlnm._FilterDatabase" localSheetId="66" hidden="1">'17P    '!$A$4:$N$105</definedName>
    <definedName name="_xlnm._FilterDatabase" localSheetId="67" hidden="1">'17XML           '!$A$5:$L$105</definedName>
    <definedName name="_xlnm._FilterDatabase" localSheetId="70" hidden="1">'18P     '!$A$4:$N$82</definedName>
    <definedName name="_xlnm._FilterDatabase" localSheetId="71" hidden="1">'18XML            '!$A$5:$L$84</definedName>
    <definedName name="_xlnm._FilterDatabase" localSheetId="76" hidden="1">'19-05-17'!$A$4:$R$84</definedName>
    <definedName name="_xlnm._FilterDatabase" localSheetId="128" hidden="1">'19-08-17'!$A$4:$R$59</definedName>
    <definedName name="_xlnm._FilterDatabase" localSheetId="74" hidden="1">'19P      '!$A$4:$N$82</definedName>
    <definedName name="_xlnm._FilterDatabase" localSheetId="75" hidden="1">'19XML             '!$A$5:$L$59</definedName>
    <definedName name="_xlnm._FilterDatabase" localSheetId="8" hidden="1">'20-01-17  '!$A$4:$R$66</definedName>
    <definedName name="_xlnm._FilterDatabase" localSheetId="164" hidden="1">'20-10-17'!$A$4:$R$72</definedName>
    <definedName name="_xlnm._FilterDatabase" localSheetId="78" hidden="1">'20P       '!$A$4:$N$88</definedName>
    <definedName name="_xlnm._FilterDatabase" localSheetId="79" hidden="1">'20XML             '!$A$5:$L$87</definedName>
    <definedName name="_xlnm._FilterDatabase" localSheetId="60" hidden="1">'21-04-17 '!$A$4:$R$75</definedName>
    <definedName name="_xlnm._FilterDatabase" localSheetId="112" hidden="1">'21-07-17'!$A$4:$R$82</definedName>
    <definedName name="_xlnm._FilterDatabase" localSheetId="82" hidden="1">'21P        '!$A$4:$N$163</definedName>
    <definedName name="_xlnm._FilterDatabase" localSheetId="83" hidden="1">'21XML              '!$A$5:$L$167</definedName>
    <definedName name="_xlnm._FilterDatabase" localSheetId="148" hidden="1">'22-09-17'!$A$4:$R$62</definedName>
    <definedName name="_xlnm._FilterDatabase" localSheetId="200" hidden="1">'22-12-17  '!$A$4:$R$94</definedName>
    <definedName name="_xlnm._FilterDatabase" localSheetId="86" hidden="1">'22P         '!$A$4:$N$133</definedName>
    <definedName name="_xlnm._FilterDatabase" localSheetId="87" hidden="1">'22XML               '!$A$5:$L$134</definedName>
    <definedName name="_xlnm._FilterDatabase" localSheetId="96" hidden="1">'23-06-17   '!$A$4:$R$63</definedName>
    <definedName name="_xlnm._FilterDatabase" localSheetId="90" hidden="1">'23P          '!$A$4:$N$76</definedName>
    <definedName name="_xlnm._FilterDatabase" localSheetId="91" hidden="1">'23XML                '!$A$5:$L$76</definedName>
    <definedName name="_xlnm._FilterDatabase" localSheetId="28" hidden="1">'24-02-17  '!$A$4:$R$129</definedName>
    <definedName name="_xlnm._FilterDatabase" localSheetId="44" hidden="1">'24-03-17      '!$A$4:$R$109</definedName>
    <definedName name="_xlnm._FilterDatabase" localSheetId="184" hidden="1">'24-11-17'!$A$4:$R$38</definedName>
    <definedName name="_xlnm._FilterDatabase" localSheetId="94" hidden="1">'24P           '!$A$4:$N$115</definedName>
    <definedName name="_xlnm._FilterDatabase" localSheetId="95" hidden="1">'24XML'!$A$5:$L$117</definedName>
    <definedName name="_xlnm._FilterDatabase" localSheetId="132" hidden="1">'25-08-17'!$A$4:$R$46</definedName>
    <definedName name="_xlnm._FilterDatabase" localSheetId="98" hidden="1">'25P            '!$A$4:$N$66</definedName>
    <definedName name="_xlnm._FilterDatabase" localSheetId="99" hidden="1">'25XML '!$A$5:$L$65</definedName>
    <definedName name="_xlnm._FilterDatabase" localSheetId="80" hidden="1">'26-05-17'!$A$4:$R$162</definedName>
    <definedName name="_xlnm._FilterDatabase" localSheetId="102" hidden="1">'26P         '!$A$4:$N$112</definedName>
    <definedName name="_xlnm._FilterDatabase" localSheetId="103" hidden="1">'26XML  '!$A$5:$L$116</definedName>
    <definedName name="_xlnm._FilterDatabase" localSheetId="12" hidden="1">'27-01-17   '!$A$4:$R$114</definedName>
    <definedName name="_xlnm._FilterDatabase" localSheetId="168" hidden="1">'27-10-17'!$A$4:$R$71</definedName>
    <definedName name="_xlnm._FilterDatabase" localSheetId="106" hidden="1">'27P        '!$A$4:$N$97</definedName>
    <definedName name="_xlnm._FilterDatabase" localSheetId="107" hidden="1">'27XML   '!$A$5:$L$99</definedName>
    <definedName name="_xlnm._FilterDatabase" localSheetId="64" hidden="1">'28-04-17  '!$A$4:$R$102</definedName>
    <definedName name="_xlnm._FilterDatabase" localSheetId="116" hidden="1">'28-07-17 '!$A$4:$R$59</definedName>
    <definedName name="_xlnm._FilterDatabase" localSheetId="110" hidden="1">'28P '!$A$4:$N$52</definedName>
    <definedName name="_xlnm._FilterDatabase" localSheetId="111" hidden="1">'28XML    '!$A$5:$L$53</definedName>
    <definedName name="_xlnm._FilterDatabase" localSheetId="152" hidden="1">'29-09-17'!$A$4:$R$72</definedName>
    <definedName name="_xlnm._FilterDatabase" localSheetId="204" hidden="1">'29-12-17'!$A$4:$R$57</definedName>
    <definedName name="_xlnm._FilterDatabase" localSheetId="114" hidden="1">'29P '!$A$4:$N$88</definedName>
    <definedName name="_xlnm._FilterDatabase" localSheetId="115" hidden="1">'29XML     '!$A$5:$L$93</definedName>
    <definedName name="_xlnm._FilterDatabase" localSheetId="100" hidden="1">'30-06-17  '!$A$4:$R$109</definedName>
    <definedName name="_xlnm._FilterDatabase" localSheetId="118" hidden="1">'30P  '!$A$4:$N$88</definedName>
    <definedName name="_xlnm._FilterDatabase" localSheetId="119" hidden="1">'30XML      '!$A$5:$L$63</definedName>
    <definedName name="_xlnm._FilterDatabase" localSheetId="48" hidden="1">'31-03-17       '!$A$4:$R$130</definedName>
    <definedName name="_xlnm._FilterDatabase" localSheetId="122" hidden="1">'31P   '!$A$4:$N$43</definedName>
    <definedName name="_xlnm._FilterDatabase" localSheetId="123" hidden="1">'31XML       '!$A$5:$L$45</definedName>
    <definedName name="_xlnm._FilterDatabase" localSheetId="126" hidden="1">'32P   '!$A$4:$N$51</definedName>
    <definedName name="_xlnm._FilterDatabase" localSheetId="127" hidden="1">'32XML        '!$A$5:$L$51</definedName>
    <definedName name="_xlnm._FilterDatabase" localSheetId="130" hidden="1">'33P    '!$A$5:$N$62</definedName>
    <definedName name="_xlnm._FilterDatabase" localSheetId="131" hidden="1">'33XML         '!$A$5:$L$63</definedName>
    <definedName name="_xlnm._FilterDatabase" localSheetId="134" hidden="1">'34P     '!$A$4:$O$42</definedName>
    <definedName name="_xlnm._FilterDatabase" localSheetId="135" hidden="1">'34XML          '!$A$5:$L$51</definedName>
    <definedName name="_xlnm._FilterDatabase" localSheetId="138" hidden="1">'35P      '!$A$4:$O$60</definedName>
    <definedName name="_xlnm._FilterDatabase" localSheetId="139" hidden="1">'35XML          '!$A$5:$L$69</definedName>
    <definedName name="_xlnm._FilterDatabase" localSheetId="142" hidden="1">'36P      '!$A$4:$O$43</definedName>
    <definedName name="_xlnm._FilterDatabase" localSheetId="143" hidden="1">'36XML           '!$A$5:$L$50</definedName>
    <definedName name="_xlnm._FilterDatabase" localSheetId="146" hidden="1">'37P       '!$A$4:$O$56</definedName>
    <definedName name="_xlnm._FilterDatabase" localSheetId="147" hidden="1">'37XML          '!$A$5:$L$62</definedName>
    <definedName name="_xlnm._FilterDatabase" localSheetId="150" hidden="1">'38P'!$A$4:$O$60</definedName>
    <definedName name="_xlnm._FilterDatabase" localSheetId="151" hidden="1">'38XML          '!$A$5:$L$67</definedName>
    <definedName name="_xlnm._FilterDatabase" localSheetId="154" hidden="1">'39P '!$A$4:$O$69</definedName>
    <definedName name="_xlnm._FilterDatabase" localSheetId="155" hidden="1">'39XML          '!$A$5:$L$81</definedName>
    <definedName name="_xlnm._FilterDatabase" localSheetId="158" hidden="1">'40P '!$A$4:$O$54</definedName>
    <definedName name="_xlnm._FilterDatabase" localSheetId="159" hidden="1">'40XML    '!$A$5:$L$60</definedName>
    <definedName name="_xlnm._FilterDatabase" localSheetId="162" hidden="1">'41P  '!$A$4:$O$54</definedName>
    <definedName name="_xlnm._FilterDatabase" localSheetId="163" hidden="1">'41XML    '!$A$5:$L$52</definedName>
    <definedName name="_xlnm._FilterDatabase" localSheetId="166" hidden="1">'42P   '!$A$4:$O$69</definedName>
    <definedName name="_xlnm._FilterDatabase" localSheetId="167" hidden="1">'42XML     '!$A$5:$L$74</definedName>
    <definedName name="_xlnm._FilterDatabase" localSheetId="170" hidden="1">'43P'!$A$4:$O$69</definedName>
    <definedName name="_xlnm._FilterDatabase" localSheetId="171" hidden="1">'43XML      '!$A$5:$L$74</definedName>
    <definedName name="_xlnm._FilterDatabase" localSheetId="174" hidden="1">'44P '!$A$4:$O$58</definedName>
    <definedName name="_xlnm._FilterDatabase" localSheetId="175" hidden="1">'44XML    '!$A$5:$L$65</definedName>
    <definedName name="_xlnm._FilterDatabase" localSheetId="178" hidden="1">'45P '!$A$4:$O$28</definedName>
    <definedName name="_xlnm._FilterDatabase" localSheetId="179" hidden="1">'45XML'!$A$5:$L$36</definedName>
    <definedName name="_xlnm._FilterDatabase" localSheetId="182" hidden="1">'46P '!$A$4:$O$42</definedName>
    <definedName name="_xlnm._FilterDatabase" localSheetId="183" hidden="1">'46XML '!$A$5:$L$44</definedName>
    <definedName name="_xlnm._FilterDatabase" localSheetId="186" hidden="1">'47P  '!$A$4:$O$42</definedName>
    <definedName name="_xlnm._FilterDatabase" localSheetId="187" hidden="1">'47XML  '!$A$5:$L$44</definedName>
    <definedName name="_xlnm._FilterDatabase" localSheetId="190" hidden="1">'48P   '!$A$4:$O$177</definedName>
    <definedName name="_xlnm._FilterDatabase" localSheetId="191" hidden="1">'48XML  '!$A$5:$L$182</definedName>
    <definedName name="_xlnm._FilterDatabase" localSheetId="194" hidden="1">'49P    '!$A$4:$O$67</definedName>
    <definedName name="_xlnm._FilterDatabase" localSheetId="195" hidden="1">'49XML  '!$A$5:$L$71</definedName>
    <definedName name="_xlnm._FilterDatabase" localSheetId="198" hidden="1">'50P     '!$A$4:$O$70</definedName>
    <definedName name="_xlnm._FilterDatabase" localSheetId="199" hidden="1">'50XML   '!$A$5:$L$74</definedName>
    <definedName name="_xlnm._FilterDatabase" localSheetId="202" hidden="1">'51P      '!$A$4:$O$101</definedName>
    <definedName name="_xlnm._FilterDatabase" localSheetId="203" hidden="1">'51XML    '!$A$5:$L$97</definedName>
    <definedName name="_xlnm._FilterDatabase" localSheetId="206" hidden="1">'52P     '!$A$4:$O$50</definedName>
    <definedName name="_xlnm._FilterDatabase" localSheetId="207" hidden="1">'52XML    '!$A$5:$L$60</definedName>
    <definedName name="_xlnm._FilterDatabase" localSheetId="97" hidden="1">Hoja25!$A$7:$G$56</definedName>
    <definedName name="_xlnm.Print_Area" localSheetId="2">'01P'!$A$1:$O$221</definedName>
    <definedName name="_xlnm.Print_Area" localSheetId="3">'01XML '!$A$1:$L$220</definedName>
    <definedName name="_xlnm.Print_Area" localSheetId="6">'02P '!$A$1:$O$72</definedName>
    <definedName name="_xlnm.Print_Area" localSheetId="7">'02XML  '!$A$1:$L$74</definedName>
    <definedName name="_xlnm.Print_Area" localSheetId="10">'03P  '!$A$1:$O$89</definedName>
    <definedName name="_xlnm.Print_Area" localSheetId="11">'03XML   '!$A$1:$M$85</definedName>
    <definedName name="_xlnm.Print_Area" localSheetId="14">'04P   '!$A$1:$O$139</definedName>
    <definedName name="_xlnm.Print_Area" localSheetId="15">'04XML    '!$A$1:$M$125</definedName>
    <definedName name="_xlnm.Print_Area" localSheetId="18">'05P    '!$A$1:$O$139</definedName>
    <definedName name="_xlnm.Print_Area" localSheetId="19">'05XML     '!$A$1:$M$128</definedName>
    <definedName name="_xlnm.Print_Area" localSheetId="22">'06P    '!$A$1:$O$111</definedName>
    <definedName name="_xlnm.Print_Area" localSheetId="23">'06XML      '!$A$1:$M$104</definedName>
    <definedName name="_xlnm.Print_Area" localSheetId="26">'07P    '!$A$1:$O$113</definedName>
    <definedName name="_xlnm.Print_Area" localSheetId="27">'07XML       '!$A$1:$M$105</definedName>
    <definedName name="_xlnm.Print_Area" localSheetId="30">'08P     '!$A$1:$O$148</definedName>
    <definedName name="_xlnm.Print_Area" localSheetId="31">'08XML  '!$A$1:$M$144</definedName>
    <definedName name="_xlnm.Print_Area" localSheetId="34">'09P'!$A$1:$O$174</definedName>
    <definedName name="_xlnm.Print_Area" localSheetId="35">'09XML   '!$A$1:$M$160</definedName>
    <definedName name="_xlnm.Print_Area" localSheetId="38">'10P '!$A$1:$O$111</definedName>
    <definedName name="_xlnm.Print_Area" localSheetId="39">'10XML    '!$A$1:$K$113</definedName>
    <definedName name="_xlnm.Print_Area" localSheetId="42">'11P '!$A$1:$O$229</definedName>
    <definedName name="_xlnm.Print_Area" localSheetId="43">'11XML     '!$A$1:$K$232</definedName>
    <definedName name="_xlnm.Print_Area" localSheetId="46">'12P  '!$A$1:$O$134</definedName>
    <definedName name="_xlnm.Print_Area" localSheetId="47">'12XML      '!$A$1:$K$134</definedName>
    <definedName name="_xlnm.Print_Area" localSheetId="50">'13P   '!$A$1:$O$153</definedName>
    <definedName name="_xlnm.Print_Area" localSheetId="51">'13XML       '!$A$1:$K$155</definedName>
    <definedName name="_xlnm.Print_Area" localSheetId="54">'14P   '!$A$1:$O$138</definedName>
    <definedName name="_xlnm.Print_Area" localSheetId="55">'14XML        '!$A$1:$K$141</definedName>
    <definedName name="_xlnm.Print_Area" localSheetId="58">'15P    '!$A$1:$O$127</definedName>
    <definedName name="_xlnm.Print_Area" localSheetId="59">'15XML         '!$A$1:$K$131</definedName>
    <definedName name="_xlnm.Print_Area" localSheetId="62">'16P     '!$A$1:$O$97</definedName>
    <definedName name="_xlnm.Print_Area" localSheetId="63">'16XML          '!$A$1:$K$102</definedName>
    <definedName name="_xlnm.Print_Area" localSheetId="66">'17P    '!$A$1:$O$125</definedName>
    <definedName name="_xlnm.Print_Area" localSheetId="67">'17XML           '!$A$1:$K$127</definedName>
    <definedName name="_xlnm.Print_Area" localSheetId="70">'18P     '!$A$1:$O$102</definedName>
    <definedName name="_xlnm.Print_Area" localSheetId="71">'18XML            '!$A$1:$K$106</definedName>
    <definedName name="_xlnm.Print_Area" localSheetId="74">'19P      '!$A$1:$O$102</definedName>
    <definedName name="_xlnm.Print_Area" localSheetId="75">'19XML             '!$A$1:$K$81</definedName>
    <definedName name="_xlnm.Print_Area" localSheetId="78">'20P       '!$A$1:$O$108</definedName>
    <definedName name="_xlnm.Print_Area" localSheetId="79">'20XML             '!$A$1:$K$109</definedName>
    <definedName name="_xlnm.Print_Area" localSheetId="82">'21P        '!$A$1:$O$183</definedName>
    <definedName name="_xlnm.Print_Area" localSheetId="83">'21XML              '!$A$1:$K$189</definedName>
    <definedName name="_xlnm.Print_Area" localSheetId="86">'22P         '!$A$1:$O$153</definedName>
    <definedName name="_xlnm.Print_Area" localSheetId="87">'22XML               '!$A$1:$K$156</definedName>
    <definedName name="_xlnm.Print_Area" localSheetId="90">'23P          '!$A$1:$O$96</definedName>
    <definedName name="_xlnm.Print_Area" localSheetId="91">'23XML                '!$A$1:$K$98</definedName>
    <definedName name="_xlnm.Print_Area" localSheetId="94">'24P           '!$A$1:$O$135</definedName>
    <definedName name="_xlnm.Print_Area" localSheetId="95">'24XML'!$A$1:$K$139</definedName>
    <definedName name="_xlnm.Print_Area" localSheetId="98">'25P            '!$A$1:$O$86</definedName>
    <definedName name="_xlnm.Print_Area" localSheetId="99">'25XML '!$A$1:$K$87</definedName>
    <definedName name="_xlnm.Print_Area" localSheetId="102">'26P         '!$A$1:$O$132</definedName>
    <definedName name="_xlnm.Print_Area" localSheetId="103">'26XML  '!$A$1:$K$138</definedName>
    <definedName name="_xlnm.Print_Area" localSheetId="106">'27P        '!$A$1:$O$117</definedName>
    <definedName name="_xlnm.Print_Area" localSheetId="107">'27XML   '!$A$1:$K$121</definedName>
    <definedName name="_xlnm.Print_Area" localSheetId="110">'28P '!$A$1:$O$72</definedName>
    <definedName name="_xlnm.Print_Area" localSheetId="111">'28XML    '!$A$1:$K$75</definedName>
    <definedName name="_xlnm.Print_Area" localSheetId="114">'29P '!$A$1:$O$108</definedName>
    <definedName name="_xlnm.Print_Area" localSheetId="115">'29XML     '!$A$1:$K$115</definedName>
    <definedName name="_xlnm.Print_Area" localSheetId="118">'30P  '!$A$1:$O$108</definedName>
    <definedName name="_xlnm.Print_Area" localSheetId="119">'30XML      '!$A$1:$K$85</definedName>
    <definedName name="_xlnm.Print_Area" localSheetId="122">'31P   '!$A$1:$O$63</definedName>
    <definedName name="_xlnm.Print_Area" localSheetId="123">'31XML       '!$A$1:$K$67</definedName>
    <definedName name="_xlnm.Print_Area" localSheetId="126">'32P   '!$A$1:$O$71</definedName>
    <definedName name="_xlnm.Print_Area" localSheetId="127">'32XML        '!$A$1:$K$73</definedName>
    <definedName name="_xlnm.Print_Area" localSheetId="130">'33P    '!$A$1:$O$82</definedName>
    <definedName name="_xlnm.Print_Area" localSheetId="131">'33XML         '!$A$1:$K$85</definedName>
    <definedName name="_xlnm.Print_Area" localSheetId="134">'34P     '!$A$1:$O$68</definedName>
    <definedName name="_xlnm.Print_Area" localSheetId="135">'34XML          '!$A$1:$K$73</definedName>
    <definedName name="_xlnm.Print_Area" localSheetId="138">'35P      '!$A$1:$O$86</definedName>
    <definedName name="_xlnm.Print_Area" localSheetId="139">'35XML          '!$A$1:$K$91</definedName>
    <definedName name="_xlnm.Print_Area" localSheetId="142">'36P      '!$A$1:$O$69</definedName>
    <definedName name="_xlnm.Print_Area" localSheetId="143">'36XML           '!$A$1:$K$72</definedName>
    <definedName name="_xlnm.Print_Area" localSheetId="146">'37P       '!$A$1:$O$79</definedName>
    <definedName name="_xlnm.Print_Area" localSheetId="147">'37XML          '!$A$1:$K$84</definedName>
    <definedName name="_xlnm.Print_Area" localSheetId="150">'38P'!$A$1:$O$86</definedName>
    <definedName name="_xlnm.Print_Area" localSheetId="151">'38XML          '!$A$1:$K$89</definedName>
    <definedName name="_xlnm.Print_Area" localSheetId="154">'39P '!$A$1:$O$95</definedName>
    <definedName name="_xlnm.Print_Area" localSheetId="155">'39XML          '!$A$1:$K$103</definedName>
    <definedName name="_xlnm.Print_Area" localSheetId="158">'40P '!$A$1:$O$79</definedName>
    <definedName name="_xlnm.Print_Area" localSheetId="159">'40XML    '!$A$1:$K$82</definedName>
    <definedName name="_xlnm.Print_Area" localSheetId="162">'41P  '!$A$1:$O$79</definedName>
    <definedName name="_xlnm.Print_Area" localSheetId="163">'41XML    '!$A$1:$K$74</definedName>
    <definedName name="_xlnm.Print_Area" localSheetId="166">'42P   '!$A$1:$O$94</definedName>
    <definedName name="_xlnm.Print_Area" localSheetId="167">'42XML     '!$A$1:$K$96</definedName>
    <definedName name="_xlnm.Print_Area" localSheetId="170">'43P'!$A$1:$O$94</definedName>
    <definedName name="_xlnm.Print_Area" localSheetId="171">'43XML      '!$A$1:$K$96</definedName>
    <definedName name="_xlnm.Print_Area" localSheetId="174">'44P '!$A$1:$O$83</definedName>
    <definedName name="_xlnm.Print_Area" localSheetId="175">'44XML    '!$A$1:$K$87</definedName>
    <definedName name="_xlnm.Print_Area" localSheetId="178">'45P '!$A$1:$O$53</definedName>
    <definedName name="_xlnm.Print_Area" localSheetId="179">'45XML'!$A$1:$K$58</definedName>
    <definedName name="_xlnm.Print_Area" localSheetId="182">'46P '!$A$1:$O$67</definedName>
    <definedName name="_xlnm.Print_Area" localSheetId="183">'46XML '!$A$1:$K$66</definedName>
    <definedName name="_xlnm.Print_Area" localSheetId="186">'47P  '!$A$1:$O$67</definedName>
    <definedName name="_xlnm.Print_Area" localSheetId="187">'47XML  '!$A$1:$K$66</definedName>
    <definedName name="_xlnm.Print_Area" localSheetId="190">'48P   '!$A$1:$O$200</definedName>
    <definedName name="_xlnm.Print_Area" localSheetId="191">'48XML  '!$A$1:$K$204</definedName>
    <definedName name="_xlnm.Print_Area" localSheetId="194">'49P    '!$A$1:$O$90</definedName>
    <definedName name="_xlnm.Print_Area" localSheetId="195">'49XML  '!$A$1:$K$93</definedName>
    <definedName name="_xlnm.Print_Area" localSheetId="198">'50P     '!$A$1:$O$93</definedName>
    <definedName name="_xlnm.Print_Area" localSheetId="199">'50XML   '!$A$1:$K$96</definedName>
    <definedName name="_xlnm.Print_Area" localSheetId="202">'51P      '!$A$1:$O$124</definedName>
    <definedName name="_xlnm.Print_Area" localSheetId="203">'51XML    '!$A$1:$K$119</definedName>
    <definedName name="_xlnm.Print_Area" localSheetId="206">'52P     '!$A$1:$O$73</definedName>
    <definedName name="_xlnm.Print_Area" localSheetId="207">'52XML    '!$A$1:$K$82</definedName>
    <definedName name="evelia" localSheetId="136">#REF!</definedName>
    <definedName name="evelia" localSheetId="188">#REF!</definedName>
    <definedName name="evelia" localSheetId="172">#REF!</definedName>
    <definedName name="evelia" localSheetId="120">#REF!</definedName>
    <definedName name="evelia" localSheetId="156">#REF!</definedName>
    <definedName name="evelia" localSheetId="104">#REF!</definedName>
    <definedName name="evelia" localSheetId="140">#REF!</definedName>
    <definedName name="evelia" localSheetId="192">#REF!</definedName>
    <definedName name="evelia" localSheetId="176">#REF!</definedName>
    <definedName name="evelia" localSheetId="124">#REF!</definedName>
    <definedName name="evelia" localSheetId="160">#REF!</definedName>
    <definedName name="evelia" localSheetId="108">#REF!</definedName>
    <definedName name="evelia" localSheetId="144">#REF!</definedName>
    <definedName name="evelia" localSheetId="196">#REF!</definedName>
    <definedName name="evelia" localSheetId="180">#REF!</definedName>
    <definedName name="evelia" localSheetId="128">#REF!</definedName>
    <definedName name="evelia" localSheetId="164">#REF!</definedName>
    <definedName name="evelia" localSheetId="112">#REF!</definedName>
    <definedName name="evelia" localSheetId="148">#REF!</definedName>
    <definedName name="evelia" localSheetId="200">#REF!</definedName>
    <definedName name="evelia" localSheetId="96">#REF!</definedName>
    <definedName name="evelia" localSheetId="184">#REF!</definedName>
    <definedName name="evelia" localSheetId="132">#REF!</definedName>
    <definedName name="evelia" localSheetId="98">#REF!</definedName>
    <definedName name="evelia" localSheetId="99">#REF!</definedName>
    <definedName name="evelia" localSheetId="102">#REF!</definedName>
    <definedName name="evelia" localSheetId="103">#REF!</definedName>
    <definedName name="evelia" localSheetId="168">#REF!</definedName>
    <definedName name="evelia" localSheetId="106">#REF!</definedName>
    <definedName name="evelia" localSheetId="107">#REF!</definedName>
    <definedName name="evelia" localSheetId="116">#REF!</definedName>
    <definedName name="evelia" localSheetId="110">#REF!</definedName>
    <definedName name="evelia" localSheetId="111">#REF!</definedName>
    <definedName name="evelia" localSheetId="152">#REF!</definedName>
    <definedName name="evelia" localSheetId="204">#REF!</definedName>
    <definedName name="evelia" localSheetId="114">#REF!</definedName>
    <definedName name="evelia" localSheetId="115">#REF!</definedName>
    <definedName name="evelia" localSheetId="100">#REF!</definedName>
    <definedName name="evelia" localSheetId="118">#REF!</definedName>
    <definedName name="evelia" localSheetId="119">#REF!</definedName>
    <definedName name="evelia" localSheetId="121">#REF!</definedName>
    <definedName name="evelia" localSheetId="122">#REF!</definedName>
    <definedName name="evelia" localSheetId="123">#REF!</definedName>
    <definedName name="evelia" localSheetId="126">#REF!</definedName>
    <definedName name="evelia" localSheetId="127">#REF!</definedName>
    <definedName name="evelia" localSheetId="130">#REF!</definedName>
    <definedName name="evelia" localSheetId="131">#REF!</definedName>
    <definedName name="evelia" localSheetId="134">#REF!</definedName>
    <definedName name="evelia" localSheetId="135">#REF!</definedName>
    <definedName name="evelia" localSheetId="138">#REF!</definedName>
    <definedName name="evelia" localSheetId="139">#REF!</definedName>
    <definedName name="evelia" localSheetId="142">#REF!</definedName>
    <definedName name="evelia" localSheetId="143">#REF!</definedName>
    <definedName name="evelia" localSheetId="145">#REF!</definedName>
    <definedName name="evelia" localSheetId="146">#REF!</definedName>
    <definedName name="evelia" localSheetId="147">#REF!</definedName>
    <definedName name="evelia" localSheetId="150">#REF!</definedName>
    <definedName name="evelia" localSheetId="151">#REF!</definedName>
    <definedName name="evelia" localSheetId="154">#REF!</definedName>
    <definedName name="evelia" localSheetId="155">#REF!</definedName>
    <definedName name="evelia" localSheetId="158">#REF!</definedName>
    <definedName name="evelia" localSheetId="159">#REF!</definedName>
    <definedName name="evelia" localSheetId="162">#REF!</definedName>
    <definedName name="evelia" localSheetId="163">#REF!</definedName>
    <definedName name="evelia" localSheetId="166">#REF!</definedName>
    <definedName name="evelia" localSheetId="167">#REF!</definedName>
    <definedName name="evelia" localSheetId="170">#REF!</definedName>
    <definedName name="evelia" localSheetId="171">#REF!</definedName>
    <definedName name="evelia" localSheetId="174">#REF!</definedName>
    <definedName name="evelia" localSheetId="175">#REF!</definedName>
    <definedName name="evelia" localSheetId="178">#REF!</definedName>
    <definedName name="evelia" localSheetId="179">#REF!</definedName>
    <definedName name="evelia" localSheetId="182">#REF!</definedName>
    <definedName name="evelia" localSheetId="183">#REF!</definedName>
    <definedName name="evelia" localSheetId="186">#REF!</definedName>
    <definedName name="evelia" localSheetId="187">#REF!</definedName>
    <definedName name="evelia" localSheetId="189">#REF!</definedName>
    <definedName name="evelia" localSheetId="190">#REF!</definedName>
    <definedName name="evelia" localSheetId="191">#REF!</definedName>
    <definedName name="evelia" localSheetId="194">#REF!</definedName>
    <definedName name="evelia" localSheetId="195">#REF!</definedName>
    <definedName name="evelia" localSheetId="198">#REF!</definedName>
    <definedName name="evelia" localSheetId="199">#REF!</definedName>
    <definedName name="evelia" localSheetId="202">#REF!</definedName>
    <definedName name="evelia" localSheetId="203">#REF!</definedName>
    <definedName name="evelia" localSheetId="206">#REF!</definedName>
    <definedName name="evelia" localSheetId="207">#REF!</definedName>
    <definedName name="evelia">#REF!</definedName>
    <definedName name="Excel_BuiltIn__FilterDatabase_11" localSheetId="136">[1]DEPOSITOS!#REF!</definedName>
    <definedName name="Excel_BuiltIn__FilterDatabase_11" localSheetId="188">[1]DEPOSITOS!#REF!</definedName>
    <definedName name="Excel_BuiltIn__FilterDatabase_11" localSheetId="84">[1]DEPOSITOS!#REF!</definedName>
    <definedName name="Excel_BuiltIn__FilterDatabase_11" localSheetId="16">[1]DEPOSITOS!#REF!</definedName>
    <definedName name="Excel_BuiltIn__FilterDatabase_11" localSheetId="32">[1]DEPOSITOS!#REF!</definedName>
    <definedName name="Excel_BuiltIn__FilterDatabase_11" localSheetId="172">[1]DEPOSITOS!#REF!</definedName>
    <definedName name="Excel_BuiltIn__FilterDatabase_11" localSheetId="120">[1]DEPOSITOS!#REF!</definedName>
    <definedName name="Excel_BuiltIn__FilterDatabase_11" localSheetId="68">[1]DEPOSITOS!#REF!</definedName>
    <definedName name="Excel_BuiltIn__FilterDatabase_11" localSheetId="0">[1]DEPOSITOS!#REF!</definedName>
    <definedName name="Excel_BuiltIn__FilterDatabase_11" localSheetId="156">[1]DEPOSITOS!#REF!</definedName>
    <definedName name="Excel_BuiltIn__FilterDatabase_11" localSheetId="22">[1]DEPOSITOS!#REF!</definedName>
    <definedName name="Excel_BuiltIn__FilterDatabase_11" localSheetId="23">[1]DEPOSITOS!#REF!</definedName>
    <definedName name="Excel_BuiltIn__FilterDatabase_11" localSheetId="52">[1]DEPOSITOS!#REF!</definedName>
    <definedName name="Excel_BuiltIn__FilterDatabase_11" localSheetId="104">[1]DEPOSITOS!#REF!</definedName>
    <definedName name="Excel_BuiltIn__FilterDatabase_11" localSheetId="26">[1]DEPOSITOS!#REF!</definedName>
    <definedName name="Excel_BuiltIn__FilterDatabase_11" localSheetId="27">[1]DEPOSITOS!#REF!</definedName>
    <definedName name="Excel_BuiltIn__FilterDatabase_11" localSheetId="140">[1]DEPOSITOS!#REF!</definedName>
    <definedName name="Excel_BuiltIn__FilterDatabase_11" localSheetId="192">[1]DEPOSITOS!#REF!</definedName>
    <definedName name="Excel_BuiltIn__FilterDatabase_11" localSheetId="30">[1]DEPOSITOS!#REF!</definedName>
    <definedName name="Excel_BuiltIn__FilterDatabase_11" localSheetId="31">[1]DEPOSITOS!#REF!</definedName>
    <definedName name="Excel_BuiltIn__FilterDatabase_11" localSheetId="88">[1]DEPOSITOS!#REF!</definedName>
    <definedName name="Excel_BuiltIn__FilterDatabase_11" localSheetId="34">[1]DEPOSITOS!#REF!</definedName>
    <definedName name="Excel_BuiltIn__FilterDatabase_11" localSheetId="35">[1]DEPOSITOS!#REF!</definedName>
    <definedName name="Excel_BuiltIn__FilterDatabase_11" localSheetId="20">[1]DEPOSITOS!#REF!</definedName>
    <definedName name="Excel_BuiltIn__FilterDatabase_11" localSheetId="36">[1]DEPOSITOS!#REF!</definedName>
    <definedName name="Excel_BuiltIn__FilterDatabase_11" localSheetId="176">[1]DEPOSITOS!#REF!</definedName>
    <definedName name="Excel_BuiltIn__FilterDatabase_11" localSheetId="38">[1]DEPOSITOS!#REF!</definedName>
    <definedName name="Excel_BuiltIn__FilterDatabase_11" localSheetId="39">[1]DEPOSITOS!#REF!</definedName>
    <definedName name="Excel_BuiltIn__FilterDatabase_11" localSheetId="124">[1]DEPOSITOS!#REF!</definedName>
    <definedName name="Excel_BuiltIn__FilterDatabase_11" localSheetId="42">[1]DEPOSITOS!#REF!</definedName>
    <definedName name="Excel_BuiltIn__FilterDatabase_11" localSheetId="43">[1]DEPOSITOS!#REF!</definedName>
    <definedName name="Excel_BuiltIn__FilterDatabase_11" localSheetId="72">[1]DEPOSITOS!#REF!</definedName>
    <definedName name="Excel_BuiltIn__FilterDatabase_11" localSheetId="46">[1]DEPOSITOS!#REF!</definedName>
    <definedName name="Excel_BuiltIn__FilterDatabase_11" localSheetId="47">[1]DEPOSITOS!#REF!</definedName>
    <definedName name="Excel_BuiltIn__FilterDatabase_11" localSheetId="4">[1]DEPOSITOS!#REF!</definedName>
    <definedName name="Excel_BuiltIn__FilterDatabase_11" localSheetId="160">[1]DEPOSITOS!#REF!</definedName>
    <definedName name="Excel_BuiltIn__FilterDatabase_11" localSheetId="50">[1]DEPOSITOS!#REF!</definedName>
    <definedName name="Excel_BuiltIn__FilterDatabase_11" localSheetId="51">[1]DEPOSITOS!#REF!</definedName>
    <definedName name="Excel_BuiltIn__FilterDatabase_11" localSheetId="56">[1]DEPOSITOS!#REF!</definedName>
    <definedName name="Excel_BuiltIn__FilterDatabase_11" localSheetId="108">[1]DEPOSITOS!#REF!</definedName>
    <definedName name="Excel_BuiltIn__FilterDatabase_11" localSheetId="54">[1]DEPOSITOS!#REF!</definedName>
    <definedName name="Excel_BuiltIn__FilterDatabase_11" localSheetId="55">[1]DEPOSITOS!#REF!</definedName>
    <definedName name="Excel_BuiltIn__FilterDatabase_11" localSheetId="144">[1]DEPOSITOS!#REF!</definedName>
    <definedName name="Excel_BuiltIn__FilterDatabase_11" localSheetId="196">[1]DEPOSITOS!#REF!</definedName>
    <definedName name="Excel_BuiltIn__FilterDatabase_11" localSheetId="58">[1]DEPOSITOS!#REF!</definedName>
    <definedName name="Excel_BuiltIn__FilterDatabase_11" localSheetId="59">[1]DEPOSITOS!#REF!</definedName>
    <definedName name="Excel_BuiltIn__FilterDatabase_11" localSheetId="92">[1]DEPOSITOS!#REF!</definedName>
    <definedName name="Excel_BuiltIn__FilterDatabase_11" localSheetId="62">[1]DEPOSITOS!#REF!</definedName>
    <definedName name="Excel_BuiltIn__FilterDatabase_11" localSheetId="63">[1]DEPOSITOS!#REF!</definedName>
    <definedName name="Excel_BuiltIn__FilterDatabase_11" localSheetId="24">[1]DEPOSITOS!#REF!</definedName>
    <definedName name="Excel_BuiltIn__FilterDatabase_11" localSheetId="40">[1]DEPOSITOS!#REF!</definedName>
    <definedName name="Excel_BuiltIn__FilterDatabase_11" localSheetId="180">[1]DEPOSITOS!#REF!</definedName>
    <definedName name="Excel_BuiltIn__FilterDatabase_11" localSheetId="66">[1]DEPOSITOS!#REF!</definedName>
    <definedName name="Excel_BuiltIn__FilterDatabase_11" localSheetId="67">[1]DEPOSITOS!#REF!</definedName>
    <definedName name="Excel_BuiltIn__FilterDatabase_11" localSheetId="70">[1]DEPOSITOS!#REF!</definedName>
    <definedName name="Excel_BuiltIn__FilterDatabase_11" localSheetId="71">[1]DEPOSITOS!#REF!</definedName>
    <definedName name="Excel_BuiltIn__FilterDatabase_11" localSheetId="76">[1]DEPOSITOS!#REF!</definedName>
    <definedName name="Excel_BuiltIn__FilterDatabase_11" localSheetId="128">[1]DEPOSITOS!#REF!</definedName>
    <definedName name="Excel_BuiltIn__FilterDatabase_11" localSheetId="74">[1]DEPOSITOS!#REF!</definedName>
    <definedName name="Excel_BuiltIn__FilterDatabase_11" localSheetId="75">[1]DEPOSITOS!#REF!</definedName>
    <definedName name="Excel_BuiltIn__FilterDatabase_11" localSheetId="8">[1]DEPOSITOS!#REF!</definedName>
    <definedName name="Excel_BuiltIn__FilterDatabase_11" localSheetId="164">[1]DEPOSITOS!#REF!</definedName>
    <definedName name="Excel_BuiltIn__FilterDatabase_11" localSheetId="78">[1]DEPOSITOS!#REF!</definedName>
    <definedName name="Excel_BuiltIn__FilterDatabase_11" localSheetId="79">[1]DEPOSITOS!#REF!</definedName>
    <definedName name="Excel_BuiltIn__FilterDatabase_11" localSheetId="60">[1]DEPOSITOS!#REF!</definedName>
    <definedName name="Excel_BuiltIn__FilterDatabase_11" localSheetId="112">[1]DEPOSITOS!#REF!</definedName>
    <definedName name="Excel_BuiltIn__FilterDatabase_11" localSheetId="82">[1]DEPOSITOS!#REF!</definedName>
    <definedName name="Excel_BuiltIn__FilterDatabase_11" localSheetId="83">[1]DEPOSITOS!#REF!</definedName>
    <definedName name="Excel_BuiltIn__FilterDatabase_11" localSheetId="148">[1]DEPOSITOS!#REF!</definedName>
    <definedName name="Excel_BuiltIn__FilterDatabase_11" localSheetId="200">[1]DEPOSITOS!#REF!</definedName>
    <definedName name="Excel_BuiltIn__FilterDatabase_11" localSheetId="86">[1]DEPOSITOS!#REF!</definedName>
    <definedName name="Excel_BuiltIn__FilterDatabase_11" localSheetId="87">[1]DEPOSITOS!#REF!</definedName>
    <definedName name="Excel_BuiltIn__FilterDatabase_11" localSheetId="96">[1]DEPOSITOS!#REF!</definedName>
    <definedName name="Excel_BuiltIn__FilterDatabase_11" localSheetId="90">[1]DEPOSITOS!#REF!</definedName>
    <definedName name="Excel_BuiltIn__FilterDatabase_11" localSheetId="91">[1]DEPOSITOS!#REF!</definedName>
    <definedName name="Excel_BuiltIn__FilterDatabase_11" localSheetId="28">[1]DEPOSITOS!#REF!</definedName>
    <definedName name="Excel_BuiltIn__FilterDatabase_11" localSheetId="44">[1]DEPOSITOS!#REF!</definedName>
    <definedName name="Excel_BuiltIn__FilterDatabase_11" localSheetId="184">[1]DEPOSITOS!#REF!</definedName>
    <definedName name="Excel_BuiltIn__FilterDatabase_11" localSheetId="94">[1]DEPOSITOS!#REF!</definedName>
    <definedName name="Excel_BuiltIn__FilterDatabase_11" localSheetId="95">[1]DEPOSITOS!#REF!</definedName>
    <definedName name="Excel_BuiltIn__FilterDatabase_11" localSheetId="132">[1]DEPOSITOS!#REF!</definedName>
    <definedName name="Excel_BuiltIn__FilterDatabase_11" localSheetId="98">[1]DEPOSITOS!#REF!</definedName>
    <definedName name="Excel_BuiltIn__FilterDatabase_11" localSheetId="99">[1]DEPOSITOS!#REF!</definedName>
    <definedName name="Excel_BuiltIn__FilterDatabase_11" localSheetId="80">[1]DEPOSITOS!#REF!</definedName>
    <definedName name="Excel_BuiltIn__FilterDatabase_11" localSheetId="102">[1]DEPOSITOS!#REF!</definedName>
    <definedName name="Excel_BuiltIn__FilterDatabase_11" localSheetId="103">[1]DEPOSITOS!#REF!</definedName>
    <definedName name="Excel_BuiltIn__FilterDatabase_11" localSheetId="12">[1]DEPOSITOS!#REF!</definedName>
    <definedName name="Excel_BuiltIn__FilterDatabase_11" localSheetId="168">[1]DEPOSITOS!#REF!</definedName>
    <definedName name="Excel_BuiltIn__FilterDatabase_11" localSheetId="106">[1]DEPOSITOS!#REF!</definedName>
    <definedName name="Excel_BuiltIn__FilterDatabase_11" localSheetId="107">[1]DEPOSITOS!#REF!</definedName>
    <definedName name="Excel_BuiltIn__FilterDatabase_11" localSheetId="64">[1]DEPOSITOS!#REF!</definedName>
    <definedName name="Excel_BuiltIn__FilterDatabase_11" localSheetId="116">[1]DEPOSITOS!#REF!</definedName>
    <definedName name="Excel_BuiltIn__FilterDatabase_11" localSheetId="110">[1]DEPOSITOS!#REF!</definedName>
    <definedName name="Excel_BuiltIn__FilterDatabase_11" localSheetId="111">[1]DEPOSITOS!#REF!</definedName>
    <definedName name="Excel_BuiltIn__FilterDatabase_11" localSheetId="152">[1]DEPOSITOS!#REF!</definedName>
    <definedName name="Excel_BuiltIn__FilterDatabase_11" localSheetId="204">[1]DEPOSITOS!#REF!</definedName>
    <definedName name="Excel_BuiltIn__FilterDatabase_11" localSheetId="114">[1]DEPOSITOS!#REF!</definedName>
    <definedName name="Excel_BuiltIn__FilterDatabase_11" localSheetId="115">[1]DEPOSITOS!#REF!</definedName>
    <definedName name="Excel_BuiltIn__FilterDatabase_11" localSheetId="100">[1]DEPOSITOS!#REF!</definedName>
    <definedName name="Excel_BuiltIn__FilterDatabase_11" localSheetId="118">[1]DEPOSITOS!#REF!</definedName>
    <definedName name="Excel_BuiltIn__FilterDatabase_11" localSheetId="119">[1]DEPOSITOS!#REF!</definedName>
    <definedName name="Excel_BuiltIn__FilterDatabase_11" localSheetId="121">[1]DEPOSITOS!#REF!</definedName>
    <definedName name="Excel_BuiltIn__FilterDatabase_11" localSheetId="48">[1]DEPOSITOS!#REF!</definedName>
    <definedName name="Excel_BuiltIn__FilterDatabase_11" localSheetId="122">[1]DEPOSITOS!#REF!</definedName>
    <definedName name="Excel_BuiltIn__FilterDatabase_11" localSheetId="123">[1]DEPOSITOS!#REF!</definedName>
    <definedName name="Excel_BuiltIn__FilterDatabase_11" localSheetId="126">[1]DEPOSITOS!#REF!</definedName>
    <definedName name="Excel_BuiltIn__FilterDatabase_11" localSheetId="127">[1]DEPOSITOS!#REF!</definedName>
    <definedName name="Excel_BuiltIn__FilterDatabase_11" localSheetId="130">[1]DEPOSITOS!#REF!</definedName>
    <definedName name="Excel_BuiltIn__FilterDatabase_11" localSheetId="131">[1]DEPOSITOS!#REF!</definedName>
    <definedName name="Excel_BuiltIn__FilterDatabase_11" localSheetId="134">[1]DEPOSITOS!#REF!</definedName>
    <definedName name="Excel_BuiltIn__FilterDatabase_11" localSheetId="135">[1]DEPOSITOS!#REF!</definedName>
    <definedName name="Excel_BuiltIn__FilterDatabase_11" localSheetId="138">[1]DEPOSITOS!#REF!</definedName>
    <definedName name="Excel_BuiltIn__FilterDatabase_11" localSheetId="139">[1]DEPOSITOS!#REF!</definedName>
    <definedName name="Excel_BuiltIn__FilterDatabase_11" localSheetId="142">[1]DEPOSITOS!#REF!</definedName>
    <definedName name="Excel_BuiltIn__FilterDatabase_11" localSheetId="143">[1]DEPOSITOS!#REF!</definedName>
    <definedName name="Excel_BuiltIn__FilterDatabase_11" localSheetId="145">[1]DEPOSITOS!#REF!</definedName>
    <definedName name="Excel_BuiltIn__FilterDatabase_11" localSheetId="146">[1]DEPOSITOS!#REF!</definedName>
    <definedName name="Excel_BuiltIn__FilterDatabase_11" localSheetId="147">[1]DEPOSITOS!#REF!</definedName>
    <definedName name="Excel_BuiltIn__FilterDatabase_11" localSheetId="150">[1]DEPOSITOS!#REF!</definedName>
    <definedName name="Excel_BuiltIn__FilterDatabase_11" localSheetId="151">[1]DEPOSITOS!#REF!</definedName>
    <definedName name="Excel_BuiltIn__FilterDatabase_11" localSheetId="154">[1]DEPOSITOS!#REF!</definedName>
    <definedName name="Excel_BuiltIn__FilterDatabase_11" localSheetId="155">[1]DEPOSITOS!#REF!</definedName>
    <definedName name="Excel_BuiltIn__FilterDatabase_11" localSheetId="158">[1]DEPOSITOS!#REF!</definedName>
    <definedName name="Excel_BuiltIn__FilterDatabase_11" localSheetId="159">[1]DEPOSITOS!#REF!</definedName>
    <definedName name="Excel_BuiltIn__FilterDatabase_11" localSheetId="162">[1]DEPOSITOS!#REF!</definedName>
    <definedName name="Excel_BuiltIn__FilterDatabase_11" localSheetId="163">[1]DEPOSITOS!#REF!</definedName>
    <definedName name="Excel_BuiltIn__FilterDatabase_11" localSheetId="166">[1]DEPOSITOS!#REF!</definedName>
    <definedName name="Excel_BuiltIn__FilterDatabase_11" localSheetId="167">[1]DEPOSITOS!#REF!</definedName>
    <definedName name="Excel_BuiltIn__FilterDatabase_11" localSheetId="170">[1]DEPOSITOS!#REF!</definedName>
    <definedName name="Excel_BuiltIn__FilterDatabase_11" localSheetId="171">[1]DEPOSITOS!#REF!</definedName>
    <definedName name="Excel_BuiltIn__FilterDatabase_11" localSheetId="174">[1]DEPOSITOS!#REF!</definedName>
    <definedName name="Excel_BuiltIn__FilterDatabase_11" localSheetId="175">[1]DEPOSITOS!#REF!</definedName>
    <definedName name="Excel_BuiltIn__FilterDatabase_11" localSheetId="178">[1]DEPOSITOS!#REF!</definedName>
    <definedName name="Excel_BuiltIn__FilterDatabase_11" localSheetId="179">[1]DEPOSITOS!#REF!</definedName>
    <definedName name="Excel_BuiltIn__FilterDatabase_11" localSheetId="182">[1]DEPOSITOS!#REF!</definedName>
    <definedName name="Excel_BuiltIn__FilterDatabase_11" localSheetId="183">[1]DEPOSITOS!#REF!</definedName>
    <definedName name="Excel_BuiltIn__FilterDatabase_11" localSheetId="186">[1]DEPOSITOS!#REF!</definedName>
    <definedName name="Excel_BuiltIn__FilterDatabase_11" localSheetId="187">[1]DEPOSITOS!#REF!</definedName>
    <definedName name="Excel_BuiltIn__FilterDatabase_11" localSheetId="189">[1]DEPOSITOS!#REF!</definedName>
    <definedName name="Excel_BuiltIn__FilterDatabase_11" localSheetId="190">[1]DEPOSITOS!#REF!</definedName>
    <definedName name="Excel_BuiltIn__FilterDatabase_11" localSheetId="191">[1]DEPOSITOS!#REF!</definedName>
    <definedName name="Excel_BuiltIn__FilterDatabase_11" localSheetId="194">[1]DEPOSITOS!#REF!</definedName>
    <definedName name="Excel_BuiltIn__FilterDatabase_11" localSheetId="195">[1]DEPOSITOS!#REF!</definedName>
    <definedName name="Excel_BuiltIn__FilterDatabase_11" localSheetId="198">[1]DEPOSITOS!#REF!</definedName>
    <definedName name="Excel_BuiltIn__FilterDatabase_11" localSheetId="199">[1]DEPOSITOS!#REF!</definedName>
    <definedName name="Excel_BuiltIn__FilterDatabase_11" localSheetId="202">[1]DEPOSITOS!#REF!</definedName>
    <definedName name="Excel_BuiltIn__FilterDatabase_11" localSheetId="203">[1]DEPOSITOS!#REF!</definedName>
    <definedName name="Excel_BuiltIn__FilterDatabase_11" localSheetId="206">[1]DEPOSITOS!#REF!</definedName>
    <definedName name="Excel_BuiltIn__FilterDatabase_11" localSheetId="207">[1]DEPOSITOS!#REF!</definedName>
    <definedName name="Excel_BuiltIn__FilterDatabase_11" localSheetId="89">[1]DEPOSITOS!#REF!</definedName>
    <definedName name="Excel_BuiltIn__FilterDatabase_11">[1]DEPOSITOS!#REF!</definedName>
    <definedName name="Excel_BuiltIn__FilterDatabase_15" localSheetId="136">#REF!</definedName>
    <definedName name="Excel_BuiltIn__FilterDatabase_15" localSheetId="188">#REF!</definedName>
    <definedName name="Excel_BuiltIn__FilterDatabase_15" localSheetId="84">#REF!</definedName>
    <definedName name="Excel_BuiltIn__FilterDatabase_15" localSheetId="32">#REF!</definedName>
    <definedName name="Excel_BuiltIn__FilterDatabase_15" localSheetId="172">#REF!</definedName>
    <definedName name="Excel_BuiltIn__FilterDatabase_15" localSheetId="120">#REF!</definedName>
    <definedName name="Excel_BuiltIn__FilterDatabase_15" localSheetId="68">#REF!</definedName>
    <definedName name="Excel_BuiltIn__FilterDatabase_15" localSheetId="156">#REF!</definedName>
    <definedName name="Excel_BuiltIn__FilterDatabase_15" localSheetId="52">#REF!</definedName>
    <definedName name="Excel_BuiltIn__FilterDatabase_15" localSheetId="104">#REF!</definedName>
    <definedName name="Excel_BuiltIn__FilterDatabase_15" localSheetId="140">#REF!</definedName>
    <definedName name="Excel_BuiltIn__FilterDatabase_15" localSheetId="192">#REF!</definedName>
    <definedName name="Excel_BuiltIn__FilterDatabase_15" localSheetId="88">#REF!</definedName>
    <definedName name="Excel_BuiltIn__FilterDatabase_15" localSheetId="34">#REF!</definedName>
    <definedName name="Excel_BuiltIn__FilterDatabase_15" localSheetId="35">#REF!</definedName>
    <definedName name="Excel_BuiltIn__FilterDatabase_15" localSheetId="36">#REF!</definedName>
    <definedName name="Excel_BuiltIn__FilterDatabase_15" localSheetId="176">#REF!</definedName>
    <definedName name="Excel_BuiltIn__FilterDatabase_15" localSheetId="38">#REF!</definedName>
    <definedName name="Excel_BuiltIn__FilterDatabase_15" localSheetId="39">#REF!</definedName>
    <definedName name="Excel_BuiltIn__FilterDatabase_15" localSheetId="124">#REF!</definedName>
    <definedName name="Excel_BuiltIn__FilterDatabase_15" localSheetId="42">#REF!</definedName>
    <definedName name="Excel_BuiltIn__FilterDatabase_15" localSheetId="43">#REF!</definedName>
    <definedName name="Excel_BuiltIn__FilterDatabase_15" localSheetId="72">#REF!</definedName>
    <definedName name="Excel_BuiltIn__FilterDatabase_15" localSheetId="46">#REF!</definedName>
    <definedName name="Excel_BuiltIn__FilterDatabase_15" localSheetId="47">#REF!</definedName>
    <definedName name="Excel_BuiltIn__FilterDatabase_15" localSheetId="160">#REF!</definedName>
    <definedName name="Excel_BuiltIn__FilterDatabase_15" localSheetId="50">#REF!</definedName>
    <definedName name="Excel_BuiltIn__FilterDatabase_15" localSheetId="51">#REF!</definedName>
    <definedName name="Excel_BuiltIn__FilterDatabase_15" localSheetId="56">#REF!</definedName>
    <definedName name="Excel_BuiltIn__FilterDatabase_15" localSheetId="108">#REF!</definedName>
    <definedName name="Excel_BuiltIn__FilterDatabase_15" localSheetId="54">#REF!</definedName>
    <definedName name="Excel_BuiltIn__FilterDatabase_15" localSheetId="55">#REF!</definedName>
    <definedName name="Excel_BuiltIn__FilterDatabase_15" localSheetId="144">#REF!</definedName>
    <definedName name="Excel_BuiltIn__FilterDatabase_15" localSheetId="196">#REF!</definedName>
    <definedName name="Excel_BuiltIn__FilterDatabase_15" localSheetId="58">#REF!</definedName>
    <definedName name="Excel_BuiltIn__FilterDatabase_15" localSheetId="59">#REF!</definedName>
    <definedName name="Excel_BuiltIn__FilterDatabase_15" localSheetId="92">#REF!</definedName>
    <definedName name="Excel_BuiltIn__FilterDatabase_15" localSheetId="62">#REF!</definedName>
    <definedName name="Excel_BuiltIn__FilterDatabase_15" localSheetId="63">#REF!</definedName>
    <definedName name="Excel_BuiltIn__FilterDatabase_15" localSheetId="40">#REF!</definedName>
    <definedName name="Excel_BuiltIn__FilterDatabase_15" localSheetId="180">#REF!</definedName>
    <definedName name="Excel_BuiltIn__FilterDatabase_15" localSheetId="66">#REF!</definedName>
    <definedName name="Excel_BuiltIn__FilterDatabase_15" localSheetId="67">#REF!</definedName>
    <definedName name="Excel_BuiltIn__FilterDatabase_15" localSheetId="70">#REF!</definedName>
    <definedName name="Excel_BuiltIn__FilterDatabase_15" localSheetId="71">#REF!</definedName>
    <definedName name="Excel_BuiltIn__FilterDatabase_15" localSheetId="76">#REF!</definedName>
    <definedName name="Excel_BuiltIn__FilterDatabase_15" localSheetId="128">#REF!</definedName>
    <definedName name="Excel_BuiltIn__FilterDatabase_15" localSheetId="74">#REF!</definedName>
    <definedName name="Excel_BuiltIn__FilterDatabase_15" localSheetId="75">#REF!</definedName>
    <definedName name="Excel_BuiltIn__FilterDatabase_15" localSheetId="164">#REF!</definedName>
    <definedName name="Excel_BuiltIn__FilterDatabase_15" localSheetId="78">#REF!</definedName>
    <definedName name="Excel_BuiltIn__FilterDatabase_15" localSheetId="79">#REF!</definedName>
    <definedName name="Excel_BuiltIn__FilterDatabase_15" localSheetId="60">#REF!</definedName>
    <definedName name="Excel_BuiltIn__FilterDatabase_15" localSheetId="112">#REF!</definedName>
    <definedName name="Excel_BuiltIn__FilterDatabase_15" localSheetId="82">#REF!</definedName>
    <definedName name="Excel_BuiltIn__FilterDatabase_15" localSheetId="83">#REF!</definedName>
    <definedName name="Excel_BuiltIn__FilterDatabase_15" localSheetId="148">#REF!</definedName>
    <definedName name="Excel_BuiltIn__FilterDatabase_15" localSheetId="200">#REF!</definedName>
    <definedName name="Excel_BuiltIn__FilterDatabase_15" localSheetId="86">#REF!</definedName>
    <definedName name="Excel_BuiltIn__FilterDatabase_15" localSheetId="87">#REF!</definedName>
    <definedName name="Excel_BuiltIn__FilterDatabase_15" localSheetId="96">#REF!</definedName>
    <definedName name="Excel_BuiltIn__FilterDatabase_15" localSheetId="90">#REF!</definedName>
    <definedName name="Excel_BuiltIn__FilterDatabase_15" localSheetId="91">#REF!</definedName>
    <definedName name="Excel_BuiltIn__FilterDatabase_15" localSheetId="44">#REF!</definedName>
    <definedName name="Excel_BuiltIn__FilterDatabase_15" localSheetId="184">#REF!</definedName>
    <definedName name="Excel_BuiltIn__FilterDatabase_15" localSheetId="94">#REF!</definedName>
    <definedName name="Excel_BuiltIn__FilterDatabase_15" localSheetId="95">#REF!</definedName>
    <definedName name="Excel_BuiltIn__FilterDatabase_15" localSheetId="132">#REF!</definedName>
    <definedName name="Excel_BuiltIn__FilterDatabase_15" localSheetId="98">#REF!</definedName>
    <definedName name="Excel_BuiltIn__FilterDatabase_15" localSheetId="99">#REF!</definedName>
    <definedName name="Excel_BuiltIn__FilterDatabase_15" localSheetId="80">#REF!</definedName>
    <definedName name="Excel_BuiltIn__FilterDatabase_15" localSheetId="102">#REF!</definedName>
    <definedName name="Excel_BuiltIn__FilterDatabase_15" localSheetId="103">#REF!</definedName>
    <definedName name="Excel_BuiltIn__FilterDatabase_15" localSheetId="168">#REF!</definedName>
    <definedName name="Excel_BuiltIn__FilterDatabase_15" localSheetId="106">#REF!</definedName>
    <definedName name="Excel_BuiltIn__FilterDatabase_15" localSheetId="107">#REF!</definedName>
    <definedName name="Excel_BuiltIn__FilterDatabase_15" localSheetId="64">#REF!</definedName>
    <definedName name="Excel_BuiltIn__FilterDatabase_15" localSheetId="116">#REF!</definedName>
    <definedName name="Excel_BuiltIn__FilterDatabase_15" localSheetId="110">#REF!</definedName>
    <definedName name="Excel_BuiltIn__FilterDatabase_15" localSheetId="111">#REF!</definedName>
    <definedName name="Excel_BuiltIn__FilterDatabase_15" localSheetId="152">#REF!</definedName>
    <definedName name="Excel_BuiltIn__FilterDatabase_15" localSheetId="204">#REF!</definedName>
    <definedName name="Excel_BuiltIn__FilterDatabase_15" localSheetId="114">#REF!</definedName>
    <definedName name="Excel_BuiltIn__FilterDatabase_15" localSheetId="115">#REF!</definedName>
    <definedName name="Excel_BuiltIn__FilterDatabase_15" localSheetId="100">#REF!</definedName>
    <definedName name="Excel_BuiltIn__FilterDatabase_15" localSheetId="118">#REF!</definedName>
    <definedName name="Excel_BuiltIn__FilterDatabase_15" localSheetId="119">#REF!</definedName>
    <definedName name="Excel_BuiltIn__FilterDatabase_15" localSheetId="121">#REF!</definedName>
    <definedName name="Excel_BuiltIn__FilterDatabase_15" localSheetId="48">#REF!</definedName>
    <definedName name="Excel_BuiltIn__FilterDatabase_15" localSheetId="122">#REF!</definedName>
    <definedName name="Excel_BuiltIn__FilterDatabase_15" localSheetId="123">#REF!</definedName>
    <definedName name="Excel_BuiltIn__FilterDatabase_15" localSheetId="126">#REF!</definedName>
    <definedName name="Excel_BuiltIn__FilterDatabase_15" localSheetId="127">#REF!</definedName>
    <definedName name="Excel_BuiltIn__FilterDatabase_15" localSheetId="130">#REF!</definedName>
    <definedName name="Excel_BuiltIn__FilterDatabase_15" localSheetId="131">#REF!</definedName>
    <definedName name="Excel_BuiltIn__FilterDatabase_15" localSheetId="134">#REF!</definedName>
    <definedName name="Excel_BuiltIn__FilterDatabase_15" localSheetId="135">#REF!</definedName>
    <definedName name="Excel_BuiltIn__FilterDatabase_15" localSheetId="138">#REF!</definedName>
    <definedName name="Excel_BuiltIn__FilterDatabase_15" localSheetId="139">#REF!</definedName>
    <definedName name="Excel_BuiltIn__FilterDatabase_15" localSheetId="142">#REF!</definedName>
    <definedName name="Excel_BuiltIn__FilterDatabase_15" localSheetId="143">#REF!</definedName>
    <definedName name="Excel_BuiltIn__FilterDatabase_15" localSheetId="145">#REF!</definedName>
    <definedName name="Excel_BuiltIn__FilterDatabase_15" localSheetId="146">#REF!</definedName>
    <definedName name="Excel_BuiltIn__FilterDatabase_15" localSheetId="147">#REF!</definedName>
    <definedName name="Excel_BuiltIn__FilterDatabase_15" localSheetId="150">#REF!</definedName>
    <definedName name="Excel_BuiltIn__FilterDatabase_15" localSheetId="151">#REF!</definedName>
    <definedName name="Excel_BuiltIn__FilterDatabase_15" localSheetId="154">#REF!</definedName>
    <definedName name="Excel_BuiltIn__FilterDatabase_15" localSheetId="155">#REF!</definedName>
    <definedName name="Excel_BuiltIn__FilterDatabase_15" localSheetId="158">#REF!</definedName>
    <definedName name="Excel_BuiltIn__FilterDatabase_15" localSheetId="159">#REF!</definedName>
    <definedName name="Excel_BuiltIn__FilterDatabase_15" localSheetId="162">#REF!</definedName>
    <definedName name="Excel_BuiltIn__FilterDatabase_15" localSheetId="163">#REF!</definedName>
    <definedName name="Excel_BuiltIn__FilterDatabase_15" localSheetId="166">#REF!</definedName>
    <definedName name="Excel_BuiltIn__FilterDatabase_15" localSheetId="167">#REF!</definedName>
    <definedName name="Excel_BuiltIn__FilterDatabase_15" localSheetId="170">#REF!</definedName>
    <definedName name="Excel_BuiltIn__FilterDatabase_15" localSheetId="171">#REF!</definedName>
    <definedName name="Excel_BuiltIn__FilterDatabase_15" localSheetId="174">#REF!</definedName>
    <definedName name="Excel_BuiltIn__FilterDatabase_15" localSheetId="175">#REF!</definedName>
    <definedName name="Excel_BuiltIn__FilterDatabase_15" localSheetId="178">#REF!</definedName>
    <definedName name="Excel_BuiltIn__FilterDatabase_15" localSheetId="179">#REF!</definedName>
    <definedName name="Excel_BuiltIn__FilterDatabase_15" localSheetId="182">#REF!</definedName>
    <definedName name="Excel_BuiltIn__FilterDatabase_15" localSheetId="183">#REF!</definedName>
    <definedName name="Excel_BuiltIn__FilterDatabase_15" localSheetId="186">#REF!</definedName>
    <definedName name="Excel_BuiltIn__FilterDatabase_15" localSheetId="187">#REF!</definedName>
    <definedName name="Excel_BuiltIn__FilterDatabase_15" localSheetId="189">#REF!</definedName>
    <definedName name="Excel_BuiltIn__FilterDatabase_15" localSheetId="190">#REF!</definedName>
    <definedName name="Excel_BuiltIn__FilterDatabase_15" localSheetId="191">#REF!</definedName>
    <definedName name="Excel_BuiltIn__FilterDatabase_15" localSheetId="194">#REF!</definedName>
    <definedName name="Excel_BuiltIn__FilterDatabase_15" localSheetId="195">#REF!</definedName>
    <definedName name="Excel_BuiltIn__FilterDatabase_15" localSheetId="198">#REF!</definedName>
    <definedName name="Excel_BuiltIn__FilterDatabase_15" localSheetId="199">#REF!</definedName>
    <definedName name="Excel_BuiltIn__FilterDatabase_15" localSheetId="202">#REF!</definedName>
    <definedName name="Excel_BuiltIn__FilterDatabase_15" localSheetId="203">#REF!</definedName>
    <definedName name="Excel_BuiltIn__FilterDatabase_15" localSheetId="206">#REF!</definedName>
    <definedName name="Excel_BuiltIn__FilterDatabase_15" localSheetId="207">#REF!</definedName>
    <definedName name="Excel_BuiltIn__FilterDatabase_15" localSheetId="89">#REF!</definedName>
    <definedName name="Excel_BuiltIn__FilterDatabase_15">#REF!</definedName>
  </definedNames>
  <calcPr calcId="144525"/>
</workbook>
</file>

<file path=xl/calcChain.xml><?xml version="1.0" encoding="utf-8"?>
<calcChain xmlns="http://schemas.openxmlformats.org/spreadsheetml/2006/main">
  <c r="G59" i="501" l="1"/>
  <c r="G60" i="501" s="1"/>
  <c r="G96" i="493"/>
  <c r="G97" i="493" s="1"/>
  <c r="G72" i="489"/>
  <c r="G73" i="489" s="1"/>
  <c r="G68" i="485"/>
  <c r="G69" i="485" s="1"/>
  <c r="F50" i="506" l="1"/>
  <c r="J50" i="506" s="1"/>
  <c r="K50" i="506" s="1"/>
  <c r="F51" i="506"/>
  <c r="J51" i="506" s="1"/>
  <c r="K51" i="506" s="1"/>
  <c r="F52" i="506"/>
  <c r="J52" i="506" s="1"/>
  <c r="K52" i="506" s="1"/>
  <c r="F53" i="506"/>
  <c r="J53" i="506" s="1"/>
  <c r="K53" i="506" s="1"/>
  <c r="F49" i="506"/>
  <c r="J49" i="506" s="1"/>
  <c r="K49" i="506" s="1"/>
  <c r="F48" i="506"/>
  <c r="J48" i="506" s="1"/>
  <c r="K48" i="506" s="1"/>
  <c r="F45" i="506"/>
  <c r="J45" i="506" s="1"/>
  <c r="K45" i="506" s="1"/>
  <c r="E40" i="506"/>
  <c r="J40" i="506" s="1"/>
  <c r="K40" i="506" s="1"/>
  <c r="E41" i="506"/>
  <c r="J41" i="506" s="1"/>
  <c r="K41" i="506" s="1"/>
  <c r="E39" i="506"/>
  <c r="J39" i="506" s="1"/>
  <c r="K39" i="506" s="1"/>
  <c r="E38" i="506"/>
  <c r="J38" i="506" s="1"/>
  <c r="K38" i="506" s="1"/>
  <c r="E37" i="506"/>
  <c r="J37" i="506" s="1"/>
  <c r="K37" i="506" s="1"/>
  <c r="E36" i="506"/>
  <c r="J36" i="506" s="1"/>
  <c r="K36" i="506" s="1"/>
  <c r="E35" i="506"/>
  <c r="J35" i="506" s="1"/>
  <c r="K35" i="506" s="1"/>
  <c r="E33" i="506"/>
  <c r="J33" i="506" s="1"/>
  <c r="K33" i="506" s="1"/>
  <c r="E32" i="506"/>
  <c r="J32" i="506" s="1"/>
  <c r="K32" i="506" s="1"/>
  <c r="E30" i="506"/>
  <c r="J30" i="506" s="1"/>
  <c r="K30" i="506" s="1"/>
  <c r="E27" i="506"/>
  <c r="J27" i="506" s="1"/>
  <c r="K27" i="506" s="1"/>
  <c r="E26" i="506"/>
  <c r="J26" i="506" s="1"/>
  <c r="K26" i="506" s="1"/>
  <c r="E23" i="506"/>
  <c r="J23" i="506" s="1"/>
  <c r="K23" i="506" s="1"/>
  <c r="E21" i="506"/>
  <c r="J21" i="506" s="1"/>
  <c r="K21" i="506" s="1"/>
  <c r="E18" i="506"/>
  <c r="J18" i="506" s="1"/>
  <c r="K18" i="506" s="1"/>
  <c r="E13" i="506"/>
  <c r="J13" i="506" s="1"/>
  <c r="K13" i="506" s="1"/>
  <c r="E14" i="506"/>
  <c r="J14" i="506" s="1"/>
  <c r="K14" i="506" s="1"/>
  <c r="E12" i="506"/>
  <c r="F14" i="506" s="1"/>
  <c r="E11" i="506"/>
  <c r="J11" i="506" s="1"/>
  <c r="K11" i="506" s="1"/>
  <c r="E10" i="506"/>
  <c r="J10" i="506" s="1"/>
  <c r="K10" i="506" s="1"/>
  <c r="E8" i="506"/>
  <c r="J8" i="506" s="1"/>
  <c r="K8" i="506" s="1"/>
  <c r="E7" i="506"/>
  <c r="F11" i="506" s="1"/>
  <c r="F6" i="506"/>
  <c r="J6" i="506" s="1"/>
  <c r="K6" i="506" s="1"/>
  <c r="F37" i="506" l="1"/>
  <c r="J12" i="506"/>
  <c r="K12" i="506" s="1"/>
  <c r="F27" i="506"/>
  <c r="F41" i="506"/>
  <c r="J7" i="506"/>
  <c r="K7" i="506" s="1"/>
  <c r="H57" i="506"/>
  <c r="C57" i="506"/>
  <c r="M50" i="505"/>
  <c r="L50" i="505"/>
  <c r="J50" i="505"/>
  <c r="G50" i="505"/>
  <c r="D50" i="505"/>
  <c r="G49" i="502"/>
  <c r="F57" i="506" l="1"/>
  <c r="M54" i="505"/>
  <c r="J57" i="501"/>
  <c r="I57" i="501"/>
  <c r="G57" i="501"/>
  <c r="D57" i="501"/>
  <c r="J57" i="506" l="1"/>
  <c r="K57" i="506"/>
  <c r="O57" i="501"/>
  <c r="F61" i="500"/>
  <c r="J61" i="500" s="1"/>
  <c r="K61" i="500" s="1"/>
  <c r="K16" i="500"/>
  <c r="K17" i="500"/>
  <c r="K18" i="500"/>
  <c r="K76" i="500"/>
  <c r="K81" i="500"/>
  <c r="J8" i="500"/>
  <c r="K8" i="500" s="1"/>
  <c r="J16" i="500"/>
  <c r="J17" i="500"/>
  <c r="J18" i="500"/>
  <c r="J31" i="500"/>
  <c r="K31" i="500" s="1"/>
  <c r="J33" i="500"/>
  <c r="K33" i="500" s="1"/>
  <c r="J34" i="500"/>
  <c r="K34" i="500" s="1"/>
  <c r="J35" i="500"/>
  <c r="K35" i="500" s="1"/>
  <c r="J36" i="500"/>
  <c r="K36" i="500" s="1"/>
  <c r="J64" i="500"/>
  <c r="K64" i="500" s="1"/>
  <c r="J67" i="500"/>
  <c r="K67" i="500" s="1"/>
  <c r="J76" i="500"/>
  <c r="J81" i="500"/>
  <c r="J6" i="500"/>
  <c r="K6" i="500" s="1"/>
  <c r="E85" i="500"/>
  <c r="J85" i="500" s="1"/>
  <c r="K85" i="500" s="1"/>
  <c r="E86" i="500"/>
  <c r="J86" i="500" s="1"/>
  <c r="K86" i="500" s="1"/>
  <c r="E87" i="500"/>
  <c r="J87" i="500" s="1"/>
  <c r="K87" i="500" s="1"/>
  <c r="E88" i="500"/>
  <c r="J88" i="500" s="1"/>
  <c r="K88" i="500" s="1"/>
  <c r="E84" i="500"/>
  <c r="J84" i="500" s="1"/>
  <c r="K84" i="500" s="1"/>
  <c r="E83" i="500"/>
  <c r="J83" i="500" s="1"/>
  <c r="K83" i="500" s="1"/>
  <c r="E81" i="500"/>
  <c r="E76" i="500"/>
  <c r="E69" i="500"/>
  <c r="J69" i="500" s="1"/>
  <c r="K69" i="500" s="1"/>
  <c r="E68" i="500"/>
  <c r="J68" i="500" s="1"/>
  <c r="K68" i="500" s="1"/>
  <c r="E67" i="500"/>
  <c r="E64" i="500"/>
  <c r="F69" i="500" s="1"/>
  <c r="F56" i="500"/>
  <c r="J56" i="500" s="1"/>
  <c r="K56" i="500" s="1"/>
  <c r="E36" i="500"/>
  <c r="E35" i="500"/>
  <c r="E33" i="500"/>
  <c r="E31" i="500"/>
  <c r="E29" i="500"/>
  <c r="J29" i="500" s="1"/>
  <c r="K29" i="500" s="1"/>
  <c r="E27" i="500"/>
  <c r="F36" i="500" s="1"/>
  <c r="E26" i="500"/>
  <c r="J26" i="500" s="1"/>
  <c r="K26" i="500" s="1"/>
  <c r="E25" i="500"/>
  <c r="J25" i="500" s="1"/>
  <c r="K25" i="500" s="1"/>
  <c r="E23" i="500"/>
  <c r="J23" i="500" s="1"/>
  <c r="K23" i="500" s="1"/>
  <c r="E21" i="500"/>
  <c r="J21" i="500" s="1"/>
  <c r="K21" i="500" s="1"/>
  <c r="E18" i="500"/>
  <c r="E16" i="500"/>
  <c r="E17" i="500"/>
  <c r="E15" i="500"/>
  <c r="F17" i="500" s="1"/>
  <c r="E14" i="500"/>
  <c r="J14" i="500" s="1"/>
  <c r="K14" i="500" s="1"/>
  <c r="E11" i="500"/>
  <c r="J11" i="500" s="1"/>
  <c r="K11" i="500" s="1"/>
  <c r="E9" i="500"/>
  <c r="J9" i="500" s="1"/>
  <c r="K9" i="500" s="1"/>
  <c r="E8" i="500"/>
  <c r="E7" i="500"/>
  <c r="F14" i="500" s="1"/>
  <c r="F6" i="500"/>
  <c r="H94" i="500"/>
  <c r="C94" i="500"/>
  <c r="F88" i="500" l="1"/>
  <c r="F26" i="500"/>
  <c r="J27" i="500"/>
  <c r="K27" i="500" s="1"/>
  <c r="J7" i="500"/>
  <c r="K7" i="500" s="1"/>
  <c r="J15" i="500"/>
  <c r="K15" i="500" s="1"/>
  <c r="K62" i="506"/>
  <c r="F94" i="500"/>
  <c r="M101" i="495"/>
  <c r="L101" i="495"/>
  <c r="J101" i="495"/>
  <c r="G101" i="495"/>
  <c r="D101" i="495"/>
  <c r="J94" i="500" l="1"/>
  <c r="K94" i="500"/>
  <c r="M105" i="495"/>
  <c r="G84" i="494"/>
  <c r="G86" i="494" s="1"/>
  <c r="J94" i="493"/>
  <c r="I94" i="493"/>
  <c r="G94" i="493"/>
  <c r="D94" i="493"/>
  <c r="K99" i="500" l="1"/>
  <c r="O94" i="493"/>
  <c r="K57" i="492"/>
  <c r="K58" i="492"/>
  <c r="J63" i="492"/>
  <c r="K63" i="492" s="1"/>
  <c r="J64" i="492"/>
  <c r="K64" i="492" s="1"/>
  <c r="J54" i="492"/>
  <c r="K54" i="492" s="1"/>
  <c r="J55" i="492"/>
  <c r="K55" i="492" s="1"/>
  <c r="J56" i="492"/>
  <c r="K56" i="492" s="1"/>
  <c r="J57" i="492"/>
  <c r="J58" i="492"/>
  <c r="J59" i="492"/>
  <c r="K59" i="492" s="1"/>
  <c r="J60" i="492"/>
  <c r="K60" i="492" s="1"/>
  <c r="J61" i="492"/>
  <c r="K61" i="492" s="1"/>
  <c r="J62" i="492"/>
  <c r="K62" i="492" s="1"/>
  <c r="K15" i="492"/>
  <c r="K17" i="492"/>
  <c r="K18" i="492"/>
  <c r="K19" i="492"/>
  <c r="K38" i="492"/>
  <c r="K45" i="492"/>
  <c r="K47" i="492"/>
  <c r="K48" i="492"/>
  <c r="J15" i="492"/>
  <c r="J17" i="492"/>
  <c r="J18" i="492"/>
  <c r="J19" i="492"/>
  <c r="J20" i="492"/>
  <c r="K20" i="492" s="1"/>
  <c r="J38" i="492"/>
  <c r="J44" i="492"/>
  <c r="K44" i="492" s="1"/>
  <c r="J45" i="492"/>
  <c r="J47" i="492"/>
  <c r="J48" i="492"/>
  <c r="F53" i="492"/>
  <c r="J53" i="492" s="1"/>
  <c r="K53" i="492" s="1"/>
  <c r="F54" i="492"/>
  <c r="F55" i="492"/>
  <c r="F56" i="492"/>
  <c r="F57" i="492"/>
  <c r="F58" i="492"/>
  <c r="F59" i="492"/>
  <c r="F60" i="492"/>
  <c r="F61" i="492"/>
  <c r="F62" i="492"/>
  <c r="F63" i="492"/>
  <c r="F64" i="492"/>
  <c r="F65" i="492"/>
  <c r="J65" i="492" s="1"/>
  <c r="K65" i="492" s="1"/>
  <c r="F66" i="492"/>
  <c r="J66" i="492" s="1"/>
  <c r="K66" i="492" s="1"/>
  <c r="F67" i="492"/>
  <c r="J67" i="492" s="1"/>
  <c r="K67" i="492" s="1"/>
  <c r="F68" i="492"/>
  <c r="J68" i="492" s="1"/>
  <c r="K68" i="492" s="1"/>
  <c r="F52" i="492"/>
  <c r="J52" i="492" s="1"/>
  <c r="K52" i="492" s="1"/>
  <c r="E41" i="492"/>
  <c r="J41" i="492" s="1"/>
  <c r="K41" i="492" s="1"/>
  <c r="E51" i="492"/>
  <c r="J51" i="492" s="1"/>
  <c r="K51" i="492" s="1"/>
  <c r="E49" i="492"/>
  <c r="J49" i="492" s="1"/>
  <c r="K49" i="492" s="1"/>
  <c r="E48" i="492"/>
  <c r="E47" i="492"/>
  <c r="E45" i="492"/>
  <c r="E44" i="492"/>
  <c r="E38" i="492"/>
  <c r="E36" i="492"/>
  <c r="J36" i="492" s="1"/>
  <c r="K36" i="492" s="1"/>
  <c r="E35" i="492"/>
  <c r="F36" i="492" s="1"/>
  <c r="E34" i="492"/>
  <c r="J34" i="492" s="1"/>
  <c r="K34" i="492" s="1"/>
  <c r="E33" i="492"/>
  <c r="J33" i="492" s="1"/>
  <c r="K33" i="492" s="1"/>
  <c r="E32" i="492"/>
  <c r="E20" i="492"/>
  <c r="E19" i="492"/>
  <c r="E18" i="492"/>
  <c r="E17" i="492"/>
  <c r="F20" i="492" s="1"/>
  <c r="E15" i="492"/>
  <c r="E14" i="492"/>
  <c r="J14" i="492" s="1"/>
  <c r="K14" i="492" s="1"/>
  <c r="E10" i="492"/>
  <c r="J10" i="492" s="1"/>
  <c r="K10" i="492" s="1"/>
  <c r="F7" i="492"/>
  <c r="J7" i="492" s="1"/>
  <c r="K7" i="492" s="1"/>
  <c r="F6" i="492"/>
  <c r="J6" i="492" s="1"/>
  <c r="K6" i="492" s="1"/>
  <c r="H71" i="492"/>
  <c r="C71" i="492"/>
  <c r="M70" i="491"/>
  <c r="L70" i="491"/>
  <c r="J70" i="491"/>
  <c r="G70" i="491"/>
  <c r="D70" i="491"/>
  <c r="F51" i="492" l="1"/>
  <c r="F34" i="492"/>
  <c r="J35" i="492"/>
  <c r="K35" i="492" s="1"/>
  <c r="J32" i="492"/>
  <c r="K32" i="492" s="1"/>
  <c r="F15" i="492"/>
  <c r="F71" i="492" s="1"/>
  <c r="K71" i="492"/>
  <c r="M74" i="491"/>
  <c r="J71" i="492" l="1"/>
  <c r="K76" i="492" s="1"/>
  <c r="J47" i="488" l="1"/>
  <c r="K47" i="488" s="1"/>
  <c r="J49" i="488"/>
  <c r="K49" i="488" s="1"/>
  <c r="J51" i="488"/>
  <c r="K51" i="488" s="1"/>
  <c r="J43" i="488"/>
  <c r="K43" i="488" s="1"/>
  <c r="J61" i="488"/>
  <c r="K61" i="488" s="1"/>
  <c r="J63" i="488"/>
  <c r="K63" i="488" s="1"/>
  <c r="E65" i="488"/>
  <c r="J65" i="488" s="1"/>
  <c r="K65" i="488" s="1"/>
  <c r="E64" i="488"/>
  <c r="J64" i="488" s="1"/>
  <c r="K64" i="488" s="1"/>
  <c r="E63" i="488"/>
  <c r="E61" i="488"/>
  <c r="E57" i="488"/>
  <c r="J57" i="488" s="1"/>
  <c r="K57" i="488" s="1"/>
  <c r="E51" i="488"/>
  <c r="E49" i="488"/>
  <c r="E47" i="488"/>
  <c r="E45" i="488"/>
  <c r="J45" i="488" s="1"/>
  <c r="K45" i="488" s="1"/>
  <c r="E44" i="488"/>
  <c r="J44" i="488" s="1"/>
  <c r="K44" i="488" s="1"/>
  <c r="E43" i="488"/>
  <c r="F51" i="488" s="1"/>
  <c r="F36" i="488"/>
  <c r="J36" i="488" s="1"/>
  <c r="K36" i="488" s="1"/>
  <c r="F20" i="488"/>
  <c r="J20" i="488" s="1"/>
  <c r="K20" i="488" s="1"/>
  <c r="F17" i="488"/>
  <c r="J17" i="488" s="1"/>
  <c r="K17" i="488" s="1"/>
  <c r="F10" i="488"/>
  <c r="J10" i="488" s="1"/>
  <c r="K10" i="488" s="1"/>
  <c r="F9" i="488"/>
  <c r="J9" i="488" s="1"/>
  <c r="K9" i="488" s="1"/>
  <c r="E7" i="488"/>
  <c r="J7" i="488" s="1"/>
  <c r="K7" i="488" s="1"/>
  <c r="E6" i="488"/>
  <c r="J6" i="488" s="1"/>
  <c r="K6" i="488" s="1"/>
  <c r="F65" i="488" l="1"/>
  <c r="F7" i="488"/>
  <c r="G61" i="486"/>
  <c r="F64" i="490" l="1"/>
  <c r="J70" i="489"/>
  <c r="I70" i="489"/>
  <c r="O70" i="489" s="1"/>
  <c r="G70" i="489"/>
  <c r="D70" i="489"/>
  <c r="H68" i="488"/>
  <c r="C68" i="488"/>
  <c r="M67" i="487"/>
  <c r="L67" i="487"/>
  <c r="J67" i="487"/>
  <c r="G67" i="487"/>
  <c r="D67" i="487"/>
  <c r="M71" i="487" l="1"/>
  <c r="J67" i="485"/>
  <c r="I67" i="485"/>
  <c r="G67" i="485"/>
  <c r="D67" i="485"/>
  <c r="K68" i="488" l="1"/>
  <c r="F68" i="488"/>
  <c r="J68" i="488"/>
  <c r="O67" i="485"/>
  <c r="K13" i="484"/>
  <c r="K43" i="484"/>
  <c r="J8" i="484"/>
  <c r="K8" i="484" s="1"/>
  <c r="J9" i="484"/>
  <c r="K9" i="484" s="1"/>
  <c r="J13" i="484"/>
  <c r="J43" i="484"/>
  <c r="J49" i="484"/>
  <c r="K49" i="484" s="1"/>
  <c r="J50" i="484"/>
  <c r="K50" i="484" s="1"/>
  <c r="J52" i="484"/>
  <c r="K52" i="484" s="1"/>
  <c r="J56" i="484"/>
  <c r="K56" i="484" s="1"/>
  <c r="J58" i="484"/>
  <c r="K58" i="484" s="1"/>
  <c r="J74" i="484"/>
  <c r="K74" i="484" s="1"/>
  <c r="J77" i="484"/>
  <c r="K77" i="484" s="1"/>
  <c r="J145" i="484"/>
  <c r="K145" i="484" s="1"/>
  <c r="J148" i="484"/>
  <c r="K148" i="484" s="1"/>
  <c r="J149" i="484"/>
  <c r="K149" i="484" s="1"/>
  <c r="J151" i="484"/>
  <c r="K151" i="484" s="1"/>
  <c r="J160" i="484"/>
  <c r="K160" i="484" s="1"/>
  <c r="J162" i="484"/>
  <c r="K162" i="484" s="1"/>
  <c r="J163" i="484"/>
  <c r="K163" i="484" s="1"/>
  <c r="J164" i="484"/>
  <c r="K164" i="484" s="1"/>
  <c r="J167" i="484"/>
  <c r="K167" i="484" s="1"/>
  <c r="F176" i="484"/>
  <c r="J176" i="484" s="1"/>
  <c r="K176" i="484" s="1"/>
  <c r="F177" i="484"/>
  <c r="J177" i="484" s="1"/>
  <c r="K177" i="484" s="1"/>
  <c r="F175" i="484"/>
  <c r="J175" i="484" s="1"/>
  <c r="K175" i="484" s="1"/>
  <c r="E174" i="484"/>
  <c r="J174" i="484" s="1"/>
  <c r="K174" i="484" s="1"/>
  <c r="E173" i="484"/>
  <c r="J173" i="484" s="1"/>
  <c r="K173" i="484" s="1"/>
  <c r="E172" i="484"/>
  <c r="J172" i="484" s="1"/>
  <c r="K172" i="484" s="1"/>
  <c r="E171" i="484"/>
  <c r="J171" i="484" s="1"/>
  <c r="K171" i="484" s="1"/>
  <c r="E170" i="484"/>
  <c r="J170" i="484" s="1"/>
  <c r="K170" i="484" s="1"/>
  <c r="E167" i="484"/>
  <c r="F174" i="484" s="1"/>
  <c r="E166" i="484"/>
  <c r="J166" i="484" s="1"/>
  <c r="K166" i="484" s="1"/>
  <c r="E165" i="484"/>
  <c r="J165" i="484" s="1"/>
  <c r="K165" i="484" s="1"/>
  <c r="E164" i="484"/>
  <c r="E163" i="484"/>
  <c r="E162" i="484"/>
  <c r="E160" i="484"/>
  <c r="E151" i="484"/>
  <c r="E149" i="484"/>
  <c r="E148" i="484"/>
  <c r="E145" i="484"/>
  <c r="F149" i="484" s="1"/>
  <c r="E131" i="484"/>
  <c r="J131" i="484" s="1"/>
  <c r="K131" i="484" s="1"/>
  <c r="E130" i="484"/>
  <c r="J130" i="484" s="1"/>
  <c r="K130" i="484" s="1"/>
  <c r="E129" i="484"/>
  <c r="J129" i="484" s="1"/>
  <c r="K129" i="484" s="1"/>
  <c r="E128" i="484"/>
  <c r="J128" i="484" s="1"/>
  <c r="K128" i="484" s="1"/>
  <c r="E126" i="484"/>
  <c r="J126" i="484" s="1"/>
  <c r="K126" i="484" s="1"/>
  <c r="E120" i="484"/>
  <c r="F131" i="484" s="1"/>
  <c r="F113" i="484"/>
  <c r="J113" i="484" s="1"/>
  <c r="K113" i="484" s="1"/>
  <c r="E93" i="484"/>
  <c r="J93" i="484" s="1"/>
  <c r="K93" i="484" s="1"/>
  <c r="E83" i="484"/>
  <c r="J83" i="484" s="1"/>
  <c r="K83" i="484" s="1"/>
  <c r="E79" i="484"/>
  <c r="J79" i="484" s="1"/>
  <c r="K79" i="484" s="1"/>
  <c r="E77" i="484"/>
  <c r="E74" i="484"/>
  <c r="F79" i="484" s="1"/>
  <c r="E58" i="484"/>
  <c r="E56" i="484"/>
  <c r="E52" i="484"/>
  <c r="E50" i="484"/>
  <c r="E49" i="484"/>
  <c r="E43" i="484"/>
  <c r="E39" i="484"/>
  <c r="F58" i="484" s="1"/>
  <c r="E37" i="484"/>
  <c r="J37" i="484" s="1"/>
  <c r="K37" i="484" s="1"/>
  <c r="E36" i="484"/>
  <c r="J36" i="484" s="1"/>
  <c r="K36" i="484" s="1"/>
  <c r="E28" i="484"/>
  <c r="J28" i="484" s="1"/>
  <c r="K28" i="484" s="1"/>
  <c r="E19" i="484"/>
  <c r="E17" i="484"/>
  <c r="J17" i="484" s="1"/>
  <c r="K17" i="484" s="1"/>
  <c r="E16" i="484"/>
  <c r="F17" i="484" s="1"/>
  <c r="E14" i="484"/>
  <c r="J14" i="484" s="1"/>
  <c r="K14" i="484" s="1"/>
  <c r="E15" i="484"/>
  <c r="J15" i="484" s="1"/>
  <c r="K15" i="484" s="1"/>
  <c r="E13" i="484"/>
  <c r="E12" i="484"/>
  <c r="J12" i="484" s="1"/>
  <c r="K12" i="484" s="1"/>
  <c r="E10" i="484"/>
  <c r="J10" i="484" s="1"/>
  <c r="K10" i="484" s="1"/>
  <c r="E9" i="484"/>
  <c r="F12" i="484" s="1"/>
  <c r="E8" i="484"/>
  <c r="E6" i="484"/>
  <c r="F8" i="484" s="1"/>
  <c r="F93" i="484" l="1"/>
  <c r="F37" i="484"/>
  <c r="J39" i="484"/>
  <c r="K39" i="484" s="1"/>
  <c r="J19" i="484"/>
  <c r="K19" i="484" s="1"/>
  <c r="J6" i="484"/>
  <c r="K6" i="484" s="1"/>
  <c r="F166" i="484"/>
  <c r="J120" i="484"/>
  <c r="K120" i="484" s="1"/>
  <c r="J16" i="484"/>
  <c r="K16" i="484" s="1"/>
  <c r="F15" i="484"/>
  <c r="K73" i="488"/>
  <c r="H179" i="484"/>
  <c r="C179" i="484"/>
  <c r="F179" i="484"/>
  <c r="D177" i="483"/>
  <c r="M177" i="483"/>
  <c r="L177" i="483"/>
  <c r="J177" i="483"/>
  <c r="G177" i="483"/>
  <c r="J185" i="482"/>
  <c r="I185" i="482"/>
  <c r="G185" i="482"/>
  <c r="D185" i="482"/>
  <c r="G173" i="481"/>
  <c r="O185" i="482" l="1"/>
  <c r="J179" i="484"/>
  <c r="K179" i="484"/>
  <c r="M181" i="483"/>
  <c r="J27" i="479"/>
  <c r="K27" i="479" s="1"/>
  <c r="J13" i="479"/>
  <c r="K13" i="479" s="1"/>
  <c r="J7" i="479"/>
  <c r="K7" i="479" s="1"/>
  <c r="J8" i="479"/>
  <c r="K8" i="479" s="1"/>
  <c r="J6" i="479"/>
  <c r="K6" i="479" s="1"/>
  <c r="F35" i="479"/>
  <c r="J35" i="479" s="1"/>
  <c r="K35" i="479" s="1"/>
  <c r="F28" i="479"/>
  <c r="J28" i="479" s="1"/>
  <c r="K28" i="479" s="1"/>
  <c r="F27" i="479"/>
  <c r="F13" i="479"/>
  <c r="F8" i="479"/>
  <c r="F7" i="479"/>
  <c r="F6" i="479"/>
  <c r="H41" i="479"/>
  <c r="C41" i="479"/>
  <c r="K184" i="484" l="1"/>
  <c r="F41" i="479"/>
  <c r="M44" i="478"/>
  <c r="L44" i="478"/>
  <c r="J44" i="478"/>
  <c r="G44" i="478"/>
  <c r="D44" i="478"/>
  <c r="M48" i="478" l="1"/>
  <c r="K41" i="479"/>
  <c r="J41" i="479"/>
  <c r="G31" i="476"/>
  <c r="J38" i="477"/>
  <c r="I38" i="477"/>
  <c r="G38" i="477"/>
  <c r="D38" i="477"/>
  <c r="K46" i="479" l="1"/>
  <c r="O38" i="477"/>
  <c r="E35" i="474" l="1"/>
  <c r="E36" i="474"/>
  <c r="J36" i="474" s="1"/>
  <c r="K36" i="474" s="1"/>
  <c r="E34" i="474"/>
  <c r="J34" i="474" s="1"/>
  <c r="K34" i="474" s="1"/>
  <c r="F33" i="474"/>
  <c r="J33" i="474" s="1"/>
  <c r="K33" i="474" s="1"/>
  <c r="F30" i="474"/>
  <c r="J30" i="474" s="1"/>
  <c r="K30" i="474" s="1"/>
  <c r="F26" i="474"/>
  <c r="J26" i="474" s="1"/>
  <c r="K26" i="474" s="1"/>
  <c r="F22" i="474"/>
  <c r="J22" i="474" s="1"/>
  <c r="K22" i="474" s="1"/>
  <c r="E7" i="474"/>
  <c r="J7" i="474" s="1"/>
  <c r="K7" i="474" s="1"/>
  <c r="E6" i="474"/>
  <c r="J10" i="473"/>
  <c r="K10" i="473" s="1"/>
  <c r="J9" i="473"/>
  <c r="K9" i="473" s="1"/>
  <c r="J15" i="473"/>
  <c r="K15" i="473" s="1"/>
  <c r="F26" i="473"/>
  <c r="J26" i="473" s="1"/>
  <c r="K26" i="473" s="1"/>
  <c r="F27" i="473"/>
  <c r="J27" i="473" s="1"/>
  <c r="K27" i="473" s="1"/>
  <c r="F25" i="473"/>
  <c r="J25" i="473" s="1"/>
  <c r="K25" i="473" s="1"/>
  <c r="F24" i="473"/>
  <c r="J24" i="473" s="1"/>
  <c r="K24" i="473" s="1"/>
  <c r="F22" i="473"/>
  <c r="J22" i="473" s="1"/>
  <c r="K22" i="473" s="1"/>
  <c r="F20" i="473"/>
  <c r="J20" i="473" s="1"/>
  <c r="K20" i="473" s="1"/>
  <c r="F15" i="473"/>
  <c r="E10" i="473"/>
  <c r="E9" i="473"/>
  <c r="F10" i="473" s="1"/>
  <c r="F7" i="473"/>
  <c r="J7" i="473" s="1"/>
  <c r="K7" i="473" s="1"/>
  <c r="F8" i="473"/>
  <c r="J8" i="473" s="1"/>
  <c r="K8" i="473" s="1"/>
  <c r="F6" i="473"/>
  <c r="J6" i="473" s="1"/>
  <c r="K6" i="473" s="1"/>
  <c r="F7" i="474" l="1"/>
  <c r="J6" i="474"/>
  <c r="K6" i="474" s="1"/>
  <c r="F36" i="474"/>
  <c r="J35" i="474"/>
  <c r="K35" i="474" s="1"/>
  <c r="M30" i="475"/>
  <c r="L30" i="475"/>
  <c r="J30" i="475"/>
  <c r="G30" i="475"/>
  <c r="D30" i="475"/>
  <c r="K41" i="474"/>
  <c r="J41" i="474"/>
  <c r="H41" i="474"/>
  <c r="F41" i="474"/>
  <c r="C41" i="474"/>
  <c r="H33" i="473"/>
  <c r="C33" i="473"/>
  <c r="M34" i="475" l="1"/>
  <c r="K46" i="474"/>
  <c r="F33" i="473"/>
  <c r="J33" i="473" l="1"/>
  <c r="K33" i="473"/>
  <c r="G32" i="472"/>
  <c r="G34" i="472" s="1"/>
  <c r="J44" i="471"/>
  <c r="I44" i="471"/>
  <c r="O44" i="471" s="1"/>
  <c r="G44" i="471"/>
  <c r="D44" i="471"/>
  <c r="K38" i="473" l="1"/>
  <c r="M44" i="470"/>
  <c r="L44" i="470"/>
  <c r="J44" i="470"/>
  <c r="G44" i="470"/>
  <c r="D44" i="470"/>
  <c r="M48" i="470" l="1"/>
  <c r="G23" i="467"/>
  <c r="J34" i="468"/>
  <c r="I34" i="468"/>
  <c r="G34" i="468"/>
  <c r="D34" i="468"/>
  <c r="J19" i="466"/>
  <c r="K19" i="466" s="1"/>
  <c r="J20" i="466"/>
  <c r="K20" i="466" s="1"/>
  <c r="J21" i="466"/>
  <c r="K21" i="466" s="1"/>
  <c r="J22" i="466"/>
  <c r="K22" i="466" s="1"/>
  <c r="J25" i="466"/>
  <c r="K25" i="466" s="1"/>
  <c r="J42" i="466"/>
  <c r="K42" i="466" s="1"/>
  <c r="J43" i="466"/>
  <c r="K43" i="466" s="1"/>
  <c r="J45" i="466"/>
  <c r="K45" i="466" s="1"/>
  <c r="J46" i="466"/>
  <c r="K46" i="466" s="1"/>
  <c r="J47" i="466"/>
  <c r="K47" i="466" s="1"/>
  <c r="J48" i="466"/>
  <c r="K48" i="466" s="1"/>
  <c r="J7" i="466"/>
  <c r="K7" i="466" s="1"/>
  <c r="F53" i="466"/>
  <c r="J53" i="466" s="1"/>
  <c r="K53" i="466" s="1"/>
  <c r="F54" i="466"/>
  <c r="J54" i="466" s="1"/>
  <c r="K54" i="466" s="1"/>
  <c r="F55" i="466"/>
  <c r="J55" i="466" s="1"/>
  <c r="K55" i="466" s="1"/>
  <c r="F56" i="466"/>
  <c r="J56" i="466" s="1"/>
  <c r="K56" i="466" s="1"/>
  <c r="F57" i="466"/>
  <c r="J57" i="466" s="1"/>
  <c r="K57" i="466" s="1"/>
  <c r="F58" i="466"/>
  <c r="J58" i="466" s="1"/>
  <c r="K58" i="466" s="1"/>
  <c r="F52" i="466"/>
  <c r="J52" i="466" s="1"/>
  <c r="K52" i="466" s="1"/>
  <c r="F51" i="466"/>
  <c r="J51" i="466" s="1"/>
  <c r="K51" i="466" s="1"/>
  <c r="E47" i="466"/>
  <c r="E48" i="466"/>
  <c r="E46" i="466"/>
  <c r="E45" i="466"/>
  <c r="E43" i="466"/>
  <c r="E42" i="466"/>
  <c r="E40" i="466"/>
  <c r="J40" i="466" s="1"/>
  <c r="K40" i="466" s="1"/>
  <c r="E39" i="466"/>
  <c r="F48" i="466" s="1"/>
  <c r="E35" i="466"/>
  <c r="J35" i="466" s="1"/>
  <c r="K35" i="466" s="1"/>
  <c r="E34" i="466"/>
  <c r="J34" i="466" s="1"/>
  <c r="K34" i="466" s="1"/>
  <c r="E31" i="466"/>
  <c r="J31" i="466" s="1"/>
  <c r="K31" i="466" s="1"/>
  <c r="E30" i="466"/>
  <c r="J30" i="466" s="1"/>
  <c r="K30" i="466" s="1"/>
  <c r="E28" i="466"/>
  <c r="J28" i="466" s="1"/>
  <c r="K28" i="466" s="1"/>
  <c r="E25" i="466"/>
  <c r="E22" i="466"/>
  <c r="E21" i="466"/>
  <c r="E20" i="466"/>
  <c r="E19" i="466"/>
  <c r="E17" i="466"/>
  <c r="J17" i="466" s="1"/>
  <c r="K17" i="466" s="1"/>
  <c r="E16" i="466"/>
  <c r="F17" i="466" s="1"/>
  <c r="F10" i="466"/>
  <c r="J10" i="466" s="1"/>
  <c r="K10" i="466" s="1"/>
  <c r="E9" i="466"/>
  <c r="J9" i="466" s="1"/>
  <c r="K9" i="466" s="1"/>
  <c r="E8" i="466"/>
  <c r="F9" i="466" s="1"/>
  <c r="F7" i="466"/>
  <c r="O34" i="468" l="1"/>
  <c r="F21" i="466"/>
  <c r="J8" i="466"/>
  <c r="K8" i="466" s="1"/>
  <c r="J39" i="466"/>
  <c r="K39" i="466" s="1"/>
  <c r="J16" i="466"/>
  <c r="K16" i="466" s="1"/>
  <c r="F35" i="466"/>
  <c r="H62" i="466"/>
  <c r="C62" i="466"/>
  <c r="M60" i="465"/>
  <c r="L60" i="465"/>
  <c r="J60" i="465"/>
  <c r="G60" i="465"/>
  <c r="D60" i="465"/>
  <c r="G54" i="463"/>
  <c r="J71" i="464"/>
  <c r="I71" i="464"/>
  <c r="G71" i="464"/>
  <c r="D71" i="464"/>
  <c r="O71" i="464" l="1"/>
  <c r="F62" i="466"/>
  <c r="M64" i="465"/>
  <c r="E28" i="462"/>
  <c r="F22" i="462"/>
  <c r="J22" i="462" s="1"/>
  <c r="K22" i="462" s="1"/>
  <c r="J62" i="462"/>
  <c r="K62" i="462" s="1"/>
  <c r="J64" i="462"/>
  <c r="K64" i="462" s="1"/>
  <c r="J66" i="462"/>
  <c r="K66" i="462" s="1"/>
  <c r="J52" i="462"/>
  <c r="K52" i="462" s="1"/>
  <c r="J54" i="462"/>
  <c r="K54" i="462" s="1"/>
  <c r="J47" i="462"/>
  <c r="K47" i="462" s="1"/>
  <c r="J40" i="462"/>
  <c r="K40" i="462" s="1"/>
  <c r="J28" i="462"/>
  <c r="K28" i="462" s="1"/>
  <c r="J21" i="462"/>
  <c r="K21" i="462" s="1"/>
  <c r="J12" i="462"/>
  <c r="K12" i="462" s="1"/>
  <c r="K9" i="462"/>
  <c r="E67" i="462"/>
  <c r="J67" i="462" s="1"/>
  <c r="K67" i="462" s="1"/>
  <c r="E65" i="462"/>
  <c r="J65" i="462" s="1"/>
  <c r="K65" i="462" s="1"/>
  <c r="E63" i="462"/>
  <c r="J63" i="462" s="1"/>
  <c r="K63" i="462" s="1"/>
  <c r="E61" i="462"/>
  <c r="E60" i="462"/>
  <c r="J60" i="462" s="1"/>
  <c r="K60" i="462" s="1"/>
  <c r="E59" i="462"/>
  <c r="J59" i="462" s="1"/>
  <c r="K59" i="462" s="1"/>
  <c r="E55" i="462"/>
  <c r="J55" i="462" s="1"/>
  <c r="K55" i="462" s="1"/>
  <c r="E54" i="462"/>
  <c r="E52" i="462"/>
  <c r="E47" i="462"/>
  <c r="E40" i="462"/>
  <c r="F40" i="462"/>
  <c r="F21" i="462"/>
  <c r="F12" i="462"/>
  <c r="F9" i="462"/>
  <c r="J9" i="462" s="1"/>
  <c r="F8" i="462"/>
  <c r="J8" i="462" s="1"/>
  <c r="K8" i="462" s="1"/>
  <c r="F6" i="462"/>
  <c r="J6" i="462" s="1"/>
  <c r="K6" i="462" s="1"/>
  <c r="H71" i="462"/>
  <c r="C71" i="462"/>
  <c r="M71" i="461"/>
  <c r="L71" i="461"/>
  <c r="J71" i="461"/>
  <c r="G71" i="461"/>
  <c r="D71" i="461"/>
  <c r="F67" i="462" l="1"/>
  <c r="J61" i="462"/>
  <c r="K61" i="462" s="1"/>
  <c r="M75" i="461"/>
  <c r="F60" i="462"/>
  <c r="J62" i="466"/>
  <c r="K62" i="466"/>
  <c r="K71" i="462"/>
  <c r="F71" i="462"/>
  <c r="J71" i="462"/>
  <c r="G63" i="458"/>
  <c r="G65" i="458" s="1"/>
  <c r="J71" i="457"/>
  <c r="I71" i="457"/>
  <c r="G71" i="457"/>
  <c r="D71" i="457"/>
  <c r="J8" i="456"/>
  <c r="K8" i="456"/>
  <c r="J7" i="456"/>
  <c r="K7" i="456" s="1"/>
  <c r="J15" i="456"/>
  <c r="K15" i="456" s="1"/>
  <c r="F67" i="456"/>
  <c r="J67" i="456" s="1"/>
  <c r="K67" i="456" s="1"/>
  <c r="F66" i="456"/>
  <c r="J66" i="456" s="1"/>
  <c r="K66" i="456" s="1"/>
  <c r="F65" i="456"/>
  <c r="J65" i="456" s="1"/>
  <c r="K65" i="456" s="1"/>
  <c r="E56" i="456"/>
  <c r="J56" i="456" s="1"/>
  <c r="K56" i="456" s="1"/>
  <c r="E55" i="456"/>
  <c r="J55" i="456" s="1"/>
  <c r="K55" i="456" s="1"/>
  <c r="F50" i="456"/>
  <c r="J50" i="456" s="1"/>
  <c r="K50" i="456" s="1"/>
  <c r="F30" i="456"/>
  <c r="J30" i="456" s="1"/>
  <c r="K30" i="456" s="1"/>
  <c r="F19" i="456"/>
  <c r="J19" i="456" s="1"/>
  <c r="K19" i="456" s="1"/>
  <c r="E16" i="456"/>
  <c r="J16" i="456" s="1"/>
  <c r="K16" i="456" s="1"/>
  <c r="E15" i="456"/>
  <c r="F16" i="456" s="1"/>
  <c r="F8" i="456"/>
  <c r="E7" i="456"/>
  <c r="E6" i="456"/>
  <c r="F7" i="456" s="1"/>
  <c r="C71" i="456"/>
  <c r="H71" i="456"/>
  <c r="M71" i="455"/>
  <c r="L71" i="455"/>
  <c r="J71" i="455"/>
  <c r="G71" i="455"/>
  <c r="D71" i="455"/>
  <c r="J6" i="456" l="1"/>
  <c r="K6" i="456" s="1"/>
  <c r="M75" i="455"/>
  <c r="F56" i="456"/>
  <c r="K67" i="466"/>
  <c r="K76" i="462"/>
  <c r="O71" i="457"/>
  <c r="J71" i="456"/>
  <c r="F71" i="456"/>
  <c r="K71" i="456"/>
  <c r="G63" i="444"/>
  <c r="J72" i="451"/>
  <c r="I72" i="451"/>
  <c r="G72" i="451"/>
  <c r="D72" i="451"/>
  <c r="J15" i="450"/>
  <c r="K15" i="450" s="1"/>
  <c r="J24" i="450"/>
  <c r="K24" i="450" s="1"/>
  <c r="J25" i="450"/>
  <c r="K25" i="450" s="1"/>
  <c r="E46" i="450"/>
  <c r="J46" i="450" s="1"/>
  <c r="K46" i="450" s="1"/>
  <c r="E45" i="450"/>
  <c r="J45" i="450" s="1"/>
  <c r="K45" i="450" s="1"/>
  <c r="E28" i="450"/>
  <c r="J28" i="450" s="1"/>
  <c r="K28" i="450" s="1"/>
  <c r="E26" i="450"/>
  <c r="J26" i="450" s="1"/>
  <c r="K26" i="450" s="1"/>
  <c r="E25" i="450"/>
  <c r="E24" i="450"/>
  <c r="F25" i="450" s="1"/>
  <c r="F19" i="450"/>
  <c r="J19" i="450" s="1"/>
  <c r="K19" i="450" s="1"/>
  <c r="E15" i="450"/>
  <c r="E14" i="450"/>
  <c r="J14" i="450" s="1"/>
  <c r="K14" i="450" s="1"/>
  <c r="F8" i="450"/>
  <c r="J8" i="450" s="1"/>
  <c r="K8" i="450" s="1"/>
  <c r="F6" i="450"/>
  <c r="J6" i="450" s="1"/>
  <c r="K6" i="450" s="1"/>
  <c r="H49" i="450"/>
  <c r="C49" i="450"/>
  <c r="D58" i="449"/>
  <c r="M56" i="449"/>
  <c r="L56" i="449"/>
  <c r="J56" i="449"/>
  <c r="G56" i="449"/>
  <c r="D56" i="449"/>
  <c r="G42" i="445"/>
  <c r="J50" i="446"/>
  <c r="I50" i="446"/>
  <c r="G50" i="446"/>
  <c r="D50" i="446"/>
  <c r="J41" i="443"/>
  <c r="K41" i="443" s="1"/>
  <c r="J42" i="443"/>
  <c r="K42" i="443" s="1"/>
  <c r="J44" i="443"/>
  <c r="K44" i="443" s="1"/>
  <c r="J45" i="443"/>
  <c r="K45" i="443" s="1"/>
  <c r="J48" i="443"/>
  <c r="K48" i="443" s="1"/>
  <c r="F55" i="443"/>
  <c r="J55" i="443" s="1"/>
  <c r="K55" i="443" s="1"/>
  <c r="F54" i="443"/>
  <c r="J54" i="443" s="1"/>
  <c r="K54" i="443" s="1"/>
  <c r="E53" i="443"/>
  <c r="J53" i="443" s="1"/>
  <c r="K53" i="443" s="1"/>
  <c r="E51" i="443"/>
  <c r="J51" i="443" s="1"/>
  <c r="K51" i="443" s="1"/>
  <c r="E49" i="443"/>
  <c r="J49" i="443" s="1"/>
  <c r="K49" i="443" s="1"/>
  <c r="E48" i="443"/>
  <c r="F46" i="443"/>
  <c r="J46" i="443" s="1"/>
  <c r="K46" i="443" s="1"/>
  <c r="E45" i="443"/>
  <c r="E44" i="443"/>
  <c r="E42" i="443"/>
  <c r="E41" i="443"/>
  <c r="E40" i="443"/>
  <c r="J40" i="443" s="1"/>
  <c r="K40" i="443" s="1"/>
  <c r="E38" i="443"/>
  <c r="J38" i="443" s="1"/>
  <c r="K38" i="443" s="1"/>
  <c r="E37" i="443"/>
  <c r="J37" i="443" s="1"/>
  <c r="K37" i="443" s="1"/>
  <c r="E35" i="443"/>
  <c r="J35" i="443" s="1"/>
  <c r="K35" i="443" s="1"/>
  <c r="E29" i="443"/>
  <c r="J29" i="443" s="1"/>
  <c r="K29" i="443" s="1"/>
  <c r="E24" i="443"/>
  <c r="J24" i="443" s="1"/>
  <c r="K24" i="443" s="1"/>
  <c r="E23" i="443"/>
  <c r="J23" i="443" s="1"/>
  <c r="K23" i="443" s="1"/>
  <c r="E21" i="443"/>
  <c r="J21" i="443" s="1"/>
  <c r="K21" i="443" s="1"/>
  <c r="E20" i="443"/>
  <c r="J20" i="443" s="1"/>
  <c r="K20" i="443" s="1"/>
  <c r="F17" i="443"/>
  <c r="J17" i="443" s="1"/>
  <c r="K17" i="443" s="1"/>
  <c r="E16" i="443"/>
  <c r="J16" i="443" s="1"/>
  <c r="K16" i="443" s="1"/>
  <c r="E15" i="443"/>
  <c r="J15" i="443" s="1"/>
  <c r="K15" i="443" s="1"/>
  <c r="E14" i="443"/>
  <c r="J14" i="443" s="1"/>
  <c r="K14" i="443" s="1"/>
  <c r="E7" i="443"/>
  <c r="J7" i="443" s="1"/>
  <c r="K7" i="443" s="1"/>
  <c r="E8" i="443"/>
  <c r="J8" i="443" s="1"/>
  <c r="K8" i="443" s="1"/>
  <c r="E6" i="443"/>
  <c r="J6" i="443" s="1"/>
  <c r="K6" i="443" s="1"/>
  <c r="H57" i="443"/>
  <c r="C57" i="443"/>
  <c r="M56" i="442"/>
  <c r="L56" i="442"/>
  <c r="J56" i="442"/>
  <c r="G56" i="442"/>
  <c r="D56" i="442"/>
  <c r="G51" i="439"/>
  <c r="G53" i="439" s="1"/>
  <c r="G55" i="439" s="1"/>
  <c r="J57" i="438"/>
  <c r="I57" i="438"/>
  <c r="G57" i="438"/>
  <c r="D57" i="438"/>
  <c r="F53" i="443" l="1"/>
  <c r="F46" i="450"/>
  <c r="F28" i="450"/>
  <c r="F15" i="450"/>
  <c r="K76" i="456"/>
  <c r="O72" i="451"/>
  <c r="F49" i="450"/>
  <c r="M60" i="449"/>
  <c r="O50" i="446"/>
  <c r="F8" i="443"/>
  <c r="F16" i="443"/>
  <c r="F24" i="443"/>
  <c r="F41" i="443"/>
  <c r="F45" i="443"/>
  <c r="O57" i="438"/>
  <c r="M60" i="442"/>
  <c r="D85" i="372"/>
  <c r="F106" i="365"/>
  <c r="D94" i="364"/>
  <c r="J34" i="437"/>
  <c r="K34" i="437" s="1"/>
  <c r="F68" i="437"/>
  <c r="J68" i="437" s="1"/>
  <c r="K68" i="437" s="1"/>
  <c r="F67" i="437"/>
  <c r="J67" i="437" s="1"/>
  <c r="K67" i="437" s="1"/>
  <c r="E66" i="437"/>
  <c r="J66" i="437" s="1"/>
  <c r="K66" i="437" s="1"/>
  <c r="E65" i="437"/>
  <c r="J65" i="437" s="1"/>
  <c r="K65" i="437" s="1"/>
  <c r="E64" i="437"/>
  <c r="J64" i="437" s="1"/>
  <c r="K64" i="437" s="1"/>
  <c r="E59" i="437"/>
  <c r="J59" i="437" s="1"/>
  <c r="K59" i="437" s="1"/>
  <c r="E54" i="437"/>
  <c r="J54" i="437" s="1"/>
  <c r="K54" i="437" s="1"/>
  <c r="E53" i="437"/>
  <c r="J53" i="437" s="1"/>
  <c r="K53" i="437" s="1"/>
  <c r="E46" i="437"/>
  <c r="J46" i="437" s="1"/>
  <c r="K46" i="437" s="1"/>
  <c r="E45" i="437"/>
  <c r="J45" i="437" s="1"/>
  <c r="K45" i="437" s="1"/>
  <c r="E41" i="437"/>
  <c r="J41" i="437" s="1"/>
  <c r="K41" i="437" s="1"/>
  <c r="E42" i="437"/>
  <c r="J42" i="437" s="1"/>
  <c r="K42" i="437" s="1"/>
  <c r="E40" i="437"/>
  <c r="J40" i="437" s="1"/>
  <c r="K40" i="437" s="1"/>
  <c r="E39" i="437"/>
  <c r="J39" i="437" s="1"/>
  <c r="K39" i="437" s="1"/>
  <c r="E34" i="437"/>
  <c r="E33" i="437"/>
  <c r="J33" i="437" s="1"/>
  <c r="K33" i="437" s="1"/>
  <c r="E31" i="437"/>
  <c r="E22" i="437"/>
  <c r="J22" i="437" s="1"/>
  <c r="K22" i="437" s="1"/>
  <c r="E19" i="437"/>
  <c r="F22" i="437" s="1"/>
  <c r="F7" i="437"/>
  <c r="J7" i="437" s="1"/>
  <c r="K7" i="437" s="1"/>
  <c r="F6" i="437"/>
  <c r="J6" i="437" s="1"/>
  <c r="K6" i="437" s="1"/>
  <c r="H78" i="437"/>
  <c r="C78" i="437"/>
  <c r="M72" i="436"/>
  <c r="L72" i="436"/>
  <c r="J72" i="436"/>
  <c r="G72" i="436"/>
  <c r="D72" i="436"/>
  <c r="G64" i="432"/>
  <c r="J72" i="433"/>
  <c r="I72" i="433"/>
  <c r="O72" i="433" s="1"/>
  <c r="G72" i="433"/>
  <c r="D72" i="433"/>
  <c r="J12" i="431"/>
  <c r="K12" i="431" s="1"/>
  <c r="J22" i="431"/>
  <c r="K22" i="431" s="1"/>
  <c r="J11" i="431"/>
  <c r="K11" i="431" s="1"/>
  <c r="E59" i="431"/>
  <c r="J59" i="431" s="1"/>
  <c r="K59" i="431" s="1"/>
  <c r="E60" i="431"/>
  <c r="J60" i="431" s="1"/>
  <c r="K60" i="431" s="1"/>
  <c r="E58" i="431"/>
  <c r="J58" i="431" s="1"/>
  <c r="K58" i="431" s="1"/>
  <c r="E57" i="431"/>
  <c r="J57" i="431" s="1"/>
  <c r="K57" i="431" s="1"/>
  <c r="E54" i="431"/>
  <c r="J54" i="431" s="1"/>
  <c r="K54" i="431" s="1"/>
  <c r="E51" i="431"/>
  <c r="J51" i="431" s="1"/>
  <c r="K51" i="431" s="1"/>
  <c r="E50" i="431"/>
  <c r="F54" i="431" s="1"/>
  <c r="E37" i="431"/>
  <c r="J37" i="431" s="1"/>
  <c r="K37" i="431" s="1"/>
  <c r="E25" i="431"/>
  <c r="J25" i="431" s="1"/>
  <c r="K25" i="431" s="1"/>
  <c r="E24" i="431"/>
  <c r="F37" i="431" s="1"/>
  <c r="E22" i="431"/>
  <c r="E21" i="431"/>
  <c r="J21" i="431" s="1"/>
  <c r="K21" i="431" s="1"/>
  <c r="E19" i="431"/>
  <c r="J19" i="431" s="1"/>
  <c r="K19" i="431" s="1"/>
  <c r="E14" i="431"/>
  <c r="J14" i="431" s="1"/>
  <c r="K14" i="431" s="1"/>
  <c r="E12" i="431"/>
  <c r="E11" i="431"/>
  <c r="F9" i="431"/>
  <c r="J9" i="431" s="1"/>
  <c r="K9" i="431" s="1"/>
  <c r="F7" i="431"/>
  <c r="J7" i="431" s="1"/>
  <c r="K7" i="431" s="1"/>
  <c r="F8" i="431"/>
  <c r="J8" i="431" s="1"/>
  <c r="K8" i="431" s="1"/>
  <c r="F6" i="431"/>
  <c r="J6" i="431" s="1"/>
  <c r="K6" i="431" s="1"/>
  <c r="E40" i="425"/>
  <c r="J40" i="425" s="1"/>
  <c r="K40" i="425" s="1"/>
  <c r="F34" i="437" l="1"/>
  <c r="J50" i="431"/>
  <c r="K50" i="431" s="1"/>
  <c r="F57" i="443"/>
  <c r="J49" i="450"/>
  <c r="K49" i="450"/>
  <c r="K57" i="443"/>
  <c r="J57" i="443"/>
  <c r="J19" i="437"/>
  <c r="K19" i="437" s="1"/>
  <c r="J31" i="437"/>
  <c r="K31" i="437" s="1"/>
  <c r="F60" i="431"/>
  <c r="J24" i="431"/>
  <c r="K24" i="431" s="1"/>
  <c r="F66" i="437"/>
  <c r="F42" i="437"/>
  <c r="F46" i="437"/>
  <c r="J78" i="437"/>
  <c r="F78" i="437"/>
  <c r="M76" i="436"/>
  <c r="F14" i="431"/>
  <c r="F22" i="431"/>
  <c r="D56" i="424"/>
  <c r="H64" i="431"/>
  <c r="C64" i="431"/>
  <c r="M63" i="430"/>
  <c r="L63" i="430"/>
  <c r="J63" i="430"/>
  <c r="G63" i="430"/>
  <c r="D63" i="430"/>
  <c r="G56" i="427"/>
  <c r="J62" i="426"/>
  <c r="I62" i="426"/>
  <c r="G62" i="426"/>
  <c r="D62" i="426"/>
  <c r="H59" i="425"/>
  <c r="J12" i="425"/>
  <c r="K12" i="425" s="1"/>
  <c r="J22" i="425"/>
  <c r="K22" i="425" s="1"/>
  <c r="J23" i="425"/>
  <c r="K23" i="425" s="1"/>
  <c r="E42" i="425"/>
  <c r="J42" i="425" s="1"/>
  <c r="K42" i="425" s="1"/>
  <c r="E41" i="425"/>
  <c r="J41" i="425" s="1"/>
  <c r="K41" i="425" s="1"/>
  <c r="E55" i="425"/>
  <c r="J55" i="425" s="1"/>
  <c r="K55" i="425" s="1"/>
  <c r="E53" i="425"/>
  <c r="J53" i="425" s="1"/>
  <c r="K53" i="425" s="1"/>
  <c r="E46" i="425"/>
  <c r="J46" i="425" s="1"/>
  <c r="K46" i="425" s="1"/>
  <c r="E45" i="425"/>
  <c r="J45" i="425" s="1"/>
  <c r="K45" i="425" s="1"/>
  <c r="E22" i="425"/>
  <c r="E23" i="425"/>
  <c r="E21" i="425"/>
  <c r="J21" i="425" s="1"/>
  <c r="K21" i="425" s="1"/>
  <c r="E20" i="425"/>
  <c r="J20" i="425" s="1"/>
  <c r="K20" i="425" s="1"/>
  <c r="E12" i="425"/>
  <c r="E11" i="425"/>
  <c r="F10" i="425"/>
  <c r="J10" i="425" s="1"/>
  <c r="K10" i="425" s="1"/>
  <c r="F6" i="425"/>
  <c r="J6" i="425" s="1"/>
  <c r="E9" i="425"/>
  <c r="J9" i="425" s="1"/>
  <c r="K9" i="425" s="1"/>
  <c r="E7" i="425"/>
  <c r="J7" i="425" s="1"/>
  <c r="K7" i="425" s="1"/>
  <c r="C59" i="425"/>
  <c r="M56" i="424"/>
  <c r="L56" i="424"/>
  <c r="J56" i="424"/>
  <c r="G56" i="424"/>
  <c r="G65" i="419"/>
  <c r="G51" i="421"/>
  <c r="J65" i="419"/>
  <c r="I65" i="419"/>
  <c r="D65" i="419"/>
  <c r="E43" i="418"/>
  <c r="J43" i="418" s="1"/>
  <c r="K43" i="418" s="1"/>
  <c r="E42" i="418"/>
  <c r="J42" i="418" s="1"/>
  <c r="K42" i="418" s="1"/>
  <c r="E40" i="418"/>
  <c r="J40" i="418" s="1"/>
  <c r="K40" i="418" s="1"/>
  <c r="E39" i="418"/>
  <c r="J39" i="418" s="1"/>
  <c r="K39" i="418" s="1"/>
  <c r="E37" i="418"/>
  <c r="J37" i="418" s="1"/>
  <c r="K37" i="418" s="1"/>
  <c r="E36" i="418"/>
  <c r="J36" i="418" s="1"/>
  <c r="K36" i="418" s="1"/>
  <c r="E34" i="418"/>
  <c r="J34" i="418" s="1"/>
  <c r="K34" i="418" s="1"/>
  <c r="E32" i="418"/>
  <c r="F27" i="418"/>
  <c r="J27" i="418" s="1"/>
  <c r="K27" i="418" s="1"/>
  <c r="E20" i="418"/>
  <c r="J20" i="418" s="1"/>
  <c r="K20" i="418" s="1"/>
  <c r="E17" i="418"/>
  <c r="F9" i="418"/>
  <c r="J9" i="418" s="1"/>
  <c r="K9" i="418" s="1"/>
  <c r="E8" i="418"/>
  <c r="J8" i="418" s="1"/>
  <c r="K8" i="418" s="1"/>
  <c r="E7" i="418"/>
  <c r="J7" i="418" s="1"/>
  <c r="K7" i="418" s="1"/>
  <c r="F6" i="418"/>
  <c r="J6" i="418" s="1"/>
  <c r="K6" i="418" s="1"/>
  <c r="C47" i="418"/>
  <c r="H47" i="418"/>
  <c r="M46" i="417"/>
  <c r="L46" i="417"/>
  <c r="J46" i="417"/>
  <c r="G46" i="417"/>
  <c r="D46" i="417"/>
  <c r="G39" i="414"/>
  <c r="J46" i="413"/>
  <c r="I46" i="413"/>
  <c r="G46" i="413"/>
  <c r="D46" i="413"/>
  <c r="J37" i="412"/>
  <c r="K37" i="412" s="1"/>
  <c r="F53" i="412"/>
  <c r="J53" i="412" s="1"/>
  <c r="K53" i="412" s="1"/>
  <c r="F54" i="412"/>
  <c r="J54" i="412" s="1"/>
  <c r="K54" i="412" s="1"/>
  <c r="F55" i="412"/>
  <c r="J55" i="412" s="1"/>
  <c r="K55" i="412" s="1"/>
  <c r="F56" i="412"/>
  <c r="J56" i="412" s="1"/>
  <c r="K56" i="412" s="1"/>
  <c r="F52" i="412"/>
  <c r="J52" i="412" s="1"/>
  <c r="K52" i="412" s="1"/>
  <c r="E51" i="412"/>
  <c r="J51" i="412" s="1"/>
  <c r="K51" i="412" s="1"/>
  <c r="E50" i="412"/>
  <c r="J50" i="412" s="1"/>
  <c r="K50" i="412" s="1"/>
  <c r="E45" i="412"/>
  <c r="J45" i="412" s="1"/>
  <c r="K45" i="412" s="1"/>
  <c r="E44" i="412"/>
  <c r="J44" i="412" s="1"/>
  <c r="K44" i="412" s="1"/>
  <c r="E43" i="412"/>
  <c r="J43" i="412" s="1"/>
  <c r="K43" i="412" s="1"/>
  <c r="E42" i="412"/>
  <c r="J42" i="412" s="1"/>
  <c r="K42" i="412" s="1"/>
  <c r="E38" i="412"/>
  <c r="J38" i="412" s="1"/>
  <c r="K38" i="412" s="1"/>
  <c r="E37" i="412"/>
  <c r="E34" i="412"/>
  <c r="J34" i="412" s="1"/>
  <c r="K34" i="412" s="1"/>
  <c r="E30" i="412"/>
  <c r="J30" i="412" s="1"/>
  <c r="K30" i="412" s="1"/>
  <c r="E29" i="412"/>
  <c r="J29" i="412" s="1"/>
  <c r="K29" i="412" s="1"/>
  <c r="E27" i="412"/>
  <c r="J27" i="412" s="1"/>
  <c r="K27" i="412" s="1"/>
  <c r="E24" i="412"/>
  <c r="J24" i="412" s="1"/>
  <c r="K24" i="412" s="1"/>
  <c r="E25" i="412"/>
  <c r="J25" i="412" s="1"/>
  <c r="K25" i="412" s="1"/>
  <c r="E23" i="412"/>
  <c r="J23" i="412" s="1"/>
  <c r="K23" i="412" s="1"/>
  <c r="E22" i="412"/>
  <c r="E17" i="412"/>
  <c r="J17" i="412" s="1"/>
  <c r="K17" i="412" s="1"/>
  <c r="E16" i="412"/>
  <c r="J16" i="412" s="1"/>
  <c r="K16" i="412" s="1"/>
  <c r="F10" i="412"/>
  <c r="J10" i="412" s="1"/>
  <c r="K10" i="412" s="1"/>
  <c r="E8" i="412"/>
  <c r="J8" i="412" s="1"/>
  <c r="K8" i="412" s="1"/>
  <c r="E9" i="412"/>
  <c r="J9" i="412" s="1"/>
  <c r="K9" i="412" s="1"/>
  <c r="E7" i="412"/>
  <c r="J7" i="412" s="1"/>
  <c r="K7" i="412" s="1"/>
  <c r="F6" i="412"/>
  <c r="J6" i="412" s="1"/>
  <c r="K6" i="412" s="1"/>
  <c r="H66" i="412"/>
  <c r="C66" i="412"/>
  <c r="M63" i="411"/>
  <c r="L63" i="411"/>
  <c r="J63" i="411"/>
  <c r="G63" i="411"/>
  <c r="D63" i="411"/>
  <c r="G52" i="408"/>
  <c r="J59" i="407"/>
  <c r="I59" i="407"/>
  <c r="G59" i="407"/>
  <c r="D59" i="407"/>
  <c r="E43" i="406"/>
  <c r="J43" i="406" s="1"/>
  <c r="K43" i="406" s="1"/>
  <c r="E42" i="406"/>
  <c r="J42" i="406" s="1"/>
  <c r="K42" i="406" s="1"/>
  <c r="E39" i="406"/>
  <c r="J39" i="406" s="1"/>
  <c r="K39" i="406" s="1"/>
  <c r="E37" i="406"/>
  <c r="E36" i="406"/>
  <c r="J36" i="406" s="1"/>
  <c r="K36" i="406" s="1"/>
  <c r="E34" i="406"/>
  <c r="J34" i="406" s="1"/>
  <c r="K34" i="406" s="1"/>
  <c r="E29" i="406"/>
  <c r="J29" i="406" s="1"/>
  <c r="K29" i="406" s="1"/>
  <c r="E30" i="406"/>
  <c r="J30" i="406" s="1"/>
  <c r="K30" i="406" s="1"/>
  <c r="E28" i="406"/>
  <c r="E27" i="406"/>
  <c r="J27" i="406" s="1"/>
  <c r="K27" i="406" s="1"/>
  <c r="E26" i="406"/>
  <c r="F27" i="406" s="1"/>
  <c r="E25" i="406"/>
  <c r="J25" i="406" s="1"/>
  <c r="K25" i="406" s="1"/>
  <c r="E24" i="406"/>
  <c r="J24" i="406" s="1"/>
  <c r="K24" i="406" s="1"/>
  <c r="E23" i="406"/>
  <c r="J23" i="406" s="1"/>
  <c r="K23" i="406" s="1"/>
  <c r="E22" i="406"/>
  <c r="J22" i="406" s="1"/>
  <c r="K22" i="406" s="1"/>
  <c r="E20" i="406"/>
  <c r="J20" i="406" s="1"/>
  <c r="K20" i="406" s="1"/>
  <c r="E17" i="406"/>
  <c r="J17" i="406" s="1"/>
  <c r="K17" i="406" s="1"/>
  <c r="E16" i="406"/>
  <c r="J16" i="406" s="1"/>
  <c r="K16" i="406" s="1"/>
  <c r="E15" i="406"/>
  <c r="J15" i="406" s="1"/>
  <c r="K15" i="406" s="1"/>
  <c r="E13" i="406"/>
  <c r="J13" i="406" s="1"/>
  <c r="K13" i="406" s="1"/>
  <c r="E12" i="406"/>
  <c r="J12" i="406" s="1"/>
  <c r="K12" i="406" s="1"/>
  <c r="E11" i="406"/>
  <c r="F10" i="406"/>
  <c r="J10" i="406" s="1"/>
  <c r="K10" i="406" s="1"/>
  <c r="E9" i="406"/>
  <c r="J9" i="406" s="1"/>
  <c r="K9" i="406" s="1"/>
  <c r="E8" i="406"/>
  <c r="J8" i="406" s="1"/>
  <c r="K8" i="406" s="1"/>
  <c r="E7" i="406"/>
  <c r="J7" i="406" s="1"/>
  <c r="K7" i="406" s="1"/>
  <c r="E6" i="406"/>
  <c r="J6" i="406" s="1"/>
  <c r="K6" i="406" s="1"/>
  <c r="H48" i="406"/>
  <c r="C48" i="406"/>
  <c r="M45" i="405"/>
  <c r="L45" i="405"/>
  <c r="J45" i="405"/>
  <c r="G45" i="405"/>
  <c r="D45" i="405"/>
  <c r="G39" i="403"/>
  <c r="J46" i="402"/>
  <c r="I46" i="402"/>
  <c r="D46" i="402"/>
  <c r="G46" i="402"/>
  <c r="C22" i="401"/>
  <c r="C21" i="401"/>
  <c r="C11" i="401"/>
  <c r="F7" i="401"/>
  <c r="J7" i="401" s="1"/>
  <c r="K7" i="401" s="1"/>
  <c r="F6" i="401"/>
  <c r="J6" i="401" s="1"/>
  <c r="K6" i="401" s="1"/>
  <c r="C15" i="401"/>
  <c r="E15" i="401" s="1"/>
  <c r="J15" i="401" s="1"/>
  <c r="K15" i="401" s="1"/>
  <c r="C57" i="401"/>
  <c r="E57" i="401" s="1"/>
  <c r="J57" i="401" s="1"/>
  <c r="K57" i="401" s="1"/>
  <c r="C56" i="401"/>
  <c r="E56" i="401" s="1"/>
  <c r="J56" i="401" s="1"/>
  <c r="K56" i="401" s="1"/>
  <c r="C23" i="401"/>
  <c r="C20" i="401"/>
  <c r="C19" i="401"/>
  <c r="C18" i="401"/>
  <c r="C14" i="401"/>
  <c r="C13" i="401"/>
  <c r="E14" i="401" s="1"/>
  <c r="J14" i="401" s="1"/>
  <c r="K14" i="401" s="1"/>
  <c r="C12" i="401"/>
  <c r="C53" i="401"/>
  <c r="C17" i="401"/>
  <c r="E17" i="401" s="1"/>
  <c r="J17" i="401" s="1"/>
  <c r="K17" i="401" s="1"/>
  <c r="C10" i="401"/>
  <c r="E10" i="401" s="1"/>
  <c r="J10" i="401" s="1"/>
  <c r="K10" i="401" s="1"/>
  <c r="C52" i="401"/>
  <c r="C16" i="401"/>
  <c r="E16" i="401" s="1"/>
  <c r="J16" i="401" s="1"/>
  <c r="K16" i="401" s="1"/>
  <c r="C51" i="401"/>
  <c r="E51" i="401" s="1"/>
  <c r="J51" i="401" s="1"/>
  <c r="K51" i="401" s="1"/>
  <c r="C55" i="401"/>
  <c r="E55" i="401" s="1"/>
  <c r="J55" i="401" s="1"/>
  <c r="K55" i="401" s="1"/>
  <c r="C49" i="401"/>
  <c r="C48" i="401"/>
  <c r="C43" i="401"/>
  <c r="C47" i="401"/>
  <c r="C42" i="401"/>
  <c r="C41" i="401"/>
  <c r="C54" i="401"/>
  <c r="E54" i="401" s="1"/>
  <c r="C40" i="401"/>
  <c r="C39" i="401"/>
  <c r="C50" i="401"/>
  <c r="E50" i="401" s="1"/>
  <c r="C38" i="401"/>
  <c r="C37" i="401"/>
  <c r="C36" i="401"/>
  <c r="C46" i="401"/>
  <c r="C35" i="401"/>
  <c r="C34" i="401"/>
  <c r="C33" i="401"/>
  <c r="C32" i="401"/>
  <c r="C31" i="401"/>
  <c r="C30" i="401"/>
  <c r="C29" i="401"/>
  <c r="C28" i="401"/>
  <c r="C27" i="401"/>
  <c r="C26" i="401"/>
  <c r="C25" i="401"/>
  <c r="C24" i="401"/>
  <c r="C45" i="401"/>
  <c r="C44" i="401"/>
  <c r="C9" i="401"/>
  <c r="C8" i="401"/>
  <c r="H60" i="401"/>
  <c r="D39" i="397"/>
  <c r="D40" i="397"/>
  <c r="D56" i="397"/>
  <c r="D55" i="397"/>
  <c r="D47" i="397"/>
  <c r="D46" i="397"/>
  <c r="D45" i="397"/>
  <c r="D44" i="397"/>
  <c r="D43" i="397"/>
  <c r="D13" i="397"/>
  <c r="D12" i="397"/>
  <c r="D11" i="397"/>
  <c r="D48" i="397"/>
  <c r="D10" i="397"/>
  <c r="D9" i="397"/>
  <c r="D51" i="397"/>
  <c r="D42" i="397"/>
  <c r="D14" i="397"/>
  <c r="D54" i="397"/>
  <c r="D53" i="397"/>
  <c r="D8" i="397"/>
  <c r="D50" i="397"/>
  <c r="D38" i="397"/>
  <c r="D37" i="397"/>
  <c r="D36" i="397"/>
  <c r="D35" i="397"/>
  <c r="D34" i="397"/>
  <c r="D33" i="397"/>
  <c r="D32" i="397"/>
  <c r="D31" i="397"/>
  <c r="D30" i="397"/>
  <c r="D29" i="397"/>
  <c r="D28" i="397"/>
  <c r="D27" i="397"/>
  <c r="D26" i="397"/>
  <c r="D25" i="397"/>
  <c r="D24" i="397"/>
  <c r="D23" i="397"/>
  <c r="D22" i="397"/>
  <c r="D21" i="397"/>
  <c r="D20" i="397"/>
  <c r="D19" i="397"/>
  <c r="D18" i="397"/>
  <c r="D17" i="397"/>
  <c r="D16" i="397"/>
  <c r="D15" i="397"/>
  <c r="D7" i="397"/>
  <c r="D6" i="397"/>
  <c r="D49" i="397"/>
  <c r="D5" i="397"/>
  <c r="G56" i="393"/>
  <c r="G55" i="393"/>
  <c r="G54" i="393"/>
  <c r="G53" i="393"/>
  <c r="G52" i="393"/>
  <c r="G51" i="393"/>
  <c r="G50" i="393"/>
  <c r="G49" i="393"/>
  <c r="G48" i="393"/>
  <c r="G47" i="393"/>
  <c r="G46" i="393"/>
  <c r="G45" i="393"/>
  <c r="G44" i="393"/>
  <c r="G43" i="393"/>
  <c r="G42" i="393"/>
  <c r="G41" i="393"/>
  <c r="G40" i="393"/>
  <c r="G39" i="393"/>
  <c r="G38" i="393"/>
  <c r="G37" i="393"/>
  <c r="G8" i="393"/>
  <c r="G9" i="393"/>
  <c r="G10" i="393"/>
  <c r="G11" i="393"/>
  <c r="G12" i="393"/>
  <c r="G13" i="393"/>
  <c r="G14" i="393"/>
  <c r="G15" i="393"/>
  <c r="G16" i="393"/>
  <c r="G17" i="393"/>
  <c r="G18" i="393"/>
  <c r="G19" i="393"/>
  <c r="G20" i="393"/>
  <c r="G21" i="393"/>
  <c r="G22" i="393"/>
  <c r="G23" i="393"/>
  <c r="G24" i="393"/>
  <c r="G25" i="393"/>
  <c r="G26" i="393"/>
  <c r="G27" i="393"/>
  <c r="G28" i="393"/>
  <c r="G29" i="393"/>
  <c r="G30" i="393"/>
  <c r="G31" i="393"/>
  <c r="G32" i="393"/>
  <c r="G33" i="393"/>
  <c r="G34" i="393"/>
  <c r="G35" i="393"/>
  <c r="G36" i="393"/>
  <c r="G7" i="393"/>
  <c r="M59" i="397"/>
  <c r="L59" i="397"/>
  <c r="J59" i="397"/>
  <c r="G59" i="397"/>
  <c r="J59" i="393"/>
  <c r="I59" i="393"/>
  <c r="D59" i="393"/>
  <c r="F7" i="392"/>
  <c r="J7" i="392" s="1"/>
  <c r="K7" i="392" s="1"/>
  <c r="F6" i="392"/>
  <c r="J6" i="392" s="1"/>
  <c r="K6" i="392" s="1"/>
  <c r="F45" i="392"/>
  <c r="J45" i="392" s="1"/>
  <c r="K45" i="392" s="1"/>
  <c r="E44" i="392"/>
  <c r="J44" i="392" s="1"/>
  <c r="K44" i="392" s="1"/>
  <c r="E43" i="392"/>
  <c r="J43" i="392" s="1"/>
  <c r="K43" i="392" s="1"/>
  <c r="E41" i="392"/>
  <c r="J41" i="392" s="1"/>
  <c r="K41" i="392" s="1"/>
  <c r="E40" i="392"/>
  <c r="J40" i="392" s="1"/>
  <c r="K40" i="392" s="1"/>
  <c r="E39" i="392"/>
  <c r="J39" i="392" s="1"/>
  <c r="K39" i="392" s="1"/>
  <c r="E36" i="392"/>
  <c r="J36" i="392" s="1"/>
  <c r="K36" i="392" s="1"/>
  <c r="E30" i="392"/>
  <c r="J30" i="392" s="1"/>
  <c r="K30" i="392" s="1"/>
  <c r="E27" i="392"/>
  <c r="J27" i="392" s="1"/>
  <c r="K27" i="392" s="1"/>
  <c r="E22" i="392"/>
  <c r="J22" i="392" s="1"/>
  <c r="K22" i="392" s="1"/>
  <c r="E20" i="392"/>
  <c r="J20" i="392" s="1"/>
  <c r="K20" i="392" s="1"/>
  <c r="E19" i="392"/>
  <c r="J19" i="392" s="1"/>
  <c r="K19" i="392" s="1"/>
  <c r="E16" i="392"/>
  <c r="J16" i="392" s="1"/>
  <c r="K16" i="392" s="1"/>
  <c r="E12" i="392"/>
  <c r="J12" i="392" s="1"/>
  <c r="K12" i="392" s="1"/>
  <c r="E13" i="392"/>
  <c r="J13" i="392" s="1"/>
  <c r="K13" i="392" s="1"/>
  <c r="E11" i="392"/>
  <c r="J11" i="392" s="1"/>
  <c r="K11" i="392" s="1"/>
  <c r="E10" i="392"/>
  <c r="J10" i="392" s="1"/>
  <c r="K10" i="392" s="1"/>
  <c r="E8" i="392"/>
  <c r="J8" i="392" s="1"/>
  <c r="K8" i="392" s="1"/>
  <c r="H48" i="392"/>
  <c r="C48" i="392"/>
  <c r="D48" i="391"/>
  <c r="M48" i="391"/>
  <c r="L48" i="391"/>
  <c r="J48" i="391"/>
  <c r="G48" i="391"/>
  <c r="G41" i="387"/>
  <c r="J47" i="386"/>
  <c r="I47" i="386"/>
  <c r="G47" i="386"/>
  <c r="D47" i="386"/>
  <c r="F38" i="385"/>
  <c r="J38" i="385" s="1"/>
  <c r="K38" i="385" s="1"/>
  <c r="E37" i="385"/>
  <c r="J37" i="385" s="1"/>
  <c r="K37" i="385" s="1"/>
  <c r="E36" i="385"/>
  <c r="J36" i="385" s="1"/>
  <c r="K36" i="385" s="1"/>
  <c r="E35" i="385"/>
  <c r="J35" i="385" s="1"/>
  <c r="K35" i="385" s="1"/>
  <c r="E34" i="385"/>
  <c r="J34" i="385" s="1"/>
  <c r="K34" i="385" s="1"/>
  <c r="E33" i="385"/>
  <c r="J33" i="385" s="1"/>
  <c r="K33" i="385" s="1"/>
  <c r="E32" i="385"/>
  <c r="J32" i="385" s="1"/>
  <c r="K32" i="385" s="1"/>
  <c r="E30" i="385"/>
  <c r="J30" i="385" s="1"/>
  <c r="K30" i="385" s="1"/>
  <c r="E26" i="385"/>
  <c r="J26" i="385" s="1"/>
  <c r="K26" i="385" s="1"/>
  <c r="E20" i="385"/>
  <c r="J20" i="385" s="1"/>
  <c r="K20" i="385" s="1"/>
  <c r="E14" i="385"/>
  <c r="J14" i="385" s="1"/>
  <c r="K14" i="385" s="1"/>
  <c r="E13" i="385"/>
  <c r="J13" i="385" s="1"/>
  <c r="K13" i="385" s="1"/>
  <c r="E11" i="385"/>
  <c r="F20" i="385" s="1"/>
  <c r="E9" i="385"/>
  <c r="J9" i="385" s="1"/>
  <c r="K9" i="385" s="1"/>
  <c r="E8" i="385"/>
  <c r="F7" i="385"/>
  <c r="J7" i="385" s="1"/>
  <c r="K7" i="385" s="1"/>
  <c r="F6" i="385"/>
  <c r="J6" i="385" s="1"/>
  <c r="K6" i="385" s="1"/>
  <c r="H42" i="385"/>
  <c r="C42" i="385"/>
  <c r="M40" i="384"/>
  <c r="L40" i="384"/>
  <c r="J40" i="384"/>
  <c r="G40" i="384"/>
  <c r="D40" i="384"/>
  <c r="D40" i="381"/>
  <c r="D58" i="375"/>
  <c r="G34" i="381"/>
  <c r="J42" i="379"/>
  <c r="I42" i="379"/>
  <c r="G42" i="379"/>
  <c r="D42" i="379"/>
  <c r="F51" i="378"/>
  <c r="J51" i="378" s="1"/>
  <c r="K51" i="378" s="1"/>
  <c r="F52" i="378"/>
  <c r="J52" i="378" s="1"/>
  <c r="K52" i="378" s="1"/>
  <c r="F53" i="378"/>
  <c r="J53" i="378" s="1"/>
  <c r="K53" i="378" s="1"/>
  <c r="F54" i="378"/>
  <c r="J54" i="378" s="1"/>
  <c r="K54" i="378" s="1"/>
  <c r="F55" i="378"/>
  <c r="J55" i="378" s="1"/>
  <c r="K55" i="378" s="1"/>
  <c r="F56" i="378"/>
  <c r="J56" i="378" s="1"/>
  <c r="K56" i="378" s="1"/>
  <c r="F50" i="378"/>
  <c r="J50" i="378" s="1"/>
  <c r="K50" i="378" s="1"/>
  <c r="E48" i="378"/>
  <c r="J48" i="378" s="1"/>
  <c r="K48" i="378" s="1"/>
  <c r="E49" i="378"/>
  <c r="J49" i="378" s="1"/>
  <c r="K49" i="378" s="1"/>
  <c r="E47" i="378"/>
  <c r="J47" i="378" s="1"/>
  <c r="K47" i="378" s="1"/>
  <c r="E46" i="378"/>
  <c r="J46" i="378" s="1"/>
  <c r="K46" i="378" s="1"/>
  <c r="E42" i="378"/>
  <c r="J42" i="378" s="1"/>
  <c r="K42" i="378" s="1"/>
  <c r="E40" i="378"/>
  <c r="J40" i="378" s="1"/>
  <c r="K40" i="378" s="1"/>
  <c r="E39" i="378"/>
  <c r="J39" i="378" s="1"/>
  <c r="K39" i="378" s="1"/>
  <c r="E38" i="378"/>
  <c r="F42" i="378" s="1"/>
  <c r="E22" i="378"/>
  <c r="J22" i="378" s="1"/>
  <c r="K22" i="378" s="1"/>
  <c r="E17" i="378"/>
  <c r="J17" i="378" s="1"/>
  <c r="K17" i="378" s="1"/>
  <c r="E16" i="378"/>
  <c r="J16" i="378" s="1"/>
  <c r="K16" i="378" s="1"/>
  <c r="E15" i="378"/>
  <c r="J15" i="378" s="1"/>
  <c r="K15" i="378" s="1"/>
  <c r="E11" i="378"/>
  <c r="J11" i="378" s="1"/>
  <c r="K11" i="378" s="1"/>
  <c r="E10" i="378"/>
  <c r="J10" i="378" s="1"/>
  <c r="K10" i="378" s="1"/>
  <c r="F6" i="378"/>
  <c r="J6" i="378" s="1"/>
  <c r="K6" i="378" s="1"/>
  <c r="H60" i="378"/>
  <c r="C60" i="378"/>
  <c r="M85" i="377"/>
  <c r="L85" i="377"/>
  <c r="J85" i="377"/>
  <c r="G85" i="377"/>
  <c r="D85" i="377"/>
  <c r="G52" i="375"/>
  <c r="J59" i="374"/>
  <c r="I59" i="374"/>
  <c r="G59" i="374"/>
  <c r="D59" i="374"/>
  <c r="J7" i="373"/>
  <c r="K7" i="373" s="1"/>
  <c r="E80" i="373"/>
  <c r="J80" i="373" s="1"/>
  <c r="K80" i="373" s="1"/>
  <c r="E79" i="373"/>
  <c r="J79" i="373" s="1"/>
  <c r="K79" i="373" s="1"/>
  <c r="E78" i="373"/>
  <c r="J78" i="373" s="1"/>
  <c r="K78" i="373" s="1"/>
  <c r="E76" i="373"/>
  <c r="E71" i="373"/>
  <c r="J71" i="373" s="1"/>
  <c r="K71" i="373" s="1"/>
  <c r="E70" i="373"/>
  <c r="J70" i="373" s="1"/>
  <c r="K70" i="373" s="1"/>
  <c r="E69" i="373"/>
  <c r="J69" i="373" s="1"/>
  <c r="K69" i="373" s="1"/>
  <c r="E68" i="373"/>
  <c r="F71" i="373" s="1"/>
  <c r="E55" i="373"/>
  <c r="J55" i="373" s="1"/>
  <c r="K55" i="373" s="1"/>
  <c r="E54" i="373"/>
  <c r="J54" i="373" s="1"/>
  <c r="K54" i="373" s="1"/>
  <c r="E53" i="373"/>
  <c r="J53" i="373" s="1"/>
  <c r="K53" i="373" s="1"/>
  <c r="E49" i="373"/>
  <c r="J49" i="373" s="1"/>
  <c r="K49" i="373" s="1"/>
  <c r="E47" i="373"/>
  <c r="J47" i="373" s="1"/>
  <c r="K47" i="373" s="1"/>
  <c r="E45" i="373"/>
  <c r="J45" i="373" s="1"/>
  <c r="K45" i="373" s="1"/>
  <c r="E39" i="373"/>
  <c r="J39" i="373" s="1"/>
  <c r="K39" i="373" s="1"/>
  <c r="E38" i="373"/>
  <c r="J38" i="373" s="1"/>
  <c r="K38" i="373" s="1"/>
  <c r="E37" i="373"/>
  <c r="J37" i="373" s="1"/>
  <c r="K37" i="373" s="1"/>
  <c r="E32" i="373"/>
  <c r="J32" i="373" s="1"/>
  <c r="K32" i="373" s="1"/>
  <c r="E30" i="373"/>
  <c r="J30" i="373" s="1"/>
  <c r="K30" i="373" s="1"/>
  <c r="E28" i="373"/>
  <c r="J28" i="373" s="1"/>
  <c r="K28" i="373" s="1"/>
  <c r="E26" i="373"/>
  <c r="E16" i="373"/>
  <c r="J16" i="373" s="1"/>
  <c r="K16" i="373" s="1"/>
  <c r="E14" i="373"/>
  <c r="J14" i="373" s="1"/>
  <c r="K14" i="373" s="1"/>
  <c r="E12" i="373"/>
  <c r="E9" i="373"/>
  <c r="J9" i="373" s="1"/>
  <c r="K9" i="373" s="1"/>
  <c r="E10" i="373"/>
  <c r="J10" i="373" s="1"/>
  <c r="K10" i="373" s="1"/>
  <c r="E11" i="373"/>
  <c r="J11" i="373" s="1"/>
  <c r="K11" i="373" s="1"/>
  <c r="E8" i="373"/>
  <c r="F7" i="373"/>
  <c r="H90" i="373"/>
  <c r="C90" i="373"/>
  <c r="G76" i="371"/>
  <c r="M85" i="372"/>
  <c r="L85" i="372"/>
  <c r="J85" i="372"/>
  <c r="G85" i="372"/>
  <c r="J82" i="370"/>
  <c r="I82" i="370"/>
  <c r="G82" i="370"/>
  <c r="D82" i="370"/>
  <c r="F47" i="369"/>
  <c r="J47" i="369" s="1"/>
  <c r="K47" i="369" s="1"/>
  <c r="F46" i="369"/>
  <c r="J46" i="369" s="1"/>
  <c r="K46" i="369" s="1"/>
  <c r="E45" i="369"/>
  <c r="J45" i="369" s="1"/>
  <c r="K45" i="369" s="1"/>
  <c r="E43" i="369"/>
  <c r="J43" i="369" s="1"/>
  <c r="K43" i="369" s="1"/>
  <c r="E42" i="369"/>
  <c r="J42" i="369" s="1"/>
  <c r="K42" i="369" s="1"/>
  <c r="E41" i="369"/>
  <c r="J41" i="369" s="1"/>
  <c r="K41" i="369" s="1"/>
  <c r="E36" i="369"/>
  <c r="J36" i="369" s="1"/>
  <c r="K36" i="369" s="1"/>
  <c r="E35" i="369"/>
  <c r="J35" i="369" s="1"/>
  <c r="K35" i="369" s="1"/>
  <c r="E33" i="369"/>
  <c r="J33" i="369" s="1"/>
  <c r="K33" i="369" s="1"/>
  <c r="E32" i="369"/>
  <c r="J32" i="369" s="1"/>
  <c r="K32" i="369" s="1"/>
  <c r="E29" i="369"/>
  <c r="J29" i="369" s="1"/>
  <c r="K29" i="369" s="1"/>
  <c r="E28" i="369"/>
  <c r="J28" i="369" s="1"/>
  <c r="K28" i="369" s="1"/>
  <c r="E26" i="369"/>
  <c r="J26" i="369" s="1"/>
  <c r="K26" i="369" s="1"/>
  <c r="E24" i="369"/>
  <c r="J24" i="369" s="1"/>
  <c r="K24" i="369" s="1"/>
  <c r="E23" i="369"/>
  <c r="J23" i="369" s="1"/>
  <c r="K23" i="369" s="1"/>
  <c r="E22" i="369"/>
  <c r="J22" i="369" s="1"/>
  <c r="K22" i="369" s="1"/>
  <c r="E14" i="369"/>
  <c r="J14" i="369" s="1"/>
  <c r="K14" i="369" s="1"/>
  <c r="E13" i="369"/>
  <c r="J13" i="369" s="1"/>
  <c r="K13" i="369" s="1"/>
  <c r="E11" i="369"/>
  <c r="J11" i="369" s="1"/>
  <c r="K11" i="369" s="1"/>
  <c r="E9" i="369"/>
  <c r="J9" i="369" s="1"/>
  <c r="K9" i="369" s="1"/>
  <c r="E8" i="369"/>
  <c r="J8" i="369" s="1"/>
  <c r="K8" i="369" s="1"/>
  <c r="E7" i="369"/>
  <c r="J7" i="369" s="1"/>
  <c r="K7" i="369" s="1"/>
  <c r="H50" i="369"/>
  <c r="C50" i="369"/>
  <c r="M49" i="368"/>
  <c r="L49" i="368"/>
  <c r="J49" i="368"/>
  <c r="G49" i="368"/>
  <c r="D49" i="368"/>
  <c r="G43" i="367"/>
  <c r="J50" i="366"/>
  <c r="I50" i="366"/>
  <c r="G50" i="366"/>
  <c r="D50" i="366"/>
  <c r="J47" i="365"/>
  <c r="K47" i="365" s="1"/>
  <c r="J32" i="365"/>
  <c r="K32" i="365" s="1"/>
  <c r="F93" i="365"/>
  <c r="J93" i="365" s="1"/>
  <c r="K93" i="365" s="1"/>
  <c r="E92" i="365"/>
  <c r="J92" i="365" s="1"/>
  <c r="K92" i="365" s="1"/>
  <c r="E91" i="365"/>
  <c r="J91" i="365" s="1"/>
  <c r="K91" i="365" s="1"/>
  <c r="E88" i="365"/>
  <c r="J88" i="365" s="1"/>
  <c r="K88" i="365" s="1"/>
  <c r="E84" i="365"/>
  <c r="F77" i="365"/>
  <c r="J77" i="365" s="1"/>
  <c r="K77" i="365" s="1"/>
  <c r="F73" i="365"/>
  <c r="J73" i="365" s="1"/>
  <c r="K73" i="365" s="1"/>
  <c r="E54" i="365"/>
  <c r="J54" i="365" s="1"/>
  <c r="K54" i="365" s="1"/>
  <c r="E53" i="365"/>
  <c r="J53" i="365" s="1"/>
  <c r="K53" i="365" s="1"/>
  <c r="E52" i="365"/>
  <c r="J52" i="365" s="1"/>
  <c r="K52" i="365" s="1"/>
  <c r="E50" i="365"/>
  <c r="J50" i="365" s="1"/>
  <c r="K50" i="365" s="1"/>
  <c r="E48" i="365"/>
  <c r="J48" i="365" s="1"/>
  <c r="K48" i="365" s="1"/>
  <c r="E47" i="365"/>
  <c r="E40" i="365"/>
  <c r="J40" i="365" s="1"/>
  <c r="K40" i="365" s="1"/>
  <c r="E38" i="365"/>
  <c r="J38" i="365" s="1"/>
  <c r="K38" i="365" s="1"/>
  <c r="E36" i="365"/>
  <c r="J36" i="365" s="1"/>
  <c r="K36" i="365" s="1"/>
  <c r="E33" i="365"/>
  <c r="J33" i="365" s="1"/>
  <c r="K33" i="365" s="1"/>
  <c r="F32" i="365"/>
  <c r="E31" i="365"/>
  <c r="J31" i="365" s="1"/>
  <c r="K31" i="365" s="1"/>
  <c r="E28" i="365"/>
  <c r="J28" i="365" s="1"/>
  <c r="K28" i="365" s="1"/>
  <c r="E26" i="365"/>
  <c r="F11" i="365"/>
  <c r="J11" i="365" s="1"/>
  <c r="K11" i="365" s="1"/>
  <c r="F10" i="365"/>
  <c r="J10" i="365" s="1"/>
  <c r="K10" i="365" s="1"/>
  <c r="E8" i="365"/>
  <c r="J8" i="365" s="1"/>
  <c r="K8" i="365" s="1"/>
  <c r="E7" i="365"/>
  <c r="F6" i="365"/>
  <c r="J6" i="365" s="1"/>
  <c r="K6" i="365" s="1"/>
  <c r="H96" i="365"/>
  <c r="C96" i="365"/>
  <c r="M94" i="364"/>
  <c r="L94" i="364"/>
  <c r="J94" i="364"/>
  <c r="G94" i="364"/>
  <c r="G49" i="363"/>
  <c r="G50" i="363"/>
  <c r="G78" i="363"/>
  <c r="G79" i="363"/>
  <c r="G80" i="363"/>
  <c r="G59" i="363"/>
  <c r="G60" i="363"/>
  <c r="G65" i="363"/>
  <c r="G51" i="363"/>
  <c r="G81" i="363"/>
  <c r="G57" i="363"/>
  <c r="G3" i="363"/>
  <c r="G4" i="363"/>
  <c r="G5" i="363"/>
  <c r="G6" i="363"/>
  <c r="G58" i="363"/>
  <c r="G28" i="363"/>
  <c r="G29" i="363"/>
  <c r="G30" i="363"/>
  <c r="G31" i="363"/>
  <c r="G32" i="363"/>
  <c r="G33" i="363"/>
  <c r="G34" i="363"/>
  <c r="G35" i="363"/>
  <c r="G36" i="363"/>
  <c r="G37" i="363"/>
  <c r="G38" i="363"/>
  <c r="G39" i="363"/>
  <c r="G40" i="363"/>
  <c r="G41" i="363"/>
  <c r="G42" i="363"/>
  <c r="G43" i="363"/>
  <c r="G44" i="363"/>
  <c r="G45" i="363"/>
  <c r="G46" i="363"/>
  <c r="G47" i="363"/>
  <c r="G48" i="363"/>
  <c r="G8" i="363"/>
  <c r="G73" i="363"/>
  <c r="G69" i="363"/>
  <c r="G52" i="363"/>
  <c r="G67" i="363"/>
  <c r="G74" i="363"/>
  <c r="G62" i="363"/>
  <c r="G56" i="363"/>
  <c r="G2" i="363"/>
  <c r="G82" i="363"/>
  <c r="G84" i="363"/>
  <c r="G83" i="363"/>
  <c r="G66" i="363"/>
  <c r="G68" i="363"/>
  <c r="G85" i="363"/>
  <c r="G75" i="363"/>
  <c r="G76" i="363"/>
  <c r="G77" i="363"/>
  <c r="G63" i="363"/>
  <c r="G87" i="363"/>
  <c r="G10" i="363"/>
  <c r="G70" i="363"/>
  <c r="G71" i="363"/>
  <c r="G72" i="363"/>
  <c r="G61" i="363"/>
  <c r="G11" i="363"/>
  <c r="G12" i="363"/>
  <c r="G13" i="363"/>
  <c r="G86" i="363"/>
  <c r="G14" i="363"/>
  <c r="G15" i="363"/>
  <c r="G16" i="363"/>
  <c r="G17" i="363"/>
  <c r="G18" i="363"/>
  <c r="G19" i="363"/>
  <c r="G55" i="363"/>
  <c r="G20" i="363"/>
  <c r="G21" i="363"/>
  <c r="G22" i="363"/>
  <c r="G64" i="363"/>
  <c r="G23" i="363"/>
  <c r="G24" i="363"/>
  <c r="G25" i="363"/>
  <c r="G26" i="363"/>
  <c r="G53" i="363"/>
  <c r="G54" i="363"/>
  <c r="G27" i="363"/>
  <c r="G7" i="363"/>
  <c r="G9" i="363"/>
  <c r="G1" i="363"/>
  <c r="J95" i="361"/>
  <c r="I95" i="361"/>
  <c r="G95" i="361"/>
  <c r="G97" i="361" s="1"/>
  <c r="D95" i="361"/>
  <c r="F103" i="359"/>
  <c r="J103" i="359" s="1"/>
  <c r="K103" i="359" s="1"/>
  <c r="F104" i="359"/>
  <c r="J104" i="359" s="1"/>
  <c r="K104" i="359" s="1"/>
  <c r="F105" i="359"/>
  <c r="J105" i="359" s="1"/>
  <c r="K105" i="359" s="1"/>
  <c r="F106" i="359"/>
  <c r="J106" i="359" s="1"/>
  <c r="K106" i="359" s="1"/>
  <c r="F107" i="359"/>
  <c r="J107" i="359" s="1"/>
  <c r="K107" i="359" s="1"/>
  <c r="F102" i="359"/>
  <c r="J102" i="359" s="1"/>
  <c r="K102" i="359" s="1"/>
  <c r="E101" i="359"/>
  <c r="J101" i="359" s="1"/>
  <c r="K101" i="359" s="1"/>
  <c r="E100" i="359"/>
  <c r="J100" i="359" s="1"/>
  <c r="K100" i="359" s="1"/>
  <c r="E99" i="359"/>
  <c r="J99" i="359" s="1"/>
  <c r="K99" i="359" s="1"/>
  <c r="E98" i="359"/>
  <c r="J98" i="359" s="1"/>
  <c r="K98" i="359" s="1"/>
  <c r="E97" i="359"/>
  <c r="J97" i="359" s="1"/>
  <c r="K97" i="359" s="1"/>
  <c r="F83" i="359"/>
  <c r="J83" i="359" s="1"/>
  <c r="K83" i="359" s="1"/>
  <c r="E63" i="359"/>
  <c r="J63" i="359" s="1"/>
  <c r="K63" i="359" s="1"/>
  <c r="E61" i="359"/>
  <c r="J61" i="359" s="1"/>
  <c r="K61" i="359" s="1"/>
  <c r="E59" i="359"/>
  <c r="J59" i="359" s="1"/>
  <c r="K59" i="359" s="1"/>
  <c r="E58" i="359"/>
  <c r="J58" i="359" s="1"/>
  <c r="K58" i="359" s="1"/>
  <c r="E57" i="359"/>
  <c r="E56" i="359"/>
  <c r="J56" i="359" s="1"/>
  <c r="K56" i="359" s="1"/>
  <c r="E54" i="359"/>
  <c r="J54" i="359" s="1"/>
  <c r="K54" i="359" s="1"/>
  <c r="E51" i="359"/>
  <c r="J51" i="359" s="1"/>
  <c r="K51" i="359" s="1"/>
  <c r="E49" i="359"/>
  <c r="J49" i="359" s="1"/>
  <c r="K49" i="359" s="1"/>
  <c r="E48" i="359"/>
  <c r="J48" i="359" s="1"/>
  <c r="K48" i="359" s="1"/>
  <c r="E47" i="359"/>
  <c r="J47" i="359" s="1"/>
  <c r="K47" i="359" s="1"/>
  <c r="E45" i="359"/>
  <c r="J45" i="359" s="1"/>
  <c r="K45" i="359" s="1"/>
  <c r="E44" i="359"/>
  <c r="J44" i="359" s="1"/>
  <c r="K44" i="359" s="1"/>
  <c r="E42" i="359"/>
  <c r="J42" i="359" s="1"/>
  <c r="K42" i="359" s="1"/>
  <c r="E41" i="359"/>
  <c r="J41" i="359" s="1"/>
  <c r="K41" i="359" s="1"/>
  <c r="E40" i="359"/>
  <c r="J40" i="359" s="1"/>
  <c r="K40" i="359" s="1"/>
  <c r="E38" i="359"/>
  <c r="J38" i="359" s="1"/>
  <c r="K38" i="359" s="1"/>
  <c r="E21" i="359"/>
  <c r="J21" i="359" s="1"/>
  <c r="K21" i="359" s="1"/>
  <c r="E17" i="359"/>
  <c r="J17" i="359" s="1"/>
  <c r="K17" i="359" s="1"/>
  <c r="E16" i="359"/>
  <c r="J16" i="359" s="1"/>
  <c r="K16" i="359" s="1"/>
  <c r="E15" i="359"/>
  <c r="J15" i="359" s="1"/>
  <c r="K15" i="359" s="1"/>
  <c r="F13" i="359"/>
  <c r="J13" i="359" s="1"/>
  <c r="K13" i="359" s="1"/>
  <c r="E12" i="359"/>
  <c r="J12" i="359" s="1"/>
  <c r="K12" i="359" s="1"/>
  <c r="E10" i="359"/>
  <c r="J10" i="359" s="1"/>
  <c r="K10" i="359" s="1"/>
  <c r="E8" i="359"/>
  <c r="J8" i="359" s="1"/>
  <c r="K8" i="359" s="1"/>
  <c r="E7" i="359"/>
  <c r="J7" i="359" s="1"/>
  <c r="K7" i="359" s="1"/>
  <c r="F6" i="359"/>
  <c r="J6" i="359" s="1"/>
  <c r="K6" i="359" s="1"/>
  <c r="M109" i="360"/>
  <c r="L109" i="360"/>
  <c r="J109" i="360"/>
  <c r="G109" i="360"/>
  <c r="D109" i="360"/>
  <c r="H113" i="359"/>
  <c r="C113" i="359"/>
  <c r="G103" i="355"/>
  <c r="J109" i="354"/>
  <c r="I109" i="354"/>
  <c r="G109" i="354"/>
  <c r="D109" i="354"/>
  <c r="E60" i="353"/>
  <c r="J60" i="353" s="1"/>
  <c r="K60" i="353" s="1"/>
  <c r="E59" i="353"/>
  <c r="J59" i="353" s="1"/>
  <c r="K59" i="353" s="1"/>
  <c r="E58" i="353"/>
  <c r="J58" i="353" s="1"/>
  <c r="K58" i="353" s="1"/>
  <c r="E57" i="353"/>
  <c r="J57" i="353" s="1"/>
  <c r="K57" i="353" s="1"/>
  <c r="E55" i="353"/>
  <c r="J55" i="353" s="1"/>
  <c r="K55" i="353" s="1"/>
  <c r="E48" i="353"/>
  <c r="J48" i="353" s="1"/>
  <c r="K48" i="353" s="1"/>
  <c r="E47" i="353"/>
  <c r="J47" i="353" s="1"/>
  <c r="K47" i="353" s="1"/>
  <c r="E46" i="353"/>
  <c r="J46" i="353" s="1"/>
  <c r="K46" i="353" s="1"/>
  <c r="E45" i="353"/>
  <c r="J45" i="353" s="1"/>
  <c r="K45" i="353" s="1"/>
  <c r="E44" i="353"/>
  <c r="J44" i="353" s="1"/>
  <c r="K44" i="353" s="1"/>
  <c r="E41" i="353"/>
  <c r="E35" i="353"/>
  <c r="J35" i="353" s="1"/>
  <c r="K35" i="353" s="1"/>
  <c r="E34" i="353"/>
  <c r="J34" i="353" s="1"/>
  <c r="K34" i="353" s="1"/>
  <c r="E33" i="353"/>
  <c r="J33" i="353" s="1"/>
  <c r="K33" i="353" s="1"/>
  <c r="E32" i="353"/>
  <c r="E30" i="353"/>
  <c r="J30" i="353" s="1"/>
  <c r="K30" i="353" s="1"/>
  <c r="E28" i="353"/>
  <c r="J28" i="353" s="1"/>
  <c r="K28" i="353" s="1"/>
  <c r="E27" i="353"/>
  <c r="J27" i="353" s="1"/>
  <c r="K27" i="353" s="1"/>
  <c r="E25" i="353"/>
  <c r="J25" i="353" s="1"/>
  <c r="K25" i="353" s="1"/>
  <c r="E20" i="353"/>
  <c r="J20" i="353" s="1"/>
  <c r="K20" i="353" s="1"/>
  <c r="E18" i="353"/>
  <c r="E14" i="353"/>
  <c r="J14" i="353" s="1"/>
  <c r="K14" i="353" s="1"/>
  <c r="E13" i="353"/>
  <c r="J13" i="353" s="1"/>
  <c r="K13" i="353" s="1"/>
  <c r="E12" i="353"/>
  <c r="J12" i="353" s="1"/>
  <c r="K12" i="353" s="1"/>
  <c r="E11" i="353"/>
  <c r="F14" i="353" s="1"/>
  <c r="E10" i="353"/>
  <c r="J10" i="353" s="1"/>
  <c r="K10" i="353" s="1"/>
  <c r="E9" i="353"/>
  <c r="F10" i="353" s="1"/>
  <c r="E8" i="353"/>
  <c r="J8" i="353" s="1"/>
  <c r="K8" i="353" s="1"/>
  <c r="E7" i="353"/>
  <c r="F8" i="353" s="1"/>
  <c r="H62" i="353"/>
  <c r="C62" i="353"/>
  <c r="M63" i="352"/>
  <c r="L63" i="352"/>
  <c r="J63" i="352"/>
  <c r="G63" i="352"/>
  <c r="D63" i="352"/>
  <c r="F28" i="350"/>
  <c r="F29" i="350"/>
  <c r="F30" i="350"/>
  <c r="F31" i="350"/>
  <c r="F32" i="350"/>
  <c r="F33" i="350"/>
  <c r="F34" i="350"/>
  <c r="F35" i="350"/>
  <c r="F36" i="350"/>
  <c r="F37" i="350"/>
  <c r="F38" i="350"/>
  <c r="F39" i="350"/>
  <c r="F40" i="350"/>
  <c r="F41" i="350"/>
  <c r="F42" i="350"/>
  <c r="F43" i="350"/>
  <c r="F44" i="350"/>
  <c r="F45" i="350"/>
  <c r="F46" i="350"/>
  <c r="F47" i="350"/>
  <c r="F48" i="350"/>
  <c r="F49" i="350"/>
  <c r="F50" i="350"/>
  <c r="F51" i="350"/>
  <c r="F52" i="350"/>
  <c r="F53" i="350"/>
  <c r="F54" i="350"/>
  <c r="F55" i="350"/>
  <c r="F56" i="350"/>
  <c r="F24" i="350"/>
  <c r="F25" i="350"/>
  <c r="F26" i="350"/>
  <c r="F27" i="350"/>
  <c r="F9" i="350"/>
  <c r="F10" i="350"/>
  <c r="F11" i="350"/>
  <c r="F12" i="350"/>
  <c r="F13" i="350"/>
  <c r="F14" i="350"/>
  <c r="F15" i="350"/>
  <c r="F16" i="350"/>
  <c r="F17" i="350"/>
  <c r="F18" i="350"/>
  <c r="F19" i="350"/>
  <c r="F20" i="350"/>
  <c r="F21" i="350"/>
  <c r="F22" i="350"/>
  <c r="F23" i="350"/>
  <c r="F7" i="350"/>
  <c r="F8" i="350"/>
  <c r="F3" i="350"/>
  <c r="F4" i="350"/>
  <c r="F5" i="350"/>
  <c r="F6" i="350"/>
  <c r="F2" i="350"/>
  <c r="J63" i="343"/>
  <c r="I63" i="343"/>
  <c r="G63" i="343"/>
  <c r="D63" i="343"/>
  <c r="E79" i="340"/>
  <c r="J79" i="340" s="1"/>
  <c r="K79" i="340" s="1"/>
  <c r="E78" i="340"/>
  <c r="J78" i="340" s="1"/>
  <c r="K78" i="340" s="1"/>
  <c r="E77" i="340"/>
  <c r="J77" i="340" s="1"/>
  <c r="K77" i="340" s="1"/>
  <c r="E76" i="340"/>
  <c r="J76" i="340" s="1"/>
  <c r="K76" i="340" s="1"/>
  <c r="E74" i="340"/>
  <c r="J74" i="340" s="1"/>
  <c r="K74" i="340" s="1"/>
  <c r="E71" i="340"/>
  <c r="E59" i="340"/>
  <c r="J59" i="340" s="1"/>
  <c r="K59" i="340" s="1"/>
  <c r="E57" i="340"/>
  <c r="J57" i="340" s="1"/>
  <c r="K57" i="340" s="1"/>
  <c r="E55" i="340"/>
  <c r="J55" i="340" s="1"/>
  <c r="K55" i="340" s="1"/>
  <c r="E54" i="340"/>
  <c r="J54" i="340" s="1"/>
  <c r="K54" i="340" s="1"/>
  <c r="E53" i="340"/>
  <c r="J53" i="340" s="1"/>
  <c r="K53" i="340" s="1"/>
  <c r="E111" i="340"/>
  <c r="J111" i="340" s="1"/>
  <c r="K111" i="340" s="1"/>
  <c r="E107" i="340"/>
  <c r="E106" i="340"/>
  <c r="J106" i="340" s="1"/>
  <c r="K106" i="340" s="1"/>
  <c r="E104" i="340"/>
  <c r="J104" i="340" s="1"/>
  <c r="K104" i="340" s="1"/>
  <c r="E103" i="340"/>
  <c r="E101" i="340"/>
  <c r="J101" i="340" s="1"/>
  <c r="K101" i="340" s="1"/>
  <c r="E100" i="340"/>
  <c r="J100" i="340" s="1"/>
  <c r="K100" i="340" s="1"/>
  <c r="E95" i="340"/>
  <c r="J95" i="340" s="1"/>
  <c r="K95" i="340" s="1"/>
  <c r="E94" i="340"/>
  <c r="J94" i="340" s="1"/>
  <c r="K94" i="340" s="1"/>
  <c r="E92" i="340"/>
  <c r="E90" i="340"/>
  <c r="J90" i="340" s="1"/>
  <c r="K90" i="340" s="1"/>
  <c r="E89" i="340"/>
  <c r="J89" i="340" s="1"/>
  <c r="K89" i="340" s="1"/>
  <c r="E83" i="340"/>
  <c r="J83" i="340" s="1"/>
  <c r="K83" i="340" s="1"/>
  <c r="F50" i="340"/>
  <c r="J50" i="340" s="1"/>
  <c r="K50" i="340" s="1"/>
  <c r="E30" i="340"/>
  <c r="J30" i="340" s="1"/>
  <c r="K30" i="340" s="1"/>
  <c r="E29" i="340"/>
  <c r="J29" i="340" s="1"/>
  <c r="K29" i="340" s="1"/>
  <c r="E28" i="340"/>
  <c r="J28" i="340" s="1"/>
  <c r="K28" i="340" s="1"/>
  <c r="E27" i="340"/>
  <c r="J27" i="340" s="1"/>
  <c r="K27" i="340" s="1"/>
  <c r="E26" i="340"/>
  <c r="J26" i="340" s="1"/>
  <c r="K26" i="340" s="1"/>
  <c r="E23" i="340"/>
  <c r="J23" i="340" s="1"/>
  <c r="K23" i="340" s="1"/>
  <c r="E22" i="340"/>
  <c r="J22" i="340" s="1"/>
  <c r="K22" i="340" s="1"/>
  <c r="E16" i="340"/>
  <c r="J16" i="340" s="1"/>
  <c r="K16" i="340" s="1"/>
  <c r="E15" i="340"/>
  <c r="J15" i="340" s="1"/>
  <c r="K15" i="340" s="1"/>
  <c r="E12" i="340"/>
  <c r="J12" i="340" s="1"/>
  <c r="K12" i="340" s="1"/>
  <c r="E11" i="340"/>
  <c r="J11" i="340" s="1"/>
  <c r="K11" i="340" s="1"/>
  <c r="E8" i="340"/>
  <c r="J8" i="340" s="1"/>
  <c r="K8" i="340" s="1"/>
  <c r="E7" i="340"/>
  <c r="J7" i="340" s="1"/>
  <c r="K7" i="340" s="1"/>
  <c r="E6" i="340"/>
  <c r="J6" i="340" s="1"/>
  <c r="K6" i="340" s="1"/>
  <c r="H114" i="340"/>
  <c r="C114" i="340"/>
  <c r="M112" i="339"/>
  <c r="L112" i="339"/>
  <c r="J112" i="339"/>
  <c r="G112" i="339"/>
  <c r="D112" i="339"/>
  <c r="F12" i="425" l="1"/>
  <c r="E20" i="401"/>
  <c r="J20" i="401" s="1"/>
  <c r="K20" i="401" s="1"/>
  <c r="F9" i="385"/>
  <c r="J11" i="425"/>
  <c r="K11" i="425" s="1"/>
  <c r="F57" i="350"/>
  <c r="F11" i="373"/>
  <c r="F80" i="373"/>
  <c r="C60" i="401"/>
  <c r="F46" i="425"/>
  <c r="F43" i="406"/>
  <c r="D59" i="397"/>
  <c r="F49" i="401"/>
  <c r="J49" i="401" s="1"/>
  <c r="K49" i="401" s="1"/>
  <c r="E23" i="401"/>
  <c r="J23" i="401" s="1"/>
  <c r="K23" i="401" s="1"/>
  <c r="F43" i="401"/>
  <c r="J43" i="401" s="1"/>
  <c r="K43" i="401" s="1"/>
  <c r="G89" i="363"/>
  <c r="F64" i="431"/>
  <c r="F63" i="359"/>
  <c r="F92" i="365"/>
  <c r="J68" i="373"/>
  <c r="K68" i="373" s="1"/>
  <c r="F44" i="412"/>
  <c r="E53" i="401"/>
  <c r="J53" i="401" s="1"/>
  <c r="K53" i="401" s="1"/>
  <c r="K78" i="437"/>
  <c r="K83" i="437" s="1"/>
  <c r="K54" i="450"/>
  <c r="K62" i="443"/>
  <c r="F59" i="340"/>
  <c r="F101" i="340"/>
  <c r="J92" i="340"/>
  <c r="K92" i="340" s="1"/>
  <c r="F111" i="340"/>
  <c r="J107" i="340"/>
  <c r="K107" i="340" s="1"/>
  <c r="J71" i="340"/>
  <c r="K71" i="340" s="1"/>
  <c r="F79" i="340"/>
  <c r="F104" i="340"/>
  <c r="J103" i="340"/>
  <c r="K103" i="340" s="1"/>
  <c r="F60" i="353"/>
  <c r="J57" i="359"/>
  <c r="K57" i="359" s="1"/>
  <c r="K113" i="359" s="1"/>
  <c r="F54" i="365"/>
  <c r="F32" i="369"/>
  <c r="J8" i="373"/>
  <c r="K8" i="373" s="1"/>
  <c r="J76" i="373"/>
  <c r="K76" i="373" s="1"/>
  <c r="F35" i="353"/>
  <c r="F48" i="353"/>
  <c r="J7" i="353"/>
  <c r="K7" i="353" s="1"/>
  <c r="J41" i="353"/>
  <c r="K41" i="353" s="1"/>
  <c r="J32" i="353"/>
  <c r="K32" i="353" s="1"/>
  <c r="J9" i="353"/>
  <c r="K9" i="353" s="1"/>
  <c r="F21" i="359"/>
  <c r="F41" i="359"/>
  <c r="F56" i="359"/>
  <c r="F8" i="365"/>
  <c r="F31" i="365"/>
  <c r="F52" i="365"/>
  <c r="J84" i="365"/>
  <c r="K84" i="365" s="1"/>
  <c r="F45" i="369"/>
  <c r="F32" i="373"/>
  <c r="J26" i="373"/>
  <c r="K26" i="373" s="1"/>
  <c r="F45" i="373"/>
  <c r="J59" i="425"/>
  <c r="K6" i="425"/>
  <c r="K59" i="425" s="1"/>
  <c r="F101" i="359"/>
  <c r="F16" i="373"/>
  <c r="J12" i="373"/>
  <c r="K12" i="373" s="1"/>
  <c r="F57" i="401"/>
  <c r="J54" i="401"/>
  <c r="K54" i="401" s="1"/>
  <c r="F30" i="353"/>
  <c r="J18" i="353"/>
  <c r="K18" i="353" s="1"/>
  <c r="J11" i="353"/>
  <c r="K11" i="353" s="1"/>
  <c r="J7" i="365"/>
  <c r="K7" i="365" s="1"/>
  <c r="J26" i="365"/>
  <c r="K26" i="365" s="1"/>
  <c r="F36" i="369"/>
  <c r="F55" i="373"/>
  <c r="F53" i="401"/>
  <c r="J50" i="401"/>
  <c r="K50" i="401" s="1"/>
  <c r="F44" i="392"/>
  <c r="E12" i="401"/>
  <c r="J12" i="401" s="1"/>
  <c r="K12" i="401" s="1"/>
  <c r="F23" i="401"/>
  <c r="J26" i="406"/>
  <c r="K26" i="406" s="1"/>
  <c r="F23" i="425"/>
  <c r="F42" i="425"/>
  <c r="F12" i="406"/>
  <c r="J37" i="406"/>
  <c r="K37" i="406" s="1"/>
  <c r="F25" i="412"/>
  <c r="F34" i="412"/>
  <c r="F34" i="418"/>
  <c r="F43" i="418"/>
  <c r="F10" i="392"/>
  <c r="F34" i="406"/>
  <c r="J28" i="406"/>
  <c r="K28" i="406" s="1"/>
  <c r="F51" i="412"/>
  <c r="F20" i="418"/>
  <c r="J17" i="418"/>
  <c r="K17" i="418" s="1"/>
  <c r="J32" i="418"/>
  <c r="K32" i="418" s="1"/>
  <c r="F55" i="425"/>
  <c r="F17" i="406"/>
  <c r="F25" i="406"/>
  <c r="J11" i="406"/>
  <c r="K11" i="406" s="1"/>
  <c r="F9" i="412"/>
  <c r="F17" i="412"/>
  <c r="J22" i="412"/>
  <c r="K22" i="412" s="1"/>
  <c r="F8" i="418"/>
  <c r="F37" i="418"/>
  <c r="F9" i="425"/>
  <c r="M67" i="430"/>
  <c r="O62" i="426"/>
  <c r="M60" i="424"/>
  <c r="O65" i="419"/>
  <c r="M50" i="417"/>
  <c r="O46" i="413"/>
  <c r="M67" i="411"/>
  <c r="O59" i="407"/>
  <c r="F9" i="406"/>
  <c r="F7" i="406"/>
  <c r="M49" i="405"/>
  <c r="O46" i="402"/>
  <c r="E9" i="401"/>
  <c r="G59" i="393"/>
  <c r="M63" i="397"/>
  <c r="O59" i="393"/>
  <c r="F13" i="392"/>
  <c r="F19" i="392"/>
  <c r="F22" i="392"/>
  <c r="F30" i="392"/>
  <c r="J48" i="392"/>
  <c r="K48" i="392"/>
  <c r="M52" i="391"/>
  <c r="O47" i="386"/>
  <c r="F35" i="385"/>
  <c r="J8" i="385"/>
  <c r="K8" i="385" s="1"/>
  <c r="F37" i="385"/>
  <c r="J11" i="385"/>
  <c r="K11" i="385" s="1"/>
  <c r="K42" i="385"/>
  <c r="O42" i="379"/>
  <c r="M44" i="384"/>
  <c r="F49" i="378"/>
  <c r="J38" i="378"/>
  <c r="K38" i="378" s="1"/>
  <c r="F22" i="378"/>
  <c r="F11" i="378"/>
  <c r="O59" i="374"/>
  <c r="M89" i="377"/>
  <c r="M89" i="372"/>
  <c r="O82" i="370"/>
  <c r="F8" i="369"/>
  <c r="F14" i="369"/>
  <c r="F26" i="369"/>
  <c r="O50" i="366"/>
  <c r="M53" i="368"/>
  <c r="M98" i="364"/>
  <c r="O95" i="361"/>
  <c r="F12" i="359"/>
  <c r="F44" i="359"/>
  <c r="O109" i="354"/>
  <c r="M113" i="360"/>
  <c r="M67" i="352"/>
  <c r="O63" i="343"/>
  <c r="F90" i="340"/>
  <c r="F30" i="340"/>
  <c r="F27" i="340"/>
  <c r="F7" i="340"/>
  <c r="F16" i="340"/>
  <c r="M116" i="339"/>
  <c r="G107" i="336"/>
  <c r="J114" i="335"/>
  <c r="I114" i="335"/>
  <c r="G114" i="335"/>
  <c r="D114" i="335"/>
  <c r="F71" i="334"/>
  <c r="J71" i="334" s="1"/>
  <c r="K71" i="334" s="1"/>
  <c r="F70" i="334"/>
  <c r="J70" i="334" s="1"/>
  <c r="K70" i="334" s="1"/>
  <c r="E69" i="334"/>
  <c r="J69" i="334" s="1"/>
  <c r="K69" i="334" s="1"/>
  <c r="E67" i="334"/>
  <c r="J67" i="334" s="1"/>
  <c r="K67" i="334" s="1"/>
  <c r="E66" i="334"/>
  <c r="J66" i="334" s="1"/>
  <c r="K66" i="334" s="1"/>
  <c r="E63" i="334"/>
  <c r="J63" i="334" s="1"/>
  <c r="K63" i="334" s="1"/>
  <c r="E61" i="334"/>
  <c r="J61" i="334" s="1"/>
  <c r="K61" i="334" s="1"/>
  <c r="E49" i="334"/>
  <c r="J49" i="334" s="1"/>
  <c r="K49" i="334" s="1"/>
  <c r="E48" i="334"/>
  <c r="J48" i="334" s="1"/>
  <c r="K48" i="334" s="1"/>
  <c r="E47" i="334"/>
  <c r="J47" i="334" s="1"/>
  <c r="K47" i="334" s="1"/>
  <c r="E45" i="334"/>
  <c r="J45" i="334" s="1"/>
  <c r="K45" i="334" s="1"/>
  <c r="E43" i="334"/>
  <c r="E33" i="334"/>
  <c r="J33" i="334" s="1"/>
  <c r="K33" i="334" s="1"/>
  <c r="E29" i="334"/>
  <c r="J29" i="334" s="1"/>
  <c r="K29" i="334" s="1"/>
  <c r="E28" i="334"/>
  <c r="J28" i="334" s="1"/>
  <c r="K28" i="334" s="1"/>
  <c r="E23" i="334"/>
  <c r="J23" i="334" s="1"/>
  <c r="K23" i="334" s="1"/>
  <c r="E18" i="334"/>
  <c r="J18" i="334" s="1"/>
  <c r="K18" i="334" s="1"/>
  <c r="E17" i="334"/>
  <c r="F15" i="334"/>
  <c r="J15" i="334" s="1"/>
  <c r="K15" i="334" s="1"/>
  <c r="F14" i="334"/>
  <c r="J14" i="334" s="1"/>
  <c r="K14" i="334" s="1"/>
  <c r="E11" i="334"/>
  <c r="J11" i="334" s="1"/>
  <c r="K11" i="334" s="1"/>
  <c r="E12" i="334"/>
  <c r="J12" i="334" s="1"/>
  <c r="K12" i="334" s="1"/>
  <c r="E13" i="334"/>
  <c r="J13" i="334" s="1"/>
  <c r="K13" i="334" s="1"/>
  <c r="E10" i="334"/>
  <c r="J10" i="334" s="1"/>
  <c r="K10" i="334" s="1"/>
  <c r="E9" i="334"/>
  <c r="J9" i="334" s="1"/>
  <c r="K9" i="334" s="1"/>
  <c r="E8" i="334"/>
  <c r="F9" i="334" s="1"/>
  <c r="F7" i="334"/>
  <c r="J7" i="334" s="1"/>
  <c r="K7" i="334" s="1"/>
  <c r="F6" i="334"/>
  <c r="J6" i="334" s="1"/>
  <c r="K6" i="334" s="1"/>
  <c r="F47" i="418" l="1"/>
  <c r="F90" i="373"/>
  <c r="J113" i="359"/>
  <c r="F96" i="365"/>
  <c r="F62" i="353"/>
  <c r="F59" i="425"/>
  <c r="F42" i="385"/>
  <c r="F69" i="334"/>
  <c r="F13" i="334"/>
  <c r="F49" i="334"/>
  <c r="J43" i="334"/>
  <c r="K43" i="334" s="1"/>
  <c r="F48" i="392"/>
  <c r="K53" i="392" s="1"/>
  <c r="J8" i="334"/>
  <c r="K8" i="334" s="1"/>
  <c r="F33" i="334"/>
  <c r="J17" i="334"/>
  <c r="K17" i="334" s="1"/>
  <c r="F113" i="359"/>
  <c r="K118" i="359" s="1"/>
  <c r="F50" i="369"/>
  <c r="J42" i="385"/>
  <c r="K47" i="385" s="1"/>
  <c r="F15" i="401"/>
  <c r="F60" i="401" s="1"/>
  <c r="J9" i="401"/>
  <c r="K64" i="431"/>
  <c r="J64" i="431"/>
  <c r="K47" i="418"/>
  <c r="J47" i="418"/>
  <c r="F66" i="412"/>
  <c r="J66" i="412"/>
  <c r="K66" i="412"/>
  <c r="J48" i="406"/>
  <c r="F48" i="406"/>
  <c r="F60" i="378"/>
  <c r="K60" i="378"/>
  <c r="J60" i="378"/>
  <c r="K90" i="373"/>
  <c r="J90" i="373"/>
  <c r="J50" i="369"/>
  <c r="K50" i="369"/>
  <c r="K96" i="365"/>
  <c r="J96" i="365"/>
  <c r="K62" i="353"/>
  <c r="J62" i="353"/>
  <c r="F114" i="340"/>
  <c r="K114" i="340"/>
  <c r="J114" i="340"/>
  <c r="O114" i="335"/>
  <c r="H73" i="334"/>
  <c r="C73" i="334"/>
  <c r="K9" i="401" l="1"/>
  <c r="K60" i="401" s="1"/>
  <c r="J60" i="401"/>
  <c r="K65" i="401" s="1"/>
  <c r="K69" i="431"/>
  <c r="K64" i="425"/>
  <c r="K52" i="418"/>
  <c r="K71" i="412"/>
  <c r="K48" i="406"/>
  <c r="K53" i="406" s="1"/>
  <c r="K65" i="378"/>
  <c r="K95" i="373"/>
  <c r="K55" i="369"/>
  <c r="K101" i="365"/>
  <c r="K67" i="353"/>
  <c r="K119" i="340"/>
  <c r="F73" i="334"/>
  <c r="M73" i="333"/>
  <c r="L73" i="333"/>
  <c r="J73" i="333"/>
  <c r="G73" i="333"/>
  <c r="D73" i="333"/>
  <c r="J73" i="334" l="1"/>
  <c r="K73" i="334"/>
  <c r="M77" i="333"/>
  <c r="G67" i="329"/>
  <c r="J73" i="327"/>
  <c r="I73" i="327"/>
  <c r="G73" i="327"/>
  <c r="D73" i="327"/>
  <c r="J57" i="326"/>
  <c r="K57" i="326" s="1"/>
  <c r="J69" i="326"/>
  <c r="K69" i="326" s="1"/>
  <c r="J99" i="326"/>
  <c r="K99" i="326" s="1"/>
  <c r="J105" i="326"/>
  <c r="K105" i="326" s="1"/>
  <c r="J110" i="326"/>
  <c r="K110" i="326" s="1"/>
  <c r="J120" i="326"/>
  <c r="K120" i="326" s="1"/>
  <c r="J121" i="326"/>
  <c r="K121" i="326" s="1"/>
  <c r="F129" i="326"/>
  <c r="J129" i="326" s="1"/>
  <c r="K129" i="326" s="1"/>
  <c r="F128" i="326"/>
  <c r="J128" i="326" s="1"/>
  <c r="K128" i="326" s="1"/>
  <c r="F127" i="326"/>
  <c r="J127" i="326" s="1"/>
  <c r="K127" i="326" s="1"/>
  <c r="E122" i="326"/>
  <c r="J122" i="326" s="1"/>
  <c r="K122" i="326" s="1"/>
  <c r="E121" i="326"/>
  <c r="E120" i="326"/>
  <c r="E118" i="326"/>
  <c r="J118" i="326" s="1"/>
  <c r="K118" i="326" s="1"/>
  <c r="E113" i="326"/>
  <c r="J113" i="326" s="1"/>
  <c r="K113" i="326" s="1"/>
  <c r="E110" i="326"/>
  <c r="E105" i="326"/>
  <c r="E103" i="326"/>
  <c r="J103" i="326" s="1"/>
  <c r="K103" i="326" s="1"/>
  <c r="E102" i="326"/>
  <c r="J102" i="326" s="1"/>
  <c r="K102" i="326" s="1"/>
  <c r="E100" i="326"/>
  <c r="J100" i="326" s="1"/>
  <c r="K100" i="326" s="1"/>
  <c r="E99" i="326"/>
  <c r="E93" i="326"/>
  <c r="J93" i="326" s="1"/>
  <c r="K93" i="326" s="1"/>
  <c r="E91" i="326"/>
  <c r="J91" i="326" s="1"/>
  <c r="K91" i="326" s="1"/>
  <c r="E85" i="326"/>
  <c r="J85" i="326" s="1"/>
  <c r="K85" i="326" s="1"/>
  <c r="E84" i="326"/>
  <c r="J84" i="326" s="1"/>
  <c r="K84" i="326" s="1"/>
  <c r="E82" i="326"/>
  <c r="J82" i="326" s="1"/>
  <c r="K82" i="326" s="1"/>
  <c r="E80" i="326"/>
  <c r="J80" i="326" s="1"/>
  <c r="K80" i="326" s="1"/>
  <c r="E78" i="326"/>
  <c r="J78" i="326" s="1"/>
  <c r="K78" i="326" s="1"/>
  <c r="E76" i="326"/>
  <c r="J76" i="326" s="1"/>
  <c r="K76" i="326" s="1"/>
  <c r="E75" i="326"/>
  <c r="J75" i="326" s="1"/>
  <c r="K75" i="326" s="1"/>
  <c r="E73" i="326"/>
  <c r="J73" i="326" s="1"/>
  <c r="K73" i="326" s="1"/>
  <c r="E71" i="326"/>
  <c r="J71" i="326" s="1"/>
  <c r="K71" i="326" s="1"/>
  <c r="E70" i="326"/>
  <c r="J70" i="326" s="1"/>
  <c r="K70" i="326" s="1"/>
  <c r="E67" i="326"/>
  <c r="J67" i="326" s="1"/>
  <c r="K67" i="326" s="1"/>
  <c r="E65" i="326"/>
  <c r="J65" i="326" s="1"/>
  <c r="K65" i="326" s="1"/>
  <c r="E57" i="326"/>
  <c r="E56" i="326"/>
  <c r="E51" i="326"/>
  <c r="J51" i="326" s="1"/>
  <c r="K51" i="326" s="1"/>
  <c r="E50" i="326"/>
  <c r="J50" i="326" s="1"/>
  <c r="K50" i="326" s="1"/>
  <c r="E49" i="326"/>
  <c r="J49" i="326" s="1"/>
  <c r="K49" i="326" s="1"/>
  <c r="E47" i="326"/>
  <c r="J47" i="326" s="1"/>
  <c r="K47" i="326" s="1"/>
  <c r="E45" i="326"/>
  <c r="J45" i="326" s="1"/>
  <c r="K45" i="326" s="1"/>
  <c r="E44" i="326"/>
  <c r="E42" i="326"/>
  <c r="J42" i="326" s="1"/>
  <c r="K42" i="326" s="1"/>
  <c r="E39" i="326"/>
  <c r="J39" i="326" s="1"/>
  <c r="K39" i="326" s="1"/>
  <c r="E38" i="326"/>
  <c r="J38" i="326" s="1"/>
  <c r="K38" i="326" s="1"/>
  <c r="E34" i="326"/>
  <c r="J34" i="326" s="1"/>
  <c r="K34" i="326" s="1"/>
  <c r="E29" i="326"/>
  <c r="J29" i="326" s="1"/>
  <c r="K29" i="326" s="1"/>
  <c r="E28" i="326"/>
  <c r="J28" i="326" s="1"/>
  <c r="K28" i="326" s="1"/>
  <c r="E27" i="326"/>
  <c r="J27" i="326" s="1"/>
  <c r="K27" i="326" s="1"/>
  <c r="E25" i="326"/>
  <c r="J25" i="326" s="1"/>
  <c r="K25" i="326" s="1"/>
  <c r="E24" i="326"/>
  <c r="J24" i="326" s="1"/>
  <c r="K24" i="326" s="1"/>
  <c r="E22" i="326"/>
  <c r="J22" i="326" s="1"/>
  <c r="K22" i="326" s="1"/>
  <c r="E21" i="326"/>
  <c r="J21" i="326" s="1"/>
  <c r="K21" i="326" s="1"/>
  <c r="E18" i="326"/>
  <c r="J18" i="326" s="1"/>
  <c r="K18" i="326" s="1"/>
  <c r="E17" i="326"/>
  <c r="J17" i="326" s="1"/>
  <c r="K17" i="326" s="1"/>
  <c r="E16" i="326"/>
  <c r="J16" i="326" s="1"/>
  <c r="K16" i="326" s="1"/>
  <c r="E15" i="326"/>
  <c r="J15" i="326" s="1"/>
  <c r="K15" i="326" s="1"/>
  <c r="E14" i="326"/>
  <c r="J14" i="326" s="1"/>
  <c r="K14" i="326" s="1"/>
  <c r="E13" i="326"/>
  <c r="J13" i="326" s="1"/>
  <c r="K13" i="326" s="1"/>
  <c r="E12" i="326"/>
  <c r="J12" i="326" s="1"/>
  <c r="K12" i="326" s="1"/>
  <c r="E9" i="326"/>
  <c r="J9" i="326" s="1"/>
  <c r="K9" i="326" s="1"/>
  <c r="E7" i="326"/>
  <c r="J7" i="326" s="1"/>
  <c r="K7" i="326" s="1"/>
  <c r="E6" i="326"/>
  <c r="J6" i="326" s="1"/>
  <c r="K6" i="326" s="1"/>
  <c r="H131" i="326"/>
  <c r="C131" i="326"/>
  <c r="D130" i="325"/>
  <c r="M130" i="325"/>
  <c r="L130" i="325"/>
  <c r="J130" i="325"/>
  <c r="G130" i="325"/>
  <c r="G125" i="324"/>
  <c r="J131" i="323"/>
  <c r="I131" i="323"/>
  <c r="G131" i="323"/>
  <c r="D131" i="323"/>
  <c r="J109" i="322"/>
  <c r="K109" i="322" s="1"/>
  <c r="J140" i="322"/>
  <c r="K140" i="322" s="1"/>
  <c r="F160" i="322"/>
  <c r="J160" i="322" s="1"/>
  <c r="K160" i="322" s="1"/>
  <c r="F159" i="322"/>
  <c r="J159" i="322" s="1"/>
  <c r="K159" i="322" s="1"/>
  <c r="E158" i="322"/>
  <c r="J158" i="322" s="1"/>
  <c r="K158" i="322" s="1"/>
  <c r="E157" i="322"/>
  <c r="J157" i="322" s="1"/>
  <c r="K157" i="322" s="1"/>
  <c r="E156" i="322"/>
  <c r="J156" i="322" s="1"/>
  <c r="K156" i="322" s="1"/>
  <c r="E152" i="322"/>
  <c r="J152" i="322" s="1"/>
  <c r="K152" i="322" s="1"/>
  <c r="E151" i="322"/>
  <c r="J151" i="322" s="1"/>
  <c r="K151" i="322" s="1"/>
  <c r="E150" i="322"/>
  <c r="F158" i="322" s="1"/>
  <c r="E148" i="322"/>
  <c r="J148" i="322" s="1"/>
  <c r="K148" i="322" s="1"/>
  <c r="E147" i="322"/>
  <c r="J147" i="322" s="1"/>
  <c r="K147" i="322" s="1"/>
  <c r="E144" i="322"/>
  <c r="J144" i="322" s="1"/>
  <c r="K144" i="322" s="1"/>
  <c r="E143" i="322"/>
  <c r="J143" i="322" s="1"/>
  <c r="K143" i="322" s="1"/>
  <c r="E140" i="322"/>
  <c r="E139" i="322"/>
  <c r="J139" i="322" s="1"/>
  <c r="K139" i="322" s="1"/>
  <c r="E138" i="322"/>
  <c r="J138" i="322" s="1"/>
  <c r="K138" i="322" s="1"/>
  <c r="E135" i="322"/>
  <c r="J135" i="322" s="1"/>
  <c r="K135" i="322" s="1"/>
  <c r="E134" i="322"/>
  <c r="F131" i="322"/>
  <c r="J131" i="322" s="1"/>
  <c r="K131" i="322" s="1"/>
  <c r="E110" i="322"/>
  <c r="J110" i="322" s="1"/>
  <c r="K110" i="322" s="1"/>
  <c r="E96" i="322"/>
  <c r="F110" i="322" s="1"/>
  <c r="E89" i="322"/>
  <c r="J89" i="322" s="1"/>
  <c r="K89" i="322" s="1"/>
  <c r="E85" i="322"/>
  <c r="J85" i="322" s="1"/>
  <c r="K85" i="322" s="1"/>
  <c r="E68" i="322"/>
  <c r="J68" i="322" s="1"/>
  <c r="K68" i="322" s="1"/>
  <c r="E52" i="322"/>
  <c r="J52" i="322" s="1"/>
  <c r="K52" i="322" s="1"/>
  <c r="E48" i="322"/>
  <c r="J48" i="322" s="1"/>
  <c r="K48" i="322" s="1"/>
  <c r="E47" i="322"/>
  <c r="J47" i="322" s="1"/>
  <c r="K47" i="322" s="1"/>
  <c r="E45" i="322"/>
  <c r="J45" i="322" s="1"/>
  <c r="K45" i="322" s="1"/>
  <c r="E42" i="322"/>
  <c r="J42" i="322" s="1"/>
  <c r="K42" i="322" s="1"/>
  <c r="E41" i="322"/>
  <c r="J41" i="322" s="1"/>
  <c r="K41" i="322" s="1"/>
  <c r="E39" i="322"/>
  <c r="J39" i="322" s="1"/>
  <c r="K39" i="322" s="1"/>
  <c r="E38" i="322"/>
  <c r="J38" i="322" s="1"/>
  <c r="K38" i="322" s="1"/>
  <c r="E36" i="322"/>
  <c r="J36" i="322" s="1"/>
  <c r="K36" i="322" s="1"/>
  <c r="E31" i="322"/>
  <c r="J31" i="322" s="1"/>
  <c r="K31" i="322" s="1"/>
  <c r="E30" i="322"/>
  <c r="J30" i="322" s="1"/>
  <c r="K30" i="322" s="1"/>
  <c r="E28" i="322"/>
  <c r="J28" i="322" s="1"/>
  <c r="K28" i="322" s="1"/>
  <c r="E24" i="322"/>
  <c r="J24" i="322" s="1"/>
  <c r="K24" i="322" s="1"/>
  <c r="F20" i="322"/>
  <c r="J20" i="322" s="1"/>
  <c r="K20" i="322" s="1"/>
  <c r="F19" i="322"/>
  <c r="J19" i="322" s="1"/>
  <c r="K19" i="322" s="1"/>
  <c r="E18" i="322"/>
  <c r="J18" i="322" s="1"/>
  <c r="K18" i="322" s="1"/>
  <c r="E17" i="322"/>
  <c r="J17" i="322" s="1"/>
  <c r="K17" i="322" s="1"/>
  <c r="F16" i="322"/>
  <c r="J16" i="322" s="1"/>
  <c r="K16" i="322" s="1"/>
  <c r="E15" i="322"/>
  <c r="J15" i="322" s="1"/>
  <c r="K15" i="322" s="1"/>
  <c r="E11" i="322"/>
  <c r="J11" i="322" s="1"/>
  <c r="K11" i="322" s="1"/>
  <c r="E10" i="322"/>
  <c r="J10" i="322" s="1"/>
  <c r="K10" i="322" s="1"/>
  <c r="H164" i="322"/>
  <c r="C164" i="322"/>
  <c r="M160" i="321"/>
  <c r="L160" i="321"/>
  <c r="J160" i="321"/>
  <c r="G160" i="321"/>
  <c r="D160" i="321"/>
  <c r="D162" i="316"/>
  <c r="G156" i="317"/>
  <c r="J162" i="316"/>
  <c r="I162" i="316"/>
  <c r="G162" i="316"/>
  <c r="F82" i="315"/>
  <c r="J82" i="315" s="1"/>
  <c r="K82" i="315" s="1"/>
  <c r="F81" i="315"/>
  <c r="J81" i="315" s="1"/>
  <c r="K81" i="315" s="1"/>
  <c r="E80" i="315"/>
  <c r="J80" i="315" s="1"/>
  <c r="K80" i="315" s="1"/>
  <c r="E79" i="315"/>
  <c r="J79" i="315" s="1"/>
  <c r="K79" i="315" s="1"/>
  <c r="E75" i="315"/>
  <c r="J75" i="315" s="1"/>
  <c r="K75" i="315" s="1"/>
  <c r="E73" i="315"/>
  <c r="J73" i="315" s="1"/>
  <c r="K73" i="315" s="1"/>
  <c r="E72" i="315"/>
  <c r="F80" i="315" s="1"/>
  <c r="E70" i="315"/>
  <c r="J70" i="315" s="1"/>
  <c r="K70" i="315" s="1"/>
  <c r="E67" i="315"/>
  <c r="J67" i="315" s="1"/>
  <c r="K67" i="315" s="1"/>
  <c r="E66" i="315"/>
  <c r="J66" i="315" s="1"/>
  <c r="K66" i="315" s="1"/>
  <c r="E65" i="315"/>
  <c r="J65" i="315" s="1"/>
  <c r="K65" i="315" s="1"/>
  <c r="E64" i="315"/>
  <c r="J64" i="315" s="1"/>
  <c r="K64" i="315" s="1"/>
  <c r="E60" i="315"/>
  <c r="F70" i="315" s="1"/>
  <c r="E59" i="315"/>
  <c r="J59" i="315" s="1"/>
  <c r="K59" i="315" s="1"/>
  <c r="E58" i="315"/>
  <c r="J58" i="315" s="1"/>
  <c r="K58" i="315" s="1"/>
  <c r="E54" i="315"/>
  <c r="J54" i="315" s="1"/>
  <c r="K54" i="315" s="1"/>
  <c r="E53" i="315"/>
  <c r="J53" i="315" s="1"/>
  <c r="K53" i="315" s="1"/>
  <c r="E47" i="315"/>
  <c r="J47" i="315" s="1"/>
  <c r="K47" i="315" s="1"/>
  <c r="E46" i="315"/>
  <c r="J46" i="315" s="1"/>
  <c r="K46" i="315" s="1"/>
  <c r="E45" i="315"/>
  <c r="J45" i="315" s="1"/>
  <c r="K45" i="315" s="1"/>
  <c r="E44" i="315"/>
  <c r="J44" i="315" s="1"/>
  <c r="K44" i="315" s="1"/>
  <c r="E42" i="315"/>
  <c r="J42" i="315" s="1"/>
  <c r="K42" i="315" s="1"/>
  <c r="E38" i="315"/>
  <c r="J38" i="315" s="1"/>
  <c r="K38" i="315" s="1"/>
  <c r="E37" i="315"/>
  <c r="J37" i="315" s="1"/>
  <c r="K37" i="315" s="1"/>
  <c r="E34" i="315"/>
  <c r="J34" i="315" s="1"/>
  <c r="K34" i="315" s="1"/>
  <c r="E28" i="315"/>
  <c r="F27" i="315"/>
  <c r="J27" i="315" s="1"/>
  <c r="K27" i="315" s="1"/>
  <c r="E20" i="315"/>
  <c r="J20" i="315" s="1"/>
  <c r="K20" i="315" s="1"/>
  <c r="E19" i="315"/>
  <c r="J19" i="315" s="1"/>
  <c r="K19" i="315" s="1"/>
  <c r="E17" i="315"/>
  <c r="J17" i="315" s="1"/>
  <c r="K17" i="315" s="1"/>
  <c r="E15" i="315"/>
  <c r="J15" i="315" s="1"/>
  <c r="K15" i="315" s="1"/>
  <c r="E14" i="315"/>
  <c r="J14" i="315" s="1"/>
  <c r="K14" i="315" s="1"/>
  <c r="E13" i="315"/>
  <c r="J13" i="315" s="1"/>
  <c r="K13" i="315" s="1"/>
  <c r="E12" i="315"/>
  <c r="J12" i="315" s="1"/>
  <c r="K12" i="315" s="1"/>
  <c r="E8" i="315"/>
  <c r="J8" i="315" s="1"/>
  <c r="K8" i="315" s="1"/>
  <c r="E7" i="315"/>
  <c r="J7" i="315" s="1"/>
  <c r="K7" i="315" s="1"/>
  <c r="E6" i="315"/>
  <c r="J6" i="315" s="1"/>
  <c r="K6" i="315" s="1"/>
  <c r="J72" i="315" l="1"/>
  <c r="K72" i="315" s="1"/>
  <c r="F45" i="315"/>
  <c r="J60" i="315"/>
  <c r="K60" i="315" s="1"/>
  <c r="F122" i="326"/>
  <c r="J28" i="315"/>
  <c r="K28" i="315" s="1"/>
  <c r="F139" i="322"/>
  <c r="F148" i="322"/>
  <c r="J150" i="322"/>
  <c r="K150" i="322" s="1"/>
  <c r="J96" i="322"/>
  <c r="K96" i="322" s="1"/>
  <c r="F71" i="326"/>
  <c r="F84" i="326"/>
  <c r="J56" i="326"/>
  <c r="K56" i="326" s="1"/>
  <c r="J134" i="322"/>
  <c r="K134" i="322" s="1"/>
  <c r="F7" i="326"/>
  <c r="F102" i="326"/>
  <c r="O73" i="327"/>
  <c r="F59" i="315"/>
  <c r="F51" i="326"/>
  <c r="F75" i="326"/>
  <c r="J44" i="326"/>
  <c r="K44" i="326" s="1"/>
  <c r="K78" i="334"/>
  <c r="F25" i="326"/>
  <c r="F42" i="326"/>
  <c r="F18" i="326"/>
  <c r="F13" i="326"/>
  <c r="M134" i="325"/>
  <c r="O131" i="323"/>
  <c r="F89" i="322"/>
  <c r="F48" i="322"/>
  <c r="F15" i="322"/>
  <c r="F39" i="322"/>
  <c r="F68" i="322"/>
  <c r="F18" i="322"/>
  <c r="M164" i="321"/>
  <c r="O162" i="316"/>
  <c r="F20" i="315"/>
  <c r="F17" i="315"/>
  <c r="F13" i="315"/>
  <c r="F7" i="315"/>
  <c r="H84" i="315"/>
  <c r="C84" i="315"/>
  <c r="F131" i="326" l="1"/>
  <c r="K131" i="326"/>
  <c r="J131" i="326"/>
  <c r="F164" i="322"/>
  <c r="J164" i="322"/>
  <c r="K164" i="322"/>
  <c r="F84" i="315"/>
  <c r="D85" i="314"/>
  <c r="M85" i="314"/>
  <c r="L85" i="314"/>
  <c r="J85" i="314"/>
  <c r="G85" i="314"/>
  <c r="G78" i="313"/>
  <c r="J84" i="312"/>
  <c r="I84" i="312"/>
  <c r="G84" i="312"/>
  <c r="D84" i="312"/>
  <c r="J50" i="311"/>
  <c r="K50" i="311" s="1"/>
  <c r="F54" i="311"/>
  <c r="J54" i="311" s="1"/>
  <c r="K54" i="311" s="1"/>
  <c r="F53" i="311"/>
  <c r="J53" i="311" s="1"/>
  <c r="K53" i="311" s="1"/>
  <c r="E52" i="311"/>
  <c r="J52" i="311" s="1"/>
  <c r="K52" i="311" s="1"/>
  <c r="E51" i="311"/>
  <c r="J51" i="311" s="1"/>
  <c r="K51" i="311" s="1"/>
  <c r="E49" i="311"/>
  <c r="J49" i="311" s="1"/>
  <c r="K49" i="311" s="1"/>
  <c r="E48" i="311"/>
  <c r="J48" i="311" s="1"/>
  <c r="K48" i="311" s="1"/>
  <c r="E47" i="311"/>
  <c r="F52" i="311" s="1"/>
  <c r="E43" i="311"/>
  <c r="J43" i="311" s="1"/>
  <c r="K43" i="311" s="1"/>
  <c r="E41" i="311"/>
  <c r="J41" i="311" s="1"/>
  <c r="K41" i="311" s="1"/>
  <c r="E38" i="311"/>
  <c r="J38" i="311" s="1"/>
  <c r="K38" i="311" s="1"/>
  <c r="E37" i="311"/>
  <c r="J37" i="311" s="1"/>
  <c r="K37" i="311" s="1"/>
  <c r="E31" i="311"/>
  <c r="J31" i="311" s="1"/>
  <c r="K31" i="311" s="1"/>
  <c r="E29" i="311"/>
  <c r="J29" i="311" s="1"/>
  <c r="K29" i="311" s="1"/>
  <c r="E28" i="311"/>
  <c r="J28" i="311" s="1"/>
  <c r="K28" i="311" s="1"/>
  <c r="E25" i="311"/>
  <c r="J25" i="311" s="1"/>
  <c r="K25" i="311" s="1"/>
  <c r="E21" i="311"/>
  <c r="J21" i="311" s="1"/>
  <c r="K21" i="311" s="1"/>
  <c r="E20" i="311"/>
  <c r="E19" i="311"/>
  <c r="J19" i="311" s="1"/>
  <c r="K19" i="311" s="1"/>
  <c r="E18" i="311"/>
  <c r="F19" i="311" s="1"/>
  <c r="E15" i="311"/>
  <c r="J15" i="311" s="1"/>
  <c r="K15" i="311" s="1"/>
  <c r="E14" i="311"/>
  <c r="J14" i="311" s="1"/>
  <c r="K14" i="311" s="1"/>
  <c r="E12" i="311"/>
  <c r="J12" i="311" s="1"/>
  <c r="K12" i="311" s="1"/>
  <c r="E10" i="311"/>
  <c r="J10" i="311" s="1"/>
  <c r="K10" i="311" s="1"/>
  <c r="E9" i="311"/>
  <c r="J9" i="311" s="1"/>
  <c r="K9" i="311" s="1"/>
  <c r="E8" i="311"/>
  <c r="J8" i="311" s="1"/>
  <c r="K8" i="311" s="1"/>
  <c r="H56" i="311"/>
  <c r="C56" i="311"/>
  <c r="M79" i="310"/>
  <c r="L79" i="310"/>
  <c r="J79" i="310"/>
  <c r="G79" i="310"/>
  <c r="D79" i="310"/>
  <c r="G50" i="306"/>
  <c r="J56" i="305"/>
  <c r="I56" i="305"/>
  <c r="G56" i="305"/>
  <c r="D56" i="305"/>
  <c r="B85" i="304"/>
  <c r="J37" i="304"/>
  <c r="K37" i="304" s="1"/>
  <c r="E78" i="304"/>
  <c r="J78" i="304" s="1"/>
  <c r="K78" i="304" s="1"/>
  <c r="E77" i="304"/>
  <c r="J77" i="304" s="1"/>
  <c r="K77" i="304" s="1"/>
  <c r="E76" i="304"/>
  <c r="J76" i="304" s="1"/>
  <c r="K76" i="304" s="1"/>
  <c r="E75" i="304"/>
  <c r="J75" i="304" s="1"/>
  <c r="K75" i="304" s="1"/>
  <c r="E72" i="304"/>
  <c r="J72" i="304" s="1"/>
  <c r="K72" i="304" s="1"/>
  <c r="E68" i="304"/>
  <c r="F64" i="304"/>
  <c r="J64" i="304" s="1"/>
  <c r="K64" i="304" s="1"/>
  <c r="E63" i="304"/>
  <c r="J63" i="304" s="1"/>
  <c r="K63" i="304" s="1"/>
  <c r="E60" i="304"/>
  <c r="J60" i="304" s="1"/>
  <c r="K60" i="304" s="1"/>
  <c r="E59" i="304"/>
  <c r="J59" i="304" s="1"/>
  <c r="K59" i="304" s="1"/>
  <c r="E57" i="304"/>
  <c r="J57" i="304" s="1"/>
  <c r="K57" i="304" s="1"/>
  <c r="E56" i="304"/>
  <c r="J56" i="304" s="1"/>
  <c r="K56" i="304" s="1"/>
  <c r="E52" i="304"/>
  <c r="F63" i="304" s="1"/>
  <c r="E49" i="304"/>
  <c r="J49" i="304" s="1"/>
  <c r="K49" i="304" s="1"/>
  <c r="E47" i="304"/>
  <c r="J47" i="304" s="1"/>
  <c r="K47" i="304" s="1"/>
  <c r="E46" i="304"/>
  <c r="J46" i="304" s="1"/>
  <c r="K46" i="304" s="1"/>
  <c r="E45" i="304"/>
  <c r="J45" i="304" s="1"/>
  <c r="K45" i="304" s="1"/>
  <c r="E37" i="304"/>
  <c r="E32" i="304"/>
  <c r="J32" i="304" s="1"/>
  <c r="K32" i="304" s="1"/>
  <c r="E31" i="304"/>
  <c r="J31" i="304" s="1"/>
  <c r="K31" i="304" s="1"/>
  <c r="E29" i="304"/>
  <c r="J29" i="304" s="1"/>
  <c r="K29" i="304" s="1"/>
  <c r="E28" i="304"/>
  <c r="J28" i="304" s="1"/>
  <c r="K28" i="304" s="1"/>
  <c r="E26" i="304"/>
  <c r="J26" i="304" s="1"/>
  <c r="K26" i="304" s="1"/>
  <c r="E25" i="304"/>
  <c r="E24" i="304"/>
  <c r="J24" i="304" s="1"/>
  <c r="K24" i="304" s="1"/>
  <c r="E21" i="304"/>
  <c r="J21" i="304" s="1"/>
  <c r="K21" i="304" s="1"/>
  <c r="E20" i="304"/>
  <c r="J20" i="304" s="1"/>
  <c r="K20" i="304" s="1"/>
  <c r="E18" i="304"/>
  <c r="J18" i="304" s="1"/>
  <c r="K18" i="304" s="1"/>
  <c r="E14" i="304"/>
  <c r="J14" i="304" s="1"/>
  <c r="K14" i="304" s="1"/>
  <c r="E13" i="304"/>
  <c r="J13" i="304" s="1"/>
  <c r="K13" i="304" s="1"/>
  <c r="E12" i="304"/>
  <c r="J12" i="304" s="1"/>
  <c r="K12" i="304" s="1"/>
  <c r="E11" i="304"/>
  <c r="J11" i="304" s="1"/>
  <c r="K11" i="304" s="1"/>
  <c r="E8" i="304"/>
  <c r="J8" i="304" s="1"/>
  <c r="K8" i="304" s="1"/>
  <c r="E6" i="304"/>
  <c r="J6" i="304" s="1"/>
  <c r="K6" i="304" s="1"/>
  <c r="H81" i="304"/>
  <c r="C81" i="304"/>
  <c r="M79" i="303"/>
  <c r="L79" i="303"/>
  <c r="J79" i="303"/>
  <c r="G79" i="303"/>
  <c r="D79" i="303"/>
  <c r="C82" i="300"/>
  <c r="G74" i="300"/>
  <c r="J80" i="299"/>
  <c r="I80" i="299"/>
  <c r="G80" i="299"/>
  <c r="D80" i="299"/>
  <c r="F89" i="298"/>
  <c r="J89" i="298" s="1"/>
  <c r="K89" i="298" s="1"/>
  <c r="F90" i="298"/>
  <c r="J90" i="298" s="1"/>
  <c r="K90" i="298" s="1"/>
  <c r="F91" i="298"/>
  <c r="J91" i="298" s="1"/>
  <c r="K91" i="298" s="1"/>
  <c r="F92" i="298"/>
  <c r="J92" i="298" s="1"/>
  <c r="K92" i="298" s="1"/>
  <c r="F93" i="298"/>
  <c r="J93" i="298" s="1"/>
  <c r="K93" i="298" s="1"/>
  <c r="F94" i="298"/>
  <c r="J94" i="298" s="1"/>
  <c r="K94" i="298" s="1"/>
  <c r="F95" i="298"/>
  <c r="J95" i="298" s="1"/>
  <c r="K95" i="298" s="1"/>
  <c r="F96" i="298"/>
  <c r="J96" i="298" s="1"/>
  <c r="K96" i="298" s="1"/>
  <c r="F97" i="298"/>
  <c r="J97" i="298" s="1"/>
  <c r="K97" i="298" s="1"/>
  <c r="F98" i="298"/>
  <c r="J98" i="298" s="1"/>
  <c r="K98" i="298" s="1"/>
  <c r="F99" i="298"/>
  <c r="F100" i="298"/>
  <c r="J99" i="298"/>
  <c r="K99" i="298" s="1"/>
  <c r="J100" i="298"/>
  <c r="K100" i="298" s="1"/>
  <c r="J70" i="298"/>
  <c r="K70" i="298" s="1"/>
  <c r="E88" i="298"/>
  <c r="J88" i="298" s="1"/>
  <c r="K88" i="298" s="1"/>
  <c r="E87" i="298"/>
  <c r="J87" i="298" s="1"/>
  <c r="K87" i="298" s="1"/>
  <c r="E86" i="298"/>
  <c r="J86" i="298" s="1"/>
  <c r="K86" i="298" s="1"/>
  <c r="E85" i="298"/>
  <c r="J85" i="298" s="1"/>
  <c r="K85" i="298" s="1"/>
  <c r="E84" i="298"/>
  <c r="J84" i="298" s="1"/>
  <c r="K84" i="298" s="1"/>
  <c r="E81" i="298"/>
  <c r="J81" i="298" s="1"/>
  <c r="K81" i="298" s="1"/>
  <c r="E80" i="298"/>
  <c r="J80" i="298" s="1"/>
  <c r="K80" i="298" s="1"/>
  <c r="E73" i="298"/>
  <c r="J73" i="298" s="1"/>
  <c r="K73" i="298" s="1"/>
  <c r="E71" i="298"/>
  <c r="J71" i="298" s="1"/>
  <c r="K71" i="298" s="1"/>
  <c r="E70" i="298"/>
  <c r="E69" i="298"/>
  <c r="F73" i="298" s="1"/>
  <c r="E64" i="298"/>
  <c r="J64" i="298" s="1"/>
  <c r="K64" i="298" s="1"/>
  <c r="E63" i="298"/>
  <c r="J63" i="298" s="1"/>
  <c r="K63" i="298" s="1"/>
  <c r="E62" i="298"/>
  <c r="J62" i="298" s="1"/>
  <c r="K62" i="298" s="1"/>
  <c r="E59" i="298"/>
  <c r="J59" i="298" s="1"/>
  <c r="K59" i="298" s="1"/>
  <c r="E56" i="298"/>
  <c r="J56" i="298" s="1"/>
  <c r="K56" i="298" s="1"/>
  <c r="E53" i="298"/>
  <c r="J53" i="298" s="1"/>
  <c r="K53" i="298" s="1"/>
  <c r="E52" i="298"/>
  <c r="J52" i="298" s="1"/>
  <c r="K52" i="298" s="1"/>
  <c r="E51" i="298"/>
  <c r="J51" i="298" s="1"/>
  <c r="K51" i="298" s="1"/>
  <c r="E50" i="298"/>
  <c r="J50" i="298" s="1"/>
  <c r="K50" i="298" s="1"/>
  <c r="E49" i="298"/>
  <c r="J49" i="298" s="1"/>
  <c r="K49" i="298" s="1"/>
  <c r="E48" i="298"/>
  <c r="J48" i="298" s="1"/>
  <c r="K48" i="298" s="1"/>
  <c r="E46" i="298"/>
  <c r="F53" i="298" s="1"/>
  <c r="E38" i="298"/>
  <c r="J38" i="298" s="1"/>
  <c r="K38" i="298" s="1"/>
  <c r="E35" i="298"/>
  <c r="J35" i="298" s="1"/>
  <c r="K35" i="298" s="1"/>
  <c r="E33" i="298"/>
  <c r="J33" i="298" s="1"/>
  <c r="K33" i="298" s="1"/>
  <c r="E30" i="298"/>
  <c r="F21" i="298"/>
  <c r="J21" i="298" s="1"/>
  <c r="K21" i="298" s="1"/>
  <c r="E20" i="298"/>
  <c r="J20" i="298" s="1"/>
  <c r="K20" i="298" s="1"/>
  <c r="E19" i="298"/>
  <c r="J19" i="298" s="1"/>
  <c r="K19" i="298" s="1"/>
  <c r="E18" i="298"/>
  <c r="J18" i="298" s="1"/>
  <c r="K18" i="298" s="1"/>
  <c r="E17" i="298"/>
  <c r="J17" i="298" s="1"/>
  <c r="K17" i="298" s="1"/>
  <c r="E16" i="298"/>
  <c r="J16" i="298" s="1"/>
  <c r="K16" i="298" s="1"/>
  <c r="E15" i="298"/>
  <c r="J15" i="298" s="1"/>
  <c r="K15" i="298" s="1"/>
  <c r="E13" i="298"/>
  <c r="J13" i="298" s="1"/>
  <c r="K13" i="298" s="1"/>
  <c r="E11" i="298"/>
  <c r="J11" i="298" s="1"/>
  <c r="K11" i="298" s="1"/>
  <c r="E10" i="298"/>
  <c r="J10" i="298" s="1"/>
  <c r="K10" i="298" s="1"/>
  <c r="E8" i="298"/>
  <c r="J8" i="298" s="1"/>
  <c r="K8" i="298" s="1"/>
  <c r="E7" i="298"/>
  <c r="F10" i="298" s="1"/>
  <c r="H102" i="298"/>
  <c r="C102" i="298"/>
  <c r="M102" i="297"/>
  <c r="L102" i="297"/>
  <c r="J102" i="297"/>
  <c r="G102" i="297"/>
  <c r="D102" i="297"/>
  <c r="G96" i="292"/>
  <c r="J102" i="291"/>
  <c r="I102" i="291"/>
  <c r="G102" i="291"/>
  <c r="D102" i="291"/>
  <c r="E73" i="290"/>
  <c r="J73" i="290" s="1"/>
  <c r="K73" i="290" s="1"/>
  <c r="E72" i="290"/>
  <c r="J72" i="290" s="1"/>
  <c r="K72" i="290" s="1"/>
  <c r="E68" i="290"/>
  <c r="J68" i="290" s="1"/>
  <c r="K68" i="290" s="1"/>
  <c r="E67" i="290"/>
  <c r="J67" i="290" s="1"/>
  <c r="K67" i="290" s="1"/>
  <c r="E63" i="290"/>
  <c r="J63" i="290" s="1"/>
  <c r="K63" i="290" s="1"/>
  <c r="E60" i="290"/>
  <c r="J60" i="290" s="1"/>
  <c r="K60" i="290" s="1"/>
  <c r="E59" i="290"/>
  <c r="J59" i="290" s="1"/>
  <c r="K59" i="290" s="1"/>
  <c r="E58" i="290"/>
  <c r="J58" i="290" s="1"/>
  <c r="K58" i="290" s="1"/>
  <c r="E56" i="290"/>
  <c r="J56" i="290" s="1"/>
  <c r="K56" i="290" s="1"/>
  <c r="E55" i="290"/>
  <c r="J55" i="290" s="1"/>
  <c r="K55" i="290" s="1"/>
  <c r="F54" i="290"/>
  <c r="J54" i="290" s="1"/>
  <c r="K54" i="290" s="1"/>
  <c r="E34" i="290"/>
  <c r="J34" i="290" s="1"/>
  <c r="K34" i="290" s="1"/>
  <c r="E33" i="290"/>
  <c r="J33" i="290" s="1"/>
  <c r="K33" i="290" s="1"/>
  <c r="E31" i="290"/>
  <c r="J31" i="290" s="1"/>
  <c r="K31" i="290" s="1"/>
  <c r="E28" i="290"/>
  <c r="J28" i="290" s="1"/>
  <c r="K28" i="290" s="1"/>
  <c r="E26" i="290"/>
  <c r="J26" i="290" s="1"/>
  <c r="K26" i="290" s="1"/>
  <c r="E18" i="290"/>
  <c r="J18" i="290" s="1"/>
  <c r="K18" i="290" s="1"/>
  <c r="E16" i="290"/>
  <c r="J16" i="290" s="1"/>
  <c r="K16" i="290" s="1"/>
  <c r="E14" i="290"/>
  <c r="J14" i="290" s="1"/>
  <c r="K14" i="290" s="1"/>
  <c r="E11" i="290"/>
  <c r="J11" i="290" s="1"/>
  <c r="K11" i="290" s="1"/>
  <c r="E9" i="290"/>
  <c r="J9" i="290" s="1"/>
  <c r="K9" i="290" s="1"/>
  <c r="E8" i="290"/>
  <c r="J8" i="290" s="1"/>
  <c r="K8" i="290" s="1"/>
  <c r="E7" i="290"/>
  <c r="J7" i="290" s="1"/>
  <c r="K7" i="290" s="1"/>
  <c r="E6" i="290"/>
  <c r="J6" i="290" s="1"/>
  <c r="K6" i="290" s="1"/>
  <c r="H77" i="290"/>
  <c r="C77" i="290"/>
  <c r="M74" i="289"/>
  <c r="L74" i="289"/>
  <c r="J74" i="289"/>
  <c r="G74" i="289"/>
  <c r="D74" i="289"/>
  <c r="F29" i="304" l="1"/>
  <c r="F38" i="298"/>
  <c r="F76" i="304"/>
  <c r="F78" i="304"/>
  <c r="J68" i="304"/>
  <c r="K68" i="304" s="1"/>
  <c r="F37" i="311"/>
  <c r="F43" i="311"/>
  <c r="J47" i="311"/>
  <c r="K47" i="311" s="1"/>
  <c r="J18" i="311"/>
  <c r="K18" i="311" s="1"/>
  <c r="J25" i="304"/>
  <c r="K25" i="304" s="1"/>
  <c r="F21" i="311"/>
  <c r="F73" i="290"/>
  <c r="F64" i="298"/>
  <c r="F88" i="298"/>
  <c r="F49" i="304"/>
  <c r="J52" i="304"/>
  <c r="K52" i="304" s="1"/>
  <c r="J20" i="311"/>
  <c r="K20" i="311" s="1"/>
  <c r="J7" i="298"/>
  <c r="K7" i="298" s="1"/>
  <c r="J69" i="298"/>
  <c r="K69" i="298" s="1"/>
  <c r="J46" i="298"/>
  <c r="K46" i="298" s="1"/>
  <c r="J30" i="298"/>
  <c r="K30" i="298" s="1"/>
  <c r="K136" i="326"/>
  <c r="K169" i="322"/>
  <c r="J84" i="315"/>
  <c r="K84" i="315"/>
  <c r="O84" i="312"/>
  <c r="M89" i="314"/>
  <c r="F9" i="311"/>
  <c r="F12" i="311"/>
  <c r="F15" i="311"/>
  <c r="M83" i="310"/>
  <c r="O56" i="305"/>
  <c r="F21" i="304"/>
  <c r="F14" i="304"/>
  <c r="B87" i="304"/>
  <c r="M83" i="303"/>
  <c r="O80" i="299"/>
  <c r="F13" i="298"/>
  <c r="F18" i="298"/>
  <c r="F20" i="298"/>
  <c r="O102" i="291"/>
  <c r="M106" i="297"/>
  <c r="F18" i="290"/>
  <c r="F34" i="290"/>
  <c r="F59" i="290"/>
  <c r="F7" i="290"/>
  <c r="F9" i="290"/>
  <c r="M78" i="289"/>
  <c r="F75" i="285"/>
  <c r="G69" i="285"/>
  <c r="J75" i="284"/>
  <c r="I75" i="284"/>
  <c r="G75" i="284"/>
  <c r="D75" i="284"/>
  <c r="J71" i="283"/>
  <c r="K71" i="283" s="1"/>
  <c r="J81" i="283"/>
  <c r="K81" i="283" s="1"/>
  <c r="J11" i="283"/>
  <c r="K11" i="283" s="1"/>
  <c r="J29" i="283"/>
  <c r="K29" i="283" s="1"/>
  <c r="E21" i="283"/>
  <c r="J21" i="283" s="1"/>
  <c r="K21" i="283" s="1"/>
  <c r="F103" i="283"/>
  <c r="J103" i="283" s="1"/>
  <c r="K103" i="283" s="1"/>
  <c r="E102" i="283"/>
  <c r="J102" i="283" s="1"/>
  <c r="K102" i="283" s="1"/>
  <c r="E100" i="283"/>
  <c r="J100" i="283" s="1"/>
  <c r="K100" i="283" s="1"/>
  <c r="E99" i="283"/>
  <c r="J99" i="283" s="1"/>
  <c r="K99" i="283" s="1"/>
  <c r="E98" i="283"/>
  <c r="J98" i="283" s="1"/>
  <c r="K98" i="283" s="1"/>
  <c r="E96" i="283"/>
  <c r="J96" i="283" s="1"/>
  <c r="K96" i="283" s="1"/>
  <c r="E91" i="283"/>
  <c r="J91" i="283" s="1"/>
  <c r="K91" i="283" s="1"/>
  <c r="E89" i="283"/>
  <c r="J89" i="283" s="1"/>
  <c r="K89" i="283" s="1"/>
  <c r="E84" i="283"/>
  <c r="J84" i="283" s="1"/>
  <c r="K84" i="283" s="1"/>
  <c r="E83" i="283"/>
  <c r="J83" i="283" s="1"/>
  <c r="K83" i="283" s="1"/>
  <c r="E82" i="283"/>
  <c r="J82" i="283" s="1"/>
  <c r="K82" i="283" s="1"/>
  <c r="E81" i="283"/>
  <c r="E80" i="283"/>
  <c r="J80" i="283" s="1"/>
  <c r="K80" i="283" s="1"/>
  <c r="E75" i="283"/>
  <c r="J75" i="283" s="1"/>
  <c r="K75" i="283" s="1"/>
  <c r="E72" i="283"/>
  <c r="J72" i="283" s="1"/>
  <c r="K72" i="283" s="1"/>
  <c r="E71" i="283"/>
  <c r="F84" i="283" s="1"/>
  <c r="E65" i="283"/>
  <c r="J65" i="283" s="1"/>
  <c r="K65" i="283" s="1"/>
  <c r="E64" i="283"/>
  <c r="J64" i="283" s="1"/>
  <c r="K64" i="283" s="1"/>
  <c r="E63" i="283"/>
  <c r="J63" i="283" s="1"/>
  <c r="K63" i="283" s="1"/>
  <c r="E62" i="283"/>
  <c r="J62" i="283" s="1"/>
  <c r="K62" i="283" s="1"/>
  <c r="E58" i="283"/>
  <c r="F65" i="283" s="1"/>
  <c r="E56" i="283"/>
  <c r="J56" i="283" s="1"/>
  <c r="K56" i="283" s="1"/>
  <c r="E54" i="283"/>
  <c r="J54" i="283" s="1"/>
  <c r="K54" i="283" s="1"/>
  <c r="E53" i="283"/>
  <c r="J53" i="283" s="1"/>
  <c r="K53" i="283" s="1"/>
  <c r="E51" i="283"/>
  <c r="J51" i="283" s="1"/>
  <c r="K51" i="283" s="1"/>
  <c r="E49" i="283"/>
  <c r="J49" i="283" s="1"/>
  <c r="K49" i="283" s="1"/>
  <c r="E45" i="283"/>
  <c r="J45" i="283" s="1"/>
  <c r="K45" i="283" s="1"/>
  <c r="E43" i="283"/>
  <c r="J43" i="283" s="1"/>
  <c r="K43" i="283" s="1"/>
  <c r="E39" i="283"/>
  <c r="J39" i="283" s="1"/>
  <c r="K39" i="283" s="1"/>
  <c r="E38" i="283"/>
  <c r="J38" i="283" s="1"/>
  <c r="K38" i="283" s="1"/>
  <c r="E34" i="283"/>
  <c r="J34" i="283" s="1"/>
  <c r="K34" i="283" s="1"/>
  <c r="E30" i="283"/>
  <c r="J30" i="283" s="1"/>
  <c r="K30" i="283" s="1"/>
  <c r="E29" i="283"/>
  <c r="E23" i="283"/>
  <c r="E20" i="283"/>
  <c r="J20" i="283" s="1"/>
  <c r="K20" i="283" s="1"/>
  <c r="E19" i="283"/>
  <c r="J19" i="283" s="1"/>
  <c r="K19" i="283" s="1"/>
  <c r="E18" i="283"/>
  <c r="J18" i="283" s="1"/>
  <c r="K18" i="283" s="1"/>
  <c r="E17" i="283"/>
  <c r="J17" i="283" s="1"/>
  <c r="K17" i="283" s="1"/>
  <c r="E14" i="283"/>
  <c r="F17" i="283" s="1"/>
  <c r="E13" i="283"/>
  <c r="J13" i="283" s="1"/>
  <c r="K13" i="283" s="1"/>
  <c r="E12" i="283"/>
  <c r="J12" i="283" s="1"/>
  <c r="K12" i="283" s="1"/>
  <c r="E11" i="283"/>
  <c r="E9" i="283"/>
  <c r="J9" i="283" s="1"/>
  <c r="K9" i="283" s="1"/>
  <c r="E6" i="283"/>
  <c r="J6" i="283" s="1"/>
  <c r="K6" i="283" s="1"/>
  <c r="H106" i="283"/>
  <c r="C106" i="283"/>
  <c r="M104" i="282"/>
  <c r="L104" i="282"/>
  <c r="J104" i="282"/>
  <c r="G104" i="282"/>
  <c r="D104" i="282"/>
  <c r="F13" i="283" l="1"/>
  <c r="B106" i="298"/>
  <c r="B108" i="298" s="1"/>
  <c r="F81" i="304"/>
  <c r="F23" i="283"/>
  <c r="F9" i="283"/>
  <c r="F102" i="283"/>
  <c r="J23" i="283"/>
  <c r="K23" i="283" s="1"/>
  <c r="F102" i="298"/>
  <c r="F39" i="283"/>
  <c r="F56" i="283"/>
  <c r="F77" i="290"/>
  <c r="J14" i="283"/>
  <c r="K14" i="283" s="1"/>
  <c r="J58" i="283"/>
  <c r="K58" i="283" s="1"/>
  <c r="F56" i="311"/>
  <c r="F20" i="283"/>
  <c r="K89" i="315"/>
  <c r="K56" i="311"/>
  <c r="J56" i="311"/>
  <c r="K81" i="304"/>
  <c r="J81" i="304"/>
  <c r="K102" i="298"/>
  <c r="J102" i="298"/>
  <c r="J77" i="290"/>
  <c r="K77" i="290"/>
  <c r="O75" i="284"/>
  <c r="M108" i="282"/>
  <c r="D105" i="277"/>
  <c r="G99" i="278"/>
  <c r="J105" i="277"/>
  <c r="I105" i="277"/>
  <c r="G105" i="277"/>
  <c r="E112" i="276"/>
  <c r="J112" i="276" s="1"/>
  <c r="K112" i="276" s="1"/>
  <c r="E110" i="276"/>
  <c r="J110" i="276" s="1"/>
  <c r="K110" i="276" s="1"/>
  <c r="E109" i="276"/>
  <c r="J109" i="276" s="1"/>
  <c r="K109" i="276" s="1"/>
  <c r="E104" i="276"/>
  <c r="F112" i="276" s="1"/>
  <c r="F94" i="276"/>
  <c r="J94" i="276" s="1"/>
  <c r="K94" i="276" s="1"/>
  <c r="E74" i="276"/>
  <c r="J74" i="276" s="1"/>
  <c r="K74" i="276" s="1"/>
  <c r="E73" i="276"/>
  <c r="J73" i="276" s="1"/>
  <c r="K73" i="276" s="1"/>
  <c r="E72" i="276"/>
  <c r="J72" i="276" s="1"/>
  <c r="K72" i="276" s="1"/>
  <c r="E69" i="276"/>
  <c r="J69" i="276" s="1"/>
  <c r="K69" i="276" s="1"/>
  <c r="E68" i="276"/>
  <c r="J68" i="276" s="1"/>
  <c r="K68" i="276" s="1"/>
  <c r="E67" i="276"/>
  <c r="J67" i="276" s="1"/>
  <c r="K67" i="276" s="1"/>
  <c r="E63" i="276"/>
  <c r="J63" i="276" s="1"/>
  <c r="K63" i="276" s="1"/>
  <c r="E62" i="276"/>
  <c r="J62" i="276" s="1"/>
  <c r="K62" i="276" s="1"/>
  <c r="E61" i="276"/>
  <c r="J61" i="276" s="1"/>
  <c r="K61" i="276" s="1"/>
  <c r="E60" i="276"/>
  <c r="J60" i="276" s="1"/>
  <c r="K60" i="276" s="1"/>
  <c r="E59" i="276"/>
  <c r="J59" i="276" s="1"/>
  <c r="K59" i="276" s="1"/>
  <c r="E58" i="276"/>
  <c r="J58" i="276" s="1"/>
  <c r="K58" i="276" s="1"/>
  <c r="E55" i="276"/>
  <c r="J55" i="276" s="1"/>
  <c r="K55" i="276" s="1"/>
  <c r="E54" i="276"/>
  <c r="J54" i="276" s="1"/>
  <c r="K54" i="276" s="1"/>
  <c r="E53" i="276"/>
  <c r="J53" i="276" s="1"/>
  <c r="K53" i="276" s="1"/>
  <c r="E52" i="276"/>
  <c r="J52" i="276" s="1"/>
  <c r="K52" i="276" s="1"/>
  <c r="E42" i="276"/>
  <c r="J42" i="276" s="1"/>
  <c r="K42" i="276" s="1"/>
  <c r="E40" i="276"/>
  <c r="J40" i="276" s="1"/>
  <c r="K40" i="276" s="1"/>
  <c r="E39" i="276"/>
  <c r="F58" i="276" s="1"/>
  <c r="E38" i="276"/>
  <c r="J38" i="276" s="1"/>
  <c r="K38" i="276" s="1"/>
  <c r="E37" i="276"/>
  <c r="J37" i="276" s="1"/>
  <c r="K37" i="276" s="1"/>
  <c r="E36" i="276"/>
  <c r="J36" i="276" s="1"/>
  <c r="K36" i="276" s="1"/>
  <c r="E34" i="276"/>
  <c r="J34" i="276" s="1"/>
  <c r="K34" i="276" s="1"/>
  <c r="E33" i="276"/>
  <c r="J33" i="276" s="1"/>
  <c r="K33" i="276" s="1"/>
  <c r="E31" i="276"/>
  <c r="F29" i="276"/>
  <c r="J29" i="276" s="1"/>
  <c r="K29" i="276" s="1"/>
  <c r="E28" i="276"/>
  <c r="J28" i="276" s="1"/>
  <c r="K28" i="276" s="1"/>
  <c r="E26" i="276"/>
  <c r="E25" i="276"/>
  <c r="J25" i="276" s="1"/>
  <c r="K25" i="276" s="1"/>
  <c r="E24" i="276"/>
  <c r="J24" i="276" s="1"/>
  <c r="K24" i="276" s="1"/>
  <c r="E23" i="276"/>
  <c r="E22" i="276"/>
  <c r="J22" i="276" s="1"/>
  <c r="K22" i="276" s="1"/>
  <c r="E16" i="276"/>
  <c r="J16" i="276" s="1"/>
  <c r="K16" i="276" s="1"/>
  <c r="E15" i="276"/>
  <c r="J15" i="276" s="1"/>
  <c r="K15" i="276" s="1"/>
  <c r="E14" i="276"/>
  <c r="J14" i="276" s="1"/>
  <c r="K14" i="276" s="1"/>
  <c r="E13" i="276"/>
  <c r="J13" i="276" s="1"/>
  <c r="K13" i="276" s="1"/>
  <c r="E12" i="276"/>
  <c r="J12" i="276" s="1"/>
  <c r="K12" i="276" s="1"/>
  <c r="E11" i="276"/>
  <c r="E9" i="276"/>
  <c r="J9" i="276" s="1"/>
  <c r="K9" i="276" s="1"/>
  <c r="E8" i="276"/>
  <c r="E7" i="276"/>
  <c r="J7" i="276" s="1"/>
  <c r="K7" i="276" s="1"/>
  <c r="H116" i="276"/>
  <c r="C116" i="276"/>
  <c r="M115" i="275"/>
  <c r="L115" i="275"/>
  <c r="J115" i="275"/>
  <c r="G115" i="275"/>
  <c r="D115" i="275"/>
  <c r="G108" i="272"/>
  <c r="J114" i="271"/>
  <c r="I114" i="271"/>
  <c r="G114" i="271"/>
  <c r="D114" i="271"/>
  <c r="J106" i="270"/>
  <c r="K106" i="270" s="1"/>
  <c r="J117" i="270"/>
  <c r="K117" i="270" s="1"/>
  <c r="F119" i="270"/>
  <c r="J119" i="270" s="1"/>
  <c r="K119" i="270" s="1"/>
  <c r="F120" i="270"/>
  <c r="J120" i="270" s="1"/>
  <c r="K120" i="270" s="1"/>
  <c r="F121" i="270"/>
  <c r="J121" i="270" s="1"/>
  <c r="K121" i="270" s="1"/>
  <c r="F122" i="270"/>
  <c r="J122" i="270" s="1"/>
  <c r="K122" i="270" s="1"/>
  <c r="F123" i="270"/>
  <c r="J123" i="270" s="1"/>
  <c r="K123" i="270" s="1"/>
  <c r="F124" i="270"/>
  <c r="J124" i="270" s="1"/>
  <c r="K124" i="270" s="1"/>
  <c r="F125" i="270"/>
  <c r="J125" i="270" s="1"/>
  <c r="K125" i="270" s="1"/>
  <c r="F126" i="270"/>
  <c r="J126" i="270" s="1"/>
  <c r="K126" i="270" s="1"/>
  <c r="F127" i="270"/>
  <c r="J127" i="270" s="1"/>
  <c r="K127" i="270" s="1"/>
  <c r="F118" i="270"/>
  <c r="J118" i="270" s="1"/>
  <c r="K118" i="270" s="1"/>
  <c r="E117" i="270"/>
  <c r="E116" i="270"/>
  <c r="J116" i="270" s="1"/>
  <c r="K116" i="270" s="1"/>
  <c r="E115" i="270"/>
  <c r="J115" i="270" s="1"/>
  <c r="K115" i="270" s="1"/>
  <c r="E110" i="270"/>
  <c r="J110" i="270" s="1"/>
  <c r="K110" i="270" s="1"/>
  <c r="E106" i="270"/>
  <c r="E103" i="270"/>
  <c r="J103" i="270" s="1"/>
  <c r="K103" i="270" s="1"/>
  <c r="E102" i="270"/>
  <c r="J102" i="270" s="1"/>
  <c r="K102" i="270" s="1"/>
  <c r="E101" i="270"/>
  <c r="J101" i="270" s="1"/>
  <c r="K101" i="270" s="1"/>
  <c r="E100" i="270"/>
  <c r="J100" i="270" s="1"/>
  <c r="K100" i="270" s="1"/>
  <c r="E99" i="270"/>
  <c r="E94" i="270"/>
  <c r="J94" i="270" s="1"/>
  <c r="K94" i="270" s="1"/>
  <c r="E93" i="270"/>
  <c r="J93" i="270" s="1"/>
  <c r="K93" i="270" s="1"/>
  <c r="E92" i="270"/>
  <c r="J92" i="270" s="1"/>
  <c r="K92" i="270" s="1"/>
  <c r="E90" i="270"/>
  <c r="E74" i="270"/>
  <c r="J74" i="270" s="1"/>
  <c r="K74" i="270" s="1"/>
  <c r="E72" i="270"/>
  <c r="E68" i="270"/>
  <c r="J68" i="270" s="1"/>
  <c r="K68" i="270" s="1"/>
  <c r="E67" i="270"/>
  <c r="J67" i="270" s="1"/>
  <c r="K67" i="270" s="1"/>
  <c r="E65" i="270"/>
  <c r="J65" i="270" s="1"/>
  <c r="K65" i="270" s="1"/>
  <c r="E48" i="270"/>
  <c r="J48" i="270" s="1"/>
  <c r="K48" i="270" s="1"/>
  <c r="E47" i="270"/>
  <c r="J47" i="270" s="1"/>
  <c r="K47" i="270" s="1"/>
  <c r="E43" i="270"/>
  <c r="J43" i="270" s="1"/>
  <c r="K43" i="270" s="1"/>
  <c r="E42" i="270"/>
  <c r="J42" i="270" s="1"/>
  <c r="K42" i="270" s="1"/>
  <c r="E41" i="270"/>
  <c r="J41" i="270" s="1"/>
  <c r="K41" i="270" s="1"/>
  <c r="E30" i="270"/>
  <c r="J30" i="270" s="1"/>
  <c r="K30" i="270" s="1"/>
  <c r="F27" i="270"/>
  <c r="J27" i="270" s="1"/>
  <c r="K27" i="270" s="1"/>
  <c r="F23" i="270"/>
  <c r="J23" i="270" s="1"/>
  <c r="K23" i="270" s="1"/>
  <c r="E22" i="270"/>
  <c r="J22" i="270" s="1"/>
  <c r="K22" i="270" s="1"/>
  <c r="E20" i="270"/>
  <c r="E18" i="270"/>
  <c r="J18" i="270" s="1"/>
  <c r="K18" i="270" s="1"/>
  <c r="E17" i="270"/>
  <c r="F18" i="270" s="1"/>
  <c r="E16" i="270"/>
  <c r="J16" i="270" s="1"/>
  <c r="K16" i="270" s="1"/>
  <c r="E14" i="270"/>
  <c r="E13" i="270"/>
  <c r="J13" i="270" s="1"/>
  <c r="K13" i="270" s="1"/>
  <c r="E9" i="270"/>
  <c r="J9" i="270" s="1"/>
  <c r="K9" i="270" s="1"/>
  <c r="E7" i="270"/>
  <c r="J7" i="270" s="1"/>
  <c r="K7" i="270" s="1"/>
  <c r="E6" i="270"/>
  <c r="J6" i="270" s="1"/>
  <c r="K6" i="270" s="1"/>
  <c r="H130" i="270"/>
  <c r="C130" i="270"/>
  <c r="M130" i="269"/>
  <c r="L130" i="269"/>
  <c r="J130" i="269"/>
  <c r="G130" i="269"/>
  <c r="D130" i="269"/>
  <c r="G123" i="267"/>
  <c r="J130" i="266"/>
  <c r="I130" i="266"/>
  <c r="G130" i="266"/>
  <c r="D130" i="266"/>
  <c r="E107" i="265"/>
  <c r="E106" i="265"/>
  <c r="J106" i="265" s="1"/>
  <c r="K106" i="265" s="1"/>
  <c r="E105" i="265"/>
  <c r="J105" i="265" s="1"/>
  <c r="K105" i="265" s="1"/>
  <c r="E100" i="265"/>
  <c r="J100" i="265" s="1"/>
  <c r="K100" i="265" s="1"/>
  <c r="E99" i="265"/>
  <c r="J99" i="265" s="1"/>
  <c r="K99" i="265" s="1"/>
  <c r="E98" i="265"/>
  <c r="J98" i="265" s="1"/>
  <c r="K98" i="265" s="1"/>
  <c r="E97" i="265"/>
  <c r="J97" i="265" s="1"/>
  <c r="K97" i="265" s="1"/>
  <c r="E96" i="265"/>
  <c r="E95" i="265"/>
  <c r="J95" i="265" s="1"/>
  <c r="K95" i="265" s="1"/>
  <c r="E94" i="265"/>
  <c r="J94" i="265" s="1"/>
  <c r="K94" i="265" s="1"/>
  <c r="E92" i="265"/>
  <c r="J92" i="265" s="1"/>
  <c r="K92" i="265" s="1"/>
  <c r="E81" i="265"/>
  <c r="J81" i="265" s="1"/>
  <c r="K81" i="265" s="1"/>
  <c r="E80" i="265"/>
  <c r="J80" i="265" s="1"/>
  <c r="K80" i="265" s="1"/>
  <c r="E70" i="265"/>
  <c r="J70" i="265" s="1"/>
  <c r="K70" i="265" s="1"/>
  <c r="E69" i="265"/>
  <c r="J69" i="265" s="1"/>
  <c r="K69" i="265" s="1"/>
  <c r="E68" i="265"/>
  <c r="J68" i="265" s="1"/>
  <c r="K68" i="265" s="1"/>
  <c r="E67" i="265"/>
  <c r="J67" i="265" s="1"/>
  <c r="K67" i="265" s="1"/>
  <c r="E63" i="265"/>
  <c r="J63" i="265" s="1"/>
  <c r="K63" i="265" s="1"/>
  <c r="E49" i="265"/>
  <c r="J49" i="265" s="1"/>
  <c r="K49" i="265" s="1"/>
  <c r="E48" i="265"/>
  <c r="F49" i="265" s="1"/>
  <c r="E47" i="265"/>
  <c r="J47" i="265" s="1"/>
  <c r="K47" i="265" s="1"/>
  <c r="E46" i="265"/>
  <c r="J46" i="265" s="1"/>
  <c r="K46" i="265" s="1"/>
  <c r="E42" i="265"/>
  <c r="J42" i="265" s="1"/>
  <c r="K42" i="265" s="1"/>
  <c r="E40" i="265"/>
  <c r="J40" i="265" s="1"/>
  <c r="K40" i="265" s="1"/>
  <c r="E38" i="265"/>
  <c r="J38" i="265" s="1"/>
  <c r="K38" i="265" s="1"/>
  <c r="E27" i="265"/>
  <c r="J27" i="265" s="1"/>
  <c r="K27" i="265" s="1"/>
  <c r="E26" i="265"/>
  <c r="J26" i="265" s="1"/>
  <c r="K26" i="265" s="1"/>
  <c r="E25" i="265"/>
  <c r="J25" i="265" s="1"/>
  <c r="K25" i="265" s="1"/>
  <c r="E23" i="265"/>
  <c r="J23" i="265" s="1"/>
  <c r="K23" i="265" s="1"/>
  <c r="E22" i="265"/>
  <c r="J22" i="265" s="1"/>
  <c r="K22" i="265" s="1"/>
  <c r="E21" i="265"/>
  <c r="J21" i="265" s="1"/>
  <c r="K21" i="265" s="1"/>
  <c r="E20" i="265"/>
  <c r="J20" i="265" s="1"/>
  <c r="K20" i="265" s="1"/>
  <c r="E19" i="265"/>
  <c r="J19" i="265" s="1"/>
  <c r="K19" i="265" s="1"/>
  <c r="E18" i="265"/>
  <c r="J18" i="265" s="1"/>
  <c r="K18" i="265" s="1"/>
  <c r="E16" i="265"/>
  <c r="J16" i="265" s="1"/>
  <c r="K16" i="265" s="1"/>
  <c r="E15" i="265"/>
  <c r="J15" i="265" s="1"/>
  <c r="K15" i="265" s="1"/>
  <c r="E13" i="265"/>
  <c r="J13" i="265" s="1"/>
  <c r="K13" i="265" s="1"/>
  <c r="E11" i="265"/>
  <c r="E9" i="265"/>
  <c r="J9" i="265" s="1"/>
  <c r="K9" i="265" s="1"/>
  <c r="E8" i="265"/>
  <c r="J8" i="265" s="1"/>
  <c r="K8" i="265" s="1"/>
  <c r="E6" i="265"/>
  <c r="F9" i="265" s="1"/>
  <c r="H109" i="265"/>
  <c r="C109" i="265"/>
  <c r="M111" i="264"/>
  <c r="L111" i="264"/>
  <c r="J111" i="264"/>
  <c r="G111" i="264"/>
  <c r="D111" i="264"/>
  <c r="G103" i="263"/>
  <c r="J109" i="262"/>
  <c r="I109" i="262"/>
  <c r="G109" i="262"/>
  <c r="D109" i="262"/>
  <c r="J26" i="261"/>
  <c r="K26" i="261" s="1"/>
  <c r="E204" i="261"/>
  <c r="J204" i="261" s="1"/>
  <c r="K204" i="261" s="1"/>
  <c r="E202" i="261"/>
  <c r="J202" i="261" s="1"/>
  <c r="K202" i="261" s="1"/>
  <c r="E194" i="261"/>
  <c r="J194" i="261" s="1"/>
  <c r="K194" i="261" s="1"/>
  <c r="E193" i="261"/>
  <c r="F204" i="261" s="1"/>
  <c r="E190" i="261"/>
  <c r="J190" i="261" s="1"/>
  <c r="K190" i="261" s="1"/>
  <c r="E189" i="261"/>
  <c r="J189" i="261" s="1"/>
  <c r="K189" i="261" s="1"/>
  <c r="E185" i="261"/>
  <c r="J185" i="261" s="1"/>
  <c r="K185" i="261" s="1"/>
  <c r="E170" i="261"/>
  <c r="J170" i="261" s="1"/>
  <c r="K170" i="261" s="1"/>
  <c r="E169" i="261"/>
  <c r="J169" i="261" s="1"/>
  <c r="K169" i="261" s="1"/>
  <c r="E168" i="261"/>
  <c r="J168" i="261" s="1"/>
  <c r="K168" i="261" s="1"/>
  <c r="E167" i="261"/>
  <c r="J167" i="261" s="1"/>
  <c r="K167" i="261" s="1"/>
  <c r="E166" i="261"/>
  <c r="J166" i="261" s="1"/>
  <c r="K166" i="261" s="1"/>
  <c r="E159" i="261"/>
  <c r="J159" i="261" s="1"/>
  <c r="K159" i="261" s="1"/>
  <c r="E157" i="261"/>
  <c r="J157" i="261" s="1"/>
  <c r="K157" i="261" s="1"/>
  <c r="E151" i="261"/>
  <c r="J151" i="261" s="1"/>
  <c r="K151" i="261" s="1"/>
  <c r="E149" i="261"/>
  <c r="J149" i="261" s="1"/>
  <c r="K149" i="261" s="1"/>
  <c r="E148" i="261"/>
  <c r="J148" i="261" s="1"/>
  <c r="K148" i="261" s="1"/>
  <c r="E144" i="261"/>
  <c r="J144" i="261" s="1"/>
  <c r="K144" i="261" s="1"/>
  <c r="E143" i="261"/>
  <c r="J143" i="261" s="1"/>
  <c r="K143" i="261" s="1"/>
  <c r="E141" i="261"/>
  <c r="J141" i="261" s="1"/>
  <c r="K141" i="261" s="1"/>
  <c r="E139" i="261"/>
  <c r="J139" i="261" s="1"/>
  <c r="K139" i="261" s="1"/>
  <c r="E138" i="261"/>
  <c r="J138" i="261" s="1"/>
  <c r="K138" i="261" s="1"/>
  <c r="E137" i="261"/>
  <c r="J137" i="261" s="1"/>
  <c r="K137" i="261" s="1"/>
  <c r="E136" i="261"/>
  <c r="J136" i="261" s="1"/>
  <c r="K136" i="261" s="1"/>
  <c r="E135" i="261"/>
  <c r="J135" i="261" s="1"/>
  <c r="K135" i="261" s="1"/>
  <c r="E133" i="261"/>
  <c r="J133" i="261" s="1"/>
  <c r="K133" i="261" s="1"/>
  <c r="E131" i="261"/>
  <c r="E119" i="261"/>
  <c r="J119" i="261" s="1"/>
  <c r="K119" i="261" s="1"/>
  <c r="E118" i="261"/>
  <c r="J118" i="261" s="1"/>
  <c r="K118" i="261" s="1"/>
  <c r="E117" i="261"/>
  <c r="J117" i="261" s="1"/>
  <c r="K117" i="261" s="1"/>
  <c r="E114" i="261"/>
  <c r="J114" i="261" s="1"/>
  <c r="K114" i="261" s="1"/>
  <c r="E113" i="261"/>
  <c r="J113" i="261" s="1"/>
  <c r="K113" i="261" s="1"/>
  <c r="E111" i="261"/>
  <c r="J111" i="261" s="1"/>
  <c r="K111" i="261" s="1"/>
  <c r="E110" i="261"/>
  <c r="J110" i="261" s="1"/>
  <c r="K110" i="261" s="1"/>
  <c r="F100" i="261"/>
  <c r="J100" i="261" s="1"/>
  <c r="K100" i="261" s="1"/>
  <c r="E80" i="261"/>
  <c r="J80" i="261" s="1"/>
  <c r="K80" i="261" s="1"/>
  <c r="E79" i="261"/>
  <c r="J79" i="261" s="1"/>
  <c r="K79" i="261" s="1"/>
  <c r="E76" i="261"/>
  <c r="J76" i="261" s="1"/>
  <c r="E74" i="261"/>
  <c r="J74" i="261" s="1"/>
  <c r="K74" i="261" s="1"/>
  <c r="F73" i="261"/>
  <c r="J73" i="261" s="1"/>
  <c r="K73" i="261" s="1"/>
  <c r="F52" i="261"/>
  <c r="J52" i="261" s="1"/>
  <c r="K52" i="261" s="1"/>
  <c r="E32" i="261"/>
  <c r="J32" i="261" s="1"/>
  <c r="K32" i="261" s="1"/>
  <c r="E30" i="261"/>
  <c r="J30" i="261" s="1"/>
  <c r="K30" i="261" s="1"/>
  <c r="E29" i="261"/>
  <c r="J29" i="261" s="1"/>
  <c r="K29" i="261" s="1"/>
  <c r="E28" i="261"/>
  <c r="J28" i="261" s="1"/>
  <c r="K28" i="261" s="1"/>
  <c r="E27" i="261"/>
  <c r="J27" i="261" s="1"/>
  <c r="K27" i="261" s="1"/>
  <c r="E23" i="261"/>
  <c r="J23" i="261" s="1"/>
  <c r="K23" i="261" s="1"/>
  <c r="E22" i="261"/>
  <c r="J22" i="261" s="1"/>
  <c r="K22" i="261" s="1"/>
  <c r="E20" i="261"/>
  <c r="J20" i="261" s="1"/>
  <c r="K20" i="261" s="1"/>
  <c r="E19" i="261"/>
  <c r="J19" i="261" s="1"/>
  <c r="K19" i="261" s="1"/>
  <c r="E16" i="261"/>
  <c r="J16" i="261" s="1"/>
  <c r="K16" i="261" s="1"/>
  <c r="E15" i="261"/>
  <c r="J15" i="261" s="1"/>
  <c r="K15" i="261" s="1"/>
  <c r="E14" i="261"/>
  <c r="J14" i="261" s="1"/>
  <c r="K14" i="261" s="1"/>
  <c r="E12" i="261"/>
  <c r="J12" i="261" s="1"/>
  <c r="K12" i="261" s="1"/>
  <c r="E11" i="261"/>
  <c r="J11" i="261" s="1"/>
  <c r="K11" i="261" s="1"/>
  <c r="E9" i="261"/>
  <c r="J9" i="261" s="1"/>
  <c r="K9" i="261" s="1"/>
  <c r="E7" i="261"/>
  <c r="J7" i="261" s="1"/>
  <c r="K7" i="261" s="1"/>
  <c r="E6" i="261"/>
  <c r="J6" i="261" s="1"/>
  <c r="K6" i="261" s="1"/>
  <c r="H207" i="261"/>
  <c r="C207" i="261"/>
  <c r="F100" i="265" l="1"/>
  <c r="J193" i="261"/>
  <c r="K193" i="261" s="1"/>
  <c r="F106" i="283"/>
  <c r="F107" i="265"/>
  <c r="F9" i="276"/>
  <c r="F28" i="276"/>
  <c r="J39" i="276"/>
  <c r="K39" i="276" s="1"/>
  <c r="F74" i="270"/>
  <c r="F139" i="261"/>
  <c r="J131" i="261"/>
  <c r="K131" i="261" s="1"/>
  <c r="J207" i="261"/>
  <c r="F80" i="261"/>
  <c r="F151" i="261"/>
  <c r="F170" i="261"/>
  <c r="F190" i="261"/>
  <c r="F32" i="261"/>
  <c r="K76" i="261"/>
  <c r="K207" i="261" s="1"/>
  <c r="F13" i="265"/>
  <c r="F21" i="265"/>
  <c r="F47" i="265"/>
  <c r="F69" i="265"/>
  <c r="F81" i="265"/>
  <c r="F95" i="265"/>
  <c r="J96" i="265"/>
  <c r="K96" i="265" s="1"/>
  <c r="J48" i="265"/>
  <c r="K48" i="265" s="1"/>
  <c r="F94" i="270"/>
  <c r="F103" i="270"/>
  <c r="F24" i="276"/>
  <c r="F67" i="276"/>
  <c r="F74" i="276"/>
  <c r="J23" i="276"/>
  <c r="K23" i="276" s="1"/>
  <c r="J104" i="276"/>
  <c r="K104" i="276" s="1"/>
  <c r="J107" i="265"/>
  <c r="K107" i="265" s="1"/>
  <c r="F13" i="270"/>
  <c r="F16" i="270"/>
  <c r="F22" i="270"/>
  <c r="F47" i="270"/>
  <c r="F117" i="270"/>
  <c r="J17" i="270"/>
  <c r="K17" i="270" s="1"/>
  <c r="J72" i="270"/>
  <c r="K72" i="270" s="1"/>
  <c r="F22" i="276"/>
  <c r="F62" i="276"/>
  <c r="J26" i="276"/>
  <c r="K26" i="276" s="1"/>
  <c r="J8" i="276"/>
  <c r="K8" i="276" s="1"/>
  <c r="F27" i="265"/>
  <c r="J11" i="265"/>
  <c r="K11" i="265" s="1"/>
  <c r="F38" i="276"/>
  <c r="J6" i="265"/>
  <c r="K6" i="265" s="1"/>
  <c r="J20" i="270"/>
  <c r="K20" i="270" s="1"/>
  <c r="J14" i="270"/>
  <c r="K14" i="270" s="1"/>
  <c r="J99" i="270"/>
  <c r="K99" i="270" s="1"/>
  <c r="J90" i="270"/>
  <c r="K90" i="270" s="1"/>
  <c r="J31" i="276"/>
  <c r="K31" i="276" s="1"/>
  <c r="J11" i="276"/>
  <c r="K11" i="276" s="1"/>
  <c r="K61" i="311"/>
  <c r="K86" i="304"/>
  <c r="K107" i="298"/>
  <c r="K82" i="290"/>
  <c r="J106" i="283"/>
  <c r="K106" i="283"/>
  <c r="O105" i="277"/>
  <c r="M119" i="275"/>
  <c r="O114" i="271"/>
  <c r="F68" i="270"/>
  <c r="M134" i="269"/>
  <c r="O130" i="266"/>
  <c r="M115" i="264"/>
  <c r="O109" i="262"/>
  <c r="F119" i="261"/>
  <c r="F14" i="261"/>
  <c r="F27" i="261"/>
  <c r="F16" i="261"/>
  <c r="F11" i="261"/>
  <c r="M206" i="260"/>
  <c r="L206" i="260"/>
  <c r="J206" i="260"/>
  <c r="G206" i="260"/>
  <c r="D206" i="260"/>
  <c r="F130" i="270" l="1"/>
  <c r="K116" i="276"/>
  <c r="F109" i="265"/>
  <c r="F116" i="276"/>
  <c r="K111" i="283"/>
  <c r="J116" i="276"/>
  <c r="K121" i="276" s="1"/>
  <c r="K130" i="270"/>
  <c r="J130" i="270"/>
  <c r="K109" i="265"/>
  <c r="J109" i="265"/>
  <c r="F207" i="261"/>
  <c r="K212" i="261" s="1"/>
  <c r="M210" i="260"/>
  <c r="G200" i="259"/>
  <c r="J205" i="258"/>
  <c r="I205" i="258"/>
  <c r="G205" i="258"/>
  <c r="D205" i="258"/>
  <c r="J82" i="257"/>
  <c r="K82" i="257" s="1"/>
  <c r="J7" i="257"/>
  <c r="K7" i="257" s="1"/>
  <c r="J16" i="257"/>
  <c r="K16" i="257" s="1"/>
  <c r="E85" i="257"/>
  <c r="J85" i="257" s="1"/>
  <c r="K85" i="257" s="1"/>
  <c r="E82" i="257"/>
  <c r="E81" i="257"/>
  <c r="J81" i="257" s="1"/>
  <c r="K81" i="257" s="1"/>
  <c r="E78" i="257"/>
  <c r="E75" i="257"/>
  <c r="J75" i="257" s="1"/>
  <c r="K75" i="257" s="1"/>
  <c r="E64" i="257"/>
  <c r="E72" i="257"/>
  <c r="J72" i="257" s="1"/>
  <c r="K72" i="257" s="1"/>
  <c r="E71" i="257"/>
  <c r="J71" i="257" s="1"/>
  <c r="K71" i="257" s="1"/>
  <c r="E62" i="257"/>
  <c r="J62" i="257" s="1"/>
  <c r="K62" i="257" s="1"/>
  <c r="E59" i="257"/>
  <c r="F55" i="257"/>
  <c r="J55" i="257" s="1"/>
  <c r="K55" i="257" s="1"/>
  <c r="E51" i="257"/>
  <c r="J51" i="257" s="1"/>
  <c r="K51" i="257" s="1"/>
  <c r="E49" i="257"/>
  <c r="J49" i="257" s="1"/>
  <c r="K49" i="257" s="1"/>
  <c r="E40" i="257"/>
  <c r="J40" i="257" s="1"/>
  <c r="K40" i="257" s="1"/>
  <c r="E39" i="257"/>
  <c r="J39" i="257" s="1"/>
  <c r="K39" i="257" s="1"/>
  <c r="E38" i="257"/>
  <c r="J38" i="257" s="1"/>
  <c r="K38" i="257" s="1"/>
  <c r="E37" i="257"/>
  <c r="J37" i="257" s="1"/>
  <c r="K37" i="257" s="1"/>
  <c r="E31" i="257"/>
  <c r="J31" i="257" s="1"/>
  <c r="K31" i="257" s="1"/>
  <c r="E28" i="257"/>
  <c r="J28" i="257" s="1"/>
  <c r="K28" i="257" s="1"/>
  <c r="E27" i="257"/>
  <c r="J27" i="257" s="1"/>
  <c r="K27" i="257" s="1"/>
  <c r="E26" i="257"/>
  <c r="J26" i="257" s="1"/>
  <c r="K26" i="257" s="1"/>
  <c r="E25" i="257"/>
  <c r="J25" i="257" s="1"/>
  <c r="K25" i="257" s="1"/>
  <c r="F24" i="257"/>
  <c r="J24" i="257" s="1"/>
  <c r="K24" i="257" s="1"/>
  <c r="E20" i="257"/>
  <c r="J20" i="257" s="1"/>
  <c r="K20" i="257" s="1"/>
  <c r="E17" i="257"/>
  <c r="J17" i="257" s="1"/>
  <c r="K17" i="257" s="1"/>
  <c r="E16" i="257"/>
  <c r="E14" i="257"/>
  <c r="J14" i="257" s="1"/>
  <c r="K14" i="257" s="1"/>
  <c r="E12" i="257"/>
  <c r="J12" i="257" s="1"/>
  <c r="K12" i="257" s="1"/>
  <c r="E10" i="257"/>
  <c r="J10" i="257" s="1"/>
  <c r="K10" i="257" s="1"/>
  <c r="E7" i="257"/>
  <c r="E6" i="257"/>
  <c r="J6" i="257" s="1"/>
  <c r="K6" i="257" s="1"/>
  <c r="H88" i="257"/>
  <c r="C88" i="257"/>
  <c r="M88" i="256"/>
  <c r="L88" i="256"/>
  <c r="J88" i="256"/>
  <c r="G88" i="256"/>
  <c r="D88" i="256"/>
  <c r="G81" i="253"/>
  <c r="J87" i="252"/>
  <c r="I87" i="252"/>
  <c r="G87" i="252"/>
  <c r="D87" i="252"/>
  <c r="J113" i="251"/>
  <c r="K113" i="251" s="1"/>
  <c r="E132" i="251"/>
  <c r="J132" i="251" s="1"/>
  <c r="K132" i="251" s="1"/>
  <c r="F143" i="251"/>
  <c r="J143" i="251" s="1"/>
  <c r="K143" i="251" s="1"/>
  <c r="F142" i="251"/>
  <c r="J142" i="251" s="1"/>
  <c r="K142" i="251" s="1"/>
  <c r="F141" i="251"/>
  <c r="J141" i="251" s="1"/>
  <c r="K141" i="251" s="1"/>
  <c r="F140" i="251"/>
  <c r="J140" i="251" s="1"/>
  <c r="K140" i="251" s="1"/>
  <c r="E139" i="251"/>
  <c r="J139" i="251" s="1"/>
  <c r="K139" i="251" s="1"/>
  <c r="E137" i="251"/>
  <c r="J137" i="251" s="1"/>
  <c r="K137" i="251" s="1"/>
  <c r="E135" i="251"/>
  <c r="E134" i="251"/>
  <c r="J134" i="251" s="1"/>
  <c r="K134" i="251" s="1"/>
  <c r="E133" i="251"/>
  <c r="J133" i="251" s="1"/>
  <c r="K133" i="251" s="1"/>
  <c r="E122" i="251"/>
  <c r="J122" i="251" s="1"/>
  <c r="K122" i="251" s="1"/>
  <c r="E119" i="251"/>
  <c r="J119" i="251" s="1"/>
  <c r="K119" i="251" s="1"/>
  <c r="E114" i="251"/>
  <c r="J114" i="251" s="1"/>
  <c r="K114" i="251" s="1"/>
  <c r="E113" i="251"/>
  <c r="E112" i="251"/>
  <c r="J112" i="251" s="1"/>
  <c r="K112" i="251" s="1"/>
  <c r="E109" i="251"/>
  <c r="J109" i="251" s="1"/>
  <c r="K109" i="251" s="1"/>
  <c r="E108" i="251"/>
  <c r="J108" i="251" s="1"/>
  <c r="K108" i="251" s="1"/>
  <c r="E104" i="251"/>
  <c r="J104" i="251" s="1"/>
  <c r="K104" i="251" s="1"/>
  <c r="E92" i="251"/>
  <c r="J92" i="251" s="1"/>
  <c r="K92" i="251" s="1"/>
  <c r="E91" i="251"/>
  <c r="J91" i="251" s="1"/>
  <c r="K91" i="251" s="1"/>
  <c r="E90" i="251"/>
  <c r="J90" i="251" s="1"/>
  <c r="K90" i="251" s="1"/>
  <c r="E85" i="251"/>
  <c r="J85" i="251" s="1"/>
  <c r="K85" i="251" s="1"/>
  <c r="E83" i="251"/>
  <c r="E80" i="251"/>
  <c r="J80" i="251" s="1"/>
  <c r="K80" i="251" s="1"/>
  <c r="E76" i="251"/>
  <c r="F60" i="251"/>
  <c r="J60" i="251" s="1"/>
  <c r="K60" i="251" s="1"/>
  <c r="E59" i="251"/>
  <c r="J59" i="251" s="1"/>
  <c r="K59" i="251" s="1"/>
  <c r="E58" i="251"/>
  <c r="J58" i="251" s="1"/>
  <c r="K58" i="251" s="1"/>
  <c r="E55" i="251"/>
  <c r="J55" i="251" s="1"/>
  <c r="K55" i="251" s="1"/>
  <c r="E51" i="251"/>
  <c r="F39" i="251"/>
  <c r="J39" i="251" s="1"/>
  <c r="K39" i="251" s="1"/>
  <c r="E37" i="251"/>
  <c r="J37" i="251" s="1"/>
  <c r="K37" i="251" s="1"/>
  <c r="E33" i="251"/>
  <c r="J33" i="251" s="1"/>
  <c r="K33" i="251" s="1"/>
  <c r="E31" i="251"/>
  <c r="J31" i="251" s="1"/>
  <c r="K31" i="251" s="1"/>
  <c r="E30" i="251"/>
  <c r="E18" i="251"/>
  <c r="J18" i="251" s="1"/>
  <c r="K18" i="251" s="1"/>
  <c r="E17" i="251"/>
  <c r="J17" i="251" s="1"/>
  <c r="K17" i="251" s="1"/>
  <c r="E16" i="251"/>
  <c r="J16" i="251" s="1"/>
  <c r="K16" i="251" s="1"/>
  <c r="E14" i="251"/>
  <c r="J14" i="251" s="1"/>
  <c r="K14" i="251" s="1"/>
  <c r="E13" i="251"/>
  <c r="J13" i="251" s="1"/>
  <c r="K13" i="251" s="1"/>
  <c r="E12" i="251"/>
  <c r="J12" i="251" s="1"/>
  <c r="K12" i="251" s="1"/>
  <c r="E9" i="251"/>
  <c r="J9" i="251" s="1"/>
  <c r="K9" i="251" s="1"/>
  <c r="E8" i="251"/>
  <c r="J8" i="251" s="1"/>
  <c r="K8" i="251" s="1"/>
  <c r="E7" i="251"/>
  <c r="J7" i="251" s="1"/>
  <c r="K7" i="251" s="1"/>
  <c r="E6" i="251"/>
  <c r="J6" i="251" s="1"/>
  <c r="K6" i="251" s="1"/>
  <c r="H145" i="251"/>
  <c r="C145" i="251"/>
  <c r="M151" i="250"/>
  <c r="L151" i="250"/>
  <c r="J151" i="250"/>
  <c r="G151" i="250"/>
  <c r="D151" i="250"/>
  <c r="G139" i="249"/>
  <c r="J144" i="248"/>
  <c r="I144" i="248"/>
  <c r="G144" i="248"/>
  <c r="D144" i="248"/>
  <c r="M125" i="247"/>
  <c r="L125" i="247"/>
  <c r="J125" i="247"/>
  <c r="G125" i="247"/>
  <c r="D125" i="247"/>
  <c r="J82" i="246"/>
  <c r="K82" i="246" s="1"/>
  <c r="J18" i="246"/>
  <c r="K18" i="246" s="1"/>
  <c r="E123" i="246"/>
  <c r="J123" i="246" s="1"/>
  <c r="K123" i="246" s="1"/>
  <c r="E122" i="246"/>
  <c r="J122" i="246" s="1"/>
  <c r="K122" i="246" s="1"/>
  <c r="E120" i="246"/>
  <c r="J120" i="246" s="1"/>
  <c r="K120" i="246" s="1"/>
  <c r="E119" i="246"/>
  <c r="J119" i="246" s="1"/>
  <c r="K119" i="246" s="1"/>
  <c r="F117" i="246"/>
  <c r="J117" i="246" s="1"/>
  <c r="K117" i="246" s="1"/>
  <c r="E97" i="246"/>
  <c r="J97" i="246" s="1"/>
  <c r="K97" i="246" s="1"/>
  <c r="E96" i="246"/>
  <c r="J96" i="246" s="1"/>
  <c r="K96" i="246" s="1"/>
  <c r="E92" i="246"/>
  <c r="J92" i="246" s="1"/>
  <c r="K92" i="246" s="1"/>
  <c r="E91" i="246"/>
  <c r="J91" i="246" s="1"/>
  <c r="K91" i="246" s="1"/>
  <c r="E88" i="246"/>
  <c r="J88" i="246" s="1"/>
  <c r="K88" i="246" s="1"/>
  <c r="E83" i="246"/>
  <c r="J83" i="246" s="1"/>
  <c r="K83" i="246" s="1"/>
  <c r="E82" i="246"/>
  <c r="E81" i="246"/>
  <c r="E80" i="246"/>
  <c r="J80" i="246" s="1"/>
  <c r="K80" i="246" s="1"/>
  <c r="E79" i="246"/>
  <c r="J79" i="246" s="1"/>
  <c r="K79" i="246" s="1"/>
  <c r="E78" i="246"/>
  <c r="J78" i="246" s="1"/>
  <c r="K78" i="246" s="1"/>
  <c r="E77" i="246"/>
  <c r="J77" i="246" s="1"/>
  <c r="K77" i="246" s="1"/>
  <c r="F80" i="246"/>
  <c r="F60" i="246"/>
  <c r="J60" i="246" s="1"/>
  <c r="K60" i="246" s="1"/>
  <c r="E58" i="246"/>
  <c r="J58" i="246" s="1"/>
  <c r="K58" i="246" s="1"/>
  <c r="E51" i="246"/>
  <c r="J51" i="246" s="1"/>
  <c r="K51" i="246" s="1"/>
  <c r="E50" i="246"/>
  <c r="J50" i="246" s="1"/>
  <c r="K50" i="246" s="1"/>
  <c r="E49" i="246"/>
  <c r="J49" i="246" s="1"/>
  <c r="K49" i="246" s="1"/>
  <c r="E47" i="246"/>
  <c r="E38" i="246"/>
  <c r="J38" i="246" s="1"/>
  <c r="K38" i="246" s="1"/>
  <c r="E37" i="246"/>
  <c r="J37" i="246" s="1"/>
  <c r="K37" i="246" s="1"/>
  <c r="E30" i="246"/>
  <c r="J30" i="246" s="1"/>
  <c r="K30" i="246" s="1"/>
  <c r="E29" i="246"/>
  <c r="J29" i="246" s="1"/>
  <c r="K29" i="246" s="1"/>
  <c r="F20" i="246"/>
  <c r="J20" i="246" s="1"/>
  <c r="K20" i="246" s="1"/>
  <c r="E19" i="246"/>
  <c r="J19" i="246" s="1"/>
  <c r="K19" i="246" s="1"/>
  <c r="E17" i="246"/>
  <c r="J17" i="246" s="1"/>
  <c r="K17" i="246" s="1"/>
  <c r="E16" i="246"/>
  <c r="J16" i="246" s="1"/>
  <c r="K16" i="246" s="1"/>
  <c r="E15" i="246"/>
  <c r="J15" i="246" s="1"/>
  <c r="K15" i="246" s="1"/>
  <c r="F13" i="246"/>
  <c r="J13" i="246" s="1"/>
  <c r="K13" i="246" s="1"/>
  <c r="F12" i="246"/>
  <c r="J12" i="246" s="1"/>
  <c r="K12" i="246" s="1"/>
  <c r="E9" i="246"/>
  <c r="J9" i="246" s="1"/>
  <c r="K9" i="246" s="1"/>
  <c r="E8" i="246"/>
  <c r="H129" i="246"/>
  <c r="C129" i="246"/>
  <c r="G119" i="245"/>
  <c r="J129" i="244"/>
  <c r="I129" i="244"/>
  <c r="G129" i="244"/>
  <c r="D129" i="244"/>
  <c r="J23" i="243"/>
  <c r="K23" i="243" s="1"/>
  <c r="F88" i="243"/>
  <c r="J88" i="243" s="1"/>
  <c r="K88" i="243" s="1"/>
  <c r="F87" i="243"/>
  <c r="J87" i="243" s="1"/>
  <c r="K87" i="243" s="1"/>
  <c r="E86" i="243"/>
  <c r="J86" i="243" s="1"/>
  <c r="K86" i="243" s="1"/>
  <c r="E84" i="243"/>
  <c r="J84" i="243" s="1"/>
  <c r="K84" i="243" s="1"/>
  <c r="E83" i="243"/>
  <c r="J83" i="243" s="1"/>
  <c r="K83" i="243" s="1"/>
  <c r="E78" i="243"/>
  <c r="J78" i="243" s="1"/>
  <c r="K78" i="243" s="1"/>
  <c r="E76" i="243"/>
  <c r="J76" i="243" s="1"/>
  <c r="K76" i="243" s="1"/>
  <c r="E75" i="243"/>
  <c r="J75" i="243" s="1"/>
  <c r="K75" i="243" s="1"/>
  <c r="E73" i="243"/>
  <c r="J73" i="243" s="1"/>
  <c r="K73" i="243" s="1"/>
  <c r="E70" i="243"/>
  <c r="J70" i="243" s="1"/>
  <c r="K70" i="243" s="1"/>
  <c r="E69" i="243"/>
  <c r="J69" i="243" s="1"/>
  <c r="K69" i="243" s="1"/>
  <c r="E68" i="243"/>
  <c r="J68" i="243" s="1"/>
  <c r="K68" i="243" s="1"/>
  <c r="E61" i="243"/>
  <c r="J61" i="243" s="1"/>
  <c r="K61" i="243" s="1"/>
  <c r="F59" i="243"/>
  <c r="J59" i="243" s="1"/>
  <c r="K59" i="243" s="1"/>
  <c r="E39" i="243"/>
  <c r="J39" i="243" s="1"/>
  <c r="K39" i="243" s="1"/>
  <c r="E38" i="243"/>
  <c r="J38" i="243" s="1"/>
  <c r="K38" i="243" s="1"/>
  <c r="E37" i="243"/>
  <c r="J37" i="243" s="1"/>
  <c r="K37" i="243" s="1"/>
  <c r="E30" i="243"/>
  <c r="J30" i="243" s="1"/>
  <c r="K30" i="243" s="1"/>
  <c r="E29" i="243"/>
  <c r="J29" i="243" s="1"/>
  <c r="K29" i="243" s="1"/>
  <c r="E27" i="243"/>
  <c r="J27" i="243" s="1"/>
  <c r="K27" i="243" s="1"/>
  <c r="E25" i="243"/>
  <c r="J25" i="243" s="1"/>
  <c r="K25" i="243" s="1"/>
  <c r="F39" i="243"/>
  <c r="E23" i="243"/>
  <c r="E21" i="243"/>
  <c r="F23" i="243" s="1"/>
  <c r="F12" i="243"/>
  <c r="J12" i="243" s="1"/>
  <c r="K12" i="243" s="1"/>
  <c r="E9" i="243"/>
  <c r="J9" i="243" s="1"/>
  <c r="K9" i="243" s="1"/>
  <c r="E8" i="243"/>
  <c r="F6" i="243"/>
  <c r="J6" i="243" s="1"/>
  <c r="H90" i="243"/>
  <c r="C90" i="243"/>
  <c r="M90" i="242"/>
  <c r="L90" i="242"/>
  <c r="J90" i="242"/>
  <c r="G90" i="242"/>
  <c r="D90" i="242"/>
  <c r="G84" i="238"/>
  <c r="J90" i="237"/>
  <c r="I90" i="237"/>
  <c r="G90" i="237"/>
  <c r="D90" i="237"/>
  <c r="E10" i="235"/>
  <c r="J10" i="235" s="1"/>
  <c r="K10" i="235" s="1"/>
  <c r="E11" i="235"/>
  <c r="J11" i="235" s="1"/>
  <c r="K11" i="235" s="1"/>
  <c r="F86" i="235"/>
  <c r="J86" i="235" s="1"/>
  <c r="K86" i="235" s="1"/>
  <c r="E85" i="235"/>
  <c r="J85" i="235" s="1"/>
  <c r="K85" i="235" s="1"/>
  <c r="E84" i="235"/>
  <c r="J84" i="235" s="1"/>
  <c r="K84" i="235" s="1"/>
  <c r="E83" i="235"/>
  <c r="J83" i="235" s="1"/>
  <c r="K83" i="235" s="1"/>
  <c r="E82" i="235"/>
  <c r="J82" i="235" s="1"/>
  <c r="K82" i="235" s="1"/>
  <c r="E79" i="235"/>
  <c r="J79" i="235" s="1"/>
  <c r="K79" i="235" s="1"/>
  <c r="E78" i="235"/>
  <c r="J78" i="235" s="1"/>
  <c r="K78" i="235" s="1"/>
  <c r="E76" i="235"/>
  <c r="J76" i="235" s="1"/>
  <c r="K76" i="235" s="1"/>
  <c r="E74" i="235"/>
  <c r="J74" i="235" s="1"/>
  <c r="K74" i="235" s="1"/>
  <c r="E72" i="235"/>
  <c r="E71" i="235"/>
  <c r="J71" i="235" s="1"/>
  <c r="K71" i="235" s="1"/>
  <c r="E70" i="235"/>
  <c r="J70" i="235" s="1"/>
  <c r="K70" i="235" s="1"/>
  <c r="E62" i="235"/>
  <c r="J62" i="235" s="1"/>
  <c r="K62" i="235" s="1"/>
  <c r="E57" i="235"/>
  <c r="J57" i="235" s="1"/>
  <c r="K57" i="235" s="1"/>
  <c r="E54" i="235"/>
  <c r="J54" i="235" s="1"/>
  <c r="K54" i="235" s="1"/>
  <c r="F51" i="235"/>
  <c r="J51" i="235" s="1"/>
  <c r="K51" i="235" s="1"/>
  <c r="F31" i="235"/>
  <c r="J31" i="235" s="1"/>
  <c r="K31" i="235" s="1"/>
  <c r="F11" i="235"/>
  <c r="F8" i="235"/>
  <c r="J8" i="235" s="1"/>
  <c r="K8" i="235" s="1"/>
  <c r="F7" i="235"/>
  <c r="J7" i="235" s="1"/>
  <c r="K7" i="235" s="1"/>
  <c r="F6" i="235"/>
  <c r="J6" i="235" s="1"/>
  <c r="K6" i="235" s="1"/>
  <c r="H89" i="235"/>
  <c r="C89" i="235"/>
  <c r="M88" i="234"/>
  <c r="L88" i="234"/>
  <c r="J88" i="234"/>
  <c r="G88" i="234"/>
  <c r="D88" i="234"/>
  <c r="G86" i="233"/>
  <c r="J87" i="232"/>
  <c r="I87" i="232"/>
  <c r="O87" i="232" s="1"/>
  <c r="G87" i="232"/>
  <c r="D87" i="232"/>
  <c r="F103" i="231"/>
  <c r="J103" i="231" s="1"/>
  <c r="K103" i="231" s="1"/>
  <c r="F104" i="231"/>
  <c r="J104" i="231"/>
  <c r="K104" i="231" s="1"/>
  <c r="F105" i="231"/>
  <c r="J105" i="231" s="1"/>
  <c r="K105" i="231" s="1"/>
  <c r="F106" i="231"/>
  <c r="J106" i="231" s="1"/>
  <c r="K106" i="231" s="1"/>
  <c r="F107" i="231"/>
  <c r="J107" i="231" s="1"/>
  <c r="K107" i="231" s="1"/>
  <c r="F108" i="231"/>
  <c r="J108" i="231" s="1"/>
  <c r="K108" i="231" s="1"/>
  <c r="F109" i="231"/>
  <c r="J109" i="231" s="1"/>
  <c r="K109" i="231" s="1"/>
  <c r="F110" i="231"/>
  <c r="J110" i="231" s="1"/>
  <c r="K110" i="231" s="1"/>
  <c r="F102" i="231"/>
  <c r="J102" i="231" s="1"/>
  <c r="K102" i="231" s="1"/>
  <c r="E101" i="231"/>
  <c r="J101" i="231" s="1"/>
  <c r="K101" i="231" s="1"/>
  <c r="E100" i="231"/>
  <c r="J100" i="231" s="1"/>
  <c r="K100" i="231" s="1"/>
  <c r="E94" i="231"/>
  <c r="J94" i="231" s="1"/>
  <c r="K94" i="231" s="1"/>
  <c r="E93" i="231"/>
  <c r="J93" i="231" s="1"/>
  <c r="K93" i="231" s="1"/>
  <c r="E92" i="231"/>
  <c r="J92" i="231" s="1"/>
  <c r="K92" i="231" s="1"/>
  <c r="E91" i="231"/>
  <c r="J91" i="231" s="1"/>
  <c r="K91" i="231" s="1"/>
  <c r="E90" i="231"/>
  <c r="J90" i="231" s="1"/>
  <c r="K90" i="231" s="1"/>
  <c r="E89" i="231"/>
  <c r="E87" i="231"/>
  <c r="J87" i="231"/>
  <c r="K87" i="231" s="1"/>
  <c r="E86" i="231"/>
  <c r="J86" i="231" s="1"/>
  <c r="K86" i="231" s="1"/>
  <c r="E81" i="231"/>
  <c r="J81" i="231"/>
  <c r="K81" i="231" s="1"/>
  <c r="E78" i="231"/>
  <c r="E75" i="231"/>
  <c r="J75" i="231" s="1"/>
  <c r="K75" i="231" s="1"/>
  <c r="F58" i="231"/>
  <c r="J58" i="231" s="1"/>
  <c r="K58" i="231" s="1"/>
  <c r="E55" i="231"/>
  <c r="E52" i="231"/>
  <c r="J52" i="231" s="1"/>
  <c r="K52" i="231" s="1"/>
  <c r="E50" i="231"/>
  <c r="J50" i="231" s="1"/>
  <c r="K50" i="231" s="1"/>
  <c r="E49" i="231"/>
  <c r="J49" i="231" s="1"/>
  <c r="K49" i="231" s="1"/>
  <c r="E35" i="231"/>
  <c r="J35" i="231" s="1"/>
  <c r="K35" i="231" s="1"/>
  <c r="E32" i="231"/>
  <c r="J32" i="231" s="1"/>
  <c r="K32" i="231" s="1"/>
  <c r="E31" i="231"/>
  <c r="J31" i="231" s="1"/>
  <c r="K31" i="231" s="1"/>
  <c r="E27" i="231"/>
  <c r="E26" i="231"/>
  <c r="J26" i="231" s="1"/>
  <c r="K26" i="231" s="1"/>
  <c r="E23" i="231"/>
  <c r="J23" i="231" s="1"/>
  <c r="K23" i="231" s="1"/>
  <c r="E22" i="231"/>
  <c r="J22" i="231"/>
  <c r="K22" i="231" s="1"/>
  <c r="E21" i="231"/>
  <c r="J21" i="231" s="1"/>
  <c r="K21" i="231" s="1"/>
  <c r="E20" i="231"/>
  <c r="J20" i="231" s="1"/>
  <c r="K20" i="231" s="1"/>
  <c r="E19" i="231"/>
  <c r="E18" i="231"/>
  <c r="J18" i="231" s="1"/>
  <c r="K18" i="231" s="1"/>
  <c r="E15" i="231"/>
  <c r="E14" i="231"/>
  <c r="J14" i="231" s="1"/>
  <c r="K14" i="231" s="1"/>
  <c r="E9" i="231"/>
  <c r="E8" i="231"/>
  <c r="J8" i="231" s="1"/>
  <c r="E6" i="231"/>
  <c r="J6" i="231" s="1"/>
  <c r="K6" i="231" s="1"/>
  <c r="C113" i="231"/>
  <c r="H113" i="231"/>
  <c r="D116" i="230"/>
  <c r="G116" i="230"/>
  <c r="J116" i="230"/>
  <c r="L116" i="230"/>
  <c r="M116" i="230"/>
  <c r="G106" i="226"/>
  <c r="D114" i="225"/>
  <c r="G114" i="225"/>
  <c r="I114" i="225"/>
  <c r="J114" i="225"/>
  <c r="O114" i="225" s="1"/>
  <c r="D116" i="224"/>
  <c r="G116" i="224"/>
  <c r="J116" i="224"/>
  <c r="L116" i="224"/>
  <c r="M116" i="224"/>
  <c r="M120" i="224" s="1"/>
  <c r="E32" i="223"/>
  <c r="J32" i="223" s="1"/>
  <c r="K32" i="223" s="1"/>
  <c r="E27" i="223"/>
  <c r="J27" i="223" s="1"/>
  <c r="K27" i="223" s="1"/>
  <c r="E28" i="223"/>
  <c r="J28" i="223"/>
  <c r="K28" i="223" s="1"/>
  <c r="E26" i="223"/>
  <c r="E16" i="223"/>
  <c r="J16" i="223" s="1"/>
  <c r="K16" i="223" s="1"/>
  <c r="E17" i="223"/>
  <c r="E18" i="223"/>
  <c r="J18" i="223"/>
  <c r="K18" i="223" s="1"/>
  <c r="E19" i="223"/>
  <c r="J19" i="223" s="1"/>
  <c r="K19" i="223" s="1"/>
  <c r="E20" i="223"/>
  <c r="J20" i="223" s="1"/>
  <c r="K20" i="223" s="1"/>
  <c r="E21" i="223"/>
  <c r="J21" i="223" s="1"/>
  <c r="K21" i="223" s="1"/>
  <c r="E15" i="223"/>
  <c r="J15" i="223" s="1"/>
  <c r="K15" i="223" s="1"/>
  <c r="E14" i="223"/>
  <c r="F12" i="223"/>
  <c r="J12" i="223" s="1"/>
  <c r="K12" i="223" s="1"/>
  <c r="E7" i="223"/>
  <c r="E8" i="223"/>
  <c r="J8" i="223" s="1"/>
  <c r="K8" i="223" s="1"/>
  <c r="E9" i="223"/>
  <c r="J9" i="223" s="1"/>
  <c r="K9" i="223" s="1"/>
  <c r="E6" i="223"/>
  <c r="J6" i="223" s="1"/>
  <c r="K6" i="223" s="1"/>
  <c r="E94" i="223"/>
  <c r="J94" i="223" s="1"/>
  <c r="K94" i="223" s="1"/>
  <c r="E98" i="223"/>
  <c r="E103" i="223"/>
  <c r="J103" i="223"/>
  <c r="K103" i="223" s="1"/>
  <c r="E105" i="223"/>
  <c r="J105" i="223" s="1"/>
  <c r="K105" i="223" s="1"/>
  <c r="E107" i="223"/>
  <c r="J107" i="223" s="1"/>
  <c r="K107" i="223" s="1"/>
  <c r="E108" i="223"/>
  <c r="J108" i="223" s="1"/>
  <c r="K108" i="223" s="1"/>
  <c r="F90" i="223"/>
  <c r="J90" i="223" s="1"/>
  <c r="K90" i="223" s="1"/>
  <c r="E75" i="223"/>
  <c r="E79" i="223"/>
  <c r="J79" i="223" s="1"/>
  <c r="K79" i="223" s="1"/>
  <c r="E82" i="223"/>
  <c r="J82" i="223" s="1"/>
  <c r="K82" i="223" s="1"/>
  <c r="E85" i="223"/>
  <c r="J85" i="223"/>
  <c r="K85" i="223" s="1"/>
  <c r="E86" i="223"/>
  <c r="J86" i="223" s="1"/>
  <c r="K86" i="223" s="1"/>
  <c r="E56" i="223"/>
  <c r="E36" i="223"/>
  <c r="J36" i="223" s="1"/>
  <c r="K36" i="223" s="1"/>
  <c r="E58" i="223"/>
  <c r="J58" i="223" s="1"/>
  <c r="K58" i="223" s="1"/>
  <c r="E62" i="223"/>
  <c r="J62" i="223" s="1"/>
  <c r="K62" i="223" s="1"/>
  <c r="E64" i="223"/>
  <c r="J64" i="223" s="1"/>
  <c r="K64" i="223" s="1"/>
  <c r="E65" i="223"/>
  <c r="J65" i="223" s="1"/>
  <c r="K65" i="223" s="1"/>
  <c r="E66" i="223"/>
  <c r="J66" i="223" s="1"/>
  <c r="K66" i="223" s="1"/>
  <c r="E39" i="223"/>
  <c r="E41" i="223"/>
  <c r="J41" i="223"/>
  <c r="K41" i="223" s="1"/>
  <c r="E48" i="223"/>
  <c r="J48" i="223" s="1"/>
  <c r="K48" i="223" s="1"/>
  <c r="E33" i="223"/>
  <c r="J33" i="223" s="1"/>
  <c r="K33" i="223" s="1"/>
  <c r="C110" i="223"/>
  <c r="H110" i="223"/>
  <c r="G104" i="222"/>
  <c r="D114" i="221"/>
  <c r="G114" i="221"/>
  <c r="I114" i="221"/>
  <c r="J114" i="221"/>
  <c r="E6" i="220"/>
  <c r="J6" i="220" s="1"/>
  <c r="K6" i="220" s="1"/>
  <c r="E7" i="220"/>
  <c r="J7" i="220" s="1"/>
  <c r="K7" i="220" s="1"/>
  <c r="E8" i="220"/>
  <c r="E9" i="220"/>
  <c r="J9" i="220" s="1"/>
  <c r="K9" i="220" s="1"/>
  <c r="E14" i="220"/>
  <c r="J14" i="220" s="1"/>
  <c r="K14" i="220"/>
  <c r="E15" i="220"/>
  <c r="J15" i="220" s="1"/>
  <c r="K15" i="220" s="1"/>
  <c r="E16" i="220"/>
  <c r="J16" i="220" s="1"/>
  <c r="K16" i="220" s="1"/>
  <c r="E18" i="220"/>
  <c r="J18" i="220" s="1"/>
  <c r="K18" i="220" s="1"/>
  <c r="E19" i="220"/>
  <c r="J19" i="220" s="1"/>
  <c r="K19" i="220" s="1"/>
  <c r="E22" i="220"/>
  <c r="J22" i="220" s="1"/>
  <c r="K22" i="220" s="1"/>
  <c r="E23" i="220"/>
  <c r="J23" i="220" s="1"/>
  <c r="K23" i="220" s="1"/>
  <c r="E24" i="220"/>
  <c r="J24" i="220" s="1"/>
  <c r="K24" i="220" s="1"/>
  <c r="E27" i="220"/>
  <c r="E28" i="220"/>
  <c r="J28" i="220" s="1"/>
  <c r="K28" i="220" s="1"/>
  <c r="E39" i="220"/>
  <c r="J39" i="220" s="1"/>
  <c r="K39" i="220" s="1"/>
  <c r="E41" i="220"/>
  <c r="E45" i="220"/>
  <c r="J45" i="220" s="1"/>
  <c r="K45" i="220" s="1"/>
  <c r="E46" i="220"/>
  <c r="J46" i="220" s="1"/>
  <c r="K46" i="220" s="1"/>
  <c r="E47" i="220"/>
  <c r="J47" i="220" s="1"/>
  <c r="K47" i="220" s="1"/>
  <c r="E48" i="220"/>
  <c r="J48" i="220" s="1"/>
  <c r="K48" i="220" s="1"/>
  <c r="E56" i="220"/>
  <c r="E57" i="220"/>
  <c r="J57" i="220"/>
  <c r="K57" i="220" s="1"/>
  <c r="E61" i="220"/>
  <c r="J61" i="220" s="1"/>
  <c r="K61" i="220" s="1"/>
  <c r="F62" i="220"/>
  <c r="J62" i="220" s="1"/>
  <c r="K62" i="220" s="1"/>
  <c r="C70" i="220"/>
  <c r="E47" i="219"/>
  <c r="E39" i="219"/>
  <c r="J39" i="219" s="1"/>
  <c r="K39" i="219" s="1"/>
  <c r="E33" i="219"/>
  <c r="J33" i="219" s="1"/>
  <c r="K33" i="219" s="1"/>
  <c r="E31" i="219"/>
  <c r="J31" i="219" s="1"/>
  <c r="K31" i="219" s="1"/>
  <c r="E30" i="219"/>
  <c r="J30" i="219" s="1"/>
  <c r="K30" i="219" s="1"/>
  <c r="E28" i="219"/>
  <c r="J28" i="219" s="1"/>
  <c r="K28" i="219" s="1"/>
  <c r="E26" i="219"/>
  <c r="J26" i="219" s="1"/>
  <c r="K26" i="219" s="1"/>
  <c r="E25" i="219"/>
  <c r="J25" i="219" s="1"/>
  <c r="K25" i="219" s="1"/>
  <c r="E24" i="219"/>
  <c r="E21" i="219"/>
  <c r="J21" i="219"/>
  <c r="K21" i="219" s="1"/>
  <c r="E19" i="219"/>
  <c r="J19" i="219" s="1"/>
  <c r="K19" i="219" s="1"/>
  <c r="E18" i="219"/>
  <c r="J18" i="219" s="1"/>
  <c r="K18" i="219" s="1"/>
  <c r="E11" i="219"/>
  <c r="E9" i="219"/>
  <c r="J9" i="219" s="1"/>
  <c r="K9" i="219" s="1"/>
  <c r="E8" i="219"/>
  <c r="E7" i="219"/>
  <c r="J7" i="219" s="1"/>
  <c r="K7" i="219" s="1"/>
  <c r="E5" i="219"/>
  <c r="J5" i="219" s="1"/>
  <c r="K5" i="219" s="1"/>
  <c r="E191" i="218"/>
  <c r="J191" i="218" s="1"/>
  <c r="K191" i="218" s="1"/>
  <c r="E189" i="218"/>
  <c r="J189" i="218" s="1"/>
  <c r="K189" i="218" s="1"/>
  <c r="E188" i="218"/>
  <c r="E186" i="218"/>
  <c r="J186" i="218" s="1"/>
  <c r="K186" i="218" s="1"/>
  <c r="E158" i="218"/>
  <c r="E153" i="218"/>
  <c r="J153" i="218"/>
  <c r="K153" i="218" s="1"/>
  <c r="E152" i="218"/>
  <c r="J152" i="218" s="1"/>
  <c r="K152" i="218" s="1"/>
  <c r="E145" i="218"/>
  <c r="J145" i="218" s="1"/>
  <c r="K145" i="218" s="1"/>
  <c r="E135" i="218"/>
  <c r="E129" i="218"/>
  <c r="J129" i="218" s="1"/>
  <c r="K129" i="218" s="1"/>
  <c r="E115" i="218"/>
  <c r="E95" i="218"/>
  <c r="J95" i="218" s="1"/>
  <c r="K95" i="218" s="1"/>
  <c r="E91" i="218"/>
  <c r="E89" i="218"/>
  <c r="J89" i="218"/>
  <c r="K89" i="218" s="1"/>
  <c r="E78" i="218"/>
  <c r="J78" i="218" s="1"/>
  <c r="K78" i="218" s="1"/>
  <c r="E77" i="218"/>
  <c r="J77" i="218" s="1"/>
  <c r="K77" i="218" s="1"/>
  <c r="E70" i="218"/>
  <c r="E63" i="218"/>
  <c r="J63" i="218" s="1"/>
  <c r="K63" i="218" s="1"/>
  <c r="E59" i="218"/>
  <c r="J59" i="218" s="1"/>
  <c r="K59" i="218" s="1"/>
  <c r="E60" i="218"/>
  <c r="J60" i="218" s="1"/>
  <c r="K60" i="218" s="1"/>
  <c r="E58" i="218"/>
  <c r="J58" i="218" s="1"/>
  <c r="K58" i="218" s="1"/>
  <c r="E51" i="218"/>
  <c r="J51" i="218" s="1"/>
  <c r="K51" i="218" s="1"/>
  <c r="E48" i="218"/>
  <c r="J48" i="218" s="1"/>
  <c r="K48" i="218" s="1"/>
  <c r="E39" i="218"/>
  <c r="J39" i="218" s="1"/>
  <c r="K39" i="218" s="1"/>
  <c r="E19" i="218"/>
  <c r="J19" i="218" s="1"/>
  <c r="K19" i="218" s="1"/>
  <c r="E20" i="218"/>
  <c r="J20" i="218" s="1"/>
  <c r="K20" i="218" s="1"/>
  <c r="E18" i="218"/>
  <c r="J18" i="218"/>
  <c r="K18" i="218" s="1"/>
  <c r="E15" i="218"/>
  <c r="J15" i="218" s="1"/>
  <c r="K15" i="218" s="1"/>
  <c r="E13" i="218"/>
  <c r="J13" i="218"/>
  <c r="K13" i="218" s="1"/>
  <c r="E10" i="218"/>
  <c r="E6" i="218"/>
  <c r="J6" i="218" s="1"/>
  <c r="K6" i="218" s="1"/>
  <c r="E7" i="218"/>
  <c r="J7" i="218" s="1"/>
  <c r="K7" i="218" s="1"/>
  <c r="E5" i="218"/>
  <c r="J5" i="218" s="1"/>
  <c r="K5" i="218" s="1"/>
  <c r="E193" i="218"/>
  <c r="J193" i="218" s="1"/>
  <c r="K193" i="218" s="1"/>
  <c r="E162" i="218"/>
  <c r="J162" i="218" s="1"/>
  <c r="K162" i="218" s="1"/>
  <c r="E154" i="218"/>
  <c r="J154" i="218" s="1"/>
  <c r="K154" i="218" s="1"/>
  <c r="E134" i="218"/>
  <c r="E116" i="218"/>
  <c r="J116" i="218" s="1"/>
  <c r="K116" i="218" s="1"/>
  <c r="E96" i="218"/>
  <c r="J96" i="218" s="1"/>
  <c r="K96" i="218" s="1"/>
  <c r="E80" i="218"/>
  <c r="J80" i="218" s="1"/>
  <c r="K80" i="218" s="1"/>
  <c r="E49" i="218"/>
  <c r="J49" i="218" s="1"/>
  <c r="K49" i="218" s="1"/>
  <c r="E27" i="218"/>
  <c r="H70" i="220"/>
  <c r="G7" i="213"/>
  <c r="G24" i="213"/>
  <c r="L24" i="213" s="1"/>
  <c r="M24" i="213" s="1"/>
  <c r="G25" i="213"/>
  <c r="L25" i="213" s="1"/>
  <c r="M25" i="213" s="1"/>
  <c r="G27" i="213"/>
  <c r="L27" i="213" s="1"/>
  <c r="M27" i="213" s="1"/>
  <c r="G28" i="213"/>
  <c r="L28" i="213" s="1"/>
  <c r="M28" i="213" s="1"/>
  <c r="G29" i="213"/>
  <c r="L29" i="213" s="1"/>
  <c r="M29" i="213" s="1"/>
  <c r="G32" i="213"/>
  <c r="L32" i="213" s="1"/>
  <c r="M32" i="213" s="1"/>
  <c r="G52" i="213"/>
  <c r="L52" i="213" s="1"/>
  <c r="M52" i="213" s="1"/>
  <c r="G54" i="213"/>
  <c r="L54" i="213" s="1"/>
  <c r="M54" i="213" s="1"/>
  <c r="G55" i="213"/>
  <c r="L55" i="213"/>
  <c r="M55" i="213" s="1"/>
  <c r="G58" i="213"/>
  <c r="L58" i="213" s="1"/>
  <c r="M58" i="213" s="1"/>
  <c r="G59" i="213"/>
  <c r="L59" i="213" s="1"/>
  <c r="M59" i="213" s="1"/>
  <c r="G60" i="213"/>
  <c r="L60" i="213" s="1"/>
  <c r="M60" i="213" s="1"/>
  <c r="G61" i="213"/>
  <c r="L61" i="213" s="1"/>
  <c r="M61" i="213" s="1"/>
  <c r="C51" i="219"/>
  <c r="H51" i="219"/>
  <c r="J27" i="218"/>
  <c r="K27" i="218" s="1"/>
  <c r="E29" i="218"/>
  <c r="J29" i="218"/>
  <c r="K29" i="218" s="1"/>
  <c r="E182" i="218"/>
  <c r="J182" i="218"/>
  <c r="K182" i="218" s="1"/>
  <c r="E194" i="218"/>
  <c r="J194" i="218"/>
  <c r="K194" i="218" s="1"/>
  <c r="C197" i="218"/>
  <c r="H197" i="218"/>
  <c r="G59" i="212"/>
  <c r="D66" i="213"/>
  <c r="J66" i="213"/>
  <c r="D66" i="211"/>
  <c r="G66" i="211"/>
  <c r="I66" i="211"/>
  <c r="J66" i="211"/>
  <c r="G47" i="210"/>
  <c r="L47" i="210"/>
  <c r="M47" i="210" s="1"/>
  <c r="G37" i="210"/>
  <c r="L37" i="210" s="1"/>
  <c r="M37" i="210" s="1"/>
  <c r="G34" i="210"/>
  <c r="L34" i="210"/>
  <c r="M34" i="210" s="1"/>
  <c r="G29" i="210"/>
  <c r="L29" i="210" s="1"/>
  <c r="M29" i="210" s="1"/>
  <c r="G25" i="210"/>
  <c r="L25" i="210" s="1"/>
  <c r="M25" i="210" s="1"/>
  <c r="G24" i="210"/>
  <c r="L24" i="210" s="1"/>
  <c r="M24" i="210" s="1"/>
  <c r="G23" i="210"/>
  <c r="L23" i="210" s="1"/>
  <c r="M23" i="210" s="1"/>
  <c r="G22" i="210"/>
  <c r="L22" i="210" s="1"/>
  <c r="M22" i="210" s="1"/>
  <c r="G18" i="210"/>
  <c r="L18" i="210"/>
  <c r="M18" i="210" s="1"/>
  <c r="G17" i="210"/>
  <c r="L17" i="210" s="1"/>
  <c r="G45" i="210"/>
  <c r="D49" i="210"/>
  <c r="J49" i="210"/>
  <c r="G49" i="204"/>
  <c r="G45" i="205"/>
  <c r="D49" i="204"/>
  <c r="I49" i="204"/>
  <c r="J49" i="204"/>
  <c r="O49" i="204" s="1"/>
  <c r="G32" i="199"/>
  <c r="L32" i="199" s="1"/>
  <c r="M32" i="199" s="1"/>
  <c r="G75" i="199"/>
  <c r="L75" i="199" s="1"/>
  <c r="M75" i="199" s="1"/>
  <c r="G77" i="199"/>
  <c r="L77" i="199"/>
  <c r="M77" i="199" s="1"/>
  <c r="G80" i="199"/>
  <c r="L80" i="199" s="1"/>
  <c r="M80" i="199" s="1"/>
  <c r="G82" i="199"/>
  <c r="L82" i="199" s="1"/>
  <c r="M82" i="199" s="1"/>
  <c r="G83" i="199"/>
  <c r="L83" i="199" s="1"/>
  <c r="M83" i="199" s="1"/>
  <c r="G84" i="199"/>
  <c r="L84" i="199" s="1"/>
  <c r="M84" i="199" s="1"/>
  <c r="G98" i="199"/>
  <c r="L98" i="199" s="1"/>
  <c r="M98" i="199" s="1"/>
  <c r="G118" i="199"/>
  <c r="L118" i="199" s="1"/>
  <c r="M118" i="199" s="1"/>
  <c r="G142" i="199"/>
  <c r="L142" i="199" s="1"/>
  <c r="M142" i="199" s="1"/>
  <c r="G186" i="199"/>
  <c r="L186" i="199" s="1"/>
  <c r="M186" i="199" s="1"/>
  <c r="G193" i="199"/>
  <c r="L193" i="199" s="1"/>
  <c r="M193" i="199" s="1"/>
  <c r="G194" i="199"/>
  <c r="L194" i="199"/>
  <c r="M194" i="199" s="1"/>
  <c r="G192" i="199"/>
  <c r="G188" i="199"/>
  <c r="J198" i="199"/>
  <c r="D198" i="199"/>
  <c r="D202" i="201"/>
  <c r="F201" i="203"/>
  <c r="G193" i="203"/>
  <c r="G202" i="201"/>
  <c r="I202" i="201"/>
  <c r="J202" i="201"/>
  <c r="O129" i="244"/>
  <c r="F87" i="231" l="1"/>
  <c r="O90" i="237"/>
  <c r="M94" i="242"/>
  <c r="O114" i="221"/>
  <c r="F37" i="251"/>
  <c r="F7" i="219"/>
  <c r="O66" i="211"/>
  <c r="M92" i="234"/>
  <c r="G49" i="210"/>
  <c r="M129" i="247"/>
  <c r="F55" i="231"/>
  <c r="F48" i="220"/>
  <c r="F23" i="220"/>
  <c r="M120" i="230"/>
  <c r="F85" i="257"/>
  <c r="F7" i="218"/>
  <c r="E197" i="218"/>
  <c r="F23" i="231"/>
  <c r="M198" i="199"/>
  <c r="J30" i="251"/>
  <c r="K30" i="251" s="1"/>
  <c r="F101" i="231"/>
  <c r="F7" i="220"/>
  <c r="J41" i="220"/>
  <c r="K41" i="220" s="1"/>
  <c r="J55" i="231"/>
  <c r="K55" i="231" s="1"/>
  <c r="F9" i="243"/>
  <c r="F19" i="246"/>
  <c r="F10" i="257"/>
  <c r="F62" i="257"/>
  <c r="F75" i="257"/>
  <c r="J78" i="257"/>
  <c r="K78" i="257" s="1"/>
  <c r="J64" i="257"/>
  <c r="K64" i="257" s="1"/>
  <c r="F39" i="219"/>
  <c r="F78" i="243"/>
  <c r="F38" i="246"/>
  <c r="L198" i="199"/>
  <c r="O202" i="201"/>
  <c r="J59" i="257"/>
  <c r="K59" i="257" s="1"/>
  <c r="K135" i="270"/>
  <c r="K114" i="265"/>
  <c r="O205" i="258"/>
  <c r="F16" i="257"/>
  <c r="F20" i="257"/>
  <c r="F31" i="257"/>
  <c r="F51" i="257"/>
  <c r="L7" i="213"/>
  <c r="G66" i="213"/>
  <c r="J10" i="218"/>
  <c r="F15" i="218"/>
  <c r="J70" i="218"/>
  <c r="K70" i="218" s="1"/>
  <c r="F80" i="218"/>
  <c r="J91" i="218"/>
  <c r="K91" i="218" s="1"/>
  <c r="F96" i="218"/>
  <c r="J115" i="218"/>
  <c r="K115" i="218" s="1"/>
  <c r="F116" i="218"/>
  <c r="J135" i="218"/>
  <c r="K135" i="218" s="1"/>
  <c r="F154" i="218"/>
  <c r="J158" i="218"/>
  <c r="K158" i="218" s="1"/>
  <c r="F162" i="218"/>
  <c r="J188" i="218"/>
  <c r="K188" i="218" s="1"/>
  <c r="F193" i="218"/>
  <c r="J39" i="223"/>
  <c r="K39" i="223" s="1"/>
  <c r="F48" i="223"/>
  <c r="J56" i="223"/>
  <c r="K56" i="223" s="1"/>
  <c r="F66" i="223"/>
  <c r="J98" i="223"/>
  <c r="K98" i="223" s="1"/>
  <c r="F108" i="223"/>
  <c r="J7" i="223"/>
  <c r="F9" i="223"/>
  <c r="J17" i="223"/>
  <c r="K17" i="223" s="1"/>
  <c r="F19" i="223"/>
  <c r="J9" i="231"/>
  <c r="K9" i="231" s="1"/>
  <c r="F9" i="231"/>
  <c r="J19" i="231"/>
  <c r="K19" i="231" s="1"/>
  <c r="F20" i="231"/>
  <c r="J78" i="231"/>
  <c r="K78" i="231" s="1"/>
  <c r="F78" i="231"/>
  <c r="J89" i="231"/>
  <c r="K89" i="231" s="1"/>
  <c r="F91" i="231"/>
  <c r="F62" i="235"/>
  <c r="F83" i="235"/>
  <c r="M17" i="210"/>
  <c r="M49" i="210" s="1"/>
  <c r="L49" i="210"/>
  <c r="O49" i="210" s="1"/>
  <c r="K8" i="231"/>
  <c r="F134" i="218"/>
  <c r="J134" i="218"/>
  <c r="K134" i="218" s="1"/>
  <c r="J8" i="219"/>
  <c r="E51" i="219"/>
  <c r="J11" i="219"/>
  <c r="K11" i="219" s="1"/>
  <c r="F21" i="219"/>
  <c r="J24" i="219"/>
  <c r="K24" i="219" s="1"/>
  <c r="F28" i="219"/>
  <c r="J75" i="223"/>
  <c r="K75" i="223" s="1"/>
  <c r="F86" i="223"/>
  <c r="J14" i="223"/>
  <c r="K14" i="223" s="1"/>
  <c r="F15" i="223"/>
  <c r="J26" i="223"/>
  <c r="K26" i="223" s="1"/>
  <c r="F33" i="223"/>
  <c r="J15" i="231"/>
  <c r="K15" i="231" s="1"/>
  <c r="F15" i="231"/>
  <c r="J27" i="231"/>
  <c r="K27" i="231" s="1"/>
  <c r="F35" i="231"/>
  <c r="K6" i="243"/>
  <c r="G198" i="199"/>
  <c r="F27" i="218"/>
  <c r="F49" i="218"/>
  <c r="F60" i="218"/>
  <c r="F21" i="223"/>
  <c r="J21" i="243"/>
  <c r="K21" i="243" s="1"/>
  <c r="J8" i="246"/>
  <c r="F9" i="246"/>
  <c r="J81" i="246"/>
  <c r="K81" i="246" s="1"/>
  <c r="F83" i="246"/>
  <c r="J56" i="220"/>
  <c r="K56" i="220" s="1"/>
  <c r="F61" i="220"/>
  <c r="J27" i="220"/>
  <c r="K27" i="220" s="1"/>
  <c r="F28" i="220"/>
  <c r="J8" i="220"/>
  <c r="F15" i="220"/>
  <c r="J72" i="235"/>
  <c r="K72" i="235" s="1"/>
  <c r="K89" i="235" s="1"/>
  <c r="F76" i="235"/>
  <c r="J47" i="246"/>
  <c r="K47" i="246" s="1"/>
  <c r="F58" i="246"/>
  <c r="F80" i="251"/>
  <c r="J76" i="251"/>
  <c r="K76" i="251" s="1"/>
  <c r="F92" i="251"/>
  <c r="J83" i="251"/>
  <c r="K83" i="251" s="1"/>
  <c r="F97" i="246"/>
  <c r="F123" i="246"/>
  <c r="F70" i="243"/>
  <c r="F86" i="243"/>
  <c r="J8" i="243"/>
  <c r="K8" i="243" s="1"/>
  <c r="F71" i="235"/>
  <c r="F85" i="235"/>
  <c r="F59" i="251"/>
  <c r="F112" i="251"/>
  <c r="F114" i="251"/>
  <c r="F139" i="251"/>
  <c r="J51" i="251"/>
  <c r="K51" i="251" s="1"/>
  <c r="J135" i="251"/>
  <c r="K135" i="251" s="1"/>
  <c r="M92" i="256"/>
  <c r="O87" i="252"/>
  <c r="F12" i="251"/>
  <c r="F18" i="251"/>
  <c r="F134" i="251"/>
  <c r="F7" i="251"/>
  <c r="M155" i="250"/>
  <c r="O144" i="248"/>
  <c r="F88" i="257" l="1"/>
  <c r="O198" i="199"/>
  <c r="F70" i="220"/>
  <c r="J113" i="231"/>
  <c r="F145" i="251"/>
  <c r="F90" i="243"/>
  <c r="K113" i="231"/>
  <c r="K8" i="220"/>
  <c r="K70" i="220" s="1"/>
  <c r="J70" i="220"/>
  <c r="K8" i="246"/>
  <c r="K129" i="246" s="1"/>
  <c r="J129" i="246"/>
  <c r="K8" i="219"/>
  <c r="K51" i="219" s="1"/>
  <c r="J51" i="219"/>
  <c r="K7" i="223"/>
  <c r="K110" i="223" s="1"/>
  <c r="J110" i="223"/>
  <c r="K10" i="218"/>
  <c r="K197" i="218" s="1"/>
  <c r="J197" i="218"/>
  <c r="L66" i="213"/>
  <c r="M7" i="213"/>
  <c r="M66" i="213" s="1"/>
  <c r="J90" i="243"/>
  <c r="J89" i="235"/>
  <c r="F113" i="231"/>
  <c r="F110" i="223"/>
  <c r="F129" i="246"/>
  <c r="K90" i="243"/>
  <c r="F89" i="235"/>
  <c r="K88" i="257"/>
  <c r="J88" i="257"/>
  <c r="K145" i="251"/>
  <c r="J145" i="251"/>
  <c r="K56" i="219" l="1"/>
  <c r="K118" i="231"/>
  <c r="K202" i="218"/>
  <c r="K94" i="235"/>
  <c r="K95" i="243"/>
  <c r="M70" i="213"/>
  <c r="K115" i="223"/>
  <c r="K134" i="246"/>
  <c r="K75" i="220"/>
  <c r="K93" i="257"/>
  <c r="K150" i="251"/>
</calcChain>
</file>

<file path=xl/sharedStrings.xml><?xml version="1.0" encoding="utf-8"?>
<sst xmlns="http://schemas.openxmlformats.org/spreadsheetml/2006/main" count="79654" uniqueCount="5722">
  <si>
    <t>HS552891</t>
  </si>
  <si>
    <t>HS553629</t>
  </si>
  <si>
    <t>NFG</t>
  </si>
  <si>
    <t>NEK</t>
  </si>
  <si>
    <t>NFN</t>
  </si>
  <si>
    <t>NER</t>
  </si>
  <si>
    <t>H1550018</t>
  </si>
  <si>
    <t>HS564598</t>
  </si>
  <si>
    <t>NFY</t>
  </si>
  <si>
    <t>NFX</t>
  </si>
  <si>
    <t>NG1</t>
  </si>
  <si>
    <t>HS512595</t>
  </si>
  <si>
    <t>HS566262</t>
  </si>
  <si>
    <t>HS565640</t>
  </si>
  <si>
    <t>HL144257</t>
  </si>
  <si>
    <t>F9P</t>
  </si>
  <si>
    <t>1643-QMN17</t>
  </si>
  <si>
    <t>HT013117</t>
  </si>
  <si>
    <t>HT013683</t>
  </si>
  <si>
    <t>HT013791</t>
  </si>
  <si>
    <t>HT014439</t>
  </si>
  <si>
    <t>HT016299</t>
  </si>
  <si>
    <t>HS555667</t>
  </si>
  <si>
    <t>HS556548</t>
  </si>
  <si>
    <t>HS555879</t>
  </si>
  <si>
    <t>NO SE REG BONI-PAGO POR TENER CARGO Y ABONO</t>
  </si>
  <si>
    <t>BON SEM  31 DE DIC 2016 AL 06  DE ENERO   2017</t>
  </si>
  <si>
    <t>BONIFICACIONES DEL 31 DE DICIEMBRE 2016  AL 06  DE ENERO  2017</t>
  </si>
  <si>
    <t>SUB-TOTAL 303,069.97 CR</t>
  </si>
  <si>
    <t>CREDITO AL 303,069.97 CR</t>
  </si>
  <si>
    <t>GRAND TOTAL: 303,069.97 CR</t>
  </si>
  <si>
    <t>HL124581</t>
  </si>
  <si>
    <t>HL132687</t>
  </si>
  <si>
    <t>HL143265</t>
  </si>
  <si>
    <t>HL152086</t>
  </si>
  <si>
    <t>HS571057</t>
  </si>
  <si>
    <t>HS572177</t>
  </si>
  <si>
    <t>HT020303</t>
  </si>
  <si>
    <t>F9W</t>
  </si>
  <si>
    <t>HS571452</t>
  </si>
  <si>
    <t>HS571130</t>
  </si>
  <si>
    <t>HS572521</t>
  </si>
  <si>
    <t>HS572989</t>
  </si>
  <si>
    <t>HS570844</t>
  </si>
  <si>
    <t>HS572412</t>
  </si>
  <si>
    <t>HC734342</t>
  </si>
  <si>
    <t>HS571970</t>
  </si>
  <si>
    <t>HS570905</t>
  </si>
  <si>
    <t>HS573251</t>
  </si>
  <si>
    <t>HL133824</t>
  </si>
  <si>
    <t>HS573078</t>
  </si>
  <si>
    <t>HS573950</t>
  </si>
  <si>
    <t>H6258012</t>
  </si>
  <si>
    <t>HC759589</t>
  </si>
  <si>
    <t>HT022176</t>
  </si>
  <si>
    <t>HL170654</t>
  </si>
  <si>
    <t>HL183321</t>
  </si>
  <si>
    <t>HL170732</t>
  </si>
  <si>
    <t>HL191530</t>
  </si>
  <si>
    <t>HL182365</t>
  </si>
  <si>
    <t>HL183833</t>
  </si>
  <si>
    <t>HL170714</t>
  </si>
  <si>
    <t>HL185627</t>
  </si>
  <si>
    <t>HL181730</t>
  </si>
  <si>
    <t>HL170375</t>
  </si>
  <si>
    <t>HL184529</t>
  </si>
  <si>
    <t>HL179951</t>
  </si>
  <si>
    <t>HL184600</t>
  </si>
  <si>
    <t>HL180545</t>
  </si>
  <si>
    <t>HL170385</t>
  </si>
  <si>
    <t>HT021487</t>
  </si>
  <si>
    <t>HL181524</t>
  </si>
  <si>
    <t>HL185301</t>
  </si>
  <si>
    <t>HL184922</t>
  </si>
  <si>
    <t>HL181211</t>
  </si>
  <si>
    <t>HL170492</t>
  </si>
  <si>
    <t>HL170404</t>
  </si>
  <si>
    <t>HL184910</t>
  </si>
  <si>
    <t>HL180677</t>
  </si>
  <si>
    <t>HL170744</t>
  </si>
  <si>
    <t>HL183892</t>
  </si>
  <si>
    <t>HL179762</t>
  </si>
  <si>
    <t>HL170373</t>
  </si>
  <si>
    <t>HL170505</t>
  </si>
  <si>
    <t>H6267486</t>
  </si>
  <si>
    <t>HL142638</t>
  </si>
  <si>
    <t>HL166640</t>
  </si>
  <si>
    <t>HL142504</t>
  </si>
  <si>
    <t>HT020060</t>
  </si>
  <si>
    <t>HT023963</t>
  </si>
  <si>
    <t>HT026463</t>
  </si>
  <si>
    <t>HT026324</t>
  </si>
  <si>
    <t>HT025979</t>
  </si>
  <si>
    <t>HT026323</t>
  </si>
  <si>
    <t>HT026322</t>
  </si>
  <si>
    <t>HT025793</t>
  </si>
  <si>
    <t>HT025792</t>
  </si>
  <si>
    <t>HT024852</t>
  </si>
  <si>
    <t>HT024837</t>
  </si>
  <si>
    <t>HT024472</t>
  </si>
  <si>
    <t>HT025012</t>
  </si>
  <si>
    <t>HT024913</t>
  </si>
  <si>
    <t>HT025720</t>
  </si>
  <si>
    <t>HT025719</t>
  </si>
  <si>
    <t>HT025718</t>
  </si>
  <si>
    <t>HT025717</t>
  </si>
  <si>
    <t>HT025678</t>
  </si>
  <si>
    <t>HT025626</t>
  </si>
  <si>
    <t>HT025566</t>
  </si>
  <si>
    <t>HT025565</t>
  </si>
  <si>
    <t>HT025091</t>
  </si>
  <si>
    <t>H6268397</t>
  </si>
  <si>
    <t>H6267475</t>
  </si>
  <si>
    <t>HT014544</t>
  </si>
  <si>
    <t>NH0</t>
  </si>
  <si>
    <t>HS573776</t>
  </si>
  <si>
    <t>N. DEB/SEM.ANT.</t>
  </si>
  <si>
    <t>1873-QMN17</t>
  </si>
  <si>
    <t>1876-QMN17</t>
  </si>
  <si>
    <t>1871-QMN17</t>
  </si>
  <si>
    <t>1848-QMN17</t>
  </si>
  <si>
    <t>HB121128</t>
  </si>
  <si>
    <t>HT005214</t>
  </si>
  <si>
    <t>HL139176</t>
  </si>
  <si>
    <t>HL139597</t>
  </si>
  <si>
    <t>HC703724</t>
  </si>
  <si>
    <t>0018-QMN17</t>
  </si>
  <si>
    <t>SE CARGO EN SALIDA(solo registrar pago)</t>
  </si>
  <si>
    <t>REWARDS</t>
  </si>
  <si>
    <t>SUC</t>
  </si>
  <si>
    <t>INV</t>
  </si>
  <si>
    <t>MODELO</t>
  </si>
  <si>
    <t>OBSERVACIONES</t>
  </si>
  <si>
    <t>A</t>
  </si>
  <si>
    <t>SONIC</t>
  </si>
  <si>
    <t>B</t>
  </si>
  <si>
    <t>AVEO</t>
  </si>
  <si>
    <t>C</t>
  </si>
  <si>
    <t>QM</t>
  </si>
  <si>
    <t>D</t>
  </si>
  <si>
    <t>E</t>
  </si>
  <si>
    <t>SPARK</t>
  </si>
  <si>
    <t>F</t>
  </si>
  <si>
    <t>G</t>
  </si>
  <si>
    <t>H</t>
  </si>
  <si>
    <t>I</t>
  </si>
  <si>
    <t>J</t>
  </si>
  <si>
    <t>K</t>
  </si>
  <si>
    <t>HL113385</t>
  </si>
  <si>
    <t>1163-QMN17</t>
  </si>
  <si>
    <t>1239-QMN17</t>
  </si>
  <si>
    <t>1223-QMN17</t>
  </si>
  <si>
    <t>1208-QMN17</t>
  </si>
  <si>
    <t>A15</t>
  </si>
  <si>
    <t>HS502043</t>
  </si>
  <si>
    <t>G1259132</t>
  </si>
  <si>
    <t>NOTA DE CREDITO DE INCENTIVOS</t>
  </si>
  <si>
    <t>AZZ</t>
  </si>
  <si>
    <t>CR</t>
  </si>
  <si>
    <t>O</t>
  </si>
  <si>
    <t>CANCELACION DE INCENTIVO</t>
  </si>
  <si>
    <t>NO CUADRA AUXILIAR KEPLER</t>
  </si>
  <si>
    <t>Página 4</t>
  </si>
  <si>
    <t>B05</t>
  </si>
  <si>
    <t>1418-QMN17</t>
  </si>
  <si>
    <t>NOTAS DE DEBITO</t>
  </si>
  <si>
    <t>BAJA</t>
  </si>
  <si>
    <t>BON VENTA</t>
  </si>
  <si>
    <t>BON COMPRA</t>
  </si>
  <si>
    <t>1666-QMN17</t>
  </si>
  <si>
    <t>1737-QMN17</t>
  </si>
  <si>
    <t>1735-QMN17</t>
  </si>
  <si>
    <t>1743-QMN17</t>
  </si>
  <si>
    <t>1749-QMN17</t>
  </si>
  <si>
    <t>4344-QMN16</t>
  </si>
  <si>
    <t>4375-QMN16</t>
  </si>
  <si>
    <t>HT011329</t>
  </si>
  <si>
    <t>HL159524</t>
  </si>
  <si>
    <t>HL160795</t>
  </si>
  <si>
    <t>HL160729</t>
  </si>
  <si>
    <t>HT016552</t>
  </si>
  <si>
    <t>GL240817</t>
  </si>
  <si>
    <t>HL150675</t>
  </si>
  <si>
    <t>0641-QMN17</t>
  </si>
  <si>
    <t>0645-QMN17</t>
  </si>
  <si>
    <t>PAGO</t>
  </si>
  <si>
    <t>PROVISION</t>
  </si>
  <si>
    <t>BANAMEX</t>
  </si>
  <si>
    <t>ABONO</t>
  </si>
  <si>
    <t>TI</t>
  </si>
  <si>
    <t>V</t>
  </si>
  <si>
    <t>PUBLICIDAD</t>
  </si>
  <si>
    <t>GL232506</t>
  </si>
  <si>
    <t>HC432963</t>
  </si>
  <si>
    <t>HT019118</t>
  </si>
  <si>
    <t>HT021192</t>
  </si>
  <si>
    <t>HT018874</t>
  </si>
  <si>
    <t>HT020389</t>
  </si>
  <si>
    <t>HT019359</t>
  </si>
  <si>
    <t>HS566919</t>
  </si>
  <si>
    <t>HS566612</t>
  </si>
  <si>
    <t>GR457775</t>
  </si>
  <si>
    <t>HS567988</t>
  </si>
  <si>
    <t>HT021870</t>
  </si>
  <si>
    <t>HT016911</t>
  </si>
  <si>
    <t>HT022145</t>
  </si>
  <si>
    <t>HS569007</t>
  </si>
  <si>
    <t>HT021869</t>
  </si>
  <si>
    <t>HT021871</t>
  </si>
  <si>
    <t>HL126897</t>
  </si>
  <si>
    <t>HT021432</t>
  </si>
  <si>
    <t>HL137733</t>
  </si>
  <si>
    <t>GR444622</t>
  </si>
  <si>
    <t>HS569742</t>
  </si>
  <si>
    <t>0123-QMN17</t>
  </si>
  <si>
    <t>CTA</t>
  </si>
  <si>
    <t>HT009518</t>
  </si>
  <si>
    <t>P</t>
  </si>
  <si>
    <t>Q</t>
  </si>
  <si>
    <t>R</t>
  </si>
  <si>
    <t>S</t>
  </si>
  <si>
    <t>T</t>
  </si>
  <si>
    <t>U</t>
  </si>
  <si>
    <t xml:space="preserve">            </t>
  </si>
  <si>
    <t>L</t>
  </si>
  <si>
    <t>M</t>
  </si>
  <si>
    <t>N</t>
  </si>
  <si>
    <t>Ñ</t>
  </si>
  <si>
    <t>HL162114</t>
  </si>
  <si>
    <t>HT008079</t>
  </si>
  <si>
    <t>HT008104</t>
  </si>
  <si>
    <t>HS514787</t>
  </si>
  <si>
    <t>HS515807</t>
  </si>
  <si>
    <t>HL148681</t>
  </si>
  <si>
    <t>HS569550</t>
  </si>
  <si>
    <t>NG7</t>
  </si>
  <si>
    <t>BON/SEMANA</t>
  </si>
  <si>
    <t>HS513885</t>
  </si>
  <si>
    <t>HT016021</t>
  </si>
  <si>
    <t>HL119595</t>
  </si>
  <si>
    <t>HL119562</t>
  </si>
  <si>
    <t>HL114750</t>
  </si>
  <si>
    <t>SUBURBAN</t>
  </si>
  <si>
    <t>TAHOE</t>
  </si>
  <si>
    <t>HL161046</t>
  </si>
  <si>
    <t>HL108050</t>
  </si>
  <si>
    <t xml:space="preserve"> </t>
  </si>
  <si>
    <t>DOCUMENTO FECHA</t>
  </si>
  <si>
    <t>DESCRIPCION ACTIVIDAD</t>
  </si>
  <si>
    <t>DOCUMENTO NUMERO</t>
  </si>
  <si>
    <t>SALDO ANTERIOR</t>
  </si>
  <si>
    <t>NOTAS DE CREDITO</t>
  </si>
  <si>
    <t>HT009068</t>
  </si>
  <si>
    <t>HL152326</t>
  </si>
  <si>
    <t>0768-QMN17</t>
  </si>
  <si>
    <t>0772-QMN17</t>
  </si>
  <si>
    <t>1856-QMN17</t>
  </si>
  <si>
    <t>1851-QMN17</t>
  </si>
  <si>
    <t>1854-QMN17</t>
  </si>
  <si>
    <t>1853-QMN17</t>
  </si>
  <si>
    <t>1852-QMN17</t>
  </si>
  <si>
    <t>1858-QMN17</t>
  </si>
  <si>
    <t>1860-QMN17</t>
  </si>
  <si>
    <t>1857-QMN17</t>
  </si>
  <si>
    <t>1855-QMN17</t>
  </si>
  <si>
    <t>1859-QMN17</t>
  </si>
  <si>
    <t>1881-QMN17</t>
  </si>
  <si>
    <t>1882-QMN17</t>
  </si>
  <si>
    <t>1880-QMN17</t>
  </si>
  <si>
    <t>1913-QMN17</t>
  </si>
  <si>
    <t>1931-QMN17</t>
  </si>
  <si>
    <t>1911-QMN17</t>
  </si>
  <si>
    <t>1920-QMN17</t>
  </si>
  <si>
    <t>1925-QMN17</t>
  </si>
  <si>
    <t>1927-QMN17</t>
  </si>
  <si>
    <t>1906-QMN17</t>
  </si>
  <si>
    <t>1932-QMN17</t>
  </si>
  <si>
    <t>1929-QMN17</t>
  </si>
  <si>
    <t>1917-QMN17</t>
  </si>
  <si>
    <t>1930-QMN17</t>
  </si>
  <si>
    <t>1921-QMN17</t>
  </si>
  <si>
    <t>1914-QMN17</t>
  </si>
  <si>
    <t>1928-QMN17</t>
  </si>
  <si>
    <t>1908-QMN17</t>
  </si>
  <si>
    <t>1924-QMN17</t>
  </si>
  <si>
    <t>1907-QMN17</t>
  </si>
  <si>
    <t>1915-QMN17</t>
  </si>
  <si>
    <t>1926-QMN17</t>
  </si>
  <si>
    <t>1912-QMN17</t>
  </si>
  <si>
    <t>1909-QMN17</t>
  </si>
  <si>
    <t>1923-QMN17</t>
  </si>
  <si>
    <t>1922-QMN17</t>
  </si>
  <si>
    <t>1916-QMN17</t>
  </si>
  <si>
    <t>1919-QMN17</t>
  </si>
  <si>
    <t>1918-QMN17</t>
  </si>
  <si>
    <t>1905-QMN17</t>
  </si>
  <si>
    <t>1910-QMN17</t>
  </si>
  <si>
    <t>1904-QMN17</t>
  </si>
  <si>
    <t>EQUINOX</t>
  </si>
  <si>
    <t>1961-QMN17</t>
  </si>
  <si>
    <t>1946-QMN17</t>
  </si>
  <si>
    <t>1954-QMN17</t>
  </si>
  <si>
    <t>1938-QMN17</t>
  </si>
  <si>
    <t>1959-QMN17</t>
  </si>
  <si>
    <t>1955-QMN17</t>
  </si>
  <si>
    <t>1956-QMN17</t>
  </si>
  <si>
    <t>1948-QMN17</t>
  </si>
  <si>
    <t>1960-QMN17</t>
  </si>
  <si>
    <t>1939-QMN17</t>
  </si>
  <si>
    <t>1950-QMN17</t>
  </si>
  <si>
    <t>1952-QMN17</t>
  </si>
  <si>
    <t>1951-QMN17</t>
  </si>
  <si>
    <t>1944-QMN17</t>
  </si>
  <si>
    <t>1940-QMN17</t>
  </si>
  <si>
    <t>1953-QMN17</t>
  </si>
  <si>
    <t>1943-QMN17</t>
  </si>
  <si>
    <t>1941-QMN17</t>
  </si>
  <si>
    <t>1949-QMN17</t>
  </si>
  <si>
    <t>1942-QMN17</t>
  </si>
  <si>
    <t>1958-QMN17</t>
  </si>
  <si>
    <t>1957-QMN17</t>
  </si>
  <si>
    <t>1947-QMN17</t>
  </si>
  <si>
    <t>1936-QMN17</t>
  </si>
  <si>
    <t>1937-QMN17</t>
  </si>
  <si>
    <t>1945-QMN17</t>
  </si>
  <si>
    <t>1962-QMN17</t>
  </si>
  <si>
    <t>1277-QMN17</t>
  </si>
  <si>
    <t>1278-QMN17</t>
  </si>
  <si>
    <t>1322-QMN17</t>
  </si>
  <si>
    <t>1799-QMN17</t>
  </si>
  <si>
    <t>1828-QMN17</t>
  </si>
  <si>
    <t>0679-QMN17</t>
  </si>
  <si>
    <t>0838-QMN17</t>
  </si>
  <si>
    <t>1772-QMN17</t>
  </si>
  <si>
    <t>0636-QMN17</t>
  </si>
  <si>
    <t>1472-QMN17</t>
  </si>
  <si>
    <t>1370-QMN17</t>
  </si>
  <si>
    <t>1371-QMN17</t>
  </si>
  <si>
    <t>1607-QMN17</t>
  </si>
  <si>
    <t>1747-QMN17</t>
  </si>
  <si>
    <t>1473-QMN17</t>
  </si>
  <si>
    <t>1642-QMN17</t>
  </si>
  <si>
    <t>1664-QMN17</t>
  </si>
  <si>
    <t>0633-QMN17</t>
  </si>
  <si>
    <t>1801-QMN17</t>
  </si>
  <si>
    <t>1372-QMN17</t>
  </si>
  <si>
    <t>1757-QMN17</t>
  </si>
  <si>
    <t>1250-QMN17</t>
  </si>
  <si>
    <t>1877-QMN17</t>
  </si>
  <si>
    <t>0960-QMN17</t>
  </si>
  <si>
    <t>0842-QMN17</t>
  </si>
  <si>
    <t>1894-QMN17</t>
  </si>
  <si>
    <t>1901-QMN17</t>
  </si>
  <si>
    <t>0840-QMN17</t>
  </si>
  <si>
    <t>1893-QMN17</t>
  </si>
  <si>
    <t>0778-QMN17</t>
  </si>
  <si>
    <t>0455-QMN17</t>
  </si>
  <si>
    <t>0730-QMN17</t>
  </si>
  <si>
    <t>1872-QMN17</t>
  </si>
  <si>
    <t>1676-QMN17</t>
  </si>
  <si>
    <t>0452-QMN17</t>
  </si>
  <si>
    <t>1746-QMN17</t>
  </si>
  <si>
    <t>1279-QMN17</t>
  </si>
  <si>
    <t>0704-QMN17</t>
  </si>
  <si>
    <t>0798-QMN17</t>
  </si>
  <si>
    <t>1736-QMN17</t>
  </si>
  <si>
    <t>1674-QMN17</t>
  </si>
  <si>
    <t>0900-QMN17</t>
  </si>
  <si>
    <t>1740-QMN17</t>
  </si>
  <si>
    <t>1697-QMN17</t>
  </si>
  <si>
    <t>S10</t>
  </si>
  <si>
    <t>1827-QMN17</t>
  </si>
  <si>
    <t>1892-QMN17</t>
  </si>
  <si>
    <t>1272-QMN17</t>
  </si>
  <si>
    <t>1680-QMN17</t>
  </si>
  <si>
    <t>1755-QMN17</t>
  </si>
  <si>
    <t>0698-QMN17</t>
  </si>
  <si>
    <t>1683-QMN17</t>
  </si>
  <si>
    <t>1670-QMN17</t>
  </si>
  <si>
    <t>3013-QMN16</t>
  </si>
  <si>
    <t>2851-QMN16</t>
  </si>
  <si>
    <t>1058-QMN17</t>
  </si>
  <si>
    <t>1636-QMN17</t>
  </si>
  <si>
    <t>CRUZE</t>
  </si>
  <si>
    <t>0393-QMN17</t>
  </si>
  <si>
    <t>2709-QMN16</t>
  </si>
  <si>
    <t>EXPRESS</t>
  </si>
  <si>
    <t>1611-QMN17</t>
  </si>
  <si>
    <t>1842-QMN17</t>
  </si>
  <si>
    <t>0427-QMN17</t>
  </si>
  <si>
    <t>TORNADO</t>
  </si>
  <si>
    <t>BON SEM  07 AL 13  DE ENERO   2017</t>
  </si>
  <si>
    <t>1GNSC7KC5HR143623</t>
  </si>
  <si>
    <t>1GNSK7KC5HR143012</t>
  </si>
  <si>
    <t>1GNSK7KC5HR127909</t>
  </si>
  <si>
    <t>1GNSK7KC2HR141847</t>
  </si>
  <si>
    <t>HT013119</t>
  </si>
  <si>
    <t>HS570888</t>
  </si>
  <si>
    <t>HT023886</t>
  </si>
  <si>
    <t>NGH</t>
  </si>
  <si>
    <t>H6269139</t>
  </si>
  <si>
    <t>HT018079</t>
  </si>
  <si>
    <t>H6271508</t>
  </si>
  <si>
    <t>HL104808</t>
  </si>
  <si>
    <t>NI7</t>
  </si>
  <si>
    <t>HT023433</t>
  </si>
  <si>
    <t>HS570483</t>
  </si>
  <si>
    <t>HT022166</t>
  </si>
  <si>
    <t>HT023885</t>
  </si>
  <si>
    <t>HS564559</t>
  </si>
  <si>
    <t>HL170018</t>
  </si>
  <si>
    <t>GF324070</t>
  </si>
  <si>
    <t>NHA</t>
  </si>
  <si>
    <t>H6270081</t>
  </si>
  <si>
    <t>H1551111</t>
  </si>
  <si>
    <t>H6153261</t>
  </si>
  <si>
    <t>K82</t>
  </si>
  <si>
    <t>HS553812</t>
  </si>
  <si>
    <t>HS561066</t>
  </si>
  <si>
    <t>GL266251</t>
  </si>
  <si>
    <t>NI3</t>
  </si>
  <si>
    <t>HL115080</t>
  </si>
  <si>
    <t>HL138952</t>
  </si>
  <si>
    <t>GL233209</t>
  </si>
  <si>
    <t>GL218881</t>
  </si>
  <si>
    <t>HL185566</t>
  </si>
  <si>
    <t>HS503292</t>
  </si>
  <si>
    <t>NGI</t>
  </si>
  <si>
    <t>HL169832</t>
  </si>
  <si>
    <t>1283-QMN17</t>
  </si>
  <si>
    <t>HR143623</t>
  </si>
  <si>
    <t>HR143012</t>
  </si>
  <si>
    <t>HR127909</t>
  </si>
  <si>
    <t>HR141847</t>
  </si>
  <si>
    <t>1999-QMN17</t>
  </si>
  <si>
    <t>2006-QMN17</t>
  </si>
  <si>
    <t>2000-QMN17</t>
  </si>
  <si>
    <t>2004-QMN17</t>
  </si>
  <si>
    <t>2001-QMN17</t>
  </si>
  <si>
    <t>2003-QMN17</t>
  </si>
  <si>
    <t>2002-QMN17</t>
  </si>
  <si>
    <t>2005-QMN17</t>
  </si>
  <si>
    <t>2025-QMN17</t>
  </si>
  <si>
    <t>2026-QMN17</t>
  </si>
  <si>
    <t>1074-QMN17</t>
  </si>
  <si>
    <t>1076-QMN17</t>
  </si>
  <si>
    <t>0934-QMN17</t>
  </si>
  <si>
    <t>1075-QMN17</t>
  </si>
  <si>
    <t>1201-QMN17</t>
  </si>
  <si>
    <t>1770-QMN17</t>
  </si>
  <si>
    <t>2024-QMN17</t>
  </si>
  <si>
    <t>1471-QMN17</t>
  </si>
  <si>
    <t>1602-QMN17</t>
  </si>
  <si>
    <t>3669-QMN17</t>
  </si>
  <si>
    <t>MALIBU</t>
  </si>
  <si>
    <t>0361-QMN17</t>
  </si>
  <si>
    <t>0608-QMN17</t>
  </si>
  <si>
    <t>TRAX</t>
  </si>
  <si>
    <t>2033-QMN17</t>
  </si>
  <si>
    <t>0006-QMN17</t>
  </si>
  <si>
    <t>1935-QMN17</t>
  </si>
  <si>
    <t>1934-QMN17</t>
  </si>
  <si>
    <t>3828-QMN17</t>
  </si>
  <si>
    <t>3369-QMN16</t>
  </si>
  <si>
    <t>4192-QMN16</t>
  </si>
  <si>
    <t>0215-QMN17</t>
  </si>
  <si>
    <t>BONIFICACIONES DEL 07 AL 13  DE ENERO  2017</t>
  </si>
  <si>
    <t>v</t>
  </si>
  <si>
    <t>c</t>
  </si>
  <si>
    <t>3669-QMN16</t>
  </si>
  <si>
    <t>3828-QMN16</t>
  </si>
  <si>
    <t>FK 194849</t>
  </si>
  <si>
    <t>FK 194962</t>
  </si>
  <si>
    <t>FK 195109</t>
  </si>
  <si>
    <t>FK 195526</t>
  </si>
  <si>
    <t>FK 195662</t>
  </si>
  <si>
    <t>FK 195902</t>
  </si>
  <si>
    <t>FL 427651</t>
  </si>
  <si>
    <t>FL 427650</t>
  </si>
  <si>
    <t>FL 427934</t>
  </si>
  <si>
    <t>FL 427935</t>
  </si>
  <si>
    <t>FL 428493</t>
  </si>
  <si>
    <t>FL 428494</t>
  </si>
  <si>
    <t>FL 428655</t>
  </si>
  <si>
    <t>FL 428656</t>
  </si>
  <si>
    <t>FL 429909</t>
  </si>
  <si>
    <t>FK195420</t>
  </si>
  <si>
    <t>FL 428290</t>
  </si>
  <si>
    <t>BON SEM  14 AL 20  DE ENERO   2017</t>
  </si>
  <si>
    <t>BONIFICACIONES DEL 14 AL 20  DE ENERO  2017</t>
  </si>
  <si>
    <t>HL162285</t>
  </si>
  <si>
    <t>GS584448</t>
  </si>
  <si>
    <t>HL147308</t>
  </si>
  <si>
    <t>GL217918</t>
  </si>
  <si>
    <t>HL165084</t>
  </si>
  <si>
    <t>HL149725</t>
  </si>
  <si>
    <t>HL124385</t>
  </si>
  <si>
    <t>NI8</t>
  </si>
  <si>
    <t>HB132054</t>
  </si>
  <si>
    <t>HL170296</t>
  </si>
  <si>
    <t>HC775544</t>
  </si>
  <si>
    <t>HC762599</t>
  </si>
  <si>
    <t>HL138607</t>
  </si>
  <si>
    <t>HL161158</t>
  </si>
  <si>
    <t>HS573129</t>
  </si>
  <si>
    <t>HC765877</t>
  </si>
  <si>
    <t>HC767400</t>
  </si>
  <si>
    <t>HC762157</t>
  </si>
  <si>
    <t>HC767419</t>
  </si>
  <si>
    <t>HC775779</t>
  </si>
  <si>
    <t>HL179435</t>
  </si>
  <si>
    <t>HC767134</t>
  </si>
  <si>
    <t>HZ206142</t>
  </si>
  <si>
    <t>HL192500</t>
  </si>
  <si>
    <t>HS565632</t>
  </si>
  <si>
    <t>AFB</t>
  </si>
  <si>
    <t>G1297550</t>
  </si>
  <si>
    <t>NHF</t>
  </si>
  <si>
    <t>HL162012</t>
  </si>
  <si>
    <t>HL161194</t>
  </si>
  <si>
    <t>HT025498</t>
  </si>
  <si>
    <t>HB102626</t>
  </si>
  <si>
    <t>BAC</t>
  </si>
  <si>
    <t>HS502632</t>
  </si>
  <si>
    <t>HL152993</t>
  </si>
  <si>
    <t>HL184866</t>
  </si>
  <si>
    <t>HT026395</t>
  </si>
  <si>
    <t>HT026560</t>
  </si>
  <si>
    <t>HT026291</t>
  </si>
  <si>
    <t>HT026290</t>
  </si>
  <si>
    <t>HL192831</t>
  </si>
  <si>
    <t>HL193076</t>
  </si>
  <si>
    <t>HL193024</t>
  </si>
  <si>
    <t>HL185505</t>
  </si>
  <si>
    <t>HL113119</t>
  </si>
  <si>
    <t>HB107704</t>
  </si>
  <si>
    <t>GR456473</t>
  </si>
  <si>
    <t>NE1</t>
  </si>
  <si>
    <t>HT028634</t>
  </si>
  <si>
    <t>HT028495</t>
  </si>
  <si>
    <t>HT027298</t>
  </si>
  <si>
    <t>HT027477</t>
  </si>
  <si>
    <t>HT028006</t>
  </si>
  <si>
    <t>HT028005</t>
  </si>
  <si>
    <t>HT027983</t>
  </si>
  <si>
    <t>HL178110</t>
  </si>
  <si>
    <t>NOTA DE DEBITO - VEHICULO</t>
  </si>
  <si>
    <t>FL 428289</t>
  </si>
  <si>
    <t>VIN</t>
  </si>
  <si>
    <t>IMPORTE</t>
  </si>
  <si>
    <t>FOLIO</t>
  </si>
  <si>
    <t>DIF</t>
  </si>
  <si>
    <t>FL 430424</t>
  </si>
  <si>
    <t>FL 430618</t>
  </si>
  <si>
    <t>FL 430233</t>
  </si>
  <si>
    <t>0738-QMN17</t>
  </si>
  <si>
    <t>2067-QMN17</t>
  </si>
  <si>
    <t>2069-QMN17</t>
  </si>
  <si>
    <t>2065-QMN17</t>
  </si>
  <si>
    <t>2068-QMN17</t>
  </si>
  <si>
    <t>2063-QMN17</t>
  </si>
  <si>
    <t>2066-QMN17</t>
  </si>
  <si>
    <t>2070-QMN17</t>
  </si>
  <si>
    <t>2064-QMN17</t>
  </si>
  <si>
    <t>2090-QMN17</t>
  </si>
  <si>
    <t>SILVERADO 2500</t>
  </si>
  <si>
    <t>2089-QMN17</t>
  </si>
  <si>
    <t>2091-QMN17</t>
  </si>
  <si>
    <t>2119-QMN17</t>
  </si>
  <si>
    <t>2124-QMN17</t>
  </si>
  <si>
    <t>2125-QMN17</t>
  </si>
  <si>
    <t>2122-QMN17</t>
  </si>
  <si>
    <t>2128-QMN17</t>
  </si>
  <si>
    <t>2127-QMN17</t>
  </si>
  <si>
    <t>2126-QMN17</t>
  </si>
  <si>
    <t>2115-QMN17</t>
  </si>
  <si>
    <t>2117-QMN17</t>
  </si>
  <si>
    <t>2116-QMN17</t>
  </si>
  <si>
    <t>2120-QMN17</t>
  </si>
  <si>
    <t>2121-QMN17</t>
  </si>
  <si>
    <t>2118-QMN17</t>
  </si>
  <si>
    <t>2123-QMN17</t>
  </si>
  <si>
    <t>2106-QMN17</t>
  </si>
  <si>
    <t>2071-QMN17</t>
  </si>
  <si>
    <t>1710-QMN17</t>
  </si>
  <si>
    <t>2062-QMN17</t>
  </si>
  <si>
    <t>2108-QMN17</t>
  </si>
  <si>
    <t>2107-QMN17</t>
  </si>
  <si>
    <t>1630-QMN17</t>
  </si>
  <si>
    <t>0652-QMN17</t>
  </si>
  <si>
    <t>2045-QMN17</t>
  </si>
  <si>
    <t>0680-QMN17</t>
  </si>
  <si>
    <t>2035-QMN17</t>
  </si>
  <si>
    <t>1895-QMN17</t>
  </si>
  <si>
    <t>2046-QMN17</t>
  </si>
  <si>
    <t>0926-QMN17</t>
  </si>
  <si>
    <t>0734-QMN17</t>
  </si>
  <si>
    <t>0921-QMN17</t>
  </si>
  <si>
    <t>0837-QMN17</t>
  </si>
  <si>
    <t>0090-QMN17</t>
  </si>
  <si>
    <t>4382-QMN16</t>
  </si>
  <si>
    <t>4376-QMN16</t>
  </si>
  <si>
    <t>0903-QMN17</t>
  </si>
  <si>
    <t>2111-QMN17</t>
  </si>
  <si>
    <t>0057-QMN17</t>
  </si>
  <si>
    <t>4363-QMN16</t>
  </si>
  <si>
    <t>FL 430736</t>
  </si>
  <si>
    <t>FL431927</t>
  </si>
  <si>
    <t>FL 432057</t>
  </si>
  <si>
    <t>1706-QMN16</t>
  </si>
  <si>
    <t>SUBTOTAL</t>
  </si>
  <si>
    <t>TOTAL/FACT</t>
  </si>
  <si>
    <t>FL 432197</t>
  </si>
  <si>
    <t>FL 432352</t>
  </si>
  <si>
    <t>FK 196312</t>
  </si>
  <si>
    <t>FK 196423</t>
  </si>
  <si>
    <t>SUB TOTAL</t>
  </si>
  <si>
    <t>BON SEM  21 AL 27  DE ENERO   2017</t>
  </si>
  <si>
    <t>SUB-TOTAL 468,288.53 CR</t>
  </si>
  <si>
    <t>CREDITO AL 468,288.53 CR</t>
  </si>
  <si>
    <t>GRAND TOTAL: 468,288.53 CR</t>
  </si>
  <si>
    <t>Página</t>
  </si>
  <si>
    <t>HL158734</t>
  </si>
  <si>
    <t>H1542944</t>
  </si>
  <si>
    <t>HS553385</t>
  </si>
  <si>
    <t>HL136290</t>
  </si>
  <si>
    <t>H1551638</t>
  </si>
  <si>
    <t>HL193291</t>
  </si>
  <si>
    <t>H6277973</t>
  </si>
  <si>
    <t>HL170980</t>
  </si>
  <si>
    <t>H6278294</t>
  </si>
  <si>
    <t>H1551405</t>
  </si>
  <si>
    <t>HC437738</t>
  </si>
  <si>
    <t>HL111658</t>
  </si>
  <si>
    <t>GS617493</t>
  </si>
  <si>
    <t>HL181719</t>
  </si>
  <si>
    <t>HL179140</t>
  </si>
  <si>
    <t>GS612282</t>
  </si>
  <si>
    <t>GL153909</t>
  </si>
  <si>
    <t>HT020686</t>
  </si>
  <si>
    <t>HC437157</t>
  </si>
  <si>
    <t>HL194116</t>
  </si>
  <si>
    <t>HT028350</t>
  </si>
  <si>
    <t>HT028351</t>
  </si>
  <si>
    <t>HT028828</t>
  </si>
  <si>
    <t>HL159239</t>
  </si>
  <si>
    <t>HL163256</t>
  </si>
  <si>
    <t>HT028349</t>
  </si>
  <si>
    <t>HL194040</t>
  </si>
  <si>
    <t>HC755279</t>
  </si>
  <si>
    <t>AFA</t>
  </si>
  <si>
    <t>HT029082</t>
  </si>
  <si>
    <t>HL193372</t>
  </si>
  <si>
    <t>HT020390</t>
  </si>
  <si>
    <t>HL194476</t>
  </si>
  <si>
    <t>HL195706</t>
  </si>
  <si>
    <t>HC437813</t>
  </si>
  <si>
    <t>HL195048</t>
  </si>
  <si>
    <t>HC437469</t>
  </si>
  <si>
    <t>HL170577</t>
  </si>
  <si>
    <t>HC438009</t>
  </si>
  <si>
    <t>HL159806</t>
  </si>
  <si>
    <t>HC438143</t>
  </si>
  <si>
    <t>HS571507</t>
  </si>
  <si>
    <t>HL139096</t>
  </si>
  <si>
    <t>HL194227</t>
  </si>
  <si>
    <t>HL135540</t>
  </si>
  <si>
    <t>HL193001</t>
  </si>
  <si>
    <t>HL108741</t>
  </si>
  <si>
    <t>HC438063</t>
  </si>
  <si>
    <t>HS567422</t>
  </si>
  <si>
    <t>HR205459</t>
  </si>
  <si>
    <t>HS502991</t>
  </si>
  <si>
    <t>HS513167</t>
  </si>
  <si>
    <t>HS514542</t>
  </si>
  <si>
    <t>HL170855</t>
  </si>
  <si>
    <t>HZ214668</t>
  </si>
  <si>
    <t>HS570209</t>
  </si>
  <si>
    <t>HS568511</t>
  </si>
  <si>
    <t>HS573794</t>
  </si>
  <si>
    <t>HL186849</t>
  </si>
  <si>
    <t>HC436822</t>
  </si>
  <si>
    <t>HB143280</t>
  </si>
  <si>
    <t>HL139490</t>
  </si>
  <si>
    <t>HL158559</t>
  </si>
  <si>
    <t>0991-QMN17</t>
  </si>
  <si>
    <t>1706-QMN17</t>
  </si>
  <si>
    <t>1608-QMN17</t>
  </si>
  <si>
    <t>1182-QMN17</t>
  </si>
  <si>
    <t>0601-QMN17</t>
  </si>
  <si>
    <t>2139-qmn17</t>
  </si>
  <si>
    <t>2140-QMN17</t>
  </si>
  <si>
    <t>2144-QMN17</t>
  </si>
  <si>
    <t>2141-QMN17</t>
  </si>
  <si>
    <t>2189-QMN17</t>
  </si>
  <si>
    <t>2148-QMN17</t>
  </si>
  <si>
    <t>2181-QMN17</t>
  </si>
  <si>
    <t>2149-QMN17</t>
  </si>
  <si>
    <t>2184-QMN17</t>
  </si>
  <si>
    <t>2176-QMN17</t>
  </si>
  <si>
    <t>2183-QMN17</t>
  </si>
  <si>
    <t>2182-QMN17</t>
  </si>
  <si>
    <t>2177-QMN17</t>
  </si>
  <si>
    <t>2143-QMN17</t>
  </si>
  <si>
    <t>2160-QMN17</t>
  </si>
  <si>
    <t>2161-QMN17</t>
  </si>
  <si>
    <t>2150-QMN17</t>
  </si>
  <si>
    <t>2180-QMN17</t>
  </si>
  <si>
    <t>2162-QMN17</t>
  </si>
  <si>
    <t>2178-QMN17</t>
  </si>
  <si>
    <t>2179-QMN17</t>
  </si>
  <si>
    <t>2190-QMN17</t>
  </si>
  <si>
    <t>2192-QMN17</t>
  </si>
  <si>
    <t>2155-QMN17</t>
  </si>
  <si>
    <t>2156-QMN17</t>
  </si>
  <si>
    <t>2159-QMN17</t>
  </si>
  <si>
    <t>2158-QMN17</t>
  </si>
  <si>
    <t>2191-QMN17</t>
  </si>
  <si>
    <t>SILVERADO 1500</t>
  </si>
  <si>
    <t>2174-QMN17</t>
  </si>
  <si>
    <t>0449-QMN17</t>
  </si>
  <si>
    <t>0939-QMN17</t>
  </si>
  <si>
    <t>2187-QMN17</t>
  </si>
  <si>
    <t>1681-QMN17</t>
  </si>
  <si>
    <t>1678-QMN17</t>
  </si>
  <si>
    <t>1716-QMN17</t>
  </si>
  <si>
    <t>1753-QMN17</t>
  </si>
  <si>
    <t>1771-QMN17</t>
  </si>
  <si>
    <t>2170-QMN17</t>
  </si>
  <si>
    <t>1766-QMN17</t>
  </si>
  <si>
    <t>0603-QMN17</t>
  </si>
  <si>
    <t>0609-QMN17</t>
  </si>
  <si>
    <t>2172-QMN17</t>
  </si>
  <si>
    <t>2186-QMN17</t>
  </si>
  <si>
    <t>2110-QMN17</t>
  </si>
  <si>
    <t>2152-QMN17</t>
  </si>
  <si>
    <t>2151-QMN17</t>
  </si>
  <si>
    <t>3462-QMN16</t>
  </si>
  <si>
    <t>4137-QMN16</t>
  </si>
  <si>
    <t>1614-QMN17</t>
  </si>
  <si>
    <t>0044-QMN17</t>
  </si>
  <si>
    <t>2145-QMN17</t>
  </si>
  <si>
    <t>0961-QMN17</t>
  </si>
  <si>
    <t>0959-QMN17</t>
  </si>
  <si>
    <t>2153-QMN17</t>
  </si>
  <si>
    <t>0360-QMN17</t>
  </si>
  <si>
    <t>3637-QMN17</t>
  </si>
  <si>
    <t>2169-QMN17</t>
  </si>
  <si>
    <t>FL 432491</t>
  </si>
  <si>
    <t>FK 196491</t>
  </si>
  <si>
    <t>FL 432635</t>
  </si>
  <si>
    <t>FK 196545</t>
  </si>
  <si>
    <t>FL 432835</t>
  </si>
  <si>
    <t>FK 196683</t>
  </si>
  <si>
    <t>FL 432985</t>
  </si>
  <si>
    <t>FL 432986</t>
  </si>
  <si>
    <t>FK 196805</t>
  </si>
  <si>
    <t>FL 433159</t>
  </si>
  <si>
    <t>FK 196914</t>
  </si>
  <si>
    <t>BONIFICACIONES DEL 21 AL 27  DE ENERO  2017</t>
  </si>
  <si>
    <t>3637-QMN16</t>
  </si>
  <si>
    <t>2157-QMN17</t>
  </si>
  <si>
    <t>BON SEM  28 DE ENERO AL 03  DE FEBRERO   2017</t>
  </si>
  <si>
    <t>SUB-TOTAL 297,352.38 CR</t>
  </si>
  <si>
    <t>CREDITO AL 297,352.38 CR</t>
  </si>
  <si>
    <t>GRAND TOTAL: 297,352.38 CR</t>
  </si>
  <si>
    <t>HL190055</t>
  </si>
  <si>
    <t>HS561841</t>
  </si>
  <si>
    <t>HS533461</t>
  </si>
  <si>
    <t>HL159259</t>
  </si>
  <si>
    <t>HS574022</t>
  </si>
  <si>
    <t>HS522065</t>
  </si>
  <si>
    <t>HS513598</t>
  </si>
  <si>
    <t>HS555724</t>
  </si>
  <si>
    <t>HL196869</t>
  </si>
  <si>
    <t>HT030369</t>
  </si>
  <si>
    <t>HT030310</t>
  </si>
  <si>
    <t>HT029647</t>
  </si>
  <si>
    <t>HT027018</t>
  </si>
  <si>
    <t>HL172210</t>
  </si>
  <si>
    <t>HT014209</t>
  </si>
  <si>
    <t>HT028930</t>
  </si>
  <si>
    <t>HL187244</t>
  </si>
  <si>
    <t>HG319100</t>
  </si>
  <si>
    <t>HT030398</t>
  </si>
  <si>
    <t>HL139342</t>
  </si>
  <si>
    <t>HT031216</t>
  </si>
  <si>
    <t>HT027299</t>
  </si>
  <si>
    <t>HT029677</t>
  </si>
  <si>
    <t>HT028929</t>
  </si>
  <si>
    <t>HL189197</t>
  </si>
  <si>
    <t>HT027036</t>
  </si>
  <si>
    <t>HT031880</t>
  </si>
  <si>
    <t>HC436846</t>
  </si>
  <si>
    <t>HS523878</t>
  </si>
  <si>
    <t>HT032294</t>
  </si>
  <si>
    <t>HS548553</t>
  </si>
  <si>
    <t>HL160177</t>
  </si>
  <si>
    <t>HG321628</t>
  </si>
  <si>
    <t>HC439344</t>
  </si>
  <si>
    <t>HT032226</t>
  </si>
  <si>
    <t>HL181721</t>
  </si>
  <si>
    <t>HL189569</t>
  </si>
  <si>
    <t>HT030446</t>
  </si>
  <si>
    <t>HS576913</t>
  </si>
  <si>
    <t>HS576052</t>
  </si>
  <si>
    <t>HT032297</t>
  </si>
  <si>
    <t>HL161680</t>
  </si>
  <si>
    <t>HT030445</t>
  </si>
  <si>
    <t>G6330319</t>
  </si>
  <si>
    <t>HT032295</t>
  </si>
  <si>
    <t>HL194795</t>
  </si>
  <si>
    <t>HT032296</t>
  </si>
  <si>
    <t>HS576310</t>
  </si>
  <si>
    <t>HT030414</t>
  </si>
  <si>
    <t>HC736925</t>
  </si>
  <si>
    <t>A09</t>
  </si>
  <si>
    <t>HT032298</t>
  </si>
  <si>
    <t>H6267987</t>
  </si>
  <si>
    <t>HR211041</t>
  </si>
  <si>
    <t>HS516329</t>
  </si>
  <si>
    <t>HL171112</t>
  </si>
  <si>
    <t>A10</t>
  </si>
  <si>
    <t>NIQ</t>
  </si>
  <si>
    <t>HB137032</t>
  </si>
  <si>
    <t>HL182590</t>
  </si>
  <si>
    <t>HL181255</t>
  </si>
  <si>
    <t>HL172575</t>
  </si>
  <si>
    <t>HL173000</t>
  </si>
  <si>
    <t>NOTA DE DEBITO VARIOS</t>
  </si>
  <si>
    <t>2146-QMN17</t>
  </si>
  <si>
    <t>1578-QMN17</t>
  </si>
  <si>
    <t>0549-QMN17</t>
  </si>
  <si>
    <t>2202-QMN17</t>
  </si>
  <si>
    <t>2200-QMN17</t>
  </si>
  <si>
    <t>2201-QMN17</t>
  </si>
  <si>
    <t>2224-QMN17</t>
  </si>
  <si>
    <t>2222-QMN17</t>
  </si>
  <si>
    <t>2223-QMN17</t>
  </si>
  <si>
    <t>2212-QMN17</t>
  </si>
  <si>
    <t>2215-QMN17</t>
  </si>
  <si>
    <t>2213-QMN17</t>
  </si>
  <si>
    <t>2220-QMN17</t>
  </si>
  <si>
    <t>2225-QMN17</t>
  </si>
  <si>
    <t>CHEYENNE</t>
  </si>
  <si>
    <t>2219-QMN17</t>
  </si>
  <si>
    <t>2216-QMN17</t>
  </si>
  <si>
    <t>2218-QMN17</t>
  </si>
  <si>
    <t>2214-QMN17</t>
  </si>
  <si>
    <t>2221-QMN17</t>
  </si>
  <si>
    <t>2217-QMN17</t>
  </si>
  <si>
    <t>2256-QMN17</t>
  </si>
  <si>
    <t>2249-QMN17</t>
  </si>
  <si>
    <t>2252-QMN17</t>
  </si>
  <si>
    <t>2261-QMN17</t>
  </si>
  <si>
    <t>2260-QMN17</t>
  </si>
  <si>
    <t>2250-QMN17</t>
  </si>
  <si>
    <t>2254-QMN17</t>
  </si>
  <si>
    <t>2265-QMN17</t>
  </si>
  <si>
    <t>2259-QMN17</t>
  </si>
  <si>
    <t>2257-QMN17</t>
  </si>
  <si>
    <t>2253-QMN17</t>
  </si>
  <si>
    <t>2264-QMN17</t>
  </si>
  <si>
    <t>2262-QMN17</t>
  </si>
  <si>
    <t>2251-QMN17</t>
  </si>
  <si>
    <t>2263-QMN17</t>
  </si>
  <si>
    <t>2258-QMN17</t>
  </si>
  <si>
    <t>2255-QMN17</t>
  </si>
  <si>
    <t>2299-QMN17</t>
  </si>
  <si>
    <t>2298-QMN17</t>
  </si>
  <si>
    <t>2300-QMN17</t>
  </si>
  <si>
    <t>2194-QMN17</t>
  </si>
  <si>
    <t>1622-QMN17</t>
  </si>
  <si>
    <t>2246-QMN17</t>
  </si>
  <si>
    <t>2209-QMN17</t>
  </si>
  <si>
    <t>1601-QMN17</t>
  </si>
  <si>
    <t>0610-QMN17</t>
  </si>
  <si>
    <t>2205-QMN17</t>
  </si>
  <si>
    <t>2163-QMN17</t>
  </si>
  <si>
    <t>2227-QMN17</t>
  </si>
  <si>
    <t>2137-QMN17</t>
  </si>
  <si>
    <t>0964-QMN17</t>
  </si>
  <si>
    <t>0875-QMN17</t>
  </si>
  <si>
    <t>0876-QMN17</t>
  </si>
  <si>
    <t>0931-QMN17</t>
  </si>
  <si>
    <t>4378-QMN16</t>
  </si>
  <si>
    <t>2198-QMN17</t>
  </si>
  <si>
    <t>2197-QMN17</t>
  </si>
  <si>
    <t>2204-QMN17</t>
  </si>
  <si>
    <t>2203-QMN17</t>
  </si>
  <si>
    <t>1270-QMN17</t>
  </si>
  <si>
    <t>FL 433835</t>
  </si>
  <si>
    <t>FK 197016</t>
  </si>
  <si>
    <t>FK 197109</t>
  </si>
  <si>
    <t>FK 197110</t>
  </si>
  <si>
    <t>FK 197277</t>
  </si>
  <si>
    <t>FK 197476</t>
  </si>
  <si>
    <t>FK 197613</t>
  </si>
  <si>
    <t>FK 197669</t>
  </si>
  <si>
    <t>FK 197823</t>
  </si>
  <si>
    <t>FK 197968</t>
  </si>
  <si>
    <t>FK 197969</t>
  </si>
  <si>
    <t>FL 434147</t>
  </si>
  <si>
    <t>FL 434148</t>
  </si>
  <si>
    <t>FK 198158</t>
  </si>
  <si>
    <t>FL 434307</t>
  </si>
  <si>
    <t>FL 434308</t>
  </si>
  <si>
    <t>FK 198234</t>
  </si>
  <si>
    <t>FL 434441</t>
  </si>
  <si>
    <t>FK 198336</t>
  </si>
  <si>
    <t>FL 434548</t>
  </si>
  <si>
    <t>BONIFICACIONES DEL 28 DE ENERO AL 03  DE FEBRERO  2017</t>
  </si>
  <si>
    <t>PD 349</t>
  </si>
  <si>
    <t>PI 1790</t>
  </si>
  <si>
    <t>PD 276</t>
  </si>
  <si>
    <t>PI 1368</t>
  </si>
  <si>
    <t>PD 248</t>
  </si>
  <si>
    <t>PI 1281</t>
  </si>
  <si>
    <t>PD 243</t>
  </si>
  <si>
    <t>PI 1263</t>
  </si>
  <si>
    <t>PD 102</t>
  </si>
  <si>
    <t>PI 412</t>
  </si>
  <si>
    <t>SUB-TOTAL 1,147,917.50 CR</t>
  </si>
  <si>
    <t>CREDITO AL 1,147,917.50 CR</t>
  </si>
  <si>
    <t>GRAND TOTAL: 1,147,917.50 CR</t>
  </si>
  <si>
    <t>HL120133</t>
  </si>
  <si>
    <t>NDC</t>
  </si>
  <si>
    <t>HL195490</t>
  </si>
  <si>
    <t>NIR</t>
  </si>
  <si>
    <t>HL195044</t>
  </si>
  <si>
    <t>HL195975</t>
  </si>
  <si>
    <t>HL195047</t>
  </si>
  <si>
    <t>HL196365</t>
  </si>
  <si>
    <t>HL196555</t>
  </si>
  <si>
    <t>HL195347</t>
  </si>
  <si>
    <t>HL195508</t>
  </si>
  <si>
    <t>HL195881</t>
  </si>
  <si>
    <t>HL194471</t>
  </si>
  <si>
    <t>HL194377</t>
  </si>
  <si>
    <t>HL195867</t>
  </si>
  <si>
    <t>HL193659</t>
  </si>
  <si>
    <t>HL195740</t>
  </si>
  <si>
    <t>HL195955</t>
  </si>
  <si>
    <t>HL195026</t>
  </si>
  <si>
    <t>HL195676</t>
  </si>
  <si>
    <t>HS579986</t>
  </si>
  <si>
    <t>HS575895</t>
  </si>
  <si>
    <t>HL197715</t>
  </si>
  <si>
    <t>HL203582</t>
  </si>
  <si>
    <t>HT031256</t>
  </si>
  <si>
    <t>HC441945</t>
  </si>
  <si>
    <t>HC779892</t>
  </si>
  <si>
    <t>HC443009</t>
  </si>
  <si>
    <t>HC779934</t>
  </si>
  <si>
    <t>HT031257</t>
  </si>
  <si>
    <t>HC779035</t>
  </si>
  <si>
    <t>HC780562</t>
  </si>
  <si>
    <t>HC780056</t>
  </si>
  <si>
    <t>HC776992</t>
  </si>
  <si>
    <t>HT032450</t>
  </si>
  <si>
    <t>HC777102</t>
  </si>
  <si>
    <t>HC780263</t>
  </si>
  <si>
    <t>HC780314</t>
  </si>
  <si>
    <t>HL184492</t>
  </si>
  <si>
    <t>HC779004</t>
  </si>
  <si>
    <t>HL202261</t>
  </si>
  <si>
    <t>HC779554</t>
  </si>
  <si>
    <t>HC779135</t>
  </si>
  <si>
    <t>HC781356</t>
  </si>
  <si>
    <t>HC779148</t>
  </si>
  <si>
    <t>HC779352</t>
  </si>
  <si>
    <t>HC781020</t>
  </si>
  <si>
    <t>HS577457</t>
  </si>
  <si>
    <t>GS591624</t>
  </si>
  <si>
    <t>NIJ</t>
  </si>
  <si>
    <t>HL202853</t>
  </si>
  <si>
    <t>HR205083</t>
  </si>
  <si>
    <t>HL203682</t>
  </si>
  <si>
    <t>HL203612</t>
  </si>
  <si>
    <t>HR211733</t>
  </si>
  <si>
    <t>HL203304</t>
  </si>
  <si>
    <t>HL195278</t>
  </si>
  <si>
    <t>HS579964</t>
  </si>
  <si>
    <t>NIP</t>
  </si>
  <si>
    <t>NIS</t>
  </si>
  <si>
    <t>HS543651</t>
  </si>
  <si>
    <t>HB119262</t>
  </si>
  <si>
    <t>NOTA DE CREDITO VEHICULO</t>
  </si>
  <si>
    <t xml:space="preserve"> CR</t>
  </si>
  <si>
    <t>2309-QMN17</t>
  </si>
  <si>
    <t>0110-QMN17</t>
  </si>
  <si>
    <t>2307-QMN17</t>
  </si>
  <si>
    <t>2311-QMN17</t>
  </si>
  <si>
    <t>2317-QMN17</t>
  </si>
  <si>
    <t>2312-QMN17</t>
  </si>
  <si>
    <t>2320-QMN17</t>
  </si>
  <si>
    <t>2318-QMN17</t>
  </si>
  <si>
    <t>2315-QMN17</t>
  </si>
  <si>
    <t>2316-QMN17</t>
  </si>
  <si>
    <t>2310-QMN17</t>
  </si>
  <si>
    <t>2306-QMN17</t>
  </si>
  <si>
    <t>2308-QMN17</t>
  </si>
  <si>
    <t>2314-QMN17</t>
  </si>
  <si>
    <t>2322-QMN17</t>
  </si>
  <si>
    <t>2319-QMN17</t>
  </si>
  <si>
    <t>2321-QMN17</t>
  </si>
  <si>
    <t>2313-QMN17</t>
  </si>
  <si>
    <t>2305-QMN17</t>
  </si>
  <si>
    <t>2304-QMN17</t>
  </si>
  <si>
    <t>2323-QMN17</t>
  </si>
  <si>
    <t>2358-QMN17</t>
  </si>
  <si>
    <t>2365-QMN17</t>
  </si>
  <si>
    <t>2372-QMN17</t>
  </si>
  <si>
    <t>2364-QMN17</t>
  </si>
  <si>
    <t>2404-QMN17</t>
  </si>
  <si>
    <t>2367-QMN17</t>
  </si>
  <si>
    <t>2368-QMN17</t>
  </si>
  <si>
    <t>2363-QMN17</t>
  </si>
  <si>
    <t>2374-QMN17</t>
  </si>
  <si>
    <t>2371-QMN17</t>
  </si>
  <si>
    <t>2361-QMN17</t>
  </si>
  <si>
    <t>2380-QMN17</t>
  </si>
  <si>
    <t>2366-QMN17</t>
  </si>
  <si>
    <t>2360-QMN17</t>
  </si>
  <si>
    <t>2377-QMN17</t>
  </si>
  <si>
    <t>2362-QMN17</t>
  </si>
  <si>
    <t>2359-QMN17</t>
  </si>
  <si>
    <t>2379-QMN17</t>
  </si>
  <si>
    <t>2373-QMN17</t>
  </si>
  <si>
    <t>2376-QMN17</t>
  </si>
  <si>
    <t>2370-QMN17</t>
  </si>
  <si>
    <t>2378-QMN17</t>
  </si>
  <si>
    <t>2375-QMN17</t>
  </si>
  <si>
    <t>2387-QMN17</t>
  </si>
  <si>
    <t>2381-QMN17</t>
  </si>
  <si>
    <t>2382-QMN17</t>
  </si>
  <si>
    <t>2388-QMN17</t>
  </si>
  <si>
    <t>2384-QMN17</t>
  </si>
  <si>
    <t>2385-QMN17</t>
  </si>
  <si>
    <t>2383-QMN17</t>
  </si>
  <si>
    <t>2386-QMN17</t>
  </si>
  <si>
    <t>2390-QMN17</t>
  </si>
  <si>
    <t>2392-QMN17</t>
  </si>
  <si>
    <t>2329-QMN17</t>
  </si>
  <si>
    <t>3856-QMN16</t>
  </si>
  <si>
    <t>2391-QMN17</t>
  </si>
  <si>
    <t>FL 435688</t>
  </si>
  <si>
    <t>FL435689</t>
  </si>
  <si>
    <t>FK 199450</t>
  </si>
  <si>
    <t>FL 435803</t>
  </si>
  <si>
    <t>FL 435804</t>
  </si>
  <si>
    <t>FK 200171</t>
  </si>
  <si>
    <t>FL 435901</t>
  </si>
  <si>
    <t>FL 436006</t>
  </si>
  <si>
    <t>FL 436108</t>
  </si>
  <si>
    <t>FK 200248</t>
  </si>
  <si>
    <t>FL 436219</t>
  </si>
  <si>
    <t>FK 200302</t>
  </si>
  <si>
    <t>BONIFICACIONES DEL 04  AL 10  DE FEBRERO  2017</t>
  </si>
  <si>
    <t>PD 139</t>
  </si>
  <si>
    <t>PI 706</t>
  </si>
  <si>
    <t>BON SEM   04 AL 10  DE FEBRERO   2017</t>
  </si>
  <si>
    <t>BON SEM  11 AL 17  DE FEBRERO   2017</t>
  </si>
  <si>
    <t>SUB-TOTAL 1,610,350.75 CR</t>
  </si>
  <si>
    <t>CREDITO AL 1,610,350.75 CR</t>
  </si>
  <si>
    <t>GRAND TOTAL: 1,610,350.75 CR</t>
  </si>
  <si>
    <t>Página 2</t>
  </si>
  <si>
    <t>HL103602</t>
  </si>
  <si>
    <t>NBZ</t>
  </si>
  <si>
    <t>HC440003</t>
  </si>
  <si>
    <t>HB165825</t>
  </si>
  <si>
    <t>HL206360</t>
  </si>
  <si>
    <t>HL206370</t>
  </si>
  <si>
    <t>HL206831</t>
  </si>
  <si>
    <t>HC438483</t>
  </si>
  <si>
    <t>HL205706</t>
  </si>
  <si>
    <t>HJ269216</t>
  </si>
  <si>
    <t>HL205435</t>
  </si>
  <si>
    <t>HL207514</t>
  </si>
  <si>
    <t>HL207603</t>
  </si>
  <si>
    <t>HB134024</t>
  </si>
  <si>
    <t>G6338745</t>
  </si>
  <si>
    <t>HL170473</t>
  </si>
  <si>
    <t>HS541385</t>
  </si>
  <si>
    <t>HL172279</t>
  </si>
  <si>
    <t>HL188074</t>
  </si>
  <si>
    <t>HG338082</t>
  </si>
  <si>
    <t>HL117787</t>
  </si>
  <si>
    <t>HT032865</t>
  </si>
  <si>
    <t>HF111668</t>
  </si>
  <si>
    <t>HL182857</t>
  </si>
  <si>
    <t>HT027478</t>
  </si>
  <si>
    <t>HC781456</t>
  </si>
  <si>
    <t>HT032863</t>
  </si>
  <si>
    <t>HC781472</t>
  </si>
  <si>
    <t>HT032449</t>
  </si>
  <si>
    <t>GL265524</t>
  </si>
  <si>
    <t>HC780779</t>
  </si>
  <si>
    <t>HL208725</t>
  </si>
  <si>
    <t>HC780807</t>
  </si>
  <si>
    <t>HL204931</t>
  </si>
  <si>
    <t>A19</t>
  </si>
  <si>
    <t>HC781410</t>
  </si>
  <si>
    <t>HC781483</t>
  </si>
  <si>
    <t>HT032864</t>
  </si>
  <si>
    <t>HZ231239</t>
  </si>
  <si>
    <t>HB166056</t>
  </si>
  <si>
    <t>HL203416</t>
  </si>
  <si>
    <t>HB163114</t>
  </si>
  <si>
    <t>HL201708</t>
  </si>
  <si>
    <t>HT033311</t>
  </si>
  <si>
    <t>HT032866</t>
  </si>
  <si>
    <t>HL175897</t>
  </si>
  <si>
    <t>HT018873</t>
  </si>
  <si>
    <t>HL210442</t>
  </si>
  <si>
    <t>HC438160</t>
  </si>
  <si>
    <t>HT031258</t>
  </si>
  <si>
    <t>HS571519</t>
  </si>
  <si>
    <t>HS571945</t>
  </si>
  <si>
    <t>HS571851</t>
  </si>
  <si>
    <t>HS582820</t>
  </si>
  <si>
    <t>HR209037</t>
  </si>
  <si>
    <t>HL211147</t>
  </si>
  <si>
    <t>HF111687</t>
  </si>
  <si>
    <t>HL173201</t>
  </si>
  <si>
    <t>0012-QMN17</t>
  </si>
  <si>
    <t>2401-QMN17</t>
  </si>
  <si>
    <t>2396-QMN17</t>
  </si>
  <si>
    <t>2456-QMN17</t>
  </si>
  <si>
    <t>2466-QMN17</t>
  </si>
  <si>
    <t>2400-QMN17</t>
  </si>
  <si>
    <t>2398-QMN17</t>
  </si>
  <si>
    <t>2395-QMN17</t>
  </si>
  <si>
    <t>2399-QMN17</t>
  </si>
  <si>
    <t>2402-QMN17</t>
  </si>
  <si>
    <t>2403-QMN17</t>
  </si>
  <si>
    <t>TRAVERSE</t>
  </si>
  <si>
    <t>2397-QMN17</t>
  </si>
  <si>
    <t>2413-QMN17</t>
  </si>
  <si>
    <t>2414-QMN17</t>
  </si>
  <si>
    <t>2448-QMN17</t>
  </si>
  <si>
    <t>2452-QMN17</t>
  </si>
  <si>
    <t>2457-QMN17</t>
  </si>
  <si>
    <t>2463-QMN17</t>
  </si>
  <si>
    <t>2468-QMN17</t>
  </si>
  <si>
    <t>2464-QMN17</t>
  </si>
  <si>
    <t>2465-QMN17</t>
  </si>
  <si>
    <t>2449-QMN17</t>
  </si>
  <si>
    <t>2473-QMN17</t>
  </si>
  <si>
    <t>2479-QMN17</t>
  </si>
  <si>
    <t>2461-QMN17</t>
  </si>
  <si>
    <t>2451-QMN17</t>
  </si>
  <si>
    <t>2460-QMN17</t>
  </si>
  <si>
    <t>2447-QMN17</t>
  </si>
  <si>
    <t>2453-QMN17</t>
  </si>
  <si>
    <t>2462-QMN17</t>
  </si>
  <si>
    <t>2467-QMN17</t>
  </si>
  <si>
    <t>2450-QMN17</t>
  </si>
  <si>
    <t>2454-QMN17</t>
  </si>
  <si>
    <t>2455-QMN17</t>
  </si>
  <si>
    <t>2459-QMN17</t>
  </si>
  <si>
    <t>2458-QMN17</t>
  </si>
  <si>
    <t>2471-QMN17</t>
  </si>
  <si>
    <t>2472-QMN17</t>
  </si>
  <si>
    <t>2478-QMN17</t>
  </si>
  <si>
    <t>2480-QMN17</t>
  </si>
  <si>
    <t>2481-QMN17</t>
  </si>
  <si>
    <t>2482-QMN17</t>
  </si>
  <si>
    <t>0986-QMN17</t>
  </si>
  <si>
    <t>2470-QMN17</t>
  </si>
  <si>
    <t>1673-QMN17</t>
  </si>
  <si>
    <t>2412-QMN17</t>
  </si>
  <si>
    <t>2433-QMN17</t>
  </si>
  <si>
    <t>2406-QMN17</t>
  </si>
  <si>
    <t>2405-QMN17</t>
  </si>
  <si>
    <t>2408-QMN17</t>
  </si>
  <si>
    <t>2292-QMN17</t>
  </si>
  <si>
    <t>2411-QMN17</t>
  </si>
  <si>
    <t>2475-QMN17</t>
  </si>
  <si>
    <t>3818-QMN17</t>
  </si>
  <si>
    <t>2394-QMN17</t>
  </si>
  <si>
    <t>FL 436363</t>
  </si>
  <si>
    <t>FK 200368</t>
  </si>
  <si>
    <t>FL 436501</t>
  </si>
  <si>
    <t>FL 436595</t>
  </si>
  <si>
    <t>FK 200462</t>
  </si>
  <si>
    <t>FL 436810</t>
  </si>
  <si>
    <t>FL 436811</t>
  </si>
  <si>
    <t>FK 200586</t>
  </si>
  <si>
    <t>FL 437952</t>
  </si>
  <si>
    <t>FL 438085</t>
  </si>
  <si>
    <t>3800-QMN16</t>
  </si>
  <si>
    <t>BONIFICACIONES DEL 11  AL 17  DE FEBRERO  2017</t>
  </si>
  <si>
    <t>3818-QMN16</t>
  </si>
  <si>
    <t>FL 438226</t>
  </si>
  <si>
    <t>PD 269</t>
  </si>
  <si>
    <t>PD270</t>
  </si>
  <si>
    <t>BON SEM  18 AL 24  DE FEBRERO   2017</t>
  </si>
  <si>
    <t>SUB-TOTAL 350,671.47 CR</t>
  </si>
  <si>
    <t>CREDITO AL 350,671.47 CR</t>
  </si>
  <si>
    <t>GRAND TOTAL: 350,671.47 CR</t>
  </si>
  <si>
    <t>HS556128</t>
  </si>
  <si>
    <t>NJN</t>
  </si>
  <si>
    <t>GS581721</t>
  </si>
  <si>
    <t>HL170471</t>
  </si>
  <si>
    <t>HL211656</t>
  </si>
  <si>
    <t>GR444678</t>
  </si>
  <si>
    <t>NIO</t>
  </si>
  <si>
    <t>HL213162</t>
  </si>
  <si>
    <t>HR205561</t>
  </si>
  <si>
    <t>HL193896</t>
  </si>
  <si>
    <t>HL212866</t>
  </si>
  <si>
    <t>HL210222</t>
  </si>
  <si>
    <t>HL196811</t>
  </si>
  <si>
    <t>HL212726</t>
  </si>
  <si>
    <t>HL212007</t>
  </si>
  <si>
    <t>H1192167</t>
  </si>
  <si>
    <t>HL208795</t>
  </si>
  <si>
    <t>HL213424</t>
  </si>
  <si>
    <t>HL202098</t>
  </si>
  <si>
    <t>H6281464</t>
  </si>
  <si>
    <t>HS553686</t>
  </si>
  <si>
    <t>HS507928</t>
  </si>
  <si>
    <t>HL196690</t>
  </si>
  <si>
    <t>HS571784</t>
  </si>
  <si>
    <t>HL204846</t>
  </si>
  <si>
    <t>HL205153</t>
  </si>
  <si>
    <t>HL213104</t>
  </si>
  <si>
    <t>HL196344</t>
  </si>
  <si>
    <t>HL196267</t>
  </si>
  <si>
    <t>HT018515</t>
  </si>
  <si>
    <t>HL197895</t>
  </si>
  <si>
    <t>HL194150</t>
  </si>
  <si>
    <t>AFF</t>
  </si>
  <si>
    <t>HL216508</t>
  </si>
  <si>
    <t>HL196688</t>
  </si>
  <si>
    <t>HL213406</t>
  </si>
  <si>
    <t>HL195080</t>
  </si>
  <si>
    <t>HL194226</t>
  </si>
  <si>
    <t>HL175901</t>
  </si>
  <si>
    <t>HL194937</t>
  </si>
  <si>
    <t>HL212939</t>
  </si>
  <si>
    <t>HL194230</t>
  </si>
  <si>
    <t>HL210827</t>
  </si>
  <si>
    <t>HL196402</t>
  </si>
  <si>
    <t>HL196567</t>
  </si>
  <si>
    <t>HB163504</t>
  </si>
  <si>
    <t>HL194172</t>
  </si>
  <si>
    <t>HL210433</t>
  </si>
  <si>
    <t>HL195763</t>
  </si>
  <si>
    <t>H1567647</t>
  </si>
  <si>
    <t>HL207369</t>
  </si>
  <si>
    <t>HL210187</t>
  </si>
  <si>
    <t>HL174097</t>
  </si>
  <si>
    <t>BAH</t>
  </si>
  <si>
    <t>GS613992</t>
  </si>
  <si>
    <t>NJM</t>
  </si>
  <si>
    <t>HL199359</t>
  </si>
  <si>
    <t>HL216439</t>
  </si>
  <si>
    <t>HS514222</t>
  </si>
  <si>
    <t>H1566192</t>
  </si>
  <si>
    <t>HF136434</t>
  </si>
  <si>
    <t>HS577533</t>
  </si>
  <si>
    <t>HT036570</t>
  </si>
  <si>
    <t>HT035117</t>
  </si>
  <si>
    <t>HT035116</t>
  </si>
  <si>
    <t>HT035115</t>
  </si>
  <si>
    <t>HT034084</t>
  </si>
  <si>
    <t>HT034083</t>
  </si>
  <si>
    <t>HT034081</t>
  </si>
  <si>
    <t>H1568706</t>
  </si>
  <si>
    <t>HL201750</t>
  </si>
  <si>
    <t>HL206750</t>
  </si>
  <si>
    <t>HL204276</t>
  </si>
  <si>
    <t>HL203811</t>
  </si>
  <si>
    <t>HL218286</t>
  </si>
  <si>
    <t>HL217357</t>
  </si>
  <si>
    <t>HL217261</t>
  </si>
  <si>
    <t>HL216501</t>
  </si>
  <si>
    <t>HL209425</t>
  </si>
  <si>
    <t>HL208300</t>
  </si>
  <si>
    <t>HT030319</t>
  </si>
  <si>
    <t>HT032911</t>
  </si>
  <si>
    <t>HS584178</t>
  </si>
  <si>
    <t>2498-QMN17</t>
  </si>
  <si>
    <t>4090-QMN17</t>
  </si>
  <si>
    <t>3800-QMN17</t>
  </si>
  <si>
    <t>2469-QMN17</t>
  </si>
  <si>
    <t>2493-QMN17</t>
  </si>
  <si>
    <t>2497-QMN17</t>
  </si>
  <si>
    <t>2491-QMN17</t>
  </si>
  <si>
    <t>2496-QMN17</t>
  </si>
  <si>
    <t>2494-QMN17</t>
  </si>
  <si>
    <t>2492-QMN17</t>
  </si>
  <si>
    <t>2495-QMN17</t>
  </si>
  <si>
    <t>2489-QMN17</t>
  </si>
  <si>
    <t>COLORADO</t>
  </si>
  <si>
    <t>2490-QMN17</t>
  </si>
  <si>
    <t>2510-QMN17</t>
  </si>
  <si>
    <t>2512-QMN17</t>
  </si>
  <si>
    <t>2514-QMN17</t>
  </si>
  <si>
    <t>2516-QMN17</t>
  </si>
  <si>
    <t>2508-QMN17</t>
  </si>
  <si>
    <t>2513-QMN17</t>
  </si>
  <si>
    <t>2511-QMN17</t>
  </si>
  <si>
    <t>2515-QMN17</t>
  </si>
  <si>
    <t>2509-QMN17</t>
  </si>
  <si>
    <t>2520-QMN17</t>
  </si>
  <si>
    <t>2530-QMN17</t>
  </si>
  <si>
    <t>2534-QMN17</t>
  </si>
  <si>
    <t>2532-QMN17</t>
  </si>
  <si>
    <t>2533-QMN17</t>
  </si>
  <si>
    <t>2528-QMN17</t>
  </si>
  <si>
    <t>2525-QMN17</t>
  </si>
  <si>
    <t>2526-QMN17</t>
  </si>
  <si>
    <t>2521-QMN17</t>
  </si>
  <si>
    <t>2519-QMN17</t>
  </si>
  <si>
    <t>2523-QMN17</t>
  </si>
  <si>
    <t>2531-QMN17</t>
  </si>
  <si>
    <t>2529-QMN17</t>
  </si>
  <si>
    <t>2527-QMN17</t>
  </si>
  <si>
    <t>2524-QMN17</t>
  </si>
  <si>
    <t>2522-QMN17</t>
  </si>
  <si>
    <t>2535-QMN17</t>
  </si>
  <si>
    <t>2540-QMN17</t>
  </si>
  <si>
    <t>2542-QMN17</t>
  </si>
  <si>
    <t>2541-QMN17</t>
  </si>
  <si>
    <t>2538-QMN17</t>
  </si>
  <si>
    <t>2539-QMN17</t>
  </si>
  <si>
    <t>2551-QMN17</t>
  </si>
  <si>
    <t>2549-QMN17</t>
  </si>
  <si>
    <t>2548-QMN17</t>
  </si>
  <si>
    <t>2546-QMN17</t>
  </si>
  <si>
    <t>2555-QMN17</t>
  </si>
  <si>
    <t>2554-QMN17</t>
  </si>
  <si>
    <t>2556-QMN17</t>
  </si>
  <si>
    <t>2545-QMN17</t>
  </si>
  <si>
    <t>2563-QMN17</t>
  </si>
  <si>
    <t>2561-QMN17</t>
  </si>
  <si>
    <t>2564-QMN17</t>
  </si>
  <si>
    <t>2562-QMN17</t>
  </si>
  <si>
    <t>2547-QMN17</t>
  </si>
  <si>
    <t>2558-QMN17</t>
  </si>
  <si>
    <t>2550-QMN17</t>
  </si>
  <si>
    <t>2557-QMN17</t>
  </si>
  <si>
    <t>2560-QMN17</t>
  </si>
  <si>
    <t>2559-QMN17</t>
  </si>
  <si>
    <t>2552-QMN17</t>
  </si>
  <si>
    <t>2553-QMN17</t>
  </si>
  <si>
    <t>2518-QMN17</t>
  </si>
  <si>
    <t>2487-QMN17</t>
  </si>
  <si>
    <t>1522-QMN17</t>
  </si>
  <si>
    <t>2544-QMN17</t>
  </si>
  <si>
    <t>2168-QMN17</t>
  </si>
  <si>
    <t>1363-QMN17</t>
  </si>
  <si>
    <t>2474-QMN17</t>
  </si>
  <si>
    <t>2483-QMN17</t>
  </si>
  <si>
    <t>2507-QMN17</t>
  </si>
  <si>
    <t>2517-QMN17</t>
  </si>
  <si>
    <t>2537-QMN17</t>
  </si>
  <si>
    <t>2536-QMN17</t>
  </si>
  <si>
    <t>4023-QMN17</t>
  </si>
  <si>
    <t>2485-QMN17</t>
  </si>
  <si>
    <t>4275-QMN17</t>
  </si>
  <si>
    <t>THAOE</t>
  </si>
  <si>
    <t>FL 438349</t>
  </si>
  <si>
    <t>FK 200791</t>
  </si>
  <si>
    <t>FL 438499</t>
  </si>
  <si>
    <t>FL 438500</t>
  </si>
  <si>
    <t>FK 200857</t>
  </si>
  <si>
    <t>FL 438684</t>
  </si>
  <si>
    <t>FL 438685</t>
  </si>
  <si>
    <t>FK 200926</t>
  </si>
  <si>
    <t>FL 438897</t>
  </si>
  <si>
    <t>FK 201009</t>
  </si>
  <si>
    <t>FL 439075</t>
  </si>
  <si>
    <t>FL 439076</t>
  </si>
  <si>
    <t>FK 201112</t>
  </si>
  <si>
    <t>BONIFICACIONES DEL 04 AL 10  DE FEBRERO  2017</t>
  </si>
  <si>
    <t>BONIFICACIONES DEL 18  AL 24  DE FEBRERO  2017</t>
  </si>
  <si>
    <t>PD 314</t>
  </si>
  <si>
    <t>PI 1435</t>
  </si>
  <si>
    <t>4023-QMN16</t>
  </si>
  <si>
    <t>4275-QMN16</t>
  </si>
  <si>
    <t>BON SEM  25 DE FEBRERO AL 03 DE MARZO DE   2017</t>
  </si>
  <si>
    <t>SUB-TOTAL 470,051.25 CR</t>
  </si>
  <si>
    <t>CREDITO AL 470,051.25 CR</t>
  </si>
  <si>
    <t>GRAND TOTAL: 470,051.25 CR</t>
  </si>
  <si>
    <t>Página 3</t>
  </si>
  <si>
    <t>HL171126</t>
  </si>
  <si>
    <t>HT025015</t>
  </si>
  <si>
    <t>HT032535</t>
  </si>
  <si>
    <t>HL216651</t>
  </si>
  <si>
    <t>HT034080</t>
  </si>
  <si>
    <t>HL208893</t>
  </si>
  <si>
    <t>HT032538</t>
  </si>
  <si>
    <t>HL215869</t>
  </si>
  <si>
    <t>HL214494</t>
  </si>
  <si>
    <t>HL216859</t>
  </si>
  <si>
    <t>HT032536</t>
  </si>
  <si>
    <t>HL208351</t>
  </si>
  <si>
    <t>HL202507</t>
  </si>
  <si>
    <t>HT033948</t>
  </si>
  <si>
    <t>HT023451</t>
  </si>
  <si>
    <t>HT032537</t>
  </si>
  <si>
    <t>HL218660</t>
  </si>
  <si>
    <t>HL218684</t>
  </si>
  <si>
    <t>HL218951</t>
  </si>
  <si>
    <t>HL218606</t>
  </si>
  <si>
    <t>HL219038</t>
  </si>
  <si>
    <t>HL215150</t>
  </si>
  <si>
    <t>HC443478</t>
  </si>
  <si>
    <t>HC441608</t>
  </si>
  <si>
    <t>HC442638</t>
  </si>
  <si>
    <t>HL218837</t>
  </si>
  <si>
    <t>HS556292</t>
  </si>
  <si>
    <t>HL219304</t>
  </si>
  <si>
    <t>HL218818</t>
  </si>
  <si>
    <t>HC442646</t>
  </si>
  <si>
    <t>HL218836</t>
  </si>
  <si>
    <t>HL218874</t>
  </si>
  <si>
    <t>HT029783</t>
  </si>
  <si>
    <t>HL183249</t>
  </si>
  <si>
    <t>HL218765</t>
  </si>
  <si>
    <t>HL220978</t>
  </si>
  <si>
    <t>HL219829</t>
  </si>
  <si>
    <t>HL220438</t>
  </si>
  <si>
    <t>HL220960</t>
  </si>
  <si>
    <t>HL220837</t>
  </si>
  <si>
    <t>HC443452</t>
  </si>
  <si>
    <t>HS588564</t>
  </si>
  <si>
    <t>H1194528</t>
  </si>
  <si>
    <t>HS587698</t>
  </si>
  <si>
    <t>HL217713</t>
  </si>
  <si>
    <t>HL217508</t>
  </si>
  <si>
    <t>HB166027</t>
  </si>
  <si>
    <t>HL219123</t>
  </si>
  <si>
    <t>HL156331</t>
  </si>
  <si>
    <t>HB113784</t>
  </si>
  <si>
    <t>G1312521</t>
  </si>
  <si>
    <t>HL149744</t>
  </si>
  <si>
    <t>HL173922</t>
  </si>
  <si>
    <t>RR</t>
  </si>
  <si>
    <t>W</t>
  </si>
  <si>
    <t>2568-QMN17</t>
  </si>
  <si>
    <t>2640-QMN17</t>
  </si>
  <si>
    <t>2588-QMN17</t>
  </si>
  <si>
    <t>2582-QMN17</t>
  </si>
  <si>
    <t>2586-QMN17</t>
  </si>
  <si>
    <t>2583-QMN17</t>
  </si>
  <si>
    <t>2585-QMN17</t>
  </si>
  <si>
    <t>2581-QMN17</t>
  </si>
  <si>
    <t>2580-QMN17</t>
  </si>
  <si>
    <t>2584-QMN17</t>
  </si>
  <si>
    <t>2589-QMN17</t>
  </si>
  <si>
    <t>2579-QMN17</t>
  </si>
  <si>
    <t>2587-QMN17</t>
  </si>
  <si>
    <t>2590-QMN17</t>
  </si>
  <si>
    <t>2608-QMN17</t>
  </si>
  <si>
    <t>2604-QMN17</t>
  </si>
  <si>
    <t>2610-QMN17</t>
  </si>
  <si>
    <t>2596-QMN17</t>
  </si>
  <si>
    <t>2607-QMN17</t>
  </si>
  <si>
    <t>2603-QMN17</t>
  </si>
  <si>
    <t>2600-QMN17</t>
  </si>
  <si>
    <t>2599-QMN17</t>
  </si>
  <si>
    <t>2602-QMN17</t>
  </si>
  <si>
    <t>2611-QMN17</t>
  </si>
  <si>
    <t>2597-QMN17</t>
  </si>
  <si>
    <t>2606-QMN17</t>
  </si>
  <si>
    <t>2601-QMN17</t>
  </si>
  <si>
    <t>2609-QMN17</t>
  </si>
  <si>
    <t>2598-QMN17</t>
  </si>
  <si>
    <t>2605-QMN17</t>
  </si>
  <si>
    <t>2647-QMN17</t>
  </si>
  <si>
    <t>2646-QMN17</t>
  </si>
  <si>
    <t>2649-QMN17</t>
  </si>
  <si>
    <t>2648-QMN17</t>
  </si>
  <si>
    <t>2654-QMN17</t>
  </si>
  <si>
    <t>2644-QMN17</t>
  </si>
  <si>
    <t>2651-QMN17</t>
  </si>
  <si>
    <t>2650-QMN17</t>
  </si>
  <si>
    <t>2652-QMN17</t>
  </si>
  <si>
    <t>2653-QMN17</t>
  </si>
  <si>
    <t>2593-QMN17</t>
  </si>
  <si>
    <t>2565-QMN17</t>
  </si>
  <si>
    <t>2569-QMN17</t>
  </si>
  <si>
    <t>0863-QMN17</t>
  </si>
  <si>
    <t>0899-QMN17</t>
  </si>
  <si>
    <t>1362-QMN17</t>
  </si>
  <si>
    <t>2566-QMN17</t>
  </si>
  <si>
    <t>2573-QMN17</t>
  </si>
  <si>
    <t>3414-QMN16</t>
  </si>
  <si>
    <t>2139-QMN17</t>
  </si>
  <si>
    <t>2638-QMN17</t>
  </si>
  <si>
    <t>2664-QMN17</t>
  </si>
  <si>
    <t>FL 439231</t>
  </si>
  <si>
    <t>FL 439232</t>
  </si>
  <si>
    <t>FK 201168</t>
  </si>
  <si>
    <t>FK 201211</t>
  </si>
  <si>
    <t>FK 201356</t>
  </si>
  <si>
    <t>FK 201357</t>
  </si>
  <si>
    <t>BONIFICACIONES DEL 25 DE FEBRERO  AL 03  DE MARZO  2017</t>
  </si>
  <si>
    <t>2645-QMN17</t>
  </si>
  <si>
    <t>2643-QMN17</t>
  </si>
  <si>
    <t>FL 439498</t>
  </si>
  <si>
    <t>FL 439499</t>
  </si>
  <si>
    <t>FK 201578</t>
  </si>
  <si>
    <t>FL 439660</t>
  </si>
  <si>
    <t>FL 439661</t>
  </si>
  <si>
    <t>FK 201661</t>
  </si>
  <si>
    <t>FL 439904</t>
  </si>
  <si>
    <t>FL 439905</t>
  </si>
  <si>
    <t>FL 440043</t>
  </si>
  <si>
    <t>FK 201770</t>
  </si>
  <si>
    <t>FK 201824</t>
  </si>
  <si>
    <t>PD 85</t>
  </si>
  <si>
    <t>PI 458</t>
  </si>
  <si>
    <t>BON SEM  04 AL 10 DE MARZO DE   2017</t>
  </si>
  <si>
    <t>SUB-TOTAL 202,007.05 CR</t>
  </si>
  <si>
    <t>CREDITO AL 202,007.05</t>
  </si>
  <si>
    <t>HT007927</t>
  </si>
  <si>
    <t>NEF</t>
  </si>
  <si>
    <t>HT009962</t>
  </si>
  <si>
    <t>NKZ</t>
  </si>
  <si>
    <t>HZ179511</t>
  </si>
  <si>
    <t>NL0</t>
  </si>
  <si>
    <t>HL181822</t>
  </si>
  <si>
    <t>HS546313</t>
  </si>
  <si>
    <t>NKY</t>
  </si>
  <si>
    <t>NKX</t>
  </si>
  <si>
    <t>NL2</t>
  </si>
  <si>
    <t>HL211561</t>
  </si>
  <si>
    <t>HT016913</t>
  </si>
  <si>
    <t>HL221369</t>
  </si>
  <si>
    <t>0774-QMN17</t>
  </si>
  <si>
    <t>0895-QMN17</t>
  </si>
  <si>
    <t>2678-QMN17</t>
  </si>
  <si>
    <t>SILVERASO 2500</t>
  </si>
  <si>
    <t>2504-QMN17</t>
  </si>
  <si>
    <t>1450-QMN17</t>
  </si>
  <si>
    <t>2672-QMN17</t>
  </si>
  <si>
    <t>2676-QMN17</t>
  </si>
  <si>
    <t>2677-QMN17</t>
  </si>
  <si>
    <t>BONIFICACIONES DEL 04  AL 10  DE MARZO  2017</t>
  </si>
  <si>
    <t>FK 201869</t>
  </si>
  <si>
    <t>FL 441242</t>
  </si>
  <si>
    <t>FL 441243</t>
  </si>
  <si>
    <t>FK 201944</t>
  </si>
  <si>
    <t>FL 441418</t>
  </si>
  <si>
    <t>FK 202008</t>
  </si>
  <si>
    <t>FL 441575</t>
  </si>
  <si>
    <t>FK 202099</t>
  </si>
  <si>
    <t>FL 441803</t>
  </si>
  <si>
    <t>FK 202165</t>
  </si>
  <si>
    <t>PD 234</t>
  </si>
  <si>
    <t>PI 1052</t>
  </si>
  <si>
    <t>DOCUMENTO</t>
  </si>
  <si>
    <t>FECHA</t>
  </si>
  <si>
    <t>DESCRIPCION DOCUMENTO NUMERO DOCUMENTO MONTO</t>
  </si>
  <si>
    <t>SUB-TOTAL 686,039.69 CR</t>
  </si>
  <si>
    <t>CREDITO AL 686,039.69 CR</t>
  </si>
  <si>
    <t>GRAND TOTAL: 686,039.69 CR</t>
  </si>
  <si>
    <t>H6205259</t>
  </si>
  <si>
    <t>HS556578</t>
  </si>
  <si>
    <t>HL170301</t>
  </si>
  <si>
    <t>HS591136</t>
  </si>
  <si>
    <t>HL220305</t>
  </si>
  <si>
    <t>HL227035</t>
  </si>
  <si>
    <t>HL223212</t>
  </si>
  <si>
    <t>HC443048</t>
  </si>
  <si>
    <t>HS591175</t>
  </si>
  <si>
    <t>HS591454</t>
  </si>
  <si>
    <t>HL223788</t>
  </si>
  <si>
    <t>HL221138</t>
  </si>
  <si>
    <t>HL228500</t>
  </si>
  <si>
    <t>HL221099</t>
  </si>
  <si>
    <t>HL223717</t>
  </si>
  <si>
    <t>HL227864</t>
  </si>
  <si>
    <t>HS591339</t>
  </si>
  <si>
    <t>HL222021</t>
  </si>
  <si>
    <t>HS590431</t>
  </si>
  <si>
    <t>HL225397</t>
  </si>
  <si>
    <t>HF227117</t>
  </si>
  <si>
    <t>HL217119</t>
  </si>
  <si>
    <t>HL225631</t>
  </si>
  <si>
    <t>HL222627</t>
  </si>
  <si>
    <t>HS590797</t>
  </si>
  <si>
    <t>HL218218</t>
  </si>
  <si>
    <t>HS589422</t>
  </si>
  <si>
    <t>HL221654</t>
  </si>
  <si>
    <t>HL225961</t>
  </si>
  <si>
    <t>HL223143</t>
  </si>
  <si>
    <t>HL224409</t>
  </si>
  <si>
    <t>HZ244779</t>
  </si>
  <si>
    <t>HC443420</t>
  </si>
  <si>
    <t>HL229179</t>
  </si>
  <si>
    <t>HL223943</t>
  </si>
  <si>
    <t>HL221296</t>
  </si>
  <si>
    <t>HL221733</t>
  </si>
  <si>
    <t>HC443602</t>
  </si>
  <si>
    <t>HL225167</t>
  </si>
  <si>
    <t>HS590309</t>
  </si>
  <si>
    <t>HS590980</t>
  </si>
  <si>
    <t>HL220937</t>
  </si>
  <si>
    <t>HL227525</t>
  </si>
  <si>
    <t>HL223216</t>
  </si>
  <si>
    <t>HL229556</t>
  </si>
  <si>
    <t>HT038506</t>
  </si>
  <si>
    <t>HT036500</t>
  </si>
  <si>
    <t>HT036498</t>
  </si>
  <si>
    <t>HT037324</t>
  </si>
  <si>
    <t>HT039163</t>
  </si>
  <si>
    <t>HT036650</t>
  </si>
  <si>
    <t>HL210019</t>
  </si>
  <si>
    <t>HT038507</t>
  </si>
  <si>
    <t>HT036646</t>
  </si>
  <si>
    <t>HT037774</t>
  </si>
  <si>
    <t>HL149815</t>
  </si>
  <si>
    <t>HL229279</t>
  </si>
  <si>
    <t>NKS</t>
  </si>
  <si>
    <t>H1543391</t>
  </si>
  <si>
    <t>HT036647</t>
  </si>
  <si>
    <t>HL227104</t>
  </si>
  <si>
    <t>HT037775</t>
  </si>
  <si>
    <t>HT037322</t>
  </si>
  <si>
    <t>HT036380</t>
  </si>
  <si>
    <t>HT038591</t>
  </si>
  <si>
    <t>HT035053</t>
  </si>
  <si>
    <t>HT037221</t>
  </si>
  <si>
    <t>HT036648</t>
  </si>
  <si>
    <t>HT037776</t>
  </si>
  <si>
    <t>HT039161</t>
  </si>
  <si>
    <t>HS535692</t>
  </si>
  <si>
    <t>HT036497</t>
  </si>
  <si>
    <t>HT039162</t>
  </si>
  <si>
    <t>HT039334</t>
  </si>
  <si>
    <t>HT037323</t>
  </si>
  <si>
    <t>HT037694</t>
  </si>
  <si>
    <t>HT036499</t>
  </si>
  <si>
    <t>HL230030</t>
  </si>
  <si>
    <t>HT036649</t>
  </si>
  <si>
    <t>HL230096</t>
  </si>
  <si>
    <t>HS553325</t>
  </si>
  <si>
    <t>HS591698</t>
  </si>
  <si>
    <t>HS591530</t>
  </si>
  <si>
    <t>HS591109</t>
  </si>
  <si>
    <t>HL225853</t>
  </si>
  <si>
    <t>HL223169</t>
  </si>
  <si>
    <t>HS591803</t>
  </si>
  <si>
    <t>HS591987</t>
  </si>
  <si>
    <t>HL184276</t>
  </si>
  <si>
    <t>HL227167</t>
  </si>
  <si>
    <t>HS569840</t>
  </si>
  <si>
    <t>A07</t>
  </si>
  <si>
    <t>HS591652</t>
  </si>
  <si>
    <t>HS591538</t>
  </si>
  <si>
    <t>HL179560</t>
  </si>
  <si>
    <t>HS590339</t>
  </si>
  <si>
    <t>A11</t>
  </si>
  <si>
    <t>HL151661</t>
  </si>
  <si>
    <t>HS580238</t>
  </si>
  <si>
    <t>HZ220658</t>
  </si>
  <si>
    <t>HS510632</t>
  </si>
  <si>
    <t>HL231937</t>
  </si>
  <si>
    <t>HL231775</t>
  </si>
  <si>
    <t>HB101720</t>
  </si>
  <si>
    <t>HT038505</t>
  </si>
  <si>
    <t>HL172322</t>
  </si>
  <si>
    <t>HT018875</t>
  </si>
  <si>
    <t>HS568756</t>
  </si>
  <si>
    <t>HT030769</t>
  </si>
  <si>
    <t>HT041049</t>
  </si>
  <si>
    <t>HT039164</t>
  </si>
  <si>
    <t>HT039913</t>
  </si>
  <si>
    <t>HT039628</t>
  </si>
  <si>
    <t>HT039627</t>
  </si>
  <si>
    <t>HT039626</t>
  </si>
  <si>
    <t>HT039625</t>
  </si>
  <si>
    <t>HT039624</t>
  </si>
  <si>
    <t>HT039623</t>
  </si>
  <si>
    <t>HT039622</t>
  </si>
  <si>
    <t>HT039510</t>
  </si>
  <si>
    <t>BON SEM  11 AL 17 DE MARZO DE   2017</t>
  </si>
  <si>
    <t>1263-QMN17</t>
  </si>
  <si>
    <t>1366-QMN17</t>
  </si>
  <si>
    <t>2822-QMN17</t>
  </si>
  <si>
    <t>2723-QMN17</t>
  </si>
  <si>
    <t>2706-QMN17</t>
  </si>
  <si>
    <t>2705-QMN17</t>
  </si>
  <si>
    <t>2717-QMN17</t>
  </si>
  <si>
    <t>2731-QMN17</t>
  </si>
  <si>
    <t>2722-QMN17</t>
  </si>
  <si>
    <t>2726-QMN17</t>
  </si>
  <si>
    <t>2713-QMN17</t>
  </si>
  <si>
    <t>2720-QMN17</t>
  </si>
  <si>
    <t>2699-QMN17</t>
  </si>
  <si>
    <t>2701-QMN17</t>
  </si>
  <si>
    <t>2695-QMN17</t>
  </si>
  <si>
    <t>2698-QMN17</t>
  </si>
  <si>
    <t>2725-QMN17</t>
  </si>
  <si>
    <t>2714-QMN17</t>
  </si>
  <si>
    <t>2728-QMN17</t>
  </si>
  <si>
    <t>2721-QMN17</t>
  </si>
  <si>
    <t>2693-QMN17</t>
  </si>
  <si>
    <t>2702-QMN17</t>
  </si>
  <si>
    <t>2696-QMN17</t>
  </si>
  <si>
    <t>2703-QMN17</t>
  </si>
  <si>
    <t>2727-QMN17</t>
  </si>
  <si>
    <t>2700-QMN17</t>
  </si>
  <si>
    <t>2724-QMN17</t>
  </si>
  <si>
    <t>2716-QMN17</t>
  </si>
  <si>
    <t>2694-QMN17</t>
  </si>
  <si>
    <t>2711-QMN17</t>
  </si>
  <si>
    <t>2704-QMN17</t>
  </si>
  <si>
    <t>2691-QMN17</t>
  </si>
  <si>
    <t>2730-QMN17</t>
  </si>
  <si>
    <t>2719-QMN17</t>
  </si>
  <si>
    <t>2707-QMN17</t>
  </si>
  <si>
    <t>2715-QMN17</t>
  </si>
  <si>
    <t>2710-QMN17</t>
  </si>
  <si>
    <t>2692-QMN17</t>
  </si>
  <si>
    <t>2718-QMN17</t>
  </si>
  <si>
    <t>2690-QMN17</t>
  </si>
  <si>
    <t>2729-QMN17</t>
  </si>
  <si>
    <t>2709-QMN17</t>
  </si>
  <si>
    <t>2697-QMN17</t>
  </si>
  <si>
    <t>2712-QMN17</t>
  </si>
  <si>
    <t>2786-QMN17</t>
  </si>
  <si>
    <t>2779-QMN17</t>
  </si>
  <si>
    <t>2778-QMN17</t>
  </si>
  <si>
    <t>2790-QMN17</t>
  </si>
  <si>
    <t>2777-QMN17</t>
  </si>
  <si>
    <t>2789-QMN17</t>
  </si>
  <si>
    <t>2817-QMN17</t>
  </si>
  <si>
    <t>2782-QMN17</t>
  </si>
  <si>
    <t>2813-QMN17</t>
  </si>
  <si>
    <t>2820-QMN17</t>
  </si>
  <si>
    <t>2785-QMN17</t>
  </si>
  <si>
    <t>2816-QMN17</t>
  </si>
  <si>
    <t>2784-QMN17</t>
  </si>
  <si>
    <t>2780-QMN17</t>
  </si>
  <si>
    <t>2815-QMN17</t>
  </si>
  <si>
    <t>2812-QMN17</t>
  </si>
  <si>
    <t>2814-QMN17</t>
  </si>
  <si>
    <t>2791-QMN17</t>
  </si>
  <si>
    <t>2788-QMN17</t>
  </si>
  <si>
    <t>2775-QMN17</t>
  </si>
  <si>
    <t>2808-QMN17</t>
  </si>
  <si>
    <t>2818-QMN17</t>
  </si>
  <si>
    <t>2783-QMN17</t>
  </si>
  <si>
    <t>2776-QMN17</t>
  </si>
  <si>
    <t>2809-QMN17</t>
  </si>
  <si>
    <t>2819-QMN17</t>
  </si>
  <si>
    <t>2811-QMN17</t>
  </si>
  <si>
    <t>2810-QMN17</t>
  </si>
  <si>
    <t>2787-QMN17</t>
  </si>
  <si>
    <t>2781-QMN17</t>
  </si>
  <si>
    <t>2831-QMN17</t>
  </si>
  <si>
    <t>2840-QMN17</t>
  </si>
  <si>
    <t>2834-QMN17</t>
  </si>
  <si>
    <t>2838-QMN17</t>
  </si>
  <si>
    <t>2830-QMN17</t>
  </si>
  <si>
    <t>2832-QMN17</t>
  </si>
  <si>
    <t>2833-QMN17</t>
  </si>
  <si>
    <t>2835-QMN17</t>
  </si>
  <si>
    <t>2841-QMN17</t>
  </si>
  <si>
    <t>2836-QMN17</t>
  </si>
  <si>
    <t>2839-QMN17</t>
  </si>
  <si>
    <t>2837-QMN17</t>
  </si>
  <si>
    <t>2865-QMN17</t>
  </si>
  <si>
    <t>2864-QMN17</t>
  </si>
  <si>
    <t>2874-QMN17</t>
  </si>
  <si>
    <t>2868-QMN17</t>
  </si>
  <si>
    <t>2873-QMN17</t>
  </si>
  <si>
    <t>2869-QMN17</t>
  </si>
  <si>
    <t>2872-QMN17</t>
  </si>
  <si>
    <t>2877-QMN17</t>
  </si>
  <si>
    <t>2871-QMN17</t>
  </si>
  <si>
    <t>2870-QMN17</t>
  </si>
  <si>
    <t>2867-QMN17</t>
  </si>
  <si>
    <t>2866-QMN17</t>
  </si>
  <si>
    <t>2878-QMN17</t>
  </si>
  <si>
    <t>2876-QMN17</t>
  </si>
  <si>
    <t>2875-QMN17</t>
  </si>
  <si>
    <t>1668-QMN17</t>
  </si>
  <si>
    <t>1671-QMN17</t>
  </si>
  <si>
    <t>0851-QMN17</t>
  </si>
  <si>
    <t>1520-QMN17</t>
  </si>
  <si>
    <t>0865-QMN17</t>
  </si>
  <si>
    <t>2688-QMN17</t>
  </si>
  <si>
    <t>2770-QMN17</t>
  </si>
  <si>
    <t>2823-QMN17</t>
  </si>
  <si>
    <t>2774-QMN17</t>
  </si>
  <si>
    <t>2829-QMN17</t>
  </si>
  <si>
    <t>2827-QMN17</t>
  </si>
  <si>
    <t>1807-QMN17</t>
  </si>
  <si>
    <t>1724-QMN17</t>
  </si>
  <si>
    <t>1609-QMN17</t>
  </si>
  <si>
    <t>2112-QMN17</t>
  </si>
  <si>
    <t>2248-QMN17</t>
  </si>
  <si>
    <t>BONIFICACIONES DEL 11  AL 17  DE MARZO  2017</t>
  </si>
  <si>
    <t>FL 441973</t>
  </si>
  <si>
    <t>FL 441974</t>
  </si>
  <si>
    <t>FL 441975</t>
  </si>
  <si>
    <t>FK 202247</t>
  </si>
  <si>
    <t>FL 442154</t>
  </si>
  <si>
    <t>FL 442155</t>
  </si>
  <si>
    <t>FK 202336</t>
  </si>
  <si>
    <t>FL 442381</t>
  </si>
  <si>
    <t>FL 442382</t>
  </si>
  <si>
    <t>FK 202406</t>
  </si>
  <si>
    <t>FL 442565</t>
  </si>
  <si>
    <t>FK 202471</t>
  </si>
  <si>
    <t>FL 442731</t>
  </si>
  <si>
    <t>FL 442732</t>
  </si>
  <si>
    <t>FK 202545</t>
  </si>
  <si>
    <t>PD 281</t>
  </si>
  <si>
    <t>PI 1376</t>
  </si>
  <si>
    <t>SUB-TOTAL 233,374.86 CR</t>
  </si>
  <si>
    <t>CREDITO AL 233,374.86 CR</t>
  </si>
  <si>
    <t>GRAND TOTAL: 233,374.86 CR</t>
  </si>
  <si>
    <t>HL208699</t>
  </si>
  <si>
    <t>GS593528</t>
  </si>
  <si>
    <t>N9C</t>
  </si>
  <si>
    <t>HB159115</t>
  </si>
  <si>
    <t>HL173312</t>
  </si>
  <si>
    <t>HC792457</t>
  </si>
  <si>
    <t>HS556586</t>
  </si>
  <si>
    <t>HB170804</t>
  </si>
  <si>
    <t>H6151866</t>
  </si>
  <si>
    <t>HC444323</t>
  </si>
  <si>
    <t>HS592588</t>
  </si>
  <si>
    <t>HS514879</t>
  </si>
  <si>
    <t>HL229846</t>
  </si>
  <si>
    <t>HL182615</t>
  </si>
  <si>
    <t>HS591764</t>
  </si>
  <si>
    <t>HS591734</t>
  </si>
  <si>
    <t>HS591470</t>
  </si>
  <si>
    <t>NL1</t>
  </si>
  <si>
    <t>HC792678</t>
  </si>
  <si>
    <t>HS593780</t>
  </si>
  <si>
    <t>HB166273</t>
  </si>
  <si>
    <t>HT042067</t>
  </si>
  <si>
    <t>HT042493</t>
  </si>
  <si>
    <t>HT042524</t>
  </si>
  <si>
    <t>HL220078</t>
  </si>
  <si>
    <t>HT042974</t>
  </si>
  <si>
    <t>HB169329</t>
  </si>
  <si>
    <t>HT043134</t>
  </si>
  <si>
    <t>HT042542</t>
  </si>
  <si>
    <t>H1576576</t>
  </si>
  <si>
    <t>HS593994</t>
  </si>
  <si>
    <t>HL207785</t>
  </si>
  <si>
    <t>HS504246</t>
  </si>
  <si>
    <t>HT041778</t>
  </si>
  <si>
    <t>HT041570</t>
  </si>
  <si>
    <t>HL234383</t>
  </si>
  <si>
    <t>HT043139</t>
  </si>
  <si>
    <t>HS575664</t>
  </si>
  <si>
    <t>HS594175</t>
  </si>
  <si>
    <t>HS593055</t>
  </si>
  <si>
    <t>HS593459</t>
  </si>
  <si>
    <t>HS593519</t>
  </si>
  <si>
    <t>HS592891</t>
  </si>
  <si>
    <t>HS564800</t>
  </si>
  <si>
    <t>A13</t>
  </si>
  <si>
    <t>HS592765</t>
  </si>
  <si>
    <t>HS593975</t>
  </si>
  <si>
    <t>HS593856</t>
  </si>
  <si>
    <t>HS593774</t>
  </si>
  <si>
    <t>HL233899</t>
  </si>
  <si>
    <t>HZ274105</t>
  </si>
  <si>
    <t>HL170913</t>
  </si>
  <si>
    <t>HL161419</t>
  </si>
  <si>
    <t>BBF</t>
  </si>
  <si>
    <t>HC792323</t>
  </si>
  <si>
    <t>HC792783</t>
  </si>
  <si>
    <t>HC793434</t>
  </si>
  <si>
    <t>NL8</t>
  </si>
  <si>
    <t>HS593884</t>
  </si>
  <si>
    <t>HZ272395</t>
  </si>
  <si>
    <t>BON SEM  18 AL 24 DE MARZO DE   2017</t>
  </si>
  <si>
    <t>2883-QMN17</t>
  </si>
  <si>
    <t>2880-QMN17</t>
  </si>
  <si>
    <t>2897-QMN17</t>
  </si>
  <si>
    <t>4078-QMN16</t>
  </si>
  <si>
    <t>2906-QMN17</t>
  </si>
  <si>
    <t>2914-QMN17</t>
  </si>
  <si>
    <t>2915-QMN17</t>
  </si>
  <si>
    <t>2911-QMN17</t>
  </si>
  <si>
    <t>2913-QMN17</t>
  </si>
  <si>
    <t>2910-QMN17</t>
  </si>
  <si>
    <t>2912-QMN17</t>
  </si>
  <si>
    <t>2907-QMN17</t>
  </si>
  <si>
    <t>2909-QMN17</t>
  </si>
  <si>
    <t>2908-QMN17</t>
  </si>
  <si>
    <t>2930-QMN17</t>
  </si>
  <si>
    <t>2925-QMN17</t>
  </si>
  <si>
    <t>2929-QMN17</t>
  </si>
  <si>
    <t>2927-QMN17</t>
  </si>
  <si>
    <t>2926-QMN17</t>
  </si>
  <si>
    <t>2931-QMN17</t>
  </si>
  <si>
    <t>2924-QMN17</t>
  </si>
  <si>
    <t>2928-QMN17</t>
  </si>
  <si>
    <t>2933-QMN17</t>
  </si>
  <si>
    <t>2934-QMN17</t>
  </si>
  <si>
    <t>2921-QMN17</t>
  </si>
  <si>
    <t>2922-QMN17</t>
  </si>
  <si>
    <t>2932-QMN17</t>
  </si>
  <si>
    <t>2923-QMN17</t>
  </si>
  <si>
    <t>2939-QMN17</t>
  </si>
  <si>
    <t>2937-QMN17</t>
  </si>
  <si>
    <t>2940-QMN17</t>
  </si>
  <si>
    <t>2941-QMN17</t>
  </si>
  <si>
    <t>2938-QMN17</t>
  </si>
  <si>
    <t>2942-QMN17</t>
  </si>
  <si>
    <t>2944-QMN17</t>
  </si>
  <si>
    <t>2943-QMN17</t>
  </si>
  <si>
    <t>2945-QMN17</t>
  </si>
  <si>
    <t>2935-QMN17</t>
  </si>
  <si>
    <t>2966-QMN17</t>
  </si>
  <si>
    <t>2968-QMN17</t>
  </si>
  <si>
    <t>2965-QMN17</t>
  </si>
  <si>
    <t>2967-QMN17</t>
  </si>
  <si>
    <t>2964-QMN17</t>
  </si>
  <si>
    <t>2290-QMN17</t>
  </si>
  <si>
    <t>0631-QMN17</t>
  </si>
  <si>
    <t>2291-QMN17</t>
  </si>
  <si>
    <t>2195-QMN17</t>
  </si>
  <si>
    <t>2289-QMN17</t>
  </si>
  <si>
    <t>2826-QMN17</t>
  </si>
  <si>
    <t>2863-QMN17</t>
  </si>
  <si>
    <t>2879-QMN17</t>
  </si>
  <si>
    <t>2266-QMN17</t>
  </si>
  <si>
    <t>2862-QMN17</t>
  </si>
  <si>
    <t>0358-QMN17</t>
  </si>
  <si>
    <t>FL 443875</t>
  </si>
  <si>
    <t>FL 443876</t>
  </si>
  <si>
    <t>FK 202617</t>
  </si>
  <si>
    <t>FL 444034</t>
  </si>
  <si>
    <t>FL 444035</t>
  </si>
  <si>
    <t>FK 202772</t>
  </si>
  <si>
    <t>FL 444204</t>
  </si>
  <si>
    <t>FL 444347</t>
  </si>
  <si>
    <t>FK 202967</t>
  </si>
  <si>
    <t>FL 444533</t>
  </si>
  <si>
    <t>FK 203049</t>
  </si>
  <si>
    <t>2936-QMN17</t>
  </si>
  <si>
    <t>BONIFICACIONES DEL 18  AL 24  DE MARZO  2017</t>
  </si>
  <si>
    <t>PD 367</t>
  </si>
  <si>
    <t>PI 1849</t>
  </si>
  <si>
    <t>BON SEM  25 AL 31 DE MARZO DE   2017</t>
  </si>
  <si>
    <t>SUB-TOTAL 351,757.34 CR</t>
  </si>
  <si>
    <t>CREDITO AL 351,757.34 CR</t>
  </si>
  <si>
    <t>GRAND TOTAL: 351,757.34 CR</t>
  </si>
  <si>
    <t>NLD</t>
  </si>
  <si>
    <t>NLC</t>
  </si>
  <si>
    <t>HS501845</t>
  </si>
  <si>
    <t>HL237405</t>
  </si>
  <si>
    <t>HC794043</t>
  </si>
  <si>
    <t>HL230306</t>
  </si>
  <si>
    <t>HL238284</t>
  </si>
  <si>
    <t>HS503770</t>
  </si>
  <si>
    <t>NL3</t>
  </si>
  <si>
    <t>HL204511</t>
  </si>
  <si>
    <t>NL9</t>
  </si>
  <si>
    <t>H1571956</t>
  </si>
  <si>
    <t>HL239278</t>
  </si>
  <si>
    <t>K02</t>
  </si>
  <si>
    <t>HL237299</t>
  </si>
  <si>
    <t>HL212078</t>
  </si>
  <si>
    <t>HL217269</t>
  </si>
  <si>
    <t>HL138776</t>
  </si>
  <si>
    <t>HL237143</t>
  </si>
  <si>
    <t>HL195977</t>
  </si>
  <si>
    <t>K9Z</t>
  </si>
  <si>
    <t>H1544269</t>
  </si>
  <si>
    <t>HB158591</t>
  </si>
  <si>
    <t>HS596185</t>
  </si>
  <si>
    <t>HS595992</t>
  </si>
  <si>
    <t>H1189622</t>
  </si>
  <si>
    <t>HZ280557</t>
  </si>
  <si>
    <t>HZ281786</t>
  </si>
  <si>
    <t>HL239536</t>
  </si>
  <si>
    <t>HL238728</t>
  </si>
  <si>
    <t>HL238705</t>
  </si>
  <si>
    <t>HZ276378</t>
  </si>
  <si>
    <t>HL238417</t>
  </si>
  <si>
    <t>HL239570</t>
  </si>
  <si>
    <t>HL238693</t>
  </si>
  <si>
    <t>HS595350</t>
  </si>
  <si>
    <t>HZ276389</t>
  </si>
  <si>
    <t>HL240096</t>
  </si>
  <si>
    <t>BBH</t>
  </si>
  <si>
    <t>H1206987</t>
  </si>
  <si>
    <t>HL169312</t>
  </si>
  <si>
    <t>HL226970</t>
  </si>
  <si>
    <t>HL238719</t>
  </si>
  <si>
    <t>HL233184</t>
  </si>
  <si>
    <t>H1190387</t>
  </si>
  <si>
    <t>HS575092</t>
  </si>
  <si>
    <t>HL238509</t>
  </si>
  <si>
    <t>HZ284389</t>
  </si>
  <si>
    <t>H1572731</t>
  </si>
  <si>
    <t>HS596165</t>
  </si>
  <si>
    <t>0367-QMN17</t>
  </si>
  <si>
    <t>2975-QMN17</t>
  </si>
  <si>
    <t>2972-QMN17</t>
  </si>
  <si>
    <t>2974-QMN17</t>
  </si>
  <si>
    <t>2973-QMN17</t>
  </si>
  <si>
    <t>2990-QMN17</t>
  </si>
  <si>
    <t>2988-QMN17</t>
  </si>
  <si>
    <t>2989-QMN17</t>
  </si>
  <si>
    <t>3011-QMN17</t>
  </si>
  <si>
    <t>3013-QMN17</t>
  </si>
  <si>
    <t>3014-QMN17</t>
  </si>
  <si>
    <t>3020-QMN17</t>
  </si>
  <si>
    <t>3021-QMN17</t>
  </si>
  <si>
    <t>3024-QMN17</t>
  </si>
  <si>
    <t>3018-QMN17</t>
  </si>
  <si>
    <t>3025-QMN17</t>
  </si>
  <si>
    <t>3015-QMN17</t>
  </si>
  <si>
    <t>3022-QMN17</t>
  </si>
  <si>
    <t>3010-QMN17</t>
  </si>
  <si>
    <t>3019-QMN17</t>
  </si>
  <si>
    <t>3017-QMN17</t>
  </si>
  <si>
    <t>3012-QMN17</t>
  </si>
  <si>
    <t>3023-QMN17</t>
  </si>
  <si>
    <t>3016-QMN17</t>
  </si>
  <si>
    <t>3028-QMN17</t>
  </si>
  <si>
    <t>3030-QMN17</t>
  </si>
  <si>
    <t>3027-QMN17</t>
  </si>
  <si>
    <t>3031-QMN17</t>
  </si>
  <si>
    <t>3029-QMN17</t>
  </si>
  <si>
    <t>3047-QMN17</t>
  </si>
  <si>
    <t>3045-QMN17</t>
  </si>
  <si>
    <t>3046-QMN17</t>
  </si>
  <si>
    <t>1266-QMN17</t>
  </si>
  <si>
    <t>2919-QMN17</t>
  </si>
  <si>
    <t>2947-QMN17</t>
  </si>
  <si>
    <t>2970-QMN17</t>
  </si>
  <si>
    <t>2918-QMN17</t>
  </si>
  <si>
    <t>0611-QMN17</t>
  </si>
  <si>
    <t>2987-QMN17</t>
  </si>
  <si>
    <t>2963-QMN17</t>
  </si>
  <si>
    <t>2986-QMN17</t>
  </si>
  <si>
    <t>2991-QMN17</t>
  </si>
  <si>
    <t>2771-QMN17</t>
  </si>
  <si>
    <t>BONIFICACIONES DEL 25 AL 31  DE MARZO  2017</t>
  </si>
  <si>
    <t>BONIFICACIONES DEL 25  AL 31  DE MARZO  2017</t>
  </si>
  <si>
    <t>FL 444665</t>
  </si>
  <si>
    <t>FK 203144</t>
  </si>
  <si>
    <t>FL 444899</t>
  </si>
  <si>
    <t>FL 444900</t>
  </si>
  <si>
    <t>FL 444901</t>
  </si>
  <si>
    <t>FK 203237</t>
  </si>
  <si>
    <t>FL 445124</t>
  </si>
  <si>
    <t>FK 203338</t>
  </si>
  <si>
    <t>FK 203434</t>
  </si>
  <si>
    <t>FL 445280</t>
  </si>
  <si>
    <t>FL 445350</t>
  </si>
  <si>
    <t>FK 203486</t>
  </si>
  <si>
    <t>FK 203566</t>
  </si>
  <si>
    <t>FK 203729</t>
  </si>
  <si>
    <t>FK 203979</t>
  </si>
  <si>
    <t>FK 204178</t>
  </si>
  <si>
    <t>FK 204321</t>
  </si>
  <si>
    <t>FK 204442</t>
  </si>
  <si>
    <t>FK 204775</t>
  </si>
  <si>
    <t>FK 204776</t>
  </si>
  <si>
    <t>FL 445460</t>
  </si>
  <si>
    <t>FK 204947</t>
  </si>
  <si>
    <t>PD 35</t>
  </si>
  <si>
    <t>PI 230</t>
  </si>
  <si>
    <t>BON SEM  01 AL 07 ABRIL  DE   2017</t>
  </si>
  <si>
    <t>SUB-TOTAL 317,905.69 CR</t>
  </si>
  <si>
    <t>CREDITO AL 317,905.69 CR</t>
  </si>
  <si>
    <t>GRAND TOTAL: 317,905.69 CR</t>
  </si>
  <si>
    <t>HL167729</t>
  </si>
  <si>
    <t>HT000351</t>
  </si>
  <si>
    <t>NMA</t>
  </si>
  <si>
    <t>H1209948</t>
  </si>
  <si>
    <t>H6266329</t>
  </si>
  <si>
    <t>HS563717</t>
  </si>
  <si>
    <t>HT040555</t>
  </si>
  <si>
    <t>HL240875</t>
  </si>
  <si>
    <t>K9Y</t>
  </si>
  <si>
    <t>HL238303</t>
  </si>
  <si>
    <t>HB162969</t>
  </si>
  <si>
    <t>HL183069</t>
  </si>
  <si>
    <t>HL218034</t>
  </si>
  <si>
    <t>HT041717</t>
  </si>
  <si>
    <t>NM9</t>
  </si>
  <si>
    <t>NMC</t>
  </si>
  <si>
    <t>HL186073</t>
  </si>
  <si>
    <t>HL246248</t>
  </si>
  <si>
    <t>HL246244</t>
  </si>
  <si>
    <t>HC795954</t>
  </si>
  <si>
    <t>HS556264</t>
  </si>
  <si>
    <t>HS599798</t>
  </si>
  <si>
    <t>HS598766</t>
  </si>
  <si>
    <t>HS598691</t>
  </si>
  <si>
    <t>HS598582</t>
  </si>
  <si>
    <t>HS598136</t>
  </si>
  <si>
    <t>HS597618</t>
  </si>
  <si>
    <t>HS597617</t>
  </si>
  <si>
    <t>HS597670</t>
  </si>
  <si>
    <t>HS597813</t>
  </si>
  <si>
    <t>HS597783</t>
  </si>
  <si>
    <t>HS595935</t>
  </si>
  <si>
    <t>HS597400</t>
  </si>
  <si>
    <t>HS594700</t>
  </si>
  <si>
    <t>HT046329</t>
  </si>
  <si>
    <t>HT044799</t>
  </si>
  <si>
    <t>HL246209</t>
  </si>
  <si>
    <t>HL245971</t>
  </si>
  <si>
    <t>HL245550</t>
  </si>
  <si>
    <t>HL243195</t>
  </si>
  <si>
    <t>HL243147</t>
  </si>
  <si>
    <t>HL244915</t>
  </si>
  <si>
    <t>HL244487</t>
  </si>
  <si>
    <t>HL244388</t>
  </si>
  <si>
    <t>HL244163</t>
  </si>
  <si>
    <t>HL244020</t>
  </si>
  <si>
    <t>HL243685</t>
  </si>
  <si>
    <t>HL240510</t>
  </si>
  <si>
    <t>SPAEK</t>
  </si>
  <si>
    <t>0246-QMN17</t>
  </si>
  <si>
    <t>1116-QMN17</t>
  </si>
  <si>
    <t>0310-QMN17</t>
  </si>
  <si>
    <t>3015-QMN7</t>
  </si>
  <si>
    <t>3052-QMN17</t>
  </si>
  <si>
    <t>3053-QMN17</t>
  </si>
  <si>
    <t>3060-QMN17</t>
  </si>
  <si>
    <t>3112-QMN17</t>
  </si>
  <si>
    <t>3127-QMN17</t>
  </si>
  <si>
    <t>3108-QMN17</t>
  </si>
  <si>
    <t>3115-QMN17</t>
  </si>
  <si>
    <t>3122-QMN17</t>
  </si>
  <si>
    <t>3116-QMN17</t>
  </si>
  <si>
    <t>3121-QMN17</t>
  </si>
  <si>
    <t>3123-QMN17</t>
  </si>
  <si>
    <t>3113-QMN17</t>
  </si>
  <si>
    <t>3114-QMN17</t>
  </si>
  <si>
    <t>3119-QMN17</t>
  </si>
  <si>
    <t>3124-QMN17</t>
  </si>
  <si>
    <t>3117-QMN17</t>
  </si>
  <si>
    <t>3120-QMN17</t>
  </si>
  <si>
    <t>3125-QMN17</t>
  </si>
  <si>
    <t>3118-QMN17</t>
  </si>
  <si>
    <t>3107-QMN17</t>
  </si>
  <si>
    <t>3106-QMN17</t>
  </si>
  <si>
    <t>3111-QMN17</t>
  </si>
  <si>
    <t>3110-QMN17</t>
  </si>
  <si>
    <t>3130-QMN17</t>
  </si>
  <si>
    <t>3131-QMN17</t>
  </si>
  <si>
    <t>3135-QMN17</t>
  </si>
  <si>
    <t>3128-QMN17</t>
  </si>
  <si>
    <t>3134-QMN17</t>
  </si>
  <si>
    <t>3129-QMN17</t>
  </si>
  <si>
    <t>3132-QMN17</t>
  </si>
  <si>
    <t>3133-QMN17</t>
  </si>
  <si>
    <t>3126-QMN17</t>
  </si>
  <si>
    <t>3109-QMN17</t>
  </si>
  <si>
    <t>3059-QMN17</t>
  </si>
  <si>
    <t>3041-QMN17</t>
  </si>
  <si>
    <t>3058-QMN17</t>
  </si>
  <si>
    <t>3061-QMN17</t>
  </si>
  <si>
    <t>1723-QMN17</t>
  </si>
  <si>
    <t>1713-QMN17</t>
  </si>
  <si>
    <t>1640-QMN17</t>
  </si>
  <si>
    <t>3040-QMN17</t>
  </si>
  <si>
    <t>1437-QMN17</t>
  </si>
  <si>
    <t>BONIFICACIONES DEL 01 AL 07  DE ABRIL  2017</t>
  </si>
  <si>
    <t>BONIFICACIONES DEL 01  AL 07  DE ABRIL  2017</t>
  </si>
  <si>
    <t>FL 445645</t>
  </si>
  <si>
    <t>FK 205031</t>
  </si>
  <si>
    <t>FL 445895</t>
  </si>
  <si>
    <t>FL 445896</t>
  </si>
  <si>
    <t>FK 205133</t>
  </si>
  <si>
    <t>FL 446048</t>
  </si>
  <si>
    <t>FK 205209</t>
  </si>
  <si>
    <t>FL 446766</t>
  </si>
  <si>
    <t>FK 205286</t>
  </si>
  <si>
    <t>FL 446906</t>
  </si>
  <si>
    <t>FL 446907</t>
  </si>
  <si>
    <t>FK 205361</t>
  </si>
  <si>
    <t>PD 103</t>
  </si>
  <si>
    <t>PI 655</t>
  </si>
  <si>
    <t>BON SEM  08 AL 14 ABRIL  DE   2017</t>
  </si>
  <si>
    <t>SUB-TOTAL 588,581.69 CR</t>
  </si>
  <si>
    <t>CREDITO AL 588,581.69 CR</t>
  </si>
  <si>
    <t>GRAND TOTAL: 588,581.69 CR</t>
  </si>
  <si>
    <t>H6158724</t>
  </si>
  <si>
    <t>HL246724</t>
  </si>
  <si>
    <t>HS600077</t>
  </si>
  <si>
    <t>HS599933</t>
  </si>
  <si>
    <t>HS598247</t>
  </si>
  <si>
    <t>HL246553</t>
  </si>
  <si>
    <t>HL193448</t>
  </si>
  <si>
    <t>HS599253</t>
  </si>
  <si>
    <t>NME</t>
  </si>
  <si>
    <t>HL240819</t>
  </si>
  <si>
    <t>HS600137</t>
  </si>
  <si>
    <t>NMH</t>
  </si>
  <si>
    <t>HS598849</t>
  </si>
  <si>
    <t>HS598794</t>
  </si>
  <si>
    <t>HL162642</t>
  </si>
  <si>
    <t>HC433384</t>
  </si>
  <si>
    <t>NHB</t>
  </si>
  <si>
    <t>HS598746</t>
  </si>
  <si>
    <t>HB171459</t>
  </si>
  <si>
    <t>HT041124</t>
  </si>
  <si>
    <t>HS572563</t>
  </si>
  <si>
    <t>HB171650</t>
  </si>
  <si>
    <t>HS574144</t>
  </si>
  <si>
    <t>HL247622</t>
  </si>
  <si>
    <t>HS565230</t>
  </si>
  <si>
    <t>HL187809</t>
  </si>
  <si>
    <t>HL249031</t>
  </si>
  <si>
    <t>HB162868</t>
  </si>
  <si>
    <t>HC448106</t>
  </si>
  <si>
    <t>HS600309</t>
  </si>
  <si>
    <t>HT010049</t>
  </si>
  <si>
    <t>NMR</t>
  </si>
  <si>
    <t>H1564449</t>
  </si>
  <si>
    <t>NMQ</t>
  </si>
  <si>
    <t>HL248715</t>
  </si>
  <si>
    <t>HB133338</t>
  </si>
  <si>
    <t>HC448343</t>
  </si>
  <si>
    <t>NMO</t>
  </si>
  <si>
    <t>HT044761</t>
  </si>
  <si>
    <t>HT047996</t>
  </si>
  <si>
    <t>HT047995</t>
  </si>
  <si>
    <t>0403-QMN17</t>
  </si>
  <si>
    <t>3169-QMN17</t>
  </si>
  <si>
    <t>3191-QMN17</t>
  </si>
  <si>
    <t>3192-QMN17</t>
  </si>
  <si>
    <t>1903-QMN17</t>
  </si>
  <si>
    <t>1902-QMN17</t>
  </si>
  <si>
    <t>1898-QMN17</t>
  </si>
  <si>
    <t>3096-QMN17</t>
  </si>
  <si>
    <t>3147-QMN17</t>
  </si>
  <si>
    <t>3179-QMN17</t>
  </si>
  <si>
    <t>0970-QMN17</t>
  </si>
  <si>
    <t>1806-QMN17</t>
  </si>
  <si>
    <t>1896-QMN17</t>
  </si>
  <si>
    <t>3170-QMN17</t>
  </si>
  <si>
    <t>3149-QMN17</t>
  </si>
  <si>
    <t>3180-QMN17</t>
  </si>
  <si>
    <t>3176-QMN17</t>
  </si>
  <si>
    <t>3139-QMN17</t>
  </si>
  <si>
    <t>3143-QMN17</t>
  </si>
  <si>
    <t>3142-QMN17</t>
  </si>
  <si>
    <t>3140-QMN17</t>
  </si>
  <si>
    <t>3138-QMN17</t>
  </si>
  <si>
    <t>3141-QMN17</t>
  </si>
  <si>
    <t>3144-QMN17</t>
  </si>
  <si>
    <t>3145-QMN17</t>
  </si>
  <si>
    <t>3146-QMN17</t>
  </si>
  <si>
    <t>3173-QMN17</t>
  </si>
  <si>
    <t>3177-QMN17</t>
  </si>
  <si>
    <t>3175-QMN17</t>
  </si>
  <si>
    <t>3174-QMN17</t>
  </si>
  <si>
    <t>3178-QMN17</t>
  </si>
  <si>
    <t>BONIFICACIONES DEL 08 AL 14  DE ABRIL  2017</t>
  </si>
  <si>
    <t>TM</t>
  </si>
  <si>
    <t>3197-QMN17</t>
  </si>
  <si>
    <t>3198-QMN17</t>
  </si>
  <si>
    <t>3196-QMN17</t>
  </si>
  <si>
    <t>3194-QMN17</t>
  </si>
  <si>
    <t>3195-QMN17</t>
  </si>
  <si>
    <t>BONIFICACIONES DEL 08  AL 14  DE ABRIL  2017</t>
  </si>
  <si>
    <t>FL 447328</t>
  </si>
  <si>
    <t>FK 205460</t>
  </si>
  <si>
    <t>FL 447486</t>
  </si>
  <si>
    <t>FK 205531</t>
  </si>
  <si>
    <t>FK 205606</t>
  </si>
  <si>
    <t>FL 447652</t>
  </si>
  <si>
    <t>FL 447731</t>
  </si>
  <si>
    <t>FL 447874</t>
  </si>
  <si>
    <t>FK 205685</t>
  </si>
  <si>
    <t>FK 205753</t>
  </si>
  <si>
    <t>FL 448015</t>
  </si>
  <si>
    <t>PD 156</t>
  </si>
  <si>
    <t>PI 999</t>
  </si>
  <si>
    <t>BON SEM  15 AL 21 ABRIL  DE   2017</t>
  </si>
  <si>
    <t>SUB-TOTAL 732,414.75 CR</t>
  </si>
  <si>
    <t>CREDITO AL 732,414.75 CR</t>
  </si>
  <si>
    <t>GRAND TOTAL: 732,414.75 CR</t>
  </si>
  <si>
    <t>HS502232</t>
  </si>
  <si>
    <t>HS600620</t>
  </si>
  <si>
    <t>HS600785</t>
  </si>
  <si>
    <t>HT048392</t>
  </si>
  <si>
    <t>HS601325</t>
  </si>
  <si>
    <t>HL249210</t>
  </si>
  <si>
    <t>HS583265</t>
  </si>
  <si>
    <t>HG409660</t>
  </si>
  <si>
    <t>HT048422</t>
  </si>
  <si>
    <t>HS600429</t>
  </si>
  <si>
    <t>HS601935</t>
  </si>
  <si>
    <t>HL246833</t>
  </si>
  <si>
    <t>HB134790</t>
  </si>
  <si>
    <t>HS601874</t>
  </si>
  <si>
    <t>HT044264</t>
  </si>
  <si>
    <t>HS601831</t>
  </si>
  <si>
    <t>HS599573</t>
  </si>
  <si>
    <t>HT042620</t>
  </si>
  <si>
    <t>HT042885</t>
  </si>
  <si>
    <t>HS599604</t>
  </si>
  <si>
    <t>HT042618</t>
  </si>
  <si>
    <t>HS599248</t>
  </si>
  <si>
    <t>HT044263</t>
  </si>
  <si>
    <t>HS600705</t>
  </si>
  <si>
    <t>HT044262</t>
  </si>
  <si>
    <t>HS601416</t>
  </si>
  <si>
    <t>HS599639</t>
  </si>
  <si>
    <t>HT044261</t>
  </si>
  <si>
    <t>HT042617</t>
  </si>
  <si>
    <t>HS537561</t>
  </si>
  <si>
    <t>HT029679</t>
  </si>
  <si>
    <t>K14</t>
  </si>
  <si>
    <t>HL245580</t>
  </si>
  <si>
    <t>HL175815</t>
  </si>
  <si>
    <t>HS503346</t>
  </si>
  <si>
    <t>HS502916</t>
  </si>
  <si>
    <t>SEM.ANT.</t>
  </si>
  <si>
    <t>SEMANA</t>
  </si>
  <si>
    <t>0416-QMN17</t>
  </si>
  <si>
    <t>3207-QMN17</t>
  </si>
  <si>
    <t>3206-QMN17</t>
  </si>
  <si>
    <t>3202-QMN17</t>
  </si>
  <si>
    <t>3204-QMN17</t>
  </si>
  <si>
    <t>3208-QMN17</t>
  </si>
  <si>
    <t>3203-QMN17</t>
  </si>
  <si>
    <t>3201-QMN17</t>
  </si>
  <si>
    <t>3205-QMN17</t>
  </si>
  <si>
    <t>3238-QMN17</t>
  </si>
  <si>
    <t>3234-QMN17</t>
  </si>
  <si>
    <t>3226-QMN17</t>
  </si>
  <si>
    <t>3242-QMN17</t>
  </si>
  <si>
    <t>3229-QMN17</t>
  </si>
  <si>
    <t>3240-QMN17</t>
  </si>
  <si>
    <t>3236-QMN17</t>
  </si>
  <si>
    <t>3227-QMN17</t>
  </si>
  <si>
    <t>3230-QMN17</t>
  </si>
  <si>
    <t>3241-QMN17</t>
  </si>
  <si>
    <t>3225-QMN17</t>
  </si>
  <si>
    <t>3237-QMN17</t>
  </si>
  <si>
    <t>3231-QMN17</t>
  </si>
  <si>
    <t>3239-QMN17</t>
  </si>
  <si>
    <t>3232-QMN17</t>
  </si>
  <si>
    <t>3235-QMN17</t>
  </si>
  <si>
    <t>3213-QMN17</t>
  </si>
  <si>
    <t>3233-QMN17</t>
  </si>
  <si>
    <t>3228-QMN17</t>
  </si>
  <si>
    <t>3214-QMN17</t>
  </si>
  <si>
    <t>CRUCR</t>
  </si>
  <si>
    <t>3193-QMN17</t>
  </si>
  <si>
    <t>3211-QMN17</t>
  </si>
  <si>
    <t>3212-QMN17</t>
  </si>
  <si>
    <t>1436-QMN17</t>
  </si>
  <si>
    <t>0370-QMN17</t>
  </si>
  <si>
    <t>0419-QMN17</t>
  </si>
  <si>
    <t>BONIFICACIONES DEL 15 AL 21  DE ABRIL  2017</t>
  </si>
  <si>
    <t>FL 449154</t>
  </si>
  <si>
    <t>FK 205935</t>
  </si>
  <si>
    <t>FL 449304</t>
  </si>
  <si>
    <t>FL 449305</t>
  </si>
  <si>
    <t>FK 206014</t>
  </si>
  <si>
    <t>FL 449475</t>
  </si>
  <si>
    <t>FK 206085</t>
  </si>
  <si>
    <t>BONIFICACIONES DEL 15  AL 21  DE ABRIL  2017</t>
  </si>
  <si>
    <t>PD 211</t>
  </si>
  <si>
    <t>PI 1465</t>
  </si>
  <si>
    <t>BON SEM  22  AL 28  ABRIL  DE   2017</t>
  </si>
  <si>
    <t>SUB-TOTAL 164,655.48 CR</t>
  </si>
  <si>
    <t>CREDITO AL 164,655.48 CR</t>
  </si>
  <si>
    <t>GRAND TOTAL: 164,655.48 CR</t>
  </si>
  <si>
    <t>HT000331</t>
  </si>
  <si>
    <t>GC408210</t>
  </si>
  <si>
    <t>MOA</t>
  </si>
  <si>
    <t>H1549758</t>
  </si>
  <si>
    <t>HT043238</t>
  </si>
  <si>
    <t>HT042619</t>
  </si>
  <si>
    <t>HT042622</t>
  </si>
  <si>
    <t>HT042623</t>
  </si>
  <si>
    <t>HT021224</t>
  </si>
  <si>
    <t>HT043268</t>
  </si>
  <si>
    <t>HT042614</t>
  </si>
  <si>
    <t>HT042621</t>
  </si>
  <si>
    <t>HT042615</t>
  </si>
  <si>
    <t>HT042616</t>
  </si>
  <si>
    <t>HZ310690</t>
  </si>
  <si>
    <t>HT041958</t>
  </si>
  <si>
    <t>HS603459</t>
  </si>
  <si>
    <t>HS603307</t>
  </si>
  <si>
    <t>HS602430</t>
  </si>
  <si>
    <t>HL252755</t>
  </si>
  <si>
    <t>HS602448</t>
  </si>
  <si>
    <t>HS602931</t>
  </si>
  <si>
    <t>HL178153</t>
  </si>
  <si>
    <t>K16</t>
  </si>
  <si>
    <t>HL247395</t>
  </si>
  <si>
    <t>HL207000</t>
  </si>
  <si>
    <t>HR286311</t>
  </si>
  <si>
    <t>HR290999</t>
  </si>
  <si>
    <t>H1544325</t>
  </si>
  <si>
    <t>HZ302891</t>
  </si>
  <si>
    <t>HR291725</t>
  </si>
  <si>
    <t>HS601811</t>
  </si>
  <si>
    <t>HS602886</t>
  </si>
  <si>
    <t>HS603276</t>
  </si>
  <si>
    <t>HL165964</t>
  </si>
  <si>
    <t>HL253363</t>
  </si>
  <si>
    <t>HL253207</t>
  </si>
  <si>
    <t>HS501858</t>
  </si>
  <si>
    <t>HL247709</t>
  </si>
  <si>
    <t>HT046611</t>
  </si>
  <si>
    <t>HS604082</t>
  </si>
  <si>
    <t>HS604392</t>
  </si>
  <si>
    <t>HS604152</t>
  </si>
  <si>
    <t>HS604156</t>
  </si>
  <si>
    <t>H6181120</t>
  </si>
  <si>
    <t>1615-QMN17</t>
  </si>
  <si>
    <t>0315-QMN17</t>
  </si>
  <si>
    <t>3253-QMN17</t>
  </si>
  <si>
    <t>3246-QMN17</t>
  </si>
  <si>
    <t>3247-QMN17</t>
  </si>
  <si>
    <t>3249-QMN17</t>
  </si>
  <si>
    <t>3252-QMN17</t>
  </si>
  <si>
    <t>3248-QMN17</t>
  </si>
  <si>
    <t>3245-QMN17</t>
  </si>
  <si>
    <t>3250-QMN17</t>
  </si>
  <si>
    <t>3251-QMN17</t>
  </si>
  <si>
    <t>3262-QMN17</t>
  </si>
  <si>
    <t>3261-QMN17</t>
  </si>
  <si>
    <t>3268-QMN17</t>
  </si>
  <si>
    <t>3267-QMN17</t>
  </si>
  <si>
    <t>3269-QMN17</t>
  </si>
  <si>
    <t>3263-QMN17</t>
  </si>
  <si>
    <t>3264-QMN17</t>
  </si>
  <si>
    <t>3266-QMN17</t>
  </si>
  <si>
    <t>3279-QMN17</t>
  </si>
  <si>
    <t>3277-QMN17</t>
  </si>
  <si>
    <t>3278-QMN17</t>
  </si>
  <si>
    <t>3284-QMN17</t>
  </si>
  <si>
    <t>3280-QMN17</t>
  </si>
  <si>
    <t>3282-QMN17</t>
  </si>
  <si>
    <t>3283-QMN17</t>
  </si>
  <si>
    <t>3281-QMN17</t>
  </si>
  <si>
    <t>3293-QMN17</t>
  </si>
  <si>
    <t>3292-QMN17</t>
  </si>
  <si>
    <t>3289-QMN17</t>
  </si>
  <si>
    <t>3295-QMN17</t>
  </si>
  <si>
    <t>3291-QMN17</t>
  </si>
  <si>
    <t>3294-QMN17</t>
  </si>
  <si>
    <t>3290-QMN17</t>
  </si>
  <si>
    <t>3244-QMN17</t>
  </si>
  <si>
    <t>3270-QMN17</t>
  </si>
  <si>
    <t>1488-QMN17</t>
  </si>
  <si>
    <t>3260-QMN17</t>
  </si>
  <si>
    <t>1145-QMN17</t>
  </si>
  <si>
    <t>3276-QMN17</t>
  </si>
  <si>
    <t>1612-QMN17</t>
  </si>
  <si>
    <t>0364-QMN17</t>
  </si>
  <si>
    <t>BONIFICACIONES DEL 22 AL 28  DE ABRIL  2017</t>
  </si>
  <si>
    <t>0709-QMN16</t>
  </si>
  <si>
    <t>FL 449646</t>
  </si>
  <si>
    <t>FK 206159</t>
  </si>
  <si>
    <t>FL 449810</t>
  </si>
  <si>
    <t>FK 206249</t>
  </si>
  <si>
    <t>FL 449974</t>
  </si>
  <si>
    <t>FK 206342</t>
  </si>
  <si>
    <t>FL 450129</t>
  </si>
  <si>
    <t>FK 206417</t>
  </si>
  <si>
    <t>FK 206492</t>
  </si>
  <si>
    <t>FK 206493</t>
  </si>
  <si>
    <t>FK 206716</t>
  </si>
  <si>
    <t>FK 206717</t>
  </si>
  <si>
    <t>FL 450320</t>
  </si>
  <si>
    <t>FK 206834</t>
  </si>
  <si>
    <t>FK 206997</t>
  </si>
  <si>
    <t>FK 207196</t>
  </si>
  <si>
    <t>FK 207306</t>
  </si>
  <si>
    <t>FK 207358</t>
  </si>
  <si>
    <t>FK 207631</t>
  </si>
  <si>
    <t>FK 207840</t>
  </si>
  <si>
    <t>FK 208089</t>
  </si>
  <si>
    <t>FK 208179</t>
  </si>
  <si>
    <t>BONIFICACIONES DEL 22  AL 28  DE ABRIL  2017</t>
  </si>
  <si>
    <t>HERRAMIENTAS ESPECIALES</t>
  </si>
  <si>
    <t>DEBITOS NO DESCONTADOS POR GM</t>
  </si>
  <si>
    <t>DEPOSITO</t>
  </si>
  <si>
    <t>BON. SIN DEBITOS</t>
  </si>
  <si>
    <t>PD 297</t>
  </si>
  <si>
    <t>PI 1742</t>
  </si>
  <si>
    <t>BON SEM  29 DE ABRIL  AL 05  MAYO  DE   2017</t>
  </si>
  <si>
    <t>SUB-TOTAL 225,467.94 CR</t>
  </si>
  <si>
    <t>CREDITO AL 225,467.94 CR</t>
  </si>
  <si>
    <t>GRAND TOTAL: 225,467.94 CR</t>
  </si>
  <si>
    <t>HS603815</t>
  </si>
  <si>
    <t>HB171356</t>
  </si>
  <si>
    <t>HS503826</t>
  </si>
  <si>
    <t>HS554677</t>
  </si>
  <si>
    <t>HL238748</t>
  </si>
  <si>
    <t>HL254053</t>
  </si>
  <si>
    <t>HL253641</t>
  </si>
  <si>
    <t>HL155752</t>
  </si>
  <si>
    <t>HB145635</t>
  </si>
  <si>
    <t>HB171994</t>
  </si>
  <si>
    <t>HL138039</t>
  </si>
  <si>
    <t>HT049196</t>
  </si>
  <si>
    <t>H1573319</t>
  </si>
  <si>
    <t>HB173796</t>
  </si>
  <si>
    <t>HL253489</t>
  </si>
  <si>
    <t>HS502756</t>
  </si>
  <si>
    <t>HB155218</t>
  </si>
  <si>
    <t>HS604504</t>
  </si>
  <si>
    <t>HS604232</t>
  </si>
  <si>
    <t>HB172459</t>
  </si>
  <si>
    <t>BB6</t>
  </si>
  <si>
    <t>HR297648</t>
  </si>
  <si>
    <t>BONIFICACIONES</t>
  </si>
  <si>
    <t>DEBITOS SEM ANT.</t>
  </si>
  <si>
    <t>3305-QMN17</t>
  </si>
  <si>
    <t>3306-QMN17</t>
  </si>
  <si>
    <t>3307-QMN17</t>
  </si>
  <si>
    <t>3311-QMN17</t>
  </si>
  <si>
    <t>3312-QMN17</t>
  </si>
  <si>
    <t>3315-QMN17</t>
  </si>
  <si>
    <t>3323-QMN17</t>
  </si>
  <si>
    <t>3320-QMN17</t>
  </si>
  <si>
    <t>3321-QMN17</t>
  </si>
  <si>
    <t>3322-QMN17</t>
  </si>
  <si>
    <t>3363-QMN17</t>
  </si>
  <si>
    <t>0902-QMN17</t>
  </si>
  <si>
    <t>0605-QMN17</t>
  </si>
  <si>
    <t>2962-QMN17</t>
  </si>
  <si>
    <t>3317-QMN17</t>
  </si>
  <si>
    <t>3286-QMN17</t>
  </si>
  <si>
    <t>0396-QMN17</t>
  </si>
  <si>
    <t>3309-QMN17</t>
  </si>
  <si>
    <t>1243-QMN17</t>
  </si>
  <si>
    <t>0417-QMN17</t>
  </si>
  <si>
    <t>3299-QMN17</t>
  </si>
  <si>
    <t>3296-QMN17</t>
  </si>
  <si>
    <t>BONIFICACIONES DEL 29 DE ABRIL  AL 05  DE MAYO  2017</t>
  </si>
  <si>
    <t>BON. CON DEBITOS SEM. ANT.</t>
  </si>
  <si>
    <t>FL 450478</t>
  </si>
  <si>
    <t>FL 450672</t>
  </si>
  <si>
    <t>FL 450673</t>
  </si>
  <si>
    <t>FK 208377</t>
  </si>
  <si>
    <t>FL 450773</t>
  </si>
  <si>
    <t>FL 450892</t>
  </si>
  <si>
    <t>FK 208528</t>
  </si>
  <si>
    <t>FL 451885</t>
  </si>
  <si>
    <t>PD 93</t>
  </si>
  <si>
    <t>PI 508</t>
  </si>
  <si>
    <t>SUB-TOTAL 271,377.78 CR</t>
  </si>
  <si>
    <t>CREDITO AL 271,377.78 CR</t>
  </si>
  <si>
    <t>GRAND TOTAL: 271,377.78 CR</t>
  </si>
  <si>
    <t>NNS</t>
  </si>
  <si>
    <t>HL256094</t>
  </si>
  <si>
    <t>NNT</t>
  </si>
  <si>
    <t>HS533235</t>
  </si>
  <si>
    <t>NNV</t>
  </si>
  <si>
    <t>HS504241</t>
  </si>
  <si>
    <t>HS501663</t>
  </si>
  <si>
    <t>HS567965</t>
  </si>
  <si>
    <t>HS587939</t>
  </si>
  <si>
    <t>HT029681</t>
  </si>
  <si>
    <t>HT021380</t>
  </si>
  <si>
    <t>BCN</t>
  </si>
  <si>
    <t>HS582498</t>
  </si>
  <si>
    <t>HL183332</t>
  </si>
  <si>
    <t>BON SEM  06  AL 12  MAYO  DE   2017</t>
  </si>
  <si>
    <t>3383-QMN17</t>
  </si>
  <si>
    <t>3368-QMN17</t>
  </si>
  <si>
    <t>1748-QMN17</t>
  </si>
  <si>
    <t>3384-QMN17</t>
  </si>
  <si>
    <t>3387-QMN17</t>
  </si>
  <si>
    <t>1605-QMN17</t>
  </si>
  <si>
    <t>3243-QMN17</t>
  </si>
  <si>
    <t>3389-QMN17</t>
  </si>
  <si>
    <t>0359-QMN17</t>
  </si>
  <si>
    <t>3367-QMN17</t>
  </si>
  <si>
    <t>BONIFICACIONES DEL 06  AL 12  DE MAYO  2017</t>
  </si>
  <si>
    <t>FL 451971</t>
  </si>
  <si>
    <t>FL 452062</t>
  </si>
  <si>
    <t>FK 208713</t>
  </si>
  <si>
    <t>FL 452189</t>
  </si>
  <si>
    <t>FK 208800</t>
  </si>
  <si>
    <t>FL 452324</t>
  </si>
  <si>
    <t>FL 452383</t>
  </si>
  <si>
    <t>FK 208872</t>
  </si>
  <si>
    <t>FL 452747</t>
  </si>
  <si>
    <t>FK 208950</t>
  </si>
  <si>
    <t>BON SEM  13  AL 19  MAYO  DE   2017</t>
  </si>
  <si>
    <t>SUB-TOTAL 484,220.22 CR</t>
  </si>
  <si>
    <t>CREDITO AL 484,220.22 CR</t>
  </si>
  <si>
    <t>GRAND TOTAL: 484,220.22 CR</t>
  </si>
  <si>
    <t>HL155776</t>
  </si>
  <si>
    <t>NO4</t>
  </si>
  <si>
    <t>NO5</t>
  </si>
  <si>
    <t>HB146060</t>
  </si>
  <si>
    <t>NO2</t>
  </si>
  <si>
    <t>HS604304</t>
  </si>
  <si>
    <t>HL256401</t>
  </si>
  <si>
    <t>HL256214</t>
  </si>
  <si>
    <t>HL256676</t>
  </si>
  <si>
    <t>HG433915</t>
  </si>
  <si>
    <t>HS607647</t>
  </si>
  <si>
    <t>HT050312</t>
  </si>
  <si>
    <t>HS546527</t>
  </si>
  <si>
    <t>HL193171</t>
  </si>
  <si>
    <t>HL211162</t>
  </si>
  <si>
    <t>HS597710</t>
  </si>
  <si>
    <t>HT029646</t>
  </si>
  <si>
    <t>HS608017</t>
  </si>
  <si>
    <t>BCI</t>
  </si>
  <si>
    <t>HS608129</t>
  </si>
  <si>
    <t>HS555445</t>
  </si>
  <si>
    <t>HL258424</t>
  </si>
  <si>
    <t>HR139520</t>
  </si>
  <si>
    <t>HS608359</t>
  </si>
  <si>
    <t>1192-QMN17</t>
  </si>
  <si>
    <t>3408-QMN17</t>
  </si>
  <si>
    <t>3400-QMN17</t>
  </si>
  <si>
    <t>3402-QMN17</t>
  </si>
  <si>
    <t>3401-QMN17</t>
  </si>
  <si>
    <t>3403-QMN17</t>
  </si>
  <si>
    <t>3398-QMN17</t>
  </si>
  <si>
    <t>3399-QMN17</t>
  </si>
  <si>
    <t>3397-QMN17</t>
  </si>
  <si>
    <t>3411-QMN17</t>
  </si>
  <si>
    <t>3415-QMN17</t>
  </si>
  <si>
    <t>3420-QMN17</t>
  </si>
  <si>
    <t>3421-QMN17</t>
  </si>
  <si>
    <t>3404-QMN17</t>
  </si>
  <si>
    <t>1432-QMN17</t>
  </si>
  <si>
    <t>3392-QMN17</t>
  </si>
  <si>
    <t>3407-QMN17</t>
  </si>
  <si>
    <t>3391-QMN17</t>
  </si>
  <si>
    <t>3390-QMN17</t>
  </si>
  <si>
    <t>3414-QMN17</t>
  </si>
  <si>
    <t>BONIFICACIONES DEL 13  AL 19  DE MAYO  2017</t>
  </si>
  <si>
    <t>FL 452923</t>
  </si>
  <si>
    <t>FL 453114</t>
  </si>
  <si>
    <t>FK 209111</t>
  </si>
  <si>
    <t>FL 454008</t>
  </si>
  <si>
    <t>FK 209179</t>
  </si>
  <si>
    <t>FL 454273</t>
  </si>
  <si>
    <t>FL 454342</t>
  </si>
  <si>
    <t>FL 454343</t>
  </si>
  <si>
    <t>FK 209390</t>
  </si>
  <si>
    <t>FK209479</t>
  </si>
  <si>
    <t>FL454443</t>
  </si>
  <si>
    <t>PD 273</t>
  </si>
  <si>
    <t>PI 1479</t>
  </si>
  <si>
    <t>BON SEM  20  AL 26  MAYO  DE   2017</t>
  </si>
  <si>
    <t>SUB-TOTAL 459,453.97 CR</t>
  </si>
  <si>
    <t>CREDITO AL 459,453.97 CR</t>
  </si>
  <si>
    <t>GRAND TOTAL: 459,453.97 CR</t>
  </si>
  <si>
    <t>HZ129440</t>
  </si>
  <si>
    <t>HS608336</t>
  </si>
  <si>
    <t>HB162934</t>
  </si>
  <si>
    <t>HB170842</t>
  </si>
  <si>
    <t>HT031442</t>
  </si>
  <si>
    <t>HT018410</t>
  </si>
  <si>
    <t>HS608584</t>
  </si>
  <si>
    <t>HS607674</t>
  </si>
  <si>
    <t>HT041568</t>
  </si>
  <si>
    <t>HL215812</t>
  </si>
  <si>
    <t>NOE</t>
  </si>
  <si>
    <t>HS608574</t>
  </si>
  <si>
    <t>HT024593</t>
  </si>
  <si>
    <t>HS608190</t>
  </si>
  <si>
    <t>HL260939</t>
  </si>
  <si>
    <t>H6113786</t>
  </si>
  <si>
    <t>HT045473</t>
  </si>
  <si>
    <t>HL151316</t>
  </si>
  <si>
    <t>HB171507</t>
  </si>
  <si>
    <t>H6149453</t>
  </si>
  <si>
    <t>HR140587</t>
  </si>
  <si>
    <t>1274-QMN17</t>
  </si>
  <si>
    <t>SILVERARO 1500</t>
  </si>
  <si>
    <t>3422-QMN17</t>
  </si>
  <si>
    <t>3425-QMN17</t>
  </si>
  <si>
    <t>3424-QMN17</t>
  </si>
  <si>
    <t>3423-QMN17</t>
  </si>
  <si>
    <t>3433-QMN17</t>
  </si>
  <si>
    <t>3432-QMN17</t>
  </si>
  <si>
    <t>3441-QMN17</t>
  </si>
  <si>
    <t>3442-QMN17</t>
  </si>
  <si>
    <t>3443-QMN17</t>
  </si>
  <si>
    <t>3440-QMN17</t>
  </si>
  <si>
    <t>3448-QMN17</t>
  </si>
  <si>
    <t>3105-QMN17</t>
  </si>
  <si>
    <t>3417-QMN17</t>
  </si>
  <si>
    <t>3412-QMN17</t>
  </si>
  <si>
    <t>3454-QMN17</t>
  </si>
  <si>
    <t>3444-QMN17</t>
  </si>
  <si>
    <t>3428-QMN17</t>
  </si>
  <si>
    <t>3456-QMN17</t>
  </si>
  <si>
    <t>1685-QMN17</t>
  </si>
  <si>
    <t>BONIFICACIONES DEL 20  AL 21  DE MAYO  2017</t>
  </si>
  <si>
    <t>FL 454611</t>
  </si>
  <si>
    <t>FK 209546</t>
  </si>
  <si>
    <t>FL 454777</t>
  </si>
  <si>
    <t>FK 209624</t>
  </si>
  <si>
    <t>FL 455038</t>
  </si>
  <si>
    <t>FL 455039</t>
  </si>
  <si>
    <t>FL 455040</t>
  </si>
  <si>
    <t>FL 455041</t>
  </si>
  <si>
    <t>FL 455042</t>
  </si>
  <si>
    <t>FK 209700</t>
  </si>
  <si>
    <t>BONIFICACIONES DEL 20  AL 26  DE MAYO  2017</t>
  </si>
  <si>
    <t>FL455264</t>
  </si>
  <si>
    <t>FL455409</t>
  </si>
  <si>
    <t>FK209965</t>
  </si>
  <si>
    <t>FK209802</t>
  </si>
  <si>
    <t>FK209917</t>
  </si>
  <si>
    <t>FK209910</t>
  </si>
  <si>
    <t>PD 373</t>
  </si>
  <si>
    <t>PI 1885</t>
  </si>
  <si>
    <t>BON SEM  27 DE MAYO AL 02 DE JUNIO  2017</t>
  </si>
  <si>
    <t>Balance de cierre 02.06.2017 404,004.04 -</t>
  </si>
  <si>
    <t>27.05.2017</t>
  </si>
  <si>
    <t>D3</t>
  </si>
  <si>
    <t>CANCELACION DE IN</t>
  </si>
  <si>
    <t>30.05.2017</t>
  </si>
  <si>
    <t>HT044937</t>
  </si>
  <si>
    <t>BCK</t>
  </si>
  <si>
    <t>31.05.2017</t>
  </si>
  <si>
    <t>HL184769</t>
  </si>
  <si>
    <t>01.06.2017</t>
  </si>
  <si>
    <t>HL201122</t>
  </si>
  <si>
    <t>02.06.2017</t>
  </si>
  <si>
    <t>HT051399</t>
  </si>
  <si>
    <t>HT022664</t>
  </si>
  <si>
    <t>D4</t>
  </si>
  <si>
    <t>HL254892</t>
  </si>
  <si>
    <t>NOTA DE CREDITO</t>
  </si>
  <si>
    <t>HS608010</t>
  </si>
  <si>
    <t>HL136383</t>
  </si>
  <si>
    <t>HC825114</t>
  </si>
  <si>
    <t>HC825522</t>
  </si>
  <si>
    <t>HC825545</t>
  </si>
  <si>
    <t>HC825635</t>
  </si>
  <si>
    <t>HC825961</t>
  </si>
  <si>
    <t>HL174817</t>
  </si>
  <si>
    <t>BCO</t>
  </si>
  <si>
    <t>HL164479</t>
  </si>
  <si>
    <t>HT046786</t>
  </si>
  <si>
    <t>H1264476</t>
  </si>
  <si>
    <t>HL245284</t>
  </si>
  <si>
    <t>HT021056</t>
  </si>
  <si>
    <t>HS599579</t>
  </si>
  <si>
    <t>H1581743</t>
  </si>
  <si>
    <t>HT044458</t>
  </si>
  <si>
    <t>HT047545</t>
  </si>
  <si>
    <t>HT031447</t>
  </si>
  <si>
    <t>HL183239</t>
  </si>
  <si>
    <t>HL237077</t>
  </si>
  <si>
    <t>HS516330</t>
  </si>
  <si>
    <t>H1541017</t>
  </si>
  <si>
    <t>HT049018</t>
  </si>
  <si>
    <t>DL</t>
  </si>
  <si>
    <t>NOTA DE DEBITO VA</t>
  </si>
  <si>
    <t>X</t>
  </si>
  <si>
    <t>Y</t>
  </si>
  <si>
    <t>Z</t>
  </si>
  <si>
    <t>3426-QMN17</t>
  </si>
  <si>
    <t>1725-QMN17</t>
  </si>
  <si>
    <t>3480-QMN17</t>
  </si>
  <si>
    <t>3494-QMN17</t>
  </si>
  <si>
    <t>3469-QMN17</t>
  </si>
  <si>
    <t>3463-QMN17</t>
  </si>
  <si>
    <t>3464-QMN17</t>
  </si>
  <si>
    <t>3470-QMN17</t>
  </si>
  <si>
    <t>3471-QMN17</t>
  </si>
  <si>
    <t>3472-QMN17</t>
  </si>
  <si>
    <t>3473-QMN17</t>
  </si>
  <si>
    <t>3474-QMN17</t>
  </si>
  <si>
    <t>3486-QMN17</t>
  </si>
  <si>
    <t>3515-QMN17</t>
  </si>
  <si>
    <t>3466-QMN17</t>
  </si>
  <si>
    <t>3476-QMN17</t>
  </si>
  <si>
    <t>3485-QMN17</t>
  </si>
  <si>
    <t>3490-QMN17</t>
  </si>
  <si>
    <t>3499-QMN17</t>
  </si>
  <si>
    <t>3462-QMN17</t>
  </si>
  <si>
    <t>3449-QMN17</t>
  </si>
  <si>
    <t>3467-QMN17</t>
  </si>
  <si>
    <t>1641-QMN17</t>
  </si>
  <si>
    <t>3482-QMN17</t>
  </si>
  <si>
    <t>3509-QMN17</t>
  </si>
  <si>
    <t>3468-QMN17</t>
  </si>
  <si>
    <t>3505-QMN17</t>
  </si>
  <si>
    <t>3491-QMN17</t>
  </si>
  <si>
    <t>3503-QMN17</t>
  </si>
  <si>
    <t>BONIFICACIONES DEL 27  DE MAYO AL 02 DE JUNIO 2017</t>
  </si>
  <si>
    <t>BONIFICACIONES DEL 27  DE MAYO AL 02 DE JUNIO  2017</t>
  </si>
  <si>
    <t>H6149454</t>
  </si>
  <si>
    <t>H6149455</t>
  </si>
  <si>
    <t>H6149456</t>
  </si>
  <si>
    <t>FL 455569</t>
  </si>
  <si>
    <t>FK 210118</t>
  </si>
  <si>
    <t>FL 455846</t>
  </si>
  <si>
    <t>FL 455847</t>
  </si>
  <si>
    <t>FK 210202</t>
  </si>
  <si>
    <t>FK 210372</t>
  </si>
  <si>
    <t>FK 210571</t>
  </si>
  <si>
    <t>FL 456011</t>
  </si>
  <si>
    <t>FK 210786</t>
  </si>
  <si>
    <t>FL 456177</t>
  </si>
  <si>
    <t>FK 210869</t>
  </si>
  <si>
    <t>FL 456419</t>
  </si>
  <si>
    <t>FL 456420</t>
  </si>
  <si>
    <t>FK 210972</t>
  </si>
  <si>
    <t>PI 361</t>
  </si>
  <si>
    <t>PD 50</t>
  </si>
  <si>
    <t>BON SEM  03 AL 09 DE JUNIO  2017</t>
  </si>
  <si>
    <t>Balance de cierre 09.06.2017 399,357.84 -</t>
  </si>
  <si>
    <t>03.06.2017</t>
  </si>
  <si>
    <t>07.06.2017</t>
  </si>
  <si>
    <t>08.06.2017</t>
  </si>
  <si>
    <t>NOT</t>
  </si>
  <si>
    <t>09.06.2017</t>
  </si>
  <si>
    <t>HT026485</t>
  </si>
  <si>
    <t>NOU</t>
  </si>
  <si>
    <t>HT050921</t>
  </si>
  <si>
    <t>NOTA DE CREDITO D</t>
  </si>
  <si>
    <t>06.06.2017</t>
  </si>
  <si>
    <t>H1267983</t>
  </si>
  <si>
    <t>HL260773</t>
  </si>
  <si>
    <t>HT045245</t>
  </si>
  <si>
    <t>KB0</t>
  </si>
  <si>
    <t>HL226435</t>
  </si>
  <si>
    <t>HT047221</t>
  </si>
  <si>
    <t>HL239888</t>
  </si>
  <si>
    <t>HT040745</t>
  </si>
  <si>
    <t>HT044457</t>
  </si>
  <si>
    <t>HT047939</t>
  </si>
  <si>
    <t>NOW</t>
  </si>
  <si>
    <t>NOX</t>
  </si>
  <si>
    <t>NP1</t>
  </si>
  <si>
    <t>HT033850</t>
  </si>
  <si>
    <t>HT035887</t>
  </si>
  <si>
    <t>HT035702</t>
  </si>
  <si>
    <t>HC826830</t>
  </si>
  <si>
    <t>HC826710</t>
  </si>
  <si>
    <t>HC826691</t>
  </si>
  <si>
    <t>HC826527</t>
  </si>
  <si>
    <t>HC826516</t>
  </si>
  <si>
    <t>HC826171</t>
  </si>
  <si>
    <t>HC826073</t>
  </si>
  <si>
    <t>HC826062</t>
  </si>
  <si>
    <t>DM</t>
  </si>
  <si>
    <t>NOTA DE CREDITO V</t>
  </si>
  <si>
    <t>HC826748</t>
  </si>
  <si>
    <t>JT001436</t>
  </si>
  <si>
    <t>JT001663</t>
  </si>
  <si>
    <t>JT001703</t>
  </si>
  <si>
    <t>JT001872</t>
  </si>
  <si>
    <t>JT001930</t>
  </si>
  <si>
    <t>JT001989</t>
  </si>
  <si>
    <t>JT002249</t>
  </si>
  <si>
    <t>JT003576</t>
  </si>
  <si>
    <t>JT003960</t>
  </si>
  <si>
    <t>JT004983</t>
  </si>
  <si>
    <t>JT005675</t>
  </si>
  <si>
    <t>HS510392</t>
  </si>
  <si>
    <t>HT047385</t>
  </si>
  <si>
    <t>HS575003</t>
  </si>
  <si>
    <t>NOTA DE DEBITO</t>
  </si>
  <si>
    <t>3527-QMN17</t>
  </si>
  <si>
    <t>3519-QMN17</t>
  </si>
  <si>
    <t>3524-QMN17</t>
  </si>
  <si>
    <t>3533-QMN17</t>
  </si>
  <si>
    <t>3532-QMN17</t>
  </si>
  <si>
    <t>3546-QMN17</t>
  </si>
  <si>
    <t>3547-QMN17</t>
  </si>
  <si>
    <t>3538-QMN17</t>
  </si>
  <si>
    <t>3540-QMN17</t>
  </si>
  <si>
    <t>3539-QMN17</t>
  </si>
  <si>
    <t>3545-QMN17</t>
  </si>
  <si>
    <t>3542-QMN17</t>
  </si>
  <si>
    <t>3544-QMN17</t>
  </si>
  <si>
    <t>3543-QMN17</t>
  </si>
  <si>
    <t>3541-QMN17</t>
  </si>
  <si>
    <t>3551-QMN17</t>
  </si>
  <si>
    <t>3508-QMN17</t>
  </si>
  <si>
    <t>3500-QMN17</t>
  </si>
  <si>
    <t>3521-QMN17</t>
  </si>
  <si>
    <t>3520-QMN17</t>
  </si>
  <si>
    <t>3526-QMN17</t>
  </si>
  <si>
    <t>3535-QMN17</t>
  </si>
  <si>
    <t>3548-QMN17</t>
  </si>
  <si>
    <t>3537-QMN17</t>
  </si>
  <si>
    <t>3516-QMN17</t>
  </si>
  <si>
    <t>3514-QMN17</t>
  </si>
  <si>
    <t>BONIFICACIONES DEL 03 AL 09 DE JUNIO 2017</t>
  </si>
  <si>
    <t>BEAT</t>
  </si>
  <si>
    <t>BONIFICACIONES DEL 03 AL 09 DE JUNIO  2017</t>
  </si>
  <si>
    <t>FL 457299</t>
  </si>
  <si>
    <t>FK 211038</t>
  </si>
  <si>
    <t>FL 457402</t>
  </si>
  <si>
    <t>FL 457776</t>
  </si>
  <si>
    <t>FK 211151</t>
  </si>
  <si>
    <t>FK 211228</t>
  </si>
  <si>
    <t>FL 457975</t>
  </si>
  <si>
    <t>FL 458060</t>
  </si>
  <si>
    <t>FK 211312</t>
  </si>
  <si>
    <t>FL 458149</t>
  </si>
  <si>
    <t>FK 211380</t>
  </si>
  <si>
    <t>0027-QMN18</t>
  </si>
  <si>
    <t>0024-QMN18</t>
  </si>
  <si>
    <t>0018-QMN18</t>
  </si>
  <si>
    <t>0021-QMN18</t>
  </si>
  <si>
    <t>0023-QMN18</t>
  </si>
  <si>
    <t>0022-QMN18</t>
  </si>
  <si>
    <t>0019-QMN18</t>
  </si>
  <si>
    <t>0026-QMN18</t>
  </si>
  <si>
    <t>0020-QMN18</t>
  </si>
  <si>
    <t>0025-QMN18</t>
  </si>
  <si>
    <t>0040-QMN18</t>
  </si>
  <si>
    <t>PI 886</t>
  </si>
  <si>
    <t>PD 138</t>
  </si>
  <si>
    <t>BON SEM  10 AL 16 DE JUNIO  2017</t>
  </si>
  <si>
    <t>Total Parcial 16.06.2017 26,452.64 -</t>
  </si>
  <si>
    <t>Total Parcial 26,452.64 -</t>
  </si>
  <si>
    <t>Total 26,452.64 -</t>
  </si>
  <si>
    <t>10.06.2017</t>
  </si>
  <si>
    <t>13.06.2017</t>
  </si>
  <si>
    <t>HL139271</t>
  </si>
  <si>
    <t>HL238154</t>
  </si>
  <si>
    <t>14.06.2017</t>
  </si>
  <si>
    <t>15.06.2017</t>
  </si>
  <si>
    <t>HL235642</t>
  </si>
  <si>
    <t>HL235414</t>
  </si>
  <si>
    <t>HL235047</t>
  </si>
  <si>
    <t>HL235023</t>
  </si>
  <si>
    <t>H6126650</t>
  </si>
  <si>
    <t>H1548319</t>
  </si>
  <si>
    <t>BCS</t>
  </si>
  <si>
    <t>HL264003</t>
  </si>
  <si>
    <t>HL263762</t>
  </si>
  <si>
    <t>HL262555</t>
  </si>
  <si>
    <t>HL262508</t>
  </si>
  <si>
    <t>HL262307</t>
  </si>
  <si>
    <t>HL253112</t>
  </si>
  <si>
    <t>HL253039</t>
  </si>
  <si>
    <t>HL252962</t>
  </si>
  <si>
    <t>HL252946</t>
  </si>
  <si>
    <t>HL252860</t>
  </si>
  <si>
    <t>HL246814</t>
  </si>
  <si>
    <t>HL246650</t>
  </si>
  <si>
    <t>HL246562</t>
  </si>
  <si>
    <t>HL246561</t>
  </si>
  <si>
    <t>HL246213</t>
  </si>
  <si>
    <t>HL235664</t>
  </si>
  <si>
    <t>JT000542</t>
  </si>
  <si>
    <t>JT000632</t>
  </si>
  <si>
    <t>JT000711</t>
  </si>
  <si>
    <t>JT000822</t>
  </si>
  <si>
    <t>JT000876</t>
  </si>
  <si>
    <t>JT001685</t>
  </si>
  <si>
    <t>JT001754</t>
  </si>
  <si>
    <t>JT001936</t>
  </si>
  <si>
    <t>JT002210</t>
  </si>
  <si>
    <t>JT002956</t>
  </si>
  <si>
    <t>JT006344</t>
  </si>
  <si>
    <t>HL156637</t>
  </si>
  <si>
    <t>HL238031</t>
  </si>
  <si>
    <t>HL240049</t>
  </si>
  <si>
    <t>HJ192027</t>
  </si>
  <si>
    <t>NPS</t>
  </si>
  <si>
    <t>AGY</t>
  </si>
  <si>
    <t>HL260408</t>
  </si>
  <si>
    <t>HS613003</t>
  </si>
  <si>
    <t>HF111296</t>
  </si>
  <si>
    <t>HC825727</t>
  </si>
  <si>
    <t>H6178724</t>
  </si>
  <si>
    <t>HS595085</t>
  </si>
  <si>
    <t>16.06.2017</t>
  </si>
  <si>
    <t>JT001946</t>
  </si>
  <si>
    <t>JT004933</t>
  </si>
  <si>
    <t>BCU</t>
  </si>
  <si>
    <t>Balance de cierre 16.06.2017 425,810.48</t>
  </si>
  <si>
    <t>0602-QMN17</t>
  </si>
  <si>
    <t>3550-QMN17</t>
  </si>
  <si>
    <t>3583-QMN17</t>
  </si>
  <si>
    <t>3588-QMN17</t>
  </si>
  <si>
    <t>3590-QMN17</t>
  </si>
  <si>
    <t>3575-QMN17</t>
  </si>
  <si>
    <t>3579-QMN17</t>
  </si>
  <si>
    <t>3591-QMN17</t>
  </si>
  <si>
    <t>3589-QMN17</t>
  </si>
  <si>
    <t>3584-QMN17</t>
  </si>
  <si>
    <t>3580-QMN17</t>
  </si>
  <si>
    <t>3593-QMN17</t>
  </si>
  <si>
    <t>3581-QMN17</t>
  </si>
  <si>
    <t>3576-QMN17</t>
  </si>
  <si>
    <t>3594-QMN17</t>
  </si>
  <si>
    <t>3592-QMN17</t>
  </si>
  <si>
    <t>3577-QMN17</t>
  </si>
  <si>
    <t>3585-QMN17</t>
  </si>
  <si>
    <t>3578-QMN17</t>
  </si>
  <si>
    <t>3582-QMN17</t>
  </si>
  <si>
    <t>3586-QMN17</t>
  </si>
  <si>
    <t>3587-QMN17</t>
  </si>
  <si>
    <t>0036-QMN18</t>
  </si>
  <si>
    <t>0039-QMN18</t>
  </si>
  <si>
    <t>0034-QMN18</t>
  </si>
  <si>
    <t>0032-QMN18</t>
  </si>
  <si>
    <t>0029-QMN18</t>
  </si>
  <si>
    <t>0037-QMN18</t>
  </si>
  <si>
    <t>0035-QMN18</t>
  </si>
  <si>
    <t>0030-QMN18</t>
  </si>
  <si>
    <t>0033-QMN18</t>
  </si>
  <si>
    <t>0038-QMN18</t>
  </si>
  <si>
    <t>0028-QMN18</t>
  </si>
  <si>
    <t>3628-QMN17</t>
  </si>
  <si>
    <t>3633-QMN17</t>
  </si>
  <si>
    <t>3634-QMN17</t>
  </si>
  <si>
    <t>0042-QMN18</t>
  </si>
  <si>
    <t>0041-QMN18</t>
  </si>
  <si>
    <t>3554-QMN17</t>
  </si>
  <si>
    <t>3605-QMN17</t>
  </si>
  <si>
    <t>1150-QMN17</t>
  </si>
  <si>
    <t>3552-QMN17</t>
  </si>
  <si>
    <t>3553-QMN17</t>
  </si>
  <si>
    <t>0183-QMN17</t>
  </si>
  <si>
    <t>0550-QMN17</t>
  </si>
  <si>
    <t>3549-QMN17</t>
  </si>
  <si>
    <t>1039-QMN17</t>
  </si>
  <si>
    <t>BONIFICACIONES DEL 10 AL 16 DE JUNIO 2017</t>
  </si>
  <si>
    <t>FL 458385</t>
  </si>
  <si>
    <t>FL 458386</t>
  </si>
  <si>
    <t>FK 211452</t>
  </si>
  <si>
    <t>FL 458556</t>
  </si>
  <si>
    <t>FL 458557</t>
  </si>
  <si>
    <t>FL 458712</t>
  </si>
  <si>
    <t>FK 211625</t>
  </si>
  <si>
    <t>FL 458874</t>
  </si>
  <si>
    <t>FK 211707</t>
  </si>
  <si>
    <t>FL 459032</t>
  </si>
  <si>
    <t>FK 211549</t>
  </si>
  <si>
    <t>BONIFICACIONES DEL 10 AL 16 DE JUNIO  2017</t>
  </si>
  <si>
    <t>PD 199</t>
  </si>
  <si>
    <t>PI 1153</t>
  </si>
  <si>
    <t>BON SEM  17 AL 23 DE JUNIO  2017</t>
  </si>
  <si>
    <t>CHEVROLET RETAIL</t>
  </si>
  <si>
    <t>DEVOLUCION CUOTA</t>
  </si>
  <si>
    <t>CHEVROLET SOC NEG</t>
  </si>
  <si>
    <t>HL240955</t>
  </si>
  <si>
    <t>HL190169</t>
  </si>
  <si>
    <t>HZ127745</t>
  </si>
  <si>
    <t>HT036026</t>
  </si>
  <si>
    <t>HL152143</t>
  </si>
  <si>
    <t>HL221506</t>
  </si>
  <si>
    <t>HS592817</t>
  </si>
  <si>
    <t>HS604612</t>
  </si>
  <si>
    <t>HC833500</t>
  </si>
  <si>
    <t>HC833815</t>
  </si>
  <si>
    <t>HC834091</t>
  </si>
  <si>
    <t>HC829813</t>
  </si>
  <si>
    <t>HS502768</t>
  </si>
  <si>
    <t>JT003718</t>
  </si>
  <si>
    <t>HZ353679</t>
  </si>
  <si>
    <t>HT042996</t>
  </si>
  <si>
    <t>HL198231</t>
  </si>
  <si>
    <t>JT003991</t>
  </si>
  <si>
    <t>JT004090</t>
  </si>
  <si>
    <t>JT003735</t>
  </si>
  <si>
    <t>HR336331</t>
  </si>
  <si>
    <t>JT002288</t>
  </si>
  <si>
    <t>HT049467</t>
  </si>
  <si>
    <t>HT051359</t>
  </si>
  <si>
    <t>HL190425</t>
  </si>
  <si>
    <t>JT005540</t>
  </si>
  <si>
    <t>JT000583</t>
  </si>
  <si>
    <t>JT000732</t>
  </si>
  <si>
    <t>JT001745</t>
  </si>
  <si>
    <t>JT001348</t>
  </si>
  <si>
    <t>1276-QMN17</t>
  </si>
  <si>
    <t>3667-QMN17</t>
  </si>
  <si>
    <t>3668-QMN17</t>
  </si>
  <si>
    <t>3670-QMN17</t>
  </si>
  <si>
    <t>0047-QMN18</t>
  </si>
  <si>
    <t>0048-QMN18</t>
  </si>
  <si>
    <t>0049-QMN18</t>
  </si>
  <si>
    <t>0050-QMN18</t>
  </si>
  <si>
    <t>3688-QMN17</t>
  </si>
  <si>
    <t>0064-QMN18</t>
  </si>
  <si>
    <t>3696-QMN17</t>
  </si>
  <si>
    <t>0063-QMN18</t>
  </si>
  <si>
    <t>0059-QMN18</t>
  </si>
  <si>
    <t>0060-QMN18</t>
  </si>
  <si>
    <t>0061-QMN18</t>
  </si>
  <si>
    <t>0062-QMN18</t>
  </si>
  <si>
    <t>3686-QMN17</t>
  </si>
  <si>
    <t>3677-QMN17</t>
  </si>
  <si>
    <t>3656-QMN17</t>
  </si>
  <si>
    <t>3676-QMN17</t>
  </si>
  <si>
    <t>3657-QMN17</t>
  </si>
  <si>
    <t>1819-QMN17</t>
  </si>
  <si>
    <t>3642-QMN17</t>
  </si>
  <si>
    <t>3672-QMN17</t>
  </si>
  <si>
    <t>1820-QMN17</t>
  </si>
  <si>
    <t>3643-QMN17</t>
  </si>
  <si>
    <t>3658-QMN17</t>
  </si>
  <si>
    <t>3604-QMN17</t>
  </si>
  <si>
    <t>BONIFICACIONES DEL 17 AL 23 DE JUNIO 2017</t>
  </si>
  <si>
    <t>FL 459865</t>
  </si>
  <si>
    <t>FL 460013</t>
  </si>
  <si>
    <t>FK 211909</t>
  </si>
  <si>
    <t>FL 460238</t>
  </si>
  <si>
    <t>FK 212102</t>
  </si>
  <si>
    <t>FL 460401</t>
  </si>
  <si>
    <t>FL 460552</t>
  </si>
  <si>
    <t>BONIFICACIONES DEL 17 AL 23 DE JUNIO  2017</t>
  </si>
  <si>
    <t>PD 285</t>
  </si>
  <si>
    <t>PI 1593</t>
  </si>
  <si>
    <t>BON SEM  24 AL 30 DE JUNIO  2017</t>
  </si>
  <si>
    <t>24.06.2017</t>
  </si>
  <si>
    <t>28.06.2017</t>
  </si>
  <si>
    <t>HS502427</t>
  </si>
  <si>
    <t>29.06.2017</t>
  </si>
  <si>
    <t>HZ373419</t>
  </si>
  <si>
    <t>JT003575</t>
  </si>
  <si>
    <t>KA0</t>
  </si>
  <si>
    <t>27.06.2017</t>
  </si>
  <si>
    <t>HS604031</t>
  </si>
  <si>
    <t>HS604064</t>
  </si>
  <si>
    <t>HS606750</t>
  </si>
  <si>
    <t>JT001826</t>
  </si>
  <si>
    <t>JT009008</t>
  </si>
  <si>
    <t>JT009760</t>
  </si>
  <si>
    <t>JT010461</t>
  </si>
  <si>
    <t>JT010839</t>
  </si>
  <si>
    <t>JT010840</t>
  </si>
  <si>
    <t>JT011289</t>
  </si>
  <si>
    <t>JT011489</t>
  </si>
  <si>
    <t>JT012311</t>
  </si>
  <si>
    <t>JT012331</t>
  </si>
  <si>
    <t>JT012595</t>
  </si>
  <si>
    <t>JT012608</t>
  </si>
  <si>
    <t>JT012609</t>
  </si>
  <si>
    <t>JT012655</t>
  </si>
  <si>
    <t>HT023039</t>
  </si>
  <si>
    <t>HL194545</t>
  </si>
  <si>
    <t>HL243990</t>
  </si>
  <si>
    <t>HT035713</t>
  </si>
  <si>
    <t>HS560268</t>
  </si>
  <si>
    <t>HT045992</t>
  </si>
  <si>
    <t>HC736422</t>
  </si>
  <si>
    <t>NQ1</t>
  </si>
  <si>
    <t>HJ178500</t>
  </si>
  <si>
    <t>HL181127</t>
  </si>
  <si>
    <t>HS502902</t>
  </si>
  <si>
    <t>N5I</t>
  </si>
  <si>
    <t>HS615278</t>
  </si>
  <si>
    <t>HT050412</t>
  </si>
  <si>
    <t>30.06.2017</t>
  </si>
  <si>
    <t>JT005721</t>
  </si>
  <si>
    <t>JT008271</t>
  </si>
  <si>
    <t>JT008322</t>
  </si>
  <si>
    <t>JT008365</t>
  </si>
  <si>
    <t>JT008366</t>
  </si>
  <si>
    <t>JT008367</t>
  </si>
  <si>
    <t>JT008368</t>
  </si>
  <si>
    <t>JT008650</t>
  </si>
  <si>
    <t>JT008664</t>
  </si>
  <si>
    <t>JT008727</t>
  </si>
  <si>
    <t>JT008845</t>
  </si>
  <si>
    <t>JT009054</t>
  </si>
  <si>
    <t>JT009116</t>
  </si>
  <si>
    <t>JT009322</t>
  </si>
  <si>
    <t>JT009570</t>
  </si>
  <si>
    <t>HS601533</t>
  </si>
  <si>
    <t>H6190539</t>
  </si>
  <si>
    <t>HS524750</t>
  </si>
  <si>
    <t>HS529256</t>
  </si>
  <si>
    <t>HS530730</t>
  </si>
  <si>
    <t>HT039022</t>
  </si>
  <si>
    <t>HT040895</t>
  </si>
  <si>
    <t>JS500282</t>
  </si>
  <si>
    <t>JS500309</t>
  </si>
  <si>
    <t>JS502308</t>
  </si>
  <si>
    <t>JS502616</t>
  </si>
  <si>
    <t>JS502941</t>
  </si>
  <si>
    <t>JS503078</t>
  </si>
  <si>
    <t>JS503359</t>
  </si>
  <si>
    <t>JS503650</t>
  </si>
  <si>
    <t>JS503937</t>
  </si>
  <si>
    <t>JS504020</t>
  </si>
  <si>
    <t>JS504106</t>
  </si>
  <si>
    <t>JS504129</t>
  </si>
  <si>
    <t>JT004639</t>
  </si>
  <si>
    <t>JT004880</t>
  </si>
  <si>
    <t>3691-QMN17</t>
  </si>
  <si>
    <t>3702-QMN17</t>
  </si>
  <si>
    <t>3709-QMN17</t>
  </si>
  <si>
    <t>3711-QMN17</t>
  </si>
  <si>
    <t>3710-QMN17</t>
  </si>
  <si>
    <t>0079-QMN18</t>
  </si>
  <si>
    <t>0065-QMN18</t>
  </si>
  <si>
    <t>0083-QMN18</t>
  </si>
  <si>
    <t>0091-QMN18</t>
  </si>
  <si>
    <t>0086-QMN18</t>
  </si>
  <si>
    <t>0085-QMN18</t>
  </si>
  <si>
    <t>0082-QMN18</t>
  </si>
  <si>
    <t>0081-QMN18</t>
  </si>
  <si>
    <t>0090-QMN18</t>
  </si>
  <si>
    <t>0084-QMN18</t>
  </si>
  <si>
    <t>0080-QMN18</t>
  </si>
  <si>
    <t>0087-QMN18</t>
  </si>
  <si>
    <t>0089-QMN18</t>
  </si>
  <si>
    <t>0088-QMN18</t>
  </si>
  <si>
    <t>0092-QMN18</t>
  </si>
  <si>
    <t>3729-QMN17</t>
  </si>
  <si>
    <t>0124-QMN18</t>
  </si>
  <si>
    <t>0132-QMN18</t>
  </si>
  <si>
    <t>0137-QMN18</t>
  </si>
  <si>
    <t>0131-QMN18</t>
  </si>
  <si>
    <t>0133-QMN18</t>
  </si>
  <si>
    <t>0138-QMN18</t>
  </si>
  <si>
    <t>0139-QMN18</t>
  </si>
  <si>
    <t>0129-QMN18</t>
  </si>
  <si>
    <t>0130-QMN18</t>
  </si>
  <si>
    <t>0144-QMN18</t>
  </si>
  <si>
    <t>0134-QMN18</t>
  </si>
  <si>
    <t>0119-QMN18</t>
  </si>
  <si>
    <t>0116-QMN18</t>
  </si>
  <si>
    <t>0115-QMN18</t>
  </si>
  <si>
    <t>0142-QMN18</t>
  </si>
  <si>
    <t>3751-QMN17</t>
  </si>
  <si>
    <t>3757-QMN17</t>
  </si>
  <si>
    <t>3750-QMN17</t>
  </si>
  <si>
    <t>3768-QMN17</t>
  </si>
  <si>
    <t>3759-QMN17</t>
  </si>
  <si>
    <t>0135-QMN18</t>
  </si>
  <si>
    <t>0136-QMN18</t>
  </si>
  <si>
    <t>0125-QMN18</t>
  </si>
  <si>
    <t>0126-QMN18</t>
  </si>
  <si>
    <t>0127-QMN18</t>
  </si>
  <si>
    <t>0140-QMN18</t>
  </si>
  <si>
    <t>0128-QMN18</t>
  </si>
  <si>
    <t>0120-QMN18</t>
  </si>
  <si>
    <t>0141-QMN18</t>
  </si>
  <si>
    <t>0122-QMN18</t>
  </si>
  <si>
    <t>0118-QMN18</t>
  </si>
  <si>
    <t>0123-QMN18</t>
  </si>
  <si>
    <t>0121-QMN18</t>
  </si>
  <si>
    <t>0117-QMN18</t>
  </si>
  <si>
    <t>3684-QMN17</t>
  </si>
  <si>
    <t>3683-QMN17</t>
  </si>
  <si>
    <t>3690-QMN17</t>
  </si>
  <si>
    <t>1744-QMN17</t>
  </si>
  <si>
    <t>1486-QMN17</t>
  </si>
  <si>
    <t>3733-QMN17</t>
  </si>
  <si>
    <t>3697-QMN17</t>
  </si>
  <si>
    <t>3703-QMN17</t>
  </si>
  <si>
    <t>1761-QMN17</t>
  </si>
  <si>
    <t>1759-QMN17</t>
  </si>
  <si>
    <t>0731-QMN17</t>
  </si>
  <si>
    <t>1739-QMN17</t>
  </si>
  <si>
    <t>BONIFICACIONES DEL 24 AL 30 DE JUNIO  2017</t>
  </si>
  <si>
    <t>BONIFICACIONES DEL 24 AL 30 DE JUNIO 2017</t>
  </si>
  <si>
    <t>FL 460700</t>
  </si>
  <si>
    <t>FK 212316</t>
  </si>
  <si>
    <t>FL 460859</t>
  </si>
  <si>
    <t>FL 460860</t>
  </si>
  <si>
    <t>FL 461128</t>
  </si>
  <si>
    <t>FK 212485</t>
  </si>
  <si>
    <t>FL 461317</t>
  </si>
  <si>
    <t>FK 212561</t>
  </si>
  <si>
    <t>FK213659</t>
  </si>
  <si>
    <t>FK213658</t>
  </si>
  <si>
    <t>FK212838</t>
  </si>
  <si>
    <t>FK213037</t>
  </si>
  <si>
    <t>FK213169</t>
  </si>
  <si>
    <t>FK213421</t>
  </si>
  <si>
    <t>FL461478</t>
  </si>
  <si>
    <t>FL461477</t>
  </si>
  <si>
    <t>700-701-703-705-704</t>
  </si>
  <si>
    <t>700-701-703-704-705</t>
  </si>
  <si>
    <t>3741-QMN17</t>
  </si>
  <si>
    <t>BAJA INVENTARIO(ya no se carga ni abona, sistema no permite)</t>
  </si>
  <si>
    <t>PI 1782</t>
  </si>
  <si>
    <t>PD 370</t>
  </si>
  <si>
    <t>BON SEM  01 AL 07 DE JULIO  2017</t>
  </si>
  <si>
    <t>NQJ</t>
  </si>
  <si>
    <t>NQL</t>
  </si>
  <si>
    <t>NQK</t>
  </si>
  <si>
    <t>NQI</t>
  </si>
  <si>
    <t>HC835432</t>
  </si>
  <si>
    <t>HC834730</t>
  </si>
  <si>
    <t>HS604753</t>
  </si>
  <si>
    <t>HL247312</t>
  </si>
  <si>
    <t>JL105789</t>
  </si>
  <si>
    <t>JL108272</t>
  </si>
  <si>
    <t>JL111009</t>
  </si>
  <si>
    <t>HC835272</t>
  </si>
  <si>
    <t>HC834742</t>
  </si>
  <si>
    <t>HC835070</t>
  </si>
  <si>
    <t>HC835605</t>
  </si>
  <si>
    <t>HC835548</t>
  </si>
  <si>
    <t>HC835638</t>
  </si>
  <si>
    <t>JL110795</t>
  </si>
  <si>
    <t>JL110425</t>
  </si>
  <si>
    <t>JL109610</t>
  </si>
  <si>
    <t>HC835837</t>
  </si>
  <si>
    <t>HC835598</t>
  </si>
  <si>
    <t>HC836908</t>
  </si>
  <si>
    <t>HT047606</t>
  </si>
  <si>
    <t>HT047593</t>
  </si>
  <si>
    <t>HS604618</t>
  </si>
  <si>
    <t>HL249457</t>
  </si>
  <si>
    <t>HL147706</t>
  </si>
  <si>
    <t>HL188474</t>
  </si>
  <si>
    <t>HS546977</t>
  </si>
  <si>
    <t>HL155944</t>
  </si>
  <si>
    <t>HZ129524</t>
  </si>
  <si>
    <t>HT035699</t>
  </si>
  <si>
    <t>HR345715</t>
  </si>
  <si>
    <t>JL105798</t>
  </si>
  <si>
    <t>JL106661</t>
  </si>
  <si>
    <t>JL106501</t>
  </si>
  <si>
    <t>JL109494</t>
  </si>
  <si>
    <t>JL121421</t>
  </si>
  <si>
    <t>JL106362</t>
  </si>
  <si>
    <t>JL106427</t>
  </si>
  <si>
    <t>JL106937</t>
  </si>
  <si>
    <t>JL106512</t>
  </si>
  <si>
    <t>JL122278</t>
  </si>
  <si>
    <t>JL106235</t>
  </si>
  <si>
    <t>JL110448</t>
  </si>
  <si>
    <t>JL106003</t>
  </si>
  <si>
    <t>JL109452</t>
  </si>
  <si>
    <t>JL107458</t>
  </si>
  <si>
    <t>JL107668</t>
  </si>
  <si>
    <t>JL109310</t>
  </si>
  <si>
    <t>JL106724</t>
  </si>
  <si>
    <t>JS506277</t>
  </si>
  <si>
    <t>JL110186</t>
  </si>
  <si>
    <t>JL121689</t>
  </si>
  <si>
    <t>HS610770</t>
  </si>
  <si>
    <t>HG500720</t>
  </si>
  <si>
    <t>ND</t>
  </si>
  <si>
    <t>NC</t>
  </si>
  <si>
    <t>3776-QMN17</t>
  </si>
  <si>
    <t>3766-QMN17</t>
  </si>
  <si>
    <t>3777-QMN17</t>
  </si>
  <si>
    <t>3774-QMN17</t>
  </si>
  <si>
    <t>0146-QMN18</t>
  </si>
  <si>
    <t>0147-QMN18</t>
  </si>
  <si>
    <t>0162-QMN18</t>
  </si>
  <si>
    <t>3778-QMN17</t>
  </si>
  <si>
    <t>3780-QMN17</t>
  </si>
  <si>
    <t>3782-QMN17</t>
  </si>
  <si>
    <t>3783-QMN17</t>
  </si>
  <si>
    <t>3785-QMN17</t>
  </si>
  <si>
    <t>3786-QMN17</t>
  </si>
  <si>
    <t>0164-QMN18</t>
  </si>
  <si>
    <t>0171-QMN18</t>
  </si>
  <si>
    <t>0165-QMN18</t>
  </si>
  <si>
    <t>3779-QMN17</t>
  </si>
  <si>
    <t>3781-QMN17</t>
  </si>
  <si>
    <t>3784-QMN17</t>
  </si>
  <si>
    <t>3767-QMN17</t>
  </si>
  <si>
    <t>3775-QMN17</t>
  </si>
  <si>
    <t>3793-QMN17</t>
  </si>
  <si>
    <t>3791-QMN17</t>
  </si>
  <si>
    <t>0148-QMN18</t>
  </si>
  <si>
    <t>0150-QMN18</t>
  </si>
  <si>
    <t>0149-QMN18</t>
  </si>
  <si>
    <t>0151-QMN18</t>
  </si>
  <si>
    <t>0163-QMN18</t>
  </si>
  <si>
    <t>0152-QMN18</t>
  </si>
  <si>
    <t>0153-QMN18</t>
  </si>
  <si>
    <t>0154-QMN18</t>
  </si>
  <si>
    <t>0155-QMN18</t>
  </si>
  <si>
    <t>0169-QMN18</t>
  </si>
  <si>
    <t>0170-QMN18</t>
  </si>
  <si>
    <t>0172-QMN18</t>
  </si>
  <si>
    <t>0156-QMN18</t>
  </si>
  <si>
    <t>0157-QMN18</t>
  </si>
  <si>
    <t>0158-QMN18</t>
  </si>
  <si>
    <t>0159-QMN18</t>
  </si>
  <si>
    <t>0160-QMN18</t>
  </si>
  <si>
    <t>0161-QMN18</t>
  </si>
  <si>
    <t>0166-QMN18</t>
  </si>
  <si>
    <t>0167-QMN18</t>
  </si>
  <si>
    <t>0168-QMN18</t>
  </si>
  <si>
    <t>3792-QMN17</t>
  </si>
  <si>
    <t>3716-QMN17</t>
  </si>
  <si>
    <t>3517-QMN17</t>
  </si>
  <si>
    <t>3794-QMN17</t>
  </si>
  <si>
    <t>3732-QMN17</t>
  </si>
  <si>
    <t>0864-QMN17</t>
  </si>
  <si>
    <t>3763-QMN17</t>
  </si>
  <si>
    <t>3738-QMN17</t>
  </si>
  <si>
    <t>3302-QMN17</t>
  </si>
  <si>
    <t>3712-QMN17</t>
  </si>
  <si>
    <t>3744-QMN17</t>
  </si>
  <si>
    <t>BONIFICACIONES DEL 01 AL 07 DE JULIO 2017</t>
  </si>
  <si>
    <t>FL 461640</t>
  </si>
  <si>
    <t>FL 461641</t>
  </si>
  <si>
    <t>FK 213852</t>
  </si>
  <si>
    <t>FL 461870</t>
  </si>
  <si>
    <t>FL 461871</t>
  </si>
  <si>
    <t>FK 213952</t>
  </si>
  <si>
    <t>FL 462782</t>
  </si>
  <si>
    <t>FK 214018</t>
  </si>
  <si>
    <t xml:space="preserve">NOTA: </t>
  </si>
  <si>
    <t xml:space="preserve">NO DESCONTARON LAS NOTAS DE DEBITO POR $32,469.17 </t>
  </si>
  <si>
    <t>YA QUE DEPOSITARON $562,440.90 MISMOS QUE SE DESCONTARON LA SIG.SEMANA</t>
  </si>
  <si>
    <t>NOTA DE DEBITO CANCELACION VTAS</t>
  </si>
  <si>
    <t>FL 463164</t>
  </si>
  <si>
    <t>FL 463216</t>
  </si>
  <si>
    <t>FL 463307</t>
  </si>
  <si>
    <t>FK 214139</t>
  </si>
  <si>
    <t>BONIFICACIONES DEL 01 AL 07 DE JULIO  2017</t>
  </si>
  <si>
    <t xml:space="preserve">SE DESCONTARON LAS NOTAS DE DEBITO POR $32,469.17 DE LAS SEMANA ANTERIOR </t>
  </si>
  <si>
    <t>YA QUE LA SEMANA PASADA NO SE DESCONTARON</t>
  </si>
  <si>
    <t>PI 617</t>
  </si>
  <si>
    <t>PD 101</t>
  </si>
  <si>
    <t>BON SEM  08 AL 14 DE JULIO  2017</t>
  </si>
  <si>
    <t>08.07.2017</t>
  </si>
  <si>
    <t>JL107157</t>
  </si>
  <si>
    <t>H6160130</t>
  </si>
  <si>
    <t>11.07.2017</t>
  </si>
  <si>
    <t>HS604882</t>
  </si>
  <si>
    <t>HS605052</t>
  </si>
  <si>
    <t>HS616085</t>
  </si>
  <si>
    <t>HS616657</t>
  </si>
  <si>
    <t>JL110161</t>
  </si>
  <si>
    <t>JT010462</t>
  </si>
  <si>
    <t>JT011826</t>
  </si>
  <si>
    <t>JT012416</t>
  </si>
  <si>
    <t>12.07.2017</t>
  </si>
  <si>
    <t>+</t>
  </si>
  <si>
    <t>JL110551</t>
  </si>
  <si>
    <t>JS509533</t>
  </si>
  <si>
    <t>HL251455</t>
  </si>
  <si>
    <t>HT042631</t>
  </si>
  <si>
    <t>NQR</t>
  </si>
  <si>
    <t>13.07.2017</t>
  </si>
  <si>
    <t>HL179339</t>
  </si>
  <si>
    <t>NR4</t>
  </si>
  <si>
    <t>NR5</t>
  </si>
  <si>
    <t>14.07.2017</t>
  </si>
  <si>
    <t>HT038710</t>
  </si>
  <si>
    <t>HL182038</t>
  </si>
  <si>
    <t>JL124517</t>
  </si>
  <si>
    <t>JL123592</t>
  </si>
  <si>
    <t>JL121062</t>
  </si>
  <si>
    <t>JL112715</t>
  </si>
  <si>
    <t>JL109613</t>
  </si>
  <si>
    <t>Total Parc</t>
  </si>
  <si>
    <t>ial 14.07.2</t>
  </si>
  <si>
    <t>55 +</t>
  </si>
  <si>
    <t>ial 351,887</t>
  </si>
  <si>
    <t>Total 351,</t>
  </si>
  <si>
    <t>887.55 +</t>
  </si>
  <si>
    <t>Balance de</t>
  </si>
  <si>
    <t>cierre 14.7. 2017</t>
  </si>
  <si>
    <t>0173-QMN18</t>
  </si>
  <si>
    <t>3812-QMN17</t>
  </si>
  <si>
    <t>3814-QMN17</t>
  </si>
  <si>
    <t>3813-QMN17</t>
  </si>
  <si>
    <t>3815-QMN17</t>
  </si>
  <si>
    <t>0183-QMN18</t>
  </si>
  <si>
    <t>0182-QMN18</t>
  </si>
  <si>
    <t>0185-QMN18</t>
  </si>
  <si>
    <t>0184-QMN18</t>
  </si>
  <si>
    <t>0202-QMN18</t>
  </si>
  <si>
    <t>0203-QMN18</t>
  </si>
  <si>
    <t>0217-QMN18</t>
  </si>
  <si>
    <t>0215-QMN18</t>
  </si>
  <si>
    <t>0218-QMN18</t>
  </si>
  <si>
    <t>0216-QMN18</t>
  </si>
  <si>
    <t>0214-QMN18</t>
  </si>
  <si>
    <t>1519-QMN17</t>
  </si>
  <si>
    <t>3817-QMN17</t>
  </si>
  <si>
    <t>3821-QMN17</t>
  </si>
  <si>
    <t>1667-QMN17</t>
  </si>
  <si>
    <t>3739-QMN17</t>
  </si>
  <si>
    <t>0203-QMN17</t>
  </si>
  <si>
    <t>BONIFICACIONES DEL 08 AL 14  DE JULIO 2017</t>
  </si>
  <si>
    <t>BONIFICACIONES DEL 08 AL 14 DE JULIO  2017</t>
  </si>
  <si>
    <t>FL 463434</t>
  </si>
  <si>
    <t>FL 463570</t>
  </si>
  <si>
    <t>FL 463720</t>
  </si>
  <si>
    <t>FL 463781</t>
  </si>
  <si>
    <t>FK 214367</t>
  </si>
  <si>
    <t>FL 463864</t>
  </si>
  <si>
    <t>FK 214565</t>
  </si>
  <si>
    <t>FL 464025</t>
  </si>
  <si>
    <t>PD 180</t>
  </si>
  <si>
    <t>PI 1001</t>
  </si>
  <si>
    <t>BON SEM  15 AL 21 DE JULIO  2017</t>
  </si>
  <si>
    <t>15.07.2017</t>
  </si>
  <si>
    <t>H1298435</t>
  </si>
  <si>
    <t>JL136653</t>
  </si>
  <si>
    <t>JS510769</t>
  </si>
  <si>
    <t>JT014874</t>
  </si>
  <si>
    <t>JT015262</t>
  </si>
  <si>
    <t>JT015314</t>
  </si>
  <si>
    <t>JT015342</t>
  </si>
  <si>
    <t>JT015343</t>
  </si>
  <si>
    <t>JT016085</t>
  </si>
  <si>
    <t>JT016299</t>
  </si>
  <si>
    <t>NQM</t>
  </si>
  <si>
    <t>HL138738</t>
  </si>
  <si>
    <t>HL238738</t>
  </si>
  <si>
    <t>HL239592</t>
  </si>
  <si>
    <t>18.07.2017</t>
  </si>
  <si>
    <t>HL236189</t>
  </si>
  <si>
    <t>NQU</t>
  </si>
  <si>
    <t>HL236573</t>
  </si>
  <si>
    <t>JL134876</t>
  </si>
  <si>
    <t>JL134716</t>
  </si>
  <si>
    <t>JL124186</t>
  </si>
  <si>
    <t>HS613862</t>
  </si>
  <si>
    <t>HS613797</t>
  </si>
  <si>
    <t>19.07.2017</t>
  </si>
  <si>
    <t>JL126993</t>
  </si>
  <si>
    <t>JL134631</t>
  </si>
  <si>
    <t>H0132531</t>
  </si>
  <si>
    <t>HL262984</t>
  </si>
  <si>
    <t>20.07.2017</t>
  </si>
  <si>
    <t>JB110128</t>
  </si>
  <si>
    <t>JL125687</t>
  </si>
  <si>
    <t>JT016094</t>
  </si>
  <si>
    <t>JT016095</t>
  </si>
  <si>
    <t>JT016113</t>
  </si>
  <si>
    <t>JT016114</t>
  </si>
  <si>
    <t>JT016115</t>
  </si>
  <si>
    <t>JT017160</t>
  </si>
  <si>
    <t>JT019093</t>
  </si>
  <si>
    <t>JT019118</t>
  </si>
  <si>
    <t>JT019469</t>
  </si>
  <si>
    <t>JT020233</t>
  </si>
  <si>
    <t>JT020517</t>
  </si>
  <si>
    <t>HL242090</t>
  </si>
  <si>
    <t>HS523005</t>
  </si>
  <si>
    <t>21.07.2017</t>
  </si>
  <si>
    <t>HL231016</t>
  </si>
  <si>
    <t>H1546408</t>
  </si>
  <si>
    <t>JB118716</t>
  </si>
  <si>
    <t>JL120971</t>
  </si>
  <si>
    <t>JL123263</t>
  </si>
  <si>
    <t>JL124955</t>
  </si>
  <si>
    <t>JS511744</t>
  </si>
  <si>
    <t>1628-QMN17</t>
  </si>
  <si>
    <t>CAMARO</t>
  </si>
  <si>
    <t>3842-QMN17</t>
  </si>
  <si>
    <t>0225-QMN18</t>
  </si>
  <si>
    <t>0233-QMN18</t>
  </si>
  <si>
    <t>0228-QMN18</t>
  </si>
  <si>
    <t>0226-QMN18</t>
  </si>
  <si>
    <t>0229-QMN18</t>
  </si>
  <si>
    <t>0232-QMN18</t>
  </si>
  <si>
    <t>0227-QMN18</t>
  </si>
  <si>
    <t>0230-QMN18</t>
  </si>
  <si>
    <t>0231-QMN18</t>
  </si>
  <si>
    <t>0236-QMN18</t>
  </si>
  <si>
    <t>0235-QMN18</t>
  </si>
  <si>
    <t>0237-QMN18</t>
  </si>
  <si>
    <t>3848-QMN17</t>
  </si>
  <si>
    <t>3847-QMN17</t>
  </si>
  <si>
    <t>0243-QMN18</t>
  </si>
  <si>
    <t>0242-QMN18</t>
  </si>
  <si>
    <t>0264-QMN18</t>
  </si>
  <si>
    <t>0263-QMN18</t>
  </si>
  <si>
    <t>0261-QMN18</t>
  </si>
  <si>
    <t>0266-QMN18</t>
  </si>
  <si>
    <t>0262-QMN18</t>
  </si>
  <si>
    <t>0267-QMN18</t>
  </si>
  <si>
    <t>0259-QMN18</t>
  </si>
  <si>
    <t>0269-QMN18</t>
  </si>
  <si>
    <t>0268-QMN18</t>
  </si>
  <si>
    <t>0270-QMN18</t>
  </si>
  <si>
    <t>0260-QMN18</t>
  </si>
  <si>
    <t>0258-QMN18</t>
  </si>
  <si>
    <t>0265-QMN18</t>
  </si>
  <si>
    <t>0278-QMN18</t>
  </si>
  <si>
    <t>0276-QMN18</t>
  </si>
  <si>
    <t>0275-QMN18</t>
  </si>
  <si>
    <t>0277-QMN18</t>
  </si>
  <si>
    <t>0279-QMN18</t>
  </si>
  <si>
    <t>3829-QMN17</t>
  </si>
  <si>
    <t>3839-QMN17</t>
  </si>
  <si>
    <t>3832-QMN17</t>
  </si>
  <si>
    <t>3843-QMN17</t>
  </si>
  <si>
    <t>3850-QMN17</t>
  </si>
  <si>
    <t>3845-QMN17</t>
  </si>
  <si>
    <t>3854-QMN17</t>
  </si>
  <si>
    <t>3852-QMN17</t>
  </si>
  <si>
    <t>BONIFICACIONES DEL 15 AL 21  DE JULIO 2017</t>
  </si>
  <si>
    <t>FL 464166</t>
  </si>
  <si>
    <t>FL 464368</t>
  </si>
  <si>
    <t>FL 464527</t>
  </si>
  <si>
    <t>FK 214908</t>
  </si>
  <si>
    <t>FL 464663</t>
  </si>
  <si>
    <t>FK 215018</t>
  </si>
  <si>
    <t>FL 464841</t>
  </si>
  <si>
    <t>FK 215094</t>
  </si>
  <si>
    <t>BONIFICACIONES DEL 15 AL 21 DE JULIO  2017</t>
  </si>
  <si>
    <t>PI 1468</t>
  </si>
  <si>
    <t>PD 263</t>
  </si>
  <si>
    <t>BON SEM  22 AL 28 DE JULIO  2017</t>
  </si>
  <si>
    <t>22.07.2017</t>
  </si>
  <si>
    <t>JB115637</t>
  </si>
  <si>
    <t>JL121635</t>
  </si>
  <si>
    <t>JL124557</t>
  </si>
  <si>
    <t>JS511120</t>
  </si>
  <si>
    <t>25.07.2017</t>
  </si>
  <si>
    <t>NR9</t>
  </si>
  <si>
    <t>NRD</t>
  </si>
  <si>
    <t>JL108135</t>
  </si>
  <si>
    <t>NRA</t>
  </si>
  <si>
    <t>HS527627</t>
  </si>
  <si>
    <t>JS511974</t>
  </si>
  <si>
    <t>JS511629</t>
  </si>
  <si>
    <t>JL124390</t>
  </si>
  <si>
    <t>H1296474</t>
  </si>
  <si>
    <t>27.07.2017</t>
  </si>
  <si>
    <t>JT020857</t>
  </si>
  <si>
    <t>JT020858</t>
  </si>
  <si>
    <t>JT020859</t>
  </si>
  <si>
    <t>JT020860</t>
  </si>
  <si>
    <t>JT020861</t>
  </si>
  <si>
    <t>JT021422</t>
  </si>
  <si>
    <t>JL122001</t>
  </si>
  <si>
    <t>HL160530</t>
  </si>
  <si>
    <t>HL236451</t>
  </si>
  <si>
    <t>JS512096</t>
  </si>
  <si>
    <t>JT010098</t>
  </si>
  <si>
    <t>JT019507</t>
  </si>
  <si>
    <t>JT019542</t>
  </si>
  <si>
    <t>JT019551</t>
  </si>
  <si>
    <t>JT019888</t>
  </si>
  <si>
    <t>JT020508</t>
  </si>
  <si>
    <t>JT020544</t>
  </si>
  <si>
    <t>JT020856</t>
  </si>
  <si>
    <t>28.07.2017</t>
  </si>
  <si>
    <t>JL124926</t>
  </si>
  <si>
    <t>JL109448</t>
  </si>
  <si>
    <t>HL255344</t>
  </si>
  <si>
    <t>H0169100</t>
  </si>
  <si>
    <t>JS513862</t>
  </si>
  <si>
    <t>JL133187</t>
  </si>
  <si>
    <t>0288-QMN18</t>
  </si>
  <si>
    <t>0289-QMN18</t>
  </si>
  <si>
    <t>0292-QMN18</t>
  </si>
  <si>
    <t>0291-QMN18</t>
  </si>
  <si>
    <t>0290-QMN18</t>
  </si>
  <si>
    <t>3884-QMN17</t>
  </si>
  <si>
    <t>0321-QMN18</t>
  </si>
  <si>
    <t>0319-QMN18</t>
  </si>
  <si>
    <t>0314-QMN18</t>
  </si>
  <si>
    <t>0320-QMN18</t>
  </si>
  <si>
    <t>0318-QMN18</t>
  </si>
  <si>
    <t>0316-QMN18</t>
  </si>
  <si>
    <t>3896-QMN17</t>
  </si>
  <si>
    <t>0324-QMN18</t>
  </si>
  <si>
    <t>0310-QMN18</t>
  </si>
  <si>
    <t>0322-QMN18</t>
  </si>
  <si>
    <t>0317-QMN18</t>
  </si>
  <si>
    <t>0315-QMN18</t>
  </si>
  <si>
    <t>0311-QMN18</t>
  </si>
  <si>
    <t>0312-QMN18</t>
  </si>
  <si>
    <t>0313-QMN18</t>
  </si>
  <si>
    <t>0323-QMN18</t>
  </si>
  <si>
    <t>0326-QMN18</t>
  </si>
  <si>
    <t>0329-QMN18</t>
  </si>
  <si>
    <t>0328-QMN18</t>
  </si>
  <si>
    <t>0327-QMN18</t>
  </si>
  <si>
    <t>0285-QMN18</t>
  </si>
  <si>
    <t>0293-QMN18</t>
  </si>
  <si>
    <t>3867-QMN17</t>
  </si>
  <si>
    <t>0971-QMN17</t>
  </si>
  <si>
    <t>3834-QMN17</t>
  </si>
  <si>
    <t>3890-QMN17</t>
  </si>
  <si>
    <t>3891-QMN17</t>
  </si>
  <si>
    <t>BONIFICACIONES DEL 22 AL 28  DE JULIO 2017</t>
  </si>
  <si>
    <t>0287-QMN18</t>
  </si>
  <si>
    <t>0286-QMN18</t>
  </si>
  <si>
    <t>FL 464981</t>
  </si>
  <si>
    <t>FL 467040</t>
  </si>
  <si>
    <t>FK 215409</t>
  </si>
  <si>
    <t>BONIFICACIONES DEL 22 AL 28 DE JULIO  2017</t>
  </si>
  <si>
    <t>FL 467215</t>
  </si>
  <si>
    <t>FK 215653</t>
  </si>
  <si>
    <t>FK 215852</t>
  </si>
  <si>
    <t>FK 216056</t>
  </si>
  <si>
    <t>FK 216057</t>
  </si>
  <si>
    <t>FK 216058</t>
  </si>
  <si>
    <t>FK 216059</t>
  </si>
  <si>
    <t>FK 216209</t>
  </si>
  <si>
    <t>FL 466246</t>
  </si>
  <si>
    <t>PI 1695</t>
  </si>
  <si>
    <t>PD 9</t>
  </si>
  <si>
    <t>NOTA:</t>
  </si>
  <si>
    <t>No se descontaron las notas de debito en el deposito ya que depositaron $226,798.56</t>
  </si>
  <si>
    <t>Balance de cierre 04.08.2017 325,454.44 -</t>
  </si>
  <si>
    <t>01.08.2017</t>
  </si>
  <si>
    <t>02.08.2017</t>
  </si>
  <si>
    <t>29.07.2017</t>
  </si>
  <si>
    <t>JL132283</t>
  </si>
  <si>
    <t>HL179535</t>
  </si>
  <si>
    <t>H1315240</t>
  </si>
  <si>
    <t>JL132491</t>
  </si>
  <si>
    <t>JL106635</t>
  </si>
  <si>
    <t>JL107488</t>
  </si>
  <si>
    <t>JL134231</t>
  </si>
  <si>
    <t>HL158101</t>
  </si>
  <si>
    <t>HL163461</t>
  </si>
  <si>
    <t>HL244017</t>
  </si>
  <si>
    <t>HS604168</t>
  </si>
  <si>
    <t>HJ199226</t>
  </si>
  <si>
    <t>JL108007</t>
  </si>
  <si>
    <t>HF213666</t>
  </si>
  <si>
    <t>JS513792</t>
  </si>
  <si>
    <t>JS513765</t>
  </si>
  <si>
    <t>JL133292</t>
  </si>
  <si>
    <t>JL132719</t>
  </si>
  <si>
    <t>JL125175</t>
  </si>
  <si>
    <t>JL124898</t>
  </si>
  <si>
    <t>04.08.2017</t>
  </si>
  <si>
    <t>NS0</t>
  </si>
  <si>
    <t>HJ217591</t>
  </si>
  <si>
    <t>NS6</t>
  </si>
  <si>
    <t>DEBITOS</t>
  </si>
  <si>
    <t>TOT.BONIF</t>
  </si>
  <si>
    <t>BONIFICACIONES DEL 29 DE JULIO AL 04  DE AGOSTO 2017</t>
  </si>
  <si>
    <t>0338-QMN18</t>
  </si>
  <si>
    <t>0341-QMN18</t>
  </si>
  <si>
    <t>0340-QMN18</t>
  </si>
  <si>
    <t>0347-QMN18</t>
  </si>
  <si>
    <t>0348-QMN18</t>
  </si>
  <si>
    <t>0345-QMN18</t>
  </si>
  <si>
    <t>0343-QMN18</t>
  </si>
  <si>
    <t>0344-QMN18</t>
  </si>
  <si>
    <t>0346-QMN18</t>
  </si>
  <si>
    <t>0339-QMN18</t>
  </si>
  <si>
    <t>0337-QMN18</t>
  </si>
  <si>
    <t>0305-QMN18</t>
  </si>
  <si>
    <t>0330-QMN18</t>
  </si>
  <si>
    <t>3903-QMN17</t>
  </si>
  <si>
    <t>3787-QMN17</t>
  </si>
  <si>
    <t>2920-QMN17</t>
  </si>
  <si>
    <t>3900-QMN17</t>
  </si>
  <si>
    <t>3908-QMN17</t>
  </si>
  <si>
    <t>1179-QMN17</t>
  </si>
  <si>
    <t>1365-QMN17</t>
  </si>
  <si>
    <t>BON SEM  29 DE JULIO AL 04 AGOSTO  2017</t>
  </si>
  <si>
    <t>FL 467367</t>
  </si>
  <si>
    <t>FL 467532</t>
  </si>
  <si>
    <t>FK 216576</t>
  </si>
  <si>
    <t>FK 216910</t>
  </si>
  <si>
    <t>FL 467736</t>
  </si>
  <si>
    <t>FK 217049</t>
  </si>
  <si>
    <t>FL 468117</t>
  </si>
  <si>
    <t>BONIFICACIONES DEL 29 DE JULIO AL 04 AGOSTO  2017</t>
  </si>
  <si>
    <t>SE DESCONTARON LAS NOTAS DEBITO DE LA SEMANA PASADA EN EL DEPOSITO</t>
  </si>
  <si>
    <t>PD  64</t>
  </si>
  <si>
    <t>PI 555</t>
  </si>
  <si>
    <t>05.08.2017</t>
  </si>
  <si>
    <t>09.08.2017</t>
  </si>
  <si>
    <t>10.08.2017</t>
  </si>
  <si>
    <t>JS514442</t>
  </si>
  <si>
    <t>NS5</t>
  </si>
  <si>
    <t>08.08.2017</t>
  </si>
  <si>
    <t>HR299942</t>
  </si>
  <si>
    <t>JL126883</t>
  </si>
  <si>
    <t>JS514357</t>
  </si>
  <si>
    <t>JS514788</t>
  </si>
  <si>
    <t>JB128275</t>
  </si>
  <si>
    <t>JB128663</t>
  </si>
  <si>
    <t>JB128884</t>
  </si>
  <si>
    <t>JT020808</t>
  </si>
  <si>
    <t>JT020819</t>
  </si>
  <si>
    <t>HL179300</t>
  </si>
  <si>
    <t>11.08.2017</t>
  </si>
  <si>
    <t>HJ144121</t>
  </si>
  <si>
    <t>NS7</t>
  </si>
  <si>
    <t>HC832621</t>
  </si>
  <si>
    <t>AHI</t>
  </si>
  <si>
    <t>JB128694</t>
  </si>
  <si>
    <t>JB128843</t>
  </si>
  <si>
    <t>JL125484</t>
  </si>
  <si>
    <t>JL126064</t>
  </si>
  <si>
    <t>JL126963</t>
  </si>
  <si>
    <t>JT021131</t>
  </si>
  <si>
    <t>JL100935</t>
  </si>
  <si>
    <t>KJZ</t>
  </si>
  <si>
    <t>JL112500</t>
  </si>
  <si>
    <t>NS3</t>
  </si>
  <si>
    <t>HL254616</t>
  </si>
  <si>
    <t>0357-QMN17</t>
  </si>
  <si>
    <t>3918-QMN17</t>
  </si>
  <si>
    <t>0358-QMN18</t>
  </si>
  <si>
    <t>0359-QMN18</t>
  </si>
  <si>
    <t>0377-QMN18</t>
  </si>
  <si>
    <t>0381-QMN18</t>
  </si>
  <si>
    <t>0380-QMN18</t>
  </si>
  <si>
    <t>0384-QMN18</t>
  </si>
  <si>
    <t>0383-QMN18</t>
  </si>
  <si>
    <t>0392-QMN18</t>
  </si>
  <si>
    <t>0393-QMN18</t>
  </si>
  <si>
    <t>0389-QMN18</t>
  </si>
  <si>
    <t>0390-QMN18</t>
  </si>
  <si>
    <t>0391-QMN18</t>
  </si>
  <si>
    <t>0388-QMN18</t>
  </si>
  <si>
    <t>3238-QMN18</t>
  </si>
  <si>
    <t>3915-QMN17</t>
  </si>
  <si>
    <t>0360-QMN18</t>
  </si>
  <si>
    <t>3920-QMN17</t>
  </si>
  <si>
    <t>3921-QMN17</t>
  </si>
  <si>
    <t>0361-QMN18</t>
  </si>
  <si>
    <t>0221-QMN17</t>
  </si>
  <si>
    <t>BONIFICACIONES DEL 05 AL 11  DE AGOSTO 2017</t>
  </si>
  <si>
    <t>0397-QMN18</t>
  </si>
  <si>
    <t>BONIFICACIONES  05 AL 11 DE  AGOSTO  2017</t>
  </si>
  <si>
    <t>FL 468245</t>
  </si>
  <si>
    <t>FK 217204</t>
  </si>
  <si>
    <t>FL 468361</t>
  </si>
  <si>
    <t>FL 468471</t>
  </si>
  <si>
    <t>FK 217334</t>
  </si>
  <si>
    <t>FL 468619</t>
  </si>
  <si>
    <t>FL 468693</t>
  </si>
  <si>
    <t>FK 217402</t>
  </si>
  <si>
    <t>FL 468806</t>
  </si>
  <si>
    <t>PD 152</t>
  </si>
  <si>
    <t>BON SEM  05 AL  11  DE  AGOSTO  2017</t>
  </si>
  <si>
    <t>KK4</t>
  </si>
  <si>
    <t>KK8</t>
  </si>
  <si>
    <t>KK9</t>
  </si>
  <si>
    <t>NRR</t>
  </si>
  <si>
    <t>NS4</t>
  </si>
  <si>
    <t>NRV</t>
  </si>
  <si>
    <t>BD3</t>
  </si>
  <si>
    <t>NSD</t>
  </si>
  <si>
    <t>CANCELACION DE VENTA SB</t>
  </si>
  <si>
    <t>JL126200</t>
  </si>
  <si>
    <t>JB130029</t>
  </si>
  <si>
    <t>JL135050</t>
  </si>
  <si>
    <t>JL125847</t>
  </si>
  <si>
    <t>JV020812</t>
  </si>
  <si>
    <t>JV021376</t>
  </si>
  <si>
    <t>JV021855</t>
  </si>
  <si>
    <t>JV022768</t>
  </si>
  <si>
    <t>JV021046</t>
  </si>
  <si>
    <t>JV021033</t>
  </si>
  <si>
    <t>JV020838</t>
  </si>
  <si>
    <t>JV021576</t>
  </si>
  <si>
    <t>JV021867</t>
  </si>
  <si>
    <t>JV021733</t>
  </si>
  <si>
    <t>JV020842</t>
  </si>
  <si>
    <t>JV020815</t>
  </si>
  <si>
    <t>JV022569</t>
  </si>
  <si>
    <t>JV020841</t>
  </si>
  <si>
    <t>JV022654</t>
  </si>
  <si>
    <t>JV022514</t>
  </si>
  <si>
    <t>JV022948</t>
  </si>
  <si>
    <t>JV020341</t>
  </si>
  <si>
    <t>JV021425</t>
  </si>
  <si>
    <t>JV022352</t>
  </si>
  <si>
    <t>JV020843</t>
  </si>
  <si>
    <t>JV021328</t>
  </si>
  <si>
    <t>JV021485</t>
  </si>
  <si>
    <t>JV022259</t>
  </si>
  <si>
    <t>JB128330</t>
  </si>
  <si>
    <t>JL126583</t>
  </si>
  <si>
    <t>JT002792</t>
  </si>
  <si>
    <t>JB101518</t>
  </si>
  <si>
    <t>JL121551</t>
  </si>
  <si>
    <t>JL110309</t>
  </si>
  <si>
    <t>HS580488</t>
  </si>
  <si>
    <t>HL179182</t>
  </si>
  <si>
    <t>HF230360</t>
  </si>
  <si>
    <t>H1562543</t>
  </si>
  <si>
    <t>0394-QMN18</t>
  </si>
  <si>
    <t>0395-QMN18</t>
  </si>
  <si>
    <t>0421-QMN18</t>
  </si>
  <si>
    <t>0423-QMN18</t>
  </si>
  <si>
    <t>0467-QMN18</t>
  </si>
  <si>
    <t>CAVALIER</t>
  </si>
  <si>
    <t>0468-QMN18</t>
  </si>
  <si>
    <t>0471-QMN18</t>
  </si>
  <si>
    <t>0469-QMN18</t>
  </si>
  <si>
    <t>0470-QMN18</t>
  </si>
  <si>
    <t>0473-QMN18</t>
  </si>
  <si>
    <t>0474-QMN18</t>
  </si>
  <si>
    <t>0475-QMN18</t>
  </si>
  <si>
    <t>0476-QMN18</t>
  </si>
  <si>
    <t>0478-QMN18</t>
  </si>
  <si>
    <t>0477-QMN18</t>
  </si>
  <si>
    <t>0426-QMN18</t>
  </si>
  <si>
    <t>0427-QMN18</t>
  </si>
  <si>
    <t>0442-QMN18</t>
  </si>
  <si>
    <t>0443-QMN18</t>
  </si>
  <si>
    <t>0455-QMN18</t>
  </si>
  <si>
    <t>0472-QMN18</t>
  </si>
  <si>
    <t>0444-QMN18</t>
  </si>
  <si>
    <t>0445-QMN18</t>
  </si>
  <si>
    <t>0480-QMN18</t>
  </si>
  <si>
    <t>0446-QMN18</t>
  </si>
  <si>
    <t>0447-QMN18</t>
  </si>
  <si>
    <t>0425-QMN18</t>
  </si>
  <si>
    <t>0453-QMN18</t>
  </si>
  <si>
    <t>0420-QMN18</t>
  </si>
  <si>
    <t>0422-QMN18</t>
  </si>
  <si>
    <t>0461-QMN18</t>
  </si>
  <si>
    <t>3411-QMN18</t>
  </si>
  <si>
    <t>0387-QMN18</t>
  </si>
  <si>
    <t>0386-QMN18</t>
  </si>
  <si>
    <t>0376-QMN18</t>
  </si>
  <si>
    <t>3743-QMN17</t>
  </si>
  <si>
    <t>3846-QMN17</t>
  </si>
  <si>
    <t>3925-QMN17</t>
  </si>
  <si>
    <t>3916-QMN17</t>
  </si>
  <si>
    <t>BONIFICACIONES DEL 12 AL 18  DE AGOSTO 2017</t>
  </si>
  <si>
    <t>Total Parcial 18.08.2017 67,460.96 +</t>
  </si>
  <si>
    <t>Total Parcial 67,460.96 +</t>
  </si>
  <si>
    <t>Total 67,460.96 +</t>
  </si>
  <si>
    <t>Balance de cierre 18.08.2017 284,593.24 -</t>
  </si>
  <si>
    <t>15.08.2017</t>
  </si>
  <si>
    <t>17.08.2017</t>
  </si>
  <si>
    <t>12.08.2017</t>
  </si>
  <si>
    <t>16.08.2017</t>
  </si>
  <si>
    <t>18.08.2017</t>
  </si>
  <si>
    <t>FL 468950</t>
  </si>
  <si>
    <t>FL 470288</t>
  </si>
  <si>
    <t>FK 217627</t>
  </si>
  <si>
    <t>FL 470377</t>
  </si>
  <si>
    <t>FL 470378</t>
  </si>
  <si>
    <t>FL 470510</t>
  </si>
  <si>
    <t>FK 217787</t>
  </si>
  <si>
    <t>FL 470663</t>
  </si>
  <si>
    <t>BON SEM  19 AL 25 AGOSTO  2017</t>
  </si>
  <si>
    <t>Total Parcial 25.08.2017 38,568.84 +</t>
  </si>
  <si>
    <t>Total Parcial 38,568.84 +</t>
  </si>
  <si>
    <t>Total 38,568.84 +</t>
  </si>
  <si>
    <t>Balance de cierre 25.08.2017 246,024.40 -</t>
  </si>
  <si>
    <t>19.08.2017</t>
  </si>
  <si>
    <t>22.08.2017</t>
  </si>
  <si>
    <t>23.08.2017</t>
  </si>
  <si>
    <t>24.08.2017</t>
  </si>
  <si>
    <t>JV020998</t>
  </si>
  <si>
    <t>HS514562</t>
  </si>
  <si>
    <t>HL245713</t>
  </si>
  <si>
    <t>HL195538</t>
  </si>
  <si>
    <t>HS611592</t>
  </si>
  <si>
    <t>25.08.2017</t>
  </si>
  <si>
    <t>JT022030</t>
  </si>
  <si>
    <t>JT022839</t>
  </si>
  <si>
    <t>HL183681</t>
  </si>
  <si>
    <t>BD1</t>
  </si>
  <si>
    <t>HL268619</t>
  </si>
  <si>
    <t>HL252794</t>
  </si>
  <si>
    <t>HS597598</t>
  </si>
  <si>
    <t>HZ248384</t>
  </si>
  <si>
    <t>0482-QMN18</t>
  </si>
  <si>
    <t>0491-QMN18</t>
  </si>
  <si>
    <t>0492-QMN18</t>
  </si>
  <si>
    <t>3942-QMN17</t>
  </si>
  <si>
    <t>3943-QMN17</t>
  </si>
  <si>
    <t>3944-QMN17</t>
  </si>
  <si>
    <t>3949-QMN17</t>
  </si>
  <si>
    <t>3917-QMN17</t>
  </si>
  <si>
    <t>3941-QMN17</t>
  </si>
  <si>
    <t>3947-QMN17</t>
  </si>
  <si>
    <t>3933-QMN17</t>
  </si>
  <si>
    <t>3946-QMN17</t>
  </si>
  <si>
    <t>BONIFICACIONES DEL 19 AL 25  DE AGOSTO 2017</t>
  </si>
  <si>
    <t>BONIFICACIONES  19 AL 25 DE  AGOSTO  2017</t>
  </si>
  <si>
    <t>BONIFICACIONES  12 AL 18 DE  AGOSTO  2017</t>
  </si>
  <si>
    <t>FL 470811</t>
  </si>
  <si>
    <t>FK 217917</t>
  </si>
  <si>
    <t>FL 470957</t>
  </si>
  <si>
    <t>FK 217993</t>
  </si>
  <si>
    <t>FL 471132</t>
  </si>
  <si>
    <t>FK 218052</t>
  </si>
  <si>
    <t>FL 471276</t>
  </si>
  <si>
    <t>FK 218125</t>
  </si>
  <si>
    <t>FL 471432</t>
  </si>
  <si>
    <t>PD 362</t>
  </si>
  <si>
    <t>PI 1856</t>
  </si>
  <si>
    <t>BON SEM  26 AGOSTO AL 01 DE SEPTIEMBRE  2017</t>
  </si>
  <si>
    <t>Total Parcial 01.09.2017 55,609.24 -</t>
  </si>
  <si>
    <t>Total Parcial 36,367.19 -</t>
  </si>
  <si>
    <t>Total 36,367.19 -</t>
  </si>
  <si>
    <t>Balance de cierre 01.09.2017 282,391.59 -</t>
  </si>
  <si>
    <t>29.08.2017</t>
  </si>
  <si>
    <t>31.08.2017</t>
  </si>
  <si>
    <t>HS603380</t>
  </si>
  <si>
    <t>HC789714</t>
  </si>
  <si>
    <t>01.09.2017</t>
  </si>
  <si>
    <t>26.08.2017</t>
  </si>
  <si>
    <t>JT022553</t>
  </si>
  <si>
    <t>JT022554</t>
  </si>
  <si>
    <t>JT026306</t>
  </si>
  <si>
    <t>JT026307</t>
  </si>
  <si>
    <t>JT026308</t>
  </si>
  <si>
    <t>JV020833</t>
  </si>
  <si>
    <t>HL251207</t>
  </si>
  <si>
    <t>JL150771</t>
  </si>
  <si>
    <t>NRZ</t>
  </si>
  <si>
    <t>JL126219</t>
  </si>
  <si>
    <t>30.08.2017</t>
  </si>
  <si>
    <t>JV027069</t>
  </si>
  <si>
    <t>JV027147</t>
  </si>
  <si>
    <t>JV027390</t>
  </si>
  <si>
    <t>JV026572</t>
  </si>
  <si>
    <t>JV027065</t>
  </si>
  <si>
    <t>JT026017</t>
  </si>
  <si>
    <t>JT025151</t>
  </si>
  <si>
    <t>HS614886</t>
  </si>
  <si>
    <t>JV026849</t>
  </si>
  <si>
    <t>JV027310</t>
  </si>
  <si>
    <t>JV027345</t>
  </si>
  <si>
    <t>BDY</t>
  </si>
  <si>
    <t>3962-QMN17</t>
  </si>
  <si>
    <t>3963-QMN17</t>
  </si>
  <si>
    <t>0500-QMN18</t>
  </si>
  <si>
    <t>0501-QMN18</t>
  </si>
  <si>
    <t>0502-QMN18</t>
  </si>
  <si>
    <t>0497-QMN18</t>
  </si>
  <si>
    <t>0498-QMN18</t>
  </si>
  <si>
    <t>0499-QMN18</t>
  </si>
  <si>
    <t>0504-QMN18</t>
  </si>
  <si>
    <t>0512-QMN18</t>
  </si>
  <si>
    <t>0514-QMN18</t>
  </si>
  <si>
    <t>0515-QMN18</t>
  </si>
  <si>
    <t>0516-QMN18</t>
  </si>
  <si>
    <t>0513-QMN18</t>
  </si>
  <si>
    <t>0517-QMN18</t>
  </si>
  <si>
    <t>0518-QMN18</t>
  </si>
  <si>
    <t>0525-QMN18</t>
  </si>
  <si>
    <t>0527-QMN18</t>
  </si>
  <si>
    <t>0526-QMN18</t>
  </si>
  <si>
    <t>0490-QMN18</t>
  </si>
  <si>
    <t>3960-QMN17</t>
  </si>
  <si>
    <t>3953-QMN17</t>
  </si>
  <si>
    <t>FL 471577</t>
  </si>
  <si>
    <t>FK 218324</t>
  </si>
  <si>
    <t>FL 471862</t>
  </si>
  <si>
    <t>FL 472010</t>
  </si>
  <si>
    <t>FL 472088</t>
  </si>
  <si>
    <t>FK 218456</t>
  </si>
  <si>
    <t>FK 218624</t>
  </si>
  <si>
    <t>FK 218859</t>
  </si>
  <si>
    <t>FK 219207</t>
  </si>
  <si>
    <t>FK 219374</t>
  </si>
  <si>
    <t>FL 472194</t>
  </si>
  <si>
    <t>FK 219667</t>
  </si>
  <si>
    <t>BONIFICACIONES  26  DE  AGOSTO AL 01 DE SEPTIEMBRE  2017</t>
  </si>
  <si>
    <t>Total Parcial 08.09.2017 36,419.39 +</t>
  </si>
  <si>
    <t>Total Parcial 36,419.39 +</t>
  </si>
  <si>
    <t>Total 36,419.39 +</t>
  </si>
  <si>
    <t>Balance de cierre 08.09.2017 245,972.20 -</t>
  </si>
  <si>
    <t>02.09.2017</t>
  </si>
  <si>
    <t>07.09.2017</t>
  </si>
  <si>
    <t>08.09.2017</t>
  </si>
  <si>
    <t>JL108391</t>
  </si>
  <si>
    <t>JL126187</t>
  </si>
  <si>
    <t>JL146577</t>
  </si>
  <si>
    <t>HL175393</t>
  </si>
  <si>
    <t>HL182654</t>
  </si>
  <si>
    <t>HL218077</t>
  </si>
  <si>
    <t>05.09.2017</t>
  </si>
  <si>
    <t>JL133593</t>
  </si>
  <si>
    <t>JS515681</t>
  </si>
  <si>
    <t>JS516488</t>
  </si>
  <si>
    <t>JS516783</t>
  </si>
  <si>
    <t>JV026649</t>
  </si>
  <si>
    <t>JV027472</t>
  </si>
  <si>
    <t>JV027565</t>
  </si>
  <si>
    <t>06.09.2017</t>
  </si>
  <si>
    <t>JV025868</t>
  </si>
  <si>
    <t>JV026578</t>
  </si>
  <si>
    <t>JV026615</t>
  </si>
  <si>
    <t>JV027030</t>
  </si>
  <si>
    <t>JV027348</t>
  </si>
  <si>
    <t>NTH</t>
  </si>
  <si>
    <t>JL112820</t>
  </si>
  <si>
    <t>NTI</t>
  </si>
  <si>
    <t>JL154623</t>
  </si>
  <si>
    <t>JV027945</t>
  </si>
  <si>
    <t>HJ208389</t>
  </si>
  <si>
    <t>NT1</t>
  </si>
  <si>
    <t>NT2</t>
  </si>
  <si>
    <t>TOTAL</t>
  </si>
  <si>
    <t>0523-QMN18</t>
  </si>
  <si>
    <t>0547-QMN17</t>
  </si>
  <si>
    <t>0541-QMN18</t>
  </si>
  <si>
    <t>0542-QMN18</t>
  </si>
  <si>
    <t>0543-QMN18</t>
  </si>
  <si>
    <t>0545-QMN18</t>
  </si>
  <si>
    <t>0546-QMN18</t>
  </si>
  <si>
    <t>0544-QMN18</t>
  </si>
  <si>
    <t>0579-QMN18</t>
  </si>
  <si>
    <t>0561-QMN18</t>
  </si>
  <si>
    <t>0578-QMN18</t>
  </si>
  <si>
    <t>0577-QMN18</t>
  </si>
  <si>
    <t>0580-QMN18</t>
  </si>
  <si>
    <t>0581-QMN18</t>
  </si>
  <si>
    <t>0582-QMN18</t>
  </si>
  <si>
    <t>0530-QMN18</t>
  </si>
  <si>
    <t>0529-QMN18</t>
  </si>
  <si>
    <t>0540-QMN18</t>
  </si>
  <si>
    <t>1435-QMN17</t>
  </si>
  <si>
    <t>3968-QMN17</t>
  </si>
  <si>
    <t>3967-QMN17</t>
  </si>
  <si>
    <t>1084-QMN17</t>
  </si>
  <si>
    <t>BONIFICACIONES  02 AL 08 DE SEPTIEMBRE  2017</t>
  </si>
  <si>
    <t>BON SEM  12 AL 18 AGOSTO  2017</t>
  </si>
  <si>
    <t>BONIFICACIONES DEL 26  DE AGOSTO AL 01 DE SEPTIEMBRE 2017</t>
  </si>
  <si>
    <t>BON SEM  02 AL 08  DE SEPTIEMBRE  2017</t>
  </si>
  <si>
    <t>BONIFICACIONES DEL 02 AL 08  DE SEPTIEMBRE  2017</t>
  </si>
  <si>
    <t>PD 428</t>
  </si>
  <si>
    <t>PI 1967</t>
  </si>
  <si>
    <t>FL 472385</t>
  </si>
  <si>
    <t>FK 219762</t>
  </si>
  <si>
    <t>FL 472499</t>
  </si>
  <si>
    <t>FL 473698</t>
  </si>
  <si>
    <t>FL 473815</t>
  </si>
  <si>
    <t>FK 219966</t>
  </si>
  <si>
    <t>FL 474820</t>
  </si>
  <si>
    <t>FK 220038</t>
  </si>
  <si>
    <t>PD 118</t>
  </si>
  <si>
    <t>PI 119</t>
  </si>
  <si>
    <t>Total Parcial 15.09.2017 96,943.52 +</t>
  </si>
  <si>
    <t>Total Parcial 96,943.52 +</t>
  </si>
  <si>
    <t>Total 96,943.52 +</t>
  </si>
  <si>
    <t>Balance de cierre 15.09.2017 149,028.68 -</t>
  </si>
  <si>
    <t>12.09.2017</t>
  </si>
  <si>
    <t>14.09.2017</t>
  </si>
  <si>
    <t>15.09.2017</t>
  </si>
  <si>
    <t>09.09.2017</t>
  </si>
  <si>
    <t>JL165252</t>
  </si>
  <si>
    <t>NTB</t>
  </si>
  <si>
    <t>HL230896</t>
  </si>
  <si>
    <t>NSZ</t>
  </si>
  <si>
    <t>JT030287</t>
  </si>
  <si>
    <t>JT029233</t>
  </si>
  <si>
    <t>JT028136</t>
  </si>
  <si>
    <t>JT026693</t>
  </si>
  <si>
    <t>JT022809</t>
  </si>
  <si>
    <t>JT022173</t>
  </si>
  <si>
    <t>JT020615</t>
  </si>
  <si>
    <t>JL165381</t>
  </si>
  <si>
    <t>13.09.2017</t>
  </si>
  <si>
    <t>JC401416</t>
  </si>
  <si>
    <t>JC401510</t>
  </si>
  <si>
    <t>JC401584</t>
  </si>
  <si>
    <t>JC401610</t>
  </si>
  <si>
    <t>JC402069</t>
  </si>
  <si>
    <t>JC402077</t>
  </si>
  <si>
    <t>JC402117</t>
  </si>
  <si>
    <t>JC402373</t>
  </si>
  <si>
    <t>JC402401</t>
  </si>
  <si>
    <t>JC402441</t>
  </si>
  <si>
    <t>JC402501</t>
  </si>
  <si>
    <t>JC404485</t>
  </si>
  <si>
    <t>JC405886</t>
  </si>
  <si>
    <t>JC406536</t>
  </si>
  <si>
    <t>JC406591</t>
  </si>
  <si>
    <t>JL163751</t>
  </si>
  <si>
    <t>JL165769</t>
  </si>
  <si>
    <t>JL141842</t>
  </si>
  <si>
    <t>JL142462</t>
  </si>
  <si>
    <t>JL161905</t>
  </si>
  <si>
    <t>JL162958</t>
  </si>
  <si>
    <t>JL166709</t>
  </si>
  <si>
    <t>JL166800</t>
  </si>
  <si>
    <t>JS519027</t>
  </si>
  <si>
    <t>0235-QMN8</t>
  </si>
  <si>
    <t>0586-QMN18</t>
  </si>
  <si>
    <t>0600-QMN18</t>
  </si>
  <si>
    <t>0597-QMN18</t>
  </si>
  <si>
    <t>0598-QMN18</t>
  </si>
  <si>
    <t>0599-QMN18</t>
  </si>
  <si>
    <t>0603-QMN18</t>
  </si>
  <si>
    <t>0602-QMN18</t>
  </si>
  <si>
    <t>0601-QMN18</t>
  </si>
  <si>
    <t>0604-QMN18</t>
  </si>
  <si>
    <t>0628-QMN18</t>
  </si>
  <si>
    <t>0631-QMN18</t>
  </si>
  <si>
    <t>0629-QMN18</t>
  </si>
  <si>
    <t>0626-QMN18</t>
  </si>
  <si>
    <t>0627-QMN18</t>
  </si>
  <si>
    <t>0630-QMN18</t>
  </si>
  <si>
    <t>0625-QMN18</t>
  </si>
  <si>
    <t>3976-QMN17</t>
  </si>
  <si>
    <t>BONIFICACIONES DEL 09 AL 15  DE SEPTIEMBRE  2017</t>
  </si>
  <si>
    <t>FL 475175</t>
  </si>
  <si>
    <t>FL 475297</t>
  </si>
  <si>
    <t>FK 220163</t>
  </si>
  <si>
    <t>FL 475411</t>
  </si>
  <si>
    <t>FL 475525</t>
  </si>
  <si>
    <t>FK 220269</t>
  </si>
  <si>
    <t>FL 475632</t>
  </si>
  <si>
    <t>FK 220330</t>
  </si>
  <si>
    <t>BONIFICACIONES  09 AL 15 DE SEPTIEMBRE  2017</t>
  </si>
  <si>
    <t>BON SEM  09 AL 15  DE SEPTIEMBRE  2017</t>
  </si>
  <si>
    <t>BON SEM  16 AL 22  DE SEPTIEMBRE  2017</t>
  </si>
  <si>
    <t>Total Parcial 22.09.2017 265,802.90 -</t>
  </si>
  <si>
    <t>Total Parcial 265,802.90 -</t>
  </si>
  <si>
    <t>Total 265,802.90 -</t>
  </si>
  <si>
    <t>Balance de cierre 22.09.2017 414,831.58 -</t>
  </si>
  <si>
    <t>16.09.2017</t>
  </si>
  <si>
    <t>20.09.2017</t>
  </si>
  <si>
    <t>21.09.2017</t>
  </si>
  <si>
    <t>22.09.2017</t>
  </si>
  <si>
    <t>JL166320</t>
  </si>
  <si>
    <t>JS519478</t>
  </si>
  <si>
    <t>HL266960</t>
  </si>
  <si>
    <t>19.09.2017</t>
  </si>
  <si>
    <t>JS519885</t>
  </si>
  <si>
    <t>JT029612</t>
  </si>
  <si>
    <t>JT030932</t>
  </si>
  <si>
    <t>JT030933</t>
  </si>
  <si>
    <t>JT031602</t>
  </si>
  <si>
    <t>HL222195</t>
  </si>
  <si>
    <t>JL126531</t>
  </si>
  <si>
    <t>A08</t>
  </si>
  <si>
    <t>JT028896</t>
  </si>
  <si>
    <t>JT029120</t>
  </si>
  <si>
    <t>JT029954</t>
  </si>
  <si>
    <t>JT031366</t>
  </si>
  <si>
    <t>JT031577</t>
  </si>
  <si>
    <t>NSV</t>
  </si>
  <si>
    <t>JT025157</t>
  </si>
  <si>
    <t>JT025594</t>
  </si>
  <si>
    <t>JT025618</t>
  </si>
  <si>
    <t>JT025949</t>
  </si>
  <si>
    <t>JT026739</t>
  </si>
  <si>
    <t>JT026744</t>
  </si>
  <si>
    <t>JT027875</t>
  </si>
  <si>
    <t>JT028864</t>
  </si>
  <si>
    <t>JL163575</t>
  </si>
  <si>
    <t>JL167720</t>
  </si>
  <si>
    <t>JL167798</t>
  </si>
  <si>
    <t>HJ119959</t>
  </si>
  <si>
    <t xml:space="preserve">CANCELACION DE IN </t>
  </si>
  <si>
    <t>NOTA DE CREDITO FLOTILLA</t>
  </si>
  <si>
    <t>0423-QMN17</t>
  </si>
  <si>
    <t>0529-QMN17</t>
  </si>
  <si>
    <t>0636-QMN18</t>
  </si>
  <si>
    <t>0635-QMN18</t>
  </si>
  <si>
    <t>0651-QMN18</t>
  </si>
  <si>
    <t>0649-QMN18</t>
  </si>
  <si>
    <t>0652-QMN18</t>
  </si>
  <si>
    <t>0648-QMN18</t>
  </si>
  <si>
    <t>0650-QMN18</t>
  </si>
  <si>
    <t>0665-QMN18</t>
  </si>
  <si>
    <t>0663-QMN18</t>
  </si>
  <si>
    <t>0662-QMN18</t>
  </si>
  <si>
    <t>0667-QMN18</t>
  </si>
  <si>
    <t>0670-QMN18</t>
  </si>
  <si>
    <t>0669-QMN18</t>
  </si>
  <si>
    <t>0671-QMN18</t>
  </si>
  <si>
    <t>0715-QMN18</t>
  </si>
  <si>
    <t>0666-QMN18</t>
  </si>
  <si>
    <t>0664-QMN18</t>
  </si>
  <si>
    <t>0668-QMN18</t>
  </si>
  <si>
    <t>0661-QMN18</t>
  </si>
  <si>
    <t>0686-QMN18</t>
  </si>
  <si>
    <t>0685-QMN18</t>
  </si>
  <si>
    <t>0684-QMN18</t>
  </si>
  <si>
    <t>3990-QMN17</t>
  </si>
  <si>
    <t>0633-QMN18</t>
  </si>
  <si>
    <t>3945-QMN17</t>
  </si>
  <si>
    <t>4000-QMN17</t>
  </si>
  <si>
    <t>BONIFICACIONES DEL 16 AL 22  DE SEPTIEMBRE  2017</t>
  </si>
  <si>
    <t>BONIFICACIONES  16 AL 22 DE SEPTIEMBRE  2017</t>
  </si>
  <si>
    <t>0716-QMN18</t>
  </si>
  <si>
    <t>0722-QMN18</t>
  </si>
  <si>
    <t>0729-QMN18</t>
  </si>
  <si>
    <t>0726-QMN18</t>
  </si>
  <si>
    <t>0730-QMN18</t>
  </si>
  <si>
    <t>0728-QMN18</t>
  </si>
  <si>
    <t>0725-QMN18</t>
  </si>
  <si>
    <t>0719-QMN18</t>
  </si>
  <si>
    <t>0723-QMN18</t>
  </si>
  <si>
    <t>0724-QMN18</t>
  </si>
  <si>
    <t>0727-QMN18</t>
  </si>
  <si>
    <t>0717-QMN18</t>
  </si>
  <si>
    <t>0720-QMN18</t>
  </si>
  <si>
    <t>0721-QMN18</t>
  </si>
  <si>
    <t>0718-QMN18</t>
  </si>
  <si>
    <t>0731-QMN18</t>
  </si>
  <si>
    <t>0739-QMN18</t>
  </si>
  <si>
    <t>FL 475742</t>
  </si>
  <si>
    <t>FK 220376</t>
  </si>
  <si>
    <t>FL 475867</t>
  </si>
  <si>
    <t>FL 476002</t>
  </si>
  <si>
    <t>FK 220450</t>
  </si>
  <si>
    <t>FL 476136</t>
  </si>
  <si>
    <t>FK 220510</t>
  </si>
  <si>
    <t>FL 477432</t>
  </si>
  <si>
    <t>FK 220569</t>
  </si>
  <si>
    <t>PD 275</t>
  </si>
  <si>
    <t>PI 1397</t>
  </si>
  <si>
    <t>PD 277</t>
  </si>
  <si>
    <t>PI 1406</t>
  </si>
  <si>
    <t>0755-QMN18</t>
  </si>
  <si>
    <t>BON SEM  23 AL 29  DE SEPTIEMBRE  2017</t>
  </si>
  <si>
    <t>Total Parcial 29.09.2017 96,305.56 +</t>
  </si>
  <si>
    <t>Total Parcial 96,305.56 +</t>
  </si>
  <si>
    <t>Total 96,305.56 +</t>
  </si>
  <si>
    <t>Balance de cierre 29.09.2017 318,526.02 -</t>
  </si>
  <si>
    <t>26.09.2017</t>
  </si>
  <si>
    <t>27.09.2017</t>
  </si>
  <si>
    <t>23.09.2017</t>
  </si>
  <si>
    <t>JB131685</t>
  </si>
  <si>
    <t>JB132212</t>
  </si>
  <si>
    <t>JB132772</t>
  </si>
  <si>
    <t>JB133749</t>
  </si>
  <si>
    <t>JB134140</t>
  </si>
  <si>
    <t>JB134298</t>
  </si>
  <si>
    <t>JB135043</t>
  </si>
  <si>
    <t>JL168532</t>
  </si>
  <si>
    <t>JL171348</t>
  </si>
  <si>
    <t>JS519283</t>
  </si>
  <si>
    <t>JS520734</t>
  </si>
  <si>
    <t>JS520740</t>
  </si>
  <si>
    <t>JS520311</t>
  </si>
  <si>
    <t>JL172311</t>
  </si>
  <si>
    <t>HZ175114</t>
  </si>
  <si>
    <t>JL124316</t>
  </si>
  <si>
    <t>J1100493</t>
  </si>
  <si>
    <t>J1100490</t>
  </si>
  <si>
    <t>J1100357</t>
  </si>
  <si>
    <t>JT030684</t>
  </si>
  <si>
    <t>JT030629</t>
  </si>
  <si>
    <t>JT030496</t>
  </si>
  <si>
    <t>JT021975</t>
  </si>
  <si>
    <t>JT021974</t>
  </si>
  <si>
    <t>JT021973</t>
  </si>
  <si>
    <t>JT021892</t>
  </si>
  <si>
    <t>JL173328</t>
  </si>
  <si>
    <t>28.09.2017</t>
  </si>
  <si>
    <t>JG129842</t>
  </si>
  <si>
    <t>JG134105</t>
  </si>
  <si>
    <t>JT022607</t>
  </si>
  <si>
    <t>HL282724</t>
  </si>
  <si>
    <t>29.09.2017</t>
  </si>
  <si>
    <t>JL175676</t>
  </si>
  <si>
    <t>JL177116</t>
  </si>
  <si>
    <t>JL177371</t>
  </si>
  <si>
    <t>JT009332</t>
  </si>
  <si>
    <t>JT011157</t>
  </si>
  <si>
    <t>JT019453</t>
  </si>
  <si>
    <t>JT026138</t>
  </si>
  <si>
    <t>NSY</t>
  </si>
  <si>
    <t>HL256326</t>
  </si>
  <si>
    <t>JL121846</t>
  </si>
  <si>
    <t>HS613337</t>
  </si>
  <si>
    <t>HS597992</t>
  </si>
  <si>
    <t>HZ173792</t>
  </si>
  <si>
    <t>0276QMN18</t>
  </si>
  <si>
    <t>0697-QMN18</t>
  </si>
  <si>
    <t>0700-QMN18</t>
  </si>
  <si>
    <t>0698-QMN18</t>
  </si>
  <si>
    <t>0696-QMN18</t>
  </si>
  <si>
    <t>0706-QMN18</t>
  </si>
  <si>
    <t>0695-QMN18</t>
  </si>
  <si>
    <t>0699-QMN18</t>
  </si>
  <si>
    <t>0701-QMN18</t>
  </si>
  <si>
    <t>0702-QMN18</t>
  </si>
  <si>
    <t>0704-QMN18</t>
  </si>
  <si>
    <t>0705-QMN18</t>
  </si>
  <si>
    <t>0703-QMN18</t>
  </si>
  <si>
    <t>0691-QMN18</t>
  </si>
  <si>
    <t>0690-QMN18</t>
  </si>
  <si>
    <t>4010-QMN17</t>
  </si>
  <si>
    <t>SILVERADO</t>
  </si>
  <si>
    <t>0689-QMN18</t>
  </si>
  <si>
    <t>0688-QMN18</t>
  </si>
  <si>
    <t>0687-QMN18</t>
  </si>
  <si>
    <t>0693-QMN18</t>
  </si>
  <si>
    <t>0694-QMN18</t>
  </si>
  <si>
    <t>0692-QMN18</t>
  </si>
  <si>
    <t>0741-QMN18</t>
  </si>
  <si>
    <t>0742-QMN18</t>
  </si>
  <si>
    <t>0743-QMN18</t>
  </si>
  <si>
    <t>0744-QMN18</t>
  </si>
  <si>
    <t>0745-QMN18</t>
  </si>
  <si>
    <t>0753-QMN18</t>
  </si>
  <si>
    <t>0752-QMN18</t>
  </si>
  <si>
    <t>0751-QMN18</t>
  </si>
  <si>
    <t>0758-QMN18</t>
  </si>
  <si>
    <t>0760-QMN18</t>
  </si>
  <si>
    <t>0757-QMN18</t>
  </si>
  <si>
    <t>0759-QMN18</t>
  </si>
  <si>
    <t>0762-QMN18</t>
  </si>
  <si>
    <t>0763-QMN18</t>
  </si>
  <si>
    <t>0761-QMN18</t>
  </si>
  <si>
    <t>4004-QMN17</t>
  </si>
  <si>
    <t>0683-QMN18</t>
  </si>
  <si>
    <t>0304-QMN18</t>
  </si>
  <si>
    <t>4019-QMN17</t>
  </si>
  <si>
    <t>3988-QMN17</t>
  </si>
  <si>
    <t>4017-QMN17</t>
  </si>
  <si>
    <t>4020-QMN17</t>
  </si>
  <si>
    <t>FK 220766</t>
  </si>
  <si>
    <t>FK 220700</t>
  </si>
  <si>
    <t>FL 477571</t>
  </si>
  <si>
    <t>FL 477715</t>
  </si>
  <si>
    <t>FL 477862</t>
  </si>
  <si>
    <t>FL 478034</t>
  </si>
  <si>
    <t>FL 478228</t>
  </si>
  <si>
    <t>FL 478227</t>
  </si>
  <si>
    <t>FK 221044</t>
  </si>
  <si>
    <t>BONIFICACIONES  23 AL 29 DE SEPTIEMBRE  2017</t>
  </si>
  <si>
    <t>PD 346</t>
  </si>
  <si>
    <t>PI 1624</t>
  </si>
  <si>
    <t>BONIFICACIONES DEL 23 AL 29  DE SEPTIEMBRE  2017</t>
  </si>
  <si>
    <t>BON SEM  30  DE SEPTIEMBRE AL 06 DE OCTUBRE  2017</t>
  </si>
  <si>
    <t>Total Parcial 06.10.2017 75,186.81 -</t>
  </si>
  <si>
    <t>Total Parcial 90,366.57 -</t>
  </si>
  <si>
    <t>Total 90,366.57 -</t>
  </si>
  <si>
    <t>Balance de cierre 06.10.2017 408,892.59 -</t>
  </si>
  <si>
    <t>30.09.2017</t>
  </si>
  <si>
    <t>03.10.2017</t>
  </si>
  <si>
    <t>04.10.2017</t>
  </si>
  <si>
    <t>HS611824</t>
  </si>
  <si>
    <t>JL175500</t>
  </si>
  <si>
    <t>JS520719</t>
  </si>
  <si>
    <t>JS521000</t>
  </si>
  <si>
    <t>HL242829</t>
  </si>
  <si>
    <t>BEC</t>
  </si>
  <si>
    <t>JT026119</t>
  </si>
  <si>
    <t>JT018584</t>
  </si>
  <si>
    <t>JL179600</t>
  </si>
  <si>
    <t>JL179520</t>
  </si>
  <si>
    <t>JL177001</t>
  </si>
  <si>
    <t>H0126857</t>
  </si>
  <si>
    <t>HS615128</t>
  </si>
  <si>
    <t>JL184967</t>
  </si>
  <si>
    <t>HS582907</t>
  </si>
  <si>
    <t>HS583033</t>
  </si>
  <si>
    <t>05.10.2017</t>
  </si>
  <si>
    <t>JB146148</t>
  </si>
  <si>
    <t>06.10.2017</t>
  </si>
  <si>
    <t>JB139751</t>
  </si>
  <si>
    <t>JL185367</t>
  </si>
  <si>
    <t>A02</t>
  </si>
  <si>
    <t>NOTA: NO DESCONTARON LA NOTA DE DEBITO YA QUE DEPOSITARON $323,507.76</t>
  </si>
  <si>
    <t xml:space="preserve">          MISMA QUE DESCONTARON LA SEMANA SIGUIENTE</t>
  </si>
  <si>
    <t>DEBITO SEM ANT.</t>
  </si>
  <si>
    <t>0770-QMN18</t>
  </si>
  <si>
    <t>0768-QMN18</t>
  </si>
  <si>
    <t>0769-QMN18</t>
  </si>
  <si>
    <t>0775-QMN18</t>
  </si>
  <si>
    <t>0774-QMN18</t>
  </si>
  <si>
    <t>0772-QMN18</t>
  </si>
  <si>
    <t>0773-QMN18</t>
  </si>
  <si>
    <t>0781-QMN18</t>
  </si>
  <si>
    <t>0776-QMN18</t>
  </si>
  <si>
    <t>0779-QMN18</t>
  </si>
  <si>
    <t>0782-QMN18</t>
  </si>
  <si>
    <t>0783-QMN18</t>
  </si>
  <si>
    <t>4014-QMN17</t>
  </si>
  <si>
    <t>2377-QMN18</t>
  </si>
  <si>
    <t>4024-QMN17</t>
  </si>
  <si>
    <t>4029-QMN17</t>
  </si>
  <si>
    <t>4034-QMN17</t>
  </si>
  <si>
    <t>4027-QMN17</t>
  </si>
  <si>
    <t>BONIFICACIONES DEL 30  DE SEPTIEMBRE AL 06 DE OCTUBRE  2017</t>
  </si>
  <si>
    <t>FL 478394</t>
  </si>
  <si>
    <t>FK 221202</t>
  </si>
  <si>
    <t>FL 478552</t>
  </si>
  <si>
    <t>FK 221271</t>
  </si>
  <si>
    <t>FL 479895</t>
  </si>
  <si>
    <t>FK 221356</t>
  </si>
  <si>
    <t>FL 479981</t>
  </si>
  <si>
    <t>FL 480028</t>
  </si>
  <si>
    <t>FL 480116</t>
  </si>
  <si>
    <t>FK 221600</t>
  </si>
  <si>
    <t>BONIFICACIONES  30 DE SEPTIEMBRE AL 06 DE OCTUBRE  2017</t>
  </si>
  <si>
    <t>DEP.BANCO</t>
  </si>
  <si>
    <t>DEBITO 631</t>
  </si>
  <si>
    <t>NOTA: descontaron la nota de debito de la semana pasada por $4,981.74 y no descontaron la de esta semana por $3,271.2</t>
  </si>
  <si>
    <t xml:space="preserve">             depositaron $412,163.79</t>
  </si>
  <si>
    <t>PD 92</t>
  </si>
  <si>
    <t>PI 521</t>
  </si>
  <si>
    <t>BON SEM  07 AL 13 DE OCTUBRE  2017</t>
  </si>
  <si>
    <t>10.10.2017</t>
  </si>
  <si>
    <t>12.10.2017</t>
  </si>
  <si>
    <t>07.10.2017</t>
  </si>
  <si>
    <t>JT009997</t>
  </si>
  <si>
    <t>JT019409</t>
  </si>
  <si>
    <t>JT021738</t>
  </si>
  <si>
    <t>JT021976</t>
  </si>
  <si>
    <t>JT022557</t>
  </si>
  <si>
    <t>J1122481</t>
  </si>
  <si>
    <t>NUU</t>
  </si>
  <si>
    <t>JL185880</t>
  </si>
  <si>
    <t>JL186880</t>
  </si>
  <si>
    <t>JL190117</t>
  </si>
  <si>
    <t>JL190585</t>
  </si>
  <si>
    <t>11.10.2017</t>
  </si>
  <si>
    <t>JL187719</t>
  </si>
  <si>
    <t>JL188273</t>
  </si>
  <si>
    <t>JT018583</t>
  </si>
  <si>
    <t>JT020371</t>
  </si>
  <si>
    <t>JT027733</t>
  </si>
  <si>
    <t>BEX</t>
  </si>
  <si>
    <t>NVF</t>
  </si>
  <si>
    <t>JL186349</t>
  </si>
  <si>
    <t>13.10.2017</t>
  </si>
  <si>
    <t>JT031995</t>
  </si>
  <si>
    <t>JT032126</t>
  </si>
  <si>
    <t>JT033123</t>
  </si>
  <si>
    <t>JT033199</t>
  </si>
  <si>
    <t>JT035211</t>
  </si>
  <si>
    <t>JL188719</t>
  </si>
  <si>
    <t>JL190420</t>
  </si>
  <si>
    <t>JT005289</t>
  </si>
  <si>
    <t>JT019298</t>
  </si>
  <si>
    <t>JT022038</t>
  </si>
  <si>
    <t>JT022382</t>
  </si>
  <si>
    <t>JT022556</t>
  </si>
  <si>
    <t>JT026104</t>
  </si>
  <si>
    <t>JT026405</t>
  </si>
  <si>
    <t>JT026406</t>
  </si>
  <si>
    <t>JT029499</t>
  </si>
  <si>
    <t>JT030135</t>
  </si>
  <si>
    <t>0148-QNB18</t>
  </si>
  <si>
    <t>0794-QMN18</t>
  </si>
  <si>
    <t>0792-QMN18</t>
  </si>
  <si>
    <t>0790-QMN18</t>
  </si>
  <si>
    <t>0793-QMN18</t>
  </si>
  <si>
    <t>0791-QMN18</t>
  </si>
  <si>
    <t>0795-QMN18</t>
  </si>
  <si>
    <t>0800-QMN18</t>
  </si>
  <si>
    <t>0799-QMN18</t>
  </si>
  <si>
    <t>0801-QMN18</t>
  </si>
  <si>
    <t>0802-QMN18</t>
  </si>
  <si>
    <t>0808-QMN18</t>
  </si>
  <si>
    <t>0807-QMN18</t>
  </si>
  <si>
    <t>0804-QMN18</t>
  </si>
  <si>
    <t>0805-QMN18</t>
  </si>
  <si>
    <t>0806-QMN18</t>
  </si>
  <si>
    <t>0818-QMN18</t>
  </si>
  <si>
    <t>0832-QMN18</t>
  </si>
  <si>
    <t>0830-QMN18</t>
  </si>
  <si>
    <t>0828-QMN18</t>
  </si>
  <si>
    <t>0829-QMN18</t>
  </si>
  <si>
    <t>0827-QMN18</t>
  </si>
  <si>
    <t>0833-QMN18</t>
  </si>
  <si>
    <t>0834-QMN18</t>
  </si>
  <si>
    <t>0843-QMN18</t>
  </si>
  <si>
    <t>0840-QMN18</t>
  </si>
  <si>
    <t>0835-QMN18</t>
  </si>
  <si>
    <t>0841-QMN18</t>
  </si>
  <si>
    <t>0836-QMN18</t>
  </si>
  <si>
    <t>0837-QMN18</t>
  </si>
  <si>
    <t>0838-QMN18</t>
  </si>
  <si>
    <t>0839-QMN18</t>
  </si>
  <si>
    <t>0842-QMN18</t>
  </si>
  <si>
    <t>0831-QMN18</t>
  </si>
  <si>
    <t>BONIFICACIONES 07 AL 13 DE OCTUBRE  2017</t>
  </si>
  <si>
    <t>NOTA: descontaron la nota de debito de la semana pasada por $3,271.2</t>
  </si>
  <si>
    <t xml:space="preserve">             depositaron $55,692.76</t>
  </si>
  <si>
    <t>FL 480199</t>
  </si>
  <si>
    <t>FL 480296</t>
  </si>
  <si>
    <t>FK 221755</t>
  </si>
  <si>
    <t>FL 480407</t>
  </si>
  <si>
    <t>FL 480555</t>
  </si>
  <si>
    <t>FK 221867</t>
  </si>
  <si>
    <t>FL 480660</t>
  </si>
  <si>
    <t>PD 121</t>
  </si>
  <si>
    <t>PI 918</t>
  </si>
  <si>
    <t>BON SEM  14 AL 20  DE OCTUBRE  2017</t>
  </si>
  <si>
    <t>Total Parcial 20.10.2017 499,360.06 +</t>
  </si>
  <si>
    <t>Total Parcial 499,360.06 +</t>
  </si>
  <si>
    <t>Total 499,360.06 +</t>
  </si>
  <si>
    <t>Balance de cierre 20.10.2017 31,503.51 +</t>
  </si>
  <si>
    <t>17.10.2017</t>
  </si>
  <si>
    <t>JB134860</t>
  </si>
  <si>
    <t>18.10.2017</t>
  </si>
  <si>
    <t>14.10.2017</t>
  </si>
  <si>
    <t>JL185900</t>
  </si>
  <si>
    <t>JL187945</t>
  </si>
  <si>
    <t>JL188152</t>
  </si>
  <si>
    <t>JL188598</t>
  </si>
  <si>
    <t>JL190904</t>
  </si>
  <si>
    <t>JL190913</t>
  </si>
  <si>
    <t>JL192220</t>
  </si>
  <si>
    <t>JL189265</t>
  </si>
  <si>
    <t>JL191917</t>
  </si>
  <si>
    <t>JL194794</t>
  </si>
  <si>
    <t>JT039333</t>
  </si>
  <si>
    <t>JL189774</t>
  </si>
  <si>
    <t>JL191571</t>
  </si>
  <si>
    <t>JL192140</t>
  </si>
  <si>
    <t>JL193182</t>
  </si>
  <si>
    <t>JL193584</t>
  </si>
  <si>
    <t>JL194465</t>
  </si>
  <si>
    <t>JL195072</t>
  </si>
  <si>
    <t>JL197241</t>
  </si>
  <si>
    <t>JS528750</t>
  </si>
  <si>
    <t>JT036969</t>
  </si>
  <si>
    <t>19.10.2017</t>
  </si>
  <si>
    <t>JL187370</t>
  </si>
  <si>
    <t>JT017468</t>
  </si>
  <si>
    <t>JT018582</t>
  </si>
  <si>
    <t>JT022380</t>
  </si>
  <si>
    <t>JT022381</t>
  </si>
  <si>
    <t>JT022383</t>
  </si>
  <si>
    <t>JT026404</t>
  </si>
  <si>
    <t>JT028389</t>
  </si>
  <si>
    <t>JT028522</t>
  </si>
  <si>
    <t>JT028596</t>
  </si>
  <si>
    <t>JT028597</t>
  </si>
  <si>
    <t>JT028598</t>
  </si>
  <si>
    <t>JT031157</t>
  </si>
  <si>
    <t>JT032927</t>
  </si>
  <si>
    <t>JT033593</t>
  </si>
  <si>
    <t>JT034398</t>
  </si>
  <si>
    <t>JT034828</t>
  </si>
  <si>
    <t>JT035001</t>
  </si>
  <si>
    <t>JT035207</t>
  </si>
  <si>
    <t>JT035208</t>
  </si>
  <si>
    <t>JT035209</t>
  </si>
  <si>
    <t>JT035825</t>
  </si>
  <si>
    <t>JT035855</t>
  </si>
  <si>
    <t>JT036436</t>
  </si>
  <si>
    <t>JT036455</t>
  </si>
  <si>
    <t>BEN</t>
  </si>
  <si>
    <t>20.10.2017</t>
  </si>
  <si>
    <t>HL267314</t>
  </si>
  <si>
    <t>HL273113</t>
  </si>
  <si>
    <t>HL273815</t>
  </si>
  <si>
    <t>JL185255</t>
  </si>
  <si>
    <t>JL187310</t>
  </si>
  <si>
    <t>JL190829</t>
  </si>
  <si>
    <t>JL193203</t>
  </si>
  <si>
    <t>JL194019</t>
  </si>
  <si>
    <t>JL194178</t>
  </si>
  <si>
    <t>0637-QMN18</t>
  </si>
  <si>
    <t>0851-QMN18</t>
  </si>
  <si>
    <t>0850-QMN18</t>
  </si>
  <si>
    <t>0847-QMN18</t>
  </si>
  <si>
    <t>0849-QMN18</t>
  </si>
  <si>
    <t>0853-QMN18</t>
  </si>
  <si>
    <t>0852-QMN18</t>
  </si>
  <si>
    <t>0848-QMN18</t>
  </si>
  <si>
    <t>0860-QMN18</t>
  </si>
  <si>
    <t>0861-QMN18</t>
  </si>
  <si>
    <t>0862-QMN18</t>
  </si>
  <si>
    <t>0867-QMN18</t>
  </si>
  <si>
    <t>0873-QMN18</t>
  </si>
  <si>
    <t>0876-QMN18</t>
  </si>
  <si>
    <t>0877-QMN18</t>
  </si>
  <si>
    <t>0875-QMN18</t>
  </si>
  <si>
    <t>0870-QMN18</t>
  </si>
  <si>
    <t>0872-QMN18</t>
  </si>
  <si>
    <t>0874-QMN18</t>
  </si>
  <si>
    <t>0869-QMN18</t>
  </si>
  <si>
    <t>0871-QMN18</t>
  </si>
  <si>
    <t>0868-QMN18</t>
  </si>
  <si>
    <t>0920-QMN18</t>
  </si>
  <si>
    <t>0916-QMN18</t>
  </si>
  <si>
    <t>0906-QMN18</t>
  </si>
  <si>
    <t>0903-QMN18</t>
  </si>
  <si>
    <t>0905-QMN18</t>
  </si>
  <si>
    <t>0907-QMN18</t>
  </si>
  <si>
    <t>0914-QMN18</t>
  </si>
  <si>
    <t>0921-QMN18</t>
  </si>
  <si>
    <t>0918-QMN18</t>
  </si>
  <si>
    <t>0915-QMN18</t>
  </si>
  <si>
    <t>0917-QMN18</t>
  </si>
  <si>
    <t>0919-QMN18</t>
  </si>
  <si>
    <t>0910-QMN18</t>
  </si>
  <si>
    <t>0909-QMN18</t>
  </si>
  <si>
    <t>0897-QMN18</t>
  </si>
  <si>
    <t>0913-QMN18</t>
  </si>
  <si>
    <t>0902-QMN18</t>
  </si>
  <si>
    <t>0898-QMN18</t>
  </si>
  <si>
    <t>0908-QMN18</t>
  </si>
  <si>
    <t>0911-QMN18</t>
  </si>
  <si>
    <t>0904-QMN18</t>
  </si>
  <si>
    <t>0901-QMN18</t>
  </si>
  <si>
    <t>0899-QMN18</t>
  </si>
  <si>
    <t>0912-QMN18</t>
  </si>
  <si>
    <t>0900-QMN18</t>
  </si>
  <si>
    <t>4091-QMN17</t>
  </si>
  <si>
    <t>4089-QMN17</t>
  </si>
  <si>
    <t>0926-QMN18</t>
  </si>
  <si>
    <t>0927-QMN18</t>
  </si>
  <si>
    <t>0928-QMN18</t>
  </si>
  <si>
    <t>0929-QMN18</t>
  </si>
  <si>
    <t>0925-QMN18</t>
  </si>
  <si>
    <t>0930-QMN18</t>
  </si>
  <si>
    <t>BONIFICACIONES 14 AL 20 DE OCTUBRE  2017</t>
  </si>
  <si>
    <t>BONIFICACIONES  07 AL 13 DE OCTUBRE  2017</t>
  </si>
  <si>
    <t>BONIFICACIONES  13 AL 20 DE OCTUBRE  2017</t>
  </si>
  <si>
    <t>FL 481096</t>
  </si>
  <si>
    <t>FL 480987</t>
  </si>
  <si>
    <t>FL 480759</t>
  </si>
  <si>
    <t>FL 480824</t>
  </si>
  <si>
    <t>FL 480887</t>
  </si>
  <si>
    <t>FL 480986</t>
  </si>
  <si>
    <t>FK 222363</t>
  </si>
  <si>
    <t>FK 222184</t>
  </si>
  <si>
    <t>FK 222010</t>
  </si>
  <si>
    <t>FK 222068</t>
  </si>
  <si>
    <t>BON SEM  21 AL 27  DE OCTUBRE  2017</t>
  </si>
  <si>
    <t>Total Parcial 27.10.2017 470,007.64 -</t>
  </si>
  <si>
    <t>Total Parcial 470,007.64 -</t>
  </si>
  <si>
    <t>Total 470,007.64 -</t>
  </si>
  <si>
    <t>Balance de cierre 27.10.2017 438,504.13 -</t>
  </si>
  <si>
    <t>24.10.2017</t>
  </si>
  <si>
    <t>25.10.2017</t>
  </si>
  <si>
    <t>26.10.2017</t>
  </si>
  <si>
    <t>21.10.2017</t>
  </si>
  <si>
    <t>HL265509</t>
  </si>
  <si>
    <t>JL191691</t>
  </si>
  <si>
    <t>JL198980</t>
  </si>
  <si>
    <t>JL198460</t>
  </si>
  <si>
    <t>JT020514</t>
  </si>
  <si>
    <t>JT031075</t>
  </si>
  <si>
    <t>JT031076</t>
  </si>
  <si>
    <t>JT031910</t>
  </si>
  <si>
    <t>JT033162</t>
  </si>
  <si>
    <t>JT033163</t>
  </si>
  <si>
    <t>JT035210</t>
  </si>
  <si>
    <t>JT036030</t>
  </si>
  <si>
    <t>HL267465</t>
  </si>
  <si>
    <t>JB148069</t>
  </si>
  <si>
    <t>JL199530</t>
  </si>
  <si>
    <t>JL199949</t>
  </si>
  <si>
    <t>JL200860</t>
  </si>
  <si>
    <t>JS531499</t>
  </si>
  <si>
    <t>JT029387</t>
  </si>
  <si>
    <t>NUZ</t>
  </si>
  <si>
    <t>HS616578</t>
  </si>
  <si>
    <t>NV0</t>
  </si>
  <si>
    <t>HS601471</t>
  </si>
  <si>
    <t>HS604641</t>
  </si>
  <si>
    <t>HS606044</t>
  </si>
  <si>
    <t>HS611423</t>
  </si>
  <si>
    <t>HS616705</t>
  </si>
  <si>
    <t>HS620379</t>
  </si>
  <si>
    <t>27.10.2017</t>
  </si>
  <si>
    <t>JB128645</t>
  </si>
  <si>
    <t>NWD</t>
  </si>
  <si>
    <t>JC405151</t>
  </si>
  <si>
    <t>JC405482</t>
  </si>
  <si>
    <t>JC407599</t>
  </si>
  <si>
    <t>JC412640</t>
  </si>
  <si>
    <t>JL149011</t>
  </si>
  <si>
    <t>NWI</t>
  </si>
  <si>
    <t>HF114681</t>
  </si>
  <si>
    <t>HL204599</t>
  </si>
  <si>
    <t>JJ120760</t>
  </si>
  <si>
    <t>JL197392</t>
  </si>
  <si>
    <t>JL202083</t>
  </si>
  <si>
    <t>JL202121</t>
  </si>
  <si>
    <t>JT025948</t>
  </si>
  <si>
    <t>JT037211</t>
  </si>
  <si>
    <t>JT037213</t>
  </si>
  <si>
    <t>NV1</t>
  </si>
  <si>
    <t>SEM ANT</t>
  </si>
  <si>
    <t>BONIFICACIONES 21 AL 27 DE OCTUBRE  2017</t>
  </si>
  <si>
    <t>0933-QMN18</t>
  </si>
  <si>
    <t>0934-QMN18</t>
  </si>
  <si>
    <t>0935-QMN18</t>
  </si>
  <si>
    <t>0951-QMN18</t>
  </si>
  <si>
    <t>0948-QMN18</t>
  </si>
  <si>
    <t>0945-QMN18</t>
  </si>
  <si>
    <t>0947-QMN18</t>
  </si>
  <si>
    <t>0944-QMN18</t>
  </si>
  <si>
    <t>0943-QMN18</t>
  </si>
  <si>
    <t>0950-QMN18</t>
  </si>
  <si>
    <t>0946-QMN18</t>
  </si>
  <si>
    <t>0949-QMN18</t>
  </si>
  <si>
    <t>4096-QMN17</t>
  </si>
  <si>
    <t>0968-QMN18</t>
  </si>
  <si>
    <t>0972-QMN18</t>
  </si>
  <si>
    <t>0971-QMN18</t>
  </si>
  <si>
    <t>0970-QMN18</t>
  </si>
  <si>
    <t>0973-QMN17</t>
  </si>
  <si>
    <t>0969-QMN18</t>
  </si>
  <si>
    <t>0994-QMN18</t>
  </si>
  <si>
    <t>0995-QMN18</t>
  </si>
  <si>
    <t>0996-QMN18</t>
  </si>
  <si>
    <t>0997-QMN18</t>
  </si>
  <si>
    <t>0999-QMN18</t>
  </si>
  <si>
    <t>0998-QMN18</t>
  </si>
  <si>
    <t>1000-QMN18</t>
  </si>
  <si>
    <t>0826-QMN18</t>
  </si>
  <si>
    <t>4097-QMN17</t>
  </si>
  <si>
    <t>4036-QMN17</t>
  </si>
  <si>
    <t>4092-QMN17</t>
  </si>
  <si>
    <t>4095-QMN17</t>
  </si>
  <si>
    <t>4087-QMN17</t>
  </si>
  <si>
    <t>4085-QMN17</t>
  </si>
  <si>
    <t>4093-QMN17</t>
  </si>
  <si>
    <t>0866-QMN18</t>
  </si>
  <si>
    <t>0960-QMN18</t>
  </si>
  <si>
    <t>0954-QMN18</t>
  </si>
  <si>
    <t>0953-QMN18</t>
  </si>
  <si>
    <t>4030-QMN17</t>
  </si>
  <si>
    <t>0952-QMN18</t>
  </si>
  <si>
    <t>1148-QMN17</t>
  </si>
  <si>
    <t>FK 222816</t>
  </si>
  <si>
    <t>FK 222744</t>
  </si>
  <si>
    <t>FK 222686</t>
  </si>
  <si>
    <t>FL 482929</t>
  </si>
  <si>
    <t>FL 482928</t>
  </si>
  <si>
    <t>FL 482303</t>
  </si>
  <si>
    <t>FL 482353</t>
  </si>
  <si>
    <t>FL 482458</t>
  </si>
  <si>
    <t>FL 482658</t>
  </si>
  <si>
    <t>BONIFICACIONES  21 AL 27 DE OCTUBRE  2017</t>
  </si>
  <si>
    <t>Total Parcial 03.11.2017 264,547.28 -</t>
  </si>
  <si>
    <t>Total Parcial 232,810.75 -</t>
  </si>
  <si>
    <t>Total 232,810.75 -</t>
  </si>
  <si>
    <t>BON SEM  28  DE OCTUBRE AL 03  DE NOVIEMBRE  2017</t>
  </si>
  <si>
    <t>28.10.2017</t>
  </si>
  <si>
    <t>01.11.2017</t>
  </si>
  <si>
    <t>02.11.2017</t>
  </si>
  <si>
    <t>JC402963</t>
  </si>
  <si>
    <t>JL188350</t>
  </si>
  <si>
    <t>JS540020</t>
  </si>
  <si>
    <t>JT037097</t>
  </si>
  <si>
    <t>JT038725</t>
  </si>
  <si>
    <t>JT038799</t>
  </si>
  <si>
    <t>31.10.2017</t>
  </si>
  <si>
    <t>JS521400</t>
  </si>
  <si>
    <t>AI7</t>
  </si>
  <si>
    <t>JG160115</t>
  </si>
  <si>
    <t>JG165426</t>
  </si>
  <si>
    <t>HS618292</t>
  </si>
  <si>
    <t>JR156703</t>
  </si>
  <si>
    <t>HS610666</t>
  </si>
  <si>
    <t>HS620476</t>
  </si>
  <si>
    <t>HL206526</t>
  </si>
  <si>
    <t>NX0</t>
  </si>
  <si>
    <t>HL213203</t>
  </si>
  <si>
    <t>NX1</t>
  </si>
  <si>
    <t>NX8</t>
  </si>
  <si>
    <t>HS599034</t>
  </si>
  <si>
    <t>HS603773</t>
  </si>
  <si>
    <t>J1113409</t>
  </si>
  <si>
    <t>NW9</t>
  </si>
  <si>
    <t>HZ174835</t>
  </si>
  <si>
    <t>NX7</t>
  </si>
  <si>
    <t>JT020611</t>
  </si>
  <si>
    <t>JT037456</t>
  </si>
  <si>
    <t>JT038989</t>
  </si>
  <si>
    <t>JV036967</t>
  </si>
  <si>
    <t>03.11.2017</t>
  </si>
  <si>
    <t>JB136495</t>
  </si>
  <si>
    <t>JB140064</t>
  </si>
  <si>
    <t>JL207314</t>
  </si>
  <si>
    <t>PD 320</t>
  </si>
  <si>
    <t>PI 1868</t>
  </si>
  <si>
    <t>PD 326</t>
  </si>
  <si>
    <t>BONIFICACIONES 28 DE OCTUBRE AL 03 DE NOVIEMBRE 2017</t>
  </si>
  <si>
    <t>1006-QMN18</t>
  </si>
  <si>
    <t>1003-QMN18</t>
  </si>
  <si>
    <t>1005-QMN18</t>
  </si>
  <si>
    <t>1001-QMN18</t>
  </si>
  <si>
    <t>1002-QMN18</t>
  </si>
  <si>
    <t>1004-QMN18</t>
  </si>
  <si>
    <t>1009-QMN18</t>
  </si>
  <si>
    <t>1008-QMN18</t>
  </si>
  <si>
    <t>1014-QMN18</t>
  </si>
  <si>
    <t>1022-QMN18</t>
  </si>
  <si>
    <t>1020-QMN18</t>
  </si>
  <si>
    <t>1021-QMN18</t>
  </si>
  <si>
    <t>1023-QMN18</t>
  </si>
  <si>
    <t>1038-QMN18</t>
  </si>
  <si>
    <t>1037-QMN18</t>
  </si>
  <si>
    <t>1036-QMN18</t>
  </si>
  <si>
    <t>4111-QMN17</t>
  </si>
  <si>
    <t>4108-QMN17</t>
  </si>
  <si>
    <t>2367-QMN18</t>
  </si>
  <si>
    <t>4105-QMN17</t>
  </si>
  <si>
    <t>4106-QMN17</t>
  </si>
  <si>
    <t>4107-QMN17</t>
  </si>
  <si>
    <t>4110-QMN17</t>
  </si>
  <si>
    <t>4104-QMN17</t>
  </si>
  <si>
    <t>4100-QMN17</t>
  </si>
  <si>
    <t>1011-QMN18</t>
  </si>
  <si>
    <t>0961-QMN18</t>
  </si>
  <si>
    <t>BONIFICACIONES 28 DE OCTUBRE AL 03 DE NOVIEMBRE  2017</t>
  </si>
  <si>
    <t>FL 483112</t>
  </si>
  <si>
    <t>FK 222945</t>
  </si>
  <si>
    <t>FL 483262</t>
  </si>
  <si>
    <t>FK 223172</t>
  </si>
  <si>
    <t>FK 223371</t>
  </si>
  <si>
    <t>FK 223567</t>
  </si>
  <si>
    <t>FK 223784</t>
  </si>
  <si>
    <t>FK 223980</t>
  </si>
  <si>
    <t>FK 224228</t>
  </si>
  <si>
    <t>FK 224427</t>
  </si>
  <si>
    <t>FL 483447</t>
  </si>
  <si>
    <t>FK 224538</t>
  </si>
  <si>
    <t>FL 483686</t>
  </si>
  <si>
    <t>FK 224632</t>
  </si>
  <si>
    <t>FL 483930</t>
  </si>
  <si>
    <t>PD 63</t>
  </si>
  <si>
    <t>PI 421</t>
  </si>
  <si>
    <t>BON SEM 04  AL 10 DE NOVIEMBRE  2017</t>
  </si>
  <si>
    <t>Total Parcial 10.11.2017 21,805.38 +</t>
  </si>
  <si>
    <t>Total Parcial 21,805.38 +</t>
  </si>
  <si>
    <t>Total 21,805.38 +</t>
  </si>
  <si>
    <t>07.11.2017</t>
  </si>
  <si>
    <t>08.11.2017</t>
  </si>
  <si>
    <t>09.11.2017</t>
  </si>
  <si>
    <t>10.11.2017</t>
  </si>
  <si>
    <t>JB144202</t>
  </si>
  <si>
    <t>JT022555</t>
  </si>
  <si>
    <t>JT035074</t>
  </si>
  <si>
    <t>JT035075</t>
  </si>
  <si>
    <t>JT039275</t>
  </si>
  <si>
    <t>JG200846</t>
  </si>
  <si>
    <t>JL213299</t>
  </si>
  <si>
    <t>JR135791</t>
  </si>
  <si>
    <t>J1145728</t>
  </si>
  <si>
    <t>J1146090</t>
  </si>
  <si>
    <t>JR157350</t>
  </si>
  <si>
    <t>JV037182</t>
  </si>
  <si>
    <t>JL216920</t>
  </si>
  <si>
    <t>JT039915</t>
  </si>
  <si>
    <t>1035-QMN18</t>
  </si>
  <si>
    <t>1034-QMN18</t>
  </si>
  <si>
    <t>1032-QMN18</t>
  </si>
  <si>
    <t>1033-QMN18</t>
  </si>
  <si>
    <t>1031-QMN18</t>
  </si>
  <si>
    <t>1046-QMN18</t>
  </si>
  <si>
    <t>1045-QMN18</t>
  </si>
  <si>
    <t>1044-QMN18</t>
  </si>
  <si>
    <t>1042-QMN18</t>
  </si>
  <si>
    <t>1043-QMN18</t>
  </si>
  <si>
    <t>1051-QMN18</t>
  </si>
  <si>
    <t>1052-QMN18</t>
  </si>
  <si>
    <t>1055-QMN18</t>
  </si>
  <si>
    <t>1054-QMN18</t>
  </si>
  <si>
    <t>BONIFICACIONES 04 AL 10 DE NOVIEMBRE 2017</t>
  </si>
  <si>
    <t>BON SEM 11  AL 17 DE NOVIEMBRE  2017</t>
  </si>
  <si>
    <t>11.11.2017</t>
  </si>
  <si>
    <t>JL214894</t>
  </si>
  <si>
    <t>JR115522</t>
  </si>
  <si>
    <t>JT042738</t>
  </si>
  <si>
    <t>JT042883</t>
  </si>
  <si>
    <t>JT042897</t>
  </si>
  <si>
    <t>JT044440</t>
  </si>
  <si>
    <t>JT044886</t>
  </si>
  <si>
    <t>JT044917</t>
  </si>
  <si>
    <t>JT045024</t>
  </si>
  <si>
    <t>JT045644</t>
  </si>
  <si>
    <t>JT045659</t>
  </si>
  <si>
    <t>JT045717</t>
  </si>
  <si>
    <t>JT046735</t>
  </si>
  <si>
    <t>JT047614</t>
  </si>
  <si>
    <t>HL277543</t>
  </si>
  <si>
    <t>14.11.2017</t>
  </si>
  <si>
    <t>JL218009</t>
  </si>
  <si>
    <t>JT043512</t>
  </si>
  <si>
    <t>JT045907</t>
  </si>
  <si>
    <t>J1121245</t>
  </si>
  <si>
    <t>15.11.2017</t>
  </si>
  <si>
    <t>JC424249</t>
  </si>
  <si>
    <t>JL220308</t>
  </si>
  <si>
    <t>JL220485</t>
  </si>
  <si>
    <t>JL221529</t>
  </si>
  <si>
    <t>16.11.2017</t>
  </si>
  <si>
    <t>HL262659</t>
  </si>
  <si>
    <t>HS612666</t>
  </si>
  <si>
    <t>JC424421</t>
  </si>
  <si>
    <t>17.11.2017</t>
  </si>
  <si>
    <t>JB143898</t>
  </si>
  <si>
    <t>FK 224764</t>
  </si>
  <si>
    <t>FK 224835</t>
  </si>
  <si>
    <t>FK 224889</t>
  </si>
  <si>
    <t>FK 224956</t>
  </si>
  <si>
    <t>FK 225141</t>
  </si>
  <si>
    <t>FL 486415</t>
  </si>
  <si>
    <t>FL 486391</t>
  </si>
  <si>
    <t>FL 486312</t>
  </si>
  <si>
    <t>FL 486340</t>
  </si>
  <si>
    <t>FL 486353</t>
  </si>
  <si>
    <t>FL 486377</t>
  </si>
  <si>
    <t>FL 485624</t>
  </si>
  <si>
    <t>FL485778</t>
  </si>
  <si>
    <t>FL 485977</t>
  </si>
  <si>
    <t>FL 486173</t>
  </si>
  <si>
    <t>FL 484216</t>
  </si>
  <si>
    <t>FL 486466</t>
  </si>
  <si>
    <t>BONIFICACIONES 04 AL 10 DE NOVIEMBRE  2017</t>
  </si>
  <si>
    <t>BONIFICACIONES 11 AL 17 DE NOVIEMBRE  2017</t>
  </si>
  <si>
    <t>4111-QMN18</t>
  </si>
  <si>
    <t>1073-QMN18</t>
  </si>
  <si>
    <t>1065-QMN18</t>
  </si>
  <si>
    <t>1066-QMN18</t>
  </si>
  <si>
    <t>1069-QMN18</t>
  </si>
  <si>
    <t>1068-QMN18</t>
  </si>
  <si>
    <t>1062-QMN18</t>
  </si>
  <si>
    <t>1063-QMN18</t>
  </si>
  <si>
    <t>1067-QMN18</t>
  </si>
  <si>
    <t>1070-QMN18</t>
  </si>
  <si>
    <t>1060-QMN18</t>
  </si>
  <si>
    <t>1071-QMN18</t>
  </si>
  <si>
    <t>1061-QMN18</t>
  </si>
  <si>
    <t>1064-QMN18</t>
  </si>
  <si>
    <t>1072-QMN18</t>
  </si>
  <si>
    <t>4129-QMN17</t>
  </si>
  <si>
    <t>1102-QMN18</t>
  </si>
  <si>
    <t>1099-QMN18</t>
  </si>
  <si>
    <t>1100-QMN18</t>
  </si>
  <si>
    <t>1101-QMN18</t>
  </si>
  <si>
    <t>1106-QMN18</t>
  </si>
  <si>
    <t>1104-QMN18</t>
  </si>
  <si>
    <t>1105-QMN18</t>
  </si>
  <si>
    <t>1107-QMN18</t>
  </si>
  <si>
    <t>4136-QMN17</t>
  </si>
  <si>
    <t>4137-QMN17</t>
  </si>
  <si>
    <t>1108-QMN18</t>
  </si>
  <si>
    <t>1130-QMN18</t>
  </si>
  <si>
    <t>4133-QMN17</t>
  </si>
  <si>
    <t>BONIFICACIONES 11 AL 17 DE NOVIEMBRE 2017</t>
  </si>
  <si>
    <t>PD 168</t>
  </si>
  <si>
    <t>PD 169</t>
  </si>
  <si>
    <t>PI 1389</t>
  </si>
  <si>
    <t>BON SEM 18  AL 24 DE NOVIEMBRE  2017</t>
  </si>
  <si>
    <t>18.11.2017</t>
  </si>
  <si>
    <t>JC425444</t>
  </si>
  <si>
    <t>JC423273</t>
  </si>
  <si>
    <t>JC424358</t>
  </si>
  <si>
    <t>JC424989</t>
  </si>
  <si>
    <t>JC425051</t>
  </si>
  <si>
    <t>22.11.2017</t>
  </si>
  <si>
    <t>JT047367</t>
  </si>
  <si>
    <t>JT047366</t>
  </si>
  <si>
    <t>JT047358</t>
  </si>
  <si>
    <t>JT047344</t>
  </si>
  <si>
    <t>JT047158</t>
  </si>
  <si>
    <t>JT046766</t>
  </si>
  <si>
    <t>JT045776</t>
  </si>
  <si>
    <t>JT040620</t>
  </si>
  <si>
    <t>JT039802</t>
  </si>
  <si>
    <t>JT039801</t>
  </si>
  <si>
    <t>JT039679</t>
  </si>
  <si>
    <t>JT037526</t>
  </si>
  <si>
    <t>JT037525</t>
  </si>
  <si>
    <t>JT036790</t>
  </si>
  <si>
    <t>23.11.2017</t>
  </si>
  <si>
    <t>JS547949</t>
  </si>
  <si>
    <t>24.11.2017</t>
  </si>
  <si>
    <t>JL217410</t>
  </si>
  <si>
    <t>JL217899</t>
  </si>
  <si>
    <t>JL220541</t>
  </si>
  <si>
    <t>JL229491</t>
  </si>
  <si>
    <t>JS541179</t>
  </si>
  <si>
    <t>JZ147083</t>
  </si>
  <si>
    <t>JZ147388</t>
  </si>
  <si>
    <t>1142-QMN18</t>
  </si>
  <si>
    <t>1141-QMN18</t>
  </si>
  <si>
    <t>1138-QMN18</t>
  </si>
  <si>
    <t>1140-QMN18</t>
  </si>
  <si>
    <t>1139-QMN18</t>
  </si>
  <si>
    <t>1157-QMN18</t>
  </si>
  <si>
    <t>1154-QMN18</t>
  </si>
  <si>
    <t>1156-QMN18</t>
  </si>
  <si>
    <t>1155-QMN18</t>
  </si>
  <si>
    <t>1158-QMN18</t>
  </si>
  <si>
    <t>1153-QMN18</t>
  </si>
  <si>
    <t>1152-QMN17</t>
  </si>
  <si>
    <t>1159-QMN18</t>
  </si>
  <si>
    <t>1163-QMN18</t>
  </si>
  <si>
    <t>1162-QMN18</t>
  </si>
  <si>
    <t>1161-QMN18</t>
  </si>
  <si>
    <t>1150-QMN18</t>
  </si>
  <si>
    <t>1160-QMN18</t>
  </si>
  <si>
    <t>1151-QMN18</t>
  </si>
  <si>
    <t>1164-QMN18</t>
  </si>
  <si>
    <t>1184-QMN18</t>
  </si>
  <si>
    <t>1178-QMN18</t>
  </si>
  <si>
    <t>1183-QMN18</t>
  </si>
  <si>
    <t>1182-QMN18</t>
  </si>
  <si>
    <t>1181-QMN18</t>
  </si>
  <si>
    <t>1179-QMN18</t>
  </si>
  <si>
    <t>1180-QMN18</t>
  </si>
  <si>
    <t>BONIFICACIONES 17 AL 24 DE NOVIEMBRE 2017</t>
  </si>
  <si>
    <t>FL 486496</t>
  </si>
  <si>
    <t>FK 225241</t>
  </si>
  <si>
    <t>FL 486692</t>
  </si>
  <si>
    <t>FL 486528</t>
  </si>
  <si>
    <t>FL 486516</t>
  </si>
  <si>
    <t>FK 225372</t>
  </si>
  <si>
    <t>FK225322</t>
  </si>
  <si>
    <t>BONIFICACIONES 18 AL 24 DE NOVIEMBRE  2017</t>
  </si>
  <si>
    <t>PD 261</t>
  </si>
  <si>
    <t>PI 1801</t>
  </si>
  <si>
    <t>Total Parcial 01.12.2017 93,359.12 -</t>
  </si>
  <si>
    <t>Total Parcial 466,918.13 -</t>
  </si>
  <si>
    <t>Total 466,918.13 -</t>
  </si>
  <si>
    <t>Balance de cierre 01.12.2017 1,164,741.63 -</t>
  </si>
  <si>
    <t>Página 5</t>
  </si>
  <si>
    <t>25.11.2017</t>
  </si>
  <si>
    <t>HL213975</t>
  </si>
  <si>
    <t>NXE</t>
  </si>
  <si>
    <t>-</t>
  </si>
  <si>
    <t>HS610456</t>
  </si>
  <si>
    <t>NXF</t>
  </si>
  <si>
    <t>HL262213</t>
  </si>
  <si>
    <t>HL267799</t>
  </si>
  <si>
    <t>HL267802</t>
  </si>
  <si>
    <t>NZY</t>
  </si>
  <si>
    <t>HS584896</t>
  </si>
  <si>
    <t>HS613691</t>
  </si>
  <si>
    <t>JL210739</t>
  </si>
  <si>
    <t>HS615056</t>
  </si>
  <si>
    <t>HS617036</t>
  </si>
  <si>
    <t>NXH</t>
  </si>
  <si>
    <t>NZB</t>
  </si>
  <si>
    <t>NZC</t>
  </si>
  <si>
    <t>JT018268</t>
  </si>
  <si>
    <t>JC404062</t>
  </si>
  <si>
    <t>JL207734</t>
  </si>
  <si>
    <t>NZD</t>
  </si>
  <si>
    <t>JT035554</t>
  </si>
  <si>
    <t>NZF</t>
  </si>
  <si>
    <t>J1101523</t>
  </si>
  <si>
    <t>NZX</t>
  </si>
  <si>
    <t>JT042973</t>
  </si>
  <si>
    <t>JT043780</t>
  </si>
  <si>
    <t>JT044508</t>
  </si>
  <si>
    <t>JV018683</t>
  </si>
  <si>
    <t>28.11.2017</t>
  </si>
  <si>
    <t>NZW</t>
  </si>
  <si>
    <t>NXG</t>
  </si>
  <si>
    <t>CDW</t>
  </si>
  <si>
    <t>JV038994</t>
  </si>
  <si>
    <t>JV038992</t>
  </si>
  <si>
    <t>JV038905</t>
  </si>
  <si>
    <t>JV038895</t>
  </si>
  <si>
    <t>JV038892</t>
  </si>
  <si>
    <t>JV038887</t>
  </si>
  <si>
    <t>JV038858</t>
  </si>
  <si>
    <t>JV038782</t>
  </si>
  <si>
    <t>JV038733</t>
  </si>
  <si>
    <t>JV038719</t>
  </si>
  <si>
    <t>JV038679</t>
  </si>
  <si>
    <t>JV038578</t>
  </si>
  <si>
    <t>JV038560</t>
  </si>
  <si>
    <t>JV038549</t>
  </si>
  <si>
    <t>JV038470</t>
  </si>
  <si>
    <t>JV038465</t>
  </si>
  <si>
    <t>JV038178</t>
  </si>
  <si>
    <t>JV038136</t>
  </si>
  <si>
    <t>JV038029</t>
  </si>
  <si>
    <t>JV037924</t>
  </si>
  <si>
    <t>JV037923</t>
  </si>
  <si>
    <t>JT040448</t>
  </si>
  <si>
    <t>JT040447</t>
  </si>
  <si>
    <t>JT040239</t>
  </si>
  <si>
    <t>JL228872</t>
  </si>
  <si>
    <t>JJ149497</t>
  </si>
  <si>
    <t>HS619551</t>
  </si>
  <si>
    <t>JT044903</t>
  </si>
  <si>
    <t>29.11.2017</t>
  </si>
  <si>
    <t>N00</t>
  </si>
  <si>
    <t>JT025595</t>
  </si>
  <si>
    <t>JV045860</t>
  </si>
  <si>
    <t>JT047633</t>
  </si>
  <si>
    <t>JT047620</t>
  </si>
  <si>
    <t>JT047441</t>
  </si>
  <si>
    <t>JT040499</t>
  </si>
  <si>
    <t>JT040437</t>
  </si>
  <si>
    <t>JT040407</t>
  </si>
  <si>
    <t>JT040336</t>
  </si>
  <si>
    <t>JT038724</t>
  </si>
  <si>
    <t>JT025846</t>
  </si>
  <si>
    <t>JL227808</t>
  </si>
  <si>
    <t>JL225187</t>
  </si>
  <si>
    <t>HS620575</t>
  </si>
  <si>
    <t>HS619557</t>
  </si>
  <si>
    <t>30.11.2017</t>
  </si>
  <si>
    <t>JL209415</t>
  </si>
  <si>
    <t>JC417207</t>
  </si>
  <si>
    <t>HC443558</t>
  </si>
  <si>
    <t>NZU</t>
  </si>
  <si>
    <t>HL268131</t>
  </si>
  <si>
    <t>01.12.2017</t>
  </si>
  <si>
    <t>HL265598</t>
  </si>
  <si>
    <t>HS615540</t>
  </si>
  <si>
    <t>JV026378</t>
  </si>
  <si>
    <t>BON SEM 25  DE NOVIEMBRE AL 01 DE DICIEMBRE  2017</t>
  </si>
  <si>
    <t>4145-QMN17</t>
  </si>
  <si>
    <t>1024-QMN18</t>
  </si>
  <si>
    <t>1231-QMN18</t>
  </si>
  <si>
    <t>1243-QMN18</t>
  </si>
  <si>
    <t>1246-QMN18</t>
  </si>
  <si>
    <t>1225-QMN18</t>
  </si>
  <si>
    <t>1237-QMN18</t>
  </si>
  <si>
    <t>1227-QMN18</t>
  </si>
  <si>
    <t>1236-QMN18</t>
  </si>
  <si>
    <t>1242-QMN18</t>
  </si>
  <si>
    <t>1239-QMN18</t>
  </si>
  <si>
    <t>1229-QMN18</t>
  </si>
  <si>
    <t>1235-QMN18</t>
  </si>
  <si>
    <t>1245-QMN18</t>
  </si>
  <si>
    <t>1228-QMN18</t>
  </si>
  <si>
    <t>1232-QMN18</t>
  </si>
  <si>
    <t>1226-QMN18</t>
  </si>
  <si>
    <t>1240-QMN18</t>
  </si>
  <si>
    <t>1234-QMN18</t>
  </si>
  <si>
    <t>1224-QMN18</t>
  </si>
  <si>
    <t>1244-QMN18</t>
  </si>
  <si>
    <t>1241-QMN18</t>
  </si>
  <si>
    <t>1238-QMN18</t>
  </si>
  <si>
    <t>1222-QMN18</t>
  </si>
  <si>
    <t>1221-QMN18</t>
  </si>
  <si>
    <t>1223-QMN18</t>
  </si>
  <si>
    <t>1233-QMN18</t>
  </si>
  <si>
    <t>1230-QMN18</t>
  </si>
  <si>
    <t>1265-QMN18</t>
  </si>
  <si>
    <t>1259-QMN18</t>
  </si>
  <si>
    <t>1257-QMN18</t>
  </si>
  <si>
    <t>1258-QMN18</t>
  </si>
  <si>
    <t>1262-QMN18</t>
  </si>
  <si>
    <t>1263-QMN18</t>
  </si>
  <si>
    <t>1260-qmn18</t>
  </si>
  <si>
    <t>1256-QMN18</t>
  </si>
  <si>
    <t>1261-QMN18</t>
  </si>
  <si>
    <t>1264-QMN18</t>
  </si>
  <si>
    <t>1266-QMN18</t>
  </si>
  <si>
    <t>1267-QMN17</t>
  </si>
  <si>
    <t>4151-QMN17</t>
  </si>
  <si>
    <t>4150-QMN17</t>
  </si>
  <si>
    <t>701-QMN18</t>
  </si>
  <si>
    <t>4099-QMN17</t>
  </si>
  <si>
    <t>1129-QMN18</t>
  </si>
  <si>
    <t>1131-QMN18</t>
  </si>
  <si>
    <t>1143-QMN18</t>
  </si>
  <si>
    <t>1145-QMN18</t>
  </si>
  <si>
    <t>1144-QMN18</t>
  </si>
  <si>
    <t>1189-QMN18</t>
  </si>
  <si>
    <t>1194-QMN18</t>
  </si>
  <si>
    <t>1260-QMN18</t>
  </si>
  <si>
    <t>1019-QMN18</t>
  </si>
  <si>
    <t>1097-QMN18</t>
  </si>
  <si>
    <t>1270-QMN18</t>
  </si>
  <si>
    <t>0547-QMN18</t>
  </si>
  <si>
    <t>4112-QMN17</t>
  </si>
  <si>
    <t>4128-QMN17</t>
  </si>
  <si>
    <t>4116-QMN17</t>
  </si>
  <si>
    <t>4140-QMN17</t>
  </si>
  <si>
    <t>4118-QMN17</t>
  </si>
  <si>
    <t>4147-QMN17</t>
  </si>
  <si>
    <t>1173-QMN18</t>
  </si>
  <si>
    <t>1278-QMN18</t>
  </si>
  <si>
    <t>0569-QMN18</t>
  </si>
  <si>
    <t>4139-QMN17</t>
  </si>
  <si>
    <t>1220-QMN18</t>
  </si>
  <si>
    <t>4124-QMN17</t>
  </si>
  <si>
    <t>4120-QMN17</t>
  </si>
  <si>
    <t>4113-QMN17</t>
  </si>
  <si>
    <t>4130-QMN17</t>
  </si>
  <si>
    <t>4123-QMN17</t>
  </si>
  <si>
    <t>4149-QMN17</t>
  </si>
  <si>
    <t>0688-QM,N18</t>
  </si>
  <si>
    <t>1126-QMN18</t>
  </si>
  <si>
    <t>BONIFICACIONES 25 DE NOVIEMBRE AL 01 DE  DICIEMBRE 2017</t>
  </si>
  <si>
    <t>BONIFICACIONES 25 DE DICIEMBRE  AL 01 DE DICIEMBRE  2017</t>
  </si>
  <si>
    <t>FL 487072</t>
  </si>
  <si>
    <t>FL 487073</t>
  </si>
  <si>
    <t>FL 487074</t>
  </si>
  <si>
    <t>FL 487075</t>
  </si>
  <si>
    <t>FL 487472</t>
  </si>
  <si>
    <t>FL 487473</t>
  </si>
  <si>
    <t>FK 225486</t>
  </si>
  <si>
    <t>FK 225660</t>
  </si>
  <si>
    <t>FK 225986</t>
  </si>
  <si>
    <t>FK 226184</t>
  </si>
  <si>
    <t>FL 487944</t>
  </si>
  <si>
    <t>FK 226286</t>
  </si>
  <si>
    <t>FL 488164</t>
  </si>
  <si>
    <t>FK 226377</t>
  </si>
  <si>
    <t>FK 225807</t>
  </si>
  <si>
    <t>FL 487696</t>
  </si>
  <si>
    <t>PD 371</t>
  </si>
  <si>
    <t>PI 2001</t>
  </si>
  <si>
    <t>BON SEM 02  AL 08 DE DICIEMBRE  2017</t>
  </si>
  <si>
    <t>02.12.2017</t>
  </si>
  <si>
    <t>JL218241</t>
  </si>
  <si>
    <t>JL221016</t>
  </si>
  <si>
    <t>JL229827</t>
  </si>
  <si>
    <t>JL230912</t>
  </si>
  <si>
    <t>JL231239</t>
  </si>
  <si>
    <t>JL232042</t>
  </si>
  <si>
    <t>JL234028</t>
  </si>
  <si>
    <t>05.12.2017</t>
  </si>
  <si>
    <t>JL239844</t>
  </si>
  <si>
    <t>JL237063</t>
  </si>
  <si>
    <t>JL240342</t>
  </si>
  <si>
    <t>06.12.2017</t>
  </si>
  <si>
    <t>JL223291</t>
  </si>
  <si>
    <t>JL238373</t>
  </si>
  <si>
    <t>JL238464</t>
  </si>
  <si>
    <t>JL238469</t>
  </si>
  <si>
    <t>JL239235</t>
  </si>
  <si>
    <t>JL239449</t>
  </si>
  <si>
    <t>JL240249</t>
  </si>
  <si>
    <t>JL242583</t>
  </si>
  <si>
    <t>JT046404</t>
  </si>
  <si>
    <t>JT047746</t>
  </si>
  <si>
    <t>JT047763</t>
  </si>
  <si>
    <t>JT047776</t>
  </si>
  <si>
    <t>JT047777</t>
  </si>
  <si>
    <t>JT050677</t>
  </si>
  <si>
    <t>JZ172550</t>
  </si>
  <si>
    <t>JZ178675</t>
  </si>
  <si>
    <t>07.12.2017</t>
  </si>
  <si>
    <t>HS620646</t>
  </si>
  <si>
    <t>O07</t>
  </si>
  <si>
    <t>O08</t>
  </si>
  <si>
    <t>HR147707</t>
  </si>
  <si>
    <t>O09</t>
  </si>
  <si>
    <t>O42</t>
  </si>
  <si>
    <t>JC403968</t>
  </si>
  <si>
    <t>O43</t>
  </si>
  <si>
    <t>JC421720</t>
  </si>
  <si>
    <t>JT033906</t>
  </si>
  <si>
    <t>08.12.2017</t>
  </si>
  <si>
    <t>JL191678</t>
  </si>
  <si>
    <t>JT033250</t>
  </si>
  <si>
    <t>JC415737</t>
  </si>
  <si>
    <t>JC416755</t>
  </si>
  <si>
    <t>JC416833</t>
  </si>
  <si>
    <t>JG153036</t>
  </si>
  <si>
    <t>JL236006</t>
  </si>
  <si>
    <t>JS564984</t>
  </si>
  <si>
    <t>1291-QMN18</t>
  </si>
  <si>
    <t>1292-QMN18</t>
  </si>
  <si>
    <t>1290-QMN18</t>
  </si>
  <si>
    <t>1294-QMN18</t>
  </si>
  <si>
    <t>1293-QMN18</t>
  </si>
  <si>
    <t>1295-QMN18</t>
  </si>
  <si>
    <t>1289-QMN18</t>
  </si>
  <si>
    <t>1299-QMN18</t>
  </si>
  <si>
    <t>1298-QMN18</t>
  </si>
  <si>
    <t>1300-QMN18</t>
  </si>
  <si>
    <t>1319-QMN18</t>
  </si>
  <si>
    <t>1325-QMN18</t>
  </si>
  <si>
    <t>1322-QMN18</t>
  </si>
  <si>
    <t>1324-QMN18</t>
  </si>
  <si>
    <t>1326-QMN18</t>
  </si>
  <si>
    <t>1321-QMN18</t>
  </si>
  <si>
    <t>1323-QMN18</t>
  </si>
  <si>
    <t>1320-QMN18</t>
  </si>
  <si>
    <t>1317-QMN18</t>
  </si>
  <si>
    <t>1316-QMN18</t>
  </si>
  <si>
    <t>1315-QMN18</t>
  </si>
  <si>
    <t>1327-QMN18</t>
  </si>
  <si>
    <t>1314-QMN18</t>
  </si>
  <si>
    <t>1313-QMN18</t>
  </si>
  <si>
    <t>1312-QMN18</t>
  </si>
  <si>
    <t>1311-QMN18</t>
  </si>
  <si>
    <t>1332-QMN18</t>
  </si>
  <si>
    <t>1337-QMN18</t>
  </si>
  <si>
    <t>1331-QMN18</t>
  </si>
  <si>
    <t>1336-QMN18</t>
  </si>
  <si>
    <t>1335-QMN18</t>
  </si>
  <si>
    <t>1334-QMN18</t>
  </si>
  <si>
    <t>1329-QMN18</t>
  </si>
  <si>
    <t>1310-QMN18</t>
  </si>
  <si>
    <t>1196-QMN18</t>
  </si>
  <si>
    <t>4155-QMN17</t>
  </si>
  <si>
    <t>4153-QMN17</t>
  </si>
  <si>
    <t>1297-QMN18</t>
  </si>
  <si>
    <t>1303-QMN18</t>
  </si>
  <si>
    <t>BON SEM 09  AL 15 DE DICIEMBRE  2017</t>
  </si>
  <si>
    <t>BONIFICACIONES 02 AL 08  DE  DICIEMBRE 2017</t>
  </si>
  <si>
    <t>BONIFICACIONES 02 AL 08 DE DICIEMBRE  2017</t>
  </si>
  <si>
    <t>Total Parcial 15.12.2017 208,505.84 +</t>
  </si>
  <si>
    <t>Total Parcial 208,505.84 +</t>
  </si>
  <si>
    <t>Total 208,505.84 +</t>
  </si>
  <si>
    <t>Balance de cierre 15.12.2017 210.44 +</t>
  </si>
  <si>
    <t>09.12.2017</t>
  </si>
  <si>
    <t>HL289948 AZZ</t>
  </si>
  <si>
    <t>HS620236 AZZ</t>
  </si>
  <si>
    <t>JL242858 AZZ</t>
  </si>
  <si>
    <t>JT029120 O42</t>
  </si>
  <si>
    <t>JC417207 O43</t>
  </si>
  <si>
    <t>JT016299 O43</t>
  </si>
  <si>
    <t>JT026693 O43</t>
  </si>
  <si>
    <t>JT032927 O43</t>
  </si>
  <si>
    <t>12.12.2017</t>
  </si>
  <si>
    <t>JV021425 NX8</t>
  </si>
  <si>
    <t>JV030366 O43</t>
  </si>
  <si>
    <t>JT031075 O43</t>
  </si>
  <si>
    <t>JT021892 O43</t>
  </si>
  <si>
    <t>JL179520 O42</t>
  </si>
  <si>
    <t>HS620236 O07</t>
  </si>
  <si>
    <t>13.12.2017</t>
  </si>
  <si>
    <t>JT046392 AZZ</t>
  </si>
  <si>
    <t>JT046396 AZZ</t>
  </si>
  <si>
    <t>JT047303 AZZ</t>
  </si>
  <si>
    <t>JT049320 AZZ</t>
  </si>
  <si>
    <t>JT049821 AZZ</t>
  </si>
  <si>
    <t>JT049822 AZZ</t>
  </si>
  <si>
    <t>JT049823 AZZ</t>
  </si>
  <si>
    <t>JT049824 AZZ</t>
  </si>
  <si>
    <t>JT051302 AZZ</t>
  </si>
  <si>
    <t>JT051303 AZZ</t>
  </si>
  <si>
    <t>JT052178 AZZ</t>
  </si>
  <si>
    <t>JT052197 AZZ</t>
  </si>
  <si>
    <t>JL218241 O43</t>
  </si>
  <si>
    <t>JV038679 O43</t>
  </si>
  <si>
    <t>14.12.2017</t>
  </si>
  <si>
    <t>HL244915 NOE</t>
  </si>
  <si>
    <t>JL211708 O43</t>
  </si>
  <si>
    <t>JT045024 O43</t>
  </si>
  <si>
    <t>15.12.2017</t>
  </si>
  <si>
    <t>JL165381 BIF</t>
  </si>
  <si>
    <t>HL244915 NX1</t>
  </si>
  <si>
    <t>HC779934 NZU</t>
  </si>
  <si>
    <t>HC781020 NZU</t>
  </si>
  <si>
    <t>HF111687 NZU</t>
  </si>
  <si>
    <t>HF114681 NZU</t>
  </si>
  <si>
    <t>HL204599 NZU</t>
  </si>
  <si>
    <t>HL206526 NZU</t>
  </si>
  <si>
    <t>HL243990 NZU</t>
  </si>
  <si>
    <t>HR286311 NZU</t>
  </si>
  <si>
    <t>HS592588 NZU</t>
  </si>
  <si>
    <t>HS601471 NZU</t>
  </si>
  <si>
    <t>HZ276378 NZU</t>
  </si>
  <si>
    <t>HF115005 O11</t>
  </si>
  <si>
    <t>JT033907 O43</t>
  </si>
  <si>
    <t xml:space="preserve">JT029120 </t>
  </si>
  <si>
    <t xml:space="preserve">JT026693 </t>
  </si>
  <si>
    <t xml:space="preserve">JT032927 </t>
  </si>
  <si>
    <t xml:space="preserve">JT045024 </t>
  </si>
  <si>
    <t xml:space="preserve">HC779934 </t>
  </si>
  <si>
    <t xml:space="preserve">HC781020 </t>
  </si>
  <si>
    <t xml:space="preserve">HF111687 </t>
  </si>
  <si>
    <t xml:space="preserve">HF114681 </t>
  </si>
  <si>
    <t xml:space="preserve">HL204599 </t>
  </si>
  <si>
    <t xml:space="preserve">HL206526 </t>
  </si>
  <si>
    <t xml:space="preserve">JV021425 </t>
  </si>
  <si>
    <t xml:space="preserve">HL244915 </t>
  </si>
  <si>
    <t xml:space="preserve">HL289948 </t>
  </si>
  <si>
    <t xml:space="preserve">HS620236 </t>
  </si>
  <si>
    <t xml:space="preserve">JL242858 </t>
  </si>
  <si>
    <t xml:space="preserve">JT046392 </t>
  </si>
  <si>
    <t xml:space="preserve">JT046396 </t>
  </si>
  <si>
    <t xml:space="preserve">JT047303 </t>
  </si>
  <si>
    <t xml:space="preserve">JT049320 </t>
  </si>
  <si>
    <t xml:space="preserve">JT049821 </t>
  </si>
  <si>
    <t xml:space="preserve">JT049822 </t>
  </si>
  <si>
    <t xml:space="preserve">JT049823 </t>
  </si>
  <si>
    <t xml:space="preserve">JT049824 </t>
  </si>
  <si>
    <t xml:space="preserve">JT051302 </t>
  </si>
  <si>
    <t xml:space="preserve">JT051303 </t>
  </si>
  <si>
    <t xml:space="preserve">JT052178 </t>
  </si>
  <si>
    <t xml:space="preserve">JT052197 </t>
  </si>
  <si>
    <t xml:space="preserve">HL243990 </t>
  </si>
  <si>
    <t xml:space="preserve">HR286311 </t>
  </si>
  <si>
    <t xml:space="preserve">HS592588 </t>
  </si>
  <si>
    <t xml:space="preserve">HS601471 </t>
  </si>
  <si>
    <t xml:space="preserve">HZ276378 </t>
  </si>
  <si>
    <t xml:space="preserve">JT031075 </t>
  </si>
  <si>
    <t xml:space="preserve">JT021892 </t>
  </si>
  <si>
    <t xml:space="preserve">JT033907 </t>
  </si>
  <si>
    <t xml:space="preserve">JL165381 </t>
  </si>
  <si>
    <t xml:space="preserve">JL218241 </t>
  </si>
  <si>
    <t xml:space="preserve">JL211708 </t>
  </si>
  <si>
    <t xml:space="preserve">JL179520 </t>
  </si>
  <si>
    <t xml:space="preserve">JT016299 </t>
  </si>
  <si>
    <t xml:space="preserve">JV030366 </t>
  </si>
  <si>
    <t xml:space="preserve">JC417207 </t>
  </si>
  <si>
    <t xml:space="preserve">JV038679 </t>
  </si>
  <si>
    <t xml:space="preserve">HF115005 </t>
  </si>
  <si>
    <t>FL 488308</t>
  </si>
  <si>
    <t>FL 488329</t>
  </si>
  <si>
    <t>FK 226460</t>
  </si>
  <si>
    <t>FL 488410</t>
  </si>
  <si>
    <t>FL 491191</t>
  </si>
  <si>
    <t>FK 226595</t>
  </si>
  <si>
    <t>FL 491381</t>
  </si>
  <si>
    <t>FK 226685</t>
  </si>
  <si>
    <t>PD 120</t>
  </si>
  <si>
    <t>FL 491510</t>
  </si>
  <si>
    <t>4156-QMN17</t>
  </si>
  <si>
    <t>4157-QMN17</t>
  </si>
  <si>
    <t>1339-QMN18</t>
  </si>
  <si>
    <t>1360-QMN18</t>
  </si>
  <si>
    <t>1355-QMN18</t>
  </si>
  <si>
    <t>1353-QMN18</t>
  </si>
  <si>
    <t>1361-QMN18</t>
  </si>
  <si>
    <t>1362-QMN18</t>
  </si>
  <si>
    <t>1354-QMN18</t>
  </si>
  <si>
    <t>1356-QMN18</t>
  </si>
  <si>
    <t>1357-QMN18</t>
  </si>
  <si>
    <t>1363-QMN18</t>
  </si>
  <si>
    <t>1364-QMN18</t>
  </si>
  <si>
    <t>1358-QMN18</t>
  </si>
  <si>
    <t>1359-QMN18</t>
  </si>
  <si>
    <t>1342-QMN18</t>
  </si>
  <si>
    <t>1344-QMN18</t>
  </si>
  <si>
    <t>1338-QMN18</t>
  </si>
  <si>
    <t>4159-QMN17</t>
  </si>
  <si>
    <t>FL 491642</t>
  </si>
  <si>
    <t>FK 226811</t>
  </si>
  <si>
    <t>FL 491764</t>
  </si>
  <si>
    <t>FL 491884</t>
  </si>
  <si>
    <t>FK 226950</t>
  </si>
  <si>
    <t>FK 227014</t>
  </si>
  <si>
    <t>FK 227015</t>
  </si>
  <si>
    <t>FK 227016</t>
  </si>
  <si>
    <t>FK 227017</t>
  </si>
  <si>
    <t>FK 227018</t>
  </si>
  <si>
    <t>FK 227019</t>
  </si>
  <si>
    <t>FK 227020</t>
  </si>
  <si>
    <t>FK 227021</t>
  </si>
  <si>
    <t>FK 227022</t>
  </si>
  <si>
    <t>FK 227023</t>
  </si>
  <si>
    <t>FK 227024</t>
  </si>
  <si>
    <t>FK 227025</t>
  </si>
  <si>
    <t>FK 227026</t>
  </si>
  <si>
    <t>FK 227027</t>
  </si>
  <si>
    <t>FK 227028</t>
  </si>
  <si>
    <t>FK 227029</t>
  </si>
  <si>
    <t>FK 227030</t>
  </si>
  <si>
    <t>FL 492205</t>
  </si>
  <si>
    <t>BONIFICACIONES 09 AL 15  DE  DICIEMBRE 2017</t>
  </si>
  <si>
    <t>BONIFICACIONES 09 AL 15 DE DICIEMBRE  2017</t>
  </si>
  <si>
    <t>BON SEM 16  AL 22 DE DICIEMBRE  2017</t>
  </si>
  <si>
    <t>Total Parcial 22.12.2017 356,896.04 -</t>
  </si>
  <si>
    <t>Total Parcial 356,896.04 -</t>
  </si>
  <si>
    <t>Total 356,896.04 -</t>
  </si>
  <si>
    <t>Balance de cierre 22.12.2017 356,685.60 -</t>
  </si>
  <si>
    <t>16.12.2017</t>
  </si>
  <si>
    <t>JV030366</t>
  </si>
  <si>
    <t>JJ148608</t>
  </si>
  <si>
    <t>JS520296</t>
  </si>
  <si>
    <t>O41</t>
  </si>
  <si>
    <t>JC418826</t>
  </si>
  <si>
    <t>JT026153</t>
  </si>
  <si>
    <t>JT039461</t>
  </si>
  <si>
    <t>19.12.2017</t>
  </si>
  <si>
    <t>JT033907</t>
  </si>
  <si>
    <t>HF115005</t>
  </si>
  <si>
    <t>O11</t>
  </si>
  <si>
    <t>JT028390</t>
  </si>
  <si>
    <t>20.12.2017</t>
  </si>
  <si>
    <t>JD015643</t>
  </si>
  <si>
    <t>JD015656</t>
  </si>
  <si>
    <t>JD019304</t>
  </si>
  <si>
    <t>JD019310</t>
  </si>
  <si>
    <t>JD019419</t>
  </si>
  <si>
    <t>JD019439</t>
  </si>
  <si>
    <t>JD019490</t>
  </si>
  <si>
    <t>JD019570</t>
  </si>
  <si>
    <t>JD019583</t>
  </si>
  <si>
    <t>JD019587</t>
  </si>
  <si>
    <t>JD019645</t>
  </si>
  <si>
    <t>JD019670</t>
  </si>
  <si>
    <t>JD019728</t>
  </si>
  <si>
    <t>JD020421</t>
  </si>
  <si>
    <t>JD021686</t>
  </si>
  <si>
    <t>JD021799</t>
  </si>
  <si>
    <t>JD021883</t>
  </si>
  <si>
    <t>JG273383</t>
  </si>
  <si>
    <t>JL252729</t>
  </si>
  <si>
    <t>JD012265</t>
  </si>
  <si>
    <t>JD012289</t>
  </si>
  <si>
    <t>JD012461</t>
  </si>
  <si>
    <t>JD014892</t>
  </si>
  <si>
    <t>JD014967</t>
  </si>
  <si>
    <t>JD015346</t>
  </si>
  <si>
    <t>21.12.2017</t>
  </si>
  <si>
    <t>22.12.2017</t>
  </si>
  <si>
    <t>JT047303</t>
  </si>
  <si>
    <t>JC424975</t>
  </si>
  <si>
    <t>HZ291777</t>
  </si>
  <si>
    <t>HS606795</t>
  </si>
  <si>
    <t>JT049331</t>
  </si>
  <si>
    <t>JT049054</t>
  </si>
  <si>
    <t>JT048836</t>
  </si>
  <si>
    <t>JT048804</t>
  </si>
  <si>
    <t>JT047031</t>
  </si>
  <si>
    <t>JG274781</t>
  </si>
  <si>
    <t>JD024690</t>
  </si>
  <si>
    <t>PD 214</t>
  </si>
  <si>
    <t>1343-QMN18</t>
  </si>
  <si>
    <t>1384-QMN18</t>
  </si>
  <si>
    <t>1399-QMN18</t>
  </si>
  <si>
    <t>1419-QMN18</t>
  </si>
  <si>
    <t>1424-QMN18</t>
  </si>
  <si>
    <t>1427-QMN18</t>
  </si>
  <si>
    <t>1435-QMN18</t>
  </si>
  <si>
    <t>1436-QMN18</t>
  </si>
  <si>
    <t>1431-QMN18</t>
  </si>
  <si>
    <t>1432-QMN18</t>
  </si>
  <si>
    <t>1420-QMN18</t>
  </si>
  <si>
    <t>1416-QMN18</t>
  </si>
  <si>
    <t>1438-QMN18</t>
  </si>
  <si>
    <t>1439-QMN18</t>
  </si>
  <si>
    <t>1428-QMN18</t>
  </si>
  <si>
    <t>1417-QMN18</t>
  </si>
  <si>
    <t>1429-QMN18</t>
  </si>
  <si>
    <t>1437-QMN18</t>
  </si>
  <si>
    <t>1418-QMN18</t>
  </si>
  <si>
    <t>1421-QMN18</t>
  </si>
  <si>
    <t>1433-QMN18</t>
  </si>
  <si>
    <t>SILVERADO 3500</t>
  </si>
  <si>
    <t>1434-QMN18</t>
  </si>
  <si>
    <t>1422-QMN18</t>
  </si>
  <si>
    <t>1440-QMN18</t>
  </si>
  <si>
    <t>1423-QMN18</t>
  </si>
  <si>
    <t>1425-QMN18</t>
  </si>
  <si>
    <t>1430-QMN18</t>
  </si>
  <si>
    <t>1426-QMN18</t>
  </si>
  <si>
    <t>1501-QMN18</t>
  </si>
  <si>
    <t>1500-QMN18</t>
  </si>
  <si>
    <t>1504-QMN18</t>
  </si>
  <si>
    <t>1505-QMN18</t>
  </si>
  <si>
    <t>1502-QMN18</t>
  </si>
  <si>
    <t>1506-QMN18</t>
  </si>
  <si>
    <t>1503-QMN18</t>
  </si>
  <si>
    <t>1352-QMN18</t>
  </si>
  <si>
    <t>4152-QMN17</t>
  </si>
  <si>
    <t>4110-QMN18</t>
  </si>
  <si>
    <t>1345-QMN18</t>
  </si>
  <si>
    <t>0571-QMN18</t>
  </si>
  <si>
    <t>1281-QMN18</t>
  </si>
  <si>
    <t>1341-QMN18</t>
  </si>
  <si>
    <t>4122-QMN17</t>
  </si>
  <si>
    <t>BONIFICACIONES 16 AL 22  DE  DICIEMBRE 2017</t>
  </si>
  <si>
    <t>FL 492383</t>
  </si>
  <si>
    <t>FK 227495</t>
  </si>
  <si>
    <t>FL 492537</t>
  </si>
  <si>
    <t>FK 227571</t>
  </si>
  <si>
    <t>FL 492664</t>
  </si>
  <si>
    <t>FL 492665</t>
  </si>
  <si>
    <t>FL 492792</t>
  </si>
  <si>
    <t>FK 227666</t>
  </si>
  <si>
    <t>FL 492984</t>
  </si>
  <si>
    <t>BONIFICACIONES 16 AL 22 DE DICIEMBRE  2017</t>
  </si>
  <si>
    <t>Total Parcial 29.12.2017 222,793.02 +</t>
  </si>
  <si>
    <t>Total Parcial 222,793.02 +</t>
  </si>
  <si>
    <t>Total 222,793.02 +</t>
  </si>
  <si>
    <t>Balance de cierre 29.12.2017 133,892.58 -</t>
  </si>
  <si>
    <t>23.12.2017</t>
  </si>
  <si>
    <t>28.12.2017</t>
  </si>
  <si>
    <t>JT049320</t>
  </si>
  <si>
    <t>JT051303</t>
  </si>
  <si>
    <t>29.12.2017</t>
  </si>
  <si>
    <t>JT051302</t>
  </si>
  <si>
    <t>JL236140</t>
  </si>
  <si>
    <t>HL289948</t>
  </si>
  <si>
    <t>JT051554</t>
  </si>
  <si>
    <t>JT051552</t>
  </si>
  <si>
    <t>JL254155</t>
  </si>
  <si>
    <t>JD024358</t>
  </si>
  <si>
    <t>26.12.2017</t>
  </si>
  <si>
    <t>JD019852</t>
  </si>
  <si>
    <t>JD020296</t>
  </si>
  <si>
    <t>JL253998</t>
  </si>
  <si>
    <t>JL187039</t>
  </si>
  <si>
    <t>JT051267</t>
  </si>
  <si>
    <t>27.12.2017</t>
  </si>
  <si>
    <t>JJ163163</t>
  </si>
  <si>
    <t>JJ163847</t>
  </si>
  <si>
    <t>JL257717</t>
  </si>
  <si>
    <t>JB140209</t>
  </si>
  <si>
    <t>JT046392</t>
  </si>
  <si>
    <t>BON SEM 23  AL 29 DE DICIEMBRE  2017</t>
  </si>
  <si>
    <t>4140-QMN18</t>
  </si>
  <si>
    <t>1510-QMN18</t>
  </si>
  <si>
    <t>1511-QMN18</t>
  </si>
  <si>
    <t>1513-QMN18</t>
  </si>
  <si>
    <t>1512-QMN18</t>
  </si>
  <si>
    <t>1537-QMN18</t>
  </si>
  <si>
    <t>1538-QMN18</t>
  </si>
  <si>
    <t>1535-QMN18</t>
  </si>
  <si>
    <t>1541-QMN18</t>
  </si>
  <si>
    <t>1540-QMN18</t>
  </si>
  <si>
    <t>1539-QMN18</t>
  </si>
  <si>
    <t>1551-QMN18</t>
  </si>
  <si>
    <t>1493-QMN18</t>
  </si>
  <si>
    <t>1377-QMN18</t>
  </si>
  <si>
    <t>1413-QMN18</t>
  </si>
  <si>
    <t>4156-QMN18</t>
  </si>
  <si>
    <t>BONIFICACIONES 23 AL 29  DE  DICIEMBRE 2017</t>
  </si>
  <si>
    <t>BONIFICACIONES 23 AL 29 DE DICIEMBRE  2017</t>
  </si>
  <si>
    <t>FK227821</t>
  </si>
  <si>
    <t>FK227980</t>
  </si>
  <si>
    <t>FK229238</t>
  </si>
  <si>
    <t>FL494552</t>
  </si>
  <si>
    <t>FL494710</t>
  </si>
  <si>
    <t>FL495160</t>
  </si>
  <si>
    <t>FL494873</t>
  </si>
  <si>
    <t>FL495037</t>
  </si>
  <si>
    <t>FK228150</t>
  </si>
  <si>
    <t>FK228348</t>
  </si>
  <si>
    <t>FK228491</t>
  </si>
  <si>
    <t>FK228683</t>
  </si>
  <si>
    <t>FK228930</t>
  </si>
  <si>
    <t>PD 391</t>
  </si>
  <si>
    <t>PI 2194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</si>
</sst>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.00_-;\-* #,##0.00_-;_-* \-??_-;_-@_-"/>
    <numFmt numFmtId="165" formatCode="_-[$€-2]* #,##0.00_-;\-[$€-2]* #,##0.00_-;_-[$€-2]* &quot;-&quot;??_-"/>
  </numFmts>
  <fonts count="7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b/>
      <u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10"/>
      <color indexed="21"/>
      <name val="Arial"/>
      <family val="2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11"/>
      <color indexed="10"/>
      <name val="Arial"/>
      <family val="2"/>
    </font>
    <font>
      <sz val="11"/>
      <color indexed="12"/>
      <name val="Arial"/>
      <family val="2"/>
    </font>
    <font>
      <b/>
      <sz val="11"/>
      <color indexed="21"/>
      <name val="Arial"/>
      <family val="2"/>
    </font>
    <font>
      <sz val="11"/>
      <color indexed="8"/>
      <name val="Arial"/>
      <family val="2"/>
    </font>
    <font>
      <sz val="11"/>
      <color indexed="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sz val="12"/>
      <color indexed="12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8"/>
      <color indexed="21"/>
      <name val="Arial"/>
      <family val="2"/>
    </font>
    <font>
      <sz val="10"/>
      <color rgb="FFFF0000"/>
      <name val="Arial"/>
      <family val="2"/>
    </font>
    <font>
      <sz val="10"/>
      <color rgb="FF4A41F5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0"/>
      <color rgb="FF2D6CB9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10"/>
      <name val="Arial"/>
      <family val="2"/>
    </font>
    <font>
      <sz val="9"/>
      <color rgb="FFFF0000"/>
      <name val="Arial"/>
      <family val="2"/>
    </font>
    <font>
      <b/>
      <sz val="9"/>
      <color rgb="FF0070C0"/>
      <name val="Arial"/>
      <family val="2"/>
    </font>
    <font>
      <b/>
      <sz val="8"/>
      <color theme="8" tint="-0.249977111117893"/>
      <name val="Arial"/>
      <family val="2"/>
    </font>
    <font>
      <sz val="9"/>
      <color theme="1"/>
      <name val="Arial"/>
      <family val="2"/>
    </font>
    <font>
      <b/>
      <sz val="10"/>
      <color theme="3" tint="0.39997558519241921"/>
      <name val="Arial"/>
      <family val="2"/>
    </font>
    <font>
      <sz val="9"/>
      <color rgb="FF000000"/>
      <name val="Courier-Bold"/>
    </font>
    <font>
      <b/>
      <sz val="12"/>
      <color theme="1"/>
      <name val="Arial"/>
      <family val="2"/>
    </font>
    <font>
      <b/>
      <sz val="9"/>
      <color rgb="FFFF0000"/>
      <name val="Arial"/>
      <family val="2"/>
    </font>
    <font>
      <sz val="10"/>
      <color rgb="FF2D6CB9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5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</borders>
  <cellStyleXfs count="102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4" borderId="0" applyNumberFormat="0" applyBorder="0" applyAlignment="0" applyProtection="0"/>
    <xf numFmtId="0" fontId="12" fillId="16" borderId="1" applyNumberFormat="0" applyAlignment="0" applyProtection="0"/>
    <xf numFmtId="0" fontId="13" fillId="17" borderId="2" applyNumberFormat="0" applyAlignment="0" applyProtection="0"/>
    <xf numFmtId="0" fontId="14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17" fillId="7" borderId="1" applyNumberFormat="0" applyAlignment="0" applyProtection="0"/>
    <xf numFmtId="0" fontId="5" fillId="0" borderId="0"/>
    <xf numFmtId="165" fontId="5" fillId="0" borderId="0" applyFont="0" applyFill="0" applyBorder="0" applyAlignment="0" applyProtection="0"/>
    <xf numFmtId="0" fontId="18" fillId="3" borderId="0" applyNumberFormat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ill="0" applyBorder="0" applyAlignment="0" applyProtection="0"/>
    <xf numFmtId="0" fontId="20" fillId="22" borderId="0" applyNumberFormat="0" applyBorder="0" applyAlignment="0" applyProtection="0"/>
    <xf numFmtId="0" fontId="19" fillId="0" borderId="0"/>
    <xf numFmtId="0" fontId="19" fillId="0" borderId="0"/>
    <xf numFmtId="0" fontId="5" fillId="0" borderId="0"/>
    <xf numFmtId="0" fontId="9" fillId="23" borderId="5" applyNumberFormat="0" applyFont="0" applyAlignment="0" applyProtection="0"/>
    <xf numFmtId="0" fontId="21" fillId="16" borderId="6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5" fillId="0" borderId="4" applyNumberFormat="0" applyFill="0" applyAlignment="0" applyProtection="0"/>
    <xf numFmtId="0" fontId="25" fillId="0" borderId="7" applyNumberFormat="0" applyFill="0" applyAlignment="0" applyProtection="0"/>
    <xf numFmtId="0" fontId="16" fillId="0" borderId="8" applyNumberFormat="0" applyFill="0" applyAlignment="0" applyProtection="0"/>
    <xf numFmtId="0" fontId="26" fillId="0" borderId="9" applyNumberFormat="0" applyFill="0" applyAlignment="0" applyProtection="0"/>
    <xf numFmtId="0" fontId="4" fillId="0" borderId="0"/>
    <xf numFmtId="0" fontId="2" fillId="0" borderId="0"/>
    <xf numFmtId="0" fontId="5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4" borderId="0" applyNumberFormat="0" applyBorder="0" applyAlignment="0" applyProtection="0"/>
    <xf numFmtId="0" fontId="12" fillId="16" borderId="1" applyNumberFormat="0" applyAlignment="0" applyProtection="0"/>
    <xf numFmtId="0" fontId="13" fillId="17" borderId="2" applyNumberFormat="0" applyAlignment="0" applyProtection="0"/>
    <xf numFmtId="0" fontId="14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17" fillId="7" borderId="1" applyNumberFormat="0" applyAlignment="0" applyProtection="0"/>
    <xf numFmtId="0" fontId="18" fillId="3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0" fillId="22" borderId="0" applyNumberFormat="0" applyBorder="0" applyAlignment="0" applyProtection="0"/>
    <xf numFmtId="0" fontId="5" fillId="0" borderId="0"/>
    <xf numFmtId="0" fontId="9" fillId="23" borderId="5" applyNumberFormat="0" applyFont="0" applyAlignment="0" applyProtection="0"/>
    <xf numFmtId="0" fontId="21" fillId="16" borderId="6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5" fillId="0" borderId="4" applyNumberFormat="0" applyFill="0" applyAlignment="0" applyProtection="0"/>
    <xf numFmtId="0" fontId="25" fillId="0" borderId="7" applyNumberFormat="0" applyFill="0" applyAlignment="0" applyProtection="0"/>
    <xf numFmtId="0" fontId="16" fillId="0" borderId="8" applyNumberFormat="0" applyFill="0" applyAlignment="0" applyProtection="0"/>
    <xf numFmtId="0" fontId="26" fillId="0" borderId="9" applyNumberFormat="0" applyFill="0" applyAlignment="0" applyProtection="0"/>
    <xf numFmtId="0" fontId="2" fillId="0" borderId="0"/>
    <xf numFmtId="164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053">
    <xf numFmtId="0" fontId="0" fillId="0" borderId="0" xfId="0"/>
    <xf numFmtId="14" fontId="0" fillId="0" borderId="0" xfId="0" applyNumberFormat="1"/>
    <xf numFmtId="4" fontId="0" fillId="0" borderId="0" xfId="0" applyNumberFormat="1"/>
    <xf numFmtId="14" fontId="6" fillId="0" borderId="0" xfId="0" applyNumberFormat="1" applyFont="1"/>
    <xf numFmtId="0" fontId="6" fillId="0" borderId="0" xfId="0" applyFont="1"/>
    <xf numFmtId="4" fontId="6" fillId="0" borderId="0" xfId="0" applyNumberFormat="1" applyFont="1"/>
    <xf numFmtId="4" fontId="8" fillId="0" borderId="0" xfId="0" applyNumberFormat="1" applyFont="1"/>
    <xf numFmtId="0" fontId="27" fillId="0" borderId="0" xfId="40" applyFont="1" applyBorder="1" applyAlignment="1">
      <alignment horizontal="center"/>
    </xf>
    <xf numFmtId="1" fontId="27" fillId="0" borderId="0" xfId="40" applyNumberFormat="1" applyFont="1" applyBorder="1" applyAlignment="1">
      <alignment horizontal="center"/>
    </xf>
    <xf numFmtId="0" fontId="27" fillId="0" borderId="0" xfId="40" applyFont="1"/>
    <xf numFmtId="0" fontId="28" fillId="0" borderId="0" xfId="40" applyFont="1"/>
    <xf numFmtId="14" fontId="27" fillId="0" borderId="0" xfId="40" applyNumberFormat="1" applyFont="1" applyBorder="1" applyAlignment="1">
      <alignment horizontal="center"/>
    </xf>
    <xf numFmtId="0" fontId="27" fillId="0" borderId="0" xfId="40" applyNumberFormat="1" applyFont="1" applyBorder="1" applyAlignment="1">
      <alignment horizontal="center"/>
    </xf>
    <xf numFmtId="0" fontId="27" fillId="0" borderId="0" xfId="40" applyFont="1" applyFill="1" applyBorder="1" applyAlignment="1">
      <alignment horizontal="center"/>
    </xf>
    <xf numFmtId="14" fontId="27" fillId="24" borderId="10" xfId="40" applyNumberFormat="1" applyFont="1" applyFill="1" applyBorder="1" applyAlignment="1">
      <alignment horizontal="center" vertical="center" wrapText="1"/>
    </xf>
    <xf numFmtId="0" fontId="27" fillId="24" borderId="11" xfId="40" applyFont="1" applyFill="1" applyBorder="1" applyAlignment="1">
      <alignment horizontal="center" vertical="center" wrapText="1"/>
    </xf>
    <xf numFmtId="0" fontId="27" fillId="24" borderId="12" xfId="40" applyFont="1" applyFill="1" applyBorder="1" applyAlignment="1">
      <alignment horizontal="center" vertical="center" wrapText="1"/>
    </xf>
    <xf numFmtId="164" fontId="27" fillId="24" borderId="12" xfId="36" applyFont="1" applyFill="1" applyBorder="1" applyAlignment="1" applyProtection="1">
      <alignment horizontal="center" vertical="center" wrapText="1"/>
    </xf>
    <xf numFmtId="164" fontId="27" fillId="25" borderId="12" xfId="36" applyFont="1" applyFill="1" applyBorder="1" applyAlignment="1" applyProtection="1">
      <alignment horizontal="center" vertical="center" wrapText="1"/>
    </xf>
    <xf numFmtId="0" fontId="27" fillId="24" borderId="12" xfId="40" applyNumberFormat="1" applyFont="1" applyFill="1" applyBorder="1" applyAlignment="1">
      <alignment horizontal="center" vertical="center" wrapText="1"/>
    </xf>
    <xf numFmtId="0" fontId="27" fillId="26" borderId="12" xfId="40" applyFont="1" applyFill="1" applyBorder="1" applyAlignment="1">
      <alignment horizontal="center" vertical="center" wrapText="1"/>
    </xf>
    <xf numFmtId="1" fontId="27" fillId="24" borderId="13" xfId="40" applyNumberFormat="1" applyFont="1" applyFill="1" applyBorder="1" applyAlignment="1">
      <alignment horizontal="center" vertical="center"/>
    </xf>
    <xf numFmtId="0" fontId="27" fillId="0" borderId="0" xfId="40" applyFont="1" applyAlignment="1">
      <alignment horizontal="center"/>
    </xf>
    <xf numFmtId="0" fontId="28" fillId="0" borderId="0" xfId="40" applyFont="1" applyAlignment="1">
      <alignment horizontal="center"/>
    </xf>
    <xf numFmtId="0" fontId="28" fillId="0" borderId="0" xfId="40" applyFont="1" applyFill="1" applyBorder="1"/>
    <xf numFmtId="43" fontId="28" fillId="0" borderId="14" xfId="34" applyFont="1" applyFill="1" applyBorder="1"/>
    <xf numFmtId="0" fontId="27" fillId="0" borderId="14" xfId="36" applyNumberFormat="1" applyFont="1" applyFill="1" applyBorder="1" applyAlignment="1">
      <alignment horizontal="center"/>
    </xf>
    <xf numFmtId="164" fontId="28" fillId="0" borderId="14" xfId="36" applyFont="1" applyFill="1" applyBorder="1" applyAlignment="1">
      <alignment horizontal="center"/>
    </xf>
    <xf numFmtId="164" fontId="28" fillId="0" borderId="15" xfId="36" applyFont="1" applyFill="1" applyBorder="1"/>
    <xf numFmtId="0" fontId="28" fillId="0" borderId="0" xfId="40" applyFont="1" applyFill="1"/>
    <xf numFmtId="4" fontId="29" fillId="0" borderId="0" xfId="0" applyNumberFormat="1" applyFont="1"/>
    <xf numFmtId="0" fontId="28" fillId="0" borderId="0" xfId="40" applyFont="1" applyAlignment="1">
      <alignment horizontal="center" vertical="center" wrapText="1"/>
    </xf>
    <xf numFmtId="0" fontId="27" fillId="0" borderId="0" xfId="40" applyFont="1" applyAlignment="1">
      <alignment horizontal="center" vertical="center" wrapText="1"/>
    </xf>
    <xf numFmtId="1" fontId="27" fillId="0" borderId="0" xfId="40" applyNumberFormat="1" applyFont="1"/>
    <xf numFmtId="0" fontId="27" fillId="0" borderId="0" xfId="40" applyNumberFormat="1" applyFont="1" applyAlignment="1">
      <alignment horizontal="center" vertical="center" wrapText="1"/>
    </xf>
    <xf numFmtId="0" fontId="28" fillId="0" borderId="0" xfId="40" applyFont="1" applyFill="1" applyAlignment="1">
      <alignment horizontal="center" vertical="center" wrapText="1"/>
    </xf>
    <xf numFmtId="4" fontId="28" fillId="0" borderId="0" xfId="40" applyNumberFormat="1" applyFont="1"/>
    <xf numFmtId="164" fontId="27" fillId="0" borderId="16" xfId="36" applyFont="1" applyFill="1" applyBorder="1" applyAlignment="1">
      <alignment horizontal="center"/>
    </xf>
    <xf numFmtId="164" fontId="27" fillId="0" borderId="17" xfId="36" applyFont="1" applyFill="1" applyBorder="1" applyAlignment="1" applyProtection="1">
      <alignment horizontal="center"/>
    </xf>
    <xf numFmtId="14" fontId="28" fillId="0" borderId="0" xfId="40" applyNumberFormat="1" applyFont="1"/>
    <xf numFmtId="0" fontId="28" fillId="0" borderId="0" xfId="0" applyFont="1" applyFill="1" applyBorder="1"/>
    <xf numFmtId="0" fontId="27" fillId="0" borderId="0" xfId="0" applyFont="1" applyFill="1" applyBorder="1"/>
    <xf numFmtId="43" fontId="27" fillId="0" borderId="0" xfId="34" applyFont="1" applyFill="1" applyBorder="1"/>
    <xf numFmtId="0" fontId="27" fillId="27" borderId="0" xfId="0" applyFont="1" applyFill="1" applyBorder="1"/>
    <xf numFmtId="0" fontId="27" fillId="0" borderId="0" xfId="0" applyFont="1" applyFill="1" applyBorder="1" applyAlignment="1">
      <alignment horizontal="center"/>
    </xf>
    <xf numFmtId="43" fontId="27" fillId="0" borderId="0" xfId="0" applyNumberFormat="1" applyFont="1" applyFill="1" applyBorder="1"/>
    <xf numFmtId="0" fontId="27" fillId="0" borderId="0" xfId="36" applyNumberFormat="1" applyFont="1" applyFill="1" applyBorder="1" applyAlignment="1">
      <alignment horizontal="center"/>
    </xf>
    <xf numFmtId="164" fontId="28" fillId="0" borderId="0" xfId="36" applyFont="1" applyFill="1" applyBorder="1" applyAlignment="1">
      <alignment horizontal="center"/>
    </xf>
    <xf numFmtId="4" fontId="0" fillId="0" borderId="0" xfId="0" applyNumberFormat="1" applyBorder="1"/>
    <xf numFmtId="43" fontId="28" fillId="0" borderId="0" xfId="0" applyNumberFormat="1" applyFont="1" applyFill="1" applyBorder="1"/>
    <xf numFmtId="14" fontId="8" fillId="0" borderId="0" xfId="0" applyNumberFormat="1" applyFont="1"/>
    <xf numFmtId="0" fontId="8" fillId="0" borderId="0" xfId="0" applyFont="1"/>
    <xf numFmtId="4" fontId="0" fillId="0" borderId="0" xfId="0" applyNumberFormat="1" applyFill="1" applyBorder="1"/>
    <xf numFmtId="4" fontId="6" fillId="0" borderId="0" xfId="0" applyNumberFormat="1" applyFont="1" applyFill="1" applyBorder="1"/>
    <xf numFmtId="43" fontId="0" fillId="0" borderId="0" xfId="0" applyNumberFormat="1"/>
    <xf numFmtId="4" fontId="29" fillId="0" borderId="0" xfId="0" applyNumberFormat="1" applyFont="1" applyFill="1" applyBorder="1"/>
    <xf numFmtId="14" fontId="29" fillId="0" borderId="0" xfId="0" applyNumberFormat="1" applyFont="1"/>
    <xf numFmtId="0" fontId="29" fillId="0" borderId="0" xfId="0" applyFont="1"/>
    <xf numFmtId="0" fontId="27" fillId="24" borderId="0" xfId="40" applyFont="1" applyFill="1" applyBorder="1" applyAlignment="1">
      <alignment horizontal="center" vertical="center" wrapText="1"/>
    </xf>
    <xf numFmtId="0" fontId="28" fillId="28" borderId="0" xfId="0" applyFont="1" applyFill="1" applyBorder="1"/>
    <xf numFmtId="0" fontId="28" fillId="26" borderId="0" xfId="0" applyFont="1" applyFill="1" applyBorder="1"/>
    <xf numFmtId="0" fontId="8" fillId="0" borderId="0" xfId="0" applyFont="1" applyFill="1" applyBorder="1"/>
    <xf numFmtId="0" fontId="27" fillId="24" borderId="18" xfId="40" applyNumberFormat="1" applyFont="1" applyFill="1" applyBorder="1" applyAlignment="1">
      <alignment horizontal="center" vertical="center" wrapText="1"/>
    </xf>
    <xf numFmtId="0" fontId="27" fillId="24" borderId="18" xfId="40" applyFont="1" applyFill="1" applyBorder="1" applyAlignment="1">
      <alignment horizontal="center" vertical="center" wrapText="1"/>
    </xf>
    <xf numFmtId="14" fontId="8" fillId="0" borderId="0" xfId="0" applyNumberFormat="1" applyFont="1" applyFill="1" applyBorder="1"/>
    <xf numFmtId="4" fontId="8" fillId="0" borderId="0" xfId="0" applyNumberFormat="1" applyFont="1" applyFill="1" applyBorder="1"/>
    <xf numFmtId="0" fontId="28" fillId="29" borderId="0" xfId="0" applyFont="1" applyFill="1" applyBorder="1"/>
    <xf numFmtId="0" fontId="31" fillId="0" borderId="0" xfId="0" applyFont="1" applyFill="1" applyBorder="1"/>
    <xf numFmtId="0" fontId="32" fillId="0" borderId="0" xfId="0" applyFont="1" applyFill="1" applyBorder="1" applyAlignment="1">
      <alignment horizontal="center"/>
    </xf>
    <xf numFmtId="0" fontId="32" fillId="24" borderId="0" xfId="40" applyFont="1" applyFill="1" applyBorder="1" applyAlignment="1">
      <alignment horizontal="center" vertical="center" wrapText="1"/>
    </xf>
    <xf numFmtId="43" fontId="32" fillId="0" borderId="0" xfId="34" applyFont="1" applyFill="1" applyBorder="1" applyAlignment="1">
      <alignment horizontal="center"/>
    </xf>
    <xf numFmtId="43" fontId="27" fillId="0" borderId="0" xfId="0" applyNumberFormat="1" applyFont="1" applyFill="1" applyBorder="1" applyAlignment="1">
      <alignment horizontal="center"/>
    </xf>
    <xf numFmtId="4" fontId="27" fillId="0" borderId="0" xfId="40" applyNumberFormat="1" applyFont="1"/>
    <xf numFmtId="0" fontId="0" fillId="0" borderId="0" xfId="0" applyFill="1" applyBorder="1"/>
    <xf numFmtId="0" fontId="19" fillId="27" borderId="0" xfId="0" applyFont="1" applyFill="1"/>
    <xf numFmtId="0" fontId="33" fillId="0" borderId="0" xfId="0" applyFont="1" applyFill="1" applyBorder="1" applyAlignment="1">
      <alignment horizontal="center"/>
    </xf>
    <xf numFmtId="43" fontId="0" fillId="0" borderId="19" xfId="0" applyNumberFormat="1" applyBorder="1"/>
    <xf numFmtId="0" fontId="19" fillId="27" borderId="0" xfId="0" applyFont="1" applyFill="1" applyBorder="1"/>
    <xf numFmtId="4" fontId="33" fillId="0" borderId="0" xfId="0" applyNumberFormat="1" applyFont="1" applyFill="1" applyBorder="1"/>
    <xf numFmtId="0" fontId="8" fillId="0" borderId="0" xfId="0" applyFont="1" applyFill="1" applyBorder="1" applyAlignment="1">
      <alignment horizontal="center"/>
    </xf>
    <xf numFmtId="43" fontId="8" fillId="0" borderId="0" xfId="39" applyNumberFormat="1" applyFont="1" applyFill="1" applyBorder="1"/>
    <xf numFmtId="43" fontId="0" fillId="0" borderId="0" xfId="0" applyNumberFormat="1" applyFill="1" applyBorder="1"/>
    <xf numFmtId="16" fontId="34" fillId="0" borderId="0" xfId="0" applyNumberFormat="1" applyFont="1" applyFill="1" applyBorder="1"/>
    <xf numFmtId="43" fontId="34" fillId="0" borderId="0" xfId="0" applyNumberFormat="1" applyFont="1" applyFill="1" applyBorder="1"/>
    <xf numFmtId="4" fontId="8" fillId="27" borderId="0" xfId="0" applyNumberFormat="1" applyFont="1" applyFill="1" applyBorder="1"/>
    <xf numFmtId="0" fontId="27" fillId="0" borderId="20" xfId="36" applyNumberFormat="1" applyFont="1" applyFill="1" applyBorder="1" applyAlignment="1">
      <alignment horizontal="center"/>
    </xf>
    <xf numFmtId="164" fontId="28" fillId="0" borderId="20" xfId="36" applyFont="1" applyFill="1" applyBorder="1" applyAlignment="1">
      <alignment horizontal="center"/>
    </xf>
    <xf numFmtId="4" fontId="0" fillId="0" borderId="19" xfId="0" applyNumberFormat="1" applyBorder="1"/>
    <xf numFmtId="0" fontId="27" fillId="0" borderId="19" xfId="40" applyFont="1" applyFill="1" applyBorder="1" applyAlignment="1">
      <alignment horizontal="center"/>
    </xf>
    <xf numFmtId="0" fontId="33" fillId="0" borderId="19" xfId="0" applyFont="1" applyFill="1" applyBorder="1" applyAlignment="1">
      <alignment horizontal="center"/>
    </xf>
    <xf numFmtId="4" fontId="33" fillId="0" borderId="19" xfId="0" applyNumberFormat="1" applyFont="1" applyFill="1" applyBorder="1"/>
    <xf numFmtId="0" fontId="27" fillId="0" borderId="19" xfId="0" applyFont="1" applyFill="1" applyBorder="1"/>
    <xf numFmtId="0" fontId="27" fillId="27" borderId="19" xfId="0" applyFont="1" applyFill="1" applyBorder="1"/>
    <xf numFmtId="43" fontId="27" fillId="0" borderId="19" xfId="34" applyFont="1" applyFill="1" applyBorder="1"/>
    <xf numFmtId="43" fontId="27" fillId="0" borderId="19" xfId="0" applyNumberFormat="1" applyFont="1" applyFill="1" applyBorder="1" applyAlignment="1">
      <alignment horizontal="center"/>
    </xf>
    <xf numFmtId="43" fontId="28" fillId="0" borderId="19" xfId="0" applyNumberFormat="1" applyFont="1" applyFill="1" applyBorder="1"/>
    <xf numFmtId="0" fontId="27" fillId="0" borderId="21" xfId="36" applyNumberFormat="1" applyFont="1" applyFill="1" applyBorder="1" applyAlignment="1">
      <alignment horizontal="center"/>
    </xf>
    <xf numFmtId="164" fontId="28" fillId="0" borderId="21" xfId="36" applyFont="1" applyFill="1" applyBorder="1" applyAlignment="1">
      <alignment horizontal="center"/>
    </xf>
    <xf numFmtId="4" fontId="0" fillId="0" borderId="22" xfId="0" applyNumberFormat="1" applyBorder="1"/>
    <xf numFmtId="0" fontId="27" fillId="0" borderId="22" xfId="40" applyFont="1" applyFill="1" applyBorder="1" applyAlignment="1">
      <alignment horizontal="center"/>
    </xf>
    <xf numFmtId="0" fontId="33" fillId="0" borderId="22" xfId="0" applyFont="1" applyFill="1" applyBorder="1" applyAlignment="1">
      <alignment horizontal="center"/>
    </xf>
    <xf numFmtId="4" fontId="33" fillId="0" borderId="22" xfId="0" applyNumberFormat="1" applyFont="1" applyFill="1" applyBorder="1"/>
    <xf numFmtId="0" fontId="27" fillId="0" borderId="22" xfId="0" applyFont="1" applyFill="1" applyBorder="1"/>
    <xf numFmtId="0" fontId="27" fillId="27" borderId="22" xfId="0" applyFont="1" applyFill="1" applyBorder="1"/>
    <xf numFmtId="43" fontId="27" fillId="0" borderId="22" xfId="34" applyFont="1" applyFill="1" applyBorder="1"/>
    <xf numFmtId="43" fontId="27" fillId="0" borderId="22" xfId="0" applyNumberFormat="1" applyFont="1" applyFill="1" applyBorder="1" applyAlignment="1">
      <alignment horizontal="center"/>
    </xf>
    <xf numFmtId="43" fontId="28" fillId="0" borderId="22" xfId="0" applyNumberFormat="1" applyFont="1" applyFill="1" applyBorder="1"/>
    <xf numFmtId="4" fontId="0" fillId="0" borderId="19" xfId="0" applyNumberFormat="1" applyFill="1" applyBorder="1"/>
    <xf numFmtId="4" fontId="0" fillId="0" borderId="22" xfId="0" applyNumberFormat="1" applyFill="1" applyBorder="1"/>
    <xf numFmtId="164" fontId="28" fillId="29" borderId="14" xfId="36" applyFont="1" applyFill="1" applyBorder="1" applyAlignment="1">
      <alignment horizontal="center"/>
    </xf>
    <xf numFmtId="164" fontId="28" fillId="29" borderId="20" xfId="36" applyFont="1" applyFill="1" applyBorder="1" applyAlignment="1">
      <alignment horizontal="center"/>
    </xf>
    <xf numFmtId="164" fontId="28" fillId="28" borderId="14" xfId="36" applyFont="1" applyFill="1" applyBorder="1" applyAlignment="1">
      <alignment horizontal="center"/>
    </xf>
    <xf numFmtId="164" fontId="28" fillId="28" borderId="20" xfId="36" applyFont="1" applyFill="1" applyBorder="1" applyAlignment="1">
      <alignment horizontal="center"/>
    </xf>
    <xf numFmtId="164" fontId="28" fillId="28" borderId="21" xfId="36" applyFont="1" applyFill="1" applyBorder="1" applyAlignment="1">
      <alignment horizontal="center"/>
    </xf>
    <xf numFmtId="0" fontId="29" fillId="0" borderId="0" xfId="0" applyFont="1" applyFill="1"/>
    <xf numFmtId="0" fontId="27" fillId="0" borderId="23" xfId="36" applyNumberFormat="1" applyFont="1" applyFill="1" applyBorder="1" applyAlignment="1">
      <alignment horizontal="center"/>
    </xf>
    <xf numFmtId="164" fontId="28" fillId="0" borderId="23" xfId="36" applyFont="1" applyFill="1" applyBorder="1" applyAlignment="1">
      <alignment horizontal="center"/>
    </xf>
    <xf numFmtId="4" fontId="0" fillId="0" borderId="24" xfId="0" applyNumberFormat="1" applyBorder="1"/>
    <xf numFmtId="0" fontId="27" fillId="0" borderId="24" xfId="4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0" fontId="27" fillId="0" borderId="24" xfId="0" applyFont="1" applyFill="1" applyBorder="1"/>
    <xf numFmtId="0" fontId="27" fillId="27" borderId="24" xfId="0" applyFont="1" applyFill="1" applyBorder="1"/>
    <xf numFmtId="43" fontId="27" fillId="0" borderId="24" xfId="34" applyFont="1" applyFill="1" applyBorder="1"/>
    <xf numFmtId="43" fontId="27" fillId="0" borderId="24" xfId="0" applyNumberFormat="1" applyFont="1" applyFill="1" applyBorder="1" applyAlignment="1">
      <alignment horizontal="center"/>
    </xf>
    <xf numFmtId="0" fontId="27" fillId="0" borderId="25" xfId="36" applyNumberFormat="1" applyFont="1" applyFill="1" applyBorder="1" applyAlignment="1">
      <alignment horizontal="center"/>
    </xf>
    <xf numFmtId="164" fontId="28" fillId="0" borderId="25" xfId="36" applyFont="1" applyFill="1" applyBorder="1" applyAlignment="1">
      <alignment horizontal="center"/>
    </xf>
    <xf numFmtId="4" fontId="0" fillId="0" borderId="26" xfId="0" applyNumberFormat="1" applyBorder="1"/>
    <xf numFmtId="0" fontId="27" fillId="0" borderId="26" xfId="40" applyFont="1" applyFill="1" applyBorder="1" applyAlignment="1">
      <alignment horizontal="center"/>
    </xf>
    <xf numFmtId="0" fontId="33" fillId="0" borderId="26" xfId="0" applyFont="1" applyFill="1" applyBorder="1" applyAlignment="1">
      <alignment horizontal="center"/>
    </xf>
    <xf numFmtId="4" fontId="33" fillId="0" borderId="26" xfId="0" applyNumberFormat="1" applyFont="1" applyFill="1" applyBorder="1"/>
    <xf numFmtId="0" fontId="27" fillId="0" borderId="26" xfId="0" applyFont="1" applyFill="1" applyBorder="1"/>
    <xf numFmtId="0" fontId="27" fillId="27" borderId="26" xfId="0" applyFont="1" applyFill="1" applyBorder="1"/>
    <xf numFmtId="43" fontId="27" fillId="0" borderId="26" xfId="34" applyFont="1" applyFill="1" applyBorder="1"/>
    <xf numFmtId="43" fontId="27" fillId="0" borderId="26" xfId="0" applyNumberFormat="1" applyFont="1" applyFill="1" applyBorder="1" applyAlignment="1">
      <alignment horizontal="center"/>
    </xf>
    <xf numFmtId="4" fontId="33" fillId="0" borderId="24" xfId="0" applyNumberFormat="1" applyFont="1" applyFill="1" applyBorder="1"/>
    <xf numFmtId="4" fontId="0" fillId="0" borderId="24" xfId="0" applyNumberFormat="1" applyFill="1" applyBorder="1"/>
    <xf numFmtId="4" fontId="0" fillId="29" borderId="0" xfId="0" applyNumberFormat="1" applyFill="1"/>
    <xf numFmtId="164" fontId="28" fillId="29" borderId="23" xfId="36" applyFont="1" applyFill="1" applyBorder="1" applyAlignment="1">
      <alignment horizontal="center"/>
    </xf>
    <xf numFmtId="4" fontId="0" fillId="29" borderId="24" xfId="0" applyNumberFormat="1" applyFill="1" applyBorder="1"/>
    <xf numFmtId="0" fontId="0" fillId="30" borderId="0" xfId="0" applyFill="1"/>
    <xf numFmtId="0" fontId="0" fillId="0" borderId="0" xfId="0" applyFill="1"/>
    <xf numFmtId="4" fontId="0" fillId="0" borderId="0" xfId="0" applyNumberFormat="1" applyFill="1"/>
    <xf numFmtId="4" fontId="29" fillId="0" borderId="0" xfId="0" applyNumberFormat="1" applyFont="1" applyFill="1"/>
    <xf numFmtId="0" fontId="27" fillId="0" borderId="0" xfId="40" applyFont="1" applyFill="1" applyAlignment="1">
      <alignment horizontal="center"/>
    </xf>
    <xf numFmtId="4" fontId="6" fillId="0" borderId="0" xfId="0" applyNumberFormat="1" applyFont="1" applyFill="1"/>
    <xf numFmtId="4" fontId="8" fillId="30" borderId="0" xfId="0" applyNumberFormat="1" applyFont="1" applyFill="1"/>
    <xf numFmtId="0" fontId="6" fillId="0" borderId="0" xfId="0" applyFont="1" applyFill="1"/>
    <xf numFmtId="14" fontId="29" fillId="0" borderId="0" xfId="0" applyNumberFormat="1" applyFont="1" applyFill="1"/>
    <xf numFmtId="14" fontId="0" fillId="0" borderId="0" xfId="0" applyNumberFormat="1" applyFill="1"/>
    <xf numFmtId="4" fontId="5" fillId="0" borderId="19" xfId="0" applyNumberFormat="1" applyFont="1" applyFill="1" applyBorder="1"/>
    <xf numFmtId="43" fontId="35" fillId="0" borderId="0" xfId="0" applyNumberFormat="1" applyFont="1" applyFill="1" applyBorder="1"/>
    <xf numFmtId="4" fontId="5" fillId="0" borderId="0" xfId="0" applyNumberFormat="1" applyFont="1" applyFill="1" applyBorder="1"/>
    <xf numFmtId="4" fontId="29" fillId="0" borderId="22" xfId="0" applyNumberFormat="1" applyFont="1" applyFill="1" applyBorder="1"/>
    <xf numFmtId="4" fontId="5" fillId="0" borderId="22" xfId="0" applyNumberFormat="1" applyFont="1" applyFill="1" applyBorder="1"/>
    <xf numFmtId="43" fontId="6" fillId="0" borderId="0" xfId="0" applyNumberFormat="1" applyFont="1" applyFill="1" applyBorder="1"/>
    <xf numFmtId="164" fontId="36" fillId="28" borderId="14" xfId="36" applyFont="1" applyFill="1" applyBorder="1" applyAlignment="1">
      <alignment horizontal="center"/>
    </xf>
    <xf numFmtId="0" fontId="32" fillId="0" borderId="0" xfId="0" applyFont="1" applyFill="1" applyBorder="1"/>
    <xf numFmtId="0" fontId="32" fillId="27" borderId="0" xfId="0" applyFont="1" applyFill="1" applyBorder="1"/>
    <xf numFmtId="43" fontId="32" fillId="0" borderId="0" xfId="34" applyFont="1" applyFill="1" applyBorder="1"/>
    <xf numFmtId="0" fontId="32" fillId="24" borderId="18" xfId="40" applyNumberFormat="1" applyFont="1" applyFill="1" applyBorder="1" applyAlignment="1">
      <alignment horizontal="center" vertical="center" wrapText="1"/>
    </xf>
    <xf numFmtId="0" fontId="32" fillId="24" borderId="18" xfId="40" applyFont="1" applyFill="1" applyBorder="1" applyAlignment="1">
      <alignment horizontal="center" vertical="center" wrapText="1"/>
    </xf>
    <xf numFmtId="164" fontId="31" fillId="0" borderId="14" xfId="36" applyFont="1" applyFill="1" applyBorder="1" applyAlignment="1">
      <alignment horizontal="center"/>
    </xf>
    <xf numFmtId="0" fontId="37" fillId="0" borderId="0" xfId="0" applyFont="1"/>
    <xf numFmtId="4" fontId="37" fillId="0" borderId="0" xfId="0" applyNumberFormat="1" applyFont="1" applyFill="1"/>
    <xf numFmtId="4" fontId="37" fillId="0" borderId="0" xfId="0" applyNumberFormat="1" applyFont="1" applyFill="1" applyBorder="1"/>
    <xf numFmtId="0" fontId="32" fillId="0" borderId="0" xfId="40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31" fillId="0" borderId="0" xfId="0" applyNumberFormat="1" applyFont="1" applyFill="1" applyBorder="1"/>
    <xf numFmtId="164" fontId="31" fillId="0" borderId="20" xfId="36" applyFont="1" applyFill="1" applyBorder="1" applyAlignment="1">
      <alignment horizontal="center"/>
    </xf>
    <xf numFmtId="0" fontId="37" fillId="0" borderId="19" xfId="0" applyFont="1" applyBorder="1"/>
    <xf numFmtId="4" fontId="37" fillId="0" borderId="19" xfId="0" applyNumberFormat="1" applyFont="1" applyFill="1" applyBorder="1"/>
    <xf numFmtId="4" fontId="31" fillId="0" borderId="19" xfId="0" applyNumberFormat="1" applyFont="1" applyFill="1" applyBorder="1"/>
    <xf numFmtId="0" fontId="32" fillId="0" borderId="19" xfId="40" applyFont="1" applyFill="1" applyBorder="1" applyAlignment="1">
      <alignment horizontal="center"/>
    </xf>
    <xf numFmtId="0" fontId="32" fillId="0" borderId="19" xfId="0" applyFont="1" applyFill="1" applyBorder="1"/>
    <xf numFmtId="0" fontId="32" fillId="27" borderId="19" xfId="0" applyFont="1" applyFill="1" applyBorder="1"/>
    <xf numFmtId="43" fontId="32" fillId="0" borderId="19" xfId="34" applyFont="1" applyFill="1" applyBorder="1"/>
    <xf numFmtId="43" fontId="32" fillId="0" borderId="19" xfId="0" applyNumberFormat="1" applyFont="1" applyFill="1" applyBorder="1" applyAlignment="1">
      <alignment horizontal="center"/>
    </xf>
    <xf numFmtId="43" fontId="31" fillId="0" borderId="19" xfId="0" applyNumberFormat="1" applyFont="1" applyFill="1" applyBorder="1"/>
    <xf numFmtId="0" fontId="38" fillId="0" borderId="0" xfId="0" applyFont="1"/>
    <xf numFmtId="4" fontId="38" fillId="0" borderId="0" xfId="0" applyNumberFormat="1" applyFont="1" applyFill="1"/>
    <xf numFmtId="0" fontId="31" fillId="0" borderId="0" xfId="0" applyFont="1"/>
    <xf numFmtId="0" fontId="31" fillId="0" borderId="0" xfId="0" applyFont="1" applyFill="1"/>
    <xf numFmtId="4" fontId="31" fillId="0" borderId="0" xfId="0" applyNumberFormat="1" applyFont="1" applyFill="1"/>
    <xf numFmtId="0" fontId="31" fillId="0" borderId="19" xfId="0" applyFont="1" applyBorder="1"/>
    <xf numFmtId="0" fontId="31" fillId="0" borderId="0" xfId="0" applyFont="1" applyBorder="1"/>
    <xf numFmtId="4" fontId="31" fillId="0" borderId="0" xfId="0" applyNumberFormat="1" applyFont="1" applyFill="1" applyBorder="1"/>
    <xf numFmtId="0" fontId="38" fillId="0" borderId="19" xfId="0" applyFont="1" applyBorder="1"/>
    <xf numFmtId="4" fontId="38" fillId="0" borderId="19" xfId="0" applyNumberFormat="1" applyFont="1" applyFill="1" applyBorder="1"/>
    <xf numFmtId="164" fontId="31" fillId="0" borderId="19" xfId="36" applyFont="1" applyFill="1" applyBorder="1" applyAlignment="1">
      <alignment horizontal="center"/>
    </xf>
    <xf numFmtId="0" fontId="32" fillId="0" borderId="14" xfId="0" applyFont="1" applyBorder="1"/>
    <xf numFmtId="0" fontId="32" fillId="0" borderId="0" xfId="0" applyFont="1"/>
    <xf numFmtId="4" fontId="32" fillId="30" borderId="0" xfId="0" applyNumberFormat="1" applyFont="1" applyFill="1"/>
    <xf numFmtId="14" fontId="32" fillId="0" borderId="0" xfId="0" applyNumberFormat="1" applyFont="1" applyFill="1" applyBorder="1"/>
    <xf numFmtId="4" fontId="32" fillId="0" borderId="0" xfId="0" applyNumberFormat="1" applyFont="1"/>
    <xf numFmtId="4" fontId="32" fillId="0" borderId="0" xfId="0" applyNumberFormat="1" applyFont="1" applyFill="1" applyBorder="1"/>
    <xf numFmtId="4" fontId="32" fillId="27" borderId="0" xfId="0" applyNumberFormat="1" applyFont="1" applyFill="1" applyBorder="1"/>
    <xf numFmtId="0" fontId="32" fillId="0" borderId="0" xfId="36" applyNumberFormat="1" applyFont="1" applyFill="1" applyBorder="1" applyAlignment="1">
      <alignment horizontal="center"/>
    </xf>
    <xf numFmtId="164" fontId="31" fillId="0" borderId="0" xfId="36" applyFont="1" applyFill="1" applyBorder="1" applyAlignment="1">
      <alignment horizontal="center"/>
    </xf>
    <xf numFmtId="4" fontId="38" fillId="0" borderId="0" xfId="0" applyNumberFormat="1" applyFont="1" applyFill="1" applyBorder="1"/>
    <xf numFmtId="43" fontId="32" fillId="0" borderId="0" xfId="39" applyNumberFormat="1" applyFont="1" applyFill="1" applyBorder="1"/>
    <xf numFmtId="0" fontId="31" fillId="27" borderId="0" xfId="0" applyFont="1" applyFill="1" applyBorder="1"/>
    <xf numFmtId="0" fontId="31" fillId="0" borderId="0" xfId="0" applyFont="1" applyFill="1" applyBorder="1" applyAlignment="1">
      <alignment horizontal="right"/>
    </xf>
    <xf numFmtId="43" fontId="37" fillId="0" borderId="27" xfId="0" applyNumberFormat="1" applyFont="1" applyFill="1" applyBorder="1"/>
    <xf numFmtId="16" fontId="39" fillId="0" borderId="0" xfId="0" applyNumberFormat="1" applyFont="1" applyFill="1" applyBorder="1"/>
    <xf numFmtId="43" fontId="39" fillId="0" borderId="0" xfId="0" applyNumberFormat="1" applyFont="1" applyFill="1" applyBorder="1"/>
    <xf numFmtId="4" fontId="31" fillId="0" borderId="0" xfId="0" applyNumberFormat="1" applyFont="1" applyBorder="1"/>
    <xf numFmtId="0" fontId="31" fillId="27" borderId="0" xfId="0" applyFont="1" applyFill="1"/>
    <xf numFmtId="43" fontId="31" fillId="0" borderId="0" xfId="0" applyNumberFormat="1" applyFont="1"/>
    <xf numFmtId="0" fontId="31" fillId="29" borderId="0" xfId="0" applyFont="1" applyFill="1" applyBorder="1"/>
    <xf numFmtId="43" fontId="32" fillId="0" borderId="0" xfId="0" applyNumberFormat="1" applyFont="1" applyFill="1" applyBorder="1"/>
    <xf numFmtId="0" fontId="31" fillId="28" borderId="0" xfId="0" applyFont="1" applyFill="1" applyBorder="1"/>
    <xf numFmtId="0" fontId="31" fillId="26" borderId="0" xfId="0" applyFont="1" applyFill="1" applyBorder="1"/>
    <xf numFmtId="4" fontId="40" fillId="0" borderId="0" xfId="0" applyNumberFormat="1" applyFont="1" applyFill="1" applyBorder="1"/>
    <xf numFmtId="4" fontId="40" fillId="0" borderId="19" xfId="0" applyNumberFormat="1" applyFont="1" applyFill="1" applyBorder="1"/>
    <xf numFmtId="4" fontId="32" fillId="0" borderId="19" xfId="40" applyNumberFormat="1" applyFont="1" applyFill="1" applyBorder="1" applyAlignment="1">
      <alignment horizontal="center"/>
    </xf>
    <xf numFmtId="0" fontId="37" fillId="0" borderId="0" xfId="0" applyFont="1" applyFill="1"/>
    <xf numFmtId="0" fontId="37" fillId="0" borderId="19" xfId="0" applyFont="1" applyFill="1" applyBorder="1"/>
    <xf numFmtId="164" fontId="31" fillId="0" borderId="21" xfId="36" applyFont="1" applyFill="1" applyBorder="1" applyAlignment="1">
      <alignment horizontal="center"/>
    </xf>
    <xf numFmtId="0" fontId="38" fillId="0" borderId="22" xfId="0" applyFont="1" applyFill="1" applyBorder="1"/>
    <xf numFmtId="4" fontId="38" fillId="0" borderId="22" xfId="0" applyNumberFormat="1" applyFont="1" applyFill="1" applyBorder="1"/>
    <xf numFmtId="4" fontId="31" fillId="0" borderId="22" xfId="0" applyNumberFormat="1" applyFont="1" applyFill="1" applyBorder="1"/>
    <xf numFmtId="0" fontId="32" fillId="0" borderId="22" xfId="40" applyFont="1" applyFill="1" applyBorder="1" applyAlignment="1">
      <alignment horizontal="center"/>
    </xf>
    <xf numFmtId="0" fontId="32" fillId="0" borderId="22" xfId="0" applyFont="1" applyFill="1" applyBorder="1"/>
    <xf numFmtId="0" fontId="32" fillId="27" borderId="22" xfId="0" applyFont="1" applyFill="1" applyBorder="1"/>
    <xf numFmtId="43" fontId="32" fillId="0" borderId="22" xfId="34" applyFont="1" applyFill="1" applyBorder="1"/>
    <xf numFmtId="43" fontId="32" fillId="0" borderId="22" xfId="0" applyNumberFormat="1" applyFont="1" applyFill="1" applyBorder="1" applyAlignment="1">
      <alignment horizontal="center"/>
    </xf>
    <xf numFmtId="43" fontId="31" fillId="0" borderId="22" xfId="0" applyNumberFormat="1" applyFont="1" applyFill="1" applyBorder="1"/>
    <xf numFmtId="0" fontId="38" fillId="0" borderId="0" xfId="0" applyFont="1" applyFill="1"/>
    <xf numFmtId="0" fontId="31" fillId="0" borderId="19" xfId="0" applyFont="1" applyFill="1" applyBorder="1"/>
    <xf numFmtId="164" fontId="31" fillId="0" borderId="18" xfId="36" applyFont="1" applyFill="1" applyBorder="1" applyAlignment="1">
      <alignment horizontal="center"/>
    </xf>
    <xf numFmtId="16" fontId="41" fillId="0" borderId="0" xfId="0" applyNumberFormat="1" applyFont="1" applyFill="1" applyBorder="1"/>
    <xf numFmtId="43" fontId="41" fillId="0" borderId="0" xfId="0" applyNumberFormat="1" applyFont="1" applyFill="1" applyBorder="1"/>
    <xf numFmtId="0" fontId="32" fillId="0" borderId="19" xfId="0" applyFont="1" applyFill="1" applyBorder="1" applyAlignment="1">
      <alignment horizontal="center"/>
    </xf>
    <xf numFmtId="0" fontId="32" fillId="0" borderId="22" xfId="0" applyFont="1" applyFill="1" applyBorder="1" applyAlignment="1">
      <alignment horizontal="center"/>
    </xf>
    <xf numFmtId="4" fontId="32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43" fillId="0" borderId="0" xfId="40" applyFont="1" applyFill="1" applyBorder="1" applyAlignment="1">
      <alignment horizontal="center"/>
    </xf>
    <xf numFmtId="0" fontId="0" fillId="31" borderId="0" xfId="0" applyFill="1"/>
    <xf numFmtId="0" fontId="42" fillId="0" borderId="0" xfId="0" applyFont="1" applyFill="1" applyBorder="1"/>
    <xf numFmtId="0" fontId="43" fillId="0" borderId="0" xfId="0" applyFont="1" applyFill="1" applyBorder="1"/>
    <xf numFmtId="0" fontId="43" fillId="27" borderId="0" xfId="0" applyFont="1" applyFill="1" applyBorder="1"/>
    <xf numFmtId="0" fontId="43" fillId="0" borderId="0" xfId="0" applyFont="1" applyFill="1" applyBorder="1" applyAlignment="1">
      <alignment horizontal="center"/>
    </xf>
    <xf numFmtId="43" fontId="43" fillId="0" borderId="0" xfId="34" applyFont="1" applyFill="1" applyBorder="1"/>
    <xf numFmtId="0" fontId="43" fillId="24" borderId="18" xfId="40" applyNumberFormat="1" applyFont="1" applyFill="1" applyBorder="1" applyAlignment="1">
      <alignment horizontal="center" vertical="center" wrapText="1"/>
    </xf>
    <xf numFmtId="0" fontId="43" fillId="24" borderId="18" xfId="40" applyFont="1" applyFill="1" applyBorder="1" applyAlignment="1">
      <alignment horizontal="center" vertical="center" wrapText="1"/>
    </xf>
    <xf numFmtId="0" fontId="43" fillId="24" borderId="0" xfId="40" applyFont="1" applyFill="1" applyBorder="1" applyAlignment="1">
      <alignment horizontal="center" vertical="center" wrapText="1"/>
    </xf>
    <xf numFmtId="164" fontId="42" fillId="0" borderId="14" xfId="36" applyFont="1" applyFill="1" applyBorder="1" applyAlignment="1">
      <alignment horizontal="center"/>
    </xf>
    <xf numFmtId="0" fontId="44" fillId="0" borderId="0" xfId="0" applyFont="1" applyFill="1"/>
    <xf numFmtId="4" fontId="44" fillId="0" borderId="0" xfId="0" applyNumberFormat="1" applyFont="1"/>
    <xf numFmtId="4" fontId="42" fillId="0" borderId="0" xfId="0" applyNumberFormat="1" applyFont="1" applyFill="1" applyBorder="1"/>
    <xf numFmtId="43" fontId="43" fillId="0" borderId="0" xfId="0" applyNumberFormat="1" applyFont="1" applyFill="1" applyBorder="1" applyAlignment="1">
      <alignment horizontal="center"/>
    </xf>
    <xf numFmtId="43" fontId="42" fillId="0" borderId="0" xfId="0" applyNumberFormat="1" applyFont="1" applyFill="1" applyBorder="1"/>
    <xf numFmtId="164" fontId="42" fillId="0" borderId="20" xfId="36" applyFont="1" applyFill="1" applyBorder="1" applyAlignment="1">
      <alignment horizontal="center"/>
    </xf>
    <xf numFmtId="0" fontId="44" fillId="0" borderId="19" xfId="0" applyFont="1" applyFill="1" applyBorder="1"/>
    <xf numFmtId="4" fontId="44" fillId="0" borderId="19" xfId="0" applyNumberFormat="1" applyFont="1" applyBorder="1"/>
    <xf numFmtId="4" fontId="42" fillId="0" borderId="19" xfId="0" applyNumberFormat="1" applyFont="1" applyFill="1" applyBorder="1"/>
    <xf numFmtId="4" fontId="43" fillId="0" borderId="19" xfId="40" applyNumberFormat="1" applyFont="1" applyFill="1" applyBorder="1" applyAlignment="1">
      <alignment horizontal="center"/>
    </xf>
    <xf numFmtId="0" fontId="43" fillId="0" borderId="19" xfId="0" applyFont="1" applyFill="1" applyBorder="1"/>
    <xf numFmtId="0" fontId="43" fillId="27" borderId="19" xfId="0" applyFont="1" applyFill="1" applyBorder="1"/>
    <xf numFmtId="43" fontId="43" fillId="0" borderId="19" xfId="34" applyFont="1" applyFill="1" applyBorder="1"/>
    <xf numFmtId="43" fontId="43" fillId="0" borderId="19" xfId="0" applyNumberFormat="1" applyFont="1" applyFill="1" applyBorder="1" applyAlignment="1">
      <alignment horizontal="center"/>
    </xf>
    <xf numFmtId="43" fontId="42" fillId="0" borderId="19" xfId="0" applyNumberFormat="1" applyFont="1" applyFill="1" applyBorder="1"/>
    <xf numFmtId="0" fontId="42" fillId="0" borderId="0" xfId="0" applyFont="1" applyFill="1"/>
    <xf numFmtId="4" fontId="42" fillId="0" borderId="0" xfId="0" applyNumberFormat="1" applyFont="1" applyFill="1"/>
    <xf numFmtId="4" fontId="44" fillId="0" borderId="0" xfId="0" applyNumberFormat="1" applyFont="1" applyFill="1" applyBorder="1"/>
    <xf numFmtId="0" fontId="42" fillId="0" borderId="19" xfId="0" applyFont="1" applyFill="1" applyBorder="1"/>
    <xf numFmtId="0" fontId="45" fillId="0" borderId="0" xfId="0" applyFont="1" applyFill="1"/>
    <xf numFmtId="4" fontId="45" fillId="0" borderId="0" xfId="0" applyNumberFormat="1" applyFont="1" applyFill="1"/>
    <xf numFmtId="4" fontId="46" fillId="0" borderId="0" xfId="0" applyNumberFormat="1" applyFont="1" applyFill="1" applyBorder="1"/>
    <xf numFmtId="4" fontId="46" fillId="0" borderId="19" xfId="0" applyNumberFormat="1" applyFont="1" applyFill="1" applyBorder="1"/>
    <xf numFmtId="43" fontId="43" fillId="0" borderId="28" xfId="34" applyFont="1" applyFill="1" applyBorder="1"/>
    <xf numFmtId="43" fontId="43" fillId="0" borderId="28" xfId="0" applyNumberFormat="1" applyFont="1" applyFill="1" applyBorder="1" applyAlignment="1">
      <alignment horizontal="center"/>
    </xf>
    <xf numFmtId="164" fontId="42" fillId="0" borderId="0" xfId="36" applyFont="1" applyFill="1" applyBorder="1" applyAlignment="1">
      <alignment horizontal="center"/>
    </xf>
    <xf numFmtId="4" fontId="43" fillId="0" borderId="0" xfId="0" applyNumberFormat="1" applyFont="1"/>
    <xf numFmtId="4" fontId="43" fillId="0" borderId="0" xfId="40" applyNumberFormat="1" applyFont="1" applyFill="1" applyBorder="1" applyAlignment="1">
      <alignment horizontal="center"/>
    </xf>
    <xf numFmtId="4" fontId="47" fillId="0" borderId="0" xfId="0" applyNumberFormat="1" applyFont="1" applyFill="1" applyBorder="1"/>
    <xf numFmtId="0" fontId="42" fillId="0" borderId="0" xfId="0" applyFont="1" applyBorder="1"/>
    <xf numFmtId="14" fontId="43" fillId="0" borderId="0" xfId="0" applyNumberFormat="1" applyFont="1" applyFill="1" applyBorder="1"/>
    <xf numFmtId="0" fontId="43" fillId="0" borderId="0" xfId="0" applyFont="1" applyBorder="1"/>
    <xf numFmtId="4" fontId="43" fillId="0" borderId="0" xfId="0" applyNumberFormat="1" applyFont="1" applyBorder="1"/>
    <xf numFmtId="4" fontId="43" fillId="0" borderId="0" xfId="0" applyNumberFormat="1" applyFont="1" applyFill="1" applyBorder="1"/>
    <xf numFmtId="4" fontId="43" fillId="27" borderId="0" xfId="0" applyNumberFormat="1" applyFont="1" applyFill="1" applyBorder="1"/>
    <xf numFmtId="43" fontId="44" fillId="0" borderId="0" xfId="0" applyNumberFormat="1" applyFont="1" applyFill="1" applyBorder="1"/>
    <xf numFmtId="0" fontId="43" fillId="0" borderId="0" xfId="36" applyNumberFormat="1" applyFont="1" applyFill="1" applyBorder="1" applyAlignment="1">
      <alignment horizontal="center"/>
    </xf>
    <xf numFmtId="4" fontId="45" fillId="0" borderId="0" xfId="0" applyNumberFormat="1" applyFont="1" applyFill="1" applyBorder="1"/>
    <xf numFmtId="43" fontId="43" fillId="0" borderId="0" xfId="39" applyNumberFormat="1" applyFont="1" applyFill="1" applyBorder="1"/>
    <xf numFmtId="0" fontId="42" fillId="27" borderId="0" xfId="0" applyFont="1" applyFill="1" applyBorder="1"/>
    <xf numFmtId="43" fontId="42" fillId="0" borderId="0" xfId="0" applyNumberFormat="1" applyFont="1"/>
    <xf numFmtId="0" fontId="42" fillId="0" borderId="0" xfId="0" applyFont="1" applyFill="1" applyBorder="1" applyAlignment="1">
      <alignment horizontal="right"/>
    </xf>
    <xf numFmtId="43" fontId="44" fillId="0" borderId="27" xfId="0" applyNumberFormat="1" applyFont="1" applyFill="1" applyBorder="1"/>
    <xf numFmtId="4" fontId="42" fillId="0" borderId="0" xfId="0" applyNumberFormat="1" applyFont="1" applyBorder="1"/>
    <xf numFmtId="0" fontId="42" fillId="0" borderId="0" xfId="0" applyFont="1"/>
    <xf numFmtId="0" fontId="42" fillId="27" borderId="0" xfId="0" applyFont="1" applyFill="1"/>
    <xf numFmtId="0" fontId="42" fillId="29" borderId="0" xfId="0" applyFont="1" applyFill="1" applyBorder="1"/>
    <xf numFmtId="43" fontId="43" fillId="0" borderId="0" xfId="0" applyNumberFormat="1" applyFont="1" applyFill="1" applyBorder="1"/>
    <xf numFmtId="0" fontId="42" fillId="28" borderId="0" xfId="0" applyFont="1" applyFill="1" applyBorder="1"/>
    <xf numFmtId="0" fontId="42" fillId="26" borderId="0" xfId="0" applyFont="1" applyFill="1" applyBorder="1"/>
    <xf numFmtId="14" fontId="8" fillId="0" borderId="0" xfId="0" applyNumberFormat="1" applyFont="1" applyFill="1"/>
    <xf numFmtId="0" fontId="8" fillId="0" borderId="0" xfId="0" applyFont="1" applyFill="1"/>
    <xf numFmtId="4" fontId="8" fillId="0" borderId="0" xfId="0" applyNumberFormat="1" applyFont="1" applyFill="1"/>
    <xf numFmtId="0" fontId="44" fillId="0" borderId="0" xfId="0" applyFont="1"/>
    <xf numFmtId="4" fontId="44" fillId="0" borderId="0" xfId="0" applyNumberFormat="1" applyFont="1" applyFill="1"/>
    <xf numFmtId="0" fontId="45" fillId="0" borderId="0" xfId="0" applyFont="1"/>
    <xf numFmtId="0" fontId="44" fillId="0" borderId="19" xfId="0" applyFont="1" applyBorder="1"/>
    <xf numFmtId="4" fontId="44" fillId="0" borderId="19" xfId="0" applyNumberFormat="1" applyFont="1" applyFill="1" applyBorder="1"/>
    <xf numFmtId="0" fontId="44" fillId="0" borderId="0" xfId="0" applyFont="1" applyBorder="1"/>
    <xf numFmtId="0" fontId="42" fillId="0" borderId="19" xfId="0" applyFont="1" applyBorder="1"/>
    <xf numFmtId="164" fontId="42" fillId="0" borderId="18" xfId="36" applyFont="1" applyFill="1" applyBorder="1" applyAlignment="1">
      <alignment horizontal="center"/>
    </xf>
    <xf numFmtId="164" fontId="42" fillId="0" borderId="19" xfId="36" applyFont="1" applyFill="1" applyBorder="1" applyAlignment="1">
      <alignment horizontal="center"/>
    </xf>
    <xf numFmtId="0" fontId="27" fillId="0" borderId="19" xfId="36" applyNumberFormat="1" applyFont="1" applyFill="1" applyBorder="1" applyAlignment="1">
      <alignment horizontal="center"/>
    </xf>
    <xf numFmtId="4" fontId="29" fillId="0" borderId="19" xfId="0" applyNumberFormat="1" applyFont="1" applyFill="1" applyBorder="1"/>
    <xf numFmtId="0" fontId="27" fillId="0" borderId="22" xfId="36" applyNumberFormat="1" applyFont="1" applyFill="1" applyBorder="1" applyAlignment="1">
      <alignment horizontal="center"/>
    </xf>
    <xf numFmtId="4" fontId="6" fillId="0" borderId="0" xfId="0" applyNumberFormat="1" applyFont="1" applyBorder="1"/>
    <xf numFmtId="164" fontId="28" fillId="0" borderId="19" xfId="36" applyFont="1" applyFill="1" applyBorder="1" applyAlignment="1">
      <alignment horizontal="center"/>
    </xf>
    <xf numFmtId="164" fontId="28" fillId="0" borderId="22" xfId="36" applyFont="1" applyFill="1" applyBorder="1" applyAlignment="1">
      <alignment horizontal="center"/>
    </xf>
    <xf numFmtId="4" fontId="6" fillId="0" borderId="19" xfId="0" applyNumberFormat="1" applyFont="1" applyFill="1" applyBorder="1"/>
    <xf numFmtId="4" fontId="6" fillId="0" borderId="22" xfId="0" applyNumberFormat="1" applyFont="1" applyFill="1" applyBorder="1"/>
    <xf numFmtId="164" fontId="28" fillId="29" borderId="0" xfId="36" applyFont="1" applyFill="1" applyBorder="1" applyAlignment="1">
      <alignment horizontal="center"/>
    </xf>
    <xf numFmtId="164" fontId="28" fillId="29" borderId="19" xfId="36" applyFont="1" applyFill="1" applyBorder="1" applyAlignment="1">
      <alignment horizontal="center"/>
    </xf>
    <xf numFmtId="164" fontId="28" fillId="28" borderId="0" xfId="36" applyFont="1" applyFill="1" applyBorder="1" applyAlignment="1">
      <alignment horizontal="center"/>
    </xf>
    <xf numFmtId="164" fontId="28" fillId="28" borderId="19" xfId="36" applyFont="1" applyFill="1" applyBorder="1" applyAlignment="1">
      <alignment horizontal="center"/>
    </xf>
    <xf numFmtId="0" fontId="0" fillId="32" borderId="0" xfId="0" applyFill="1"/>
    <xf numFmtId="0" fontId="48" fillId="0" borderId="0" xfId="0" applyFont="1"/>
    <xf numFmtId="0" fontId="44" fillId="0" borderId="0" xfId="0" applyFont="1" applyFill="1" applyBorder="1"/>
    <xf numFmtId="0" fontId="43" fillId="0" borderId="0" xfId="0" applyFont="1"/>
    <xf numFmtId="4" fontId="43" fillId="0" borderId="0" xfId="0" applyNumberFormat="1" applyFont="1" applyFill="1"/>
    <xf numFmtId="0" fontId="43" fillId="0" borderId="0" xfId="0" applyFont="1" applyFill="1"/>
    <xf numFmtId="4" fontId="0" fillId="30" borderId="0" xfId="0" applyNumberFormat="1" applyFill="1"/>
    <xf numFmtId="4" fontId="0" fillId="32" borderId="0" xfId="0" applyNumberFormat="1" applyFill="1"/>
    <xf numFmtId="0" fontId="49" fillId="0" borderId="0" xfId="0" applyFont="1" applyFill="1" applyBorder="1"/>
    <xf numFmtId="14" fontId="49" fillId="0" borderId="0" xfId="0" applyNumberFormat="1" applyFont="1" applyFill="1" applyBorder="1"/>
    <xf numFmtId="43" fontId="49" fillId="0" borderId="0" xfId="0" applyNumberFormat="1" applyFont="1" applyFill="1" applyBorder="1"/>
    <xf numFmtId="0" fontId="6" fillId="33" borderId="0" xfId="0" applyFont="1" applyFill="1"/>
    <xf numFmtId="4" fontId="6" fillId="33" borderId="0" xfId="0" applyNumberFormat="1" applyFont="1" applyFill="1"/>
    <xf numFmtId="0" fontId="27" fillId="33" borderId="0" xfId="40" applyFont="1" applyFill="1" applyBorder="1" applyAlignment="1">
      <alignment horizontal="center"/>
    </xf>
    <xf numFmtId="0" fontId="28" fillId="33" borderId="0" xfId="40" applyFont="1" applyFill="1" applyBorder="1"/>
    <xf numFmtId="43" fontId="28" fillId="33" borderId="14" xfId="34" applyFont="1" applyFill="1" applyBorder="1"/>
    <xf numFmtId="0" fontId="27" fillId="33" borderId="14" xfId="36" applyNumberFormat="1" applyFont="1" applyFill="1" applyBorder="1" applyAlignment="1">
      <alignment horizontal="center"/>
    </xf>
    <xf numFmtId="164" fontId="28" fillId="33" borderId="14" xfId="36" applyFont="1" applyFill="1" applyBorder="1" applyAlignment="1">
      <alignment horizontal="center"/>
    </xf>
    <xf numFmtId="4" fontId="29" fillId="33" borderId="0" xfId="0" applyNumberFormat="1" applyFont="1" applyFill="1"/>
    <xf numFmtId="0" fontId="0" fillId="33" borderId="0" xfId="0" applyFill="1"/>
    <xf numFmtId="14" fontId="50" fillId="0" borderId="0" xfId="0" applyNumberFormat="1" applyFont="1"/>
    <xf numFmtId="0" fontId="50" fillId="0" borderId="0" xfId="0" applyFont="1"/>
    <xf numFmtId="4" fontId="50" fillId="0" borderId="0" xfId="0" applyNumberFormat="1" applyFont="1"/>
    <xf numFmtId="14" fontId="51" fillId="0" borderId="0" xfId="0" applyNumberFormat="1" applyFont="1"/>
    <xf numFmtId="0" fontId="51" fillId="0" borderId="0" xfId="0" applyFont="1"/>
    <xf numFmtId="4" fontId="51" fillId="0" borderId="0" xfId="0" applyNumberFormat="1" applyFont="1"/>
    <xf numFmtId="0" fontId="19" fillId="0" borderId="0" xfId="0" applyFont="1"/>
    <xf numFmtId="4" fontId="0" fillId="34" borderId="0" xfId="0" applyNumberFormat="1" applyFill="1"/>
    <xf numFmtId="4" fontId="0" fillId="35" borderId="0" xfId="0" applyNumberFormat="1" applyFill="1"/>
    <xf numFmtId="4" fontId="0" fillId="36" borderId="0" xfId="0" applyNumberFormat="1" applyFill="1"/>
    <xf numFmtId="4" fontId="51" fillId="33" borderId="0" xfId="0" applyNumberFormat="1" applyFont="1" applyFill="1"/>
    <xf numFmtId="4" fontId="0" fillId="33" borderId="0" xfId="0" applyNumberFormat="1" applyFill="1"/>
    <xf numFmtId="0" fontId="27" fillId="33" borderId="0" xfId="36" applyNumberFormat="1" applyFont="1" applyFill="1" applyBorder="1" applyAlignment="1">
      <alignment horizontal="center"/>
    </xf>
    <xf numFmtId="0" fontId="33" fillId="33" borderId="0" xfId="0" applyFont="1" applyFill="1" applyBorder="1" applyAlignment="1">
      <alignment horizontal="center"/>
    </xf>
    <xf numFmtId="4" fontId="5" fillId="33" borderId="0" xfId="0" applyNumberFormat="1" applyFont="1" applyFill="1" applyBorder="1"/>
    <xf numFmtId="0" fontId="27" fillId="33" borderId="0" xfId="0" applyFont="1" applyFill="1" applyBorder="1"/>
    <xf numFmtId="43" fontId="27" fillId="33" borderId="0" xfId="34" applyFont="1" applyFill="1" applyBorder="1"/>
    <xf numFmtId="43" fontId="27" fillId="33" borderId="0" xfId="0" applyNumberFormat="1" applyFont="1" applyFill="1" applyBorder="1" applyAlignment="1">
      <alignment horizontal="center"/>
    </xf>
    <xf numFmtId="43" fontId="28" fillId="33" borderId="0" xfId="0" applyNumberFormat="1" applyFont="1" applyFill="1" applyBorder="1"/>
    <xf numFmtId="4" fontId="6" fillId="33" borderId="0" xfId="0" applyNumberFormat="1" applyFont="1" applyFill="1" applyBorder="1"/>
    <xf numFmtId="164" fontId="28" fillId="33" borderId="20" xfId="36" applyFont="1" applyFill="1" applyBorder="1" applyAlignment="1">
      <alignment horizontal="center"/>
    </xf>
    <xf numFmtId="4" fontId="0" fillId="33" borderId="19" xfId="0" applyNumberFormat="1" applyFill="1" applyBorder="1"/>
    <xf numFmtId="0" fontId="27" fillId="33" borderId="19" xfId="40" applyFont="1" applyFill="1" applyBorder="1" applyAlignment="1">
      <alignment horizontal="center"/>
    </xf>
    <xf numFmtId="0" fontId="33" fillId="33" borderId="19" xfId="0" applyFont="1" applyFill="1" applyBorder="1" applyAlignment="1">
      <alignment horizontal="center"/>
    </xf>
    <xf numFmtId="4" fontId="5" fillId="33" borderId="19" xfId="0" applyNumberFormat="1" applyFont="1" applyFill="1" applyBorder="1"/>
    <xf numFmtId="0" fontId="27" fillId="33" borderId="19" xfId="0" applyFont="1" applyFill="1" applyBorder="1"/>
    <xf numFmtId="43" fontId="27" fillId="33" borderId="19" xfId="34" applyFont="1" applyFill="1" applyBorder="1"/>
    <xf numFmtId="43" fontId="27" fillId="33" borderId="19" xfId="0" applyNumberFormat="1" applyFont="1" applyFill="1" applyBorder="1" applyAlignment="1">
      <alignment horizontal="center"/>
    </xf>
    <xf numFmtId="43" fontId="28" fillId="33" borderId="19" xfId="0" applyNumberFormat="1" applyFont="1" applyFill="1" applyBorder="1"/>
    <xf numFmtId="4" fontId="6" fillId="33" borderId="19" xfId="0" applyNumberFormat="1" applyFont="1" applyFill="1" applyBorder="1"/>
    <xf numFmtId="164" fontId="28" fillId="33" borderId="21" xfId="36" applyFont="1" applyFill="1" applyBorder="1" applyAlignment="1">
      <alignment horizontal="center"/>
    </xf>
    <xf numFmtId="0" fontId="27" fillId="33" borderId="22" xfId="40" applyFont="1" applyFill="1" applyBorder="1" applyAlignment="1">
      <alignment horizontal="center"/>
    </xf>
    <xf numFmtId="0" fontId="33" fillId="33" borderId="22" xfId="0" applyFont="1" applyFill="1" applyBorder="1" applyAlignment="1">
      <alignment horizontal="center"/>
    </xf>
    <xf numFmtId="0" fontId="27" fillId="33" borderId="22" xfId="0" applyFont="1" applyFill="1" applyBorder="1"/>
    <xf numFmtId="43" fontId="27" fillId="33" borderId="22" xfId="34" applyFont="1" applyFill="1" applyBorder="1"/>
    <xf numFmtId="43" fontId="27" fillId="33" borderId="22" xfId="0" applyNumberFormat="1" applyFont="1" applyFill="1" applyBorder="1" applyAlignment="1">
      <alignment horizontal="center"/>
    </xf>
    <xf numFmtId="43" fontId="28" fillId="33" borderId="22" xfId="0" applyNumberFormat="1" applyFont="1" applyFill="1" applyBorder="1"/>
    <xf numFmtId="4" fontId="8" fillId="33" borderId="0" xfId="0" applyNumberFormat="1" applyFont="1" applyFill="1"/>
    <xf numFmtId="164" fontId="28" fillId="33" borderId="0" xfId="36" applyFont="1" applyFill="1" applyBorder="1" applyAlignment="1">
      <alignment horizontal="center"/>
    </xf>
    <xf numFmtId="4" fontId="29" fillId="33" borderId="0" xfId="0" applyNumberFormat="1" applyFont="1" applyFill="1" applyBorder="1"/>
    <xf numFmtId="4" fontId="0" fillId="33" borderId="0" xfId="0" applyNumberFormat="1" applyFill="1" applyBorder="1"/>
    <xf numFmtId="0" fontId="27" fillId="37" borderId="0" xfId="0" applyFont="1" applyFill="1" applyBorder="1"/>
    <xf numFmtId="4" fontId="8" fillId="37" borderId="0" xfId="0" applyNumberFormat="1" applyFont="1" applyFill="1" applyBorder="1"/>
    <xf numFmtId="0" fontId="19" fillId="37" borderId="0" xfId="0" applyFont="1" applyFill="1" applyBorder="1"/>
    <xf numFmtId="0" fontId="19" fillId="37" borderId="0" xfId="0" applyFont="1" applyFill="1"/>
    <xf numFmtId="0" fontId="27" fillId="33" borderId="20" xfId="36" applyNumberFormat="1" applyFont="1" applyFill="1" applyBorder="1" applyAlignment="1">
      <alignment horizontal="center"/>
    </xf>
    <xf numFmtId="0" fontId="27" fillId="37" borderId="19" xfId="0" applyFont="1" applyFill="1" applyBorder="1"/>
    <xf numFmtId="4" fontId="51" fillId="33" borderId="0" xfId="0" applyNumberFormat="1" applyFont="1" applyFill="1" applyBorder="1"/>
    <xf numFmtId="4" fontId="51" fillId="33" borderId="19" xfId="0" applyNumberFormat="1" applyFont="1" applyFill="1" applyBorder="1"/>
    <xf numFmtId="0" fontId="27" fillId="33" borderId="21" xfId="36" applyNumberFormat="1" applyFont="1" applyFill="1" applyBorder="1" applyAlignment="1">
      <alignment horizontal="center"/>
    </xf>
    <xf numFmtId="4" fontId="0" fillId="35" borderId="22" xfId="0" applyNumberFormat="1" applyFill="1" applyBorder="1"/>
    <xf numFmtId="4" fontId="6" fillId="33" borderId="22" xfId="0" applyNumberFormat="1" applyFont="1" applyFill="1" applyBorder="1"/>
    <xf numFmtId="0" fontId="27" fillId="37" borderId="22" xfId="0" applyFont="1" applyFill="1" applyBorder="1"/>
    <xf numFmtId="164" fontId="27" fillId="33" borderId="14" xfId="36" applyFont="1" applyFill="1" applyBorder="1" applyAlignment="1">
      <alignment horizontal="center"/>
    </xf>
    <xf numFmtId="164" fontId="28" fillId="38" borderId="14" xfId="36" applyFont="1" applyFill="1" applyBorder="1" applyAlignment="1">
      <alignment horizontal="center"/>
    </xf>
    <xf numFmtId="164" fontId="28" fillId="38" borderId="20" xfId="36" applyFont="1" applyFill="1" applyBorder="1" applyAlignment="1">
      <alignment horizontal="center"/>
    </xf>
    <xf numFmtId="164" fontId="28" fillId="39" borderId="14" xfId="36" applyFont="1" applyFill="1" applyBorder="1" applyAlignment="1">
      <alignment horizontal="center"/>
    </xf>
    <xf numFmtId="4" fontId="50" fillId="33" borderId="0" xfId="0" applyNumberFormat="1" applyFont="1" applyFill="1"/>
    <xf numFmtId="4" fontId="50" fillId="33" borderId="19" xfId="0" applyNumberFormat="1" applyFont="1" applyFill="1" applyBorder="1"/>
    <xf numFmtId="164" fontId="28" fillId="39" borderId="20" xfId="36" applyFont="1" applyFill="1" applyBorder="1" applyAlignment="1">
      <alignment horizontal="center"/>
    </xf>
    <xf numFmtId="0" fontId="50" fillId="0" borderId="19" xfId="0" applyFont="1" applyBorder="1"/>
    <xf numFmtId="0" fontId="50" fillId="0" borderId="22" xfId="0" applyFont="1" applyBorder="1"/>
    <xf numFmtId="4" fontId="50" fillId="33" borderId="22" xfId="0" applyNumberFormat="1" applyFont="1" applyFill="1" applyBorder="1"/>
    <xf numFmtId="4" fontId="42" fillId="0" borderId="22" xfId="0" applyNumberFormat="1" applyFont="1" applyFill="1" applyBorder="1"/>
    <xf numFmtId="4" fontId="43" fillId="0" borderId="22" xfId="40" applyNumberFormat="1" applyFont="1" applyFill="1" applyBorder="1" applyAlignment="1">
      <alignment horizontal="center"/>
    </xf>
    <xf numFmtId="0" fontId="43" fillId="0" borderId="22" xfId="0" applyFont="1" applyFill="1" applyBorder="1"/>
    <xf numFmtId="0" fontId="43" fillId="27" borderId="22" xfId="0" applyFont="1" applyFill="1" applyBorder="1"/>
    <xf numFmtId="43" fontId="43" fillId="0" borderId="22" xfId="34" applyFont="1" applyFill="1" applyBorder="1"/>
    <xf numFmtId="43" fontId="43" fillId="0" borderId="22" xfId="0" applyNumberFormat="1" applyFont="1" applyFill="1" applyBorder="1" applyAlignment="1">
      <alignment horizontal="center"/>
    </xf>
    <xf numFmtId="43" fontId="42" fillId="0" borderId="22" xfId="0" applyNumberFormat="1" applyFont="1" applyFill="1" applyBorder="1"/>
    <xf numFmtId="0" fontId="51" fillId="0" borderId="19" xfId="0" applyFont="1" applyBorder="1"/>
    <xf numFmtId="0" fontId="51" fillId="0" borderId="0" xfId="0" applyFont="1" applyBorder="1"/>
    <xf numFmtId="0" fontId="0" fillId="33" borderId="0" xfId="0" applyFill="1" applyBorder="1"/>
    <xf numFmtId="0" fontId="0" fillId="33" borderId="19" xfId="0" applyFill="1" applyBorder="1"/>
    <xf numFmtId="0" fontId="0" fillId="0" borderId="19" xfId="0" applyBorder="1"/>
    <xf numFmtId="0" fontId="43" fillId="0" borderId="28" xfId="0" applyFont="1" applyFill="1" applyBorder="1"/>
    <xf numFmtId="14" fontId="0" fillId="33" borderId="0" xfId="0" applyNumberFormat="1" applyFill="1"/>
    <xf numFmtId="14" fontId="52" fillId="0" borderId="0" xfId="0" applyNumberFormat="1" applyFont="1"/>
    <xf numFmtId="0" fontId="52" fillId="0" borderId="0" xfId="0" applyFont="1"/>
    <xf numFmtId="4" fontId="52" fillId="0" borderId="0" xfId="0" applyNumberFormat="1" applyFont="1"/>
    <xf numFmtId="4" fontId="53" fillId="0" borderId="0" xfId="0" applyNumberFormat="1" applyFont="1"/>
    <xf numFmtId="4" fontId="50" fillId="33" borderId="0" xfId="0" applyNumberFormat="1" applyFont="1" applyFill="1" applyBorder="1"/>
    <xf numFmtId="4" fontId="52" fillId="0" borderId="22" xfId="0" applyNumberFormat="1" applyFont="1" applyBorder="1"/>
    <xf numFmtId="4" fontId="5" fillId="33" borderId="22" xfId="0" applyNumberFormat="1" applyFont="1" applyFill="1" applyBorder="1"/>
    <xf numFmtId="4" fontId="52" fillId="0" borderId="19" xfId="0" applyNumberFormat="1" applyFont="1" applyBorder="1"/>
    <xf numFmtId="4" fontId="52" fillId="0" borderId="0" xfId="0" applyNumberFormat="1" applyFont="1" applyBorder="1"/>
    <xf numFmtId="4" fontId="52" fillId="33" borderId="0" xfId="0" applyNumberFormat="1" applyFont="1" applyFill="1"/>
    <xf numFmtId="0" fontId="6" fillId="36" borderId="0" xfId="0" applyFont="1" applyFill="1"/>
    <xf numFmtId="0" fontId="0" fillId="36" borderId="0" xfId="0" applyFill="1"/>
    <xf numFmtId="0" fontId="50" fillId="33" borderId="0" xfId="0" applyFont="1" applyFill="1"/>
    <xf numFmtId="0" fontId="52" fillId="33" borderId="0" xfId="0" applyFont="1" applyFill="1"/>
    <xf numFmtId="0" fontId="50" fillId="33" borderId="19" xfId="0" applyFont="1" applyFill="1" applyBorder="1"/>
    <xf numFmtId="0" fontId="50" fillId="33" borderId="0" xfId="0" applyFont="1" applyFill="1" applyBorder="1"/>
    <xf numFmtId="0" fontId="52" fillId="33" borderId="19" xfId="0" applyFont="1" applyFill="1" applyBorder="1"/>
    <xf numFmtId="4" fontId="52" fillId="33" borderId="19" xfId="0" applyNumberFormat="1" applyFont="1" applyFill="1" applyBorder="1"/>
    <xf numFmtId="0" fontId="8" fillId="0" borderId="22" xfId="0" applyFont="1" applyBorder="1"/>
    <xf numFmtId="4" fontId="8" fillId="0" borderId="22" xfId="0" applyNumberFormat="1" applyFont="1" applyBorder="1"/>
    <xf numFmtId="4" fontId="46" fillId="0" borderId="22" xfId="0" applyNumberFormat="1" applyFont="1" applyFill="1" applyBorder="1"/>
    <xf numFmtId="164" fontId="28" fillId="33" borderId="18" xfId="36" applyFont="1" applyFill="1" applyBorder="1" applyAlignment="1">
      <alignment horizontal="center"/>
    </xf>
    <xf numFmtId="43" fontId="42" fillId="0" borderId="28" xfId="0" applyNumberFormat="1" applyFont="1" applyFill="1" applyBorder="1"/>
    <xf numFmtId="14" fontId="8" fillId="33" borderId="0" xfId="0" applyNumberFormat="1" applyFont="1" applyFill="1"/>
    <xf numFmtId="0" fontId="8" fillId="33" borderId="0" xfId="0" applyFont="1" applyFill="1"/>
    <xf numFmtId="14" fontId="53" fillId="0" borderId="0" xfId="0" applyNumberFormat="1" applyFont="1"/>
    <xf numFmtId="0" fontId="53" fillId="0" borderId="0" xfId="0" applyFont="1"/>
    <xf numFmtId="4" fontId="53" fillId="33" borderId="0" xfId="0" applyNumberFormat="1" applyFont="1" applyFill="1"/>
    <xf numFmtId="4" fontId="52" fillId="33" borderId="0" xfId="0" applyNumberFormat="1" applyFont="1" applyFill="1" applyBorder="1"/>
    <xf numFmtId="0" fontId="8" fillId="0" borderId="0" xfId="0" applyFont="1" applyBorder="1"/>
    <xf numFmtId="4" fontId="8" fillId="0" borderId="0" xfId="0" applyNumberFormat="1" applyFont="1" applyBorder="1"/>
    <xf numFmtId="0" fontId="50" fillId="0" borderId="0" xfId="0" applyFont="1" applyBorder="1"/>
    <xf numFmtId="164" fontId="28" fillId="33" borderId="19" xfId="36" applyFont="1" applyFill="1" applyBorder="1" applyAlignment="1">
      <alignment horizontal="center"/>
    </xf>
    <xf numFmtId="4" fontId="50" fillId="0" borderId="22" xfId="0" applyNumberFormat="1" applyFont="1" applyBorder="1"/>
    <xf numFmtId="0" fontId="0" fillId="0" borderId="0" xfId="0" applyBorder="1"/>
    <xf numFmtId="164" fontId="28" fillId="33" borderId="29" xfId="36" applyFont="1" applyFill="1" applyBorder="1" applyAlignment="1">
      <alignment horizontal="center"/>
    </xf>
    <xf numFmtId="0" fontId="0" fillId="0" borderId="28" xfId="0" applyBorder="1"/>
    <xf numFmtId="4" fontId="0" fillId="33" borderId="28" xfId="0" applyNumberFormat="1" applyFill="1" applyBorder="1"/>
    <xf numFmtId="4" fontId="42" fillId="0" borderId="28" xfId="0" applyNumberFormat="1" applyFont="1" applyFill="1" applyBorder="1"/>
    <xf numFmtId="4" fontId="43" fillId="0" borderId="28" xfId="40" applyNumberFormat="1" applyFont="1" applyFill="1" applyBorder="1" applyAlignment="1">
      <alignment horizontal="center"/>
    </xf>
    <xf numFmtId="0" fontId="43" fillId="27" borderId="28" xfId="0" applyFont="1" applyFill="1" applyBorder="1"/>
    <xf numFmtId="0" fontId="53" fillId="0" borderId="19" xfId="0" applyFont="1" applyBorder="1"/>
    <xf numFmtId="4" fontId="53" fillId="33" borderId="19" xfId="0" applyNumberFormat="1" applyFont="1" applyFill="1" applyBorder="1"/>
    <xf numFmtId="4" fontId="53" fillId="33" borderId="22" xfId="0" applyNumberFormat="1" applyFont="1" applyFill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164" fontId="28" fillId="33" borderId="30" xfId="36" applyFont="1" applyFill="1" applyBorder="1" applyAlignment="1">
      <alignment horizontal="center"/>
    </xf>
    <xf numFmtId="4" fontId="53" fillId="33" borderId="0" xfId="0" applyNumberFormat="1" applyFont="1" applyFill="1" applyBorder="1"/>
    <xf numFmtId="0" fontId="48" fillId="0" borderId="0" xfId="0" applyFont="1" applyAlignment="1">
      <alignment horizontal="left"/>
    </xf>
    <xf numFmtId="164" fontId="28" fillId="33" borderId="31" xfId="36" applyFont="1" applyFill="1" applyBorder="1" applyAlignment="1">
      <alignment horizontal="center"/>
    </xf>
    <xf numFmtId="164" fontId="28" fillId="33" borderId="32" xfId="36" applyFont="1" applyFill="1" applyBorder="1" applyAlignment="1">
      <alignment horizontal="center"/>
    </xf>
    <xf numFmtId="4" fontId="0" fillId="33" borderId="22" xfId="0" applyNumberFormat="1" applyFill="1" applyBorder="1"/>
    <xf numFmtId="164" fontId="28" fillId="40" borderId="14" xfId="36" applyFont="1" applyFill="1" applyBorder="1" applyAlignment="1">
      <alignment horizontal="center"/>
    </xf>
    <xf numFmtId="0" fontId="27" fillId="40" borderId="14" xfId="36" applyNumberFormat="1" applyFont="1" applyFill="1" applyBorder="1" applyAlignment="1">
      <alignment horizontal="center"/>
    </xf>
    <xf numFmtId="164" fontId="28" fillId="40" borderId="30" xfId="36" applyFont="1" applyFill="1" applyBorder="1" applyAlignment="1">
      <alignment horizontal="center"/>
    </xf>
    <xf numFmtId="4" fontId="0" fillId="40" borderId="0" xfId="0" applyNumberFormat="1" applyFill="1"/>
    <xf numFmtId="0" fontId="53" fillId="0" borderId="0" xfId="0" applyFont="1" applyBorder="1"/>
    <xf numFmtId="0" fontId="53" fillId="33" borderId="0" xfId="0" applyFont="1" applyFill="1"/>
    <xf numFmtId="0" fontId="0" fillId="0" borderId="22" xfId="0" applyBorder="1"/>
    <xf numFmtId="0" fontId="48" fillId="0" borderId="22" xfId="0" applyFont="1" applyBorder="1"/>
    <xf numFmtId="0" fontId="8" fillId="0" borderId="22" xfId="0" applyFont="1" applyBorder="1" applyAlignment="1">
      <alignment horizontal="left"/>
    </xf>
    <xf numFmtId="0" fontId="8" fillId="33" borderId="22" xfId="0" applyFont="1" applyFill="1" applyBorder="1"/>
    <xf numFmtId="4" fontId="8" fillId="33" borderId="22" xfId="0" applyNumberFormat="1" applyFont="1" applyFill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5" fillId="0" borderId="0" xfId="0" applyFont="1"/>
    <xf numFmtId="0" fontId="0" fillId="35" borderId="0" xfId="0" applyFill="1"/>
    <xf numFmtId="0" fontId="27" fillId="33" borderId="18" xfId="36" applyNumberFormat="1" applyFont="1" applyFill="1" applyBorder="1" applyAlignment="1">
      <alignment horizontal="center"/>
    </xf>
    <xf numFmtId="4" fontId="50" fillId="0" borderId="19" xfId="0" applyNumberFormat="1" applyFont="1" applyBorder="1"/>
    <xf numFmtId="4" fontId="50" fillId="40" borderId="0" xfId="0" applyNumberFormat="1" applyFont="1" applyFill="1"/>
    <xf numFmtId="0" fontId="27" fillId="40" borderId="0" xfId="40" applyFont="1" applyFill="1" applyBorder="1" applyAlignment="1">
      <alignment horizontal="center"/>
    </xf>
    <xf numFmtId="0" fontId="33" fillId="40" borderId="0" xfId="0" applyFont="1" applyFill="1" applyBorder="1" applyAlignment="1">
      <alignment horizontal="center"/>
    </xf>
    <xf numFmtId="0" fontId="5" fillId="33" borderId="0" xfId="0" applyFont="1" applyFill="1"/>
    <xf numFmtId="0" fontId="5" fillId="33" borderId="19" xfId="0" applyFont="1" applyFill="1" applyBorder="1"/>
    <xf numFmtId="0" fontId="5" fillId="33" borderId="0" xfId="0" applyFont="1" applyFill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14" fontId="50" fillId="33" borderId="0" xfId="0" applyNumberFormat="1" applyFont="1" applyFill="1"/>
    <xf numFmtId="0" fontId="43" fillId="0" borderId="0" xfId="0" applyFont="1" applyFill="1" applyBorder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19" xfId="0" applyNumberFormat="1" applyFont="1" applyBorder="1" applyAlignment="1">
      <alignment horizontal="center"/>
    </xf>
    <xf numFmtId="14" fontId="8" fillId="0" borderId="22" xfId="0" applyNumberFormat="1" applyFont="1" applyBorder="1" applyAlignment="1">
      <alignment horizontal="center"/>
    </xf>
    <xf numFmtId="4" fontId="53" fillId="0" borderId="22" xfId="0" applyNumberFormat="1" applyFont="1" applyBorder="1"/>
    <xf numFmtId="4" fontId="53" fillId="0" borderId="19" xfId="0" applyNumberFormat="1" applyFont="1" applyBorder="1"/>
    <xf numFmtId="14" fontId="8" fillId="0" borderId="0" xfId="0" applyNumberFormat="1" applyFont="1" applyBorder="1" applyAlignment="1">
      <alignment horizontal="center"/>
    </xf>
    <xf numFmtId="164" fontId="28" fillId="39" borderId="21" xfId="36" applyFont="1" applyFill="1" applyBorder="1" applyAlignment="1">
      <alignment horizontal="center"/>
    </xf>
    <xf numFmtId="0" fontId="53" fillId="33" borderId="0" xfId="0" applyFont="1" applyFill="1" applyBorder="1"/>
    <xf numFmtId="0" fontId="53" fillId="33" borderId="19" xfId="0" applyFont="1" applyFill="1" applyBorder="1"/>
    <xf numFmtId="14" fontId="53" fillId="33" borderId="0" xfId="0" applyNumberFormat="1" applyFont="1" applyFill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4" fontId="0" fillId="41" borderId="0" xfId="0" applyNumberFormat="1" applyFill="1"/>
    <xf numFmtId="4" fontId="5" fillId="33" borderId="0" xfId="0" applyNumberFormat="1" applyFont="1" applyFill="1"/>
    <xf numFmtId="14" fontId="8" fillId="33" borderId="0" xfId="0" applyNumberFormat="1" applyFont="1" applyFill="1" applyBorder="1" applyAlignment="1">
      <alignment horizontal="center"/>
    </xf>
    <xf numFmtId="0" fontId="5" fillId="37" borderId="0" xfId="0" applyFont="1" applyFill="1" applyBorder="1"/>
    <xf numFmtId="0" fontId="5" fillId="37" borderId="0" xfId="0" applyFont="1" applyFill="1"/>
    <xf numFmtId="164" fontId="28" fillId="35" borderId="14" xfId="36" applyFont="1" applyFill="1" applyBorder="1" applyAlignment="1">
      <alignment horizontal="center"/>
    </xf>
    <xf numFmtId="4" fontId="42" fillId="33" borderId="0" xfId="0" applyNumberFormat="1" applyFont="1" applyFill="1" applyBorder="1"/>
    <xf numFmtId="4" fontId="43" fillId="33" borderId="0" xfId="40" applyNumberFormat="1" applyFont="1" applyFill="1" applyBorder="1" applyAlignment="1">
      <alignment horizontal="center"/>
    </xf>
    <xf numFmtId="0" fontId="43" fillId="33" borderId="0" xfId="0" applyFont="1" applyFill="1" applyBorder="1"/>
    <xf numFmtId="43" fontId="43" fillId="33" borderId="0" xfId="34" applyFont="1" applyFill="1" applyBorder="1"/>
    <xf numFmtId="43" fontId="43" fillId="33" borderId="0" xfId="0" applyNumberFormat="1" applyFont="1" applyFill="1" applyBorder="1" applyAlignment="1">
      <alignment horizontal="center"/>
    </xf>
    <xf numFmtId="4" fontId="42" fillId="33" borderId="19" xfId="0" applyNumberFormat="1" applyFont="1" applyFill="1" applyBorder="1"/>
    <xf numFmtId="4" fontId="43" fillId="33" borderId="19" xfId="40" applyNumberFormat="1" applyFont="1" applyFill="1" applyBorder="1" applyAlignment="1">
      <alignment horizontal="center"/>
    </xf>
    <xf numFmtId="0" fontId="43" fillId="33" borderId="19" xfId="0" applyFont="1" applyFill="1" applyBorder="1"/>
    <xf numFmtId="43" fontId="43" fillId="33" borderId="19" xfId="34" applyFont="1" applyFill="1" applyBorder="1"/>
    <xf numFmtId="43" fontId="43" fillId="33" borderId="19" xfId="0" applyNumberFormat="1" applyFont="1" applyFill="1" applyBorder="1" applyAlignment="1">
      <alignment horizontal="center"/>
    </xf>
    <xf numFmtId="0" fontId="43" fillId="33" borderId="28" xfId="0" applyFont="1" applyFill="1" applyBorder="1"/>
    <xf numFmtId="43" fontId="43" fillId="33" borderId="28" xfId="34" applyFont="1" applyFill="1" applyBorder="1"/>
    <xf numFmtId="43" fontId="43" fillId="33" borderId="28" xfId="0" applyNumberFormat="1" applyFont="1" applyFill="1" applyBorder="1" applyAlignment="1">
      <alignment horizontal="center"/>
    </xf>
    <xf numFmtId="0" fontId="43" fillId="37" borderId="0" xfId="0" applyFont="1" applyFill="1" applyBorder="1"/>
    <xf numFmtId="4" fontId="43" fillId="37" borderId="0" xfId="0" applyNumberFormat="1" applyFont="1" applyFill="1" applyBorder="1"/>
    <xf numFmtId="0" fontId="42" fillId="37" borderId="0" xfId="0" applyFont="1" applyFill="1" applyBorder="1"/>
    <xf numFmtId="0" fontId="42" fillId="37" borderId="0" xfId="0" applyFont="1" applyFill="1"/>
    <xf numFmtId="0" fontId="43" fillId="37" borderId="19" xfId="0" applyFont="1" applyFill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4" fontId="50" fillId="0" borderId="0" xfId="0" applyNumberFormat="1" applyFont="1" applyBorder="1"/>
    <xf numFmtId="0" fontId="50" fillId="33" borderId="22" xfId="0" applyFont="1" applyFill="1" applyBorder="1"/>
    <xf numFmtId="4" fontId="42" fillId="33" borderId="22" xfId="0" applyNumberFormat="1" applyFont="1" applyFill="1" applyBorder="1"/>
    <xf numFmtId="4" fontId="43" fillId="33" borderId="22" xfId="40" applyNumberFormat="1" applyFont="1" applyFill="1" applyBorder="1" applyAlignment="1">
      <alignment horizontal="center"/>
    </xf>
    <xf numFmtId="0" fontId="43" fillId="33" borderId="22" xfId="0" applyFont="1" applyFill="1" applyBorder="1"/>
    <xf numFmtId="0" fontId="43" fillId="37" borderId="22" xfId="0" applyFont="1" applyFill="1" applyBorder="1"/>
    <xf numFmtId="43" fontId="43" fillId="33" borderId="22" xfId="34" applyFont="1" applyFill="1" applyBorder="1"/>
    <xf numFmtId="43" fontId="43" fillId="33" borderId="22" xfId="0" applyNumberFormat="1" applyFont="1" applyFill="1" applyBorder="1" applyAlignment="1">
      <alignment horizontal="center"/>
    </xf>
    <xf numFmtId="0" fontId="27" fillId="33" borderId="22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164" fontId="28" fillId="38" borderId="0" xfId="36" applyFont="1" applyFill="1" applyBorder="1" applyAlignment="1">
      <alignment horizontal="center"/>
    </xf>
    <xf numFmtId="164" fontId="28" fillId="39" borderId="0" xfId="36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164" fontId="28" fillId="39" borderId="19" xfId="36" applyFont="1" applyFill="1" applyBorder="1" applyAlignment="1">
      <alignment horizontal="center"/>
    </xf>
    <xf numFmtId="0" fontId="28" fillId="33" borderId="0" xfId="40" applyFont="1" applyFill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43" fontId="0" fillId="0" borderId="24" xfId="0" applyNumberFormat="1" applyBorder="1"/>
    <xf numFmtId="43" fontId="8" fillId="0" borderId="0" xfId="0" applyNumberFormat="1" applyFont="1"/>
    <xf numFmtId="0" fontId="8" fillId="33" borderId="0" xfId="0" applyFont="1" applyFill="1" applyBorder="1"/>
    <xf numFmtId="0" fontId="8" fillId="33" borderId="19" xfId="0" applyFont="1" applyFill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4" fontId="53" fillId="0" borderId="0" xfId="0" applyNumberFormat="1" applyFont="1" applyBorder="1"/>
    <xf numFmtId="14" fontId="54" fillId="0" borderId="0" xfId="0" applyNumberFormat="1" applyFont="1"/>
    <xf numFmtId="0" fontId="54" fillId="0" borderId="0" xfId="0" applyFont="1"/>
    <xf numFmtId="4" fontId="54" fillId="0" borderId="0" xfId="0" applyNumberFormat="1" applyFont="1"/>
    <xf numFmtId="0" fontId="8" fillId="35" borderId="0" xfId="0" applyFont="1" applyFill="1"/>
    <xf numFmtId="0" fontId="55" fillId="0" borderId="0" xfId="0" applyFont="1"/>
    <xf numFmtId="4" fontId="48" fillId="0" borderId="0" xfId="0" applyNumberFormat="1" applyFont="1"/>
    <xf numFmtId="4" fontId="54" fillId="0" borderId="19" xfId="0" applyNumberFormat="1" applyFont="1" applyBorder="1"/>
    <xf numFmtId="0" fontId="5" fillId="33" borderId="22" xfId="0" applyFont="1" applyFill="1" applyBorder="1"/>
    <xf numFmtId="0" fontId="43" fillId="0" borderId="0" xfId="0" applyFont="1" applyFill="1" applyBorder="1" applyAlignment="1">
      <alignment horizontal="center"/>
    </xf>
    <xf numFmtId="0" fontId="54" fillId="33" borderId="0" xfId="0" applyFont="1" applyFill="1"/>
    <xf numFmtId="4" fontId="54" fillId="33" borderId="0" xfId="0" applyNumberFormat="1" applyFont="1" applyFill="1"/>
    <xf numFmtId="164" fontId="7" fillId="33" borderId="0" xfId="36" applyFont="1" applyFill="1" applyBorder="1" applyAlignment="1">
      <alignment horizontal="center"/>
    </xf>
    <xf numFmtId="0" fontId="7" fillId="33" borderId="0" xfId="0" applyFont="1" applyFill="1" applyBorder="1"/>
    <xf numFmtId="0" fontId="48" fillId="33" borderId="22" xfId="0" applyFont="1" applyFill="1" applyBorder="1" applyAlignment="1">
      <alignment horizontal="left"/>
    </xf>
    <xf numFmtId="0" fontId="48" fillId="42" borderId="22" xfId="0" applyFont="1" applyFill="1" applyBorder="1"/>
    <xf numFmtId="0" fontId="48" fillId="42" borderId="22" xfId="0" applyFont="1" applyFill="1" applyBorder="1" applyAlignment="1">
      <alignment horizontal="left"/>
    </xf>
    <xf numFmtId="0" fontId="8" fillId="42" borderId="22" xfId="0" applyFont="1" applyFill="1" applyBorder="1"/>
    <xf numFmtId="164" fontId="28" fillId="42" borderId="21" xfId="36" applyFont="1" applyFill="1" applyBorder="1" applyAlignment="1">
      <alignment horizontal="center"/>
    </xf>
    <xf numFmtId="4" fontId="42" fillId="42" borderId="22" xfId="0" applyNumberFormat="1" applyFont="1" applyFill="1" applyBorder="1"/>
    <xf numFmtId="4" fontId="43" fillId="42" borderId="22" xfId="40" applyNumberFormat="1" applyFont="1" applyFill="1" applyBorder="1" applyAlignment="1">
      <alignment horizontal="center"/>
    </xf>
    <xf numFmtId="0" fontId="43" fillId="42" borderId="22" xfId="0" applyFont="1" applyFill="1" applyBorder="1"/>
    <xf numFmtId="43" fontId="43" fillId="42" borderId="22" xfId="34" applyFont="1" applyFill="1" applyBorder="1"/>
    <xf numFmtId="43" fontId="43" fillId="42" borderId="22" xfId="0" applyNumberFormat="1" applyFont="1" applyFill="1" applyBorder="1" applyAlignment="1">
      <alignment horizontal="center"/>
    </xf>
    <xf numFmtId="4" fontId="8" fillId="42" borderId="22" xfId="0" applyNumberFormat="1" applyFont="1" applyFill="1" applyBorder="1"/>
    <xf numFmtId="0" fontId="43" fillId="42" borderId="0" xfId="36" applyNumberFormat="1" applyFont="1" applyFill="1" applyBorder="1" applyAlignment="1">
      <alignment horizontal="center"/>
    </xf>
    <xf numFmtId="164" fontId="42" fillId="0" borderId="0" xfId="36" applyFont="1" applyFill="1" applyBorder="1" applyAlignment="1">
      <alignment horizontal="left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4" fontId="54" fillId="33" borderId="0" xfId="0" applyNumberFormat="1" applyFont="1" applyFill="1" applyBorder="1"/>
    <xf numFmtId="4" fontId="54" fillId="0" borderId="22" xfId="0" applyNumberFormat="1" applyFont="1" applyBorder="1"/>
    <xf numFmtId="0" fontId="54" fillId="33" borderId="0" xfId="0" applyFont="1" applyFill="1" applyBorder="1"/>
    <xf numFmtId="43" fontId="42" fillId="33" borderId="0" xfId="0" applyNumberFormat="1" applyFont="1" applyFill="1" applyBorder="1"/>
    <xf numFmtId="0" fontId="48" fillId="0" borderId="0" xfId="36" applyNumberFormat="1" applyFont="1" applyFill="1" applyBorder="1" applyAlignment="1">
      <alignment horizontal="center"/>
    </xf>
    <xf numFmtId="0" fontId="43" fillId="33" borderId="0" xfId="36" applyNumberFormat="1" applyFont="1" applyFill="1" applyBorder="1" applyAlignment="1">
      <alignment horizontal="center"/>
    </xf>
    <xf numFmtId="164" fontId="42" fillId="33" borderId="0" xfId="36" applyFont="1" applyFill="1" applyBorder="1" applyAlignment="1">
      <alignment horizontal="left"/>
    </xf>
    <xf numFmtId="164" fontId="42" fillId="33" borderId="0" xfId="36" applyFont="1" applyFill="1" applyBorder="1" applyAlignment="1">
      <alignment horizontal="center"/>
    </xf>
    <xf numFmtId="43" fontId="42" fillId="33" borderId="19" xfId="0" applyNumberFormat="1" applyFont="1" applyFill="1" applyBorder="1"/>
    <xf numFmtId="0" fontId="54" fillId="33" borderId="22" xfId="0" applyFont="1" applyFill="1" applyBorder="1"/>
    <xf numFmtId="4" fontId="54" fillId="33" borderId="22" xfId="0" applyNumberFormat="1" applyFont="1" applyFill="1" applyBorder="1"/>
    <xf numFmtId="43" fontId="42" fillId="33" borderId="22" xfId="0" applyNumberFormat="1" applyFont="1" applyFill="1" applyBorder="1"/>
    <xf numFmtId="43" fontId="42" fillId="33" borderId="28" xfId="0" applyNumberFormat="1" applyFont="1" applyFill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0" fillId="43" borderId="0" xfId="0" applyFill="1"/>
    <xf numFmtId="0" fontId="0" fillId="33" borderId="22" xfId="0" applyFill="1" applyBorder="1"/>
    <xf numFmtId="4" fontId="8" fillId="0" borderId="19" xfId="0" applyNumberFormat="1" applyFont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4" fontId="27" fillId="0" borderId="0" xfId="0" applyNumberFormat="1" applyFont="1"/>
    <xf numFmtId="0" fontId="27" fillId="0" borderId="0" xfId="0" applyFont="1" applyAlignment="1">
      <alignment horizontal="center"/>
    </xf>
    <xf numFmtId="0" fontId="27" fillId="0" borderId="19" xfId="0" applyFont="1" applyBorder="1" applyAlignment="1">
      <alignment horizontal="center"/>
    </xf>
    <xf numFmtId="4" fontId="27" fillId="0" borderId="19" xfId="0" applyNumberFormat="1" applyFont="1" applyBorder="1"/>
    <xf numFmtId="0" fontId="48" fillId="0" borderId="22" xfId="0" applyFont="1" applyBorder="1" applyAlignment="1">
      <alignment horizontal="center"/>
    </xf>
    <xf numFmtId="0" fontId="8" fillId="33" borderId="22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5" fillId="43" borderId="0" xfId="0" applyFont="1" applyFill="1"/>
    <xf numFmtId="0" fontId="5" fillId="35" borderId="0" xfId="0" applyFont="1" applyFill="1"/>
    <xf numFmtId="0" fontId="48" fillId="0" borderId="0" xfId="0" applyFont="1" applyBorder="1" applyAlignment="1">
      <alignment horizontal="center"/>
    </xf>
    <xf numFmtId="0" fontId="8" fillId="33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8" fillId="33" borderId="14" xfId="36" applyNumberFormat="1" applyFont="1" applyFill="1" applyBorder="1" applyAlignment="1">
      <alignment horizontal="center"/>
    </xf>
    <xf numFmtId="0" fontId="28" fillId="33" borderId="20" xfId="36" applyNumberFormat="1" applyFont="1" applyFill="1" applyBorder="1" applyAlignment="1">
      <alignment horizontal="center"/>
    </xf>
    <xf numFmtId="0" fontId="28" fillId="33" borderId="21" xfId="36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164" fontId="28" fillId="33" borderId="15" xfId="36" applyFont="1" applyFill="1" applyBorder="1"/>
    <xf numFmtId="0" fontId="28" fillId="33" borderId="0" xfId="36" applyNumberFormat="1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8" fillId="0" borderId="0" xfId="0" applyFont="1" applyAlignment="1">
      <alignment horizontal="center"/>
    </xf>
    <xf numFmtId="0" fontId="53" fillId="33" borderId="22" xfId="0" applyFont="1" applyFill="1" applyBorder="1"/>
    <xf numFmtId="0" fontId="5" fillId="0" borderId="22" xfId="0" applyFont="1" applyBorder="1" applyAlignment="1">
      <alignment horizontal="center"/>
    </xf>
    <xf numFmtId="0" fontId="5" fillId="33" borderId="22" xfId="0" applyFont="1" applyFill="1" applyBorder="1" applyAlignment="1">
      <alignment horizontal="left"/>
    </xf>
    <xf numFmtId="4" fontId="5" fillId="0" borderId="22" xfId="0" applyNumberFormat="1" applyFont="1" applyBorder="1"/>
    <xf numFmtId="0" fontId="5" fillId="0" borderId="22" xfId="0" applyFont="1" applyBorder="1" applyAlignment="1">
      <alignment horizontal="left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0" fillId="0" borderId="0" xfId="40" applyFont="1" applyBorder="1" applyAlignment="1">
      <alignment horizontal="center"/>
    </xf>
    <xf numFmtId="1" fontId="30" fillId="0" borderId="0" xfId="40" applyNumberFormat="1" applyFont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30" fillId="0" borderId="0" xfId="40" applyFont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43" fontId="50" fillId="0" borderId="0" xfId="0" applyNumberFormat="1" applyFont="1"/>
    <xf numFmtId="43" fontId="54" fillId="0" borderId="0" xfId="0" applyNumberFormat="1" applyFont="1"/>
    <xf numFmtId="43" fontId="5" fillId="0" borderId="0" xfId="0" applyNumberFormat="1" applyFont="1"/>
    <xf numFmtId="4" fontId="56" fillId="33" borderId="0" xfId="0" applyNumberFormat="1" applyFont="1" applyFill="1"/>
    <xf numFmtId="4" fontId="56" fillId="33" borderId="0" xfId="0" applyNumberFormat="1" applyFont="1" applyFill="1" applyBorder="1"/>
    <xf numFmtId="4" fontId="56" fillId="33" borderId="19" xfId="0" applyNumberFormat="1" applyFont="1" applyFill="1" applyBorder="1"/>
    <xf numFmtId="0" fontId="43" fillId="0" borderId="0" xfId="0" applyFont="1" applyFill="1" applyBorder="1" applyAlignment="1">
      <alignment horizontal="center"/>
    </xf>
    <xf numFmtId="164" fontId="28" fillId="34" borderId="14" xfId="36" applyFont="1" applyFill="1" applyBorder="1" applyAlignment="1">
      <alignment horizontal="center"/>
    </xf>
    <xf numFmtId="4" fontId="28" fillId="0" borderId="0" xfId="0" applyNumberFormat="1" applyFont="1" applyFill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8" fillId="0" borderId="22" xfId="0" applyFont="1" applyBorder="1" applyAlignment="1">
      <alignment horizontal="left"/>
    </xf>
    <xf numFmtId="0" fontId="43" fillId="33" borderId="19" xfId="34" applyNumberFormat="1" applyFont="1" applyFill="1" applyBorder="1"/>
    <xf numFmtId="0" fontId="28" fillId="34" borderId="0" xfId="0" applyFont="1" applyFill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" fillId="0" borderId="0" xfId="50"/>
    <xf numFmtId="14" fontId="4" fillId="0" borderId="0" xfId="50" applyNumberFormat="1"/>
    <xf numFmtId="14" fontId="57" fillId="0" borderId="0" xfId="50" applyNumberFormat="1" applyFont="1"/>
    <xf numFmtId="0" fontId="57" fillId="0" borderId="0" xfId="50" applyFont="1"/>
    <xf numFmtId="0" fontId="57" fillId="0" borderId="0" xfId="50" applyFont="1" applyAlignment="1">
      <alignment horizontal="right"/>
    </xf>
    <xf numFmtId="14" fontId="59" fillId="0" borderId="0" xfId="50" applyNumberFormat="1" applyFont="1"/>
    <xf numFmtId="0" fontId="59" fillId="0" borderId="0" xfId="50" applyFont="1"/>
    <xf numFmtId="0" fontId="4" fillId="35" borderId="0" xfId="50" applyFill="1"/>
    <xf numFmtId="0" fontId="4" fillId="43" borderId="0" xfId="50" applyFill="1"/>
    <xf numFmtId="0" fontId="43" fillId="0" borderId="0" xfId="0" applyFont="1" applyFill="1" applyBorder="1" applyAlignment="1">
      <alignment horizontal="center"/>
    </xf>
    <xf numFmtId="0" fontId="57" fillId="33" borderId="0" xfId="50" applyFont="1" applyFill="1"/>
    <xf numFmtId="0" fontId="59" fillId="33" borderId="0" xfId="50" applyFont="1" applyFill="1"/>
    <xf numFmtId="0" fontId="4" fillId="33" borderId="0" xfId="50" applyFill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" fillId="0" borderId="0" xfId="50" applyFont="1"/>
    <xf numFmtId="43" fontId="53" fillId="0" borderId="0" xfId="0" applyNumberFormat="1" applyFont="1"/>
    <xf numFmtId="0" fontId="60" fillId="0" borderId="0" xfId="50" applyFont="1"/>
    <xf numFmtId="0" fontId="3" fillId="33" borderId="0" xfId="50" applyFont="1" applyFill="1"/>
    <xf numFmtId="43" fontId="58" fillId="33" borderId="0" xfId="0" applyNumberFormat="1" applyFont="1" applyFill="1"/>
    <xf numFmtId="43" fontId="53" fillId="33" borderId="0" xfId="0" applyNumberFormat="1" applyFont="1" applyFill="1"/>
    <xf numFmtId="0" fontId="43" fillId="0" borderId="0" xfId="36" applyNumberFormat="1" applyFont="1" applyFill="1" applyBorder="1" applyAlignment="1">
      <alignment horizontal="right"/>
    </xf>
    <xf numFmtId="4" fontId="5" fillId="33" borderId="24" xfId="0" applyNumberFormat="1" applyFont="1" applyFill="1" applyBorder="1"/>
    <xf numFmtId="0" fontId="28" fillId="0" borderId="0" xfId="40" applyFont="1" applyAlignment="1">
      <alignment horizontal="right"/>
    </xf>
    <xf numFmtId="0" fontId="7" fillId="0" borderId="0" xfId="0" applyFont="1" applyAlignment="1">
      <alignment horizontal="center"/>
    </xf>
    <xf numFmtId="0" fontId="61" fillId="33" borderId="0" xfId="50" applyFont="1" applyFill="1" applyAlignment="1">
      <alignment horizontal="center"/>
    </xf>
    <xf numFmtId="0" fontId="60" fillId="33" borderId="0" xfId="50" applyFont="1" applyFill="1" applyAlignment="1">
      <alignment horizontal="left"/>
    </xf>
    <xf numFmtId="14" fontId="60" fillId="0" borderId="0" xfId="50" applyNumberFormat="1" applyFont="1"/>
    <xf numFmtId="0" fontId="60" fillId="33" borderId="0" xfId="50" applyFont="1" applyFill="1"/>
    <xf numFmtId="0" fontId="62" fillId="33" borderId="0" xfId="0" applyFont="1" applyFill="1"/>
    <xf numFmtId="0" fontId="57" fillId="33" borderId="19" xfId="50" applyFont="1" applyFill="1" applyBorder="1"/>
    <xf numFmtId="0" fontId="57" fillId="33" borderId="22" xfId="50" applyFont="1" applyFill="1" applyBorder="1"/>
    <xf numFmtId="0" fontId="4" fillId="33" borderId="0" xfId="50" applyFill="1" applyBorder="1"/>
    <xf numFmtId="0" fontId="4" fillId="33" borderId="19" xfId="50" applyFill="1" applyBorder="1"/>
    <xf numFmtId="0" fontId="4" fillId="33" borderId="22" xfId="50" applyFill="1" applyBorder="1"/>
    <xf numFmtId="0" fontId="59" fillId="33" borderId="0" xfId="50" applyFont="1" applyFill="1" applyBorder="1"/>
    <xf numFmtId="0" fontId="59" fillId="33" borderId="19" xfId="50" applyFont="1" applyFill="1" applyBorder="1"/>
    <xf numFmtId="0" fontId="60" fillId="33" borderId="22" xfId="50" applyFont="1" applyFill="1" applyBorder="1" applyAlignment="1">
      <alignment horizontal="left"/>
    </xf>
    <xf numFmtId="43" fontId="43" fillId="33" borderId="19" xfId="34" applyNumberFormat="1" applyFont="1" applyFill="1" applyBorder="1"/>
    <xf numFmtId="43" fontId="43" fillId="33" borderId="0" xfId="34" applyNumberFormat="1" applyFont="1" applyFill="1" applyBorder="1"/>
    <xf numFmtId="43" fontId="43" fillId="33" borderId="28" xfId="34" applyNumberFormat="1" applyFont="1" applyFill="1" applyBorder="1"/>
    <xf numFmtId="43" fontId="43" fillId="33" borderId="22" xfId="34" applyNumberFormat="1" applyFont="1" applyFill="1" applyBorder="1"/>
    <xf numFmtId="0" fontId="43" fillId="0" borderId="0" xfId="0" applyFont="1" applyFill="1" applyBorder="1" applyAlignment="1">
      <alignment horizontal="center"/>
    </xf>
    <xf numFmtId="14" fontId="59" fillId="33" borderId="0" xfId="50" applyNumberFormat="1" applyFont="1" applyFill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8" fillId="33" borderId="0" xfId="0" applyFont="1" applyFill="1" applyBorder="1" applyAlignment="1">
      <alignment horizontal="center"/>
    </xf>
    <xf numFmtId="4" fontId="8" fillId="33" borderId="0" xfId="0" applyNumberFormat="1" applyFont="1" applyFill="1" applyBorder="1"/>
    <xf numFmtId="0" fontId="43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4" fontId="42" fillId="33" borderId="31" xfId="0" applyNumberFormat="1" applyFont="1" applyFill="1" applyBorder="1"/>
    <xf numFmtId="0" fontId="28" fillId="33" borderId="0" xfId="0" applyFont="1" applyFill="1" applyBorder="1"/>
    <xf numFmtId="0" fontId="28" fillId="33" borderId="19" xfId="36" applyNumberFormat="1" applyFont="1" applyFill="1" applyBorder="1" applyAlignment="1">
      <alignment horizontal="center"/>
    </xf>
    <xf numFmtId="0" fontId="28" fillId="33" borderId="22" xfId="36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8" fillId="33" borderId="29" xfId="36" applyNumberFormat="1" applyFont="1" applyFill="1" applyBorder="1" applyAlignment="1">
      <alignment horizontal="center"/>
    </xf>
    <xf numFmtId="4" fontId="53" fillId="0" borderId="28" xfId="0" applyNumberFormat="1" applyFont="1" applyBorder="1"/>
    <xf numFmtId="0" fontId="27" fillId="33" borderId="28" xfId="40" applyFont="1" applyFill="1" applyBorder="1" applyAlignment="1">
      <alignment horizontal="center"/>
    </xf>
    <xf numFmtId="0" fontId="5" fillId="33" borderId="28" xfId="0" applyFont="1" applyFill="1" applyBorder="1"/>
    <xf numFmtId="4" fontId="50" fillId="33" borderId="28" xfId="0" applyNumberFormat="1" applyFont="1" applyFill="1" applyBorder="1"/>
    <xf numFmtId="0" fontId="27" fillId="33" borderId="28" xfId="0" applyFont="1" applyFill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164" fontId="64" fillId="33" borderId="14" xfId="36" applyFont="1" applyFill="1" applyBorder="1" applyAlignment="1">
      <alignment horizontal="center"/>
    </xf>
    <xf numFmtId="164" fontId="63" fillId="33" borderId="20" xfId="36" applyFont="1" applyFill="1" applyBorder="1" applyAlignment="1">
      <alignment horizontal="center"/>
    </xf>
    <xf numFmtId="164" fontId="63" fillId="33" borderId="21" xfId="36" applyFont="1" applyFill="1" applyBorder="1" applyAlignment="1">
      <alignment horizontal="center"/>
    </xf>
    <xf numFmtId="164" fontId="27" fillId="33" borderId="21" xfId="36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5" fillId="33" borderId="0" xfId="0" applyFont="1" applyFill="1" applyBorder="1" applyAlignment="1">
      <alignment horizontal="center"/>
    </xf>
    <xf numFmtId="0" fontId="27" fillId="33" borderId="0" xfId="0" applyFont="1" applyFill="1" applyBorder="1" applyAlignment="1">
      <alignment horizontal="center"/>
    </xf>
    <xf numFmtId="0" fontId="8" fillId="33" borderId="0" xfId="0" applyFont="1" applyFill="1" applyBorder="1" applyAlignment="1">
      <alignment horizontal="center"/>
    </xf>
    <xf numFmtId="0" fontId="8" fillId="44" borderId="0" xfId="40" applyFont="1" applyFill="1" applyBorder="1" applyAlignment="1">
      <alignment horizontal="center" vertical="center" wrapText="1"/>
    </xf>
    <xf numFmtId="0" fontId="8" fillId="33" borderId="19" xfId="0" applyFont="1" applyFill="1" applyBorder="1" applyAlignment="1">
      <alignment horizontal="center"/>
    </xf>
    <xf numFmtId="0" fontId="8" fillId="44" borderId="19" xfId="40" applyFont="1" applyFill="1" applyBorder="1" applyAlignment="1">
      <alignment horizontal="center" vertical="center" wrapText="1"/>
    </xf>
    <xf numFmtId="0" fontId="8" fillId="33" borderId="22" xfId="0" applyFont="1" applyFill="1" applyBorder="1" applyAlignment="1">
      <alignment horizontal="center"/>
    </xf>
    <xf numFmtId="0" fontId="8" fillId="44" borderId="22" xfId="4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57" fillId="0" borderId="0" xfId="51" applyFont="1"/>
    <xf numFmtId="0" fontId="2" fillId="0" borderId="0" xfId="51"/>
    <xf numFmtId="0" fontId="59" fillId="0" borderId="0" xfId="51" applyFont="1"/>
    <xf numFmtId="0" fontId="2" fillId="35" borderId="0" xfId="51" applyFill="1"/>
    <xf numFmtId="0" fontId="2" fillId="43" borderId="0" xfId="51" applyFill="1"/>
    <xf numFmtId="0" fontId="27" fillId="24" borderId="14" xfId="40" applyNumberFormat="1" applyFont="1" applyFill="1" applyBorder="1" applyAlignment="1">
      <alignment horizontal="center" vertical="center" wrapText="1"/>
    </xf>
    <xf numFmtId="0" fontId="28" fillId="33" borderId="18" xfId="36" applyNumberFormat="1" applyFont="1" applyFill="1" applyBorder="1" applyAlignment="1">
      <alignment horizontal="center"/>
    </xf>
    <xf numFmtId="0" fontId="27" fillId="24" borderId="14" xfId="40" applyFont="1" applyFill="1" applyBorder="1" applyAlignment="1">
      <alignment horizontal="center" vertical="center" wrapText="1"/>
    </xf>
    <xf numFmtId="43" fontId="0" fillId="0" borderId="22" xfId="0" applyNumberFormat="1" applyBorder="1"/>
    <xf numFmtId="43" fontId="53" fillId="0" borderId="0" xfId="0" applyNumberFormat="1" applyFont="1" applyBorder="1"/>
    <xf numFmtId="43" fontId="53" fillId="0" borderId="19" xfId="0" applyNumberFormat="1" applyFont="1" applyBorder="1"/>
    <xf numFmtId="43" fontId="0" fillId="33" borderId="0" xfId="0" applyNumberFormat="1" applyFill="1"/>
    <xf numFmtId="0" fontId="59" fillId="33" borderId="0" xfId="51" applyFont="1" applyFill="1"/>
    <xf numFmtId="0" fontId="2" fillId="33" borderId="0" xfId="51" applyFill="1"/>
    <xf numFmtId="0" fontId="57" fillId="33" borderId="19" xfId="51" applyFont="1" applyFill="1" applyBorder="1"/>
    <xf numFmtId="0" fontId="57" fillId="33" borderId="22" xfId="51" applyFont="1" applyFill="1" applyBorder="1"/>
    <xf numFmtId="0" fontId="2" fillId="33" borderId="19" xfId="51" applyFill="1" applyBorder="1"/>
    <xf numFmtId="43" fontId="0" fillId="33" borderId="19" xfId="0" applyNumberFormat="1" applyFill="1" applyBorder="1"/>
    <xf numFmtId="164" fontId="64" fillId="33" borderId="20" xfId="36" applyFont="1" applyFill="1" applyBorder="1" applyAlignment="1">
      <alignment horizontal="center"/>
    </xf>
    <xf numFmtId="0" fontId="59" fillId="33" borderId="19" xfId="51" applyFont="1" applyFill="1" applyBorder="1"/>
    <xf numFmtId="0" fontId="59" fillId="33" borderId="0" xfId="51" applyFont="1" applyFill="1" applyBorder="1"/>
    <xf numFmtId="0" fontId="2" fillId="33" borderId="0" xfId="51" applyFill="1" applyBorder="1"/>
    <xf numFmtId="43" fontId="0" fillId="0" borderId="0" xfId="0" applyNumberFormat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0" fillId="45" borderId="0" xfId="0" applyFill="1"/>
    <xf numFmtId="43" fontId="0" fillId="33" borderId="0" xfId="0" applyNumberFormat="1" applyFill="1" applyBorder="1"/>
    <xf numFmtId="0" fontId="8" fillId="44" borderId="28" xfId="40" applyFont="1" applyFill="1" applyBorder="1" applyAlignment="1">
      <alignment horizontal="center" vertical="center" wrapText="1"/>
    </xf>
    <xf numFmtId="164" fontId="64" fillId="33" borderId="0" xfId="36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164" fontId="63" fillId="33" borderId="14" xfId="36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8" fillId="0" borderId="0" xfId="0" applyFont="1" applyAlignment="1">
      <alignment horizontal="right"/>
    </xf>
    <xf numFmtId="4" fontId="0" fillId="0" borderId="28" xfId="0" applyNumberFormat="1" applyBorder="1"/>
    <xf numFmtId="164" fontId="28" fillId="39" borderId="29" xfId="36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43" fontId="50" fillId="0" borderId="19" xfId="0" applyNumberFormat="1" applyFont="1" applyBorder="1"/>
    <xf numFmtId="43" fontId="50" fillId="0" borderId="22" xfId="0" applyNumberFormat="1" applyFont="1" applyBorder="1"/>
    <xf numFmtId="0" fontId="5" fillId="0" borderId="0" xfId="0" applyFont="1" applyFill="1" applyBorder="1"/>
    <xf numFmtId="4" fontId="65" fillId="0" borderId="0" xfId="0" applyNumberFormat="1" applyFont="1" applyFill="1" applyBorder="1"/>
    <xf numFmtId="16" fontId="65" fillId="0" borderId="0" xfId="0" applyNumberFormat="1" applyFont="1" applyFill="1" applyBorder="1"/>
    <xf numFmtId="43" fontId="65" fillId="0" borderId="0" xfId="0" applyNumberFormat="1" applyFont="1" applyFill="1" applyBorder="1"/>
    <xf numFmtId="14" fontId="65" fillId="0" borderId="0" xfId="0" applyNumberFormat="1" applyFont="1" applyFill="1" applyBorder="1"/>
    <xf numFmtId="0" fontId="65" fillId="0" borderId="0" xfId="0" applyFont="1" applyFill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164" fontId="66" fillId="33" borderId="14" xfId="36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8" fillId="0" borderId="19" xfId="0" applyFont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4" fontId="55" fillId="0" borderId="0" xfId="0" applyNumberFormat="1" applyFont="1"/>
    <xf numFmtId="4" fontId="8" fillId="0" borderId="24" xfId="0" applyNumberFormat="1" applyFont="1" applyBorder="1"/>
    <xf numFmtId="4" fontId="0" fillId="0" borderId="34" xfId="0" applyNumberFormat="1" applyBorder="1"/>
    <xf numFmtId="4" fontId="55" fillId="0" borderId="0" xfId="0" applyNumberFormat="1" applyFont="1" applyBorder="1"/>
    <xf numFmtId="4" fontId="55" fillId="0" borderId="19" xfId="0" applyNumberFormat="1" applyFont="1" applyBorder="1"/>
    <xf numFmtId="4" fontId="55" fillId="0" borderId="22" xfId="0" applyNumberFormat="1" applyFont="1" applyBorder="1"/>
    <xf numFmtId="0" fontId="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3" fillId="0" borderId="0" xfId="0" applyFont="1" applyAlignment="1">
      <alignment horizontal="right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4" fontId="55" fillId="33" borderId="0" xfId="0" applyNumberFormat="1" applyFont="1" applyFill="1" applyBorder="1"/>
    <xf numFmtId="0" fontId="48" fillId="33" borderId="0" xfId="0" applyFont="1" applyFill="1" applyBorder="1"/>
    <xf numFmtId="164" fontId="28" fillId="33" borderId="35" xfId="36" applyFont="1" applyFill="1" applyBorder="1" applyAlignment="1">
      <alignment horizontal="center"/>
    </xf>
    <xf numFmtId="164" fontId="28" fillId="33" borderId="36" xfId="36" applyFont="1" applyFill="1" applyBorder="1" applyAlignment="1">
      <alignment horizontal="center"/>
    </xf>
    <xf numFmtId="4" fontId="54" fillId="0" borderId="0" xfId="0" applyNumberFormat="1" applyFont="1" applyBorder="1"/>
    <xf numFmtId="164" fontId="28" fillId="33" borderId="37" xfId="36" applyFont="1" applyFill="1" applyBorder="1" applyAlignment="1">
      <alignment horizontal="center"/>
    </xf>
    <xf numFmtId="164" fontId="28" fillId="46" borderId="14" xfId="36" applyFont="1" applyFill="1" applyBorder="1" applyAlignment="1">
      <alignment horizontal="center"/>
    </xf>
    <xf numFmtId="0" fontId="28" fillId="46" borderId="0" xfId="0" applyFont="1" applyFill="1" applyBorder="1"/>
    <xf numFmtId="164" fontId="28" fillId="38" borderId="35" xfId="36" applyFont="1" applyFill="1" applyBorder="1" applyAlignment="1">
      <alignment horizontal="center"/>
    </xf>
    <xf numFmtId="164" fontId="28" fillId="39" borderId="35" xfId="36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54" fillId="33" borderId="19" xfId="0" applyFont="1" applyFill="1" applyBorder="1"/>
    <xf numFmtId="4" fontId="54" fillId="33" borderId="19" xfId="0" applyNumberFormat="1" applyFont="1" applyFill="1" applyBorder="1"/>
    <xf numFmtId="0" fontId="43" fillId="0" borderId="0" xfId="0" applyFont="1" applyFill="1" applyBorder="1" applyAlignment="1">
      <alignment horizontal="center"/>
    </xf>
    <xf numFmtId="0" fontId="0" fillId="34" borderId="0" xfId="0" applyFill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7" fillId="0" borderId="22" xfId="0" applyFont="1" applyBorder="1"/>
    <xf numFmtId="0" fontId="7" fillId="33" borderId="22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center"/>
    </xf>
    <xf numFmtId="0" fontId="50" fillId="38" borderId="0" xfId="0" applyFont="1" applyFill="1"/>
    <xf numFmtId="0" fontId="0" fillId="38" borderId="0" xfId="0" applyFill="1"/>
    <xf numFmtId="4" fontId="5" fillId="0" borderId="0" xfId="0" applyNumberFormat="1" applyFont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7" fillId="0" borderId="22" xfId="0" applyFont="1" applyBorder="1"/>
    <xf numFmtId="0" fontId="50" fillId="0" borderId="0" xfId="0" applyFont="1" applyFill="1"/>
    <xf numFmtId="4" fontId="50" fillId="0" borderId="0" xfId="0" applyNumberFormat="1" applyFont="1" applyFill="1"/>
    <xf numFmtId="0" fontId="28" fillId="0" borderId="14" xfId="36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67" fillId="0" borderId="0" xfId="0" applyFont="1"/>
    <xf numFmtId="4" fontId="67" fillId="0" borderId="0" xfId="0" applyNumberFormat="1" applyFont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28" fillId="0" borderId="0" xfId="36" applyNumberFormat="1" applyFont="1" applyFill="1" applyBorder="1" applyAlignment="1">
      <alignment horizontal="center"/>
    </xf>
    <xf numFmtId="0" fontId="8" fillId="0" borderId="0" xfId="4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8" fillId="0" borderId="20" xfId="36" applyNumberFormat="1" applyFont="1" applyFill="1" applyBorder="1" applyAlignment="1">
      <alignment horizontal="center"/>
    </xf>
    <xf numFmtId="4" fontId="67" fillId="0" borderId="19" xfId="0" applyNumberFormat="1" applyFont="1" applyBorder="1"/>
    <xf numFmtId="0" fontId="8" fillId="0" borderId="19" xfId="40" applyFont="1" applyFill="1" applyBorder="1" applyAlignment="1">
      <alignment horizontal="center" vertical="center" wrapText="1"/>
    </xf>
    <xf numFmtId="4" fontId="67" fillId="0" borderId="0" xfId="0" applyNumberFormat="1" applyFont="1" applyBorder="1"/>
    <xf numFmtId="0" fontId="28" fillId="0" borderId="21" xfId="36" applyNumberFormat="1" applyFont="1" applyFill="1" applyBorder="1" applyAlignment="1">
      <alignment horizontal="center"/>
    </xf>
    <xf numFmtId="4" fontId="67" fillId="0" borderId="22" xfId="0" applyNumberFormat="1" applyFont="1" applyBorder="1"/>
    <xf numFmtId="0" fontId="8" fillId="0" borderId="22" xfId="4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/>
    </xf>
    <xf numFmtId="0" fontId="67" fillId="33" borderId="0" xfId="0" applyFont="1" applyFill="1"/>
    <xf numFmtId="0" fontId="68" fillId="0" borderId="0" xfId="0" applyFont="1" applyAlignment="1">
      <alignment horizontal="center"/>
    </xf>
    <xf numFmtId="0" fontId="68" fillId="0" borderId="19" xfId="0" applyFont="1" applyBorder="1" applyAlignment="1">
      <alignment horizontal="center"/>
    </xf>
    <xf numFmtId="0" fontId="68" fillId="0" borderId="22" xfId="0" applyFont="1" applyBorder="1" applyAlignment="1">
      <alignment horizontal="center"/>
    </xf>
    <xf numFmtId="0" fontId="67" fillId="0" borderId="0" xfId="0" applyFont="1" applyBorder="1"/>
    <xf numFmtId="0" fontId="67" fillId="0" borderId="19" xfId="0" applyFont="1" applyBorder="1"/>
    <xf numFmtId="0" fontId="67" fillId="33" borderId="19" xfId="0" applyFont="1" applyFill="1" applyBorder="1"/>
    <xf numFmtId="164" fontId="28" fillId="0" borderId="29" xfId="36" applyFont="1" applyFill="1" applyBorder="1" applyAlignment="1">
      <alignment horizontal="center"/>
    </xf>
    <xf numFmtId="0" fontId="67" fillId="33" borderId="28" xfId="0" applyFont="1" applyFill="1" applyBorder="1"/>
    <xf numFmtId="4" fontId="67" fillId="0" borderId="28" xfId="0" applyNumberFormat="1" applyFont="1" applyBorder="1"/>
    <xf numFmtId="4" fontId="42" fillId="33" borderId="28" xfId="0" applyNumberFormat="1" applyFont="1" applyFill="1" applyBorder="1"/>
    <xf numFmtId="4" fontId="43" fillId="33" borderId="28" xfId="40" applyNumberFormat="1" applyFont="1" applyFill="1" applyBorder="1" applyAlignment="1">
      <alignment horizontal="center"/>
    </xf>
    <xf numFmtId="0" fontId="43" fillId="37" borderId="28" xfId="0" applyFont="1" applyFill="1" applyBorder="1"/>
    <xf numFmtId="164" fontId="28" fillId="0" borderId="28" xfId="36" applyFont="1" applyFill="1" applyBorder="1" applyAlignment="1">
      <alignment horizontal="center"/>
    </xf>
    <xf numFmtId="0" fontId="28" fillId="0" borderId="22" xfId="0" applyFont="1" applyBorder="1"/>
    <xf numFmtId="0" fontId="0" fillId="0" borderId="22" xfId="0" applyBorder="1" applyAlignment="1">
      <alignment horizontal="left"/>
    </xf>
    <xf numFmtId="0" fontId="28" fillId="0" borderId="21" xfId="0" applyFont="1" applyBorder="1"/>
    <xf numFmtId="0" fontId="5" fillId="0" borderId="0" xfId="0" applyFont="1" applyAlignment="1">
      <alignment horizontal="left" vertical="center" wrapText="1"/>
    </xf>
    <xf numFmtId="0" fontId="5" fillId="0" borderId="19" xfId="0" applyFont="1" applyBorder="1" applyAlignment="1">
      <alignment horizontal="left" vertical="center" wrapText="1"/>
    </xf>
    <xf numFmtId="4" fontId="69" fillId="33" borderId="19" xfId="40" applyNumberFormat="1" applyFont="1" applyFill="1" applyBorder="1" applyAlignment="1">
      <alignment horizontal="center"/>
    </xf>
    <xf numFmtId="4" fontId="69" fillId="33" borderId="0" xfId="40" applyNumberFormat="1" applyFont="1" applyFill="1" applyBorder="1" applyAlignment="1">
      <alignment horizontal="center"/>
    </xf>
    <xf numFmtId="164" fontId="28" fillId="38" borderId="21" xfId="36" applyFont="1" applyFill="1" applyBorder="1" applyAlignment="1">
      <alignment horizontal="center"/>
    </xf>
    <xf numFmtId="0" fontId="5" fillId="0" borderId="22" xfId="0" applyFont="1" applyBorder="1" applyAlignment="1">
      <alignment horizontal="left" vertical="center" wrapText="1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5" fillId="33" borderId="0" xfId="0" applyFont="1" applyFill="1" applyAlignment="1">
      <alignment horizontal="left" vertical="center" wrapText="1"/>
    </xf>
    <xf numFmtId="0" fontId="0" fillId="33" borderId="0" xfId="0" applyFill="1" applyAlignment="1">
      <alignment horizontal="left"/>
    </xf>
    <xf numFmtId="0" fontId="43" fillId="0" borderId="0" xfId="0" applyFont="1" applyFill="1" applyBorder="1" applyAlignment="1">
      <alignment horizontal="center"/>
    </xf>
    <xf numFmtId="0" fontId="5" fillId="0" borderId="0" xfId="0" applyFont="1" applyBorder="1" applyAlignment="1">
      <alignment horizontal="left" vertical="center" wrapText="1"/>
    </xf>
    <xf numFmtId="0" fontId="5" fillId="33" borderId="0" xfId="0" applyFont="1" applyFill="1" applyBorder="1" applyAlignment="1">
      <alignment horizontal="left" vertical="center" wrapText="1"/>
    </xf>
    <xf numFmtId="0" fontId="5" fillId="33" borderId="19" xfId="0" applyFont="1" applyFill="1" applyBorder="1" applyAlignment="1">
      <alignment horizontal="left" vertical="center" wrapText="1"/>
    </xf>
    <xf numFmtId="0" fontId="5" fillId="33" borderId="22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50" fillId="33" borderId="0" xfId="0" applyFont="1" applyFill="1" applyAlignment="1">
      <alignment horizontal="left" vertical="center" wrapText="1"/>
    </xf>
    <xf numFmtId="0" fontId="54" fillId="33" borderId="0" xfId="0" applyFont="1" applyFill="1" applyAlignment="1">
      <alignment horizontal="left" vertical="center" wrapText="1"/>
    </xf>
    <xf numFmtId="0" fontId="54" fillId="0" borderId="22" xfId="0" applyFont="1" applyBorder="1"/>
    <xf numFmtId="0" fontId="54" fillId="33" borderId="22" xfId="0" applyFont="1" applyFill="1" applyBorder="1" applyAlignment="1">
      <alignment horizontal="left" vertical="center" wrapText="1"/>
    </xf>
    <xf numFmtId="0" fontId="48" fillId="0" borderId="19" xfId="0" applyFont="1" applyBorder="1"/>
    <xf numFmtId="0" fontId="50" fillId="38" borderId="0" xfId="0" applyFont="1" applyFill="1" applyAlignment="1">
      <alignment horizontal="left" vertical="center" wrapText="1"/>
    </xf>
    <xf numFmtId="0" fontId="5" fillId="38" borderId="0" xfId="0" applyFont="1" applyFill="1" applyAlignment="1">
      <alignment horizontal="left" vertical="center" wrapText="1"/>
    </xf>
    <xf numFmtId="0" fontId="5" fillId="39" borderId="0" xfId="0" applyFont="1" applyFill="1" applyAlignment="1">
      <alignment horizontal="left" vertical="center" wrapText="1"/>
    </xf>
    <xf numFmtId="0" fontId="5" fillId="39" borderId="19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70" fillId="33" borderId="0" xfId="40" applyFont="1" applyFill="1" applyBorder="1" applyAlignment="1">
      <alignment horizontal="center"/>
    </xf>
    <xf numFmtId="0" fontId="55" fillId="33" borderId="0" xfId="0" applyFont="1" applyFill="1"/>
    <xf numFmtId="0" fontId="8" fillId="33" borderId="0" xfId="40" applyFont="1" applyFill="1" applyBorder="1" applyAlignment="1">
      <alignment horizontal="center" vertical="center" wrapText="1"/>
    </xf>
    <xf numFmtId="0" fontId="8" fillId="33" borderId="19" xfId="40" applyFont="1" applyFill="1" applyBorder="1" applyAlignment="1">
      <alignment horizontal="center" vertical="center" wrapText="1"/>
    </xf>
    <xf numFmtId="0" fontId="8" fillId="33" borderId="22" xfId="40" applyFont="1" applyFill="1" applyBorder="1" applyAlignment="1">
      <alignment horizontal="center" vertical="center" wrapText="1"/>
    </xf>
    <xf numFmtId="4" fontId="8" fillId="0" borderId="38" xfId="0" applyNumberFormat="1" applyFont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5" fillId="39" borderId="22" xfId="0" applyFont="1" applyFill="1" applyBorder="1" applyAlignment="1">
      <alignment horizontal="left" vertical="center" wrapText="1"/>
    </xf>
    <xf numFmtId="0" fontId="8" fillId="0" borderId="19" xfId="0" applyFont="1" applyBorder="1" applyAlignment="1">
      <alignment horizontal="left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0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27" fillId="24" borderId="11" xfId="40" applyNumberFormat="1" applyFont="1" applyFill="1" applyBorder="1" applyAlignment="1">
      <alignment horizontal="center" vertical="center" wrapText="1"/>
    </xf>
    <xf numFmtId="0" fontId="27" fillId="26" borderId="11" xfId="40" applyFont="1" applyFill="1" applyBorder="1" applyAlignment="1">
      <alignment horizontal="center" vertical="center" wrapText="1"/>
    </xf>
    <xf numFmtId="0" fontId="28" fillId="33" borderId="39" xfId="36" applyNumberFormat="1" applyFont="1" applyFill="1" applyBorder="1" applyAlignment="1">
      <alignment horizontal="center"/>
    </xf>
    <xf numFmtId="0" fontId="5" fillId="33" borderId="39" xfId="0" applyFont="1" applyFill="1" applyBorder="1" applyAlignment="1">
      <alignment horizontal="left" vertical="center" wrapText="1"/>
    </xf>
    <xf numFmtId="164" fontId="27" fillId="24" borderId="11" xfId="36" applyFont="1" applyFill="1" applyBorder="1" applyAlignment="1" applyProtection="1">
      <alignment horizontal="center" vertical="center" wrapText="1"/>
    </xf>
    <xf numFmtId="164" fontId="27" fillId="25" borderId="11" xfId="36" applyFont="1" applyFill="1" applyBorder="1" applyAlignment="1" applyProtection="1">
      <alignment horizontal="center" vertical="center" wrapText="1"/>
    </xf>
    <xf numFmtId="1" fontId="27" fillId="24" borderId="40" xfId="40" applyNumberFormat="1" applyFont="1" applyFill="1" applyBorder="1" applyAlignment="1">
      <alignment horizontal="center" vertical="center"/>
    </xf>
    <xf numFmtId="0" fontId="50" fillId="0" borderId="39" xfId="0" applyFont="1" applyBorder="1"/>
    <xf numFmtId="0" fontId="50" fillId="33" borderId="39" xfId="0" applyFont="1" applyFill="1" applyBorder="1"/>
    <xf numFmtId="4" fontId="50" fillId="0" borderId="39" xfId="0" applyNumberFormat="1" applyFont="1" applyBorder="1"/>
    <xf numFmtId="0" fontId="70" fillId="33" borderId="39" xfId="40" applyFont="1" applyFill="1" applyBorder="1" applyAlignment="1">
      <alignment horizontal="center"/>
    </xf>
    <xf numFmtId="4" fontId="50" fillId="33" borderId="39" xfId="0" applyNumberFormat="1" applyFont="1" applyFill="1" applyBorder="1"/>
    <xf numFmtId="0" fontId="28" fillId="33" borderId="39" xfId="40" applyFont="1" applyFill="1" applyBorder="1"/>
    <xf numFmtId="43" fontId="28" fillId="33" borderId="39" xfId="34" applyFont="1" applyFill="1" applyBorder="1"/>
    <xf numFmtId="164" fontId="28" fillId="33" borderId="39" xfId="36" applyFont="1" applyFill="1" applyBorder="1" applyAlignment="1">
      <alignment horizontal="center"/>
    </xf>
    <xf numFmtId="164" fontId="28" fillId="33" borderId="39" xfId="36" applyFont="1" applyFill="1" applyBorder="1"/>
    <xf numFmtId="0" fontId="54" fillId="0" borderId="39" xfId="0" applyFont="1" applyBorder="1"/>
    <xf numFmtId="4" fontId="54" fillId="0" borderId="39" xfId="0" applyNumberFormat="1" applyFont="1" applyBorder="1"/>
    <xf numFmtId="0" fontId="55" fillId="33" borderId="39" xfId="0" applyFont="1" applyFill="1" applyBorder="1"/>
    <xf numFmtId="0" fontId="53" fillId="33" borderId="39" xfId="0" applyFont="1" applyFill="1" applyBorder="1"/>
    <xf numFmtId="0" fontId="27" fillId="33" borderId="39" xfId="40" applyFont="1" applyFill="1" applyBorder="1" applyAlignment="1">
      <alignment horizontal="center"/>
    </xf>
    <xf numFmtId="0" fontId="0" fillId="0" borderId="39" xfId="0" applyBorder="1"/>
    <xf numFmtId="0" fontId="0" fillId="43" borderId="39" xfId="0" applyFill="1" applyBorder="1"/>
    <xf numFmtId="0" fontId="0" fillId="35" borderId="39" xfId="0" applyFill="1" applyBorder="1"/>
    <xf numFmtId="0" fontId="54" fillId="33" borderId="39" xfId="0" applyFont="1" applyFill="1" applyBorder="1"/>
    <xf numFmtId="0" fontId="8" fillId="33" borderId="39" xfId="0" applyFont="1" applyFill="1" applyBorder="1"/>
    <xf numFmtId="0" fontId="8" fillId="33" borderId="39" xfId="0" applyFont="1" applyFill="1" applyBorder="1" applyAlignment="1">
      <alignment horizontal="left"/>
    </xf>
    <xf numFmtId="4" fontId="8" fillId="33" borderId="39" xfId="0" applyNumberFormat="1" applyFont="1" applyFill="1" applyBorder="1"/>
    <xf numFmtId="0" fontId="0" fillId="33" borderId="39" xfId="0" applyFill="1" applyBorder="1"/>
    <xf numFmtId="4" fontId="0" fillId="33" borderId="39" xfId="0" applyNumberFormat="1" applyFill="1" applyBorder="1"/>
    <xf numFmtId="0" fontId="28" fillId="33" borderId="28" xfId="36" applyNumberFormat="1" applyFont="1" applyFill="1" applyBorder="1" applyAlignment="1">
      <alignment horizontal="center"/>
    </xf>
    <xf numFmtId="0" fontId="5" fillId="33" borderId="28" xfId="0" applyFont="1" applyFill="1" applyBorder="1" applyAlignment="1">
      <alignment horizontal="left" vertical="center" wrapText="1"/>
    </xf>
    <xf numFmtId="0" fontId="8" fillId="33" borderId="28" xfId="40" applyFont="1" applyFill="1" applyBorder="1" applyAlignment="1">
      <alignment horizontal="center" vertical="center" wrapText="1"/>
    </xf>
    <xf numFmtId="0" fontId="70" fillId="33" borderId="22" xfId="40" applyFont="1" applyFill="1" applyBorder="1" applyAlignment="1">
      <alignment horizontal="center"/>
    </xf>
    <xf numFmtId="0" fontId="5" fillId="38" borderId="0" xfId="0" applyFont="1" applyFill="1" applyBorder="1" applyAlignment="1">
      <alignment horizontal="left" vertical="center" wrapText="1"/>
    </xf>
    <xf numFmtId="0" fontId="5" fillId="38" borderId="19" xfId="0" applyFont="1" applyFill="1" applyBorder="1" applyAlignment="1">
      <alignment horizontal="left" vertical="center" wrapText="1"/>
    </xf>
    <xf numFmtId="0" fontId="43" fillId="0" borderId="0" xfId="0" applyFont="1" applyFill="1" applyBorder="1" applyAlignment="1">
      <alignment horizontal="center"/>
    </xf>
    <xf numFmtId="0" fontId="5" fillId="39" borderId="0" xfId="0" applyFont="1" applyFill="1" applyBorder="1" applyAlignment="1">
      <alignment horizontal="left" vertical="center" wrapText="1"/>
    </xf>
    <xf numFmtId="0" fontId="5" fillId="39" borderId="28" xfId="0" applyFont="1" applyFill="1" applyBorder="1" applyAlignment="1">
      <alignment horizontal="left" vertical="center" wrapText="1"/>
    </xf>
    <xf numFmtId="4" fontId="54" fillId="33" borderId="39" xfId="0" applyNumberFormat="1" applyFont="1" applyFill="1" applyBorder="1"/>
    <xf numFmtId="0" fontId="27" fillId="0" borderId="0" xfId="0" applyFont="1" applyBorder="1"/>
    <xf numFmtId="0" fontId="71" fillId="33" borderId="0" xfId="0" applyFont="1" applyFill="1" applyBorder="1"/>
    <xf numFmtId="0" fontId="28" fillId="33" borderId="19" xfId="0" applyFont="1" applyFill="1" applyBorder="1"/>
    <xf numFmtId="0" fontId="71" fillId="33" borderId="19" xfId="0" applyFont="1" applyFill="1" applyBorder="1"/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4" fontId="0" fillId="0" borderId="39" xfId="0" applyNumberFormat="1" applyBorder="1"/>
    <xf numFmtId="0" fontId="8" fillId="0" borderId="39" xfId="0" applyFont="1" applyBorder="1"/>
    <xf numFmtId="4" fontId="8" fillId="0" borderId="39" xfId="0" applyNumberFormat="1" applyFont="1" applyBorder="1"/>
    <xf numFmtId="0" fontId="70" fillId="33" borderId="19" xfId="40" applyFont="1" applyFill="1" applyBorder="1" applyAlignment="1">
      <alignment horizontal="center"/>
    </xf>
    <xf numFmtId="164" fontId="28" fillId="33" borderId="22" xfId="36" applyFont="1" applyFill="1" applyBorder="1" applyAlignment="1">
      <alignment horizontal="center"/>
    </xf>
    <xf numFmtId="4" fontId="71" fillId="33" borderId="19" xfId="0" applyNumberFormat="1" applyFont="1" applyFill="1" applyBorder="1"/>
    <xf numFmtId="4" fontId="71" fillId="33" borderId="0" xfId="0" applyNumberFormat="1" applyFont="1" applyFill="1" applyBorder="1"/>
    <xf numFmtId="0" fontId="28" fillId="0" borderId="0" xfId="0" applyFont="1" applyFill="1" applyBorder="1"/>
    <xf numFmtId="43" fontId="42" fillId="0" borderId="0" xfId="0" applyNumberFormat="1" applyFont="1" applyFill="1" applyBorder="1"/>
    <xf numFmtId="4" fontId="5" fillId="33" borderId="0" xfId="0" applyNumberFormat="1" applyFont="1" applyFill="1" applyBorder="1"/>
    <xf numFmtId="4" fontId="5" fillId="33" borderId="19" xfId="0" applyNumberFormat="1" applyFont="1" applyFill="1" applyBorder="1"/>
    <xf numFmtId="4" fontId="50" fillId="33" borderId="19" xfId="0" applyNumberFormat="1" applyFont="1" applyFill="1" applyBorder="1"/>
    <xf numFmtId="4" fontId="50" fillId="33" borderId="0" xfId="0" applyNumberFormat="1" applyFont="1" applyFill="1" applyBorder="1"/>
    <xf numFmtId="4" fontId="5" fillId="33" borderId="22" xfId="0" applyNumberFormat="1" applyFont="1" applyFill="1" applyBorder="1"/>
    <xf numFmtId="0" fontId="50" fillId="33" borderId="19" xfId="0" applyFont="1" applyFill="1" applyBorder="1"/>
    <xf numFmtId="0" fontId="50" fillId="33" borderId="0" xfId="0" applyFont="1" applyFill="1" applyBorder="1"/>
    <xf numFmtId="4" fontId="52" fillId="33" borderId="0" xfId="0" applyNumberFormat="1" applyFont="1" applyFill="1" applyBorder="1"/>
    <xf numFmtId="0" fontId="5" fillId="33" borderId="19" xfId="0" applyFont="1" applyFill="1" applyBorder="1"/>
    <xf numFmtId="0" fontId="5" fillId="33" borderId="0" xfId="0" applyFont="1" applyFill="1" applyBorder="1"/>
    <xf numFmtId="4" fontId="42" fillId="33" borderId="0" xfId="0" applyNumberFormat="1" applyFont="1" applyFill="1" applyBorder="1"/>
    <xf numFmtId="4" fontId="43" fillId="33" borderId="0" xfId="40" applyNumberFormat="1" applyFont="1" applyFill="1" applyBorder="1" applyAlignment="1">
      <alignment horizontal="center"/>
    </xf>
    <xf numFmtId="0" fontId="43" fillId="33" borderId="0" xfId="0" applyFont="1" applyFill="1" applyBorder="1"/>
    <xf numFmtId="43" fontId="43" fillId="33" borderId="0" xfId="0" applyNumberFormat="1" applyFont="1" applyFill="1" applyBorder="1" applyAlignment="1">
      <alignment horizontal="center"/>
    </xf>
    <xf numFmtId="4" fontId="42" fillId="33" borderId="19" xfId="0" applyNumberFormat="1" applyFont="1" applyFill="1" applyBorder="1"/>
    <xf numFmtId="4" fontId="43" fillId="33" borderId="19" xfId="40" applyNumberFormat="1" applyFont="1" applyFill="1" applyBorder="1" applyAlignment="1">
      <alignment horizontal="center"/>
    </xf>
    <xf numFmtId="0" fontId="43" fillId="33" borderId="19" xfId="0" applyFont="1" applyFill="1" applyBorder="1"/>
    <xf numFmtId="43" fontId="43" fillId="33" borderId="19" xfId="0" applyNumberFormat="1" applyFont="1" applyFill="1" applyBorder="1" applyAlignment="1">
      <alignment horizontal="center"/>
    </xf>
    <xf numFmtId="0" fontId="43" fillId="33" borderId="28" xfId="0" applyFont="1" applyFill="1" applyBorder="1"/>
    <xf numFmtId="43" fontId="43" fillId="33" borderId="28" xfId="0" applyNumberFormat="1" applyFont="1" applyFill="1" applyBorder="1" applyAlignment="1">
      <alignment horizontal="center"/>
    </xf>
    <xf numFmtId="0" fontId="43" fillId="37" borderId="0" xfId="0" applyFont="1" applyFill="1" applyBorder="1"/>
    <xf numFmtId="0" fontId="43" fillId="37" borderId="19" xfId="0" applyFont="1" applyFill="1" applyBorder="1"/>
    <xf numFmtId="4" fontId="42" fillId="33" borderId="22" xfId="0" applyNumberFormat="1" applyFont="1" applyFill="1" applyBorder="1"/>
    <xf numFmtId="4" fontId="43" fillId="33" borderId="22" xfId="40" applyNumberFormat="1" applyFont="1" applyFill="1" applyBorder="1" applyAlignment="1">
      <alignment horizontal="center"/>
    </xf>
    <xf numFmtId="0" fontId="43" fillId="33" borderId="22" xfId="0" applyFont="1" applyFill="1" applyBorder="1"/>
    <xf numFmtId="0" fontId="43" fillId="37" borderId="22" xfId="0" applyFont="1" applyFill="1" applyBorder="1"/>
    <xf numFmtId="43" fontId="43" fillId="33" borderId="22" xfId="0" applyNumberFormat="1" applyFont="1" applyFill="1" applyBorder="1" applyAlignment="1">
      <alignment horizontal="center"/>
    </xf>
    <xf numFmtId="43" fontId="42" fillId="33" borderId="0" xfId="0" applyNumberFormat="1" applyFont="1" applyFill="1" applyBorder="1"/>
    <xf numFmtId="0" fontId="5" fillId="33" borderId="22" xfId="0" applyFont="1" applyFill="1" applyBorder="1" applyAlignment="1">
      <alignment horizontal="left"/>
    </xf>
    <xf numFmtId="43" fontId="43" fillId="33" borderId="19" xfId="34" applyNumberFormat="1" applyFont="1" applyFill="1" applyBorder="1"/>
    <xf numFmtId="43" fontId="43" fillId="33" borderId="0" xfId="34" applyNumberFormat="1" applyFont="1" applyFill="1" applyBorder="1"/>
    <xf numFmtId="43" fontId="43" fillId="33" borderId="28" xfId="34" applyNumberFormat="1" applyFont="1" applyFill="1" applyBorder="1"/>
    <xf numFmtId="43" fontId="43" fillId="33" borderId="22" xfId="34" applyNumberFormat="1" applyFont="1" applyFill="1" applyBorder="1"/>
    <xf numFmtId="0" fontId="28" fillId="33" borderId="0" xfId="0" applyFont="1" applyFill="1" applyBorder="1"/>
    <xf numFmtId="0" fontId="5" fillId="33" borderId="0" xfId="0" applyFont="1" applyFill="1" applyBorder="1" applyAlignment="1">
      <alignment horizontal="left" vertical="center" wrapText="1"/>
    </xf>
    <xf numFmtId="0" fontId="5" fillId="33" borderId="19" xfId="0" applyFont="1" applyFill="1" applyBorder="1" applyAlignment="1">
      <alignment horizontal="left" vertical="center" wrapText="1"/>
    </xf>
    <xf numFmtId="0" fontId="5" fillId="33" borderId="22" xfId="0" applyFont="1" applyFill="1" applyBorder="1" applyAlignment="1">
      <alignment horizontal="left" vertical="center" wrapText="1"/>
    </xf>
    <xf numFmtId="164" fontId="28" fillId="33" borderId="39" xfId="98" applyFont="1" applyFill="1" applyBorder="1" applyAlignment="1">
      <alignment horizontal="center"/>
    </xf>
    <xf numFmtId="0" fontId="71" fillId="33" borderId="0" xfId="0" applyFont="1" applyFill="1" applyBorder="1"/>
    <xf numFmtId="0" fontId="28" fillId="33" borderId="19" xfId="0" applyFont="1" applyFill="1" applyBorder="1"/>
    <xf numFmtId="0" fontId="71" fillId="33" borderId="19" xfId="0" applyFont="1" applyFill="1" applyBorder="1"/>
    <xf numFmtId="43" fontId="28" fillId="33" borderId="0" xfId="34" applyFont="1" applyFill="1"/>
    <xf numFmtId="43" fontId="28" fillId="0" borderId="0" xfId="34" applyFont="1"/>
    <xf numFmtId="0" fontId="30" fillId="0" borderId="0" xfId="40" applyFont="1" applyBorder="1" applyAlignment="1">
      <alignment horizontal="center"/>
    </xf>
    <xf numFmtId="1" fontId="30" fillId="0" borderId="0" xfId="40" applyNumberFormat="1" applyFont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164" fontId="42" fillId="0" borderId="0" xfId="36" applyFont="1" applyFill="1" applyBorder="1" applyAlignment="1">
      <alignment horizontal="left" wrapText="1"/>
    </xf>
    <xf numFmtId="164" fontId="42" fillId="0" borderId="33" xfId="36" applyFont="1" applyFill="1" applyBorder="1" applyAlignment="1">
      <alignment horizontal="left" wrapText="1"/>
    </xf>
  </cellXfs>
  <cellStyles count="102">
    <cellStyle name="20% - Énfasis1" xfId="1" builtinId="30" customBuiltin="1"/>
    <cellStyle name="20% - Énfasis1 2" xfId="53"/>
    <cellStyle name="20% - Énfasis2" xfId="2" builtinId="34" customBuiltin="1"/>
    <cellStyle name="20% - Énfasis2 2" xfId="54"/>
    <cellStyle name="20% - Énfasis3" xfId="3" builtinId="38" customBuiltin="1"/>
    <cellStyle name="20% - Énfasis3 2" xfId="55"/>
    <cellStyle name="20% - Énfasis4" xfId="4" builtinId="42" customBuiltin="1"/>
    <cellStyle name="20% - Énfasis4 2" xfId="56"/>
    <cellStyle name="20% - Énfasis5" xfId="5" builtinId="46" customBuiltin="1"/>
    <cellStyle name="20% - Énfasis5 2" xfId="57"/>
    <cellStyle name="20% - Énfasis6" xfId="6" builtinId="50" customBuiltin="1"/>
    <cellStyle name="20% - Énfasis6 2" xfId="58"/>
    <cellStyle name="40% - Énfasis1" xfId="7" builtinId="31" customBuiltin="1"/>
    <cellStyle name="40% - Énfasis1 2" xfId="59"/>
    <cellStyle name="40% - Énfasis2" xfId="8" builtinId="35" customBuiltin="1"/>
    <cellStyle name="40% - Énfasis2 2" xfId="60"/>
    <cellStyle name="40% - Énfasis3" xfId="9" builtinId="39" customBuiltin="1"/>
    <cellStyle name="40% - Énfasis3 2" xfId="61"/>
    <cellStyle name="40% - Énfasis4" xfId="10" builtinId="43" customBuiltin="1"/>
    <cellStyle name="40% - Énfasis4 2" xfId="62"/>
    <cellStyle name="40% - Énfasis5" xfId="11" builtinId="47" customBuiltin="1"/>
    <cellStyle name="40% - Énfasis5 2" xfId="63"/>
    <cellStyle name="40% - Énfasis6" xfId="12" builtinId="51" customBuiltin="1"/>
    <cellStyle name="40% - Énfasis6 2" xfId="64"/>
    <cellStyle name="60% - Énfasis1" xfId="13" builtinId="32" customBuiltin="1"/>
    <cellStyle name="60% - Énfasis1 2" xfId="65"/>
    <cellStyle name="60% - Énfasis2" xfId="14" builtinId="36" customBuiltin="1"/>
    <cellStyle name="60% - Énfasis2 2" xfId="66"/>
    <cellStyle name="60% - Énfasis3" xfId="15" builtinId="40" customBuiltin="1"/>
    <cellStyle name="60% - Énfasis3 2" xfId="67"/>
    <cellStyle name="60% - Énfasis4" xfId="16" builtinId="44" customBuiltin="1"/>
    <cellStyle name="60% - Énfasis4 2" xfId="68"/>
    <cellStyle name="60% - Énfasis5" xfId="17" builtinId="48" customBuiltin="1"/>
    <cellStyle name="60% - Énfasis5 2" xfId="69"/>
    <cellStyle name="60% - Énfasis6" xfId="18" builtinId="52" customBuiltin="1"/>
    <cellStyle name="60% - Énfasis6 2" xfId="70"/>
    <cellStyle name="Buena" xfId="19" builtinId="26" customBuiltin="1"/>
    <cellStyle name="Buena 2" xfId="71"/>
    <cellStyle name="Cálculo" xfId="20" builtinId="22" customBuiltin="1"/>
    <cellStyle name="Cálculo 2" xfId="72"/>
    <cellStyle name="Celda de comprobación" xfId="21" builtinId="23" customBuiltin="1"/>
    <cellStyle name="Celda de comprobación 2" xfId="73"/>
    <cellStyle name="Celda vinculada" xfId="22" builtinId="24" customBuiltin="1"/>
    <cellStyle name="Celda vinculada 2" xfId="74"/>
    <cellStyle name="Encabezado 1" xfId="46"/>
    <cellStyle name="Encabezado 4" xfId="23" builtinId="19" customBuiltin="1"/>
    <cellStyle name="Encabezado 4 2" xfId="75"/>
    <cellStyle name="Énfasis1" xfId="24" builtinId="29" customBuiltin="1"/>
    <cellStyle name="Énfasis1 2" xfId="76"/>
    <cellStyle name="Énfasis2" xfId="25" builtinId="33" customBuiltin="1"/>
    <cellStyle name="Énfasis2 2" xfId="77"/>
    <cellStyle name="Énfasis3" xfId="26" builtinId="37" customBuiltin="1"/>
    <cellStyle name="Énfasis3 2" xfId="78"/>
    <cellStyle name="Énfasis4" xfId="27" builtinId="41" customBuiltin="1"/>
    <cellStyle name="Énfasis4 2" xfId="79"/>
    <cellStyle name="Énfasis5" xfId="28" builtinId="45" customBuiltin="1"/>
    <cellStyle name="Énfasis5 2" xfId="80"/>
    <cellStyle name="Énfasis6" xfId="29" builtinId="49" customBuiltin="1"/>
    <cellStyle name="Énfasis6 2" xfId="81"/>
    <cellStyle name="Entrada" xfId="30" builtinId="20" customBuiltin="1"/>
    <cellStyle name="Entrada 2" xfId="82"/>
    <cellStyle name="Estilo 1" xfId="31"/>
    <cellStyle name="Euro" xfId="32"/>
    <cellStyle name="Incorrecto" xfId="33" builtinId="27" customBuiltin="1"/>
    <cellStyle name="Incorrecto 2" xfId="83"/>
    <cellStyle name="Millares" xfId="34" builtinId="3"/>
    <cellStyle name="Millares 2" xfId="35"/>
    <cellStyle name="Millares 2 2" xfId="85"/>
    <cellStyle name="Millares 3" xfId="84"/>
    <cellStyle name="Millares_BONIFICACIONES 2014" xfId="36"/>
    <cellStyle name="Millares_BONIFICACIONES 2014 2" xfId="98"/>
    <cellStyle name="Neutral" xfId="37" builtinId="28" customBuiltin="1"/>
    <cellStyle name="Neutral 2" xfId="86"/>
    <cellStyle name="Normal" xfId="0" builtinId="0"/>
    <cellStyle name="Normal 2" xfId="38"/>
    <cellStyle name="Normal 2 2" xfId="87"/>
    <cellStyle name="Normal 3" xfId="50"/>
    <cellStyle name="Normal 3 2" xfId="97"/>
    <cellStyle name="Normal 3 2 2" xfId="101"/>
    <cellStyle name="Normal 3 3" xfId="99"/>
    <cellStyle name="Normal 4" xfId="52"/>
    <cellStyle name="Normal 5" xfId="51"/>
    <cellStyle name="Normal 5 2" xfId="100"/>
    <cellStyle name="Normal_31P (2)" xfId="39"/>
    <cellStyle name="Normal_BONIFICACIONES 2014" xfId="40"/>
    <cellStyle name="Notas" xfId="41" builtinId="10" customBuiltin="1"/>
    <cellStyle name="Notas 2" xfId="88"/>
    <cellStyle name="Salida" xfId="42" builtinId="21" customBuiltin="1"/>
    <cellStyle name="Salida 2" xfId="89"/>
    <cellStyle name="Texto de advertencia" xfId="43" builtinId="11" customBuiltin="1"/>
    <cellStyle name="Texto de advertencia 2" xfId="90"/>
    <cellStyle name="Texto explicativo" xfId="44" builtinId="53" customBuiltin="1"/>
    <cellStyle name="Texto explicativo 2" xfId="91"/>
    <cellStyle name="Título" xfId="45" builtinId="15" customBuiltin="1"/>
    <cellStyle name="Título 1 2" xfId="93"/>
    <cellStyle name="Título 2" xfId="47" builtinId="17" customBuiltin="1"/>
    <cellStyle name="Título 2 2" xfId="94"/>
    <cellStyle name="Título 3" xfId="48" builtinId="18" customBuiltin="1"/>
    <cellStyle name="Título 3 2" xfId="95"/>
    <cellStyle name="Título 4" xfId="92"/>
    <cellStyle name="Total" xfId="49" builtinId="25" customBuiltin="1"/>
    <cellStyle name="Total 2" xfId="96"/>
  </cellStyles>
  <dxfs count="0"/>
  <tableStyles count="0" defaultTableStyle="TableStyleMedium9" defaultPivotStyle="PivotStyleLight16"/>
  <colors>
    <mruColors>
      <color rgb="FFFFFF99"/>
      <color rgb="FF2D6CB9"/>
      <color rgb="FFCC99FF"/>
      <color rgb="FFCCFFCC"/>
      <color rgb="FFFF99CC"/>
      <color rgb="FFFF99FF"/>
      <color rgb="FFFF9999"/>
      <color rgb="FFFFCCCC"/>
      <color rgb="FFCC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externalLink" Target="externalLinks/externalLink1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theme" Target="theme/theme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201</xdr:row>
      <xdr:rowOff>0</xdr:rowOff>
    </xdr:from>
    <xdr:to>
      <xdr:col>0</xdr:col>
      <xdr:colOff>914400</xdr:colOff>
      <xdr:row>202</xdr:row>
      <xdr:rowOff>66675</xdr:rowOff>
    </xdr:to>
    <xdr:pic>
      <xdr:nvPicPr>
        <xdr:cNvPr id="94327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268980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87</xdr:row>
      <xdr:rowOff>0</xdr:rowOff>
    </xdr:from>
    <xdr:to>
      <xdr:col>0</xdr:col>
      <xdr:colOff>914400</xdr:colOff>
      <xdr:row>88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01955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205</xdr:row>
      <xdr:rowOff>0</xdr:rowOff>
    </xdr:from>
    <xdr:to>
      <xdr:col>0</xdr:col>
      <xdr:colOff>914400</xdr:colOff>
      <xdr:row>206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423035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109</xdr:row>
      <xdr:rowOff>0</xdr:rowOff>
    </xdr:from>
    <xdr:to>
      <xdr:col>0</xdr:col>
      <xdr:colOff>914400</xdr:colOff>
      <xdr:row>110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33750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130</xdr:row>
      <xdr:rowOff>0</xdr:rowOff>
    </xdr:from>
    <xdr:to>
      <xdr:col>0</xdr:col>
      <xdr:colOff>914400</xdr:colOff>
      <xdr:row>131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79270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114</xdr:row>
      <xdr:rowOff>0</xdr:rowOff>
    </xdr:from>
    <xdr:to>
      <xdr:col>0</xdr:col>
      <xdr:colOff>914400</xdr:colOff>
      <xdr:row>115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193125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105</xdr:row>
      <xdr:rowOff>0</xdr:rowOff>
    </xdr:from>
    <xdr:to>
      <xdr:col>0</xdr:col>
      <xdr:colOff>914400</xdr:colOff>
      <xdr:row>106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602325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0</xdr:rowOff>
    </xdr:from>
    <xdr:to>
      <xdr:col>0</xdr:col>
      <xdr:colOff>914400</xdr:colOff>
      <xdr:row>76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14500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102</xdr:row>
      <xdr:rowOff>0</xdr:rowOff>
    </xdr:from>
    <xdr:to>
      <xdr:col>0</xdr:col>
      <xdr:colOff>914400</xdr:colOff>
      <xdr:row>103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28725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914400</xdr:colOff>
      <xdr:row>81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659225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0</xdr:rowOff>
    </xdr:from>
    <xdr:to>
      <xdr:col>0</xdr:col>
      <xdr:colOff>914400</xdr:colOff>
      <xdr:row>57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3096875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0</xdr:col>
      <xdr:colOff>914400</xdr:colOff>
      <xdr:row>49</xdr:row>
      <xdr:rowOff>66675</xdr:rowOff>
    </xdr:to>
    <xdr:pic>
      <xdr:nvPicPr>
        <xdr:cNvPr id="96375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915275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0</xdr:rowOff>
    </xdr:from>
    <xdr:to>
      <xdr:col>0</xdr:col>
      <xdr:colOff>914400</xdr:colOff>
      <xdr:row>85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210675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162</xdr:row>
      <xdr:rowOff>0</xdr:rowOff>
    </xdr:from>
    <xdr:to>
      <xdr:col>0</xdr:col>
      <xdr:colOff>914400</xdr:colOff>
      <xdr:row>163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3744575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131</xdr:row>
      <xdr:rowOff>0</xdr:rowOff>
    </xdr:from>
    <xdr:to>
      <xdr:col>0</xdr:col>
      <xdr:colOff>914400</xdr:colOff>
      <xdr:row>132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6374725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73</xdr:row>
      <xdr:rowOff>0</xdr:rowOff>
    </xdr:from>
    <xdr:to>
      <xdr:col>0</xdr:col>
      <xdr:colOff>914400</xdr:colOff>
      <xdr:row>74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35505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114</xdr:row>
      <xdr:rowOff>0</xdr:rowOff>
    </xdr:from>
    <xdr:to>
      <xdr:col>0</xdr:col>
      <xdr:colOff>914400</xdr:colOff>
      <xdr:row>115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96340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914400</xdr:colOff>
      <xdr:row>115</xdr:row>
      <xdr:rowOff>66675</xdr:rowOff>
    </xdr:to>
    <xdr:pic>
      <xdr:nvPicPr>
        <xdr:cNvPr id="3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256250"/>
          <a:ext cx="914400" cy="22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0</xdr:rowOff>
    </xdr:from>
    <xdr:to>
      <xdr:col>0</xdr:col>
      <xdr:colOff>914400</xdr:colOff>
      <xdr:row>64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96340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109</xdr:row>
      <xdr:rowOff>0</xdr:rowOff>
    </xdr:from>
    <xdr:to>
      <xdr:col>0</xdr:col>
      <xdr:colOff>914400</xdr:colOff>
      <xdr:row>110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34415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95</xdr:row>
      <xdr:rowOff>0</xdr:rowOff>
    </xdr:from>
    <xdr:to>
      <xdr:col>0</xdr:col>
      <xdr:colOff>914400</xdr:colOff>
      <xdr:row>96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79270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50</xdr:row>
      <xdr:rowOff>0</xdr:rowOff>
    </xdr:from>
    <xdr:to>
      <xdr:col>0</xdr:col>
      <xdr:colOff>914400</xdr:colOff>
      <xdr:row>51</xdr:row>
      <xdr:rowOff>74612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04035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82</xdr:row>
      <xdr:rowOff>0</xdr:rowOff>
    </xdr:from>
    <xdr:to>
      <xdr:col>0</xdr:col>
      <xdr:colOff>914400</xdr:colOff>
      <xdr:row>83</xdr:row>
      <xdr:rowOff>74612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96275"/>
          <a:ext cx="914400" cy="227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65</xdr:row>
      <xdr:rowOff>0</xdr:rowOff>
    </xdr:from>
    <xdr:to>
      <xdr:col>0</xdr:col>
      <xdr:colOff>914400</xdr:colOff>
      <xdr:row>66</xdr:row>
      <xdr:rowOff>66675</xdr:rowOff>
    </xdr:to>
    <xdr:pic>
      <xdr:nvPicPr>
        <xdr:cNvPr id="98423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66800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0</xdr:rowOff>
    </xdr:from>
    <xdr:to>
      <xdr:col>0</xdr:col>
      <xdr:colOff>914400</xdr:colOff>
      <xdr:row>60</xdr:row>
      <xdr:rowOff>74612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3420725"/>
          <a:ext cx="914400" cy="227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</xdr:row>
      <xdr:rowOff>0</xdr:rowOff>
    </xdr:from>
    <xdr:to>
      <xdr:col>0</xdr:col>
      <xdr:colOff>914400</xdr:colOff>
      <xdr:row>43</xdr:row>
      <xdr:rowOff>74612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696450"/>
          <a:ext cx="914400" cy="227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0</xdr:col>
      <xdr:colOff>914400</xdr:colOff>
      <xdr:row>48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943725"/>
          <a:ext cx="914400" cy="227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0</xdr:rowOff>
    </xdr:from>
    <xdr:to>
      <xdr:col>0</xdr:col>
      <xdr:colOff>914400</xdr:colOff>
      <xdr:row>60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53350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0</xdr:rowOff>
    </xdr:from>
    <xdr:to>
      <xdr:col>0</xdr:col>
      <xdr:colOff>914400</xdr:colOff>
      <xdr:row>47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182350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0</xdr:rowOff>
    </xdr:from>
    <xdr:to>
      <xdr:col>0</xdr:col>
      <xdr:colOff>914400</xdr:colOff>
      <xdr:row>60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591425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0</xdr:rowOff>
    </xdr:from>
    <xdr:to>
      <xdr:col>0</xdr:col>
      <xdr:colOff>914400</xdr:colOff>
      <xdr:row>47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696450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65</xdr:row>
      <xdr:rowOff>0</xdr:rowOff>
    </xdr:from>
    <xdr:to>
      <xdr:col>0</xdr:col>
      <xdr:colOff>914400</xdr:colOff>
      <xdr:row>66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591425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62</xdr:row>
      <xdr:rowOff>0</xdr:rowOff>
    </xdr:from>
    <xdr:to>
      <xdr:col>0</xdr:col>
      <xdr:colOff>914400</xdr:colOff>
      <xdr:row>63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668000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0</xdr:rowOff>
    </xdr:from>
    <xdr:to>
      <xdr:col>0</xdr:col>
      <xdr:colOff>914400</xdr:colOff>
      <xdr:row>73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182225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114</xdr:row>
      <xdr:rowOff>0</xdr:rowOff>
    </xdr:from>
    <xdr:to>
      <xdr:col>0</xdr:col>
      <xdr:colOff>914400</xdr:colOff>
      <xdr:row>115</xdr:row>
      <xdr:rowOff>66675</xdr:rowOff>
    </xdr:to>
    <xdr:pic>
      <xdr:nvPicPr>
        <xdr:cNvPr id="104567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602325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0</xdr:rowOff>
    </xdr:from>
    <xdr:to>
      <xdr:col>0</xdr:col>
      <xdr:colOff>914400</xdr:colOff>
      <xdr:row>58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801475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50</xdr:row>
      <xdr:rowOff>0</xdr:rowOff>
    </xdr:from>
    <xdr:to>
      <xdr:col>0</xdr:col>
      <xdr:colOff>914400</xdr:colOff>
      <xdr:row>51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372600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0</xdr:rowOff>
    </xdr:from>
    <xdr:to>
      <xdr:col>0</xdr:col>
      <xdr:colOff>914400</xdr:colOff>
      <xdr:row>73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239125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0</xdr:col>
      <xdr:colOff>914400</xdr:colOff>
      <xdr:row>72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801475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0</xdr:col>
      <xdr:colOff>914400</xdr:colOff>
      <xdr:row>72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639550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0</xdr:col>
      <xdr:colOff>914400</xdr:colOff>
      <xdr:row>35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639550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0</xdr:col>
      <xdr:colOff>914400</xdr:colOff>
      <xdr:row>45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648325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0</xdr:col>
      <xdr:colOff>914400</xdr:colOff>
      <xdr:row>39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267575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185</xdr:row>
      <xdr:rowOff>0</xdr:rowOff>
    </xdr:from>
    <xdr:to>
      <xdr:col>0</xdr:col>
      <xdr:colOff>914400</xdr:colOff>
      <xdr:row>186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96025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0</xdr:col>
      <xdr:colOff>914400</xdr:colOff>
      <xdr:row>68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0099000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114</xdr:row>
      <xdr:rowOff>0</xdr:rowOff>
    </xdr:from>
    <xdr:to>
      <xdr:col>0</xdr:col>
      <xdr:colOff>914400</xdr:colOff>
      <xdr:row>115</xdr:row>
      <xdr:rowOff>66675</xdr:rowOff>
    </xdr:to>
    <xdr:pic>
      <xdr:nvPicPr>
        <xdr:cNvPr id="107639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602325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0</xdr:rowOff>
    </xdr:from>
    <xdr:to>
      <xdr:col>0</xdr:col>
      <xdr:colOff>914400</xdr:colOff>
      <xdr:row>71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991850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94</xdr:row>
      <xdr:rowOff>0</xdr:rowOff>
    </xdr:from>
    <xdr:to>
      <xdr:col>0</xdr:col>
      <xdr:colOff>914400</xdr:colOff>
      <xdr:row>95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477625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0</xdr:rowOff>
    </xdr:from>
    <xdr:to>
      <xdr:col>0</xdr:col>
      <xdr:colOff>914400</xdr:colOff>
      <xdr:row>58</xdr:row>
      <xdr:rowOff>74613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354300"/>
          <a:ext cx="914400" cy="227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87</xdr:row>
      <xdr:rowOff>0</xdr:rowOff>
    </xdr:from>
    <xdr:to>
      <xdr:col>0</xdr:col>
      <xdr:colOff>914400</xdr:colOff>
      <xdr:row>88</xdr:row>
      <xdr:rowOff>66675</xdr:rowOff>
    </xdr:to>
    <xdr:pic>
      <xdr:nvPicPr>
        <xdr:cNvPr id="110708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423035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90</xdr:row>
      <xdr:rowOff>0</xdr:rowOff>
    </xdr:from>
    <xdr:to>
      <xdr:col>0</xdr:col>
      <xdr:colOff>914400</xdr:colOff>
      <xdr:row>91</xdr:row>
      <xdr:rowOff>66675</xdr:rowOff>
    </xdr:to>
    <xdr:pic>
      <xdr:nvPicPr>
        <xdr:cNvPr id="114774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4716125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129</xdr:row>
      <xdr:rowOff>0</xdr:rowOff>
    </xdr:from>
    <xdr:to>
      <xdr:col>0</xdr:col>
      <xdr:colOff>914400</xdr:colOff>
      <xdr:row>130</xdr:row>
      <xdr:rowOff>66675</xdr:rowOff>
    </xdr:to>
    <xdr:pic>
      <xdr:nvPicPr>
        <xdr:cNvPr id="117815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03120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144</xdr:row>
      <xdr:rowOff>0</xdr:rowOff>
    </xdr:from>
    <xdr:to>
      <xdr:col>0</xdr:col>
      <xdr:colOff>914400</xdr:colOff>
      <xdr:row>145</xdr:row>
      <xdr:rowOff>66675</xdr:rowOff>
    </xdr:to>
    <xdr:pic>
      <xdr:nvPicPr>
        <xdr:cNvPr id="2" name="Picture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031200"/>
          <a:ext cx="9144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31.107.8.56\users\ljimenez\Desktop\Grupo%20LMJS\QUERETARO%20MOTORS\CHEVROLET\BONIFICACIONES\Bonificaciones%20Sem%20de%20Cta%20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S"/>
      <sheetName val="DEPOSITOS"/>
      <sheetName val="04-01-13 Moni"/>
      <sheetName val="04-01-13"/>
      <sheetName val="221-PENDIENTE"/>
      <sheetName val="Hoja2"/>
      <sheetName val="Hoja1 (2)"/>
      <sheetName val="Hoja1"/>
      <sheetName val="1"/>
      <sheetName val="11-01-13"/>
      <sheetName val="2"/>
      <sheetName val="18-01-13"/>
      <sheetName val="3"/>
      <sheetName val="25-01-13"/>
      <sheetName val="4"/>
      <sheetName val="01-02-13 "/>
      <sheetName val="5"/>
      <sheetName val="08-02-13 "/>
      <sheetName val="6"/>
      <sheetName val="15-02-13"/>
      <sheetName val="7"/>
      <sheetName val="22-02-13"/>
      <sheetName val="8"/>
      <sheetName val="01-03-13"/>
      <sheetName val="9"/>
      <sheetName val="08-03-13"/>
      <sheetName val="10"/>
      <sheetName val="15-03-13 "/>
      <sheetName val="11"/>
      <sheetName val="22-03-13 "/>
      <sheetName val="12"/>
      <sheetName val="29-03-13 "/>
      <sheetName val="13A"/>
      <sheetName val="13"/>
      <sheetName val="05-04-13"/>
      <sheetName val="14"/>
      <sheetName val="12-04-13"/>
      <sheetName val="15"/>
      <sheetName val="19-04-13"/>
      <sheetName val="16"/>
      <sheetName val="26-04-13"/>
      <sheetName val="17"/>
      <sheetName val="03-05-13"/>
      <sheetName val="18"/>
      <sheetName val="10-05-13"/>
      <sheetName val="19"/>
      <sheetName val="17-05-13"/>
      <sheetName val="20"/>
      <sheetName val="24-05-13"/>
      <sheetName val="21"/>
      <sheetName val="31-05-13 "/>
      <sheetName val="22"/>
      <sheetName val="07-06-13 "/>
      <sheetName val="23"/>
      <sheetName val="14-06-13 "/>
      <sheetName val="24"/>
      <sheetName val="21-06-13 "/>
      <sheetName val="25"/>
      <sheetName val="28-06-13"/>
      <sheetName val="26"/>
      <sheetName val="05-07-13"/>
      <sheetName val="27"/>
      <sheetName val="12-07-13 "/>
      <sheetName val="28"/>
      <sheetName val="19-07-13 "/>
      <sheetName val="29"/>
      <sheetName val="26-07-13 "/>
      <sheetName val="30"/>
      <sheetName val="02-08-13"/>
      <sheetName val="31"/>
      <sheetName val="09-08-13 "/>
      <sheetName val="32"/>
      <sheetName val="16-08-13"/>
      <sheetName val="33 "/>
      <sheetName val="23-08-13"/>
      <sheetName val="34"/>
      <sheetName val="30-08-13 "/>
      <sheetName val="35 "/>
      <sheetName val="06-09-13"/>
      <sheetName val="36  "/>
      <sheetName val="13-09-13"/>
      <sheetName val="37"/>
      <sheetName val="20-09-13 "/>
      <sheetName val="38"/>
      <sheetName val="27-09-13"/>
      <sheetName val="39"/>
      <sheetName val="04-10-13"/>
      <sheetName val="40"/>
      <sheetName val="11-10-13 "/>
      <sheetName val="41"/>
      <sheetName val="A"/>
      <sheetName val="18-10-13  "/>
      <sheetName val="42"/>
      <sheetName val="B"/>
      <sheetName val="25-10-13 "/>
      <sheetName val="C"/>
      <sheetName val="43"/>
      <sheetName val="01-11-13"/>
      <sheetName val="D"/>
      <sheetName val="44"/>
      <sheetName val="08-11-13"/>
      <sheetName val="E"/>
      <sheetName val="45"/>
      <sheetName val="15-11-13"/>
      <sheetName val="F"/>
      <sheetName val="46"/>
      <sheetName val="Hoja3"/>
      <sheetName val="22-11-13 "/>
      <sheetName val="G"/>
      <sheetName val="47"/>
      <sheetName val="29-11-13"/>
      <sheetName val="48"/>
      <sheetName val="06-12-13"/>
      <sheetName val="49"/>
      <sheetName val="13-12-13"/>
      <sheetName val="50"/>
      <sheetName val="20-12-13"/>
      <sheetName val="51"/>
      <sheetName val="27-12-13"/>
      <sheetName val="56"/>
      <sheetName val="03-01-14"/>
      <sheetName val="Hoja5"/>
      <sheetName val="Hoja4"/>
      <sheetName val="5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98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02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09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13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17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21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2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8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32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6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0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4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8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2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56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9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6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0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3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7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8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indexed="44"/>
  </sheetPr>
  <dimension ref="A1:R227"/>
  <sheetViews>
    <sheetView zoomScale="115" workbookViewId="0">
      <pane ySplit="4" topLeftCell="A174" activePane="bottomLeft" state="frozenSplit"/>
      <selection pane="bottomLeft" activeCell="B207" sqref="B207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5703125" style="22" customWidth="1"/>
    <col min="9" max="9" width="15.42578125" style="10" customWidth="1"/>
    <col min="10" max="10" width="11.5703125" style="10" customWidth="1"/>
    <col min="11" max="12" width="13" style="10" customWidth="1"/>
    <col min="13" max="13" width="9" style="34" customWidth="1"/>
    <col min="14" max="14" width="12.5703125" style="35" bestFit="1" customWidth="1"/>
    <col min="15" max="15" width="25.7109375" style="31" bestFit="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26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">
        <v>42735</v>
      </c>
      <c r="B5" s="4" t="s">
        <v>160</v>
      </c>
      <c r="C5" s="4" t="s">
        <v>245</v>
      </c>
      <c r="D5" s="5"/>
      <c r="E5" s="4"/>
      <c r="F5" s="4"/>
      <c r="G5" s="144">
        <v>-9899.44</v>
      </c>
      <c r="H5" s="13" t="s">
        <v>133</v>
      </c>
      <c r="I5" s="5">
        <v>-9899.44</v>
      </c>
      <c r="K5" s="25"/>
      <c r="L5" s="25"/>
      <c r="M5" s="26" t="s">
        <v>138</v>
      </c>
      <c r="N5" s="27" t="s">
        <v>126</v>
      </c>
      <c r="O5" s="27" t="s">
        <v>136</v>
      </c>
      <c r="P5" s="27" t="s">
        <v>471</v>
      </c>
      <c r="Q5" s="28"/>
      <c r="R5" s="29"/>
    </row>
    <row r="6" spans="1:18" s="24" customFormat="1" ht="12.75">
      <c r="A6" s="3">
        <v>42735</v>
      </c>
      <c r="B6" s="4" t="s">
        <v>160</v>
      </c>
      <c r="C6" s="4" t="s">
        <v>238</v>
      </c>
      <c r="D6" s="5"/>
      <c r="E6" s="4"/>
      <c r="F6" s="4"/>
      <c r="G6" s="144">
        <v>-10781.04</v>
      </c>
      <c r="H6" s="13" t="s">
        <v>135</v>
      </c>
      <c r="I6" s="5">
        <v>-10781.04</v>
      </c>
      <c r="K6" s="25"/>
      <c r="L6" s="25"/>
      <c r="M6" s="26" t="s">
        <v>138</v>
      </c>
      <c r="N6" s="27" t="s">
        <v>149</v>
      </c>
      <c r="O6" s="27" t="s">
        <v>141</v>
      </c>
      <c r="P6" s="27" t="s">
        <v>471</v>
      </c>
      <c r="Q6" s="28"/>
      <c r="R6" s="29"/>
    </row>
    <row r="7" spans="1:18" s="24" customFormat="1" ht="12.75">
      <c r="A7" s="3">
        <v>42735</v>
      </c>
      <c r="B7" s="4" t="s">
        <v>160</v>
      </c>
      <c r="C7" s="4" t="s">
        <v>201</v>
      </c>
      <c r="D7" s="5"/>
      <c r="E7" s="4"/>
      <c r="F7" s="4"/>
      <c r="G7" s="144">
        <v>-41588.32</v>
      </c>
      <c r="H7" s="13" t="s">
        <v>137</v>
      </c>
      <c r="I7" s="5">
        <v>-41588.32</v>
      </c>
      <c r="K7" s="25"/>
      <c r="L7" s="25"/>
      <c r="M7" s="26" t="s">
        <v>138</v>
      </c>
      <c r="N7" s="27" t="s">
        <v>174</v>
      </c>
      <c r="O7" s="27" t="s">
        <v>243</v>
      </c>
      <c r="P7" s="27" t="s">
        <v>471</v>
      </c>
      <c r="Q7" s="28"/>
      <c r="R7" s="29"/>
    </row>
    <row r="8" spans="1:18" s="24" customFormat="1" ht="12.75">
      <c r="A8" s="3">
        <v>42738</v>
      </c>
      <c r="B8" s="4" t="s">
        <v>160</v>
      </c>
      <c r="C8" s="4" t="s">
        <v>12</v>
      </c>
      <c r="D8" s="5"/>
      <c r="E8" s="4"/>
      <c r="F8" s="4"/>
      <c r="G8" s="144">
        <v>-6750.04</v>
      </c>
      <c r="H8" s="13" t="s">
        <v>139</v>
      </c>
      <c r="I8" s="5">
        <v>-6750.04</v>
      </c>
      <c r="K8" s="25"/>
      <c r="L8" s="25"/>
      <c r="M8" s="26" t="s">
        <v>138</v>
      </c>
      <c r="N8" s="27" t="s">
        <v>16</v>
      </c>
      <c r="O8" s="27" t="s">
        <v>134</v>
      </c>
      <c r="P8" s="27" t="s">
        <v>472</v>
      </c>
      <c r="Q8" s="28"/>
      <c r="R8" s="29"/>
    </row>
    <row r="9" spans="1:18" s="24" customFormat="1" ht="12.75">
      <c r="A9" s="3">
        <v>42738</v>
      </c>
      <c r="B9" s="4" t="s">
        <v>160</v>
      </c>
      <c r="C9" s="4" t="s">
        <v>200</v>
      </c>
      <c r="D9" s="5"/>
      <c r="E9" s="4"/>
      <c r="F9" s="4"/>
      <c r="G9" s="144">
        <v>-6750.04</v>
      </c>
      <c r="H9" s="13" t="s">
        <v>140</v>
      </c>
      <c r="I9" s="5">
        <v>-6750.04</v>
      </c>
      <c r="K9" s="25"/>
      <c r="L9" s="25"/>
      <c r="M9" s="26" t="s">
        <v>138</v>
      </c>
      <c r="N9" s="27" t="s">
        <v>169</v>
      </c>
      <c r="O9" s="27" t="s">
        <v>134</v>
      </c>
      <c r="P9" s="27" t="s">
        <v>472</v>
      </c>
      <c r="Q9" s="28"/>
      <c r="R9" s="29"/>
    </row>
    <row r="10" spans="1:18" s="24" customFormat="1" ht="12.75">
      <c r="A10" s="3">
        <v>42738</v>
      </c>
      <c r="B10" s="4" t="s">
        <v>160</v>
      </c>
      <c r="C10" s="4" t="s">
        <v>203</v>
      </c>
      <c r="D10" s="5"/>
      <c r="E10" s="4"/>
      <c r="F10" s="4"/>
      <c r="G10" s="144">
        <v>-10781.04</v>
      </c>
      <c r="H10" s="13" t="s">
        <v>142</v>
      </c>
      <c r="I10" s="5">
        <v>-10781.04</v>
      </c>
      <c r="K10" s="25"/>
      <c r="L10" s="25"/>
      <c r="M10" s="26" t="s">
        <v>138</v>
      </c>
      <c r="N10" s="27" t="s">
        <v>170</v>
      </c>
      <c r="O10" s="27" t="s">
        <v>141</v>
      </c>
      <c r="P10" s="27" t="s">
        <v>474</v>
      </c>
      <c r="Q10" s="28"/>
      <c r="R10" s="29"/>
    </row>
    <row r="11" spans="1:18" s="24" customFormat="1" ht="12.75">
      <c r="A11" s="3">
        <v>42738</v>
      </c>
      <c r="B11" s="4" t="s">
        <v>160</v>
      </c>
      <c r="C11" s="4" t="s">
        <v>14</v>
      </c>
      <c r="D11" s="5"/>
      <c r="E11" s="4"/>
      <c r="F11" s="4"/>
      <c r="G11" s="144">
        <v>-14399.08</v>
      </c>
      <c r="H11" s="13" t="s">
        <v>143</v>
      </c>
      <c r="I11" s="5">
        <v>-14399.08</v>
      </c>
      <c r="K11" s="25"/>
      <c r="L11" s="25"/>
      <c r="M11" s="26" t="s">
        <v>138</v>
      </c>
      <c r="N11" s="27" t="s">
        <v>164</v>
      </c>
      <c r="O11" s="27" t="s">
        <v>136</v>
      </c>
      <c r="P11" s="27" t="s">
        <v>472</v>
      </c>
      <c r="Q11" s="28"/>
      <c r="R11" s="29"/>
    </row>
    <row r="12" spans="1:18" s="24" customFormat="1" ht="12.75">
      <c r="A12" s="3">
        <v>42738</v>
      </c>
      <c r="B12" s="4" t="s">
        <v>160</v>
      </c>
      <c r="C12" s="4" t="s">
        <v>241</v>
      </c>
      <c r="D12" s="5"/>
      <c r="E12" s="4"/>
      <c r="F12" s="4"/>
      <c r="G12" s="144">
        <v>-9899.44</v>
      </c>
      <c r="H12" s="13" t="s">
        <v>144</v>
      </c>
      <c r="I12" s="5">
        <v>-9899.44</v>
      </c>
      <c r="K12" s="25"/>
      <c r="L12" s="25"/>
      <c r="M12" s="26" t="s">
        <v>138</v>
      </c>
      <c r="N12" s="27" t="s">
        <v>152</v>
      </c>
      <c r="O12" s="27" t="s">
        <v>136</v>
      </c>
      <c r="P12" s="27" t="s">
        <v>472</v>
      </c>
      <c r="Q12" s="28"/>
      <c r="R12" s="29"/>
    </row>
    <row r="13" spans="1:18" s="24" customFormat="1" ht="12.75">
      <c r="A13" s="3">
        <v>42738</v>
      </c>
      <c r="B13" s="4" t="s">
        <v>160</v>
      </c>
      <c r="C13" s="4" t="s">
        <v>232</v>
      </c>
      <c r="D13" s="5"/>
      <c r="E13" s="4"/>
      <c r="F13" s="4"/>
      <c r="G13" s="144">
        <v>-6750.04</v>
      </c>
      <c r="H13" s="13" t="s">
        <v>145</v>
      </c>
      <c r="I13" s="5">
        <v>-6750.04</v>
      </c>
      <c r="K13" s="25"/>
      <c r="L13" s="25"/>
      <c r="M13" s="26" t="s">
        <v>138</v>
      </c>
      <c r="N13" s="27" t="s">
        <v>183</v>
      </c>
      <c r="O13" s="27" t="s">
        <v>134</v>
      </c>
      <c r="P13" s="27" t="s">
        <v>472</v>
      </c>
      <c r="Q13" s="28"/>
      <c r="R13" s="29"/>
    </row>
    <row r="14" spans="1:18" s="24" customFormat="1" ht="12.75">
      <c r="A14" s="3">
        <v>42738</v>
      </c>
      <c r="B14" s="4" t="s">
        <v>160</v>
      </c>
      <c r="C14" s="4" t="s">
        <v>211</v>
      </c>
      <c r="D14" s="5"/>
      <c r="E14" s="4"/>
      <c r="F14" s="4"/>
      <c r="G14" s="144">
        <v>-14399.08</v>
      </c>
      <c r="H14" s="13" t="s">
        <v>146</v>
      </c>
      <c r="I14" s="5">
        <v>-14399.08</v>
      </c>
      <c r="K14" s="25"/>
      <c r="L14" s="25"/>
      <c r="M14" s="26" t="s">
        <v>138</v>
      </c>
      <c r="N14" s="27" t="s">
        <v>173</v>
      </c>
      <c r="O14" s="27" t="s">
        <v>136</v>
      </c>
      <c r="P14" s="27" t="s">
        <v>472</v>
      </c>
      <c r="Q14" s="28"/>
      <c r="R14" s="29"/>
    </row>
    <row r="15" spans="1:18" s="24" customFormat="1" ht="12.75">
      <c r="A15" s="3">
        <v>42738</v>
      </c>
      <c r="B15" s="4" t="s">
        <v>160</v>
      </c>
      <c r="C15" s="4" t="s">
        <v>230</v>
      </c>
      <c r="D15" s="5"/>
      <c r="E15" s="4"/>
      <c r="F15" s="4"/>
      <c r="G15" s="144">
        <v>-15280.68</v>
      </c>
      <c r="H15" s="13" t="s">
        <v>147</v>
      </c>
      <c r="I15" s="5">
        <v>-15280.68</v>
      </c>
      <c r="K15" s="25"/>
      <c r="L15" s="25"/>
      <c r="M15" s="26" t="s">
        <v>138</v>
      </c>
      <c r="N15" s="27" t="s">
        <v>255</v>
      </c>
      <c r="O15" s="27" t="s">
        <v>141</v>
      </c>
      <c r="P15" s="27" t="s">
        <v>472</v>
      </c>
      <c r="Q15" s="28"/>
      <c r="R15" s="29"/>
    </row>
    <row r="16" spans="1:18" s="24" customFormat="1" ht="12.75">
      <c r="A16" s="3">
        <v>42739</v>
      </c>
      <c r="B16" s="4" t="s">
        <v>160</v>
      </c>
      <c r="C16" s="4" t="s">
        <v>229</v>
      </c>
      <c r="D16" s="5"/>
      <c r="E16" s="4"/>
      <c r="F16" s="4"/>
      <c r="G16" s="144">
        <v>-10781.04</v>
      </c>
      <c r="H16" s="13" t="s">
        <v>224</v>
      </c>
      <c r="I16" s="5">
        <v>-10781.04</v>
      </c>
      <c r="K16" s="25"/>
      <c r="L16" s="25"/>
      <c r="M16" s="26" t="s">
        <v>138</v>
      </c>
      <c r="N16" s="27" t="s">
        <v>254</v>
      </c>
      <c r="O16" s="27" t="s">
        <v>141</v>
      </c>
      <c r="P16" s="27" t="s">
        <v>486</v>
      </c>
      <c r="Q16" s="28"/>
      <c r="R16" s="29"/>
    </row>
    <row r="17" spans="1:18" s="24" customFormat="1" ht="12.75">
      <c r="A17" s="3">
        <v>42739</v>
      </c>
      <c r="B17" s="4" t="s">
        <v>160</v>
      </c>
      <c r="C17" s="4" t="s">
        <v>208</v>
      </c>
      <c r="D17" s="5"/>
      <c r="E17" s="4"/>
      <c r="F17" s="4"/>
      <c r="G17" s="144">
        <v>-10781.04</v>
      </c>
      <c r="H17" s="13" t="s">
        <v>225</v>
      </c>
      <c r="I17" s="5">
        <v>-10781.04</v>
      </c>
      <c r="K17" s="25"/>
      <c r="L17" s="25"/>
      <c r="M17" s="26" t="s">
        <v>138</v>
      </c>
      <c r="N17" s="27" t="s">
        <v>171</v>
      </c>
      <c r="O17" s="27" t="s">
        <v>141</v>
      </c>
      <c r="P17" s="27" t="s">
        <v>486</v>
      </c>
      <c r="Q17" s="28"/>
      <c r="R17" s="29"/>
    </row>
    <row r="18" spans="1:18" s="24" customFormat="1" ht="12.75">
      <c r="A18" s="3">
        <v>42740</v>
      </c>
      <c r="B18" s="4" t="s">
        <v>160</v>
      </c>
      <c r="C18" s="4" t="s">
        <v>203</v>
      </c>
      <c r="D18" s="5"/>
      <c r="E18" s="4"/>
      <c r="F18" s="4"/>
      <c r="G18" s="144">
        <v>-10781.04</v>
      </c>
      <c r="H18" s="13" t="s">
        <v>142</v>
      </c>
      <c r="I18" s="5">
        <v>-10781.04</v>
      </c>
      <c r="K18" s="25"/>
      <c r="L18" s="25"/>
      <c r="M18" s="26" t="s">
        <v>138</v>
      </c>
      <c r="N18" s="27" t="s">
        <v>170</v>
      </c>
      <c r="O18" s="27" t="s">
        <v>141</v>
      </c>
      <c r="P18" s="27" t="s">
        <v>472</v>
      </c>
      <c r="Q18" s="28"/>
      <c r="R18" s="29"/>
    </row>
    <row r="19" spans="1:18" s="24" customFormat="1" ht="12.75">
      <c r="A19" s="3">
        <v>42740</v>
      </c>
      <c r="B19" s="4" t="s">
        <v>160</v>
      </c>
      <c r="C19" s="4" t="s">
        <v>201</v>
      </c>
      <c r="D19" s="5"/>
      <c r="E19" s="4"/>
      <c r="F19" s="4"/>
      <c r="G19" s="144">
        <v>-41588.32</v>
      </c>
      <c r="H19" s="13" t="s">
        <v>137</v>
      </c>
      <c r="I19" s="5">
        <v>-41588.32</v>
      </c>
      <c r="K19" s="25"/>
      <c r="L19" s="25"/>
      <c r="M19" s="26" t="s">
        <v>138</v>
      </c>
      <c r="N19" s="27" t="s">
        <v>174</v>
      </c>
      <c r="O19" s="27" t="s">
        <v>243</v>
      </c>
      <c r="P19" s="27" t="s">
        <v>474</v>
      </c>
      <c r="Q19" s="28"/>
      <c r="R19" s="29"/>
    </row>
    <row r="20" spans="1:18" s="24" customFormat="1" ht="12.75">
      <c r="A20" s="3">
        <v>42740</v>
      </c>
      <c r="B20" s="4" t="s">
        <v>160</v>
      </c>
      <c r="C20" s="4" t="s">
        <v>125</v>
      </c>
      <c r="D20" s="5"/>
      <c r="E20" s="4"/>
      <c r="F20" s="4"/>
      <c r="G20" s="144">
        <v>-4499.6400000000003</v>
      </c>
      <c r="H20" s="13" t="s">
        <v>226</v>
      </c>
      <c r="I20" s="5">
        <v>-4499.6400000000003</v>
      </c>
      <c r="K20" s="25"/>
      <c r="L20" s="25"/>
      <c r="M20" s="26" t="s">
        <v>138</v>
      </c>
      <c r="N20" s="27" t="s">
        <v>214</v>
      </c>
      <c r="O20" s="27" t="s">
        <v>141</v>
      </c>
      <c r="P20" s="27" t="s">
        <v>474</v>
      </c>
      <c r="Q20" s="28"/>
      <c r="R20" s="29"/>
    </row>
    <row r="21" spans="1:18" s="24" customFormat="1" ht="12.75">
      <c r="A21" s="3">
        <v>42740</v>
      </c>
      <c r="B21" s="4" t="s">
        <v>160</v>
      </c>
      <c r="C21" s="4" t="s">
        <v>212</v>
      </c>
      <c r="D21" s="5"/>
      <c r="E21" s="4"/>
      <c r="F21" s="4"/>
      <c r="G21" s="144">
        <v>-49247.8</v>
      </c>
      <c r="H21" s="13" t="s">
        <v>227</v>
      </c>
      <c r="I21" s="5">
        <v>-49247.8</v>
      </c>
      <c r="K21" s="25"/>
      <c r="L21" s="25"/>
      <c r="M21" s="26" t="s">
        <v>138</v>
      </c>
      <c r="N21" s="27" t="s">
        <v>175</v>
      </c>
      <c r="O21" s="27" t="s">
        <v>242</v>
      </c>
      <c r="P21" s="27" t="s">
        <v>474</v>
      </c>
      <c r="Q21" s="28"/>
      <c r="R21" s="29"/>
    </row>
    <row r="22" spans="1:18" s="24" customFormat="1" ht="12.75">
      <c r="A22" s="3">
        <v>42740</v>
      </c>
      <c r="B22" s="4" t="s">
        <v>160</v>
      </c>
      <c r="C22" s="4" t="s">
        <v>210</v>
      </c>
      <c r="D22" s="5"/>
      <c r="E22" s="4"/>
      <c r="F22" s="4"/>
      <c r="G22" s="144">
        <v>-12979.24</v>
      </c>
      <c r="H22" s="13" t="s">
        <v>159</v>
      </c>
      <c r="I22" s="5">
        <v>-12979.24</v>
      </c>
      <c r="K22" s="25"/>
      <c r="L22" s="25"/>
      <c r="M22" s="26" t="s">
        <v>138</v>
      </c>
      <c r="N22" s="27" t="s">
        <v>172</v>
      </c>
      <c r="O22" s="27" t="s">
        <v>141</v>
      </c>
      <c r="P22" s="27" t="s">
        <v>474</v>
      </c>
      <c r="Q22" s="28"/>
      <c r="R22" s="29"/>
    </row>
    <row r="23" spans="1:18" s="24" customFormat="1" ht="12.75">
      <c r="A23" s="3">
        <v>42740</v>
      </c>
      <c r="B23" s="4" t="s">
        <v>160</v>
      </c>
      <c r="C23" s="4" t="s">
        <v>240</v>
      </c>
      <c r="D23" s="5"/>
      <c r="E23" s="4"/>
      <c r="F23" s="4"/>
      <c r="G23" s="144">
        <v>-9899.44</v>
      </c>
      <c r="H23" s="13" t="s">
        <v>217</v>
      </c>
      <c r="I23" s="5">
        <v>-9899.44</v>
      </c>
      <c r="K23" s="25"/>
      <c r="L23" s="25"/>
      <c r="M23" s="26" t="s">
        <v>138</v>
      </c>
      <c r="N23" s="27" t="s">
        <v>151</v>
      </c>
      <c r="O23" s="27" t="s">
        <v>136</v>
      </c>
      <c r="P23" s="27" t="s">
        <v>474</v>
      </c>
      <c r="Q23" s="28"/>
      <c r="R23" s="29"/>
    </row>
    <row r="24" spans="1:18" s="24" customFormat="1" ht="12.75">
      <c r="A24" s="3">
        <v>42740</v>
      </c>
      <c r="B24" s="4" t="s">
        <v>160</v>
      </c>
      <c r="C24" s="4" t="s">
        <v>31</v>
      </c>
      <c r="D24" s="5"/>
      <c r="E24" s="4"/>
      <c r="F24" s="4"/>
      <c r="G24" s="144">
        <v>-9899.44</v>
      </c>
      <c r="H24" s="13" t="s">
        <v>218</v>
      </c>
      <c r="I24" s="5">
        <v>-9899.44</v>
      </c>
      <c r="K24" s="25"/>
      <c r="L24" s="25"/>
      <c r="M24" s="26" t="s">
        <v>138</v>
      </c>
      <c r="N24" s="27" t="s">
        <v>117</v>
      </c>
      <c r="O24" s="27" t="s">
        <v>136</v>
      </c>
      <c r="P24" s="27" t="s">
        <v>474</v>
      </c>
      <c r="Q24" s="28"/>
      <c r="R24" s="29"/>
    </row>
    <row r="25" spans="1:18" s="24" customFormat="1" ht="12.75">
      <c r="A25" s="3">
        <v>42740</v>
      </c>
      <c r="B25" s="4" t="s">
        <v>160</v>
      </c>
      <c r="C25" s="4" t="s">
        <v>32</v>
      </c>
      <c r="D25" s="5"/>
      <c r="E25" s="4"/>
      <c r="F25" s="4"/>
      <c r="G25" s="144">
        <v>-9899.44</v>
      </c>
      <c r="H25" s="13" t="s">
        <v>219</v>
      </c>
      <c r="I25" s="5">
        <v>-9899.44</v>
      </c>
      <c r="K25" s="25"/>
      <c r="L25" s="25"/>
      <c r="M25" s="26" t="s">
        <v>138</v>
      </c>
      <c r="N25" s="27" t="s">
        <v>118</v>
      </c>
      <c r="O25" s="27" t="s">
        <v>136</v>
      </c>
      <c r="P25" s="27" t="s">
        <v>474</v>
      </c>
      <c r="Q25" s="28"/>
      <c r="R25" s="29"/>
    </row>
    <row r="26" spans="1:18" s="24" customFormat="1" ht="12.75">
      <c r="A26" s="3">
        <v>42740</v>
      </c>
      <c r="B26" s="4" t="s">
        <v>160</v>
      </c>
      <c r="C26" s="4" t="s">
        <v>33</v>
      </c>
      <c r="D26" s="5"/>
      <c r="E26" s="4"/>
      <c r="F26" s="4"/>
      <c r="G26" s="144">
        <v>-9899.44</v>
      </c>
      <c r="H26" s="13" t="s">
        <v>220</v>
      </c>
      <c r="I26" s="5">
        <v>-9899.44</v>
      </c>
      <c r="K26" s="25"/>
      <c r="L26" s="25"/>
      <c r="M26" s="26" t="s">
        <v>138</v>
      </c>
      <c r="N26" s="27" t="s">
        <v>119</v>
      </c>
      <c r="O26" s="27" t="s">
        <v>136</v>
      </c>
      <c r="P26" s="27" t="s">
        <v>474</v>
      </c>
      <c r="Q26" s="28"/>
      <c r="R26" s="29"/>
    </row>
    <row r="27" spans="1:18" s="24" customFormat="1" ht="12.75">
      <c r="A27" s="3">
        <v>42740</v>
      </c>
      <c r="B27" s="4" t="s">
        <v>160</v>
      </c>
      <c r="C27" s="4" t="s">
        <v>239</v>
      </c>
      <c r="D27" s="5"/>
      <c r="E27" s="4"/>
      <c r="F27" s="4"/>
      <c r="G27" s="144">
        <v>-9899.44</v>
      </c>
      <c r="H27" s="13" t="s">
        <v>221</v>
      </c>
      <c r="I27" s="5">
        <v>-9899.44</v>
      </c>
      <c r="K27" s="25"/>
      <c r="L27" s="25"/>
      <c r="M27" s="26" t="s">
        <v>138</v>
      </c>
      <c r="N27" s="27" t="s">
        <v>150</v>
      </c>
      <c r="O27" s="27" t="s">
        <v>136</v>
      </c>
      <c r="P27" s="27" t="s">
        <v>474</v>
      </c>
      <c r="Q27" s="28"/>
      <c r="R27" s="29"/>
    </row>
    <row r="28" spans="1:18" s="24" customFormat="1" ht="12.75">
      <c r="A28" s="3">
        <v>42740</v>
      </c>
      <c r="B28" s="4" t="s">
        <v>160</v>
      </c>
      <c r="C28" s="4" t="s">
        <v>34</v>
      </c>
      <c r="D28" s="5"/>
      <c r="E28" s="4"/>
      <c r="F28" s="4"/>
      <c r="G28" s="144">
        <v>-14399.08</v>
      </c>
      <c r="H28" s="13" t="s">
        <v>222</v>
      </c>
      <c r="I28" s="5">
        <v>-14399.08</v>
      </c>
      <c r="K28" s="25"/>
      <c r="L28" s="25"/>
      <c r="M28" s="26" t="s">
        <v>138</v>
      </c>
      <c r="N28" s="27" t="s">
        <v>120</v>
      </c>
      <c r="O28" s="27" t="s">
        <v>136</v>
      </c>
      <c r="P28" s="27" t="s">
        <v>474</v>
      </c>
      <c r="Q28" s="28"/>
      <c r="R28" s="29"/>
    </row>
    <row r="29" spans="1:18" s="24" customFormat="1" ht="12.75">
      <c r="A29" s="3">
        <v>42740</v>
      </c>
      <c r="B29" s="4" t="s">
        <v>160</v>
      </c>
      <c r="C29" s="4" t="s">
        <v>233</v>
      </c>
      <c r="D29" s="5"/>
      <c r="E29" s="4"/>
      <c r="F29" s="4"/>
      <c r="G29" s="144">
        <v>-9899.44</v>
      </c>
      <c r="H29" s="13" t="s">
        <v>190</v>
      </c>
      <c r="I29" s="5">
        <v>-9899.44</v>
      </c>
      <c r="K29" s="25"/>
      <c r="L29" s="25"/>
      <c r="M29" s="26" t="s">
        <v>138</v>
      </c>
      <c r="N29" s="27" t="s">
        <v>184</v>
      </c>
      <c r="O29" s="27" t="s">
        <v>136</v>
      </c>
      <c r="P29" s="27" t="s">
        <v>474</v>
      </c>
      <c r="Q29" s="28"/>
      <c r="R29" s="29"/>
    </row>
    <row r="30" spans="1:18" s="24" customFormat="1" ht="12.75">
      <c r="A30" s="56">
        <v>42735</v>
      </c>
      <c r="B30" s="57" t="s">
        <v>156</v>
      </c>
      <c r="C30" s="57" t="s">
        <v>35</v>
      </c>
      <c r="D30" s="30"/>
      <c r="E30" s="4"/>
      <c r="F30" s="4"/>
      <c r="G30" s="142">
        <v>1241.2</v>
      </c>
      <c r="H30" s="13"/>
      <c r="I30" s="5"/>
      <c r="J30" s="30">
        <v>1241.2</v>
      </c>
      <c r="K30" s="25"/>
      <c r="L30" s="25"/>
      <c r="M30" s="26" t="s">
        <v>138</v>
      </c>
      <c r="N30" s="27" t="s">
        <v>256</v>
      </c>
      <c r="O30" s="27" t="s">
        <v>134</v>
      </c>
      <c r="P30" s="27" t="s">
        <v>478</v>
      </c>
      <c r="Q30" s="28"/>
      <c r="R30" s="29"/>
    </row>
    <row r="31" spans="1:18" s="24" customFormat="1" ht="12.75">
      <c r="A31" s="56">
        <v>42735</v>
      </c>
      <c r="B31" s="57" t="s">
        <v>156</v>
      </c>
      <c r="C31" s="57" t="s">
        <v>36</v>
      </c>
      <c r="D31" s="30"/>
      <c r="E31" s="4"/>
      <c r="F31" s="4"/>
      <c r="G31" s="142">
        <v>1241.2</v>
      </c>
      <c r="H31" s="13"/>
      <c r="I31" s="5"/>
      <c r="J31" s="30">
        <v>1241.2</v>
      </c>
      <c r="K31" s="25"/>
      <c r="L31" s="25"/>
      <c r="M31" s="26" t="s">
        <v>138</v>
      </c>
      <c r="N31" s="27" t="s">
        <v>257</v>
      </c>
      <c r="O31" s="27" t="s">
        <v>134</v>
      </c>
      <c r="P31" s="27" t="s">
        <v>478</v>
      </c>
      <c r="Q31" s="28"/>
      <c r="R31" s="29"/>
    </row>
    <row r="32" spans="1:18" s="24" customFormat="1" ht="12.75">
      <c r="A32" s="56">
        <v>42735</v>
      </c>
      <c r="B32" s="57" t="s">
        <v>156</v>
      </c>
      <c r="C32" s="57" t="s">
        <v>39</v>
      </c>
      <c r="D32" s="30"/>
      <c r="E32" s="4"/>
      <c r="F32" s="4"/>
      <c r="G32" s="142">
        <v>1241.2</v>
      </c>
      <c r="H32" s="13"/>
      <c r="I32" s="5"/>
      <c r="J32" s="30">
        <v>1241.2</v>
      </c>
      <c r="K32" s="25"/>
      <c r="L32" s="25"/>
      <c r="M32" s="26" t="s">
        <v>138</v>
      </c>
      <c r="N32" s="27" t="s">
        <v>258</v>
      </c>
      <c r="O32" s="27" t="s">
        <v>134</v>
      </c>
      <c r="P32" s="27" t="s">
        <v>478</v>
      </c>
      <c r="Q32" s="28"/>
      <c r="R32" s="29"/>
    </row>
    <row r="33" spans="1:18" s="24" customFormat="1" ht="12.75">
      <c r="A33" s="56">
        <v>42735</v>
      </c>
      <c r="B33" s="57" t="s">
        <v>156</v>
      </c>
      <c r="C33" s="57" t="s">
        <v>40</v>
      </c>
      <c r="D33" s="30"/>
      <c r="E33" s="4"/>
      <c r="F33" s="4"/>
      <c r="G33" s="142">
        <v>1241.2</v>
      </c>
      <c r="H33" s="13"/>
      <c r="I33" s="5"/>
      <c r="J33" s="30">
        <v>1241.2</v>
      </c>
      <c r="K33" s="25"/>
      <c r="L33" s="25"/>
      <c r="M33" s="26" t="s">
        <v>138</v>
      </c>
      <c r="N33" s="27" t="s">
        <v>259</v>
      </c>
      <c r="O33" s="27" t="s">
        <v>134</v>
      </c>
      <c r="P33" s="27" t="s">
        <v>478</v>
      </c>
      <c r="Q33" s="28"/>
      <c r="R33" s="29"/>
    </row>
    <row r="34" spans="1:18" s="24" customFormat="1" ht="12.75">
      <c r="A34" s="56">
        <v>42735</v>
      </c>
      <c r="B34" s="57" t="s">
        <v>156</v>
      </c>
      <c r="C34" s="57" t="s">
        <v>41</v>
      </c>
      <c r="D34" s="30"/>
      <c r="E34" s="4"/>
      <c r="F34" s="4"/>
      <c r="G34" s="142">
        <v>1241.2</v>
      </c>
      <c r="H34" s="13"/>
      <c r="I34" s="5"/>
      <c r="J34" s="30">
        <v>1241.2</v>
      </c>
      <c r="K34" s="25"/>
      <c r="L34" s="25"/>
      <c r="M34" s="26" t="s">
        <v>138</v>
      </c>
      <c r="N34" s="27" t="s">
        <v>260</v>
      </c>
      <c r="O34" s="27" t="s">
        <v>134</v>
      </c>
      <c r="P34" s="27" t="s">
        <v>478</v>
      </c>
      <c r="Q34" s="28"/>
      <c r="R34" s="29"/>
    </row>
    <row r="35" spans="1:18" s="24" customFormat="1" ht="12.75">
      <c r="A35" s="56">
        <v>42735</v>
      </c>
      <c r="B35" s="57" t="s">
        <v>156</v>
      </c>
      <c r="C35" s="57" t="s">
        <v>42</v>
      </c>
      <c r="D35" s="30"/>
      <c r="E35" s="4"/>
      <c r="F35" s="4"/>
      <c r="G35" s="142">
        <v>1241.2</v>
      </c>
      <c r="H35" s="13"/>
      <c r="I35" s="5"/>
      <c r="J35" s="30">
        <v>1241.2</v>
      </c>
      <c r="K35" s="25"/>
      <c r="L35" s="25"/>
      <c r="M35" s="26" t="s">
        <v>138</v>
      </c>
      <c r="N35" s="27" t="s">
        <v>261</v>
      </c>
      <c r="O35" s="27" t="s">
        <v>134</v>
      </c>
      <c r="P35" s="27" t="s">
        <v>478</v>
      </c>
      <c r="Q35" s="28"/>
      <c r="R35" s="29"/>
    </row>
    <row r="36" spans="1:18" s="24" customFormat="1" ht="12.75">
      <c r="A36" s="56">
        <v>42735</v>
      </c>
      <c r="B36" s="57" t="s">
        <v>156</v>
      </c>
      <c r="C36" s="57" t="s">
        <v>43</v>
      </c>
      <c r="D36" s="30"/>
      <c r="E36" s="4"/>
      <c r="F36" s="4"/>
      <c r="G36" s="142">
        <v>1241.2</v>
      </c>
      <c r="H36" s="13"/>
      <c r="I36" s="5"/>
      <c r="J36" s="30">
        <v>1241.2</v>
      </c>
      <c r="K36" s="25"/>
      <c r="L36" s="25"/>
      <c r="M36" s="26" t="s">
        <v>138</v>
      </c>
      <c r="N36" s="27" t="s">
        <v>262</v>
      </c>
      <c r="O36" s="27" t="s">
        <v>134</v>
      </c>
      <c r="P36" s="27" t="s">
        <v>478</v>
      </c>
      <c r="Q36" s="28"/>
      <c r="R36" s="29"/>
    </row>
    <row r="37" spans="1:18" s="24" customFormat="1" ht="12.75">
      <c r="A37" s="56">
        <v>42735</v>
      </c>
      <c r="B37" s="57" t="s">
        <v>156</v>
      </c>
      <c r="C37" s="57" t="s">
        <v>44</v>
      </c>
      <c r="D37" s="30"/>
      <c r="E37" s="4"/>
      <c r="F37" s="4"/>
      <c r="G37" s="142">
        <v>1241.2</v>
      </c>
      <c r="H37" s="13"/>
      <c r="I37" s="5"/>
      <c r="J37" s="30">
        <v>1241.2</v>
      </c>
      <c r="K37" s="25"/>
      <c r="L37" s="25"/>
      <c r="M37" s="26" t="s">
        <v>138</v>
      </c>
      <c r="N37" s="27" t="s">
        <v>263</v>
      </c>
      <c r="O37" s="27" t="s">
        <v>134</v>
      </c>
      <c r="P37" s="27" t="s">
        <v>478</v>
      </c>
      <c r="Q37" s="28"/>
      <c r="R37" s="29"/>
    </row>
    <row r="38" spans="1:18" s="24" customFormat="1" ht="12.75">
      <c r="A38" s="56">
        <v>42735</v>
      </c>
      <c r="B38" s="57" t="s">
        <v>156</v>
      </c>
      <c r="C38" s="57" t="s">
        <v>46</v>
      </c>
      <c r="D38" s="30"/>
      <c r="E38" s="4"/>
      <c r="F38" s="4"/>
      <c r="G38" s="142">
        <v>1241.2</v>
      </c>
      <c r="H38" s="13"/>
      <c r="I38" s="5"/>
      <c r="J38" s="30">
        <v>1241.2</v>
      </c>
      <c r="K38" s="25"/>
      <c r="L38" s="25"/>
      <c r="M38" s="26" t="s">
        <v>138</v>
      </c>
      <c r="N38" s="27" t="s">
        <v>264</v>
      </c>
      <c r="O38" s="27" t="s">
        <v>134</v>
      </c>
      <c r="P38" s="27" t="s">
        <v>478</v>
      </c>
      <c r="Q38" s="28"/>
      <c r="R38" s="29"/>
    </row>
    <row r="39" spans="1:18" s="24" customFormat="1" ht="12.75">
      <c r="A39" s="56">
        <v>42735</v>
      </c>
      <c r="B39" s="57" t="s">
        <v>156</v>
      </c>
      <c r="C39" s="57" t="s">
        <v>47</v>
      </c>
      <c r="D39" s="30"/>
      <c r="E39" s="4"/>
      <c r="F39" s="4"/>
      <c r="G39" s="142">
        <v>1241.2</v>
      </c>
      <c r="H39" s="13"/>
      <c r="I39" s="2"/>
      <c r="J39" s="30">
        <v>1241.2</v>
      </c>
      <c r="K39" s="25"/>
      <c r="L39" s="25"/>
      <c r="M39" s="26" t="s">
        <v>138</v>
      </c>
      <c r="N39" s="27" t="s">
        <v>265</v>
      </c>
      <c r="O39" s="27" t="s">
        <v>134</v>
      </c>
      <c r="P39" s="27" t="s">
        <v>478</v>
      </c>
      <c r="Q39" s="28"/>
      <c r="R39" s="29"/>
    </row>
    <row r="40" spans="1:18" s="24" customFormat="1" ht="12.75">
      <c r="A40" s="56">
        <v>42738</v>
      </c>
      <c r="B40" s="57" t="s">
        <v>156</v>
      </c>
      <c r="C40" s="57" t="s">
        <v>48</v>
      </c>
      <c r="D40" s="30"/>
      <c r="E40" s="4"/>
      <c r="F40" s="4"/>
      <c r="G40" s="142">
        <v>1241.2</v>
      </c>
      <c r="H40" s="13"/>
      <c r="I40" s="2"/>
      <c r="J40" s="30">
        <v>1241.2</v>
      </c>
      <c r="K40" s="25"/>
      <c r="L40" s="25"/>
      <c r="M40" s="26" t="s">
        <v>138</v>
      </c>
      <c r="N40" s="27" t="s">
        <v>266</v>
      </c>
      <c r="O40" s="27" t="s">
        <v>134</v>
      </c>
      <c r="P40" s="27" t="s">
        <v>479</v>
      </c>
      <c r="Q40" s="28"/>
      <c r="R40" s="29"/>
    </row>
    <row r="41" spans="1:18" s="24" customFormat="1" ht="12.75">
      <c r="A41" s="56">
        <v>42738</v>
      </c>
      <c r="B41" s="57" t="s">
        <v>156</v>
      </c>
      <c r="C41" s="57" t="s">
        <v>50</v>
      </c>
      <c r="D41" s="30"/>
      <c r="E41" s="4"/>
      <c r="F41" s="4"/>
      <c r="G41" s="142">
        <v>1241.2</v>
      </c>
      <c r="H41" s="13"/>
      <c r="I41" s="2"/>
      <c r="J41" s="30">
        <v>1241.2</v>
      </c>
      <c r="K41" s="25"/>
      <c r="L41" s="25"/>
      <c r="M41" s="26" t="s">
        <v>138</v>
      </c>
      <c r="N41" s="27" t="s">
        <v>267</v>
      </c>
      <c r="O41" s="27" t="s">
        <v>134</v>
      </c>
      <c r="P41" s="27" t="s">
        <v>479</v>
      </c>
      <c r="Q41" s="28"/>
      <c r="R41" s="29"/>
    </row>
    <row r="42" spans="1:18" s="24" customFormat="1" ht="12.75">
      <c r="A42" s="56">
        <v>42738</v>
      </c>
      <c r="B42" s="57" t="s">
        <v>156</v>
      </c>
      <c r="C42" s="57" t="s">
        <v>51</v>
      </c>
      <c r="D42" s="30"/>
      <c r="E42" s="4"/>
      <c r="F42" s="4"/>
      <c r="G42" s="142">
        <v>1241.2</v>
      </c>
      <c r="H42" s="13"/>
      <c r="I42" s="2"/>
      <c r="J42" s="30">
        <v>1241.2</v>
      </c>
      <c r="K42" s="25"/>
      <c r="L42" s="25"/>
      <c r="M42" s="26" t="s">
        <v>138</v>
      </c>
      <c r="N42" s="27" t="s">
        <v>268</v>
      </c>
      <c r="O42" s="27" t="s">
        <v>134</v>
      </c>
      <c r="P42" s="27" t="s">
        <v>479</v>
      </c>
      <c r="Q42" s="28"/>
      <c r="R42" s="29"/>
    </row>
    <row r="43" spans="1:18" s="24" customFormat="1" ht="12.75">
      <c r="A43" s="56">
        <v>42739</v>
      </c>
      <c r="B43" s="57" t="s">
        <v>156</v>
      </c>
      <c r="C43" s="57" t="s">
        <v>55</v>
      </c>
      <c r="D43" s="30"/>
      <c r="E43" s="4"/>
      <c r="F43" s="4"/>
      <c r="G43" s="142">
        <v>1241.2</v>
      </c>
      <c r="H43" s="13"/>
      <c r="I43" s="2"/>
      <c r="J43" s="30">
        <v>1241.2</v>
      </c>
      <c r="K43" s="25"/>
      <c r="L43" s="25"/>
      <c r="M43" s="26" t="s">
        <v>138</v>
      </c>
      <c r="N43" s="27" t="s">
        <v>269</v>
      </c>
      <c r="O43" s="27" t="s">
        <v>136</v>
      </c>
      <c r="P43" s="27" t="s">
        <v>547</v>
      </c>
      <c r="Q43" s="28"/>
      <c r="R43" s="29"/>
    </row>
    <row r="44" spans="1:18" s="24" customFormat="1" ht="12.75">
      <c r="A44" s="56">
        <v>42739</v>
      </c>
      <c r="B44" s="57" t="s">
        <v>156</v>
      </c>
      <c r="C44" s="57" t="s">
        <v>56</v>
      </c>
      <c r="D44" s="30"/>
      <c r="E44" s="4"/>
      <c r="F44" s="4"/>
      <c r="G44" s="142">
        <v>1241.2</v>
      </c>
      <c r="H44" s="13"/>
      <c r="I44" s="2"/>
      <c r="J44" s="30">
        <v>1241.2</v>
      </c>
      <c r="K44" s="25"/>
      <c r="L44" s="25"/>
      <c r="M44" s="26" t="s">
        <v>138</v>
      </c>
      <c r="N44" s="27" t="s">
        <v>270</v>
      </c>
      <c r="O44" s="27" t="s">
        <v>136</v>
      </c>
      <c r="P44" s="27" t="s">
        <v>547</v>
      </c>
      <c r="Q44" s="28"/>
      <c r="R44" s="29"/>
    </row>
    <row r="45" spans="1:18" s="24" customFormat="1" ht="12.75">
      <c r="A45" s="56">
        <v>42739</v>
      </c>
      <c r="B45" s="57" t="s">
        <v>156</v>
      </c>
      <c r="C45" s="57" t="s">
        <v>57</v>
      </c>
      <c r="D45" s="30"/>
      <c r="E45" s="4"/>
      <c r="F45" s="4"/>
      <c r="G45" s="142">
        <v>1241.2</v>
      </c>
      <c r="H45" s="13"/>
      <c r="I45" s="2"/>
      <c r="J45" s="30">
        <v>1241.2</v>
      </c>
      <c r="K45" s="25"/>
      <c r="L45" s="25"/>
      <c r="M45" s="26" t="s">
        <v>138</v>
      </c>
      <c r="N45" s="27" t="s">
        <v>271</v>
      </c>
      <c r="O45" s="27" t="s">
        <v>136</v>
      </c>
      <c r="P45" s="27" t="s">
        <v>547</v>
      </c>
      <c r="Q45" s="28"/>
      <c r="R45" s="29"/>
    </row>
    <row r="46" spans="1:18" s="24" customFormat="1" ht="12.75">
      <c r="A46" s="56">
        <v>42739</v>
      </c>
      <c r="B46" s="57" t="s">
        <v>156</v>
      </c>
      <c r="C46" s="57" t="s">
        <v>58</v>
      </c>
      <c r="D46" s="30"/>
      <c r="E46" s="4"/>
      <c r="F46" s="4"/>
      <c r="G46" s="142">
        <v>1241.2</v>
      </c>
      <c r="H46" s="13"/>
      <c r="I46" s="2"/>
      <c r="J46" s="30">
        <v>1241.2</v>
      </c>
      <c r="K46" s="25"/>
      <c r="L46" s="25"/>
      <c r="M46" s="26" t="s">
        <v>138</v>
      </c>
      <c r="N46" s="27" t="s">
        <v>272</v>
      </c>
      <c r="O46" s="27" t="s">
        <v>136</v>
      </c>
      <c r="P46" s="27" t="s">
        <v>487</v>
      </c>
      <c r="Q46" s="28"/>
      <c r="R46" s="29"/>
    </row>
    <row r="47" spans="1:18" s="24" customFormat="1" ht="12.75">
      <c r="A47" s="56">
        <v>42739</v>
      </c>
      <c r="B47" s="57" t="s">
        <v>156</v>
      </c>
      <c r="C47" s="57" t="s">
        <v>59</v>
      </c>
      <c r="D47" s="30"/>
      <c r="E47" s="4"/>
      <c r="F47" s="4"/>
      <c r="G47" s="142">
        <v>1241.2</v>
      </c>
      <c r="H47" s="13"/>
      <c r="I47" s="2"/>
      <c r="J47" s="30">
        <v>1241.2</v>
      </c>
      <c r="K47" s="25"/>
      <c r="L47" s="25"/>
      <c r="M47" s="26" t="s">
        <v>138</v>
      </c>
      <c r="N47" s="27" t="s">
        <v>273</v>
      </c>
      <c r="O47" s="27" t="s">
        <v>136</v>
      </c>
      <c r="P47" s="27" t="s">
        <v>487</v>
      </c>
      <c r="Q47" s="28"/>
      <c r="R47" s="29"/>
    </row>
    <row r="48" spans="1:18" s="24" customFormat="1" ht="12.75">
      <c r="A48" s="56">
        <v>42739</v>
      </c>
      <c r="B48" s="57" t="s">
        <v>156</v>
      </c>
      <c r="C48" s="57" t="s">
        <v>60</v>
      </c>
      <c r="D48" s="30"/>
      <c r="E48" s="4"/>
      <c r="F48" s="4"/>
      <c r="G48" s="142">
        <v>1241.2</v>
      </c>
      <c r="H48" s="13"/>
      <c r="I48" s="2"/>
      <c r="J48" s="30">
        <v>1241.2</v>
      </c>
      <c r="K48" s="25"/>
      <c r="L48" s="25"/>
      <c r="M48" s="26" t="s">
        <v>138</v>
      </c>
      <c r="N48" s="27" t="s">
        <v>274</v>
      </c>
      <c r="O48" s="27" t="s">
        <v>136</v>
      </c>
      <c r="P48" s="27" t="s">
        <v>487</v>
      </c>
      <c r="Q48" s="28"/>
      <c r="R48" s="29"/>
    </row>
    <row r="49" spans="1:18" s="24" customFormat="1" ht="12.75">
      <c r="A49" s="56">
        <v>42739</v>
      </c>
      <c r="B49" s="57" t="s">
        <v>156</v>
      </c>
      <c r="C49" s="57" t="s">
        <v>61</v>
      </c>
      <c r="D49" s="30"/>
      <c r="E49" s="4"/>
      <c r="F49" s="4"/>
      <c r="G49" s="142">
        <v>1241.2</v>
      </c>
      <c r="H49" s="13"/>
      <c r="I49" s="2"/>
      <c r="J49" s="30">
        <v>1241.2</v>
      </c>
      <c r="K49" s="25"/>
      <c r="L49" s="25"/>
      <c r="M49" s="26" t="s">
        <v>138</v>
      </c>
      <c r="N49" s="27" t="s">
        <v>275</v>
      </c>
      <c r="O49" s="27" t="s">
        <v>136</v>
      </c>
      <c r="P49" s="27" t="s">
        <v>547</v>
      </c>
      <c r="Q49" s="28"/>
      <c r="R49" s="29"/>
    </row>
    <row r="50" spans="1:18" s="24" customFormat="1" ht="12.75">
      <c r="A50" s="56">
        <v>42739</v>
      </c>
      <c r="B50" s="57" t="s">
        <v>156</v>
      </c>
      <c r="C50" s="57" t="s">
        <v>62</v>
      </c>
      <c r="D50" s="30"/>
      <c r="E50" s="4"/>
      <c r="F50" s="4"/>
      <c r="G50" s="142">
        <v>1241.2</v>
      </c>
      <c r="H50" s="13"/>
      <c r="I50" s="2"/>
      <c r="J50" s="30">
        <v>1241.2</v>
      </c>
      <c r="K50" s="25"/>
      <c r="L50" s="25"/>
      <c r="M50" s="26" t="s">
        <v>138</v>
      </c>
      <c r="N50" s="27" t="s">
        <v>276</v>
      </c>
      <c r="O50" s="27" t="s">
        <v>136</v>
      </c>
      <c r="P50" s="27" t="s">
        <v>547</v>
      </c>
      <c r="Q50" s="28"/>
      <c r="R50" s="29"/>
    </row>
    <row r="51" spans="1:18" s="24" customFormat="1" ht="12.75">
      <c r="A51" s="56">
        <v>42739</v>
      </c>
      <c r="B51" s="57" t="s">
        <v>156</v>
      </c>
      <c r="C51" s="57" t="s">
        <v>63</v>
      </c>
      <c r="D51" s="30"/>
      <c r="E51" s="4"/>
      <c r="F51" s="4"/>
      <c r="G51" s="142">
        <v>1241.2</v>
      </c>
      <c r="H51" s="13"/>
      <c r="I51" s="2"/>
      <c r="J51" s="30">
        <v>1241.2</v>
      </c>
      <c r="K51" s="25"/>
      <c r="L51" s="25"/>
      <c r="M51" s="26" t="s">
        <v>138</v>
      </c>
      <c r="N51" s="27" t="s">
        <v>277</v>
      </c>
      <c r="O51" s="27" t="s">
        <v>136</v>
      </c>
      <c r="P51" s="27" t="s">
        <v>487</v>
      </c>
      <c r="Q51" s="28"/>
      <c r="R51" s="29"/>
    </row>
    <row r="52" spans="1:18" s="24" customFormat="1" ht="12.75">
      <c r="A52" s="56">
        <v>42739</v>
      </c>
      <c r="B52" s="57" t="s">
        <v>156</v>
      </c>
      <c r="C52" s="57" t="s">
        <v>64</v>
      </c>
      <c r="D52" s="30"/>
      <c r="E52" s="4"/>
      <c r="F52" s="4"/>
      <c r="G52" s="142">
        <v>1241.2</v>
      </c>
      <c r="H52" s="13"/>
      <c r="I52" s="2"/>
      <c r="J52" s="30">
        <v>1241.2</v>
      </c>
      <c r="K52" s="25"/>
      <c r="L52" s="25"/>
      <c r="M52" s="26" t="s">
        <v>138</v>
      </c>
      <c r="N52" s="27" t="s">
        <v>278</v>
      </c>
      <c r="O52" s="27" t="s">
        <v>136</v>
      </c>
      <c r="P52" s="27" t="s">
        <v>547</v>
      </c>
      <c r="Q52" s="28"/>
      <c r="R52" s="29"/>
    </row>
    <row r="53" spans="1:18" s="24" customFormat="1" ht="12.75">
      <c r="A53" s="56">
        <v>42739</v>
      </c>
      <c r="B53" s="57" t="s">
        <v>156</v>
      </c>
      <c r="C53" s="57" t="s">
        <v>65</v>
      </c>
      <c r="D53" s="30"/>
      <c r="E53" s="4"/>
      <c r="F53" s="4"/>
      <c r="G53" s="142">
        <v>1241.2</v>
      </c>
      <c r="H53" s="13"/>
      <c r="I53" s="2"/>
      <c r="J53" s="30">
        <v>1241.2</v>
      </c>
      <c r="K53" s="25"/>
      <c r="L53" s="25"/>
      <c r="M53" s="26" t="s">
        <v>138</v>
      </c>
      <c r="N53" s="27" t="s">
        <v>279</v>
      </c>
      <c r="O53" s="27" t="s">
        <v>136</v>
      </c>
      <c r="P53" s="27" t="s">
        <v>487</v>
      </c>
      <c r="Q53" s="28"/>
      <c r="R53" s="29"/>
    </row>
    <row r="54" spans="1:18" s="24" customFormat="1" ht="12.75">
      <c r="A54" s="56">
        <v>42739</v>
      </c>
      <c r="B54" s="57" t="s">
        <v>156</v>
      </c>
      <c r="C54" s="57" t="s">
        <v>66</v>
      </c>
      <c r="D54" s="30"/>
      <c r="E54" s="4"/>
      <c r="F54" s="4"/>
      <c r="G54" s="142">
        <v>1241.2</v>
      </c>
      <c r="H54" s="13"/>
      <c r="I54" s="2"/>
      <c r="J54" s="30">
        <v>1241.2</v>
      </c>
      <c r="K54" s="25"/>
      <c r="L54" s="25"/>
      <c r="M54" s="26" t="s">
        <v>138</v>
      </c>
      <c r="N54" s="27" t="s">
        <v>280</v>
      </c>
      <c r="O54" s="27" t="s">
        <v>136</v>
      </c>
      <c r="P54" s="27" t="s">
        <v>547</v>
      </c>
      <c r="Q54" s="28"/>
      <c r="R54" s="29"/>
    </row>
    <row r="55" spans="1:18" s="24" customFormat="1" ht="12.75">
      <c r="A55" s="56">
        <v>42739</v>
      </c>
      <c r="B55" s="57" t="s">
        <v>156</v>
      </c>
      <c r="C55" s="57" t="s">
        <v>67</v>
      </c>
      <c r="D55" s="30"/>
      <c r="E55" s="4"/>
      <c r="F55" s="4"/>
      <c r="G55" s="142">
        <v>1241.2</v>
      </c>
      <c r="H55" s="13"/>
      <c r="I55" s="2"/>
      <c r="J55" s="30">
        <v>1241.2</v>
      </c>
      <c r="K55" s="25"/>
      <c r="L55" s="25"/>
      <c r="M55" s="26" t="s">
        <v>138</v>
      </c>
      <c r="N55" s="27" t="s">
        <v>281</v>
      </c>
      <c r="O55" s="27" t="s">
        <v>136</v>
      </c>
      <c r="P55" s="27" t="s">
        <v>547</v>
      </c>
      <c r="Q55" s="28"/>
      <c r="R55" s="29"/>
    </row>
    <row r="56" spans="1:18" s="24" customFormat="1" ht="12.75">
      <c r="A56" s="56">
        <v>42739</v>
      </c>
      <c r="B56" s="57" t="s">
        <v>156</v>
      </c>
      <c r="C56" s="57" t="s">
        <v>68</v>
      </c>
      <c r="D56" s="30"/>
      <c r="E56" s="4"/>
      <c r="F56" s="4"/>
      <c r="G56" s="142">
        <v>1241.2</v>
      </c>
      <c r="H56" s="13"/>
      <c r="I56" s="2"/>
      <c r="J56" s="30">
        <v>1241.2</v>
      </c>
      <c r="K56" s="25"/>
      <c r="L56" s="25"/>
      <c r="M56" s="26" t="s">
        <v>138</v>
      </c>
      <c r="N56" s="27" t="s">
        <v>282</v>
      </c>
      <c r="O56" s="27" t="s">
        <v>136</v>
      </c>
      <c r="P56" s="27" t="s">
        <v>487</v>
      </c>
      <c r="Q56" s="28"/>
      <c r="R56" s="29"/>
    </row>
    <row r="57" spans="1:18" s="24" customFormat="1" ht="12.75">
      <c r="A57" s="56">
        <v>42739</v>
      </c>
      <c r="B57" s="57" t="s">
        <v>156</v>
      </c>
      <c r="C57" s="57" t="s">
        <v>69</v>
      </c>
      <c r="D57" s="30"/>
      <c r="E57" s="4"/>
      <c r="F57" s="4"/>
      <c r="G57" s="142">
        <v>1241.2</v>
      </c>
      <c r="H57" s="13"/>
      <c r="I57" s="2"/>
      <c r="J57" s="30">
        <v>1241.2</v>
      </c>
      <c r="K57" s="25"/>
      <c r="L57" s="25"/>
      <c r="M57" s="26" t="s">
        <v>138</v>
      </c>
      <c r="N57" s="27" t="s">
        <v>283</v>
      </c>
      <c r="O57" s="27" t="s">
        <v>136</v>
      </c>
      <c r="P57" s="27" t="s">
        <v>547</v>
      </c>
      <c r="Q57" s="28"/>
      <c r="R57" s="29"/>
    </row>
    <row r="58" spans="1:18" s="24" customFormat="1" ht="12.75">
      <c r="A58" s="56">
        <v>42739</v>
      </c>
      <c r="B58" s="57" t="s">
        <v>156</v>
      </c>
      <c r="C58" s="57" t="s">
        <v>71</v>
      </c>
      <c r="D58" s="30"/>
      <c r="E58" s="4"/>
      <c r="F58" s="4"/>
      <c r="G58" s="142">
        <v>1241.2</v>
      </c>
      <c r="H58" s="13"/>
      <c r="I58" s="2"/>
      <c r="J58" s="30">
        <v>1241.2</v>
      </c>
      <c r="K58" s="25"/>
      <c r="L58" s="25"/>
      <c r="M58" s="26" t="s">
        <v>138</v>
      </c>
      <c r="N58" s="27" t="s">
        <v>284</v>
      </c>
      <c r="O58" s="27" t="s">
        <v>136</v>
      </c>
      <c r="P58" s="27" t="s">
        <v>487</v>
      </c>
      <c r="Q58" s="28"/>
      <c r="R58" s="29"/>
    </row>
    <row r="59" spans="1:18" s="24" customFormat="1" ht="12.75">
      <c r="A59" s="56">
        <v>42739</v>
      </c>
      <c r="B59" s="57" t="s">
        <v>156</v>
      </c>
      <c r="C59" s="57" t="s">
        <v>72</v>
      </c>
      <c r="D59" s="30"/>
      <c r="E59" s="4"/>
      <c r="F59" s="4"/>
      <c r="G59" s="142">
        <v>1241.2</v>
      </c>
      <c r="H59" s="13"/>
      <c r="I59" s="2"/>
      <c r="J59" s="30">
        <v>1241.2</v>
      </c>
      <c r="K59" s="25"/>
      <c r="L59" s="25"/>
      <c r="M59" s="26" t="s">
        <v>138</v>
      </c>
      <c r="N59" s="27" t="s">
        <v>285</v>
      </c>
      <c r="O59" s="27" t="s">
        <v>136</v>
      </c>
      <c r="P59" s="27" t="s">
        <v>547</v>
      </c>
      <c r="Q59" s="28"/>
      <c r="R59" s="29"/>
    </row>
    <row r="60" spans="1:18" s="24" customFormat="1" ht="12.75">
      <c r="A60" s="56">
        <v>42739</v>
      </c>
      <c r="B60" s="57" t="s">
        <v>156</v>
      </c>
      <c r="C60" s="57" t="s">
        <v>73</v>
      </c>
      <c r="D60" s="30"/>
      <c r="E60" s="4"/>
      <c r="F60" s="4"/>
      <c r="G60" s="142">
        <v>1241.2</v>
      </c>
      <c r="H60" s="13"/>
      <c r="I60" s="2"/>
      <c r="J60" s="30">
        <v>1241.2</v>
      </c>
      <c r="K60" s="25"/>
      <c r="L60" s="25"/>
      <c r="M60" s="26" t="s">
        <v>138</v>
      </c>
      <c r="N60" s="27" t="s">
        <v>286</v>
      </c>
      <c r="O60" s="27" t="s">
        <v>136</v>
      </c>
      <c r="P60" s="27" t="s">
        <v>547</v>
      </c>
      <c r="Q60" s="28"/>
      <c r="R60" s="29"/>
    </row>
    <row r="61" spans="1:18" s="24" customFormat="1" ht="12.75">
      <c r="A61" s="56">
        <v>42739</v>
      </c>
      <c r="B61" s="57" t="s">
        <v>156</v>
      </c>
      <c r="C61" s="57" t="s">
        <v>74</v>
      </c>
      <c r="D61" s="30"/>
      <c r="E61" s="4"/>
      <c r="F61" s="4"/>
      <c r="G61" s="142">
        <v>1241.2</v>
      </c>
      <c r="H61" s="13"/>
      <c r="I61" s="2"/>
      <c r="J61" s="30">
        <v>1241.2</v>
      </c>
      <c r="K61" s="25"/>
      <c r="L61" s="25"/>
      <c r="M61" s="26" t="s">
        <v>138</v>
      </c>
      <c r="N61" s="27" t="s">
        <v>287</v>
      </c>
      <c r="O61" s="27" t="s">
        <v>136</v>
      </c>
      <c r="P61" s="27" t="s">
        <v>487</v>
      </c>
      <c r="Q61" s="28"/>
      <c r="R61" s="29"/>
    </row>
    <row r="62" spans="1:18" s="24" customFormat="1" ht="12.75">
      <c r="A62" s="56">
        <v>42739</v>
      </c>
      <c r="B62" s="57" t="s">
        <v>156</v>
      </c>
      <c r="C62" s="57" t="s">
        <v>75</v>
      </c>
      <c r="D62" s="30"/>
      <c r="E62" s="4"/>
      <c r="F62" s="4"/>
      <c r="G62" s="142">
        <v>1241.2</v>
      </c>
      <c r="H62" s="13"/>
      <c r="I62" s="2"/>
      <c r="J62" s="30">
        <v>1241.2</v>
      </c>
      <c r="K62" s="25"/>
      <c r="L62" s="25"/>
      <c r="M62" s="26" t="s">
        <v>138</v>
      </c>
      <c r="N62" s="27" t="s">
        <v>288</v>
      </c>
      <c r="O62" s="27" t="s">
        <v>136</v>
      </c>
      <c r="P62" s="27" t="s">
        <v>547</v>
      </c>
      <c r="Q62" s="28"/>
      <c r="R62" s="29"/>
    </row>
    <row r="63" spans="1:18" s="24" customFormat="1" ht="12.75">
      <c r="A63" s="56">
        <v>42739</v>
      </c>
      <c r="B63" s="57" t="s">
        <v>156</v>
      </c>
      <c r="C63" s="57" t="s">
        <v>76</v>
      </c>
      <c r="D63" s="30"/>
      <c r="E63" s="4"/>
      <c r="F63" s="4"/>
      <c r="G63" s="142">
        <v>1241.2</v>
      </c>
      <c r="H63" s="13"/>
      <c r="I63" s="2"/>
      <c r="J63" s="30">
        <v>1241.2</v>
      </c>
      <c r="K63" s="25"/>
      <c r="L63" s="25"/>
      <c r="M63" s="26" t="s">
        <v>138</v>
      </c>
      <c r="N63" s="27" t="s">
        <v>289</v>
      </c>
      <c r="O63" s="27" t="s">
        <v>136</v>
      </c>
      <c r="P63" s="27" t="s">
        <v>547</v>
      </c>
      <c r="Q63" s="28"/>
      <c r="R63" s="29"/>
    </row>
    <row r="64" spans="1:18" s="24" customFormat="1" ht="12.75">
      <c r="A64" s="56">
        <v>42739</v>
      </c>
      <c r="B64" s="57" t="s">
        <v>156</v>
      </c>
      <c r="C64" s="57" t="s">
        <v>77</v>
      </c>
      <c r="D64" s="30"/>
      <c r="E64" s="4"/>
      <c r="F64" s="4"/>
      <c r="G64" s="142">
        <v>1241.2</v>
      </c>
      <c r="H64" s="13"/>
      <c r="I64" s="2"/>
      <c r="J64" s="30">
        <v>1241.2</v>
      </c>
      <c r="K64" s="25"/>
      <c r="L64" s="25"/>
      <c r="M64" s="26" t="s">
        <v>138</v>
      </c>
      <c r="N64" s="27" t="s">
        <v>290</v>
      </c>
      <c r="O64" s="27" t="s">
        <v>136</v>
      </c>
      <c r="P64" s="27" t="s">
        <v>487</v>
      </c>
      <c r="Q64" s="28"/>
      <c r="R64" s="29"/>
    </row>
    <row r="65" spans="1:18" s="24" customFormat="1" ht="12.75">
      <c r="A65" s="56">
        <v>42739</v>
      </c>
      <c r="B65" s="57" t="s">
        <v>156</v>
      </c>
      <c r="C65" s="57" t="s">
        <v>78</v>
      </c>
      <c r="D65" s="30"/>
      <c r="E65" s="4"/>
      <c r="F65" s="4"/>
      <c r="G65" s="142">
        <v>1241.2</v>
      </c>
      <c r="H65" s="13"/>
      <c r="I65" s="2"/>
      <c r="J65" s="30">
        <v>1241.2</v>
      </c>
      <c r="K65" s="25"/>
      <c r="L65" s="25"/>
      <c r="M65" s="26" t="s">
        <v>138</v>
      </c>
      <c r="N65" s="27" t="s">
        <v>291</v>
      </c>
      <c r="O65" s="27" t="s">
        <v>136</v>
      </c>
      <c r="P65" s="27" t="s">
        <v>547</v>
      </c>
      <c r="Q65" s="28"/>
      <c r="R65" s="29"/>
    </row>
    <row r="66" spans="1:18" s="24" customFormat="1" ht="12.75">
      <c r="A66" s="56">
        <v>42739</v>
      </c>
      <c r="B66" s="57" t="s">
        <v>156</v>
      </c>
      <c r="C66" s="57" t="s">
        <v>79</v>
      </c>
      <c r="D66" s="30"/>
      <c r="E66" s="4"/>
      <c r="F66" s="4"/>
      <c r="G66" s="142">
        <v>1241.2</v>
      </c>
      <c r="H66" s="13"/>
      <c r="I66" s="2"/>
      <c r="J66" s="30">
        <v>1241.2</v>
      </c>
      <c r="K66" s="25"/>
      <c r="L66" s="25"/>
      <c r="M66" s="26" t="s">
        <v>138</v>
      </c>
      <c r="N66" s="27" t="s">
        <v>292</v>
      </c>
      <c r="O66" s="27" t="s">
        <v>136</v>
      </c>
      <c r="P66" s="27" t="s">
        <v>547</v>
      </c>
      <c r="Q66" s="28"/>
      <c r="R66" s="29"/>
    </row>
    <row r="67" spans="1:18" s="24" customFormat="1" ht="12.75">
      <c r="A67" s="56">
        <v>42739</v>
      </c>
      <c r="B67" s="57" t="s">
        <v>156</v>
      </c>
      <c r="C67" s="57" t="s">
        <v>80</v>
      </c>
      <c r="D67" s="30"/>
      <c r="E67" s="4"/>
      <c r="F67" s="4"/>
      <c r="G67" s="142">
        <v>1241.2</v>
      </c>
      <c r="H67" s="13"/>
      <c r="I67" s="2"/>
      <c r="J67" s="30">
        <v>1241.2</v>
      </c>
      <c r="K67" s="25"/>
      <c r="L67" s="25"/>
      <c r="M67" s="26" t="s">
        <v>138</v>
      </c>
      <c r="N67" s="27" t="s">
        <v>293</v>
      </c>
      <c r="O67" s="27" t="s">
        <v>136</v>
      </c>
      <c r="P67" s="27" t="s">
        <v>547</v>
      </c>
      <c r="Q67" s="28"/>
      <c r="R67" s="29"/>
    </row>
    <row r="68" spans="1:18" s="24" customFormat="1" ht="12.75">
      <c r="A68" s="56">
        <v>42739</v>
      </c>
      <c r="B68" s="57" t="s">
        <v>156</v>
      </c>
      <c r="C68" s="57" t="s">
        <v>81</v>
      </c>
      <c r="D68" s="30"/>
      <c r="E68" s="4"/>
      <c r="F68" s="4"/>
      <c r="G68" s="142">
        <v>1241.2</v>
      </c>
      <c r="H68" s="13"/>
      <c r="I68" s="2"/>
      <c r="J68" s="30">
        <v>1241.2</v>
      </c>
      <c r="K68" s="25"/>
      <c r="L68" s="25"/>
      <c r="M68" s="26" t="s">
        <v>138</v>
      </c>
      <c r="N68" s="27" t="s">
        <v>294</v>
      </c>
      <c r="O68" s="27" t="s">
        <v>136</v>
      </c>
      <c r="P68" s="27" t="s">
        <v>547</v>
      </c>
      <c r="Q68" s="28"/>
      <c r="R68" s="29"/>
    </row>
    <row r="69" spans="1:18" s="24" customFormat="1" ht="12.75">
      <c r="A69" s="56">
        <v>42739</v>
      </c>
      <c r="B69" s="57" t="s">
        <v>156</v>
      </c>
      <c r="C69" s="57" t="s">
        <v>82</v>
      </c>
      <c r="D69" s="30"/>
      <c r="E69" s="4"/>
      <c r="F69" s="4"/>
      <c r="G69" s="142">
        <v>1241.2</v>
      </c>
      <c r="H69" s="13"/>
      <c r="I69" s="2"/>
      <c r="J69" s="30">
        <v>1241.2</v>
      </c>
      <c r="K69" s="25"/>
      <c r="L69" s="25"/>
      <c r="M69" s="26" t="s">
        <v>138</v>
      </c>
      <c r="N69" s="27" t="s">
        <v>295</v>
      </c>
      <c r="O69" s="27" t="s">
        <v>136</v>
      </c>
      <c r="P69" s="27" t="s">
        <v>547</v>
      </c>
      <c r="Q69" s="28"/>
      <c r="R69" s="29"/>
    </row>
    <row r="70" spans="1:18" s="24" customFormat="1" ht="12.75">
      <c r="A70" s="56">
        <v>42739</v>
      </c>
      <c r="B70" s="57" t="s">
        <v>156</v>
      </c>
      <c r="C70" s="57" t="s">
        <v>83</v>
      </c>
      <c r="D70" s="30"/>
      <c r="E70" s="4"/>
      <c r="F70" s="4"/>
      <c r="G70" s="142">
        <v>1241.2</v>
      </c>
      <c r="H70" s="13"/>
      <c r="I70" s="2"/>
      <c r="J70" s="30">
        <v>1241.2</v>
      </c>
      <c r="K70" s="25"/>
      <c r="L70" s="25"/>
      <c r="M70" s="26" t="s">
        <v>138</v>
      </c>
      <c r="N70" s="27" t="s">
        <v>296</v>
      </c>
      <c r="O70" s="27" t="s">
        <v>136</v>
      </c>
      <c r="P70" s="27" t="s">
        <v>547</v>
      </c>
      <c r="Q70" s="28"/>
      <c r="R70" s="29"/>
    </row>
    <row r="71" spans="1:18" s="24" customFormat="1" ht="12.75">
      <c r="A71" s="56">
        <v>42739</v>
      </c>
      <c r="B71" s="57" t="s">
        <v>156</v>
      </c>
      <c r="C71" s="57" t="s">
        <v>84</v>
      </c>
      <c r="D71" s="30"/>
      <c r="E71" s="4"/>
      <c r="F71" s="4"/>
      <c r="G71" s="142">
        <v>1241.2</v>
      </c>
      <c r="H71" s="13"/>
      <c r="I71" s="2"/>
      <c r="J71" s="30">
        <v>1241.2</v>
      </c>
      <c r="K71" s="25"/>
      <c r="L71" s="25"/>
      <c r="M71" s="26" t="s">
        <v>138</v>
      </c>
      <c r="N71" s="27" t="s">
        <v>297</v>
      </c>
      <c r="O71" s="27" t="s">
        <v>298</v>
      </c>
      <c r="P71" s="27" t="s">
        <v>547</v>
      </c>
      <c r="Q71" s="28"/>
      <c r="R71" s="29"/>
    </row>
    <row r="72" spans="1:18" s="24" customFormat="1" ht="12.75">
      <c r="A72" s="56">
        <v>42741</v>
      </c>
      <c r="B72" s="57" t="s">
        <v>156</v>
      </c>
      <c r="C72" s="57" t="s">
        <v>88</v>
      </c>
      <c r="D72" s="30"/>
      <c r="E72" s="4"/>
      <c r="F72" s="4"/>
      <c r="G72" s="142">
        <v>1241.2</v>
      </c>
      <c r="H72" s="13"/>
      <c r="I72" s="2"/>
      <c r="J72" s="30">
        <v>1241.2</v>
      </c>
      <c r="K72" s="25"/>
      <c r="L72" s="25"/>
      <c r="M72" s="26" t="s">
        <v>138</v>
      </c>
      <c r="N72" s="27" t="s">
        <v>299</v>
      </c>
      <c r="O72" s="27" t="s">
        <v>141</v>
      </c>
      <c r="P72" s="27" t="s">
        <v>483</v>
      </c>
      <c r="Q72" s="28"/>
      <c r="R72" s="29"/>
    </row>
    <row r="73" spans="1:18" s="24" customFormat="1" ht="12.75">
      <c r="A73" s="56">
        <v>42741</v>
      </c>
      <c r="B73" s="57" t="s">
        <v>156</v>
      </c>
      <c r="C73" s="57" t="s">
        <v>89</v>
      </c>
      <c r="D73" s="30"/>
      <c r="E73" s="4"/>
      <c r="F73" s="4"/>
      <c r="G73" s="142">
        <v>1241.2</v>
      </c>
      <c r="H73" s="13"/>
      <c r="I73" s="2"/>
      <c r="J73" s="30">
        <v>1241.2</v>
      </c>
      <c r="K73" s="25"/>
      <c r="L73" s="25"/>
      <c r="M73" s="26" t="s">
        <v>138</v>
      </c>
      <c r="N73" s="27" t="s">
        <v>300</v>
      </c>
      <c r="O73" s="27" t="s">
        <v>141</v>
      </c>
      <c r="P73" s="27" t="s">
        <v>484</v>
      </c>
      <c r="Q73" s="28"/>
      <c r="R73" s="29"/>
    </row>
    <row r="74" spans="1:18" s="24" customFormat="1" ht="12.75">
      <c r="A74" s="56">
        <v>42741</v>
      </c>
      <c r="B74" s="57" t="s">
        <v>156</v>
      </c>
      <c r="C74" s="57" t="s">
        <v>90</v>
      </c>
      <c r="D74" s="30"/>
      <c r="E74" s="4"/>
      <c r="F74" s="4"/>
      <c r="G74" s="142">
        <v>1241.2</v>
      </c>
      <c r="H74" s="13"/>
      <c r="I74" s="2"/>
      <c r="J74" s="30">
        <v>1241.2</v>
      </c>
      <c r="K74" s="25"/>
      <c r="L74" s="25"/>
      <c r="M74" s="26" t="s">
        <v>138</v>
      </c>
      <c r="N74" s="27" t="s">
        <v>301</v>
      </c>
      <c r="O74" s="27" t="s">
        <v>141</v>
      </c>
      <c r="P74" s="27" t="s">
        <v>483</v>
      </c>
      <c r="Q74" s="28"/>
      <c r="R74" s="29"/>
    </row>
    <row r="75" spans="1:18" s="24" customFormat="1" ht="12.75">
      <c r="A75" s="56">
        <v>42741</v>
      </c>
      <c r="B75" s="57" t="s">
        <v>156</v>
      </c>
      <c r="C75" s="57" t="s">
        <v>91</v>
      </c>
      <c r="D75" s="30"/>
      <c r="E75" s="4"/>
      <c r="F75" s="4"/>
      <c r="G75" s="142">
        <v>1241.2</v>
      </c>
      <c r="H75" s="13"/>
      <c r="I75" s="2"/>
      <c r="J75" s="30">
        <v>1241.2</v>
      </c>
      <c r="K75" s="25"/>
      <c r="L75" s="25"/>
      <c r="M75" s="26" t="s">
        <v>138</v>
      </c>
      <c r="N75" s="27" t="s">
        <v>302</v>
      </c>
      <c r="O75" s="27" t="s">
        <v>141</v>
      </c>
      <c r="P75" s="27" t="s">
        <v>483</v>
      </c>
      <c r="Q75" s="28"/>
      <c r="R75" s="29"/>
    </row>
    <row r="76" spans="1:18" s="24" customFormat="1" ht="12.75">
      <c r="A76" s="56">
        <v>42741</v>
      </c>
      <c r="B76" s="57" t="s">
        <v>156</v>
      </c>
      <c r="C76" s="57" t="s">
        <v>92</v>
      </c>
      <c r="D76" s="30"/>
      <c r="E76" s="4"/>
      <c r="F76" s="4"/>
      <c r="G76" s="142">
        <v>1241.2</v>
      </c>
      <c r="H76" s="13"/>
      <c r="I76" s="2"/>
      <c r="J76" s="30">
        <v>1241.2</v>
      </c>
      <c r="K76" s="25"/>
      <c r="L76" s="25"/>
      <c r="M76" s="26" t="s">
        <v>138</v>
      </c>
      <c r="N76" s="27" t="s">
        <v>303</v>
      </c>
      <c r="O76" s="27" t="s">
        <v>141</v>
      </c>
      <c r="P76" s="27" t="s">
        <v>483</v>
      </c>
      <c r="Q76" s="28"/>
      <c r="R76" s="29"/>
    </row>
    <row r="77" spans="1:18" s="24" customFormat="1" ht="12.75">
      <c r="A77" s="56">
        <v>42741</v>
      </c>
      <c r="B77" s="57" t="s">
        <v>156</v>
      </c>
      <c r="C77" s="57" t="s">
        <v>93</v>
      </c>
      <c r="D77" s="30"/>
      <c r="E77" s="4"/>
      <c r="F77" s="4"/>
      <c r="G77" s="142">
        <v>1241.2</v>
      </c>
      <c r="H77" s="13"/>
      <c r="I77" s="2"/>
      <c r="J77" s="30">
        <v>1241.2</v>
      </c>
      <c r="K77" s="25"/>
      <c r="L77" s="25"/>
      <c r="M77" s="26" t="s">
        <v>138</v>
      </c>
      <c r="N77" s="27" t="s">
        <v>304</v>
      </c>
      <c r="O77" s="27" t="s">
        <v>141</v>
      </c>
      <c r="P77" s="27" t="s">
        <v>483</v>
      </c>
      <c r="Q77" s="28"/>
      <c r="R77" s="29"/>
    </row>
    <row r="78" spans="1:18" s="24" customFormat="1" ht="12.75">
      <c r="A78" s="56">
        <v>42741</v>
      </c>
      <c r="B78" s="57" t="s">
        <v>156</v>
      </c>
      <c r="C78" s="57" t="s">
        <v>94</v>
      </c>
      <c r="D78" s="30"/>
      <c r="E78" s="4"/>
      <c r="F78" s="4"/>
      <c r="G78" s="142">
        <v>1241.2</v>
      </c>
      <c r="H78" s="13"/>
      <c r="I78" s="2"/>
      <c r="J78" s="30">
        <v>1241.2</v>
      </c>
      <c r="K78" s="25"/>
      <c r="L78" s="25"/>
      <c r="M78" s="26" t="s">
        <v>138</v>
      </c>
      <c r="N78" s="27" t="s">
        <v>305</v>
      </c>
      <c r="O78" s="27" t="s">
        <v>141</v>
      </c>
      <c r="P78" s="27" t="s">
        <v>483</v>
      </c>
      <c r="Q78" s="28"/>
      <c r="R78" s="29"/>
    </row>
    <row r="79" spans="1:18" s="24" customFormat="1" ht="12.75">
      <c r="A79" s="56">
        <v>42741</v>
      </c>
      <c r="B79" s="57" t="s">
        <v>156</v>
      </c>
      <c r="C79" s="57" t="s">
        <v>95</v>
      </c>
      <c r="D79" s="30"/>
      <c r="E79" s="4"/>
      <c r="F79" s="4"/>
      <c r="G79" s="142">
        <v>1241.2</v>
      </c>
      <c r="H79" s="13"/>
      <c r="I79" s="2"/>
      <c r="J79" s="30">
        <v>1241.2</v>
      </c>
      <c r="K79" s="25"/>
      <c r="L79" s="25"/>
      <c r="M79" s="26" t="s">
        <v>138</v>
      </c>
      <c r="N79" s="27" t="s">
        <v>306</v>
      </c>
      <c r="O79" s="27" t="s">
        <v>141</v>
      </c>
      <c r="P79" s="27" t="s">
        <v>483</v>
      </c>
      <c r="Q79" s="28"/>
      <c r="R79" s="29"/>
    </row>
    <row r="80" spans="1:18" s="24" customFormat="1" ht="12.75">
      <c r="A80" s="56">
        <v>42741</v>
      </c>
      <c r="B80" s="57" t="s">
        <v>156</v>
      </c>
      <c r="C80" s="57" t="s">
        <v>96</v>
      </c>
      <c r="D80" s="30"/>
      <c r="E80" s="4"/>
      <c r="F80" s="4"/>
      <c r="G80" s="142">
        <v>1241.2</v>
      </c>
      <c r="H80" s="13"/>
      <c r="I80" s="2"/>
      <c r="J80" s="30">
        <v>1241.2</v>
      </c>
      <c r="K80" s="25"/>
      <c r="L80" s="25"/>
      <c r="M80" s="26" t="s">
        <v>138</v>
      </c>
      <c r="N80" s="27" t="s">
        <v>307</v>
      </c>
      <c r="O80" s="27" t="s">
        <v>141</v>
      </c>
      <c r="P80" s="27" t="s">
        <v>483</v>
      </c>
      <c r="Q80" s="28"/>
      <c r="R80" s="29"/>
    </row>
    <row r="81" spans="1:18" s="24" customFormat="1" ht="12.75">
      <c r="A81" s="56">
        <v>42741</v>
      </c>
      <c r="B81" s="57" t="s">
        <v>156</v>
      </c>
      <c r="C81" s="57" t="s">
        <v>97</v>
      </c>
      <c r="D81" s="30"/>
      <c r="E81" s="4"/>
      <c r="F81" s="4"/>
      <c r="G81" s="142">
        <v>1241.2</v>
      </c>
      <c r="H81" s="13"/>
      <c r="I81" s="2"/>
      <c r="J81" s="30">
        <v>1241.2</v>
      </c>
      <c r="K81" s="25"/>
      <c r="L81" s="25"/>
      <c r="M81" s="26" t="s">
        <v>138</v>
      </c>
      <c r="N81" s="27" t="s">
        <v>308</v>
      </c>
      <c r="O81" s="27" t="s">
        <v>141</v>
      </c>
      <c r="P81" s="27" t="s">
        <v>483</v>
      </c>
      <c r="Q81" s="28"/>
      <c r="R81" s="29"/>
    </row>
    <row r="82" spans="1:18" s="24" customFormat="1" ht="12.75">
      <c r="A82" s="56">
        <v>42741</v>
      </c>
      <c r="B82" s="57" t="s">
        <v>156</v>
      </c>
      <c r="C82" s="57" t="s">
        <v>98</v>
      </c>
      <c r="D82" s="30"/>
      <c r="E82" s="4"/>
      <c r="F82" s="4"/>
      <c r="G82" s="142">
        <v>1241.2</v>
      </c>
      <c r="H82" s="13"/>
      <c r="I82" s="2"/>
      <c r="J82" s="30">
        <v>1241.2</v>
      </c>
      <c r="K82" s="25"/>
      <c r="L82" s="25"/>
      <c r="M82" s="26" t="s">
        <v>138</v>
      </c>
      <c r="N82" s="27" t="s">
        <v>309</v>
      </c>
      <c r="O82" s="27" t="s">
        <v>141</v>
      </c>
      <c r="P82" s="27" t="s">
        <v>483</v>
      </c>
      <c r="Q82" s="28"/>
      <c r="R82" s="29"/>
    </row>
    <row r="83" spans="1:18" s="24" customFormat="1" ht="12.75">
      <c r="A83" s="56">
        <v>42741</v>
      </c>
      <c r="B83" s="57" t="s">
        <v>156</v>
      </c>
      <c r="C83" s="57" t="s">
        <v>99</v>
      </c>
      <c r="D83" s="30"/>
      <c r="E83" s="4"/>
      <c r="F83" s="4"/>
      <c r="G83" s="142">
        <v>1241.2</v>
      </c>
      <c r="H83" s="13"/>
      <c r="I83" s="5"/>
      <c r="J83" s="30">
        <v>1241.2</v>
      </c>
      <c r="K83" s="25"/>
      <c r="L83" s="25"/>
      <c r="M83" s="26" t="s">
        <v>138</v>
      </c>
      <c r="N83" s="27" t="s">
        <v>310</v>
      </c>
      <c r="O83" s="27" t="s">
        <v>141</v>
      </c>
      <c r="P83" s="27" t="s">
        <v>483</v>
      </c>
      <c r="Q83" s="28"/>
      <c r="R83" s="29"/>
    </row>
    <row r="84" spans="1:18" s="24" customFormat="1" ht="12.75">
      <c r="A84" s="56">
        <v>42741</v>
      </c>
      <c r="B84" s="57" t="s">
        <v>156</v>
      </c>
      <c r="C84" s="57" t="s">
        <v>100</v>
      </c>
      <c r="D84" s="30"/>
      <c r="E84" s="4"/>
      <c r="F84" s="4"/>
      <c r="G84" s="142">
        <v>1241.2</v>
      </c>
      <c r="H84" s="13"/>
      <c r="I84" s="5"/>
      <c r="J84" s="30">
        <v>1241.2</v>
      </c>
      <c r="K84" s="25"/>
      <c r="L84" s="25"/>
      <c r="M84" s="26" t="s">
        <v>138</v>
      </c>
      <c r="N84" s="27" t="s">
        <v>311</v>
      </c>
      <c r="O84" s="27" t="s">
        <v>141</v>
      </c>
      <c r="P84" s="27" t="s">
        <v>484</v>
      </c>
      <c r="Q84" s="28"/>
      <c r="R84" s="29"/>
    </row>
    <row r="85" spans="1:18" s="24" customFormat="1" ht="12.75">
      <c r="A85" s="56">
        <v>42741</v>
      </c>
      <c r="B85" s="57" t="s">
        <v>156</v>
      </c>
      <c r="C85" s="57" t="s">
        <v>101</v>
      </c>
      <c r="D85" s="30"/>
      <c r="E85" s="4"/>
      <c r="F85" s="4"/>
      <c r="G85" s="142">
        <v>1241.2</v>
      </c>
      <c r="H85" s="13"/>
      <c r="I85" s="5"/>
      <c r="J85" s="30">
        <v>1241.2</v>
      </c>
      <c r="K85" s="25"/>
      <c r="L85" s="25"/>
      <c r="M85" s="26" t="s">
        <v>138</v>
      </c>
      <c r="N85" s="27" t="s">
        <v>312</v>
      </c>
      <c r="O85" s="27" t="s">
        <v>141</v>
      </c>
      <c r="P85" s="27" t="s">
        <v>484</v>
      </c>
      <c r="Q85" s="28"/>
      <c r="R85" s="29"/>
    </row>
    <row r="86" spans="1:18" s="24" customFormat="1" ht="12.75">
      <c r="A86" s="56">
        <v>42741</v>
      </c>
      <c r="B86" s="57" t="s">
        <v>156</v>
      </c>
      <c r="C86" s="57" t="s">
        <v>102</v>
      </c>
      <c r="D86" s="30"/>
      <c r="E86" s="4"/>
      <c r="F86" s="4"/>
      <c r="G86" s="142">
        <v>1241.2</v>
      </c>
      <c r="H86" s="13"/>
      <c r="I86" s="5"/>
      <c r="J86" s="30">
        <v>1241.2</v>
      </c>
      <c r="K86" s="25"/>
      <c r="L86" s="25"/>
      <c r="M86" s="26" t="s">
        <v>138</v>
      </c>
      <c r="N86" s="27" t="s">
        <v>313</v>
      </c>
      <c r="O86" s="27" t="s">
        <v>141</v>
      </c>
      <c r="P86" s="27" t="s">
        <v>483</v>
      </c>
      <c r="Q86" s="28"/>
      <c r="R86" s="29"/>
    </row>
    <row r="87" spans="1:18" s="24" customFormat="1" ht="12.75">
      <c r="A87" s="56">
        <v>42741</v>
      </c>
      <c r="B87" s="57" t="s">
        <v>156</v>
      </c>
      <c r="C87" s="57" t="s">
        <v>103</v>
      </c>
      <c r="D87" s="30"/>
      <c r="E87" s="4"/>
      <c r="F87" s="4"/>
      <c r="G87" s="142">
        <v>1241.2</v>
      </c>
      <c r="H87" s="13"/>
      <c r="I87" s="5"/>
      <c r="J87" s="30">
        <v>1241.2</v>
      </c>
      <c r="K87" s="25"/>
      <c r="L87" s="25"/>
      <c r="M87" s="26" t="s">
        <v>138</v>
      </c>
      <c r="N87" s="27" t="s">
        <v>314</v>
      </c>
      <c r="O87" s="27" t="s">
        <v>141</v>
      </c>
      <c r="P87" s="27" t="s">
        <v>483</v>
      </c>
      <c r="Q87" s="28"/>
      <c r="R87" s="29"/>
    </row>
    <row r="88" spans="1:18" s="24" customFormat="1" ht="12.75">
      <c r="A88" s="56">
        <v>42741</v>
      </c>
      <c r="B88" s="57" t="s">
        <v>156</v>
      </c>
      <c r="C88" s="57" t="s">
        <v>104</v>
      </c>
      <c r="D88" s="30"/>
      <c r="E88" s="4"/>
      <c r="F88" s="4"/>
      <c r="G88" s="142">
        <v>1241.2</v>
      </c>
      <c r="H88" s="13"/>
      <c r="I88" s="5"/>
      <c r="J88" s="30">
        <v>1241.2</v>
      </c>
      <c r="K88" s="25"/>
      <c r="L88" s="25"/>
      <c r="M88" s="26" t="s">
        <v>138</v>
      </c>
      <c r="N88" s="27" t="s">
        <v>315</v>
      </c>
      <c r="O88" s="27" t="s">
        <v>141</v>
      </c>
      <c r="P88" s="27" t="s">
        <v>483</v>
      </c>
      <c r="Q88" s="28"/>
      <c r="R88" s="29"/>
    </row>
    <row r="89" spans="1:18" s="24" customFormat="1" ht="12.75">
      <c r="A89" s="56">
        <v>42741</v>
      </c>
      <c r="B89" s="57" t="s">
        <v>156</v>
      </c>
      <c r="C89" s="57" t="s">
        <v>105</v>
      </c>
      <c r="D89" s="30"/>
      <c r="E89" s="4"/>
      <c r="F89" s="4"/>
      <c r="G89" s="142">
        <v>1241.2</v>
      </c>
      <c r="H89" s="13"/>
      <c r="I89" s="5"/>
      <c r="J89" s="30">
        <v>1241.2</v>
      </c>
      <c r="K89" s="25"/>
      <c r="L89" s="25"/>
      <c r="M89" s="26" t="s">
        <v>138</v>
      </c>
      <c r="N89" s="27" t="s">
        <v>316</v>
      </c>
      <c r="O89" s="27" t="s">
        <v>141</v>
      </c>
      <c r="P89" s="27" t="s">
        <v>483</v>
      </c>
      <c r="Q89" s="28"/>
      <c r="R89" s="29"/>
    </row>
    <row r="90" spans="1:18" s="24" customFormat="1" ht="12.75">
      <c r="A90" s="56">
        <v>42741</v>
      </c>
      <c r="B90" s="57" t="s">
        <v>156</v>
      </c>
      <c r="C90" s="57" t="s">
        <v>106</v>
      </c>
      <c r="D90" s="30"/>
      <c r="E90" s="4"/>
      <c r="F90" s="4"/>
      <c r="G90" s="142">
        <v>1241.2</v>
      </c>
      <c r="H90" s="13"/>
      <c r="I90" s="5"/>
      <c r="J90" s="30">
        <v>1241.2</v>
      </c>
      <c r="K90" s="25"/>
      <c r="L90" s="25"/>
      <c r="M90" s="26" t="s">
        <v>138</v>
      </c>
      <c r="N90" s="27" t="s">
        <v>317</v>
      </c>
      <c r="O90" s="27" t="s">
        <v>141</v>
      </c>
      <c r="P90" s="27" t="s">
        <v>483</v>
      </c>
      <c r="Q90" s="28"/>
      <c r="R90" s="29"/>
    </row>
    <row r="91" spans="1:18" s="24" customFormat="1" ht="12.75">
      <c r="A91" s="56">
        <v>42741</v>
      </c>
      <c r="B91" s="57" t="s">
        <v>156</v>
      </c>
      <c r="C91" s="57" t="s">
        <v>107</v>
      </c>
      <c r="D91" s="30"/>
      <c r="E91" s="4"/>
      <c r="F91" s="4"/>
      <c r="G91" s="142">
        <v>1241.2</v>
      </c>
      <c r="H91" s="13"/>
      <c r="I91" s="5"/>
      <c r="J91" s="30">
        <v>1241.2</v>
      </c>
      <c r="K91" s="25"/>
      <c r="L91" s="25"/>
      <c r="M91" s="26" t="s">
        <v>138</v>
      </c>
      <c r="N91" s="27" t="s">
        <v>318</v>
      </c>
      <c r="O91" s="27" t="s">
        <v>141</v>
      </c>
      <c r="P91" s="27" t="s">
        <v>483</v>
      </c>
      <c r="Q91" s="28"/>
      <c r="R91" s="29"/>
    </row>
    <row r="92" spans="1:18" s="24" customFormat="1" ht="12.75">
      <c r="A92" s="56">
        <v>42741</v>
      </c>
      <c r="B92" s="57" t="s">
        <v>156</v>
      </c>
      <c r="C92" s="57" t="s">
        <v>108</v>
      </c>
      <c r="D92" s="30"/>
      <c r="E92" s="4"/>
      <c r="F92" s="4"/>
      <c r="G92" s="142">
        <v>1241.2</v>
      </c>
      <c r="H92" s="13"/>
      <c r="I92" s="5"/>
      <c r="J92" s="30">
        <v>1241.2</v>
      </c>
      <c r="K92" s="25"/>
      <c r="L92" s="25"/>
      <c r="M92" s="26" t="s">
        <v>138</v>
      </c>
      <c r="N92" s="27" t="s">
        <v>319</v>
      </c>
      <c r="O92" s="27" t="s">
        <v>141</v>
      </c>
      <c r="P92" s="27" t="s">
        <v>483</v>
      </c>
      <c r="Q92" s="28"/>
      <c r="R92" s="29"/>
    </row>
    <row r="93" spans="1:18" s="24" customFormat="1" ht="12.75">
      <c r="A93" s="56">
        <v>42741</v>
      </c>
      <c r="B93" s="57" t="s">
        <v>156</v>
      </c>
      <c r="C93" s="57" t="s">
        <v>109</v>
      </c>
      <c r="D93" s="30"/>
      <c r="E93" s="4"/>
      <c r="F93" s="4"/>
      <c r="G93" s="142">
        <v>1241.2</v>
      </c>
      <c r="H93" s="13"/>
      <c r="I93" s="5"/>
      <c r="J93" s="30">
        <v>1241.2</v>
      </c>
      <c r="K93" s="25"/>
      <c r="L93" s="25"/>
      <c r="M93" s="26" t="s">
        <v>138</v>
      </c>
      <c r="N93" s="27" t="s">
        <v>320</v>
      </c>
      <c r="O93" s="27" t="s">
        <v>141</v>
      </c>
      <c r="P93" s="27" t="s">
        <v>483</v>
      </c>
      <c r="Q93" s="28"/>
      <c r="R93" s="29"/>
    </row>
    <row r="94" spans="1:18" s="24" customFormat="1" ht="12.75">
      <c r="A94" s="56">
        <v>42741</v>
      </c>
      <c r="B94" s="57" t="s">
        <v>156</v>
      </c>
      <c r="C94" s="57" t="s">
        <v>110</v>
      </c>
      <c r="D94" s="30"/>
      <c r="E94" s="4"/>
      <c r="F94" s="4"/>
      <c r="G94" s="142">
        <v>1241.2</v>
      </c>
      <c r="H94" s="13"/>
      <c r="I94" s="5"/>
      <c r="J94" s="30">
        <v>1241.2</v>
      </c>
      <c r="K94" s="25"/>
      <c r="L94" s="25"/>
      <c r="M94" s="26" t="s">
        <v>138</v>
      </c>
      <c r="N94" s="27" t="s">
        <v>321</v>
      </c>
      <c r="O94" s="27" t="s">
        <v>141</v>
      </c>
      <c r="P94" s="27" t="s">
        <v>483</v>
      </c>
      <c r="Q94" s="28"/>
      <c r="R94" s="29"/>
    </row>
    <row r="95" spans="1:18" s="24" customFormat="1" ht="12.75">
      <c r="A95" s="56">
        <v>42741</v>
      </c>
      <c r="B95" s="57" t="s">
        <v>156</v>
      </c>
      <c r="C95" s="57" t="s">
        <v>111</v>
      </c>
      <c r="D95" s="30"/>
      <c r="E95" s="4"/>
      <c r="F95" s="4"/>
      <c r="G95" s="142">
        <v>1241.2</v>
      </c>
      <c r="H95" s="13"/>
      <c r="I95" s="2"/>
      <c r="J95" s="30">
        <v>1241.2</v>
      </c>
      <c r="K95" s="25"/>
      <c r="L95" s="25"/>
      <c r="M95" s="26" t="s">
        <v>138</v>
      </c>
      <c r="N95" s="27" t="s">
        <v>322</v>
      </c>
      <c r="O95" s="27" t="s">
        <v>298</v>
      </c>
      <c r="P95" s="27" t="s">
        <v>484</v>
      </c>
      <c r="Q95" s="28"/>
      <c r="R95" s="29"/>
    </row>
    <row r="96" spans="1:18" s="24" customFormat="1" ht="12.75">
      <c r="A96" s="56">
        <v>42741</v>
      </c>
      <c r="B96" s="57" t="s">
        <v>156</v>
      </c>
      <c r="C96" s="57" t="s">
        <v>112</v>
      </c>
      <c r="D96" s="30"/>
      <c r="E96" s="4"/>
      <c r="F96" s="4"/>
      <c r="G96" s="142">
        <v>1241.2</v>
      </c>
      <c r="H96" s="13"/>
      <c r="I96" s="2"/>
      <c r="J96" s="30">
        <v>1241.2</v>
      </c>
      <c r="K96" s="25"/>
      <c r="L96" s="25"/>
      <c r="M96" s="26" t="s">
        <v>138</v>
      </c>
      <c r="N96" s="27" t="s">
        <v>323</v>
      </c>
      <c r="O96" s="27" t="s">
        <v>298</v>
      </c>
      <c r="P96" s="27" t="s">
        <v>484</v>
      </c>
      <c r="Q96" s="28"/>
      <c r="R96" s="29"/>
    </row>
    <row r="97" spans="1:18" s="24" customFormat="1" ht="12.75">
      <c r="A97" s="56">
        <v>42741</v>
      </c>
      <c r="B97" s="57" t="s">
        <v>156</v>
      </c>
      <c r="C97" s="57" t="s">
        <v>113</v>
      </c>
      <c r="D97" s="30"/>
      <c r="E97" s="4"/>
      <c r="F97" s="4"/>
      <c r="G97" s="142">
        <v>1241.2</v>
      </c>
      <c r="H97" s="13"/>
      <c r="I97" s="2"/>
      <c r="J97" s="30">
        <v>1241.2</v>
      </c>
      <c r="K97" s="25"/>
      <c r="L97" s="25"/>
      <c r="M97" s="26" t="s">
        <v>138</v>
      </c>
      <c r="N97" s="27" t="s">
        <v>324</v>
      </c>
      <c r="O97" s="27" t="s">
        <v>141</v>
      </c>
      <c r="P97" s="27" t="s">
        <v>484</v>
      </c>
      <c r="Q97" s="28"/>
      <c r="R97" s="29"/>
    </row>
    <row r="98" spans="1:18" s="24" customFormat="1" ht="12.75">
      <c r="A98" s="56">
        <v>42741</v>
      </c>
      <c r="B98" s="57" t="s">
        <v>156</v>
      </c>
      <c r="C98" s="57" t="s">
        <v>115</v>
      </c>
      <c r="D98" s="30"/>
      <c r="E98" s="4"/>
      <c r="F98" s="4"/>
      <c r="G98" s="142">
        <v>1241.2</v>
      </c>
      <c r="H98" s="13"/>
      <c r="I98" s="2"/>
      <c r="J98" s="30">
        <v>1241.2</v>
      </c>
      <c r="K98" s="25"/>
      <c r="L98" s="25"/>
      <c r="M98" s="26" t="s">
        <v>138</v>
      </c>
      <c r="N98" s="27" t="s">
        <v>325</v>
      </c>
      <c r="O98" s="27" t="s">
        <v>134</v>
      </c>
      <c r="P98" s="27" t="s">
        <v>484</v>
      </c>
      <c r="Q98" s="28"/>
      <c r="R98" s="29"/>
    </row>
    <row r="99" spans="1:18" s="24" customFormat="1" ht="12.75">
      <c r="A99" s="1">
        <v>42735</v>
      </c>
      <c r="B99" t="s">
        <v>156</v>
      </c>
      <c r="C99" t="s">
        <v>20</v>
      </c>
      <c r="D99"/>
      <c r="E99" s="4"/>
      <c r="F99" s="4"/>
      <c r="G99" s="140">
        <v>605.36</v>
      </c>
      <c r="H99" s="13"/>
      <c r="I99">
        <v>605.36</v>
      </c>
      <c r="J99" s="30"/>
      <c r="K99" s="25"/>
      <c r="L99" s="25"/>
      <c r="M99" s="26" t="s">
        <v>138</v>
      </c>
      <c r="N99" s="27" t="s">
        <v>326</v>
      </c>
      <c r="O99" s="27" t="s">
        <v>141</v>
      </c>
      <c r="P99" s="27" t="s">
        <v>478</v>
      </c>
      <c r="Q99" s="28"/>
      <c r="R99" s="29"/>
    </row>
    <row r="100" spans="1:18" s="24" customFormat="1" ht="12.75">
      <c r="A100" s="1">
        <v>42735</v>
      </c>
      <c r="B100" t="s">
        <v>156</v>
      </c>
      <c r="C100" t="s">
        <v>19</v>
      </c>
      <c r="D100"/>
      <c r="E100" s="4"/>
      <c r="F100" s="4"/>
      <c r="G100" s="140">
        <v>605.36</v>
      </c>
      <c r="H100" s="13"/>
      <c r="I100">
        <v>605.36</v>
      </c>
      <c r="J100" s="30"/>
      <c r="K100" s="25"/>
      <c r="L100" s="25"/>
      <c r="M100" s="26" t="s">
        <v>138</v>
      </c>
      <c r="N100" s="27" t="s">
        <v>327</v>
      </c>
      <c r="O100" s="27" t="s">
        <v>141</v>
      </c>
      <c r="P100" s="27" t="s">
        <v>478</v>
      </c>
      <c r="Q100" s="28"/>
      <c r="R100" s="29"/>
    </row>
    <row r="101" spans="1:18" s="24" customFormat="1" ht="12.75">
      <c r="A101" s="1">
        <v>42735</v>
      </c>
      <c r="B101" t="s">
        <v>156</v>
      </c>
      <c r="C101" t="s">
        <v>21</v>
      </c>
      <c r="D101"/>
      <c r="E101" s="4"/>
      <c r="F101" s="4"/>
      <c r="G101" s="140">
        <v>605.36</v>
      </c>
      <c r="H101" s="13"/>
      <c r="I101">
        <v>605.36</v>
      </c>
      <c r="J101" s="30"/>
      <c r="K101" s="25"/>
      <c r="L101" s="25"/>
      <c r="M101" s="26" t="s">
        <v>138</v>
      </c>
      <c r="N101" s="27" t="s">
        <v>328</v>
      </c>
      <c r="O101" s="27" t="s">
        <v>141</v>
      </c>
      <c r="P101" s="27" t="s">
        <v>478</v>
      </c>
      <c r="Q101" s="28"/>
      <c r="R101" s="29"/>
    </row>
    <row r="102" spans="1:18" s="24" customFormat="1" ht="12.75">
      <c r="A102" s="1">
        <v>42735</v>
      </c>
      <c r="B102" t="s">
        <v>156</v>
      </c>
      <c r="C102" t="s">
        <v>45</v>
      </c>
      <c r="D102" s="2"/>
      <c r="E102" s="4"/>
      <c r="F102" s="4"/>
      <c r="G102" s="141">
        <v>4499.6400000000003</v>
      </c>
      <c r="H102" s="13"/>
      <c r="I102" s="2">
        <v>4499.6400000000003</v>
      </c>
      <c r="J102" s="30"/>
      <c r="K102" s="25"/>
      <c r="L102" s="25"/>
      <c r="M102" s="26" t="s">
        <v>138</v>
      </c>
      <c r="N102" s="27" t="s">
        <v>329</v>
      </c>
      <c r="O102" s="27" t="s">
        <v>141</v>
      </c>
      <c r="P102" s="27" t="s">
        <v>477</v>
      </c>
      <c r="Q102" s="28"/>
      <c r="R102" s="29"/>
    </row>
    <row r="103" spans="1:18" s="24" customFormat="1" ht="12.75">
      <c r="A103" s="1">
        <v>42738</v>
      </c>
      <c r="B103" t="s">
        <v>156</v>
      </c>
      <c r="C103" t="s">
        <v>53</v>
      </c>
      <c r="D103" s="2"/>
      <c r="E103" s="4"/>
      <c r="F103" s="4"/>
      <c r="G103" s="141">
        <v>4499.6400000000003</v>
      </c>
      <c r="H103" s="13"/>
      <c r="I103" s="2">
        <v>4499.6400000000003</v>
      </c>
      <c r="J103" s="30"/>
      <c r="K103" s="25"/>
      <c r="L103" s="25"/>
      <c r="M103" s="26" t="s">
        <v>138</v>
      </c>
      <c r="N103" s="27" t="s">
        <v>330</v>
      </c>
      <c r="O103" s="27" t="s">
        <v>141</v>
      </c>
      <c r="P103" s="27" t="s">
        <v>479</v>
      </c>
      <c r="Q103" s="28"/>
      <c r="R103" s="29"/>
    </row>
    <row r="104" spans="1:18" s="24" customFormat="1" ht="12.75">
      <c r="A104" s="1">
        <v>42740</v>
      </c>
      <c r="B104" t="s">
        <v>156</v>
      </c>
      <c r="C104" t="s">
        <v>125</v>
      </c>
      <c r="D104" s="2"/>
      <c r="E104" s="4"/>
      <c r="F104" s="4"/>
      <c r="G104" s="141">
        <v>4499.6400000000003</v>
      </c>
      <c r="H104" s="13" t="s">
        <v>226</v>
      </c>
      <c r="I104" s="2">
        <v>4499.6400000000003</v>
      </c>
      <c r="J104" s="30"/>
      <c r="K104" s="25"/>
      <c r="L104" s="25"/>
      <c r="M104" s="26" t="s">
        <v>138</v>
      </c>
      <c r="N104" s="27" t="s">
        <v>214</v>
      </c>
      <c r="O104" s="27" t="s">
        <v>141</v>
      </c>
      <c r="P104" s="27" t="s">
        <v>481</v>
      </c>
      <c r="Q104" s="28"/>
      <c r="R104" s="29"/>
    </row>
    <row r="105" spans="1:18" s="24" customFormat="1" ht="12.75">
      <c r="A105" s="1">
        <v>42741</v>
      </c>
      <c r="B105" t="s">
        <v>156</v>
      </c>
      <c r="C105" t="s">
        <v>123</v>
      </c>
      <c r="D105" s="2"/>
      <c r="E105" s="4"/>
      <c r="F105" s="4"/>
      <c r="G105" s="141">
        <v>4499.6400000000003</v>
      </c>
      <c r="H105" s="13"/>
      <c r="I105" s="2">
        <v>4499.6400000000003</v>
      </c>
      <c r="J105" s="30"/>
      <c r="K105" s="25"/>
      <c r="L105" s="25"/>
      <c r="M105" s="26" t="s">
        <v>138</v>
      </c>
      <c r="N105" s="27" t="s">
        <v>331</v>
      </c>
      <c r="O105" s="27" t="s">
        <v>136</v>
      </c>
      <c r="P105" s="27" t="s">
        <v>484</v>
      </c>
      <c r="Q105" s="28"/>
      <c r="R105" s="29"/>
    </row>
    <row r="106" spans="1:18" s="24" customFormat="1" ht="12.75">
      <c r="A106" s="1">
        <v>42741</v>
      </c>
      <c r="B106" t="s">
        <v>156</v>
      </c>
      <c r="C106" t="s">
        <v>177</v>
      </c>
      <c r="D106" s="2"/>
      <c r="E106" s="4"/>
      <c r="F106" s="4"/>
      <c r="G106" s="141">
        <v>4499.6400000000003</v>
      </c>
      <c r="H106" s="13"/>
      <c r="I106" s="2">
        <v>4499.6400000000003</v>
      </c>
      <c r="J106" s="30"/>
      <c r="K106" s="25"/>
      <c r="L106" s="25"/>
      <c r="M106" s="26" t="s">
        <v>138</v>
      </c>
      <c r="N106" s="27" t="s">
        <v>332</v>
      </c>
      <c r="O106" s="27" t="s">
        <v>136</v>
      </c>
      <c r="P106" s="27" t="s">
        <v>484</v>
      </c>
      <c r="Q106" s="28"/>
      <c r="R106" s="29"/>
    </row>
    <row r="107" spans="1:18" s="24" customFormat="1" ht="12.75">
      <c r="A107" s="1">
        <v>42735</v>
      </c>
      <c r="B107" t="s">
        <v>156</v>
      </c>
      <c r="C107" t="s">
        <v>12</v>
      </c>
      <c r="D107" s="2"/>
      <c r="E107" s="4"/>
      <c r="F107" s="4"/>
      <c r="G107" s="141">
        <v>6750.04</v>
      </c>
      <c r="H107" s="13" t="s">
        <v>139</v>
      </c>
      <c r="I107" s="2">
        <v>6750.04</v>
      </c>
      <c r="J107" s="30"/>
      <c r="K107" s="25"/>
      <c r="L107" s="25"/>
      <c r="M107" s="26" t="s">
        <v>138</v>
      </c>
      <c r="N107" s="27" t="s">
        <v>16</v>
      </c>
      <c r="O107" s="27" t="s">
        <v>134</v>
      </c>
      <c r="P107" s="27" t="s">
        <v>477</v>
      </c>
      <c r="Q107" s="28"/>
      <c r="R107" s="29"/>
    </row>
    <row r="108" spans="1:18" s="24" customFormat="1" ht="12.75">
      <c r="A108" s="1">
        <v>42735</v>
      </c>
      <c r="B108" t="s">
        <v>156</v>
      </c>
      <c r="C108" t="s">
        <v>213</v>
      </c>
      <c r="D108" s="2"/>
      <c r="E108" s="4"/>
      <c r="F108" s="4"/>
      <c r="G108" s="141">
        <v>6750.04</v>
      </c>
      <c r="H108" s="13"/>
      <c r="I108" s="2">
        <v>6750.04</v>
      </c>
      <c r="J108" s="30"/>
      <c r="K108" s="25"/>
      <c r="L108" s="25"/>
      <c r="M108" s="26" t="s">
        <v>138</v>
      </c>
      <c r="N108" s="27" t="s">
        <v>333</v>
      </c>
      <c r="O108" s="27" t="s">
        <v>134</v>
      </c>
      <c r="P108" s="27" t="s">
        <v>477</v>
      </c>
      <c r="Q108" s="28"/>
      <c r="R108" s="29"/>
    </row>
    <row r="109" spans="1:18" s="24" customFormat="1" ht="12.75">
      <c r="A109" s="1">
        <v>42735</v>
      </c>
      <c r="B109" t="s">
        <v>156</v>
      </c>
      <c r="C109" t="s">
        <v>237</v>
      </c>
      <c r="D109" s="2"/>
      <c r="E109" s="4"/>
      <c r="F109" s="4"/>
      <c r="G109" s="141">
        <v>6750.04</v>
      </c>
      <c r="H109" s="13"/>
      <c r="I109" s="2">
        <v>6750.04</v>
      </c>
      <c r="J109" s="30"/>
      <c r="K109" s="25"/>
      <c r="L109" s="25"/>
      <c r="M109" s="26" t="s">
        <v>138</v>
      </c>
      <c r="N109" s="27" t="s">
        <v>334</v>
      </c>
      <c r="O109" s="27" t="s">
        <v>134</v>
      </c>
      <c r="P109" s="27" t="s">
        <v>477</v>
      </c>
      <c r="Q109" s="28"/>
      <c r="R109" s="29"/>
    </row>
    <row r="110" spans="1:18" s="24" customFormat="1" ht="12.75">
      <c r="A110" s="1">
        <v>42735</v>
      </c>
      <c r="B110" t="s">
        <v>156</v>
      </c>
      <c r="C110" t="s">
        <v>1</v>
      </c>
      <c r="D110" s="2"/>
      <c r="E110" s="4"/>
      <c r="F110" s="4"/>
      <c r="G110" s="141">
        <v>6750.04</v>
      </c>
      <c r="H110" s="13"/>
      <c r="I110" s="2">
        <v>6750.04</v>
      </c>
      <c r="J110" s="30"/>
      <c r="K110" s="25"/>
      <c r="L110" s="25"/>
      <c r="M110" s="26" t="s">
        <v>138</v>
      </c>
      <c r="N110" s="27" t="s">
        <v>335</v>
      </c>
      <c r="O110" s="27" t="s">
        <v>134</v>
      </c>
      <c r="P110" s="27" t="s">
        <v>477</v>
      </c>
      <c r="Q110" s="28"/>
      <c r="R110" s="29"/>
    </row>
    <row r="111" spans="1:18" s="24" customFormat="1" ht="12.75">
      <c r="A111" s="1">
        <v>42735</v>
      </c>
      <c r="B111" t="s">
        <v>156</v>
      </c>
      <c r="C111" t="s">
        <v>23</v>
      </c>
      <c r="D111" s="2"/>
      <c r="E111" s="4"/>
      <c r="F111" s="4"/>
      <c r="G111" s="141">
        <v>6750.04</v>
      </c>
      <c r="H111" s="13"/>
      <c r="I111" s="2">
        <v>6750.04</v>
      </c>
      <c r="J111" s="30"/>
      <c r="K111" s="25"/>
      <c r="L111" s="25"/>
      <c r="M111" s="26" t="s">
        <v>138</v>
      </c>
      <c r="N111" s="27" t="s">
        <v>336</v>
      </c>
      <c r="O111" s="27" t="s">
        <v>134</v>
      </c>
      <c r="P111" s="27" t="s">
        <v>477</v>
      </c>
      <c r="Q111" s="28"/>
      <c r="R111" s="29"/>
    </row>
    <row r="112" spans="1:18" s="24" customFormat="1" ht="12.75">
      <c r="A112" s="1">
        <v>42735</v>
      </c>
      <c r="B112" t="s">
        <v>156</v>
      </c>
      <c r="C112" t="s">
        <v>22</v>
      </c>
      <c r="D112" s="2"/>
      <c r="E112" s="4"/>
      <c r="F112" s="4"/>
      <c r="G112" s="141">
        <v>6750.04</v>
      </c>
      <c r="H112" s="13"/>
      <c r="I112" s="2">
        <v>6750.04</v>
      </c>
      <c r="J112" s="30"/>
      <c r="K112" s="25"/>
      <c r="L112" s="25"/>
      <c r="M112" s="26" t="s">
        <v>138</v>
      </c>
      <c r="N112" s="27" t="s">
        <v>337</v>
      </c>
      <c r="O112" s="27" t="s">
        <v>134</v>
      </c>
      <c r="P112" s="27" t="s">
        <v>477</v>
      </c>
      <c r="Q112" s="28"/>
      <c r="R112" s="29"/>
    </row>
    <row r="113" spans="1:18" s="24" customFormat="1" ht="12.75">
      <c r="A113" s="1">
        <v>42735</v>
      </c>
      <c r="B113" t="s">
        <v>156</v>
      </c>
      <c r="C113" t="s">
        <v>7</v>
      </c>
      <c r="D113" s="2"/>
      <c r="E113" s="4"/>
      <c r="F113" s="4"/>
      <c r="G113" s="141">
        <v>6750.04</v>
      </c>
      <c r="H113" s="13"/>
      <c r="I113" s="2">
        <v>6750.04</v>
      </c>
      <c r="J113" s="30"/>
      <c r="K113" s="25"/>
      <c r="L113" s="25"/>
      <c r="M113" s="26" t="s">
        <v>138</v>
      </c>
      <c r="N113" s="27" t="s">
        <v>338</v>
      </c>
      <c r="O113" s="27" t="s">
        <v>134</v>
      </c>
      <c r="P113" s="27" t="s">
        <v>477</v>
      </c>
      <c r="Q113" s="28"/>
      <c r="R113" s="29"/>
    </row>
    <row r="114" spans="1:18" s="24" customFormat="1" ht="12.75">
      <c r="A114" s="1">
        <v>42738</v>
      </c>
      <c r="B114" t="s">
        <v>156</v>
      </c>
      <c r="C114" t="s">
        <v>202</v>
      </c>
      <c r="D114" s="2"/>
      <c r="E114" s="4"/>
      <c r="F114" s="4"/>
      <c r="G114" s="141">
        <v>6750.04</v>
      </c>
      <c r="H114" s="13"/>
      <c r="I114" s="2">
        <v>6750.04</v>
      </c>
      <c r="J114" s="30"/>
      <c r="K114" s="25"/>
      <c r="L114" s="25"/>
      <c r="M114" s="26" t="s">
        <v>138</v>
      </c>
      <c r="N114" s="27" t="s">
        <v>339</v>
      </c>
      <c r="O114" s="27" t="s">
        <v>134</v>
      </c>
      <c r="P114" s="27" t="s">
        <v>480</v>
      </c>
      <c r="Q114" s="28"/>
      <c r="R114" s="29"/>
    </row>
    <row r="115" spans="1:18" s="24" customFormat="1" ht="12.75">
      <c r="A115" s="1">
        <v>42738</v>
      </c>
      <c r="B115" t="s">
        <v>156</v>
      </c>
      <c r="C115" t="s">
        <v>0</v>
      </c>
      <c r="D115" s="2"/>
      <c r="E115" s="4"/>
      <c r="F115" s="4"/>
      <c r="G115" s="141">
        <v>6750.04</v>
      </c>
      <c r="H115" s="13"/>
      <c r="I115" s="2">
        <v>6750.04</v>
      </c>
      <c r="J115" s="30"/>
      <c r="K115" s="25"/>
      <c r="L115" s="25"/>
      <c r="M115" s="26" t="s">
        <v>138</v>
      </c>
      <c r="N115" s="27" t="s">
        <v>340</v>
      </c>
      <c r="O115" s="27" t="s">
        <v>134</v>
      </c>
      <c r="P115" s="27" t="s">
        <v>480</v>
      </c>
      <c r="Q115" s="28"/>
      <c r="R115" s="29"/>
    </row>
    <row r="116" spans="1:18" s="24" customFormat="1" ht="12.75">
      <c r="A116" s="1">
        <v>42738</v>
      </c>
      <c r="B116" t="s">
        <v>156</v>
      </c>
      <c r="C116" t="s">
        <v>13</v>
      </c>
      <c r="D116" s="2"/>
      <c r="E116" s="4"/>
      <c r="F116" s="4"/>
      <c r="G116" s="141">
        <v>6750.04</v>
      </c>
      <c r="H116" s="13"/>
      <c r="I116" s="2">
        <v>6750.04</v>
      </c>
      <c r="J116" s="30"/>
      <c r="K116" s="25"/>
      <c r="L116" s="25"/>
      <c r="M116" s="26" t="s">
        <v>138</v>
      </c>
      <c r="N116" s="27" t="s">
        <v>341</v>
      </c>
      <c r="O116" s="27" t="s">
        <v>134</v>
      </c>
      <c r="P116" s="27" t="s">
        <v>480</v>
      </c>
      <c r="Q116" s="28"/>
      <c r="R116" s="29"/>
    </row>
    <row r="117" spans="1:18" s="24" customFormat="1" ht="12.75">
      <c r="A117" s="1">
        <v>42738</v>
      </c>
      <c r="B117" t="s">
        <v>156</v>
      </c>
      <c r="C117" t="s">
        <v>199</v>
      </c>
      <c r="D117" s="2"/>
      <c r="E117" s="4"/>
      <c r="F117" s="4"/>
      <c r="G117" s="141">
        <v>6750.04</v>
      </c>
      <c r="H117" s="13"/>
      <c r="I117" s="2">
        <v>6750.04</v>
      </c>
      <c r="J117" s="30"/>
      <c r="K117" s="25"/>
      <c r="L117" s="25"/>
      <c r="M117" s="26" t="s">
        <v>138</v>
      </c>
      <c r="N117" s="27" t="s">
        <v>342</v>
      </c>
      <c r="O117" s="27" t="s">
        <v>134</v>
      </c>
      <c r="P117" s="27" t="s">
        <v>480</v>
      </c>
      <c r="Q117" s="28"/>
      <c r="R117" s="29"/>
    </row>
    <row r="118" spans="1:18" s="24" customFormat="1" ht="12.75">
      <c r="A118" s="1">
        <v>42738</v>
      </c>
      <c r="B118" t="s">
        <v>156</v>
      </c>
      <c r="C118" t="s">
        <v>231</v>
      </c>
      <c r="D118" s="2"/>
      <c r="E118" s="4"/>
      <c r="F118" s="4"/>
      <c r="G118" s="141">
        <v>6750.04</v>
      </c>
      <c r="H118" s="13"/>
      <c r="I118" s="2">
        <v>6750.04</v>
      </c>
      <c r="J118" s="30"/>
      <c r="K118" s="25"/>
      <c r="L118" s="25"/>
      <c r="M118" s="26" t="s">
        <v>138</v>
      </c>
      <c r="N118" s="27" t="s">
        <v>343</v>
      </c>
      <c r="O118" s="27" t="s">
        <v>134</v>
      </c>
      <c r="P118" s="27" t="s">
        <v>480</v>
      </c>
      <c r="Q118" s="28"/>
      <c r="R118" s="29"/>
    </row>
    <row r="119" spans="1:18" s="24" customFormat="1" ht="12.75">
      <c r="A119" s="1">
        <v>42738</v>
      </c>
      <c r="B119" t="s">
        <v>156</v>
      </c>
      <c r="C119" t="s">
        <v>234</v>
      </c>
      <c r="D119" s="2"/>
      <c r="E119" s="4"/>
      <c r="F119" s="4"/>
      <c r="G119" s="141">
        <v>6750.04</v>
      </c>
      <c r="H119" s="13"/>
      <c r="I119" s="2">
        <v>6750.04</v>
      </c>
      <c r="J119" s="30"/>
      <c r="K119" s="25"/>
      <c r="L119" s="25"/>
      <c r="M119" s="26" t="s">
        <v>138</v>
      </c>
      <c r="N119" s="27" t="s">
        <v>344</v>
      </c>
      <c r="O119" s="27" t="s">
        <v>134</v>
      </c>
      <c r="P119" s="27" t="s">
        <v>480</v>
      </c>
      <c r="Q119" s="28"/>
      <c r="R119" s="29"/>
    </row>
    <row r="120" spans="1:18" s="24" customFormat="1" ht="12.75">
      <c r="A120" s="1">
        <v>42738</v>
      </c>
      <c r="B120" t="s">
        <v>156</v>
      </c>
      <c r="C120" t="s">
        <v>232</v>
      </c>
      <c r="D120" s="2"/>
      <c r="E120" s="4"/>
      <c r="F120" s="4"/>
      <c r="G120" s="141">
        <v>6750.04</v>
      </c>
      <c r="H120" s="13" t="s">
        <v>145</v>
      </c>
      <c r="I120" s="2">
        <v>6750.04</v>
      </c>
      <c r="J120" s="30"/>
      <c r="K120" s="25"/>
      <c r="L120" s="25"/>
      <c r="M120" s="26" t="s">
        <v>138</v>
      </c>
      <c r="N120" s="27" t="s">
        <v>183</v>
      </c>
      <c r="O120" s="27" t="s">
        <v>134</v>
      </c>
      <c r="P120" s="27" t="s">
        <v>480</v>
      </c>
      <c r="Q120" s="28"/>
      <c r="R120" s="29"/>
    </row>
    <row r="121" spans="1:18" s="24" customFormat="1" ht="12.75">
      <c r="A121" s="1">
        <v>42738</v>
      </c>
      <c r="B121" t="s">
        <v>156</v>
      </c>
      <c r="C121" t="s">
        <v>24</v>
      </c>
      <c r="D121" s="2"/>
      <c r="E121" s="4"/>
      <c r="F121" s="4"/>
      <c r="G121" s="141">
        <v>6750.04</v>
      </c>
      <c r="H121" s="13"/>
      <c r="I121" s="2">
        <v>6750.04</v>
      </c>
      <c r="J121" s="30"/>
      <c r="K121" s="25"/>
      <c r="L121" s="25"/>
      <c r="M121" s="26" t="s">
        <v>138</v>
      </c>
      <c r="N121" s="27" t="s">
        <v>345</v>
      </c>
      <c r="O121" s="27" t="s">
        <v>134</v>
      </c>
      <c r="P121" s="27" t="s">
        <v>480</v>
      </c>
      <c r="Q121" s="28"/>
      <c r="R121" s="29"/>
    </row>
    <row r="122" spans="1:18" s="24" customFormat="1" ht="12.75">
      <c r="A122" s="1">
        <v>42738</v>
      </c>
      <c r="B122" t="s">
        <v>156</v>
      </c>
      <c r="C122" t="s">
        <v>206</v>
      </c>
      <c r="D122" s="2"/>
      <c r="E122" s="4"/>
      <c r="F122" s="4"/>
      <c r="G122" s="141">
        <v>6750.04</v>
      </c>
      <c r="H122" s="13"/>
      <c r="I122" s="2">
        <v>6750.04</v>
      </c>
      <c r="J122" s="30"/>
      <c r="K122" s="25"/>
      <c r="L122" s="25"/>
      <c r="M122" s="26" t="s">
        <v>138</v>
      </c>
      <c r="N122" s="27" t="s">
        <v>346</v>
      </c>
      <c r="O122" s="27" t="s">
        <v>134</v>
      </c>
      <c r="P122" s="27" t="s">
        <v>480</v>
      </c>
      <c r="Q122" s="28"/>
      <c r="R122" s="29"/>
    </row>
    <row r="123" spans="1:18" s="24" customFormat="1" ht="12.75">
      <c r="A123" s="1">
        <v>42740</v>
      </c>
      <c r="B123" t="s">
        <v>156</v>
      </c>
      <c r="C123" t="s">
        <v>200</v>
      </c>
      <c r="D123" s="2"/>
      <c r="E123" s="4"/>
      <c r="F123" s="4"/>
      <c r="G123" s="141">
        <v>6751.2</v>
      </c>
      <c r="H123" s="13" t="s">
        <v>140</v>
      </c>
      <c r="I123" s="2">
        <v>6751.2</v>
      </c>
      <c r="J123" s="30"/>
      <c r="K123" s="25"/>
      <c r="L123" s="25"/>
      <c r="M123" s="26" t="s">
        <v>138</v>
      </c>
      <c r="N123" s="27" t="s">
        <v>169</v>
      </c>
      <c r="O123" s="27" t="s">
        <v>134</v>
      </c>
      <c r="P123" s="27" t="s">
        <v>481</v>
      </c>
      <c r="Q123" s="28"/>
      <c r="R123" s="29"/>
    </row>
    <row r="124" spans="1:18" s="24" customFormat="1" ht="12.75">
      <c r="A124" s="1">
        <v>42735</v>
      </c>
      <c r="B124" t="s">
        <v>156</v>
      </c>
      <c r="C124" t="s">
        <v>148</v>
      </c>
      <c r="D124" s="2"/>
      <c r="E124" s="4"/>
      <c r="F124" s="4"/>
      <c r="G124" s="141">
        <v>9899.44</v>
      </c>
      <c r="H124" s="13"/>
      <c r="I124" s="2">
        <v>9899.44</v>
      </c>
      <c r="J124" s="30"/>
      <c r="K124" s="25"/>
      <c r="L124" s="25"/>
      <c r="M124" s="26" t="s">
        <v>138</v>
      </c>
      <c r="N124" s="27" t="s">
        <v>347</v>
      </c>
      <c r="O124" s="27" t="s">
        <v>136</v>
      </c>
      <c r="P124" s="27" t="s">
        <v>477</v>
      </c>
      <c r="Q124" s="28"/>
      <c r="R124" s="29"/>
    </row>
    <row r="125" spans="1:18" s="24" customFormat="1" ht="12.75">
      <c r="A125" s="1">
        <v>42738</v>
      </c>
      <c r="B125" t="s">
        <v>156</v>
      </c>
      <c r="C125" t="s">
        <v>33</v>
      </c>
      <c r="D125" s="2"/>
      <c r="E125" s="4"/>
      <c r="F125" s="4"/>
      <c r="G125" s="141">
        <v>9899.44</v>
      </c>
      <c r="H125" s="13" t="s">
        <v>220</v>
      </c>
      <c r="I125" s="2">
        <v>9899.44</v>
      </c>
      <c r="J125" s="30"/>
      <c r="K125" s="25"/>
      <c r="L125" s="25"/>
      <c r="M125" s="26" t="s">
        <v>138</v>
      </c>
      <c r="N125" s="27" t="s">
        <v>119</v>
      </c>
      <c r="O125" s="27" t="s">
        <v>136</v>
      </c>
      <c r="P125" s="27" t="s">
        <v>481</v>
      </c>
      <c r="Q125" s="28"/>
      <c r="R125" s="29"/>
    </row>
    <row r="126" spans="1:18" s="24" customFormat="1" ht="12.75">
      <c r="A126" s="1">
        <v>42738</v>
      </c>
      <c r="B126" t="s">
        <v>156</v>
      </c>
      <c r="C126" t="s">
        <v>49</v>
      </c>
      <c r="D126" s="2"/>
      <c r="E126" s="4"/>
      <c r="F126" s="4"/>
      <c r="G126" s="141">
        <v>9899.44</v>
      </c>
      <c r="H126" s="13"/>
      <c r="I126" s="2">
        <v>9899.44</v>
      </c>
      <c r="J126" s="30"/>
      <c r="K126" s="25"/>
      <c r="L126" s="25"/>
      <c r="M126" s="26" t="s">
        <v>138</v>
      </c>
      <c r="N126" s="27" t="s">
        <v>348</v>
      </c>
      <c r="O126" s="27" t="s">
        <v>136</v>
      </c>
      <c r="P126" s="27" t="s">
        <v>479</v>
      </c>
      <c r="Q126" s="28"/>
      <c r="R126" s="29"/>
    </row>
    <row r="127" spans="1:18" s="24" customFormat="1" ht="12.75">
      <c r="A127" s="1">
        <v>42738</v>
      </c>
      <c r="B127" t="s">
        <v>156</v>
      </c>
      <c r="C127" t="s">
        <v>211</v>
      </c>
      <c r="D127" s="2"/>
      <c r="E127" s="4"/>
      <c r="F127" s="4"/>
      <c r="G127" s="141">
        <v>9899.44</v>
      </c>
      <c r="H127" s="13" t="s">
        <v>146</v>
      </c>
      <c r="I127" s="2">
        <v>9899.44</v>
      </c>
      <c r="J127" s="30"/>
      <c r="K127" s="25"/>
      <c r="L127" s="25"/>
      <c r="M127" s="26" t="s">
        <v>138</v>
      </c>
      <c r="N127" s="27" t="s">
        <v>173</v>
      </c>
      <c r="O127" s="27" t="s">
        <v>136</v>
      </c>
      <c r="P127" s="27" t="s">
        <v>479</v>
      </c>
      <c r="Q127" s="28"/>
      <c r="R127" s="29"/>
    </row>
    <row r="128" spans="1:18" s="24" customFormat="1" ht="12.75">
      <c r="A128" s="1">
        <v>42738</v>
      </c>
      <c r="B128" t="s">
        <v>156</v>
      </c>
      <c r="C128" t="s">
        <v>31</v>
      </c>
      <c r="D128" s="2"/>
      <c r="E128" s="4"/>
      <c r="F128" s="4"/>
      <c r="G128" s="141">
        <v>9899.44</v>
      </c>
      <c r="H128" s="13" t="s">
        <v>218</v>
      </c>
      <c r="I128" s="2">
        <v>9899.44</v>
      </c>
      <c r="J128" s="30"/>
      <c r="K128" s="25"/>
      <c r="L128" s="25"/>
      <c r="M128" s="26" t="s">
        <v>138</v>
      </c>
      <c r="N128" s="27" t="s">
        <v>117</v>
      </c>
      <c r="O128" s="27" t="s">
        <v>136</v>
      </c>
      <c r="P128" s="27" t="s">
        <v>479</v>
      </c>
      <c r="Q128" s="28"/>
      <c r="R128" s="29"/>
    </row>
    <row r="129" spans="1:18" s="24" customFormat="1" ht="12.75">
      <c r="A129" s="1">
        <v>42738</v>
      </c>
      <c r="B129" t="s">
        <v>156</v>
      </c>
      <c r="C129" t="s">
        <v>241</v>
      </c>
      <c r="D129" s="2"/>
      <c r="E129" s="4"/>
      <c r="F129" s="4"/>
      <c r="G129" s="141">
        <v>9899.44</v>
      </c>
      <c r="H129" s="13" t="s">
        <v>144</v>
      </c>
      <c r="I129" s="2">
        <v>9899.44</v>
      </c>
      <c r="J129" s="30"/>
      <c r="K129" s="25"/>
      <c r="L129" s="25"/>
      <c r="M129" s="26" t="s">
        <v>138</v>
      </c>
      <c r="N129" s="27" t="s">
        <v>152</v>
      </c>
      <c r="O129" s="27" t="s">
        <v>136</v>
      </c>
      <c r="P129" s="27" t="s">
        <v>480</v>
      </c>
      <c r="Q129" s="28"/>
      <c r="R129" s="29"/>
    </row>
    <row r="130" spans="1:18" s="24" customFormat="1" ht="12.75">
      <c r="A130" s="1">
        <v>42738</v>
      </c>
      <c r="B130" t="s">
        <v>156</v>
      </c>
      <c r="C130" t="s">
        <v>32</v>
      </c>
      <c r="D130" s="2"/>
      <c r="E130" s="4"/>
      <c r="F130" s="4"/>
      <c r="G130" s="141">
        <v>9899.44</v>
      </c>
      <c r="H130" s="13" t="s">
        <v>219</v>
      </c>
      <c r="I130" s="2">
        <v>9899.44</v>
      </c>
      <c r="J130" s="30"/>
      <c r="K130" s="25"/>
      <c r="L130" s="25"/>
      <c r="M130" s="26" t="s">
        <v>138</v>
      </c>
      <c r="N130" s="27" t="s">
        <v>118</v>
      </c>
      <c r="O130" s="27" t="s">
        <v>136</v>
      </c>
      <c r="P130" s="27" t="s">
        <v>481</v>
      </c>
      <c r="Q130" s="28"/>
      <c r="R130" s="29"/>
    </row>
    <row r="131" spans="1:18" s="24" customFormat="1" ht="12.75">
      <c r="A131" s="1">
        <v>42739</v>
      </c>
      <c r="B131" t="s">
        <v>156</v>
      </c>
      <c r="C131" t="s">
        <v>233</v>
      </c>
      <c r="D131" s="2"/>
      <c r="E131" s="4"/>
      <c r="F131" s="4"/>
      <c r="G131" s="141">
        <v>9899.44</v>
      </c>
      <c r="H131" s="13" t="s">
        <v>190</v>
      </c>
      <c r="I131" s="2">
        <v>9899.44</v>
      </c>
      <c r="J131" s="30"/>
      <c r="K131" s="25"/>
      <c r="L131" s="25"/>
      <c r="M131" s="26" t="s">
        <v>138</v>
      </c>
      <c r="N131" s="27" t="s">
        <v>184</v>
      </c>
      <c r="O131" s="27" t="s">
        <v>136</v>
      </c>
      <c r="P131" s="27" t="s">
        <v>487</v>
      </c>
      <c r="Q131" s="28"/>
      <c r="R131" s="29"/>
    </row>
    <row r="132" spans="1:18" s="24" customFormat="1" ht="12.75">
      <c r="A132" s="1">
        <v>42739</v>
      </c>
      <c r="B132" t="s">
        <v>156</v>
      </c>
      <c r="C132" t="s">
        <v>244</v>
      </c>
      <c r="D132" s="2"/>
      <c r="E132" s="4"/>
      <c r="F132" s="4"/>
      <c r="G132" s="141">
        <v>9899.44</v>
      </c>
      <c r="H132" s="13"/>
      <c r="I132" s="2">
        <v>9899.44</v>
      </c>
      <c r="J132" s="30"/>
      <c r="K132" s="25"/>
      <c r="L132" s="25"/>
      <c r="M132" s="26" t="s">
        <v>138</v>
      </c>
      <c r="N132" s="27" t="s">
        <v>349</v>
      </c>
      <c r="O132" s="27" t="s">
        <v>136</v>
      </c>
      <c r="P132" s="27" t="s">
        <v>487</v>
      </c>
      <c r="Q132" s="28"/>
      <c r="R132" s="29"/>
    </row>
    <row r="133" spans="1:18" s="24" customFormat="1" ht="12.75">
      <c r="A133" s="1">
        <v>42739</v>
      </c>
      <c r="B133" t="s">
        <v>156</v>
      </c>
      <c r="C133" t="s">
        <v>245</v>
      </c>
      <c r="D133" s="2"/>
      <c r="E133" s="4"/>
      <c r="F133" s="4"/>
      <c r="G133" s="141">
        <v>9899.44</v>
      </c>
      <c r="H133" s="13" t="s">
        <v>133</v>
      </c>
      <c r="I133" s="2">
        <v>9899.44</v>
      </c>
      <c r="J133" s="30"/>
      <c r="K133" s="25"/>
      <c r="L133" s="25"/>
      <c r="M133" s="26" t="s">
        <v>138</v>
      </c>
      <c r="N133" s="27" t="s">
        <v>126</v>
      </c>
      <c r="O133" s="27" t="s">
        <v>136</v>
      </c>
      <c r="P133" s="27" t="s">
        <v>487</v>
      </c>
      <c r="Q133" s="28"/>
      <c r="R133" s="29"/>
    </row>
    <row r="134" spans="1:18" s="24" customFormat="1" ht="12.75">
      <c r="A134" s="1">
        <v>42739</v>
      </c>
      <c r="B134" t="s">
        <v>156</v>
      </c>
      <c r="C134" t="s">
        <v>178</v>
      </c>
      <c r="D134" s="2"/>
      <c r="E134" s="4"/>
      <c r="F134" s="4"/>
      <c r="G134" s="141">
        <v>9899.44</v>
      </c>
      <c r="H134" s="13"/>
      <c r="I134" s="2">
        <v>9899.44</v>
      </c>
      <c r="J134" s="30"/>
      <c r="K134" s="25"/>
      <c r="L134" s="25"/>
      <c r="M134" s="26" t="s">
        <v>138</v>
      </c>
      <c r="N134" s="27" t="s">
        <v>350</v>
      </c>
      <c r="O134" s="27" t="s">
        <v>136</v>
      </c>
      <c r="P134" s="27" t="s">
        <v>487</v>
      </c>
      <c r="Q134" s="28"/>
      <c r="R134" s="29"/>
    </row>
    <row r="135" spans="1:18" s="24" customFormat="1" ht="12.75">
      <c r="A135" s="1">
        <v>42740</v>
      </c>
      <c r="B135" t="s">
        <v>156</v>
      </c>
      <c r="C135" t="s">
        <v>31</v>
      </c>
      <c r="D135" s="2"/>
      <c r="E135" s="4"/>
      <c r="F135" s="4"/>
      <c r="G135" s="141">
        <v>9899.44</v>
      </c>
      <c r="H135" s="13" t="s">
        <v>218</v>
      </c>
      <c r="I135" s="2">
        <v>9899.44</v>
      </c>
      <c r="J135" s="30"/>
      <c r="K135" s="25"/>
      <c r="L135" s="25"/>
      <c r="M135" s="26" t="s">
        <v>138</v>
      </c>
      <c r="N135" s="27" t="s">
        <v>117</v>
      </c>
      <c r="O135" s="27" t="s">
        <v>136</v>
      </c>
      <c r="P135" s="27" t="s">
        <v>481</v>
      </c>
      <c r="Q135" s="28"/>
      <c r="R135" s="29"/>
    </row>
    <row r="136" spans="1:18" s="24" customFormat="1" ht="12.75">
      <c r="A136" s="1">
        <v>42740</v>
      </c>
      <c r="B136" t="s">
        <v>156</v>
      </c>
      <c r="C136" t="s">
        <v>32</v>
      </c>
      <c r="D136" s="2"/>
      <c r="E136" s="4"/>
      <c r="F136" s="4"/>
      <c r="G136" s="141">
        <v>9899.44</v>
      </c>
      <c r="H136" s="13" t="s">
        <v>219</v>
      </c>
      <c r="I136" s="2">
        <v>9899.44</v>
      </c>
      <c r="J136" s="30"/>
      <c r="K136" s="25"/>
      <c r="L136" s="25"/>
      <c r="M136" s="26" t="s">
        <v>138</v>
      </c>
      <c r="N136" s="27" t="s">
        <v>118</v>
      </c>
      <c r="O136" s="27" t="s">
        <v>136</v>
      </c>
      <c r="P136" s="27" t="s">
        <v>479</v>
      </c>
      <c r="Q136" s="28"/>
      <c r="R136" s="29"/>
    </row>
    <row r="137" spans="1:18" s="24" customFormat="1" ht="12.75">
      <c r="A137" s="1">
        <v>42740</v>
      </c>
      <c r="B137" t="s">
        <v>156</v>
      </c>
      <c r="C137" t="s">
        <v>85</v>
      </c>
      <c r="D137" s="2"/>
      <c r="E137" s="4"/>
      <c r="F137" s="4"/>
      <c r="G137" s="141">
        <v>9899.44</v>
      </c>
      <c r="H137" s="13"/>
      <c r="I137" s="2">
        <v>9899.44</v>
      </c>
      <c r="J137" s="30"/>
      <c r="K137" s="25"/>
      <c r="L137" s="25"/>
      <c r="M137" s="26" t="s">
        <v>138</v>
      </c>
      <c r="N137" s="27" t="s">
        <v>351</v>
      </c>
      <c r="O137" s="27" t="s">
        <v>136</v>
      </c>
      <c r="P137" s="27" t="s">
        <v>482</v>
      </c>
      <c r="Q137" s="28"/>
      <c r="R137" s="29"/>
    </row>
    <row r="138" spans="1:18" s="24" customFormat="1" ht="12.75">
      <c r="A138" s="1">
        <v>42740</v>
      </c>
      <c r="B138" t="s">
        <v>156</v>
      </c>
      <c r="C138" t="s">
        <v>33</v>
      </c>
      <c r="D138" s="2"/>
      <c r="E138" s="4"/>
      <c r="F138" s="4"/>
      <c r="G138" s="141">
        <v>9899.44</v>
      </c>
      <c r="H138" s="13" t="s">
        <v>220</v>
      </c>
      <c r="I138" s="2">
        <v>9899.44</v>
      </c>
      <c r="J138" s="30"/>
      <c r="K138" s="25"/>
      <c r="L138" s="25"/>
      <c r="M138" s="26" t="s">
        <v>138</v>
      </c>
      <c r="N138" s="27" t="s">
        <v>119</v>
      </c>
      <c r="O138" s="27" t="s">
        <v>136</v>
      </c>
      <c r="P138" s="27" t="s">
        <v>479</v>
      </c>
      <c r="Q138" s="28"/>
      <c r="R138" s="29"/>
    </row>
    <row r="139" spans="1:18" s="24" customFormat="1" ht="12.75">
      <c r="A139" s="1">
        <v>42740</v>
      </c>
      <c r="B139" t="s">
        <v>156</v>
      </c>
      <c r="C139" t="s">
        <v>86</v>
      </c>
      <c r="D139" s="2"/>
      <c r="E139" s="4"/>
      <c r="F139" s="4"/>
      <c r="G139" s="141">
        <v>9899.44</v>
      </c>
      <c r="H139" s="13"/>
      <c r="I139" s="2">
        <v>9899.44</v>
      </c>
      <c r="J139" s="30"/>
      <c r="K139" s="25"/>
      <c r="L139" s="25"/>
      <c r="M139" s="26" t="s">
        <v>138</v>
      </c>
      <c r="N139" s="27" t="s">
        <v>352</v>
      </c>
      <c r="O139" s="27" t="s">
        <v>136</v>
      </c>
      <c r="P139" s="27" t="s">
        <v>481</v>
      </c>
      <c r="Q139" s="28"/>
      <c r="R139" s="29"/>
    </row>
    <row r="140" spans="1:18" s="24" customFormat="1" ht="12.75">
      <c r="A140" s="1">
        <v>42740</v>
      </c>
      <c r="B140" t="s">
        <v>156</v>
      </c>
      <c r="C140" t="s">
        <v>240</v>
      </c>
      <c r="D140" s="2"/>
      <c r="E140" s="4"/>
      <c r="F140" s="4"/>
      <c r="G140" s="141">
        <v>9899.44</v>
      </c>
      <c r="H140" s="13" t="s">
        <v>217</v>
      </c>
      <c r="I140" s="2">
        <v>9899.44</v>
      </c>
      <c r="J140" s="30"/>
      <c r="K140" s="25"/>
      <c r="L140" s="25"/>
      <c r="M140" s="26" t="s">
        <v>138</v>
      </c>
      <c r="N140" s="27" t="s">
        <v>151</v>
      </c>
      <c r="O140" s="27" t="s">
        <v>136</v>
      </c>
      <c r="P140" s="27" t="s">
        <v>481</v>
      </c>
      <c r="Q140" s="28"/>
      <c r="R140" s="29"/>
    </row>
    <row r="141" spans="1:18" s="24" customFormat="1" ht="12.75">
      <c r="A141" s="1">
        <v>42740</v>
      </c>
      <c r="B141" t="s">
        <v>156</v>
      </c>
      <c r="C141" t="s">
        <v>179</v>
      </c>
      <c r="D141" s="2"/>
      <c r="E141" s="4"/>
      <c r="F141" s="4"/>
      <c r="G141" s="141">
        <v>9899.44</v>
      </c>
      <c r="H141" s="13"/>
      <c r="I141" s="2">
        <v>9899.44</v>
      </c>
      <c r="J141" s="30"/>
      <c r="K141" s="25"/>
      <c r="L141" s="25"/>
      <c r="M141" s="26" t="s">
        <v>138</v>
      </c>
      <c r="N141" s="27" t="s">
        <v>353</v>
      </c>
      <c r="O141" s="27" t="s">
        <v>136</v>
      </c>
      <c r="P141" s="27" t="s">
        <v>481</v>
      </c>
      <c r="Q141" s="28"/>
      <c r="R141" s="29"/>
    </row>
    <row r="142" spans="1:18" s="24" customFormat="1" ht="12.75">
      <c r="A142" s="1">
        <v>42740</v>
      </c>
      <c r="B142" t="s">
        <v>156</v>
      </c>
      <c r="C142" t="s">
        <v>87</v>
      </c>
      <c r="D142" s="2"/>
      <c r="E142" s="4"/>
      <c r="F142" s="4"/>
      <c r="G142" s="141">
        <v>9899.44</v>
      </c>
      <c r="H142" s="13"/>
      <c r="I142" s="2">
        <v>9899.44</v>
      </c>
      <c r="J142" s="30"/>
      <c r="K142" s="25"/>
      <c r="L142" s="25"/>
      <c r="M142" s="26" t="s">
        <v>138</v>
      </c>
      <c r="N142" s="27" t="s">
        <v>354</v>
      </c>
      <c r="O142" s="27" t="s">
        <v>136</v>
      </c>
      <c r="P142" s="27" t="s">
        <v>481</v>
      </c>
      <c r="Q142" s="28"/>
      <c r="R142" s="29"/>
    </row>
    <row r="143" spans="1:18" s="24" customFormat="1" ht="12.75">
      <c r="A143" s="1">
        <v>42740</v>
      </c>
      <c r="B143" t="s">
        <v>156</v>
      </c>
      <c r="C143" t="s">
        <v>34</v>
      </c>
      <c r="D143" s="2"/>
      <c r="E143" s="4"/>
      <c r="F143" s="4"/>
      <c r="G143" s="141">
        <v>9899.44</v>
      </c>
      <c r="H143" s="13" t="s">
        <v>222</v>
      </c>
      <c r="I143" s="2">
        <v>9899.44</v>
      </c>
      <c r="J143" s="30"/>
      <c r="K143" s="25"/>
      <c r="L143" s="25"/>
      <c r="M143" s="26" t="s">
        <v>138</v>
      </c>
      <c r="N143" s="27" t="s">
        <v>120</v>
      </c>
      <c r="O143" s="27" t="s">
        <v>136</v>
      </c>
      <c r="P143" s="27" t="s">
        <v>481</v>
      </c>
      <c r="Q143" s="28"/>
      <c r="R143" s="29"/>
    </row>
    <row r="144" spans="1:18" s="24" customFormat="1" ht="12.75">
      <c r="A144" s="1">
        <v>42740</v>
      </c>
      <c r="B144" t="s">
        <v>156</v>
      </c>
      <c r="C144" t="s">
        <v>228</v>
      </c>
      <c r="D144" s="2"/>
      <c r="E144" s="4"/>
      <c r="F144" s="4"/>
      <c r="G144" s="141">
        <v>9899.44</v>
      </c>
      <c r="H144" s="13"/>
      <c r="I144" s="2">
        <v>9899.44</v>
      </c>
      <c r="J144" s="30"/>
      <c r="K144" s="25"/>
      <c r="L144" s="25"/>
      <c r="M144" s="26" t="s">
        <v>138</v>
      </c>
      <c r="N144" s="27" t="s">
        <v>355</v>
      </c>
      <c r="O144" s="27" t="s">
        <v>136</v>
      </c>
      <c r="P144" s="27" t="s">
        <v>481</v>
      </c>
      <c r="Q144" s="28"/>
      <c r="R144" s="29"/>
    </row>
    <row r="145" spans="1:18" s="24" customFormat="1" ht="12.75">
      <c r="A145" s="1">
        <v>42740</v>
      </c>
      <c r="B145" t="s">
        <v>156</v>
      </c>
      <c r="C145" t="s">
        <v>124</v>
      </c>
      <c r="D145" s="2"/>
      <c r="E145" s="4"/>
      <c r="F145" s="4"/>
      <c r="G145" s="141">
        <v>9899.44</v>
      </c>
      <c r="H145" s="13"/>
      <c r="I145" s="2">
        <v>9899.44</v>
      </c>
      <c r="J145" s="30"/>
      <c r="K145" s="25"/>
      <c r="L145" s="25"/>
      <c r="M145" s="26" t="s">
        <v>138</v>
      </c>
      <c r="N145" s="27" t="s">
        <v>356</v>
      </c>
      <c r="O145" s="27" t="s">
        <v>136</v>
      </c>
      <c r="P145" s="27" t="s">
        <v>482</v>
      </c>
      <c r="Q145" s="28"/>
      <c r="R145" s="29"/>
    </row>
    <row r="146" spans="1:18" s="24" customFormat="1" ht="12.75">
      <c r="A146" s="1">
        <v>42740</v>
      </c>
      <c r="B146" t="s">
        <v>156</v>
      </c>
      <c r="C146" t="s">
        <v>253</v>
      </c>
      <c r="D146" s="2"/>
      <c r="E146" s="4"/>
      <c r="F146" s="4"/>
      <c r="G146" s="141">
        <v>9899.44</v>
      </c>
      <c r="H146" s="13"/>
      <c r="I146" s="2">
        <v>9899.44</v>
      </c>
      <c r="J146" s="30"/>
      <c r="K146" s="25"/>
      <c r="L146" s="25"/>
      <c r="M146" s="26" t="s">
        <v>138</v>
      </c>
      <c r="N146" s="27" t="s">
        <v>357</v>
      </c>
      <c r="O146" s="27" t="s">
        <v>136</v>
      </c>
      <c r="P146" s="27" t="s">
        <v>482</v>
      </c>
      <c r="Q146" s="28"/>
      <c r="R146" s="29"/>
    </row>
    <row r="147" spans="1:18" s="24" customFormat="1" ht="12.75">
      <c r="A147" s="1">
        <v>42740</v>
      </c>
      <c r="B147" t="s">
        <v>156</v>
      </c>
      <c r="C147" t="s">
        <v>239</v>
      </c>
      <c r="D147" s="2"/>
      <c r="E147" s="4"/>
      <c r="F147" s="4"/>
      <c r="G147" s="141">
        <v>9899.44</v>
      </c>
      <c r="H147" s="13" t="s">
        <v>221</v>
      </c>
      <c r="I147" s="2">
        <v>9899.44</v>
      </c>
      <c r="J147" s="30"/>
      <c r="K147" s="25"/>
      <c r="L147" s="25"/>
      <c r="M147" s="26" t="s">
        <v>138</v>
      </c>
      <c r="N147" s="27" t="s">
        <v>150</v>
      </c>
      <c r="O147" s="27" t="s">
        <v>136</v>
      </c>
      <c r="P147" s="27" t="s">
        <v>482</v>
      </c>
      <c r="Q147" s="28"/>
      <c r="R147" s="29"/>
    </row>
    <row r="148" spans="1:18" s="24" customFormat="1" ht="12.75">
      <c r="A148" s="1">
        <v>42738</v>
      </c>
      <c r="B148" t="s">
        <v>156</v>
      </c>
      <c r="C148" t="s">
        <v>54</v>
      </c>
      <c r="D148" s="2"/>
      <c r="E148" s="4"/>
      <c r="F148" s="4"/>
      <c r="G148" s="141">
        <v>10161.6</v>
      </c>
      <c r="H148" s="13"/>
      <c r="I148" s="2">
        <v>10161.6</v>
      </c>
      <c r="J148" s="30"/>
      <c r="K148" s="25"/>
      <c r="L148" s="25"/>
      <c r="M148" s="26" t="s">
        <v>138</v>
      </c>
      <c r="N148" s="27" t="s">
        <v>358</v>
      </c>
      <c r="O148" s="27" t="s">
        <v>141</v>
      </c>
      <c r="P148" s="27" t="s">
        <v>479</v>
      </c>
      <c r="Q148" s="28"/>
      <c r="R148" s="29"/>
    </row>
    <row r="149" spans="1:18" s="24" customFormat="1" ht="12.75">
      <c r="A149" s="1">
        <v>42735</v>
      </c>
      <c r="B149" t="s">
        <v>156</v>
      </c>
      <c r="C149" t="s">
        <v>238</v>
      </c>
      <c r="D149" s="2"/>
      <c r="E149" s="4"/>
      <c r="F149" s="4"/>
      <c r="G149" s="141">
        <v>10781.04</v>
      </c>
      <c r="H149" s="13" t="s">
        <v>135</v>
      </c>
      <c r="I149" s="2">
        <v>10781.04</v>
      </c>
      <c r="J149" s="30"/>
      <c r="K149" s="25"/>
      <c r="L149" s="25"/>
      <c r="M149" s="26" t="s">
        <v>138</v>
      </c>
      <c r="N149" s="27" t="s">
        <v>149</v>
      </c>
      <c r="O149" s="27" t="s">
        <v>141</v>
      </c>
      <c r="P149" s="27" t="s">
        <v>478</v>
      </c>
      <c r="Q149" s="28"/>
      <c r="R149" s="29"/>
    </row>
    <row r="150" spans="1:18" s="24" customFormat="1" ht="12.75">
      <c r="A150" s="1">
        <v>42735</v>
      </c>
      <c r="B150" t="s">
        <v>156</v>
      </c>
      <c r="C150" s="140" t="s">
        <v>208</v>
      </c>
      <c r="D150" s="2"/>
      <c r="E150" s="4"/>
      <c r="F150" s="4"/>
      <c r="G150" s="141">
        <v>10781.04</v>
      </c>
      <c r="H150" s="13" t="s">
        <v>225</v>
      </c>
      <c r="I150" s="2">
        <v>10781.04</v>
      </c>
      <c r="J150" s="30"/>
      <c r="K150" s="25"/>
      <c r="L150" s="25"/>
      <c r="M150" s="26" t="s">
        <v>138</v>
      </c>
      <c r="N150" s="27" t="s">
        <v>171</v>
      </c>
      <c r="O150" s="27" t="s">
        <v>141</v>
      </c>
      <c r="P150" s="27" t="s">
        <v>478</v>
      </c>
      <c r="Q150" s="28"/>
      <c r="R150" s="29"/>
    </row>
    <row r="151" spans="1:18" s="24" customFormat="1" ht="12.75">
      <c r="A151" s="1">
        <v>42735</v>
      </c>
      <c r="B151" t="s">
        <v>156</v>
      </c>
      <c r="C151" t="s">
        <v>194</v>
      </c>
      <c r="D151" s="2"/>
      <c r="E151" s="4"/>
      <c r="F151" s="4"/>
      <c r="G151" s="141">
        <v>10781.04</v>
      </c>
      <c r="H151" s="13"/>
      <c r="I151" s="2">
        <v>10781.04</v>
      </c>
      <c r="J151" s="30"/>
      <c r="K151" s="25"/>
      <c r="L151" s="25"/>
      <c r="M151" s="26" t="s">
        <v>138</v>
      </c>
      <c r="N151" s="27" t="s">
        <v>359</v>
      </c>
      <c r="O151" s="27" t="s">
        <v>141</v>
      </c>
      <c r="P151" s="27" t="s">
        <v>477</v>
      </c>
      <c r="Q151" s="28"/>
      <c r="R151" s="29"/>
    </row>
    <row r="152" spans="1:18" s="24" customFormat="1" ht="12.75">
      <c r="A152" s="1">
        <v>42738</v>
      </c>
      <c r="B152" t="s">
        <v>156</v>
      </c>
      <c r="C152" s="140" t="s">
        <v>203</v>
      </c>
      <c r="D152" s="2"/>
      <c r="E152" s="4"/>
      <c r="F152" s="4"/>
      <c r="G152" s="141">
        <v>10781.04</v>
      </c>
      <c r="H152" s="13" t="s">
        <v>142</v>
      </c>
      <c r="I152" s="2">
        <v>10781.04</v>
      </c>
      <c r="J152" s="30"/>
      <c r="K152" s="25"/>
      <c r="L152" s="25"/>
      <c r="M152" s="26" t="s">
        <v>138</v>
      </c>
      <c r="N152" s="27" t="s">
        <v>170</v>
      </c>
      <c r="O152" s="27" t="s">
        <v>141</v>
      </c>
      <c r="P152" s="27" t="s">
        <v>480</v>
      </c>
      <c r="Q152" s="28"/>
      <c r="R152" s="29"/>
    </row>
    <row r="153" spans="1:18" s="24" customFormat="1" ht="12.75">
      <c r="A153" s="1">
        <v>42738</v>
      </c>
      <c r="B153" t="s">
        <v>156</v>
      </c>
      <c r="C153" t="s">
        <v>122</v>
      </c>
      <c r="D153" s="2"/>
      <c r="E153" s="4"/>
      <c r="F153" s="4"/>
      <c r="G153" s="141">
        <v>10781.04</v>
      </c>
      <c r="H153" s="13"/>
      <c r="I153" s="2">
        <v>10781.04</v>
      </c>
      <c r="J153" s="30"/>
      <c r="K153" s="25"/>
      <c r="L153" s="25"/>
      <c r="M153" s="26" t="s">
        <v>138</v>
      </c>
      <c r="N153" s="27" t="s">
        <v>360</v>
      </c>
      <c r="O153" s="27" t="s">
        <v>141</v>
      </c>
      <c r="P153" s="27" t="s">
        <v>479</v>
      </c>
      <c r="Q153" s="28"/>
      <c r="R153" s="29"/>
    </row>
    <row r="154" spans="1:18" s="24" customFormat="1" ht="12.75">
      <c r="A154" s="1">
        <v>42738</v>
      </c>
      <c r="B154" t="s">
        <v>156</v>
      </c>
      <c r="C154" t="s">
        <v>207</v>
      </c>
      <c r="D154" s="2"/>
      <c r="E154" s="4"/>
      <c r="F154" s="4"/>
      <c r="G154" s="141">
        <v>10781.04</v>
      </c>
      <c r="H154" s="13"/>
      <c r="I154" s="2">
        <v>10781.04</v>
      </c>
      <c r="J154" s="30"/>
      <c r="K154" s="25"/>
      <c r="L154" s="25"/>
      <c r="M154" s="26" t="s">
        <v>138</v>
      </c>
      <c r="N154" s="27" t="s">
        <v>361</v>
      </c>
      <c r="O154" s="27" t="s">
        <v>141</v>
      </c>
      <c r="P154" s="27" t="s">
        <v>479</v>
      </c>
      <c r="Q154" s="28"/>
      <c r="R154" s="29"/>
    </row>
    <row r="155" spans="1:18" s="24" customFormat="1" ht="12.75">
      <c r="A155" s="1">
        <v>42738</v>
      </c>
      <c r="B155" t="s">
        <v>156</v>
      </c>
      <c r="C155" t="s">
        <v>17</v>
      </c>
      <c r="D155" s="2"/>
      <c r="E155" s="4"/>
      <c r="F155" s="4"/>
      <c r="G155" s="141">
        <v>10781.04</v>
      </c>
      <c r="H155" s="13"/>
      <c r="I155" s="2">
        <v>10781.04</v>
      </c>
      <c r="J155" s="30"/>
      <c r="K155" s="25"/>
      <c r="L155" s="25"/>
      <c r="M155" s="26" t="s">
        <v>138</v>
      </c>
      <c r="N155" s="27" t="s">
        <v>362</v>
      </c>
      <c r="O155" s="27" t="s">
        <v>141</v>
      </c>
      <c r="P155" s="27" t="s">
        <v>479</v>
      </c>
      <c r="Q155" s="28"/>
      <c r="R155" s="29"/>
    </row>
    <row r="156" spans="1:18" s="24" customFormat="1" ht="12.75">
      <c r="A156" s="1">
        <v>42739</v>
      </c>
      <c r="B156" t="s">
        <v>156</v>
      </c>
      <c r="C156" t="s">
        <v>208</v>
      </c>
      <c r="D156" s="2"/>
      <c r="E156" s="4"/>
      <c r="F156" s="4"/>
      <c r="G156" s="141">
        <v>10781.04</v>
      </c>
      <c r="H156" s="13" t="s">
        <v>225</v>
      </c>
      <c r="I156" s="2">
        <v>10781.04</v>
      </c>
      <c r="J156" s="30"/>
      <c r="K156" s="25"/>
      <c r="L156" s="25"/>
      <c r="M156" s="26" t="s">
        <v>138</v>
      </c>
      <c r="N156" s="27" t="s">
        <v>171</v>
      </c>
      <c r="O156" s="27" t="s">
        <v>141</v>
      </c>
      <c r="P156" s="27" t="s">
        <v>487</v>
      </c>
      <c r="Q156" s="28"/>
      <c r="R156" s="29"/>
    </row>
    <row r="157" spans="1:18" s="24" customFormat="1" ht="12.75">
      <c r="A157" s="1">
        <v>42739</v>
      </c>
      <c r="B157" t="s">
        <v>156</v>
      </c>
      <c r="C157" t="s">
        <v>252</v>
      </c>
      <c r="D157" s="2"/>
      <c r="E157" s="4"/>
      <c r="F157" s="4"/>
      <c r="G157" s="141">
        <v>10781.04</v>
      </c>
      <c r="H157" s="13"/>
      <c r="I157" s="2">
        <v>10781.04</v>
      </c>
      <c r="J157" s="30"/>
      <c r="K157" s="25"/>
      <c r="L157" s="25"/>
      <c r="M157" s="26" t="s">
        <v>138</v>
      </c>
      <c r="N157" s="27" t="s">
        <v>363</v>
      </c>
      <c r="O157" s="27" t="s">
        <v>141</v>
      </c>
      <c r="P157" s="27" t="s">
        <v>487</v>
      </c>
      <c r="Q157" s="28"/>
      <c r="R157" s="29"/>
    </row>
    <row r="158" spans="1:18" s="24" customFormat="1" ht="12.75">
      <c r="A158" s="1">
        <v>42739</v>
      </c>
      <c r="B158" t="s">
        <v>156</v>
      </c>
      <c r="C158" t="s">
        <v>229</v>
      </c>
      <c r="D158" s="2"/>
      <c r="E158" s="4"/>
      <c r="F158" s="4"/>
      <c r="G158" s="141">
        <v>10781.04</v>
      </c>
      <c r="H158" s="13" t="s">
        <v>224</v>
      </c>
      <c r="I158" s="2">
        <v>10781.04</v>
      </c>
      <c r="J158" s="30"/>
      <c r="K158" s="25"/>
      <c r="L158" s="25"/>
      <c r="M158" s="26" t="s">
        <v>138</v>
      </c>
      <c r="N158" s="27" t="s">
        <v>254</v>
      </c>
      <c r="O158" s="27" t="s">
        <v>141</v>
      </c>
      <c r="P158" s="27" t="s">
        <v>487</v>
      </c>
      <c r="Q158" s="28"/>
      <c r="R158" s="29"/>
    </row>
    <row r="159" spans="1:18" s="24" customFormat="1" ht="12.75">
      <c r="A159" s="1">
        <v>42739</v>
      </c>
      <c r="B159" t="s">
        <v>156</v>
      </c>
      <c r="C159" t="s">
        <v>176</v>
      </c>
      <c r="D159" s="2"/>
      <c r="E159" s="4"/>
      <c r="F159" s="4"/>
      <c r="G159" s="141">
        <v>10781.04</v>
      </c>
      <c r="H159" s="13"/>
      <c r="I159" s="2">
        <v>10781.04</v>
      </c>
      <c r="J159" s="30"/>
      <c r="K159" s="25"/>
      <c r="L159" s="25"/>
      <c r="M159" s="26" t="s">
        <v>138</v>
      </c>
      <c r="N159" s="27" t="s">
        <v>364</v>
      </c>
      <c r="O159" s="27" t="s">
        <v>141</v>
      </c>
      <c r="P159" s="27" t="s">
        <v>487</v>
      </c>
      <c r="Q159" s="28"/>
      <c r="R159" s="29"/>
    </row>
    <row r="160" spans="1:18" s="24" customFormat="1" ht="12.75">
      <c r="A160" s="1">
        <v>42740</v>
      </c>
      <c r="B160" t="s">
        <v>156</v>
      </c>
      <c r="C160" t="s">
        <v>205</v>
      </c>
      <c r="D160" s="2"/>
      <c r="E160" s="4"/>
      <c r="F160" s="4"/>
      <c r="G160" s="141">
        <v>10781.04</v>
      </c>
      <c r="H160" s="13"/>
      <c r="I160" s="2">
        <v>10781.04</v>
      </c>
      <c r="J160" s="30"/>
      <c r="K160" s="25"/>
      <c r="L160" s="25"/>
      <c r="M160" s="26" t="s">
        <v>138</v>
      </c>
      <c r="N160" s="27" t="s">
        <v>365</v>
      </c>
      <c r="O160" s="27" t="s">
        <v>141</v>
      </c>
      <c r="P160" s="27" t="s">
        <v>481</v>
      </c>
      <c r="Q160" s="28"/>
      <c r="R160" s="29"/>
    </row>
    <row r="161" spans="1:18" s="24" customFormat="1" ht="12.75">
      <c r="A161" s="1">
        <v>42740</v>
      </c>
      <c r="B161" t="s">
        <v>156</v>
      </c>
      <c r="C161" t="s">
        <v>196</v>
      </c>
      <c r="D161" s="2"/>
      <c r="E161" s="4"/>
      <c r="F161" s="4"/>
      <c r="G161" s="141">
        <v>10781.04</v>
      </c>
      <c r="H161" s="13"/>
      <c r="I161" s="2">
        <v>10781.04</v>
      </c>
      <c r="J161" s="30"/>
      <c r="K161" s="25"/>
      <c r="L161" s="25"/>
      <c r="M161" s="26" t="s">
        <v>138</v>
      </c>
      <c r="N161" s="27" t="s">
        <v>366</v>
      </c>
      <c r="O161" s="27" t="s">
        <v>141</v>
      </c>
      <c r="P161" s="27" t="s">
        <v>481</v>
      </c>
      <c r="Q161" s="28"/>
      <c r="R161" s="29"/>
    </row>
    <row r="162" spans="1:18" s="24" customFormat="1" ht="12.75">
      <c r="A162" s="1">
        <v>42740</v>
      </c>
      <c r="B162" t="s">
        <v>156</v>
      </c>
      <c r="C162" s="140" t="s">
        <v>203</v>
      </c>
      <c r="D162" s="2"/>
      <c r="E162" s="4"/>
      <c r="F162" s="4"/>
      <c r="G162" s="141">
        <v>10781.04</v>
      </c>
      <c r="H162" s="13" t="s">
        <v>142</v>
      </c>
      <c r="I162" s="2">
        <v>10781.04</v>
      </c>
      <c r="J162" s="30"/>
      <c r="K162" s="25"/>
      <c r="L162" s="25"/>
      <c r="M162" s="26" t="s">
        <v>138</v>
      </c>
      <c r="N162" s="27" t="s">
        <v>170</v>
      </c>
      <c r="O162" s="27" t="s">
        <v>141</v>
      </c>
      <c r="P162" s="27" t="s">
        <v>482</v>
      </c>
      <c r="Q162" s="28"/>
      <c r="R162" s="29"/>
    </row>
    <row r="163" spans="1:18" s="24" customFormat="1" ht="12.75">
      <c r="A163" s="1">
        <v>42740</v>
      </c>
      <c r="B163" t="s">
        <v>156</v>
      </c>
      <c r="C163" t="s">
        <v>216</v>
      </c>
      <c r="D163" s="2"/>
      <c r="E163" s="4"/>
      <c r="F163" s="4"/>
      <c r="G163" s="141">
        <v>10781.04</v>
      </c>
      <c r="H163" s="13"/>
      <c r="I163" s="2">
        <v>10781.04</v>
      </c>
      <c r="J163" s="30"/>
      <c r="K163" s="25"/>
      <c r="L163" s="25"/>
      <c r="M163" s="26" t="s">
        <v>138</v>
      </c>
      <c r="N163" s="27" t="s">
        <v>367</v>
      </c>
      <c r="O163" s="27" t="s">
        <v>141</v>
      </c>
      <c r="P163" s="27" t="s">
        <v>482</v>
      </c>
      <c r="Q163" s="28"/>
      <c r="R163" s="29"/>
    </row>
    <row r="164" spans="1:18" s="24" customFormat="1" ht="12.75">
      <c r="A164" s="1">
        <v>42740</v>
      </c>
      <c r="B164" t="s">
        <v>156</v>
      </c>
      <c r="C164" t="s">
        <v>204</v>
      </c>
      <c r="D164" s="2"/>
      <c r="E164" s="4"/>
      <c r="F164" s="4"/>
      <c r="G164" s="141">
        <v>10781.04</v>
      </c>
      <c r="H164" s="13"/>
      <c r="I164" s="2">
        <v>10781.04</v>
      </c>
      <c r="J164" s="30"/>
      <c r="K164" s="25"/>
      <c r="L164" s="25"/>
      <c r="M164" s="26" t="s">
        <v>138</v>
      </c>
      <c r="N164" s="27" t="s">
        <v>368</v>
      </c>
      <c r="O164" s="27" t="s">
        <v>141</v>
      </c>
      <c r="P164" s="27" t="s">
        <v>481</v>
      </c>
      <c r="Q164" s="28"/>
      <c r="R164" s="29"/>
    </row>
    <row r="165" spans="1:18" s="24" customFormat="1" ht="12.75">
      <c r="A165" s="1">
        <v>42735</v>
      </c>
      <c r="B165" t="s">
        <v>156</v>
      </c>
      <c r="C165" t="s">
        <v>193</v>
      </c>
      <c r="D165" s="2"/>
      <c r="E165" s="4"/>
      <c r="F165" s="4"/>
      <c r="G165" s="141">
        <v>12349.36</v>
      </c>
      <c r="H165" s="13"/>
      <c r="I165" s="2">
        <v>12349.36</v>
      </c>
      <c r="J165" s="30"/>
      <c r="K165" s="25"/>
      <c r="L165" s="25"/>
      <c r="M165" s="26" t="s">
        <v>138</v>
      </c>
      <c r="N165" s="27" t="s">
        <v>369</v>
      </c>
      <c r="O165" s="27" t="s">
        <v>370</v>
      </c>
      <c r="P165" s="27" t="s">
        <v>477</v>
      </c>
      <c r="Q165" s="28"/>
      <c r="R165" s="29"/>
    </row>
    <row r="166" spans="1:18" s="24" customFormat="1" ht="12.75">
      <c r="A166" s="1">
        <v>42735</v>
      </c>
      <c r="B166" t="s">
        <v>156</v>
      </c>
      <c r="C166" t="s">
        <v>37</v>
      </c>
      <c r="D166" s="2"/>
      <c r="E166" s="4"/>
      <c r="F166" s="4"/>
      <c r="G166" s="141">
        <v>12954.88</v>
      </c>
      <c r="H166" s="13"/>
      <c r="I166" s="2">
        <v>12954.88</v>
      </c>
      <c r="J166" s="30"/>
      <c r="K166" s="25"/>
      <c r="L166" s="25"/>
      <c r="M166" s="26" t="s">
        <v>138</v>
      </c>
      <c r="N166" s="27" t="s">
        <v>371</v>
      </c>
      <c r="O166" s="27" t="s">
        <v>141</v>
      </c>
      <c r="P166" s="27" t="s">
        <v>478</v>
      </c>
      <c r="Q166" s="28"/>
      <c r="R166" s="29"/>
    </row>
    <row r="167" spans="1:18" s="24" customFormat="1" ht="12.75">
      <c r="A167" s="1">
        <v>42738</v>
      </c>
      <c r="B167" t="s">
        <v>156</v>
      </c>
      <c r="C167" t="s">
        <v>210</v>
      </c>
      <c r="D167" s="2"/>
      <c r="E167" s="4"/>
      <c r="F167" s="4"/>
      <c r="G167" s="141">
        <v>12979.24</v>
      </c>
      <c r="H167" s="13" t="s">
        <v>159</v>
      </c>
      <c r="I167" s="2">
        <v>12979.24</v>
      </c>
      <c r="J167" s="30"/>
      <c r="K167" s="25"/>
      <c r="L167" s="25"/>
      <c r="M167" s="26" t="s">
        <v>138</v>
      </c>
      <c r="N167" s="27" t="s">
        <v>172</v>
      </c>
      <c r="O167" s="27" t="s">
        <v>141</v>
      </c>
      <c r="P167" s="27" t="s">
        <v>480</v>
      </c>
      <c r="Q167" s="28"/>
      <c r="R167" s="29"/>
    </row>
    <row r="168" spans="1:18" s="24" customFormat="1" ht="12.75">
      <c r="A168" s="1">
        <v>42739</v>
      </c>
      <c r="B168" t="s">
        <v>156</v>
      </c>
      <c r="C168" t="s">
        <v>70</v>
      </c>
      <c r="D168" s="2"/>
      <c r="E168" s="4"/>
      <c r="F168" s="4"/>
      <c r="G168" s="141">
        <v>12979.24</v>
      </c>
      <c r="H168" s="13"/>
      <c r="I168" s="2">
        <v>12979.24</v>
      </c>
      <c r="J168" s="30"/>
      <c r="K168" s="25"/>
      <c r="L168" s="25"/>
      <c r="M168" s="26" t="s">
        <v>138</v>
      </c>
      <c r="N168" s="27" t="s">
        <v>372</v>
      </c>
      <c r="O168" s="27" t="s">
        <v>141</v>
      </c>
      <c r="P168" s="27" t="s">
        <v>487</v>
      </c>
      <c r="Q168" s="28"/>
      <c r="R168" s="29"/>
    </row>
    <row r="169" spans="1:18" s="24" customFormat="1" ht="12.75">
      <c r="A169" s="1">
        <v>42740</v>
      </c>
      <c r="B169" t="s">
        <v>156</v>
      </c>
      <c r="C169" t="s">
        <v>18</v>
      </c>
      <c r="D169" s="2"/>
      <c r="E169" s="4"/>
      <c r="F169" s="4"/>
      <c r="G169" s="141">
        <v>12979.24</v>
      </c>
      <c r="H169" s="13"/>
      <c r="I169" s="2">
        <v>12979.24</v>
      </c>
      <c r="K169" s="25"/>
      <c r="L169" s="25"/>
      <c r="M169" s="26" t="s">
        <v>138</v>
      </c>
      <c r="N169" s="27" t="s">
        <v>373</v>
      </c>
      <c r="O169" s="27" t="s">
        <v>141</v>
      </c>
      <c r="P169" s="27" t="s">
        <v>482</v>
      </c>
      <c r="Q169" s="28"/>
      <c r="R169" s="29"/>
    </row>
    <row r="170" spans="1:18" s="24" customFormat="1" ht="12.75">
      <c r="A170" s="1">
        <v>42740</v>
      </c>
      <c r="B170" t="s">
        <v>156</v>
      </c>
      <c r="C170" t="s">
        <v>195</v>
      </c>
      <c r="D170" s="2"/>
      <c r="E170" s="4"/>
      <c r="F170" s="4"/>
      <c r="G170" s="141">
        <v>12979.24</v>
      </c>
      <c r="H170" s="13"/>
      <c r="I170" s="2">
        <v>12979.24</v>
      </c>
      <c r="K170" s="25"/>
      <c r="L170" s="25"/>
      <c r="M170" s="26" t="s">
        <v>138</v>
      </c>
      <c r="N170" s="27" t="s">
        <v>374</v>
      </c>
      <c r="O170" s="27" t="s">
        <v>141</v>
      </c>
      <c r="P170" s="27" t="s">
        <v>482</v>
      </c>
      <c r="Q170" s="28"/>
      <c r="R170" s="29"/>
    </row>
    <row r="171" spans="1:18" s="24" customFormat="1" ht="12.75">
      <c r="A171" s="1">
        <v>42740</v>
      </c>
      <c r="B171" t="s">
        <v>156</v>
      </c>
      <c r="C171" t="s">
        <v>210</v>
      </c>
      <c r="D171" s="2"/>
      <c r="E171" s="4"/>
      <c r="F171" s="4"/>
      <c r="G171" s="141">
        <v>12979.24</v>
      </c>
      <c r="H171" s="13" t="s">
        <v>159</v>
      </c>
      <c r="I171" s="2">
        <v>12979.24</v>
      </c>
      <c r="K171" s="25"/>
      <c r="L171" s="25"/>
      <c r="M171" s="26" t="s">
        <v>138</v>
      </c>
      <c r="N171" s="27" t="s">
        <v>172</v>
      </c>
      <c r="O171" s="27" t="s">
        <v>141</v>
      </c>
      <c r="P171" s="27" t="s">
        <v>481</v>
      </c>
      <c r="Q171" s="28"/>
      <c r="R171" s="29"/>
    </row>
    <row r="172" spans="1:18" s="24" customFormat="1" ht="12.75">
      <c r="A172" s="1">
        <v>42738</v>
      </c>
      <c r="B172" t="s">
        <v>156</v>
      </c>
      <c r="C172" t="s">
        <v>209</v>
      </c>
      <c r="D172" s="2"/>
      <c r="E172" s="4"/>
      <c r="F172" s="4"/>
      <c r="G172" s="141">
        <v>14399.08</v>
      </c>
      <c r="H172" s="13"/>
      <c r="I172" s="2">
        <v>14399.08</v>
      </c>
      <c r="K172" s="25"/>
      <c r="L172" s="25"/>
      <c r="M172" s="26" t="s">
        <v>138</v>
      </c>
      <c r="N172" s="27" t="s">
        <v>375</v>
      </c>
      <c r="O172" s="27" t="s">
        <v>136</v>
      </c>
      <c r="P172" s="27" t="s">
        <v>480</v>
      </c>
      <c r="Q172" s="28"/>
      <c r="R172" s="29"/>
    </row>
    <row r="173" spans="1:18" s="24" customFormat="1" ht="12.75">
      <c r="A173" s="1">
        <v>42738</v>
      </c>
      <c r="B173" t="s">
        <v>156</v>
      </c>
      <c r="C173" t="s">
        <v>34</v>
      </c>
      <c r="D173" s="2"/>
      <c r="E173" s="4"/>
      <c r="F173" s="4"/>
      <c r="G173" s="141">
        <v>14399.08</v>
      </c>
      <c r="H173" s="13" t="s">
        <v>222</v>
      </c>
      <c r="I173" s="2">
        <v>14399.08</v>
      </c>
      <c r="K173" s="25"/>
      <c r="L173" s="25"/>
      <c r="M173" s="26" t="s">
        <v>138</v>
      </c>
      <c r="N173" s="27" t="s">
        <v>120</v>
      </c>
      <c r="O173" s="27" t="s">
        <v>136</v>
      </c>
      <c r="P173" s="27" t="s">
        <v>480</v>
      </c>
      <c r="Q173" s="28"/>
      <c r="R173" s="29"/>
    </row>
    <row r="174" spans="1:18" s="24" customFormat="1" ht="12.75">
      <c r="A174" s="1">
        <v>42738</v>
      </c>
      <c r="B174" t="s">
        <v>156</v>
      </c>
      <c r="C174" t="s">
        <v>14</v>
      </c>
      <c r="D174" s="2"/>
      <c r="E174" s="4"/>
      <c r="F174" s="4"/>
      <c r="G174" s="141">
        <v>14399.08</v>
      </c>
      <c r="H174" s="13" t="s">
        <v>143</v>
      </c>
      <c r="I174" s="2">
        <v>14399.08</v>
      </c>
      <c r="K174" s="25"/>
      <c r="L174" s="25"/>
      <c r="M174" s="26" t="s">
        <v>138</v>
      </c>
      <c r="N174" s="27" t="s">
        <v>164</v>
      </c>
      <c r="O174" s="27" t="s">
        <v>136</v>
      </c>
      <c r="P174" s="27" t="s">
        <v>480</v>
      </c>
      <c r="Q174" s="28"/>
      <c r="R174" s="29"/>
    </row>
    <row r="175" spans="1:18" s="24" customFormat="1" ht="12.75">
      <c r="A175" s="1">
        <v>42740</v>
      </c>
      <c r="B175" t="s">
        <v>156</v>
      </c>
      <c r="C175" t="s">
        <v>182</v>
      </c>
      <c r="D175" s="2"/>
      <c r="E175" s="4"/>
      <c r="F175" s="4"/>
      <c r="G175" s="141">
        <v>14399.08</v>
      </c>
      <c r="H175" s="13"/>
      <c r="I175" s="2">
        <v>14399.08</v>
      </c>
      <c r="K175" s="25"/>
      <c r="L175" s="25"/>
      <c r="M175" s="26" t="s">
        <v>138</v>
      </c>
      <c r="N175" s="27" t="s">
        <v>376</v>
      </c>
      <c r="O175" s="27" t="s">
        <v>136</v>
      </c>
      <c r="P175" s="27" t="s">
        <v>481</v>
      </c>
      <c r="Q175" s="28"/>
      <c r="R175" s="29"/>
    </row>
    <row r="176" spans="1:18" s="24" customFormat="1" ht="12.75">
      <c r="A176" s="1">
        <v>42738</v>
      </c>
      <c r="B176" t="s">
        <v>156</v>
      </c>
      <c r="C176" t="s">
        <v>198</v>
      </c>
      <c r="D176" s="2"/>
      <c r="E176" s="4"/>
      <c r="F176" s="4"/>
      <c r="G176" s="141">
        <v>14661.24</v>
      </c>
      <c r="H176" s="13"/>
      <c r="I176" s="2">
        <v>14661.24</v>
      </c>
      <c r="K176" s="25"/>
      <c r="L176" s="25"/>
      <c r="M176" s="26" t="s">
        <v>138</v>
      </c>
      <c r="N176" s="27" t="s">
        <v>377</v>
      </c>
      <c r="O176" s="27" t="s">
        <v>141</v>
      </c>
      <c r="P176" s="27" t="s">
        <v>479</v>
      </c>
      <c r="Q176" s="28"/>
      <c r="R176" s="29"/>
    </row>
    <row r="177" spans="1:18" s="24" customFormat="1" ht="12.75">
      <c r="A177" s="1">
        <v>42740</v>
      </c>
      <c r="B177" t="s">
        <v>156</v>
      </c>
      <c r="C177" t="s">
        <v>197</v>
      </c>
      <c r="D177" s="2"/>
      <c r="E177" s="4"/>
      <c r="F177" s="4"/>
      <c r="G177" s="141">
        <v>14661.24</v>
      </c>
      <c r="H177" s="13"/>
      <c r="I177" s="2">
        <v>14661.24</v>
      </c>
      <c r="K177" s="25"/>
      <c r="L177" s="25"/>
      <c r="M177" s="26" t="s">
        <v>138</v>
      </c>
      <c r="N177" s="27" t="s">
        <v>378</v>
      </c>
      <c r="O177" s="27" t="s">
        <v>141</v>
      </c>
      <c r="P177" s="27" t="s">
        <v>481</v>
      </c>
      <c r="Q177" s="28"/>
      <c r="R177" s="29"/>
    </row>
    <row r="178" spans="1:18" s="24" customFormat="1" ht="12.75">
      <c r="A178" s="1">
        <v>42738</v>
      </c>
      <c r="B178" t="s">
        <v>156</v>
      </c>
      <c r="C178" t="s">
        <v>230</v>
      </c>
      <c r="D178" s="2"/>
      <c r="E178" s="4"/>
      <c r="F178" s="4"/>
      <c r="G178" s="141">
        <v>15280.68</v>
      </c>
      <c r="H178" s="13" t="s">
        <v>147</v>
      </c>
      <c r="I178" s="2">
        <v>15280.68</v>
      </c>
      <c r="K178" s="25"/>
      <c r="L178" s="25"/>
      <c r="M178" s="26" t="s">
        <v>138</v>
      </c>
      <c r="N178" s="27" t="s">
        <v>255</v>
      </c>
      <c r="O178" s="27" t="s">
        <v>141</v>
      </c>
      <c r="P178" s="27" t="s">
        <v>479</v>
      </c>
      <c r="Q178" s="28"/>
      <c r="R178" s="29"/>
    </row>
    <row r="179" spans="1:18" s="24" customFormat="1" ht="12.75">
      <c r="A179" s="1">
        <v>42738</v>
      </c>
      <c r="B179" t="s">
        <v>156</v>
      </c>
      <c r="C179" t="s">
        <v>181</v>
      </c>
      <c r="D179" s="2"/>
      <c r="E179" s="4"/>
      <c r="F179" s="4"/>
      <c r="G179" s="141">
        <v>17024.16</v>
      </c>
      <c r="H179" s="13"/>
      <c r="I179" s="2">
        <v>17024.16</v>
      </c>
      <c r="K179" s="25"/>
      <c r="L179" s="25"/>
      <c r="M179" s="26" t="s">
        <v>138</v>
      </c>
      <c r="N179" s="27" t="s">
        <v>379</v>
      </c>
      <c r="O179" s="27" t="s">
        <v>136</v>
      </c>
      <c r="P179" s="27" t="s">
        <v>479</v>
      </c>
      <c r="Q179" s="28"/>
      <c r="R179" s="29"/>
    </row>
    <row r="180" spans="1:18" s="24" customFormat="1" ht="12.75">
      <c r="A180" s="1">
        <v>42738</v>
      </c>
      <c r="B180" t="s">
        <v>156</v>
      </c>
      <c r="C180" t="s">
        <v>192</v>
      </c>
      <c r="D180" s="2"/>
      <c r="E180" s="4"/>
      <c r="F180" s="4"/>
      <c r="G180" s="141">
        <v>17024.16</v>
      </c>
      <c r="H180" s="13"/>
      <c r="I180" s="2">
        <v>17024.16</v>
      </c>
      <c r="K180" s="25"/>
      <c r="L180" s="25"/>
      <c r="M180" s="26" t="s">
        <v>138</v>
      </c>
      <c r="N180" s="27" t="s">
        <v>380</v>
      </c>
      <c r="O180" s="27" t="s">
        <v>136</v>
      </c>
      <c r="P180" s="27" t="s">
        <v>479</v>
      </c>
      <c r="Q180" s="28"/>
      <c r="R180" s="29"/>
    </row>
    <row r="181" spans="1:18" s="24" customFormat="1" ht="12.75">
      <c r="A181" s="1">
        <v>42740</v>
      </c>
      <c r="B181" t="s">
        <v>156</v>
      </c>
      <c r="C181" t="s">
        <v>180</v>
      </c>
      <c r="D181" s="2"/>
      <c r="E181" s="4"/>
      <c r="F181" s="4"/>
      <c r="G181" s="141">
        <v>17478.88</v>
      </c>
      <c r="H181" s="13"/>
      <c r="I181" s="2">
        <v>17478.88</v>
      </c>
      <c r="K181" s="25"/>
      <c r="L181" s="25"/>
      <c r="M181" s="26" t="s">
        <v>138</v>
      </c>
      <c r="N181" s="27" t="s">
        <v>381</v>
      </c>
      <c r="O181" s="27" t="s">
        <v>141</v>
      </c>
      <c r="P181" s="27" t="s">
        <v>481</v>
      </c>
      <c r="Q181" s="28"/>
      <c r="R181" s="29"/>
    </row>
    <row r="182" spans="1:18" s="24" customFormat="1" ht="12.75">
      <c r="A182" s="1">
        <v>42741</v>
      </c>
      <c r="B182" t="s">
        <v>156</v>
      </c>
      <c r="C182" t="s">
        <v>11</v>
      </c>
      <c r="D182" s="2"/>
      <c r="E182" s="4"/>
      <c r="F182" s="4"/>
      <c r="G182" s="141">
        <v>17503.240000000002</v>
      </c>
      <c r="H182" s="13"/>
      <c r="I182" s="2">
        <v>17503.240000000002</v>
      </c>
      <c r="K182" s="25"/>
      <c r="L182" s="25"/>
      <c r="M182" s="26" t="s">
        <v>138</v>
      </c>
      <c r="N182" s="27" t="s">
        <v>382</v>
      </c>
      <c r="O182" s="27" t="s">
        <v>383</v>
      </c>
      <c r="P182" s="27" t="s">
        <v>484</v>
      </c>
      <c r="Q182" s="28"/>
      <c r="R182" s="29"/>
    </row>
    <row r="183" spans="1:18" s="24" customFormat="1" ht="12.75">
      <c r="A183" s="1">
        <v>42741</v>
      </c>
      <c r="B183" t="s">
        <v>156</v>
      </c>
      <c r="C183" t="s">
        <v>154</v>
      </c>
      <c r="D183" s="2"/>
      <c r="E183" s="4"/>
      <c r="F183" s="4"/>
      <c r="G183" s="141">
        <v>17503.240000000002</v>
      </c>
      <c r="H183" s="13"/>
      <c r="I183" s="2">
        <v>17503.240000000002</v>
      </c>
      <c r="K183" s="25"/>
      <c r="L183" s="25"/>
      <c r="M183" s="26" t="s">
        <v>138</v>
      </c>
      <c r="N183" s="27" t="s">
        <v>384</v>
      </c>
      <c r="O183" s="27" t="s">
        <v>383</v>
      </c>
      <c r="P183" s="27" t="s">
        <v>484</v>
      </c>
      <c r="Q183" s="28"/>
      <c r="R183" s="29"/>
    </row>
    <row r="184" spans="1:18" s="24" customFormat="1" ht="12.75">
      <c r="A184" s="1">
        <v>42735</v>
      </c>
      <c r="B184" t="s">
        <v>156</v>
      </c>
      <c r="C184" t="s">
        <v>21</v>
      </c>
      <c r="D184" s="2"/>
      <c r="E184" s="4"/>
      <c r="F184" s="4"/>
      <c r="G184" s="141">
        <v>18160.68</v>
      </c>
      <c r="H184" s="13"/>
      <c r="I184" s="2">
        <v>18160.68</v>
      </c>
      <c r="J184" s="30"/>
      <c r="K184" s="25"/>
      <c r="L184" s="25"/>
      <c r="M184" s="26" t="s">
        <v>138</v>
      </c>
      <c r="N184" s="27" t="s">
        <v>328</v>
      </c>
      <c r="O184" s="27" t="s">
        <v>141</v>
      </c>
      <c r="P184" s="27" t="s">
        <v>478</v>
      </c>
      <c r="Q184" s="28"/>
      <c r="R184" s="29"/>
    </row>
    <row r="185" spans="1:18" s="24" customFormat="1" ht="12.75">
      <c r="A185" s="1">
        <v>42735</v>
      </c>
      <c r="B185" t="s">
        <v>156</v>
      </c>
      <c r="C185" t="s">
        <v>19</v>
      </c>
      <c r="D185" s="2"/>
      <c r="E185" s="4"/>
      <c r="F185" s="4"/>
      <c r="G185" s="141">
        <v>18160.68</v>
      </c>
      <c r="H185" s="13"/>
      <c r="I185" s="2">
        <v>18160.68</v>
      </c>
      <c r="J185" s="30"/>
      <c r="K185" s="25"/>
      <c r="L185" s="25"/>
      <c r="M185" s="26" t="s">
        <v>138</v>
      </c>
      <c r="N185" s="27" t="s">
        <v>327</v>
      </c>
      <c r="O185" s="27" t="s">
        <v>141</v>
      </c>
      <c r="P185" s="27" t="s">
        <v>478</v>
      </c>
      <c r="Q185" s="28"/>
      <c r="R185" s="29"/>
    </row>
    <row r="186" spans="1:18" s="24" customFormat="1" ht="12.75">
      <c r="A186" s="1">
        <v>42735</v>
      </c>
      <c r="B186" t="s">
        <v>156</v>
      </c>
      <c r="C186" t="s">
        <v>20</v>
      </c>
      <c r="D186" s="2"/>
      <c r="E186" s="4"/>
      <c r="F186" s="4"/>
      <c r="G186" s="141">
        <v>18160.68</v>
      </c>
      <c r="H186" s="13"/>
      <c r="I186" s="2">
        <v>18160.68</v>
      </c>
      <c r="J186" s="30"/>
      <c r="K186" s="25"/>
      <c r="L186" s="25"/>
      <c r="M186" s="26" t="s">
        <v>138</v>
      </c>
      <c r="N186" s="27" t="s">
        <v>326</v>
      </c>
      <c r="O186" s="27" t="s">
        <v>141</v>
      </c>
      <c r="P186" s="27" t="s">
        <v>478</v>
      </c>
      <c r="Q186" s="28"/>
      <c r="R186" s="29"/>
    </row>
    <row r="187" spans="1:18" s="24" customFormat="1" ht="12.75">
      <c r="A187" s="1">
        <v>42738</v>
      </c>
      <c r="B187" t="s">
        <v>156</v>
      </c>
      <c r="C187" t="s">
        <v>155</v>
      </c>
      <c r="D187" s="2"/>
      <c r="E187" s="4"/>
      <c r="F187" s="4"/>
      <c r="G187" s="141">
        <v>18931.2</v>
      </c>
      <c r="H187" s="13"/>
      <c r="I187" s="2">
        <v>18931.2</v>
      </c>
      <c r="J187" s="30"/>
      <c r="K187" s="25"/>
      <c r="L187" s="25"/>
      <c r="M187" s="26" t="s">
        <v>138</v>
      </c>
      <c r="N187" s="27" t="s">
        <v>385</v>
      </c>
      <c r="O187" s="27" t="s">
        <v>386</v>
      </c>
      <c r="P187" s="27" t="s">
        <v>479</v>
      </c>
      <c r="Q187" s="28"/>
      <c r="R187" s="29"/>
    </row>
    <row r="188" spans="1:18" s="24" customFormat="1" ht="12.75">
      <c r="A188" s="1">
        <v>42738</v>
      </c>
      <c r="B188" t="s">
        <v>156</v>
      </c>
      <c r="C188" t="s">
        <v>6</v>
      </c>
      <c r="D188" s="2"/>
      <c r="E188" s="4"/>
      <c r="F188" s="4"/>
      <c r="G188" s="141">
        <v>19565.72</v>
      </c>
      <c r="H188" s="13"/>
      <c r="I188" s="2">
        <v>19565.72</v>
      </c>
      <c r="J188" s="30"/>
      <c r="K188" s="25"/>
      <c r="L188" s="25"/>
      <c r="M188" s="26" t="s">
        <v>138</v>
      </c>
      <c r="N188" s="27" t="s">
        <v>387</v>
      </c>
      <c r="O188" s="27" t="s">
        <v>298</v>
      </c>
      <c r="P188" s="27" t="s">
        <v>479</v>
      </c>
      <c r="Q188" s="28"/>
      <c r="R188" s="29"/>
    </row>
    <row r="189" spans="1:18" s="24" customFormat="1" ht="12.75">
      <c r="A189" s="1">
        <v>42738</v>
      </c>
      <c r="B189" t="s">
        <v>156</v>
      </c>
      <c r="C189" t="s">
        <v>52</v>
      </c>
      <c r="D189" s="2"/>
      <c r="E189" s="4"/>
      <c r="F189" s="4"/>
      <c r="G189" s="141">
        <v>20122.52</v>
      </c>
      <c r="H189" s="13"/>
      <c r="I189" s="2">
        <v>20122.52</v>
      </c>
      <c r="J189" s="30"/>
      <c r="K189" s="25"/>
      <c r="L189" s="25"/>
      <c r="M189" s="26" t="s">
        <v>138</v>
      </c>
      <c r="N189" s="27" t="s">
        <v>388</v>
      </c>
      <c r="O189" s="27" t="s">
        <v>298</v>
      </c>
      <c r="P189" s="27" t="s">
        <v>479</v>
      </c>
      <c r="Q189" s="28"/>
      <c r="R189" s="29"/>
    </row>
    <row r="190" spans="1:18" s="24" customFormat="1" ht="12.75">
      <c r="A190" s="1">
        <v>42738</v>
      </c>
      <c r="B190" t="s">
        <v>156</v>
      </c>
      <c r="C190" t="s">
        <v>121</v>
      </c>
      <c r="D190" s="2"/>
      <c r="E190" s="4"/>
      <c r="F190" s="4"/>
      <c r="G190" s="141">
        <v>22500.52</v>
      </c>
      <c r="H190" s="13"/>
      <c r="I190" s="2">
        <v>22500.52</v>
      </c>
      <c r="J190" s="30"/>
      <c r="K190" s="25"/>
      <c r="L190" s="25"/>
      <c r="M190" s="26" t="s">
        <v>138</v>
      </c>
      <c r="N190" s="27" t="s">
        <v>389</v>
      </c>
      <c r="O190" s="27" t="s">
        <v>390</v>
      </c>
      <c r="P190" s="27" t="s">
        <v>480</v>
      </c>
      <c r="Q190" s="28"/>
      <c r="R190" s="29"/>
    </row>
    <row r="191" spans="1:18" s="24" customFormat="1" ht="12.75">
      <c r="A191" s="1">
        <v>42735</v>
      </c>
      <c r="B191" t="s">
        <v>156</v>
      </c>
      <c r="C191" t="s">
        <v>201</v>
      </c>
      <c r="D191" s="2"/>
      <c r="E191" s="4"/>
      <c r="F191" s="4"/>
      <c r="G191" s="141">
        <v>41588.32</v>
      </c>
      <c r="H191" s="13" t="s">
        <v>137</v>
      </c>
      <c r="I191" s="2">
        <v>41588.32</v>
      </c>
      <c r="J191" s="30"/>
      <c r="K191" s="25"/>
      <c r="L191" s="25"/>
      <c r="M191" s="26" t="s">
        <v>138</v>
      </c>
      <c r="N191" s="27" t="s">
        <v>174</v>
      </c>
      <c r="O191" s="27" t="s">
        <v>243</v>
      </c>
      <c r="P191" s="27" t="s">
        <v>478</v>
      </c>
      <c r="Q191" s="28"/>
      <c r="R191" s="29"/>
    </row>
    <row r="192" spans="1:18" s="24" customFormat="1" ht="12.75">
      <c r="A192" s="1">
        <v>42740</v>
      </c>
      <c r="B192" t="s">
        <v>156</v>
      </c>
      <c r="C192" t="s">
        <v>201</v>
      </c>
      <c r="D192" s="2"/>
      <c r="E192" s="4"/>
      <c r="F192" s="4"/>
      <c r="G192" s="141">
        <v>41588.32</v>
      </c>
      <c r="H192" s="13" t="s">
        <v>137</v>
      </c>
      <c r="I192" s="2">
        <v>41588.32</v>
      </c>
      <c r="J192" s="30"/>
      <c r="K192" s="25"/>
      <c r="L192" s="25"/>
      <c r="M192" s="26" t="s">
        <v>138</v>
      </c>
      <c r="N192" s="27" t="s">
        <v>174</v>
      </c>
      <c r="O192" s="27" t="s">
        <v>243</v>
      </c>
      <c r="P192" s="27" t="s">
        <v>481</v>
      </c>
      <c r="Q192" s="28"/>
      <c r="R192" s="29"/>
    </row>
    <row r="193" spans="1:18" s="24" customFormat="1" ht="12.75">
      <c r="A193" s="1">
        <v>42740</v>
      </c>
      <c r="B193" t="s">
        <v>156</v>
      </c>
      <c r="C193" t="s">
        <v>212</v>
      </c>
      <c r="D193" s="2"/>
      <c r="E193" s="4"/>
      <c r="F193" s="4"/>
      <c r="G193" s="141">
        <v>49247.8</v>
      </c>
      <c r="H193" s="13" t="s">
        <v>227</v>
      </c>
      <c r="I193" s="2">
        <v>49247.8</v>
      </c>
      <c r="J193" s="30"/>
      <c r="K193" s="25"/>
      <c r="L193" s="25"/>
      <c r="M193" s="26" t="s">
        <v>138</v>
      </c>
      <c r="N193" s="27" t="s">
        <v>175</v>
      </c>
      <c r="O193" s="27" t="s">
        <v>242</v>
      </c>
      <c r="P193" s="27" t="s">
        <v>481</v>
      </c>
      <c r="Q193" s="28"/>
      <c r="R193" s="29"/>
    </row>
    <row r="194" spans="1:18" s="24" customFormat="1" ht="12.75">
      <c r="A194" s="50">
        <v>42738</v>
      </c>
      <c r="B194" s="51" t="s">
        <v>191</v>
      </c>
      <c r="C194" s="51">
        <v>2000268206</v>
      </c>
      <c r="D194" s="6"/>
      <c r="E194" s="4"/>
      <c r="F194" s="4"/>
      <c r="G194" s="145">
        <v>-3271.2</v>
      </c>
      <c r="H194" s="13"/>
      <c r="I194" s="6">
        <v>-3271.2</v>
      </c>
      <c r="J194" s="30"/>
      <c r="K194" s="25"/>
      <c r="L194" s="25"/>
      <c r="M194" s="26"/>
      <c r="N194" s="27"/>
      <c r="O194" s="27"/>
      <c r="P194" s="27" t="s">
        <v>473</v>
      </c>
      <c r="Q194" s="28"/>
      <c r="R194" s="29"/>
    </row>
    <row r="195" spans="1:18" s="24" customFormat="1" ht="12.75">
      <c r="A195" s="1"/>
      <c r="B195"/>
      <c r="C195"/>
      <c r="D195" s="30"/>
      <c r="E195" s="4"/>
      <c r="F195" s="4"/>
      <c r="G195" s="30"/>
      <c r="H195" s="13"/>
      <c r="I195" s="2"/>
      <c r="J195" s="30"/>
      <c r="K195" s="25"/>
      <c r="L195" s="25"/>
      <c r="M195" s="26"/>
      <c r="N195" s="27"/>
      <c r="O195" s="27"/>
      <c r="P195" s="27"/>
      <c r="Q195" s="28"/>
      <c r="R195" s="29"/>
    </row>
    <row r="196" spans="1:18" s="24" customFormat="1" ht="12.75">
      <c r="A196" s="1"/>
      <c r="B196"/>
      <c r="C196"/>
      <c r="D196" s="30"/>
      <c r="E196" s="4"/>
      <c r="F196" s="4"/>
      <c r="G196" s="2"/>
      <c r="H196" s="13"/>
      <c r="I196" s="2"/>
      <c r="J196" s="30"/>
      <c r="K196" s="25"/>
      <c r="L196" s="25"/>
      <c r="M196" s="26"/>
      <c r="N196" s="27"/>
      <c r="O196" s="27"/>
      <c r="P196" s="27"/>
      <c r="Q196" s="28"/>
      <c r="R196" s="29"/>
    </row>
    <row r="197" spans="1:18" s="24" customFormat="1" ht="12.75">
      <c r="A197" s="1"/>
      <c r="B197"/>
      <c r="C197"/>
      <c r="D197" s="30"/>
      <c r="E197" s="4"/>
      <c r="F197" s="4"/>
      <c r="G197" s="2"/>
      <c r="H197" s="13"/>
      <c r="I197" s="2"/>
      <c r="J197" s="30"/>
      <c r="K197" s="25"/>
      <c r="L197" s="25"/>
      <c r="M197" s="26"/>
      <c r="N197" s="27"/>
      <c r="O197" s="27"/>
      <c r="P197" s="27"/>
      <c r="Q197" s="28"/>
      <c r="R197" s="29"/>
    </row>
    <row r="198" spans="1:18" s="24" customFormat="1" ht="12.75">
      <c r="A198" s="1"/>
      <c r="B198"/>
      <c r="C198"/>
      <c r="D198" s="30"/>
      <c r="E198" s="4"/>
      <c r="F198" s="4"/>
      <c r="G198" s="2"/>
      <c r="H198" s="13"/>
      <c r="I198" s="2"/>
      <c r="J198" s="30"/>
      <c r="K198" s="25"/>
      <c r="L198" s="25"/>
      <c r="M198" s="26"/>
      <c r="N198" s="27"/>
      <c r="O198" s="27"/>
      <c r="P198" s="27"/>
      <c r="Q198" s="28"/>
      <c r="R198" s="29"/>
    </row>
    <row r="199" spans="1:18" s="24" customFormat="1" ht="12.75">
      <c r="A199" s="1"/>
      <c r="B199"/>
      <c r="C199"/>
      <c r="D199" s="30"/>
      <c r="E199" s="4"/>
      <c r="F199" s="4"/>
      <c r="G199" s="2"/>
      <c r="H199" s="13"/>
      <c r="I199" s="2"/>
      <c r="J199" s="30"/>
      <c r="K199" s="25"/>
      <c r="L199" s="25"/>
      <c r="M199" s="26"/>
      <c r="N199" s="27"/>
      <c r="O199" s="27"/>
      <c r="P199" s="27"/>
      <c r="Q199" s="28"/>
      <c r="R199" s="29"/>
    </row>
    <row r="200" spans="1:18" s="24" customFormat="1" ht="12.75">
      <c r="A200" s="50"/>
      <c r="B200" s="51"/>
      <c r="C200" s="51"/>
      <c r="D200" s="30"/>
      <c r="E200" s="4"/>
      <c r="F200" s="4"/>
      <c r="G200" s="6"/>
      <c r="H200" s="13"/>
      <c r="I200" s="6"/>
      <c r="J200" s="30"/>
      <c r="K200" s="25"/>
      <c r="L200" s="25"/>
      <c r="M200" s="26"/>
      <c r="N200" s="27"/>
      <c r="O200" s="27"/>
      <c r="P200" s="27"/>
      <c r="Q200" s="28"/>
      <c r="R200" s="29"/>
    </row>
    <row r="201" spans="1:18" s="24" customFormat="1" ht="13.5" thickBot="1">
      <c r="A201" s="1"/>
      <c r="B201"/>
      <c r="C201"/>
      <c r="D201" s="30"/>
      <c r="E201" s="4"/>
      <c r="F201" s="4"/>
      <c r="G201" s="2"/>
      <c r="H201" s="13"/>
      <c r="I201" s="2"/>
      <c r="J201" s="30"/>
      <c r="K201" s="25"/>
      <c r="L201" s="25"/>
      <c r="M201" s="26"/>
      <c r="N201" s="27"/>
      <c r="O201" s="27"/>
      <c r="P201" s="27"/>
      <c r="Q201" s="28"/>
      <c r="R201" s="29"/>
    </row>
    <row r="202" spans="1:18" ht="12.75" thickBot="1">
      <c r="D202" s="72">
        <f>SUM(D5:D201)</f>
        <v>0</v>
      </c>
      <c r="G202" s="72">
        <f>SUM(G5:G201)</f>
        <v>826910.48000000103</v>
      </c>
      <c r="I202" s="72">
        <f>SUM(I5:I201)</f>
        <v>741267.67999999982</v>
      </c>
      <c r="J202" s="72">
        <f>SUM(J5:J201)</f>
        <v>85642.799999999886</v>
      </c>
      <c r="K202" s="36"/>
      <c r="N202" s="37" t="s">
        <v>223</v>
      </c>
      <c r="O202" s="38">
        <f>SUM(I202:K202)</f>
        <v>826910.47999999975</v>
      </c>
    </row>
    <row r="203" spans="1:18" ht="12.75">
      <c r="A203" s="50"/>
      <c r="B203" s="51"/>
      <c r="C203" s="51"/>
      <c r="G203" s="6"/>
    </row>
    <row r="204" spans="1:18">
      <c r="G204" s="36"/>
    </row>
    <row r="211" spans="3:8">
      <c r="C211" s="29"/>
      <c r="G211" s="29"/>
      <c r="H211" s="143"/>
    </row>
    <row r="212" spans="3:8" ht="12.75">
      <c r="C212" s="140"/>
      <c r="G212" s="141"/>
      <c r="H212" s="143"/>
    </row>
    <row r="213" spans="3:8" ht="12.75">
      <c r="C213" s="140"/>
      <c r="G213" s="141"/>
      <c r="H213" s="143"/>
    </row>
    <row r="214" spans="3:8" ht="12.75">
      <c r="C214" s="140"/>
      <c r="G214" s="141"/>
      <c r="H214" s="143"/>
    </row>
    <row r="215" spans="3:8" ht="12.75">
      <c r="C215" s="140"/>
      <c r="G215" s="141"/>
      <c r="H215" s="143"/>
    </row>
    <row r="216" spans="3:8" ht="12.75">
      <c r="C216" s="140"/>
      <c r="G216" s="141"/>
      <c r="H216" s="143"/>
    </row>
    <row r="217" spans="3:8" ht="12.75">
      <c r="C217" s="140"/>
      <c r="G217" s="141"/>
      <c r="H217" s="143"/>
    </row>
    <row r="218" spans="3:8" ht="12.75">
      <c r="C218" s="140"/>
      <c r="G218" s="141"/>
      <c r="H218" s="143"/>
    </row>
    <row r="219" spans="3:8" ht="12.75">
      <c r="C219" s="140"/>
      <c r="G219" s="141"/>
      <c r="H219" s="143"/>
    </row>
    <row r="220" spans="3:8" ht="12.75">
      <c r="C220" s="140"/>
      <c r="G220" s="141"/>
      <c r="H220" s="143"/>
    </row>
    <row r="221" spans="3:8" ht="12.75">
      <c r="C221" s="140"/>
      <c r="G221" s="141"/>
      <c r="H221" s="143"/>
    </row>
    <row r="222" spans="3:8" ht="12.75">
      <c r="C222" s="140"/>
      <c r="G222" s="141"/>
      <c r="H222" s="143"/>
    </row>
    <row r="223" spans="3:8" ht="12.75">
      <c r="C223" s="140"/>
      <c r="G223" s="141"/>
      <c r="H223" s="143"/>
    </row>
    <row r="224" spans="3:8" ht="12.75">
      <c r="C224" s="140"/>
      <c r="G224" s="141"/>
      <c r="H224" s="143"/>
    </row>
    <row r="225" spans="3:8" ht="12.75">
      <c r="C225" s="140"/>
      <c r="G225" s="141"/>
      <c r="H225" s="143"/>
    </row>
    <row r="226" spans="3:8" ht="12.75">
      <c r="C226" s="140"/>
      <c r="G226" s="141"/>
      <c r="H226" s="143"/>
    </row>
    <row r="227" spans="3:8" ht="12.75">
      <c r="C227" s="140"/>
      <c r="G227" s="141"/>
      <c r="H227" s="143"/>
    </row>
  </sheetData>
  <autoFilter ref="A4:R202"/>
  <mergeCells count="1">
    <mergeCell ref="A2:Q2"/>
  </mergeCells>
  <phoneticPr fontId="7" type="noConversion"/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2:H59"/>
  <sheetViews>
    <sheetView topLeftCell="A16" workbookViewId="0">
      <selection activeCell="C15" sqref="C15"/>
    </sheetView>
  </sheetViews>
  <sheetFormatPr baseColWidth="10" defaultRowHeight="12.75"/>
  <cols>
    <col min="2" max="2" width="33" bestFit="1" customWidth="1"/>
  </cols>
  <sheetData>
    <row r="2" spans="1:8">
      <c r="A2" s="3">
        <v>42755</v>
      </c>
      <c r="B2" s="4" t="s">
        <v>160</v>
      </c>
      <c r="C2" s="4" t="s">
        <v>490</v>
      </c>
      <c r="D2" s="4" t="s">
        <v>404</v>
      </c>
      <c r="E2" s="4" t="s">
        <v>490</v>
      </c>
      <c r="F2" s="4" t="s">
        <v>404</v>
      </c>
      <c r="G2" s="5">
        <v>-13500.08</v>
      </c>
    </row>
    <row r="3" spans="1:8">
      <c r="A3" s="3">
        <v>42755</v>
      </c>
      <c r="B3" s="4" t="s">
        <v>160</v>
      </c>
      <c r="C3" s="4" t="s">
        <v>415</v>
      </c>
      <c r="D3" s="4" t="s">
        <v>404</v>
      </c>
      <c r="E3" s="4" t="s">
        <v>415</v>
      </c>
      <c r="F3" s="4" t="s">
        <v>404</v>
      </c>
      <c r="G3" s="5">
        <v>-19657.36</v>
      </c>
    </row>
    <row r="4" spans="1:8">
      <c r="A4" s="147">
        <v>42752</v>
      </c>
      <c r="B4" s="114" t="s">
        <v>156</v>
      </c>
      <c r="C4" s="114" t="s">
        <v>500</v>
      </c>
      <c r="D4" s="114" t="s">
        <v>157</v>
      </c>
      <c r="E4" s="114" t="s">
        <v>500</v>
      </c>
      <c r="F4" s="114" t="s">
        <v>157</v>
      </c>
      <c r="G4" s="142">
        <v>1241.2</v>
      </c>
      <c r="H4" s="114" t="s">
        <v>158</v>
      </c>
    </row>
    <row r="5" spans="1:8">
      <c r="A5" s="147">
        <v>42752</v>
      </c>
      <c r="B5" s="114" t="s">
        <v>156</v>
      </c>
      <c r="C5" s="114" t="s">
        <v>501</v>
      </c>
      <c r="D5" s="114" t="s">
        <v>157</v>
      </c>
      <c r="E5" s="114" t="s">
        <v>501</v>
      </c>
      <c r="F5" s="114" t="s">
        <v>157</v>
      </c>
      <c r="G5" s="142">
        <v>1241.2</v>
      </c>
      <c r="H5" s="114" t="s">
        <v>158</v>
      </c>
    </row>
    <row r="6" spans="1:8">
      <c r="A6" s="147">
        <v>42752</v>
      </c>
      <c r="B6" s="114" t="s">
        <v>156</v>
      </c>
      <c r="C6" s="114" t="s">
        <v>505</v>
      </c>
      <c r="D6" s="114" t="s">
        <v>157</v>
      </c>
      <c r="E6" s="114" t="s">
        <v>505</v>
      </c>
      <c r="F6" s="114" t="s">
        <v>157</v>
      </c>
      <c r="G6" s="142">
        <v>1241.2</v>
      </c>
      <c r="H6" s="114" t="s">
        <v>158</v>
      </c>
    </row>
    <row r="7" spans="1:8">
      <c r="A7" s="147">
        <v>42752</v>
      </c>
      <c r="B7" s="114" t="s">
        <v>156</v>
      </c>
      <c r="C7" s="114" t="s">
        <v>506</v>
      </c>
      <c r="D7" s="114" t="s">
        <v>157</v>
      </c>
      <c r="E7" s="114" t="s">
        <v>506</v>
      </c>
      <c r="F7" s="114" t="s">
        <v>157</v>
      </c>
      <c r="G7" s="142">
        <v>1241.2</v>
      </c>
      <c r="H7" s="114" t="s">
        <v>158</v>
      </c>
    </row>
    <row r="8" spans="1:8">
      <c r="A8" s="147">
        <v>42752</v>
      </c>
      <c r="B8" s="114" t="s">
        <v>156</v>
      </c>
      <c r="C8" s="114" t="s">
        <v>507</v>
      </c>
      <c r="D8" s="114" t="s">
        <v>157</v>
      </c>
      <c r="E8" s="114" t="s">
        <v>507</v>
      </c>
      <c r="F8" s="114" t="s">
        <v>157</v>
      </c>
      <c r="G8" s="142">
        <v>1241.2</v>
      </c>
      <c r="H8" s="114" t="s">
        <v>158</v>
      </c>
    </row>
    <row r="9" spans="1:8">
      <c r="A9" s="147">
        <v>42752</v>
      </c>
      <c r="B9" s="114" t="s">
        <v>156</v>
      </c>
      <c r="C9" s="114" t="s">
        <v>508</v>
      </c>
      <c r="D9" s="114" t="s">
        <v>157</v>
      </c>
      <c r="E9" s="114" t="s">
        <v>508</v>
      </c>
      <c r="F9" s="114" t="s">
        <v>157</v>
      </c>
      <c r="G9" s="142">
        <v>1241.2</v>
      </c>
      <c r="H9" s="114" t="s">
        <v>158</v>
      </c>
    </row>
    <row r="10" spans="1:8">
      <c r="A10" s="147">
        <v>42752</v>
      </c>
      <c r="B10" s="114" t="s">
        <v>156</v>
      </c>
      <c r="C10" s="114" t="s">
        <v>509</v>
      </c>
      <c r="D10" s="114" t="s">
        <v>157</v>
      </c>
      <c r="E10" s="114" t="s">
        <v>509</v>
      </c>
      <c r="F10" s="114" t="s">
        <v>157</v>
      </c>
      <c r="G10" s="142">
        <v>1241.2</v>
      </c>
      <c r="H10" s="114" t="s">
        <v>158</v>
      </c>
    </row>
    <row r="11" spans="1:8">
      <c r="A11" s="147">
        <v>42752</v>
      </c>
      <c r="B11" s="114" t="s">
        <v>156</v>
      </c>
      <c r="C11" s="114" t="s">
        <v>511</v>
      </c>
      <c r="D11" s="114" t="s">
        <v>157</v>
      </c>
      <c r="E11" s="114" t="s">
        <v>511</v>
      </c>
      <c r="F11" s="114" t="s">
        <v>157</v>
      </c>
      <c r="G11" s="142">
        <v>1241.2</v>
      </c>
      <c r="H11" s="114" t="s">
        <v>158</v>
      </c>
    </row>
    <row r="12" spans="1:8">
      <c r="A12" s="147">
        <v>42753</v>
      </c>
      <c r="B12" s="114" t="s">
        <v>156</v>
      </c>
      <c r="C12" s="114" t="s">
        <v>512</v>
      </c>
      <c r="D12" s="114" t="s">
        <v>157</v>
      </c>
      <c r="E12" s="114" t="s">
        <v>512</v>
      </c>
      <c r="F12" s="114" t="s">
        <v>157</v>
      </c>
      <c r="G12" s="142">
        <v>1241.2</v>
      </c>
      <c r="H12" s="114" t="s">
        <v>158</v>
      </c>
    </row>
    <row r="13" spans="1:8">
      <c r="A13" s="147">
        <v>42753</v>
      </c>
      <c r="B13" s="114" t="s">
        <v>156</v>
      </c>
      <c r="C13" s="114" t="s">
        <v>513</v>
      </c>
      <c r="D13" s="114" t="s">
        <v>157</v>
      </c>
      <c r="E13" s="114" t="s">
        <v>513</v>
      </c>
      <c r="F13" s="114" t="s">
        <v>157</v>
      </c>
      <c r="G13" s="142">
        <v>1241.2</v>
      </c>
      <c r="H13" s="114" t="s">
        <v>158</v>
      </c>
    </row>
    <row r="14" spans="1:8">
      <c r="A14" s="147">
        <v>42753</v>
      </c>
      <c r="B14" s="114" t="s">
        <v>156</v>
      </c>
      <c r="C14" s="114" t="s">
        <v>520</v>
      </c>
      <c r="D14" s="114" t="s">
        <v>157</v>
      </c>
      <c r="E14" s="114" t="s">
        <v>520</v>
      </c>
      <c r="F14" s="114" t="s">
        <v>157</v>
      </c>
      <c r="G14" s="142">
        <v>1241.2</v>
      </c>
      <c r="H14" s="114" t="s">
        <v>158</v>
      </c>
    </row>
    <row r="15" spans="1:8">
      <c r="A15" s="147">
        <v>42755</v>
      </c>
      <c r="B15" s="114" t="s">
        <v>156</v>
      </c>
      <c r="C15" s="114" t="s">
        <v>526</v>
      </c>
      <c r="D15" s="114" t="s">
        <v>157</v>
      </c>
      <c r="E15" s="114" t="s">
        <v>526</v>
      </c>
      <c r="F15" s="114" t="s">
        <v>157</v>
      </c>
      <c r="G15" s="142">
        <v>1241.2</v>
      </c>
      <c r="H15" s="114" t="s">
        <v>158</v>
      </c>
    </row>
    <row r="16" spans="1:8">
      <c r="A16" s="147">
        <v>42755</v>
      </c>
      <c r="B16" s="114" t="s">
        <v>156</v>
      </c>
      <c r="C16" s="114" t="s">
        <v>527</v>
      </c>
      <c r="D16" s="114" t="s">
        <v>157</v>
      </c>
      <c r="E16" s="114" t="s">
        <v>527</v>
      </c>
      <c r="F16" s="114" t="s">
        <v>157</v>
      </c>
      <c r="G16" s="142">
        <v>1241.2</v>
      </c>
      <c r="H16" s="114" t="s">
        <v>158</v>
      </c>
    </row>
    <row r="17" spans="1:8">
      <c r="A17" s="147">
        <v>42755</v>
      </c>
      <c r="B17" s="114" t="s">
        <v>156</v>
      </c>
      <c r="C17" s="114" t="s">
        <v>528</v>
      </c>
      <c r="D17" s="114" t="s">
        <v>157</v>
      </c>
      <c r="E17" s="114" t="s">
        <v>528</v>
      </c>
      <c r="F17" s="114" t="s">
        <v>157</v>
      </c>
      <c r="G17" s="142">
        <v>1241.2</v>
      </c>
      <c r="H17" s="114" t="s">
        <v>158</v>
      </c>
    </row>
    <row r="18" spans="1:8">
      <c r="A18" s="147">
        <v>42755</v>
      </c>
      <c r="B18" s="114" t="s">
        <v>156</v>
      </c>
      <c r="C18" s="114" t="s">
        <v>529</v>
      </c>
      <c r="D18" s="114" t="s">
        <v>157</v>
      </c>
      <c r="E18" s="114" t="s">
        <v>529</v>
      </c>
      <c r="F18" s="114" t="s">
        <v>157</v>
      </c>
      <c r="G18" s="142">
        <v>1241.2</v>
      </c>
      <c r="H18" s="114" t="s">
        <v>158</v>
      </c>
    </row>
    <row r="19" spans="1:8">
      <c r="A19" s="147">
        <v>42755</v>
      </c>
      <c r="B19" s="114" t="s">
        <v>156</v>
      </c>
      <c r="C19" s="114" t="s">
        <v>530</v>
      </c>
      <c r="D19" s="114" t="s">
        <v>157</v>
      </c>
      <c r="E19" s="114" t="s">
        <v>530</v>
      </c>
      <c r="F19" s="114" t="s">
        <v>157</v>
      </c>
      <c r="G19" s="142">
        <v>1241.2</v>
      </c>
      <c r="H19" s="114" t="s">
        <v>158</v>
      </c>
    </row>
    <row r="20" spans="1:8">
      <c r="A20" s="147">
        <v>42755</v>
      </c>
      <c r="B20" s="114" t="s">
        <v>156</v>
      </c>
      <c r="C20" s="114" t="s">
        <v>531</v>
      </c>
      <c r="D20" s="114" t="s">
        <v>157</v>
      </c>
      <c r="E20" s="114" t="s">
        <v>531</v>
      </c>
      <c r="F20" s="114" t="s">
        <v>157</v>
      </c>
      <c r="G20" s="142">
        <v>1241.2</v>
      </c>
      <c r="H20" s="114" t="s">
        <v>158</v>
      </c>
    </row>
    <row r="21" spans="1:8">
      <c r="A21" s="147">
        <v>42755</v>
      </c>
      <c r="B21" s="114" t="s">
        <v>156</v>
      </c>
      <c r="C21" s="114" t="s">
        <v>532</v>
      </c>
      <c r="D21" s="114" t="s">
        <v>157</v>
      </c>
      <c r="E21" s="114" t="s">
        <v>532</v>
      </c>
      <c r="F21" s="114" t="s">
        <v>157</v>
      </c>
      <c r="G21" s="142">
        <v>1241.2</v>
      </c>
      <c r="H21" s="114" t="s">
        <v>158</v>
      </c>
    </row>
    <row r="22" spans="1:8">
      <c r="A22" s="147">
        <v>42755</v>
      </c>
      <c r="B22" s="114" t="s">
        <v>156</v>
      </c>
      <c r="C22" s="114" t="s">
        <v>538</v>
      </c>
      <c r="D22" s="114" t="s">
        <v>157</v>
      </c>
      <c r="E22" s="114" t="s">
        <v>538</v>
      </c>
      <c r="F22" s="114" t="s">
        <v>157</v>
      </c>
      <c r="G22" s="142">
        <v>1241.2</v>
      </c>
      <c r="H22" s="114" t="s">
        <v>158</v>
      </c>
    </row>
    <row r="23" spans="1:8">
      <c r="A23" s="147">
        <v>42755</v>
      </c>
      <c r="B23" s="114" t="s">
        <v>156</v>
      </c>
      <c r="C23" s="114" t="s">
        <v>539</v>
      </c>
      <c r="D23" s="114" t="s">
        <v>157</v>
      </c>
      <c r="E23" s="114" t="s">
        <v>539</v>
      </c>
      <c r="F23" s="114" t="s">
        <v>157</v>
      </c>
      <c r="G23" s="142">
        <v>1241.2</v>
      </c>
      <c r="H23" s="114" t="s">
        <v>158</v>
      </c>
    </row>
    <row r="24" spans="1:8">
      <c r="A24" s="147">
        <v>42755</v>
      </c>
      <c r="B24" s="114" t="s">
        <v>156</v>
      </c>
      <c r="C24" s="114" t="s">
        <v>540</v>
      </c>
      <c r="D24" s="114" t="s">
        <v>157</v>
      </c>
      <c r="E24" s="114" t="s">
        <v>540</v>
      </c>
      <c r="F24" s="114" t="s">
        <v>157</v>
      </c>
      <c r="G24" s="142">
        <v>1241.2</v>
      </c>
      <c r="H24" s="114" t="s">
        <v>158</v>
      </c>
    </row>
    <row r="25" spans="1:8">
      <c r="A25" s="147">
        <v>42755</v>
      </c>
      <c r="B25" s="114" t="s">
        <v>156</v>
      </c>
      <c r="C25" s="114" t="s">
        <v>541</v>
      </c>
      <c r="D25" s="114" t="s">
        <v>157</v>
      </c>
      <c r="E25" s="114" t="s">
        <v>541</v>
      </c>
      <c r="F25" s="114" t="s">
        <v>157</v>
      </c>
      <c r="G25" s="142">
        <v>1241.2</v>
      </c>
      <c r="H25" s="114" t="s">
        <v>158</v>
      </c>
    </row>
    <row r="26" spans="1:8">
      <c r="A26" s="147">
        <v>42755</v>
      </c>
      <c r="B26" s="114" t="s">
        <v>156</v>
      </c>
      <c r="C26" s="114" t="s">
        <v>542</v>
      </c>
      <c r="D26" s="114" t="s">
        <v>157</v>
      </c>
      <c r="E26" s="114" t="s">
        <v>542</v>
      </c>
      <c r="F26" s="114" t="s">
        <v>157</v>
      </c>
      <c r="G26" s="142">
        <v>1241.2</v>
      </c>
      <c r="H26" s="114" t="s">
        <v>158</v>
      </c>
    </row>
    <row r="27" spans="1:8">
      <c r="A27" s="147">
        <v>42755</v>
      </c>
      <c r="B27" s="114" t="s">
        <v>156</v>
      </c>
      <c r="C27" s="114" t="s">
        <v>543</v>
      </c>
      <c r="D27" s="114" t="s">
        <v>157</v>
      </c>
      <c r="E27" s="114" t="s">
        <v>543</v>
      </c>
      <c r="F27" s="114" t="s">
        <v>157</v>
      </c>
      <c r="G27" s="142">
        <v>1241.2</v>
      </c>
      <c r="H27" s="114" t="s">
        <v>158</v>
      </c>
    </row>
    <row r="28" spans="1:8">
      <c r="A28" s="147">
        <v>42755</v>
      </c>
      <c r="B28" s="114" t="s">
        <v>156</v>
      </c>
      <c r="C28" s="114" t="s">
        <v>544</v>
      </c>
      <c r="D28" s="114" t="s">
        <v>157</v>
      </c>
      <c r="E28" s="114" t="s">
        <v>544</v>
      </c>
      <c r="F28" s="114" t="s">
        <v>157</v>
      </c>
      <c r="G28" s="142">
        <v>1241.2</v>
      </c>
      <c r="H28" s="114" t="s">
        <v>158</v>
      </c>
    </row>
    <row r="29" spans="1:8">
      <c r="A29" s="1">
        <v>42754</v>
      </c>
      <c r="B29" t="s">
        <v>156</v>
      </c>
      <c r="C29" t="s">
        <v>523</v>
      </c>
      <c r="D29" t="s">
        <v>404</v>
      </c>
      <c r="E29" t="s">
        <v>523</v>
      </c>
      <c r="F29" t="s">
        <v>404</v>
      </c>
      <c r="G29" s="2">
        <v>5050.6400000000003</v>
      </c>
      <c r="H29" t="s">
        <v>158</v>
      </c>
    </row>
    <row r="30" spans="1:8">
      <c r="A30" s="1">
        <v>42753</v>
      </c>
      <c r="B30" t="s">
        <v>156</v>
      </c>
      <c r="C30" t="s">
        <v>97</v>
      </c>
      <c r="D30" t="s">
        <v>399</v>
      </c>
      <c r="E30" t="s">
        <v>97</v>
      </c>
      <c r="F30" t="s">
        <v>399</v>
      </c>
      <c r="G30" s="2">
        <v>6299.96</v>
      </c>
      <c r="H30" t="s">
        <v>158</v>
      </c>
    </row>
    <row r="31" spans="1:8">
      <c r="A31" s="1">
        <v>42752</v>
      </c>
      <c r="B31" t="s">
        <v>156</v>
      </c>
      <c r="C31" t="s">
        <v>504</v>
      </c>
      <c r="D31" t="s">
        <v>399</v>
      </c>
      <c r="E31" t="s">
        <v>504</v>
      </c>
      <c r="F31" t="s">
        <v>399</v>
      </c>
      <c r="G31" s="2">
        <v>6750.04</v>
      </c>
      <c r="H31" t="s">
        <v>158</v>
      </c>
    </row>
    <row r="32" spans="1:8">
      <c r="A32" s="1">
        <v>42749</v>
      </c>
      <c r="B32" t="s">
        <v>156</v>
      </c>
      <c r="C32" t="s">
        <v>101</v>
      </c>
      <c r="D32" t="s">
        <v>399</v>
      </c>
      <c r="E32" t="s">
        <v>101</v>
      </c>
      <c r="F32" t="s">
        <v>399</v>
      </c>
      <c r="G32" s="2">
        <v>8100.28</v>
      </c>
      <c r="H32" t="s">
        <v>158</v>
      </c>
    </row>
    <row r="33" spans="1:8">
      <c r="A33" s="1">
        <v>42755</v>
      </c>
      <c r="B33" t="s">
        <v>156</v>
      </c>
      <c r="C33" t="s">
        <v>533</v>
      </c>
      <c r="D33" t="s">
        <v>404</v>
      </c>
      <c r="E33" t="s">
        <v>533</v>
      </c>
      <c r="F33" t="s">
        <v>404</v>
      </c>
      <c r="G33" s="2">
        <v>8181.48</v>
      </c>
      <c r="H33" t="s">
        <v>158</v>
      </c>
    </row>
    <row r="34" spans="1:8">
      <c r="A34" s="1">
        <v>42752</v>
      </c>
      <c r="B34" t="s">
        <v>156</v>
      </c>
      <c r="C34" t="s">
        <v>510</v>
      </c>
      <c r="D34" t="s">
        <v>399</v>
      </c>
      <c r="E34" t="s">
        <v>510</v>
      </c>
      <c r="F34" t="s">
        <v>399</v>
      </c>
      <c r="G34" s="2">
        <v>9000.44</v>
      </c>
      <c r="H34" t="s">
        <v>158</v>
      </c>
    </row>
    <row r="35" spans="1:8">
      <c r="A35" s="1">
        <v>42754</v>
      </c>
      <c r="B35" t="s">
        <v>156</v>
      </c>
      <c r="C35" t="s">
        <v>525</v>
      </c>
      <c r="D35" t="s">
        <v>399</v>
      </c>
      <c r="E35" t="s">
        <v>525</v>
      </c>
      <c r="F35" t="s">
        <v>399</v>
      </c>
      <c r="G35" s="2">
        <v>9000.44</v>
      </c>
      <c r="H35" t="s">
        <v>158</v>
      </c>
    </row>
    <row r="36" spans="1:8">
      <c r="A36" s="1">
        <v>42755</v>
      </c>
      <c r="B36" t="s">
        <v>156</v>
      </c>
      <c r="C36" t="s">
        <v>545</v>
      </c>
      <c r="D36" t="s">
        <v>399</v>
      </c>
      <c r="E36" t="s">
        <v>545</v>
      </c>
      <c r="F36" t="s">
        <v>399</v>
      </c>
      <c r="G36" s="2">
        <v>9000.44</v>
      </c>
      <c r="H36" t="s">
        <v>158</v>
      </c>
    </row>
    <row r="37" spans="1:8">
      <c r="A37" s="1">
        <v>42749</v>
      </c>
      <c r="B37" t="s">
        <v>156</v>
      </c>
      <c r="C37" t="s">
        <v>491</v>
      </c>
      <c r="D37" t="s">
        <v>420</v>
      </c>
      <c r="E37" t="s">
        <v>491</v>
      </c>
      <c r="F37" t="s">
        <v>420</v>
      </c>
      <c r="G37" s="2">
        <v>11893.48</v>
      </c>
      <c r="H37" t="s">
        <v>158</v>
      </c>
    </row>
    <row r="38" spans="1:8">
      <c r="A38" s="1">
        <v>42753</v>
      </c>
      <c r="B38" t="s">
        <v>156</v>
      </c>
      <c r="C38" t="s">
        <v>514</v>
      </c>
      <c r="D38" t="s">
        <v>515</v>
      </c>
      <c r="E38" t="s">
        <v>514</v>
      </c>
      <c r="F38" t="s">
        <v>515</v>
      </c>
      <c r="G38" s="2">
        <v>12824.96</v>
      </c>
      <c r="H38" t="s">
        <v>158</v>
      </c>
    </row>
    <row r="39" spans="1:8">
      <c r="A39" s="1">
        <v>42749</v>
      </c>
      <c r="B39" t="s">
        <v>156</v>
      </c>
      <c r="C39" t="s">
        <v>492</v>
      </c>
      <c r="D39" t="s">
        <v>404</v>
      </c>
      <c r="E39" t="s">
        <v>492</v>
      </c>
      <c r="F39" t="s">
        <v>404</v>
      </c>
      <c r="G39" s="2">
        <v>13500.08</v>
      </c>
      <c r="H39" t="s">
        <v>158</v>
      </c>
    </row>
    <row r="40" spans="1:8">
      <c r="A40" s="1">
        <v>42749</v>
      </c>
      <c r="B40" t="s">
        <v>156</v>
      </c>
      <c r="C40" t="s">
        <v>494</v>
      </c>
      <c r="D40" t="s">
        <v>404</v>
      </c>
      <c r="E40" t="s">
        <v>494</v>
      </c>
      <c r="F40" t="s">
        <v>404</v>
      </c>
      <c r="G40" s="2">
        <v>13500.08</v>
      </c>
      <c r="H40" t="s">
        <v>158</v>
      </c>
    </row>
    <row r="41" spans="1:8">
      <c r="A41" s="1">
        <v>42749</v>
      </c>
      <c r="B41" t="s">
        <v>156</v>
      </c>
      <c r="C41" t="s">
        <v>495</v>
      </c>
      <c r="D41" t="s">
        <v>404</v>
      </c>
      <c r="E41" t="s">
        <v>495</v>
      </c>
      <c r="F41" t="s">
        <v>404</v>
      </c>
      <c r="G41" s="2">
        <v>13500.08</v>
      </c>
      <c r="H41" t="s">
        <v>158</v>
      </c>
    </row>
    <row r="42" spans="1:8">
      <c r="A42" s="1">
        <v>42749</v>
      </c>
      <c r="B42" t="s">
        <v>156</v>
      </c>
      <c r="C42" t="s">
        <v>496</v>
      </c>
      <c r="D42" t="s">
        <v>497</v>
      </c>
      <c r="E42" t="s">
        <v>496</v>
      </c>
      <c r="F42" t="s">
        <v>497</v>
      </c>
      <c r="G42" s="2">
        <v>13500.08</v>
      </c>
      <c r="H42" t="s">
        <v>158</v>
      </c>
    </row>
    <row r="43" spans="1:8">
      <c r="A43" s="1">
        <v>42752</v>
      </c>
      <c r="B43" t="s">
        <v>156</v>
      </c>
      <c r="C43" t="s">
        <v>499</v>
      </c>
      <c r="D43" t="s">
        <v>404</v>
      </c>
      <c r="E43" t="s">
        <v>499</v>
      </c>
      <c r="F43" t="s">
        <v>404</v>
      </c>
      <c r="G43" s="2">
        <v>13500.08</v>
      </c>
      <c r="H43" t="s">
        <v>158</v>
      </c>
    </row>
    <row r="44" spans="1:8">
      <c r="A44" s="1">
        <v>42752</v>
      </c>
      <c r="B44" t="s">
        <v>156</v>
      </c>
      <c r="C44" t="s">
        <v>502</v>
      </c>
      <c r="D44" t="s">
        <v>404</v>
      </c>
      <c r="E44" t="s">
        <v>502</v>
      </c>
      <c r="F44" t="s">
        <v>404</v>
      </c>
      <c r="G44" s="2">
        <v>13500.08</v>
      </c>
      <c r="H44" t="s">
        <v>158</v>
      </c>
    </row>
    <row r="45" spans="1:8">
      <c r="A45" s="1">
        <v>42752</v>
      </c>
      <c r="B45" t="s">
        <v>156</v>
      </c>
      <c r="C45" t="s">
        <v>503</v>
      </c>
      <c r="D45" t="s">
        <v>404</v>
      </c>
      <c r="E45" t="s">
        <v>503</v>
      </c>
      <c r="F45" t="s">
        <v>404</v>
      </c>
      <c r="G45" s="2">
        <v>13500.08</v>
      </c>
      <c r="H45" t="s">
        <v>158</v>
      </c>
    </row>
    <row r="46" spans="1:8">
      <c r="A46" s="1">
        <v>42753</v>
      </c>
      <c r="B46" t="s">
        <v>156</v>
      </c>
      <c r="C46" t="s">
        <v>518</v>
      </c>
      <c r="D46" t="s">
        <v>404</v>
      </c>
      <c r="E46" t="s">
        <v>518</v>
      </c>
      <c r="F46" t="s">
        <v>404</v>
      </c>
      <c r="G46" s="2">
        <v>13500.08</v>
      </c>
      <c r="H46" t="s">
        <v>158</v>
      </c>
    </row>
    <row r="47" spans="1:8">
      <c r="A47" s="1">
        <v>42753</v>
      </c>
      <c r="B47" t="s">
        <v>156</v>
      </c>
      <c r="C47" t="s">
        <v>519</v>
      </c>
      <c r="D47" t="s">
        <v>404</v>
      </c>
      <c r="E47" t="s">
        <v>519</v>
      </c>
      <c r="F47" t="s">
        <v>404</v>
      </c>
      <c r="G47" s="2">
        <v>13500.08</v>
      </c>
      <c r="H47" t="s">
        <v>158</v>
      </c>
    </row>
    <row r="48" spans="1:8">
      <c r="A48" s="1">
        <v>42754</v>
      </c>
      <c r="B48" t="s">
        <v>156</v>
      </c>
      <c r="C48" t="s">
        <v>490</v>
      </c>
      <c r="D48" t="s">
        <v>404</v>
      </c>
      <c r="E48" t="s">
        <v>490</v>
      </c>
      <c r="F48" t="s">
        <v>404</v>
      </c>
      <c r="G48" s="2">
        <v>13500.08</v>
      </c>
      <c r="H48" t="s">
        <v>158</v>
      </c>
    </row>
    <row r="49" spans="1:8">
      <c r="A49" s="1">
        <v>42754</v>
      </c>
      <c r="B49" t="s">
        <v>156</v>
      </c>
      <c r="C49" t="s">
        <v>524</v>
      </c>
      <c r="D49" t="s">
        <v>404</v>
      </c>
      <c r="E49" t="s">
        <v>524</v>
      </c>
      <c r="F49" t="s">
        <v>404</v>
      </c>
      <c r="G49" s="2">
        <v>13500.08</v>
      </c>
      <c r="H49" t="s">
        <v>158</v>
      </c>
    </row>
    <row r="50" spans="1:8">
      <c r="A50" s="1">
        <v>42755</v>
      </c>
      <c r="B50" t="s">
        <v>156</v>
      </c>
      <c r="C50" t="s">
        <v>534</v>
      </c>
      <c r="D50" t="s">
        <v>404</v>
      </c>
      <c r="E50" t="s">
        <v>534</v>
      </c>
      <c r="F50" t="s">
        <v>404</v>
      </c>
      <c r="G50" s="2">
        <v>13500.08</v>
      </c>
      <c r="H50" t="s">
        <v>158</v>
      </c>
    </row>
    <row r="51" spans="1:8">
      <c r="A51" s="1">
        <v>42755</v>
      </c>
      <c r="B51" t="s">
        <v>156</v>
      </c>
      <c r="C51" t="s">
        <v>112</v>
      </c>
      <c r="D51" t="s">
        <v>404</v>
      </c>
      <c r="E51" t="s">
        <v>112</v>
      </c>
      <c r="F51" t="s">
        <v>404</v>
      </c>
      <c r="G51" s="2">
        <v>19565.72</v>
      </c>
      <c r="H51" t="s">
        <v>158</v>
      </c>
    </row>
    <row r="52" spans="1:8">
      <c r="A52" s="1">
        <v>42749</v>
      </c>
      <c r="B52" t="s">
        <v>156</v>
      </c>
      <c r="C52" t="s">
        <v>493</v>
      </c>
      <c r="D52" t="s">
        <v>420</v>
      </c>
      <c r="E52" t="s">
        <v>493</v>
      </c>
      <c r="F52" t="s">
        <v>420</v>
      </c>
      <c r="G52" s="2">
        <v>20208.36</v>
      </c>
      <c r="H52" t="s">
        <v>158</v>
      </c>
    </row>
    <row r="53" spans="1:8">
      <c r="A53" s="1">
        <v>42753</v>
      </c>
      <c r="B53" t="s">
        <v>156</v>
      </c>
      <c r="C53" t="s">
        <v>516</v>
      </c>
      <c r="D53" t="s">
        <v>517</v>
      </c>
      <c r="E53" t="s">
        <v>516</v>
      </c>
      <c r="F53" t="s">
        <v>517</v>
      </c>
      <c r="G53" s="2">
        <v>23200</v>
      </c>
      <c r="H53" t="s">
        <v>158</v>
      </c>
    </row>
    <row r="54" spans="1:8">
      <c r="A54" s="1">
        <v>42749</v>
      </c>
      <c r="B54" t="s">
        <v>156</v>
      </c>
      <c r="C54" t="s">
        <v>498</v>
      </c>
      <c r="D54" t="s">
        <v>404</v>
      </c>
      <c r="E54" t="s">
        <v>498</v>
      </c>
      <c r="F54" t="s">
        <v>404</v>
      </c>
      <c r="G54" s="2">
        <v>30011.52</v>
      </c>
      <c r="H54" t="s">
        <v>158</v>
      </c>
    </row>
    <row r="55" spans="1:8">
      <c r="A55" s="1">
        <v>42755</v>
      </c>
      <c r="B55" t="s">
        <v>156</v>
      </c>
      <c r="C55" t="s">
        <v>535</v>
      </c>
      <c r="D55" t="s">
        <v>404</v>
      </c>
      <c r="E55" t="s">
        <v>535</v>
      </c>
      <c r="F55" t="s">
        <v>404</v>
      </c>
      <c r="G55" s="2">
        <v>35999.440000000002</v>
      </c>
      <c r="H55" t="s">
        <v>158</v>
      </c>
    </row>
    <row r="56" spans="1:8">
      <c r="A56" s="1">
        <v>42754</v>
      </c>
      <c r="B56" t="s">
        <v>156</v>
      </c>
      <c r="C56" t="s">
        <v>521</v>
      </c>
      <c r="D56" t="s">
        <v>522</v>
      </c>
      <c r="E56" t="s">
        <v>521</v>
      </c>
      <c r="F56" t="s">
        <v>522</v>
      </c>
      <c r="G56" s="2">
        <v>36058.6</v>
      </c>
      <c r="H56" t="s">
        <v>158</v>
      </c>
    </row>
    <row r="57" spans="1:8">
      <c r="A57" s="1">
        <v>42755</v>
      </c>
      <c r="B57" t="s">
        <v>156</v>
      </c>
      <c r="C57" t="s">
        <v>536</v>
      </c>
      <c r="D57" t="s">
        <v>537</v>
      </c>
      <c r="E57" t="s">
        <v>536</v>
      </c>
      <c r="F57" t="s">
        <v>537</v>
      </c>
      <c r="G57" s="2">
        <v>47912.639999999999</v>
      </c>
      <c r="H57" t="s">
        <v>158</v>
      </c>
    </row>
    <row r="58" spans="1:8">
      <c r="A58" s="50">
        <v>42754</v>
      </c>
      <c r="B58" s="51" t="s">
        <v>546</v>
      </c>
      <c r="C58" s="51"/>
      <c r="D58" s="51">
        <v>2000268483</v>
      </c>
      <c r="E58" s="51"/>
      <c r="F58" s="51">
        <v>2000268483</v>
      </c>
      <c r="G58" s="6">
        <v>-16820</v>
      </c>
    </row>
    <row r="59" spans="1:8">
      <c r="G59" s="2">
        <f>SUM(G2:G58)</f>
        <v>442111.9599999999</v>
      </c>
    </row>
  </sheetData>
  <phoneticPr fontId="7" type="noConversion"/>
  <pageMargins left="0.75" right="0.75" top="1" bottom="1" header="0" footer="0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71"/>
  <sheetViews>
    <sheetView topLeftCell="A50" workbookViewId="0">
      <selection activeCell="E67" sqref="E67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3124</v>
      </c>
      <c r="E1" s="240"/>
      <c r="F1" s="240"/>
      <c r="G1" s="240"/>
      <c r="H1" s="533"/>
      <c r="I1" s="665"/>
      <c r="J1" s="665"/>
      <c r="K1" s="665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665"/>
      <c r="J2" s="665"/>
      <c r="K2" s="665"/>
      <c r="L2" s="239"/>
      <c r="M2" s="239"/>
    </row>
    <row r="3" spans="1:13" ht="15.75">
      <c r="A3" s="665"/>
      <c r="B3" s="665"/>
      <c r="C3" s="665"/>
      <c r="D3" s="665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665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665"/>
      <c r="L5" s="239"/>
      <c r="M5" s="239"/>
    </row>
    <row r="6" spans="1:13" ht="15" customHeight="1">
      <c r="A6" s="339" t="s">
        <v>718</v>
      </c>
      <c r="B6" s="431" t="s">
        <v>3060</v>
      </c>
      <c r="C6" s="399">
        <v>-28806.28</v>
      </c>
      <c r="D6" s="339" t="s">
        <v>3119</v>
      </c>
      <c r="E6" s="520"/>
      <c r="F6" s="521"/>
      <c r="G6" s="522"/>
      <c r="H6" s="533"/>
      <c r="I6" s="522"/>
      <c r="J6" s="523"/>
      <c r="K6" s="524"/>
      <c r="L6" s="602"/>
      <c r="M6" s="252"/>
    </row>
    <row r="7" spans="1:13" ht="15" customHeight="1">
      <c r="A7" s="339" t="s">
        <v>718</v>
      </c>
      <c r="B7" s="434" t="s">
        <v>1983</v>
      </c>
      <c r="C7" s="423">
        <v>-16100.8</v>
      </c>
      <c r="D7" s="339" t="s">
        <v>3119</v>
      </c>
      <c r="E7" s="520">
        <f>SUM(C6:C7)</f>
        <v>-44907.08</v>
      </c>
      <c r="F7" s="521"/>
      <c r="G7" s="522"/>
      <c r="H7" s="533"/>
      <c r="I7" s="522">
        <v>600626</v>
      </c>
      <c r="J7" s="523">
        <f>E7/1.16</f>
        <v>-38713.000000000007</v>
      </c>
      <c r="K7" s="524">
        <f>J7*0.16</f>
        <v>-6194.0800000000017</v>
      </c>
      <c r="L7" s="602"/>
      <c r="M7" s="252"/>
    </row>
    <row r="8" spans="1:13" ht="15" customHeight="1" thickBot="1">
      <c r="A8" s="362" t="s">
        <v>134</v>
      </c>
      <c r="B8" s="433" t="s">
        <v>2608</v>
      </c>
      <c r="C8" s="400">
        <v>-11481.679999999998</v>
      </c>
      <c r="D8" s="362" t="s">
        <v>3119</v>
      </c>
      <c r="E8" s="525">
        <f>SUM(C8:D8)</f>
        <v>-11481.679999999998</v>
      </c>
      <c r="F8" s="526">
        <f>SUM(E6:E8)</f>
        <v>-56388.76</v>
      </c>
      <c r="G8" s="527"/>
      <c r="H8" s="537"/>
      <c r="I8" s="527">
        <v>600644</v>
      </c>
      <c r="J8" s="528">
        <f t="shared" ref="J8:J60" si="0">E8/1.16</f>
        <v>-9898</v>
      </c>
      <c r="K8" s="529">
        <f t="shared" ref="K8:K60" si="1">J8*0.16</f>
        <v>-1583.68</v>
      </c>
      <c r="L8" s="602"/>
      <c r="M8" s="252"/>
    </row>
    <row r="9" spans="1:13" ht="15" customHeight="1">
      <c r="A9" s="339" t="s">
        <v>298</v>
      </c>
      <c r="B9" s="431" t="s">
        <v>2760</v>
      </c>
      <c r="C9" s="399">
        <v>-19565.719999999998</v>
      </c>
      <c r="D9" s="339" t="s">
        <v>3121</v>
      </c>
      <c r="E9" s="520">
        <f>SUM(C9:D9)</f>
        <v>-19565.719999999998</v>
      </c>
      <c r="F9" s="521"/>
      <c r="G9" s="522"/>
      <c r="H9" s="533"/>
      <c r="I9" s="530">
        <v>600638</v>
      </c>
      <c r="J9" s="531">
        <f t="shared" si="0"/>
        <v>-16867</v>
      </c>
      <c r="K9" s="532">
        <f t="shared" si="1"/>
        <v>-2698.7200000000003</v>
      </c>
      <c r="L9" s="602"/>
      <c r="M9" s="252"/>
    </row>
    <row r="10" spans="1:13" ht="15" customHeight="1" thickBot="1">
      <c r="A10" s="362" t="s">
        <v>457</v>
      </c>
      <c r="B10" s="433" t="s">
        <v>2564</v>
      </c>
      <c r="C10" s="400">
        <v>-4446.28</v>
      </c>
      <c r="D10" s="362" t="s">
        <v>3121</v>
      </c>
      <c r="E10" s="525">
        <f>SUM(C10)</f>
        <v>-4446.28</v>
      </c>
      <c r="F10" s="526">
        <f>SUM(E9:E10)</f>
        <v>-24011.999999999996</v>
      </c>
      <c r="G10" s="527"/>
      <c r="H10" s="537"/>
      <c r="I10" s="527">
        <v>600691</v>
      </c>
      <c r="J10" s="528">
        <f t="shared" si="0"/>
        <v>-3833</v>
      </c>
      <c r="K10" s="529">
        <f t="shared" si="1"/>
        <v>-613.28</v>
      </c>
      <c r="L10" s="602"/>
      <c r="M10" s="252"/>
    </row>
    <row r="11" spans="1:13" ht="15" customHeight="1">
      <c r="A11" s="339" t="s">
        <v>457</v>
      </c>
      <c r="B11" s="341" t="s">
        <v>3059</v>
      </c>
      <c r="C11" s="662">
        <v>13816.759999999998</v>
      </c>
      <c r="D11" s="339" t="s">
        <v>3117</v>
      </c>
      <c r="E11" s="520">
        <f>SUM(C11)</f>
        <v>13816.759999999998</v>
      </c>
      <c r="F11" s="521"/>
      <c r="G11" s="522"/>
      <c r="H11" s="533"/>
      <c r="I11" s="530">
        <v>600691</v>
      </c>
      <c r="J11" s="531">
        <f t="shared" si="0"/>
        <v>11911</v>
      </c>
      <c r="K11" s="532">
        <f t="shared" si="1"/>
        <v>1905.76</v>
      </c>
      <c r="L11" s="602"/>
      <c r="M11" s="252"/>
    </row>
    <row r="12" spans="1:13" ht="15" customHeight="1">
      <c r="A12" s="339" t="s">
        <v>136</v>
      </c>
      <c r="B12" s="341" t="s">
        <v>3058</v>
      </c>
      <c r="C12" s="662">
        <v>15750.48</v>
      </c>
      <c r="D12" s="339" t="s">
        <v>3117</v>
      </c>
      <c r="E12" s="520">
        <f>SUM(C12)</f>
        <v>15750.48</v>
      </c>
      <c r="F12" s="521"/>
      <c r="G12" s="522"/>
      <c r="H12" s="533"/>
      <c r="I12" s="522">
        <v>600640</v>
      </c>
      <c r="J12" s="523">
        <f t="shared" si="0"/>
        <v>13578</v>
      </c>
      <c r="K12" s="524">
        <f t="shared" si="1"/>
        <v>2172.48</v>
      </c>
      <c r="L12" s="602"/>
      <c r="M12" s="252"/>
    </row>
    <row r="13" spans="1:13" ht="15" customHeight="1">
      <c r="A13" s="339" t="s">
        <v>718</v>
      </c>
      <c r="B13" s="341" t="s">
        <v>3060</v>
      </c>
      <c r="C13" s="662">
        <v>28806.28</v>
      </c>
      <c r="D13" s="339" t="s">
        <v>3117</v>
      </c>
      <c r="E13" s="520">
        <f>SUM(C13)</f>
        <v>28806.28</v>
      </c>
      <c r="F13" s="521"/>
      <c r="G13" s="522"/>
      <c r="H13" s="533"/>
      <c r="I13" s="522">
        <v>600626</v>
      </c>
      <c r="J13" s="523">
        <f t="shared" si="0"/>
        <v>24833</v>
      </c>
      <c r="K13" s="524">
        <f t="shared" si="1"/>
        <v>3973.28</v>
      </c>
      <c r="L13" s="602"/>
      <c r="M13" s="252"/>
    </row>
    <row r="14" spans="1:13" ht="15" customHeight="1" thickBot="1">
      <c r="A14" s="362" t="s">
        <v>565</v>
      </c>
      <c r="B14" s="415" t="s">
        <v>1594</v>
      </c>
      <c r="C14" s="664">
        <v>30130.999999999996</v>
      </c>
      <c r="D14" s="362" t="s">
        <v>3117</v>
      </c>
      <c r="E14" s="525">
        <f>SUM(C14)</f>
        <v>30130.999999999996</v>
      </c>
      <c r="F14" s="526">
        <f>SUM(E11:E14)</f>
        <v>88504.51999999999</v>
      </c>
      <c r="G14" s="527"/>
      <c r="H14" s="537"/>
      <c r="I14" s="527">
        <v>600627</v>
      </c>
      <c r="J14" s="528">
        <f t="shared" si="0"/>
        <v>25975</v>
      </c>
      <c r="K14" s="529">
        <f t="shared" si="1"/>
        <v>4156</v>
      </c>
      <c r="L14" s="602"/>
      <c r="M14" s="252"/>
    </row>
    <row r="15" spans="1:13" ht="15" customHeight="1">
      <c r="A15" s="339" t="s">
        <v>141</v>
      </c>
      <c r="B15" s="579" t="s">
        <v>3066</v>
      </c>
      <c r="C15" s="580">
        <v>1241.1999999999998</v>
      </c>
      <c r="D15" s="339" t="s">
        <v>3118</v>
      </c>
      <c r="E15" s="520"/>
      <c r="F15" s="521"/>
      <c r="G15" s="522"/>
      <c r="H15" s="533"/>
      <c r="I15" s="522"/>
      <c r="J15" s="523"/>
      <c r="K15" s="524"/>
      <c r="L15" s="602"/>
      <c r="M15" s="252"/>
    </row>
    <row r="16" spans="1:13" ht="15" customHeight="1">
      <c r="A16" s="339" t="s">
        <v>141</v>
      </c>
      <c r="B16" s="579" t="s">
        <v>3067</v>
      </c>
      <c r="C16" s="580">
        <v>1241.1999999999998</v>
      </c>
      <c r="D16" s="339" t="s">
        <v>3118</v>
      </c>
      <c r="E16" s="520"/>
      <c r="F16" s="521"/>
      <c r="G16" s="522"/>
      <c r="H16" s="533"/>
      <c r="I16" s="522"/>
      <c r="J16" s="523"/>
      <c r="K16" s="524"/>
      <c r="L16" s="602"/>
      <c r="M16" s="252"/>
    </row>
    <row r="17" spans="1:13" ht="15" customHeight="1">
      <c r="A17" s="339" t="s">
        <v>141</v>
      </c>
      <c r="B17" s="579" t="s">
        <v>3068</v>
      </c>
      <c r="C17" s="580">
        <v>1241.1999999999998</v>
      </c>
      <c r="D17" s="339" t="s">
        <v>3118</v>
      </c>
      <c r="E17" s="520"/>
      <c r="F17" s="521"/>
      <c r="G17" s="522"/>
      <c r="H17" s="533"/>
      <c r="I17" s="522"/>
      <c r="J17" s="523"/>
      <c r="K17" s="524"/>
      <c r="L17" s="602"/>
      <c r="M17" s="252"/>
    </row>
    <row r="18" spans="1:13" ht="15" customHeight="1">
      <c r="A18" s="339" t="s">
        <v>141</v>
      </c>
      <c r="B18" s="579" t="s">
        <v>3069</v>
      </c>
      <c r="C18" s="580">
        <v>1241.1999999999998</v>
      </c>
      <c r="D18" s="339" t="s">
        <v>3118</v>
      </c>
      <c r="E18" s="520">
        <f>SUM(C15:C18)</f>
        <v>4964.7999999999993</v>
      </c>
      <c r="F18" s="521"/>
      <c r="G18" s="522"/>
      <c r="H18" s="533"/>
      <c r="I18" s="522">
        <v>803001</v>
      </c>
      <c r="J18" s="523">
        <f t="shared" si="0"/>
        <v>4280</v>
      </c>
      <c r="K18" s="524">
        <f t="shared" si="1"/>
        <v>684.80000000000007</v>
      </c>
      <c r="L18" s="602"/>
      <c r="M18" s="252"/>
    </row>
    <row r="19" spans="1:13" ht="15" customHeight="1">
      <c r="A19" s="339" t="s">
        <v>457</v>
      </c>
      <c r="B19" s="341" t="s">
        <v>2508</v>
      </c>
      <c r="C19" s="662">
        <v>4446.28</v>
      </c>
      <c r="D19" s="339" t="s">
        <v>3118</v>
      </c>
      <c r="E19" s="520"/>
      <c r="F19" s="521"/>
      <c r="G19" s="522"/>
      <c r="H19" s="533"/>
      <c r="I19" s="522"/>
      <c r="J19" s="523"/>
      <c r="K19" s="524"/>
      <c r="L19" s="602"/>
      <c r="M19" s="252"/>
    </row>
    <row r="20" spans="1:13" ht="15" customHeight="1">
      <c r="A20" s="339" t="s">
        <v>457</v>
      </c>
      <c r="B20" s="341" t="s">
        <v>3062</v>
      </c>
      <c r="C20" s="662">
        <v>13816.759999999998</v>
      </c>
      <c r="D20" s="339" t="s">
        <v>3118</v>
      </c>
      <c r="E20" s="520">
        <f>SUM(C19:C20)</f>
        <v>18263.039999999997</v>
      </c>
      <c r="F20" s="521"/>
      <c r="G20" s="522"/>
      <c r="H20" s="533"/>
      <c r="I20" s="522">
        <v>600691</v>
      </c>
      <c r="J20" s="523">
        <f t="shared" si="0"/>
        <v>15743.999999999998</v>
      </c>
      <c r="K20" s="524">
        <f t="shared" si="1"/>
        <v>2519.04</v>
      </c>
      <c r="L20" s="602"/>
      <c r="M20" s="252"/>
    </row>
    <row r="21" spans="1:13" ht="15" customHeight="1">
      <c r="A21" s="339" t="s">
        <v>134</v>
      </c>
      <c r="B21" s="341" t="s">
        <v>2622</v>
      </c>
      <c r="C21" s="662">
        <v>8154.7999999999993</v>
      </c>
      <c r="D21" s="339" t="s">
        <v>3118</v>
      </c>
      <c r="E21" s="520"/>
      <c r="F21" s="521"/>
      <c r="G21" s="522"/>
      <c r="H21" s="533"/>
      <c r="I21" s="522"/>
      <c r="J21" s="523"/>
      <c r="K21" s="524"/>
      <c r="L21" s="602"/>
      <c r="M21" s="252"/>
    </row>
    <row r="22" spans="1:13" ht="15" customHeight="1">
      <c r="A22" s="339" t="s">
        <v>134</v>
      </c>
      <c r="B22" s="341" t="s">
        <v>1852</v>
      </c>
      <c r="C22" s="662">
        <v>11481.679999999998</v>
      </c>
      <c r="D22" s="339" t="s">
        <v>3118</v>
      </c>
      <c r="E22" s="520"/>
      <c r="F22" s="521"/>
      <c r="G22" s="522"/>
      <c r="H22" s="533"/>
      <c r="I22" s="522"/>
      <c r="J22" s="523"/>
      <c r="K22" s="524"/>
      <c r="L22" s="602"/>
      <c r="M22" s="252"/>
    </row>
    <row r="23" spans="1:13" ht="15" customHeight="1">
      <c r="A23" s="339" t="s">
        <v>134</v>
      </c>
      <c r="B23" s="341" t="s">
        <v>2608</v>
      </c>
      <c r="C23" s="662">
        <v>11481.679999999998</v>
      </c>
      <c r="D23" s="339" t="s">
        <v>3118</v>
      </c>
      <c r="E23" s="520"/>
      <c r="F23" s="521"/>
      <c r="G23" s="522"/>
      <c r="H23" s="533"/>
      <c r="I23" s="522"/>
      <c r="J23" s="523"/>
      <c r="K23" s="524"/>
      <c r="L23" s="602"/>
      <c r="M23" s="252"/>
    </row>
    <row r="24" spans="1:13" ht="15" customHeight="1">
      <c r="A24" s="339" t="s">
        <v>134</v>
      </c>
      <c r="B24" s="341" t="s">
        <v>3065</v>
      </c>
      <c r="C24" s="662">
        <v>11481.679999999998</v>
      </c>
      <c r="D24" s="339" t="s">
        <v>3118</v>
      </c>
      <c r="E24" s="520"/>
      <c r="F24" s="521"/>
      <c r="G24" s="522"/>
      <c r="H24" s="533"/>
      <c r="I24" s="522"/>
      <c r="J24" s="523"/>
      <c r="K24" s="524"/>
      <c r="L24" s="602"/>
      <c r="M24" s="252"/>
    </row>
    <row r="25" spans="1:13" ht="15" customHeight="1">
      <c r="A25" s="339" t="s">
        <v>134</v>
      </c>
      <c r="B25" s="341" t="s">
        <v>2106</v>
      </c>
      <c r="C25" s="662">
        <v>13433.96</v>
      </c>
      <c r="D25" s="339" t="s">
        <v>3118</v>
      </c>
      <c r="E25" s="520">
        <f>SUM(C21:C25)</f>
        <v>56033.799999999996</v>
      </c>
      <c r="F25" s="521"/>
      <c r="G25" s="522"/>
      <c r="H25" s="533"/>
      <c r="I25" s="522">
        <v>600644</v>
      </c>
      <c r="J25" s="523">
        <f t="shared" si="0"/>
        <v>48305</v>
      </c>
      <c r="K25" s="524">
        <f t="shared" si="1"/>
        <v>7728.8</v>
      </c>
      <c r="L25" s="602"/>
      <c r="M25" s="252"/>
    </row>
    <row r="26" spans="1:13" ht="15" customHeight="1">
      <c r="A26" s="339" t="s">
        <v>136</v>
      </c>
      <c r="B26" s="341" t="s">
        <v>1568</v>
      </c>
      <c r="C26" s="662">
        <v>15750.48</v>
      </c>
      <c r="D26" s="339" t="s">
        <v>3118</v>
      </c>
      <c r="E26" s="520"/>
      <c r="F26" s="521"/>
      <c r="G26" s="522"/>
      <c r="H26" s="533"/>
      <c r="I26" s="522"/>
      <c r="J26" s="523"/>
      <c r="K26" s="524"/>
      <c r="L26" s="602"/>
      <c r="M26" s="252"/>
    </row>
    <row r="27" spans="1:13" ht="15" customHeight="1">
      <c r="A27" s="339" t="s">
        <v>136</v>
      </c>
      <c r="B27" s="341" t="s">
        <v>3063</v>
      </c>
      <c r="C27" s="662">
        <v>15750.48</v>
      </c>
      <c r="D27" s="339" t="s">
        <v>3118</v>
      </c>
      <c r="E27" s="520">
        <f>SUM(C26:C27)</f>
        <v>31500.959999999999</v>
      </c>
      <c r="F27" s="521"/>
      <c r="G27" s="522"/>
      <c r="H27" s="533"/>
      <c r="I27" s="522">
        <v>600640</v>
      </c>
      <c r="J27" s="523">
        <f t="shared" si="0"/>
        <v>27156</v>
      </c>
      <c r="K27" s="524">
        <f t="shared" si="1"/>
        <v>4344.96</v>
      </c>
      <c r="L27" s="602"/>
      <c r="M27" s="252"/>
    </row>
    <row r="28" spans="1:13" ht="15" customHeight="1">
      <c r="A28" s="339" t="s">
        <v>383</v>
      </c>
      <c r="B28" s="414" t="s">
        <v>1854</v>
      </c>
      <c r="C28" s="663">
        <v>21588.76</v>
      </c>
      <c r="D28" s="339" t="s">
        <v>3118</v>
      </c>
      <c r="E28" s="520">
        <f>SUM(C28)</f>
        <v>21588.76</v>
      </c>
      <c r="F28" s="521"/>
      <c r="G28" s="522"/>
      <c r="H28" s="533"/>
      <c r="I28" s="522">
        <v>600606</v>
      </c>
      <c r="J28" s="523">
        <f t="shared" si="0"/>
        <v>18611</v>
      </c>
      <c r="K28" s="524">
        <f t="shared" si="1"/>
        <v>2977.76</v>
      </c>
      <c r="L28" s="602"/>
      <c r="M28" s="252"/>
    </row>
    <row r="29" spans="1:13" ht="15" customHeight="1">
      <c r="A29" s="339" t="s">
        <v>718</v>
      </c>
      <c r="B29" s="341" t="s">
        <v>1983</v>
      </c>
      <c r="C29" s="662">
        <v>16100.8</v>
      </c>
      <c r="D29" s="339" t="s">
        <v>3118</v>
      </c>
      <c r="E29" s="520"/>
      <c r="F29" s="521"/>
      <c r="G29" s="522"/>
      <c r="H29" s="533"/>
      <c r="I29" s="522"/>
      <c r="J29" s="523"/>
      <c r="K29" s="524"/>
      <c r="L29" s="602"/>
      <c r="M29" s="252"/>
    </row>
    <row r="30" spans="1:13" ht="15" customHeight="1" thickBot="1">
      <c r="A30" s="362" t="s">
        <v>718</v>
      </c>
      <c r="B30" s="415" t="s">
        <v>3060</v>
      </c>
      <c r="C30" s="664">
        <v>28806.28</v>
      </c>
      <c r="D30" s="362" t="s">
        <v>3118</v>
      </c>
      <c r="E30" s="525">
        <f>SUM(C29:C30)</f>
        <v>44907.08</v>
      </c>
      <c r="F30" s="526">
        <f>SUM(E15:E30)</f>
        <v>177258.44</v>
      </c>
      <c r="G30" s="527"/>
      <c r="H30" s="537"/>
      <c r="I30" s="527">
        <v>600626</v>
      </c>
      <c r="J30" s="528">
        <f t="shared" si="0"/>
        <v>38713.000000000007</v>
      </c>
      <c r="K30" s="529">
        <f t="shared" si="1"/>
        <v>6194.0800000000017</v>
      </c>
      <c r="L30" s="602"/>
      <c r="M30" s="252"/>
    </row>
    <row r="31" spans="1:13" ht="15" customHeight="1">
      <c r="A31" s="339" t="s">
        <v>134</v>
      </c>
      <c r="B31" s="341" t="s">
        <v>2112</v>
      </c>
      <c r="C31" s="662">
        <v>11481.679999999998</v>
      </c>
      <c r="D31" s="339" t="s">
        <v>3120</v>
      </c>
      <c r="E31" s="520"/>
      <c r="F31" s="521"/>
      <c r="G31" s="522"/>
      <c r="H31" s="533"/>
      <c r="I31" s="530"/>
      <c r="J31" s="531"/>
      <c r="K31" s="532"/>
      <c r="L31" s="602"/>
      <c r="M31" s="252"/>
    </row>
    <row r="32" spans="1:13" ht="15" customHeight="1">
      <c r="A32" s="339" t="s">
        <v>134</v>
      </c>
      <c r="B32" s="341" t="s">
        <v>1587</v>
      </c>
      <c r="C32" s="662">
        <v>11481.679999999998</v>
      </c>
      <c r="D32" s="339" t="s">
        <v>3120</v>
      </c>
      <c r="E32" s="520">
        <f>SUM(C31:C32)</f>
        <v>22963.359999999997</v>
      </c>
      <c r="F32" s="521"/>
      <c r="G32" s="522"/>
      <c r="H32" s="533"/>
      <c r="I32" s="522">
        <v>600644</v>
      </c>
      <c r="J32" s="523">
        <f t="shared" si="0"/>
        <v>19796</v>
      </c>
      <c r="K32" s="524">
        <f t="shared" si="1"/>
        <v>3167.36</v>
      </c>
      <c r="L32" s="602"/>
      <c r="M32" s="252"/>
    </row>
    <row r="33" spans="1:13" ht="15" customHeight="1">
      <c r="A33" s="339" t="s">
        <v>2905</v>
      </c>
      <c r="B33" s="341" t="s">
        <v>3061</v>
      </c>
      <c r="C33" s="662">
        <v>13569.679999999998</v>
      </c>
      <c r="D33" s="339" t="s">
        <v>3120</v>
      </c>
      <c r="E33" s="520">
        <f>SUM(C33)</f>
        <v>13569.679999999998</v>
      </c>
      <c r="F33" s="521"/>
      <c r="G33" s="522"/>
      <c r="H33" s="533"/>
      <c r="I33" s="522">
        <v>600616</v>
      </c>
      <c r="J33" s="523">
        <f t="shared" si="0"/>
        <v>11698</v>
      </c>
      <c r="K33" s="524">
        <f t="shared" si="1"/>
        <v>1871.68</v>
      </c>
      <c r="L33" s="602"/>
      <c r="M33" s="252"/>
    </row>
    <row r="34" spans="1:13" ht="15" customHeight="1">
      <c r="A34" s="339" t="s">
        <v>136</v>
      </c>
      <c r="B34" s="341" t="s">
        <v>2954</v>
      </c>
      <c r="C34" s="662">
        <v>15750.48</v>
      </c>
      <c r="D34" s="339" t="s">
        <v>3120</v>
      </c>
      <c r="E34" s="520">
        <f>SUM(C34:D34)</f>
        <v>15750.48</v>
      </c>
      <c r="F34" s="521"/>
      <c r="G34" s="522"/>
      <c r="H34" s="533"/>
      <c r="I34" s="522">
        <v>600640</v>
      </c>
      <c r="J34" s="523">
        <f t="shared" si="0"/>
        <v>13578</v>
      </c>
      <c r="K34" s="524">
        <f t="shared" si="1"/>
        <v>2172.48</v>
      </c>
      <c r="L34" s="602"/>
      <c r="M34" s="252"/>
    </row>
    <row r="35" spans="1:13" ht="15" customHeight="1" thickBot="1">
      <c r="A35" s="362" t="s">
        <v>383</v>
      </c>
      <c r="B35" s="415" t="s">
        <v>3070</v>
      </c>
      <c r="C35" s="664">
        <v>21313.84</v>
      </c>
      <c r="D35" s="362" t="s">
        <v>3120</v>
      </c>
      <c r="E35" s="525">
        <f>SUM(C35)</f>
        <v>21313.84</v>
      </c>
      <c r="F35" s="526">
        <f>SUM(E31:E35)</f>
        <v>73597.359999999986</v>
      </c>
      <c r="G35" s="527"/>
      <c r="H35" s="537"/>
      <c r="I35" s="527">
        <v>600606</v>
      </c>
      <c r="J35" s="528">
        <f t="shared" si="0"/>
        <v>18374</v>
      </c>
      <c r="K35" s="529">
        <f t="shared" si="1"/>
        <v>2939.84</v>
      </c>
      <c r="L35" s="602"/>
      <c r="M35" s="252"/>
    </row>
    <row r="36" spans="1:13" ht="15" customHeight="1">
      <c r="A36" s="339" t="s">
        <v>2905</v>
      </c>
      <c r="B36" s="579" t="s">
        <v>3071</v>
      </c>
      <c r="C36" s="580">
        <v>1241.1999999999998</v>
      </c>
      <c r="D36" s="339" t="s">
        <v>3122</v>
      </c>
      <c r="E36" s="520"/>
      <c r="F36" s="521"/>
      <c r="G36" s="522"/>
      <c r="H36" s="533"/>
      <c r="I36" s="522"/>
      <c r="J36" s="523"/>
      <c r="K36" s="524"/>
      <c r="L36" s="602"/>
      <c r="M36" s="252"/>
    </row>
    <row r="37" spans="1:13" ht="15" customHeight="1">
      <c r="A37" s="339" t="s">
        <v>565</v>
      </c>
      <c r="B37" s="579" t="s">
        <v>3072</v>
      </c>
      <c r="C37" s="580">
        <v>1241.1999999999998</v>
      </c>
      <c r="D37" s="339" t="s">
        <v>3122</v>
      </c>
      <c r="E37" s="520"/>
      <c r="F37" s="521"/>
      <c r="G37" s="522"/>
      <c r="H37" s="533"/>
      <c r="I37" s="522"/>
      <c r="J37" s="523"/>
      <c r="K37" s="524"/>
      <c r="L37" s="602"/>
      <c r="M37" s="252"/>
    </row>
    <row r="38" spans="1:13" ht="15" customHeight="1">
      <c r="A38" s="339" t="s">
        <v>2905</v>
      </c>
      <c r="B38" s="579" t="s">
        <v>3075</v>
      </c>
      <c r="C38" s="580">
        <v>1241.1999999999998</v>
      </c>
      <c r="D38" s="339" t="s">
        <v>3122</v>
      </c>
      <c r="E38" s="520"/>
      <c r="F38" s="521"/>
      <c r="G38" s="522"/>
      <c r="H38" s="533"/>
      <c r="I38" s="522"/>
      <c r="J38" s="523"/>
      <c r="K38" s="524"/>
      <c r="L38" s="602"/>
      <c r="M38" s="252"/>
    </row>
    <row r="39" spans="1:13" ht="15" customHeight="1">
      <c r="A39" s="339" t="s">
        <v>2905</v>
      </c>
      <c r="B39" s="579" t="s">
        <v>3076</v>
      </c>
      <c r="C39" s="580">
        <v>1241.1999999999998</v>
      </c>
      <c r="D39" s="339" t="s">
        <v>3122</v>
      </c>
      <c r="E39" s="520"/>
      <c r="F39" s="521"/>
      <c r="G39" s="522"/>
      <c r="H39" s="533"/>
      <c r="I39" s="522"/>
      <c r="J39" s="523"/>
      <c r="K39" s="524"/>
      <c r="L39" s="602"/>
      <c r="M39" s="252"/>
    </row>
    <row r="40" spans="1:13" ht="15" customHeight="1">
      <c r="A40" s="339" t="s">
        <v>2905</v>
      </c>
      <c r="B40" s="579" t="s">
        <v>3077</v>
      </c>
      <c r="C40" s="580">
        <v>1241.1999999999998</v>
      </c>
      <c r="D40" s="339" t="s">
        <v>3122</v>
      </c>
      <c r="E40" s="520"/>
      <c r="F40" s="521"/>
      <c r="G40" s="522"/>
      <c r="H40" s="533"/>
      <c r="I40" s="522"/>
      <c r="J40" s="523"/>
      <c r="K40" s="524"/>
      <c r="L40" s="602"/>
      <c r="M40" s="252"/>
    </row>
    <row r="41" spans="1:13" ht="15" customHeight="1">
      <c r="A41" s="339" t="s">
        <v>242</v>
      </c>
      <c r="B41" s="579" t="s">
        <v>3078</v>
      </c>
      <c r="C41" s="580">
        <v>1241.1999999999998</v>
      </c>
      <c r="D41" s="339" t="s">
        <v>3122</v>
      </c>
      <c r="E41" s="520">
        <f>SUM(C36:C41)</f>
        <v>7447.1999999999989</v>
      </c>
      <c r="F41" s="521"/>
      <c r="G41" s="522"/>
      <c r="H41" s="533"/>
      <c r="I41" s="522">
        <v>803001</v>
      </c>
      <c r="J41" s="523">
        <f t="shared" si="0"/>
        <v>6419.9999999999991</v>
      </c>
      <c r="K41" s="524">
        <f t="shared" si="1"/>
        <v>1027.1999999999998</v>
      </c>
      <c r="L41" s="602"/>
      <c r="M41" s="252"/>
    </row>
    <row r="42" spans="1:13" ht="15" customHeight="1">
      <c r="A42" s="339" t="s">
        <v>141</v>
      </c>
      <c r="B42" s="341" t="s">
        <v>775</v>
      </c>
      <c r="C42" s="662">
        <v>10097.799999999999</v>
      </c>
      <c r="D42" s="339" t="s">
        <v>3122</v>
      </c>
      <c r="E42" s="520"/>
      <c r="F42" s="521"/>
      <c r="G42" s="522"/>
      <c r="H42" s="533"/>
      <c r="I42" s="522"/>
      <c r="J42" s="523"/>
      <c r="K42" s="524"/>
      <c r="L42" s="602"/>
      <c r="M42" s="252"/>
    </row>
    <row r="43" spans="1:13" ht="15" customHeight="1">
      <c r="A43" s="339" t="s">
        <v>141</v>
      </c>
      <c r="B43" s="341" t="s">
        <v>803</v>
      </c>
      <c r="C43" s="662">
        <v>10097.799999999999</v>
      </c>
      <c r="D43" s="339" t="s">
        <v>3122</v>
      </c>
      <c r="E43" s="520"/>
      <c r="F43" s="521"/>
      <c r="G43" s="522"/>
      <c r="H43" s="533"/>
      <c r="I43" s="522"/>
      <c r="J43" s="523"/>
      <c r="K43" s="524"/>
      <c r="L43" s="602"/>
      <c r="M43" s="252"/>
    </row>
    <row r="44" spans="1:13" ht="15" customHeight="1">
      <c r="A44" s="339" t="s">
        <v>141</v>
      </c>
      <c r="B44" s="341" t="s">
        <v>1267</v>
      </c>
      <c r="C44" s="662">
        <v>13569.679999999998</v>
      </c>
      <c r="D44" s="339" t="s">
        <v>3122</v>
      </c>
      <c r="E44" s="520">
        <f>SUM(C42:C44)</f>
        <v>33765.279999999999</v>
      </c>
      <c r="F44" s="521"/>
      <c r="G44" s="522"/>
      <c r="H44" s="533"/>
      <c r="I44" s="522">
        <v>600684</v>
      </c>
      <c r="J44" s="523">
        <f t="shared" si="0"/>
        <v>29108</v>
      </c>
      <c r="K44" s="524">
        <f t="shared" si="1"/>
        <v>4657.28</v>
      </c>
      <c r="L44" s="602"/>
      <c r="M44" s="252"/>
    </row>
    <row r="45" spans="1:13" ht="15" customHeight="1">
      <c r="A45" s="339" t="s">
        <v>2905</v>
      </c>
      <c r="B45" s="341" t="s">
        <v>3073</v>
      </c>
      <c r="C45" s="662">
        <v>10491.039999999999</v>
      </c>
      <c r="D45" s="339" t="s">
        <v>3122</v>
      </c>
      <c r="E45" s="520">
        <f>SUM(C45)</f>
        <v>10491.039999999999</v>
      </c>
      <c r="F45" s="521"/>
      <c r="G45" s="522"/>
      <c r="H45" s="533"/>
      <c r="I45" s="522">
        <v>600616</v>
      </c>
      <c r="J45" s="523">
        <f t="shared" si="0"/>
        <v>9044</v>
      </c>
      <c r="K45" s="524">
        <f t="shared" si="1"/>
        <v>1447.04</v>
      </c>
      <c r="L45" s="602"/>
      <c r="M45" s="252"/>
    </row>
    <row r="46" spans="1:13" ht="15" customHeight="1">
      <c r="A46" s="339" t="s">
        <v>134</v>
      </c>
      <c r="B46" s="341" t="s">
        <v>3064</v>
      </c>
      <c r="C46" s="662">
        <v>11673.08</v>
      </c>
      <c r="D46" s="339" t="s">
        <v>3122</v>
      </c>
      <c r="E46" s="520">
        <f>SUM(C46:D46)</f>
        <v>11673.08</v>
      </c>
      <c r="F46" s="521"/>
      <c r="G46" s="522"/>
      <c r="H46" s="533"/>
      <c r="I46" s="522">
        <v>600644</v>
      </c>
      <c r="J46" s="523">
        <f t="shared" si="0"/>
        <v>10063</v>
      </c>
      <c r="K46" s="524">
        <f t="shared" si="1"/>
        <v>1610.08</v>
      </c>
      <c r="L46" s="602"/>
      <c r="M46" s="252"/>
    </row>
    <row r="47" spans="1:13" ht="15" customHeight="1">
      <c r="A47" s="339" t="s">
        <v>457</v>
      </c>
      <c r="B47" s="414" t="s">
        <v>3074</v>
      </c>
      <c r="C47" s="663">
        <v>13816.759999999998</v>
      </c>
      <c r="D47" s="339" t="s">
        <v>3122</v>
      </c>
      <c r="E47" s="520">
        <f>SUM(C47)</f>
        <v>13816.759999999998</v>
      </c>
      <c r="F47" s="521"/>
      <c r="G47" s="522"/>
      <c r="H47" s="533"/>
      <c r="I47" s="522">
        <v>600691</v>
      </c>
      <c r="J47" s="523">
        <f t="shared" si="0"/>
        <v>11911</v>
      </c>
      <c r="K47" s="524">
        <f t="shared" si="1"/>
        <v>1905.76</v>
      </c>
      <c r="L47" s="602"/>
      <c r="M47" s="252"/>
    </row>
    <row r="48" spans="1:13" ht="15" customHeight="1" thickBot="1">
      <c r="A48" s="362" t="s">
        <v>136</v>
      </c>
      <c r="B48" s="415" t="s">
        <v>2961</v>
      </c>
      <c r="C48" s="664">
        <v>15750.48</v>
      </c>
      <c r="D48" s="362" t="s">
        <v>3122</v>
      </c>
      <c r="E48" s="525">
        <f>SUM(C48)</f>
        <v>15750.48</v>
      </c>
      <c r="F48" s="526">
        <f>SUM(E38:E48)</f>
        <v>92943.84</v>
      </c>
      <c r="G48" s="527"/>
      <c r="H48" s="537"/>
      <c r="I48" s="527">
        <v>600640</v>
      </c>
      <c r="J48" s="528">
        <f t="shared" si="0"/>
        <v>13578</v>
      </c>
      <c r="K48" s="529">
        <f t="shared" si="1"/>
        <v>2172.48</v>
      </c>
      <c r="L48" s="602"/>
      <c r="M48" s="252"/>
    </row>
    <row r="49" spans="1:13" ht="15" customHeight="1">
      <c r="A49" s="339" t="s">
        <v>2905</v>
      </c>
      <c r="B49" s="579" t="s">
        <v>3079</v>
      </c>
      <c r="C49" s="580">
        <v>1241.1999999999998</v>
      </c>
      <c r="D49" s="339" t="s">
        <v>3123</v>
      </c>
      <c r="E49" s="520"/>
      <c r="F49" s="521"/>
      <c r="G49" s="522"/>
      <c r="H49" s="533"/>
      <c r="I49" s="522"/>
      <c r="J49" s="523"/>
      <c r="K49" s="524"/>
      <c r="L49" s="602"/>
      <c r="M49" s="252"/>
    </row>
    <row r="50" spans="1:13" ht="15" customHeight="1">
      <c r="A50" s="339" t="s">
        <v>2905</v>
      </c>
      <c r="B50" s="579" t="s">
        <v>3081</v>
      </c>
      <c r="C50" s="580">
        <v>1241.1999999999998</v>
      </c>
      <c r="D50" s="339" t="s">
        <v>3123</v>
      </c>
      <c r="E50" s="520"/>
      <c r="F50" s="521"/>
      <c r="G50" s="522"/>
      <c r="H50" s="533"/>
      <c r="I50" s="522"/>
      <c r="J50" s="523"/>
      <c r="K50" s="524"/>
      <c r="L50" s="602"/>
      <c r="M50" s="252"/>
    </row>
    <row r="51" spans="1:13" ht="15" customHeight="1">
      <c r="A51" s="339" t="s">
        <v>2905</v>
      </c>
      <c r="B51" s="579" t="s">
        <v>3083</v>
      </c>
      <c r="C51" s="580">
        <v>1241.1999999999998</v>
      </c>
      <c r="D51" s="339" t="s">
        <v>3123</v>
      </c>
      <c r="E51" s="520"/>
      <c r="F51" s="521"/>
      <c r="G51" s="522"/>
      <c r="H51" s="533"/>
      <c r="I51" s="522"/>
      <c r="J51" s="523"/>
      <c r="K51" s="524"/>
      <c r="L51" s="602"/>
      <c r="M51" s="252"/>
    </row>
    <row r="52" spans="1:13" ht="15" customHeight="1">
      <c r="A52" s="339" t="s">
        <v>2905</v>
      </c>
      <c r="B52" s="579" t="s">
        <v>3084</v>
      </c>
      <c r="C52" s="580">
        <v>1241.1999999999998</v>
      </c>
      <c r="D52" s="339" t="s">
        <v>3123</v>
      </c>
      <c r="E52" s="520"/>
      <c r="F52" s="521"/>
      <c r="G52" s="522"/>
      <c r="H52" s="533"/>
      <c r="I52" s="522"/>
      <c r="J52" s="523"/>
      <c r="K52" s="524"/>
      <c r="L52" s="602"/>
      <c r="M52" s="252"/>
    </row>
    <row r="53" spans="1:13" ht="15" customHeight="1">
      <c r="A53" s="339" t="s">
        <v>2905</v>
      </c>
      <c r="B53" s="579" t="s">
        <v>3085</v>
      </c>
      <c r="C53" s="580">
        <v>1241.1999999999998</v>
      </c>
      <c r="D53" s="339" t="s">
        <v>3123</v>
      </c>
      <c r="E53" s="520"/>
      <c r="F53" s="521"/>
      <c r="G53" s="522"/>
      <c r="H53" s="533"/>
      <c r="I53" s="522"/>
      <c r="J53" s="523"/>
      <c r="K53" s="524"/>
      <c r="L53" s="602"/>
      <c r="M53" s="252"/>
    </row>
    <row r="54" spans="1:13" ht="15" customHeight="1">
      <c r="A54" s="339" t="s">
        <v>2905</v>
      </c>
      <c r="B54" s="579" t="s">
        <v>3086</v>
      </c>
      <c r="C54" s="580">
        <v>1241.1999999999998</v>
      </c>
      <c r="D54" s="339" t="s">
        <v>3123</v>
      </c>
      <c r="E54" s="520"/>
      <c r="F54" s="521"/>
      <c r="G54" s="522"/>
      <c r="H54" s="533"/>
      <c r="I54" s="522"/>
      <c r="J54" s="523"/>
      <c r="K54" s="524"/>
      <c r="L54" s="602"/>
      <c r="M54" s="252"/>
    </row>
    <row r="55" spans="1:13" ht="15" customHeight="1">
      <c r="A55" s="440" t="s">
        <v>2905</v>
      </c>
      <c r="B55" s="579" t="s">
        <v>3087</v>
      </c>
      <c r="C55" s="580">
        <v>1241.1999999999998</v>
      </c>
      <c r="D55" s="440" t="s">
        <v>3123</v>
      </c>
      <c r="E55" s="520">
        <f>SUM(C49:C55)</f>
        <v>8688.3999999999978</v>
      </c>
      <c r="F55" s="521"/>
      <c r="G55" s="522"/>
      <c r="H55" s="533"/>
      <c r="I55" s="522">
        <v>803001</v>
      </c>
      <c r="J55" s="523">
        <f t="shared" si="0"/>
        <v>7489.9999999999982</v>
      </c>
      <c r="K55" s="524">
        <f t="shared" si="1"/>
        <v>1198.3999999999996</v>
      </c>
      <c r="L55" s="602"/>
      <c r="M55" s="252"/>
    </row>
    <row r="56" spans="1:13" ht="15" customHeight="1">
      <c r="A56" s="380" t="s">
        <v>457</v>
      </c>
      <c r="B56" s="414" t="s">
        <v>2564</v>
      </c>
      <c r="C56" s="663">
        <v>4359.28</v>
      </c>
      <c r="D56" s="380" t="s">
        <v>3123</v>
      </c>
      <c r="E56" s="520"/>
      <c r="F56" s="521"/>
      <c r="G56" s="522"/>
      <c r="H56" s="533"/>
      <c r="I56" s="522"/>
      <c r="J56" s="523"/>
      <c r="K56" s="524"/>
      <c r="L56" s="602"/>
      <c r="M56" s="252"/>
    </row>
    <row r="57" spans="1:13" ht="15" customHeight="1">
      <c r="A57" s="380" t="s">
        <v>457</v>
      </c>
      <c r="B57" s="414" t="s">
        <v>3082</v>
      </c>
      <c r="C57" s="663">
        <v>13816.759999999998</v>
      </c>
      <c r="D57" s="380" t="s">
        <v>3123</v>
      </c>
      <c r="E57" s="520">
        <f>SUM(C56:C57)</f>
        <v>18176.039999999997</v>
      </c>
      <c r="F57" s="521"/>
      <c r="G57" s="522"/>
      <c r="H57" s="533"/>
      <c r="I57" s="522">
        <v>600691</v>
      </c>
      <c r="J57" s="523">
        <f t="shared" si="0"/>
        <v>15668.999999999998</v>
      </c>
      <c r="K57" s="524">
        <f t="shared" si="1"/>
        <v>2507.04</v>
      </c>
      <c r="L57" s="602"/>
      <c r="M57" s="252"/>
    </row>
    <row r="58" spans="1:13" ht="15" customHeight="1">
      <c r="A58" s="380" t="s">
        <v>141</v>
      </c>
      <c r="B58" s="414" t="s">
        <v>2768</v>
      </c>
      <c r="C58" s="663">
        <v>10097.799999999999</v>
      </c>
      <c r="D58" s="380" t="s">
        <v>3123</v>
      </c>
      <c r="E58" s="520">
        <f>SUM(C58)</f>
        <v>10097.799999999999</v>
      </c>
      <c r="F58" s="521"/>
      <c r="G58" s="522"/>
      <c r="H58" s="533"/>
      <c r="I58" s="522">
        <v>600684</v>
      </c>
      <c r="J58" s="523">
        <f t="shared" si="0"/>
        <v>8705</v>
      </c>
      <c r="K58" s="524">
        <f t="shared" si="1"/>
        <v>1392.8</v>
      </c>
      <c r="L58" s="602"/>
      <c r="M58" s="252"/>
    </row>
    <row r="59" spans="1:13" ht="15" customHeight="1">
      <c r="A59" s="380" t="s">
        <v>2905</v>
      </c>
      <c r="B59" s="414" t="s">
        <v>3080</v>
      </c>
      <c r="C59" s="663">
        <v>10097.799999999999</v>
      </c>
      <c r="D59" s="380" t="s">
        <v>3123</v>
      </c>
      <c r="E59" s="667">
        <f>SUM(C59:D59)</f>
        <v>10097.799999999999</v>
      </c>
      <c r="F59" s="521"/>
      <c r="G59" s="522"/>
      <c r="H59" s="533"/>
      <c r="I59" s="522">
        <v>600616</v>
      </c>
      <c r="J59" s="523">
        <f t="shared" si="0"/>
        <v>8705</v>
      </c>
      <c r="K59" s="524">
        <f t="shared" si="1"/>
        <v>1392.8</v>
      </c>
      <c r="L59" s="602"/>
      <c r="M59" s="252"/>
    </row>
    <row r="60" spans="1:13" ht="15" customHeight="1" thickBot="1">
      <c r="A60" s="362" t="s">
        <v>134</v>
      </c>
      <c r="B60" s="415" t="s">
        <v>2102</v>
      </c>
      <c r="C60" s="664">
        <v>11481.679999999998</v>
      </c>
      <c r="D60" s="362" t="s">
        <v>3123</v>
      </c>
      <c r="E60" s="525">
        <f>SUM(C60)</f>
        <v>11481.679999999998</v>
      </c>
      <c r="F60" s="526">
        <f>SUM(E50:E60)</f>
        <v>58541.719999999994</v>
      </c>
      <c r="G60" s="527"/>
      <c r="H60" s="537"/>
      <c r="I60" s="527">
        <v>600644</v>
      </c>
      <c r="J60" s="528">
        <f t="shared" si="0"/>
        <v>9898</v>
      </c>
      <c r="K60" s="529">
        <f t="shared" si="1"/>
        <v>1583.68</v>
      </c>
      <c r="L60" s="602"/>
      <c r="M60" s="252"/>
    </row>
    <row r="61" spans="1:13" ht="15" customHeight="1">
      <c r="A61" s="380"/>
      <c r="B61" s="508"/>
      <c r="C61" s="468"/>
      <c r="D61" s="380"/>
      <c r="E61" s="520"/>
      <c r="F61" s="521"/>
      <c r="G61" s="522"/>
      <c r="H61" s="533"/>
      <c r="I61" s="522"/>
      <c r="J61" s="523"/>
      <c r="K61" s="524"/>
      <c r="L61" s="602"/>
      <c r="M61" s="252"/>
    </row>
    <row r="62" spans="1:13" ht="15" customHeight="1">
      <c r="A62" s="325"/>
      <c r="B62" s="665"/>
      <c r="C62" s="281">
        <f>SUM(C6:C61)</f>
        <v>410445.12000000005</v>
      </c>
      <c r="D62" s="281"/>
      <c r="E62" s="281"/>
      <c r="F62" s="281">
        <f>SUM(F6:F61)</f>
        <v>410445.12</v>
      </c>
      <c r="G62" s="281"/>
      <c r="H62" s="534">
        <f>SUM(H6:H61)</f>
        <v>0</v>
      </c>
      <c r="I62" s="281"/>
      <c r="J62" s="281">
        <f>SUM(J6:J61)</f>
        <v>353832</v>
      </c>
      <c r="K62" s="281">
        <f>SUM(K6:K61)</f>
        <v>56613.12000000001</v>
      </c>
      <c r="L62" s="281"/>
      <c r="M62" s="283"/>
    </row>
    <row r="63" spans="1:13" ht="15" customHeight="1">
      <c r="A63" s="278"/>
      <c r="B63" s="665"/>
      <c r="C63" s="240"/>
      <c r="D63" s="281"/>
      <c r="E63" s="281"/>
      <c r="F63" s="237"/>
      <c r="G63" s="240"/>
      <c r="H63" s="533"/>
      <c r="I63" s="240"/>
      <c r="J63" s="243"/>
      <c r="K63" s="251"/>
      <c r="L63" s="252"/>
      <c r="M63" s="252"/>
    </row>
    <row r="64" spans="1:13" ht="15" customHeight="1">
      <c r="A64" s="284"/>
      <c r="B64" s="273"/>
      <c r="C64" s="273"/>
      <c r="D64" s="285"/>
      <c r="E64" s="240"/>
      <c r="F64" s="240"/>
      <c r="G64" s="240"/>
      <c r="H64" s="533"/>
      <c r="I64" s="240"/>
      <c r="J64" s="243"/>
      <c r="K64" s="251"/>
      <c r="L64" s="252"/>
      <c r="M64" s="252"/>
    </row>
    <row r="65" spans="1:13" ht="15.75">
      <c r="A65" s="284"/>
      <c r="B65" s="273"/>
      <c r="C65" s="273"/>
      <c r="D65" s="281"/>
      <c r="E65" s="281"/>
      <c r="F65" s="281"/>
      <c r="G65" s="295"/>
      <c r="H65" s="534"/>
      <c r="I65" s="281"/>
      <c r="J65" s="281"/>
      <c r="K65" s="281"/>
      <c r="L65" s="286"/>
      <c r="M65" s="252"/>
    </row>
    <row r="66" spans="1:13" ht="15.75" thickBot="1">
      <c r="A66" s="603"/>
      <c r="B66" s="273"/>
      <c r="C66" s="273"/>
      <c r="D66" s="250"/>
      <c r="E66" s="330" t="s">
        <v>3126</v>
      </c>
      <c r="F66" s="331">
        <v>42914</v>
      </c>
      <c r="G66" s="332">
        <v>410445.12</v>
      </c>
      <c r="H66" s="535"/>
      <c r="I66" s="239"/>
      <c r="J66" s="239"/>
      <c r="K66" s="252"/>
      <c r="L66" s="252"/>
      <c r="M66" s="288"/>
    </row>
    <row r="67" spans="1:13" ht="16.5" thickBot="1">
      <c r="A67" s="284"/>
      <c r="B67" s="273"/>
      <c r="C67" s="273"/>
      <c r="D67" s="250"/>
      <c r="E67" s="330" t="s">
        <v>3125</v>
      </c>
      <c r="F67" s="331">
        <v>42914</v>
      </c>
      <c r="G67" s="332">
        <v>571246.64</v>
      </c>
      <c r="H67" s="535"/>
      <c r="I67" s="239"/>
      <c r="J67" s="289" t="s">
        <v>551</v>
      </c>
      <c r="K67" s="290">
        <f>J62+K62-F62</f>
        <v>0</v>
      </c>
      <c r="L67" s="252"/>
      <c r="M67" s="288"/>
    </row>
    <row r="68" spans="1:13" ht="15.75">
      <c r="A68" s="284"/>
      <c r="B68" s="273"/>
      <c r="C68" s="239"/>
      <c r="D68" s="252"/>
      <c r="E68" s="239"/>
      <c r="F68" s="239"/>
      <c r="G68" s="252"/>
      <c r="H68" s="535"/>
      <c r="I68" s="239"/>
      <c r="J68" s="239"/>
      <c r="K68" s="252"/>
      <c r="L68" s="252"/>
      <c r="M68" s="288"/>
    </row>
    <row r="69" spans="1:13" ht="15.75">
      <c r="A69" s="284"/>
      <c r="B69" s="273"/>
      <c r="C69" s="273"/>
      <c r="D69" s="250"/>
      <c r="E69" s="239"/>
      <c r="F69" s="239"/>
      <c r="G69" s="239"/>
      <c r="H69" s="535"/>
      <c r="I69" s="239"/>
      <c r="J69" s="239"/>
      <c r="K69" s="252"/>
      <c r="L69" s="252"/>
      <c r="M69" s="288"/>
    </row>
    <row r="70" spans="1:13" ht="15.75">
      <c r="A70" s="284"/>
      <c r="B70" s="273"/>
      <c r="C70" s="273"/>
      <c r="D70" s="250"/>
      <c r="E70" s="239"/>
      <c r="F70" s="239"/>
      <c r="G70" s="239"/>
      <c r="H70" s="535"/>
      <c r="I70" s="239"/>
      <c r="J70" s="239"/>
      <c r="K70" s="252"/>
      <c r="L70" s="252"/>
      <c r="M70" s="288"/>
    </row>
    <row r="71" spans="1:13" ht="15.75">
      <c r="A71" s="284"/>
      <c r="B71" s="273"/>
      <c r="C71" s="273"/>
      <c r="D71" s="291"/>
      <c r="E71" s="292"/>
      <c r="F71" s="292"/>
      <c r="G71" s="292"/>
      <c r="H71" s="536"/>
      <c r="I71" s="292"/>
      <c r="J71" s="292"/>
      <c r="K71" s="288"/>
      <c r="L71" s="288"/>
      <c r="M71" s="288"/>
    </row>
    <row r="72" spans="1:13" ht="15.75">
      <c r="A72" s="604"/>
      <c r="B72" s="605"/>
      <c r="C72" s="606"/>
      <c r="D72" s="520"/>
      <c r="E72" s="292"/>
      <c r="F72" s="292"/>
      <c r="G72" s="292"/>
      <c r="H72" s="536"/>
      <c r="I72" s="292"/>
      <c r="J72" s="292"/>
      <c r="K72" s="288"/>
      <c r="L72" s="288"/>
      <c r="M72" s="288"/>
    </row>
    <row r="73" spans="1:13" ht="15.75">
      <c r="A73" s="294"/>
      <c r="B73" s="239" t="s">
        <v>25</v>
      </c>
      <c r="C73" s="239"/>
      <c r="D73" s="239"/>
      <c r="E73" s="240"/>
      <c r="F73" s="240"/>
      <c r="G73" s="240"/>
      <c r="H73" s="533"/>
      <c r="I73" s="240"/>
      <c r="J73" s="240"/>
      <c r="K73" s="295"/>
      <c r="L73" s="252"/>
      <c r="M73" s="252"/>
    </row>
    <row r="74" spans="1:13" ht="15.75">
      <c r="A74" s="296"/>
      <c r="B74" s="239" t="s">
        <v>127</v>
      </c>
      <c r="C74" s="239"/>
      <c r="D74" s="239"/>
      <c r="E74" s="240"/>
      <c r="F74" s="240"/>
      <c r="G74" s="240"/>
      <c r="H74" s="533"/>
      <c r="I74" s="240"/>
      <c r="J74" s="240"/>
      <c r="K74" s="295"/>
      <c r="L74" s="252"/>
      <c r="M74" s="252"/>
    </row>
    <row r="75" spans="1:13" ht="15.75">
      <c r="A75" s="297"/>
      <c r="B75" s="239" t="s">
        <v>161</v>
      </c>
      <c r="C75" s="239"/>
      <c r="D75" s="239"/>
      <c r="E75" s="240"/>
      <c r="F75" s="240"/>
      <c r="G75" s="240"/>
      <c r="H75" s="533"/>
      <c r="I75" s="240"/>
      <c r="J75" s="240"/>
      <c r="K75" s="295"/>
      <c r="L75" s="252"/>
      <c r="M75" s="252"/>
    </row>
    <row r="76" spans="1:13" ht="15.75">
      <c r="A76" s="239"/>
      <c r="B76" s="239"/>
      <c r="C76" s="239"/>
      <c r="D76" s="239"/>
      <c r="E76" s="240"/>
      <c r="F76" s="240"/>
      <c r="G76" s="240"/>
      <c r="H76" s="533"/>
      <c r="I76" s="240"/>
      <c r="J76" s="240"/>
      <c r="K76" s="295"/>
      <c r="L76" s="252"/>
      <c r="M76" s="252"/>
    </row>
    <row r="77" spans="1:13" ht="15.75">
      <c r="A77" s="239"/>
      <c r="B77" s="239"/>
      <c r="C77" s="239"/>
      <c r="D77" s="239"/>
      <c r="E77" s="240"/>
      <c r="F77" s="240"/>
      <c r="G77" s="240"/>
      <c r="H77" s="533"/>
      <c r="I77" s="240"/>
      <c r="J77" s="240"/>
      <c r="K77" s="295"/>
      <c r="L77" s="252"/>
      <c r="M77" s="252"/>
    </row>
    <row r="78" spans="1:13">
      <c r="K78" s="45"/>
      <c r="L78" s="49"/>
      <c r="M78" s="49"/>
    </row>
    <row r="79" spans="1:13">
      <c r="K79" s="45"/>
      <c r="L79" s="49"/>
      <c r="M79" s="49"/>
    </row>
    <row r="80" spans="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</sheetData>
  <autoFilter ref="A5:L65"/>
  <sortState ref="A6:D60">
    <sortCondition ref="D6:D60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111"/>
  <sheetViews>
    <sheetView zoomScale="120" zoomScaleNormal="120" workbookViewId="0">
      <pane ySplit="4" topLeftCell="A107" activePane="bottomLeft" state="frozenSplit"/>
      <selection pane="bottomLeft" activeCell="C69" sqref="C69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3127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3128</v>
      </c>
      <c r="B5" s="343" t="s">
        <v>2731</v>
      </c>
      <c r="C5" s="343" t="s">
        <v>3062</v>
      </c>
      <c r="D5" s="431"/>
      <c r="E5" s="431"/>
      <c r="F5" s="431"/>
      <c r="G5" s="344">
        <v>-13816.76</v>
      </c>
      <c r="H5" s="335"/>
      <c r="I5" s="399"/>
      <c r="J5" s="336"/>
      <c r="K5" s="337"/>
      <c r="L5" s="337"/>
      <c r="M5" s="637" t="s">
        <v>138</v>
      </c>
      <c r="N5" s="339" t="s">
        <v>3110</v>
      </c>
      <c r="O5" s="339" t="s">
        <v>457</v>
      </c>
      <c r="P5" s="339" t="s">
        <v>3274</v>
      </c>
      <c r="Q5" s="642"/>
      <c r="R5" s="29"/>
    </row>
    <row r="6" spans="1:18" s="24" customFormat="1" ht="12.75">
      <c r="A6" s="343" t="s">
        <v>3129</v>
      </c>
      <c r="B6" s="343" t="s">
        <v>2731</v>
      </c>
      <c r="C6" s="431" t="s">
        <v>3081</v>
      </c>
      <c r="D6" s="431"/>
      <c r="E6" s="333"/>
      <c r="F6" s="333"/>
      <c r="G6" s="344">
        <v>-1241.2</v>
      </c>
      <c r="H6" s="335"/>
      <c r="I6" s="399"/>
      <c r="J6" s="336"/>
      <c r="K6" s="337"/>
      <c r="L6" s="337"/>
      <c r="M6" s="637" t="s">
        <v>138</v>
      </c>
      <c r="N6" s="339" t="s">
        <v>3098</v>
      </c>
      <c r="O6" s="339" t="s">
        <v>2905</v>
      </c>
      <c r="P6" s="339" t="s">
        <v>3278</v>
      </c>
      <c r="Q6" s="642"/>
      <c r="R6" s="29"/>
    </row>
    <row r="7" spans="1:18" s="24" customFormat="1" ht="12.75">
      <c r="A7" s="343" t="s">
        <v>3129</v>
      </c>
      <c r="B7" s="343" t="s">
        <v>2731</v>
      </c>
      <c r="C7" s="431" t="s">
        <v>1227</v>
      </c>
      <c r="D7" s="431"/>
      <c r="E7" s="333"/>
      <c r="F7" s="333"/>
      <c r="G7" s="344">
        <v>-13500.08</v>
      </c>
      <c r="H7" s="335"/>
      <c r="I7" s="399"/>
      <c r="J7" s="336"/>
      <c r="K7" s="337"/>
      <c r="L7" s="337"/>
      <c r="M7" s="637" t="s">
        <v>138</v>
      </c>
      <c r="N7" s="339" t="s">
        <v>1304</v>
      </c>
      <c r="O7" s="339" t="s">
        <v>136</v>
      </c>
      <c r="P7" s="339" t="s">
        <v>3278</v>
      </c>
      <c r="Q7" s="642"/>
      <c r="R7" s="29"/>
    </row>
    <row r="8" spans="1:18" s="24" customFormat="1" ht="12.75">
      <c r="A8" s="343" t="s">
        <v>3129</v>
      </c>
      <c r="B8" s="343" t="s">
        <v>2731</v>
      </c>
      <c r="C8" s="431" t="s">
        <v>526</v>
      </c>
      <c r="D8" s="431"/>
      <c r="E8" s="333"/>
      <c r="F8" s="333"/>
      <c r="G8" s="344">
        <v>-13569.68</v>
      </c>
      <c r="H8" s="335" t="s">
        <v>133</v>
      </c>
      <c r="I8" s="399"/>
      <c r="J8" s="336"/>
      <c r="K8" s="337"/>
      <c r="L8" s="337"/>
      <c r="M8" s="637" t="s">
        <v>138</v>
      </c>
      <c r="N8" s="339" t="s">
        <v>568</v>
      </c>
      <c r="O8" s="339" t="s">
        <v>141</v>
      </c>
      <c r="P8" s="339" t="s">
        <v>3278</v>
      </c>
      <c r="Q8" s="642"/>
      <c r="R8" s="29"/>
    </row>
    <row r="9" spans="1:18" s="24" customFormat="1" ht="12.75">
      <c r="A9" s="343" t="s">
        <v>3129</v>
      </c>
      <c r="B9" s="343" t="s">
        <v>2731</v>
      </c>
      <c r="C9" s="431" t="s">
        <v>3130</v>
      </c>
      <c r="D9" s="431"/>
      <c r="E9" s="333"/>
      <c r="F9" s="333"/>
      <c r="G9" s="344">
        <v>-12409.68</v>
      </c>
      <c r="H9" s="335" t="s">
        <v>135</v>
      </c>
      <c r="I9" s="399"/>
      <c r="J9" s="336"/>
      <c r="K9" s="337"/>
      <c r="L9" s="337"/>
      <c r="M9" s="637" t="s">
        <v>138</v>
      </c>
      <c r="N9" s="339" t="s">
        <v>3204</v>
      </c>
      <c r="O9" s="339" t="s">
        <v>383</v>
      </c>
      <c r="P9" s="339" t="s">
        <v>3278</v>
      </c>
      <c r="Q9" s="642"/>
      <c r="R9" s="29"/>
    </row>
    <row r="10" spans="1:18" s="24" customFormat="1" ht="12.75">
      <c r="A10" s="343" t="s">
        <v>3129</v>
      </c>
      <c r="B10" s="343" t="s">
        <v>2731</v>
      </c>
      <c r="C10" s="431" t="s">
        <v>2874</v>
      </c>
      <c r="D10" s="431"/>
      <c r="E10" s="333"/>
      <c r="F10" s="333"/>
      <c r="G10" s="344">
        <v>-13988.44</v>
      </c>
      <c r="H10" s="335"/>
      <c r="I10" s="399"/>
      <c r="J10" s="336"/>
      <c r="K10" s="337"/>
      <c r="L10" s="337"/>
      <c r="M10" s="637" t="s">
        <v>138</v>
      </c>
      <c r="N10" s="339" t="s">
        <v>2901</v>
      </c>
      <c r="O10" s="339" t="s">
        <v>383</v>
      </c>
      <c r="P10" s="339" t="s">
        <v>3278</v>
      </c>
      <c r="Q10" s="642"/>
      <c r="R10" s="29"/>
    </row>
    <row r="11" spans="1:18" s="24" customFormat="1" ht="12.75">
      <c r="A11" s="343" t="s">
        <v>3129</v>
      </c>
      <c r="B11" s="343" t="s">
        <v>2731</v>
      </c>
      <c r="C11" s="343" t="s">
        <v>1642</v>
      </c>
      <c r="D11" s="431"/>
      <c r="E11" s="333"/>
      <c r="F11" s="333"/>
      <c r="G11" s="344">
        <v>-13500.08</v>
      </c>
      <c r="H11" s="335"/>
      <c r="I11" s="399"/>
      <c r="J11" s="336"/>
      <c r="K11" s="337"/>
      <c r="L11" s="337"/>
      <c r="M11" s="637" t="s">
        <v>138</v>
      </c>
      <c r="N11" s="339" t="s">
        <v>1758</v>
      </c>
      <c r="O11" s="339" t="s">
        <v>136</v>
      </c>
      <c r="P11" s="339" t="s">
        <v>3278</v>
      </c>
      <c r="Q11" s="642"/>
      <c r="R11" s="29"/>
    </row>
    <row r="12" spans="1:18" s="24" customFormat="1" ht="12.75">
      <c r="A12" s="343" t="s">
        <v>3131</v>
      </c>
      <c r="B12" s="343" t="s">
        <v>2731</v>
      </c>
      <c r="C12" s="343" t="s">
        <v>1590</v>
      </c>
      <c r="D12" s="431"/>
      <c r="E12" s="333"/>
      <c r="F12" s="333"/>
      <c r="G12" s="344">
        <v>-15750.48</v>
      </c>
      <c r="H12" s="335"/>
      <c r="I12" s="399"/>
      <c r="J12" s="336"/>
      <c r="K12" s="337"/>
      <c r="L12" s="337"/>
      <c r="M12" s="637" t="s">
        <v>138</v>
      </c>
      <c r="N12" s="339" t="s">
        <v>1711</v>
      </c>
      <c r="O12" s="339" t="s">
        <v>136</v>
      </c>
      <c r="P12" s="339" t="s">
        <v>3280</v>
      </c>
      <c r="Q12" s="642"/>
      <c r="R12" s="29"/>
    </row>
    <row r="13" spans="1:18" s="24" customFormat="1" ht="12.75">
      <c r="A13" s="445" t="s">
        <v>3128</v>
      </c>
      <c r="B13" s="445" t="s">
        <v>2744</v>
      </c>
      <c r="C13" s="478" t="s">
        <v>3132</v>
      </c>
      <c r="D13" s="431"/>
      <c r="E13" s="333"/>
      <c r="F13" s="333"/>
      <c r="G13" s="422">
        <v>1241.2</v>
      </c>
      <c r="H13" s="335"/>
      <c r="I13" s="399"/>
      <c r="J13" s="336"/>
      <c r="K13" s="337"/>
      <c r="L13" s="337"/>
      <c r="M13" s="637" t="s">
        <v>138</v>
      </c>
      <c r="N13" s="339" t="s">
        <v>3205</v>
      </c>
      <c r="O13" s="339" t="s">
        <v>844</v>
      </c>
      <c r="P13" s="339" t="s">
        <v>3273</v>
      </c>
      <c r="Q13" s="642"/>
      <c r="R13" s="29"/>
    </row>
    <row r="14" spans="1:18" s="24" customFormat="1" ht="12.75">
      <c r="A14" s="445" t="s">
        <v>3128</v>
      </c>
      <c r="B14" s="445" t="s">
        <v>2744</v>
      </c>
      <c r="C14" s="478" t="s">
        <v>3133</v>
      </c>
      <c r="D14" s="431"/>
      <c r="E14" s="333"/>
      <c r="F14" s="333"/>
      <c r="G14" s="422">
        <v>1241.2</v>
      </c>
      <c r="H14" s="335"/>
      <c r="I14" s="399"/>
      <c r="J14" s="336"/>
      <c r="K14" s="337"/>
      <c r="L14" s="337"/>
      <c r="M14" s="637" t="s">
        <v>138</v>
      </c>
      <c r="N14" s="339" t="s">
        <v>3210</v>
      </c>
      <c r="O14" s="339" t="s">
        <v>2905</v>
      </c>
      <c r="P14" s="339" t="s">
        <v>3273</v>
      </c>
      <c r="Q14" s="642"/>
      <c r="R14" s="29"/>
    </row>
    <row r="15" spans="1:18" s="24" customFormat="1" ht="12.75">
      <c r="A15" s="445" t="s">
        <v>3135</v>
      </c>
      <c r="B15" s="445" t="s">
        <v>2744</v>
      </c>
      <c r="C15" s="478" t="s">
        <v>3136</v>
      </c>
      <c r="D15" s="431"/>
      <c r="E15" s="333"/>
      <c r="F15" s="333"/>
      <c r="G15" s="422">
        <v>1241.2</v>
      </c>
      <c r="H15" s="335"/>
      <c r="I15" s="399"/>
      <c r="J15" s="336"/>
      <c r="K15" s="337"/>
      <c r="L15" s="337"/>
      <c r="M15" s="637" t="s">
        <v>138</v>
      </c>
      <c r="N15" s="339" t="s">
        <v>3206</v>
      </c>
      <c r="O15" s="339" t="s">
        <v>134</v>
      </c>
      <c r="P15" s="339" t="s">
        <v>3275</v>
      </c>
      <c r="Q15" s="642"/>
      <c r="R15" s="29"/>
    </row>
    <row r="16" spans="1:18" s="24" customFormat="1" ht="12.75">
      <c r="A16" s="445" t="s">
        <v>3135</v>
      </c>
      <c r="B16" s="445" t="s">
        <v>2744</v>
      </c>
      <c r="C16" s="478" t="s">
        <v>3137</v>
      </c>
      <c r="D16" s="431"/>
      <c r="E16" s="333"/>
      <c r="F16" s="333"/>
      <c r="G16" s="422">
        <v>1241.2</v>
      </c>
      <c r="H16" s="335"/>
      <c r="I16" s="399"/>
      <c r="J16" s="336"/>
      <c r="K16" s="337"/>
      <c r="L16" s="337"/>
      <c r="M16" s="637" t="s">
        <v>138</v>
      </c>
      <c r="N16" s="339" t="s">
        <v>3207</v>
      </c>
      <c r="O16" s="339" t="s">
        <v>134</v>
      </c>
      <c r="P16" s="339" t="s">
        <v>3275</v>
      </c>
      <c r="Q16" s="642"/>
      <c r="R16" s="29"/>
    </row>
    <row r="17" spans="1:18" s="24" customFormat="1" ht="12.75">
      <c r="A17" s="445" t="s">
        <v>3135</v>
      </c>
      <c r="B17" s="445" t="s">
        <v>2744</v>
      </c>
      <c r="C17" s="478" t="s">
        <v>3138</v>
      </c>
      <c r="D17" s="431"/>
      <c r="E17" s="333"/>
      <c r="F17" s="333"/>
      <c r="G17" s="422">
        <v>1241.2</v>
      </c>
      <c r="H17" s="335"/>
      <c r="I17" s="399"/>
      <c r="J17" s="336"/>
      <c r="K17" s="337"/>
      <c r="L17" s="337"/>
      <c r="M17" s="637" t="s">
        <v>138</v>
      </c>
      <c r="N17" s="339" t="s">
        <v>3208</v>
      </c>
      <c r="O17" s="339" t="s">
        <v>134</v>
      </c>
      <c r="P17" s="339" t="s">
        <v>3275</v>
      </c>
      <c r="Q17" s="642"/>
      <c r="R17" s="29"/>
    </row>
    <row r="18" spans="1:18" s="24" customFormat="1" ht="12.75">
      <c r="A18" s="445" t="s">
        <v>3135</v>
      </c>
      <c r="B18" s="445" t="s">
        <v>2744</v>
      </c>
      <c r="C18" s="478" t="s">
        <v>3139</v>
      </c>
      <c r="D18" s="431"/>
      <c r="E18" s="333"/>
      <c r="F18" s="333"/>
      <c r="G18" s="422">
        <v>1241.2</v>
      </c>
      <c r="H18" s="335"/>
      <c r="I18" s="399"/>
      <c r="J18" s="336"/>
      <c r="K18" s="337"/>
      <c r="L18" s="337"/>
      <c r="M18" s="637" t="s">
        <v>138</v>
      </c>
      <c r="N18" s="339" t="s">
        <v>3209</v>
      </c>
      <c r="O18" s="339" t="s">
        <v>2905</v>
      </c>
      <c r="P18" s="339" t="s">
        <v>3275</v>
      </c>
      <c r="Q18" s="642"/>
      <c r="R18" s="29"/>
    </row>
    <row r="19" spans="1:18" s="24" customFormat="1" ht="12.75">
      <c r="A19" s="445" t="s">
        <v>3135</v>
      </c>
      <c r="B19" s="445" t="s">
        <v>2744</v>
      </c>
      <c r="C19" s="478" t="s">
        <v>3140</v>
      </c>
      <c r="D19" s="431"/>
      <c r="E19" s="333"/>
      <c r="F19" s="333"/>
      <c r="G19" s="422">
        <v>1241.2</v>
      </c>
      <c r="H19" s="335"/>
      <c r="I19" s="399"/>
      <c r="J19" s="336"/>
      <c r="K19" s="337"/>
      <c r="L19" s="337"/>
      <c r="M19" s="637" t="s">
        <v>138</v>
      </c>
      <c r="N19" s="339" t="s">
        <v>3211</v>
      </c>
      <c r="O19" s="339" t="s">
        <v>2905</v>
      </c>
      <c r="P19" s="339" t="s">
        <v>3275</v>
      </c>
      <c r="Q19" s="642"/>
      <c r="R19" s="29"/>
    </row>
    <row r="20" spans="1:18" s="24" customFormat="1" ht="12.75">
      <c r="A20" s="445" t="s">
        <v>3135</v>
      </c>
      <c r="B20" s="445" t="s">
        <v>2744</v>
      </c>
      <c r="C20" s="478" t="s">
        <v>3141</v>
      </c>
      <c r="D20" s="431"/>
      <c r="E20" s="333"/>
      <c r="F20" s="333"/>
      <c r="G20" s="422">
        <v>1241.2</v>
      </c>
      <c r="H20" s="335"/>
      <c r="I20" s="399"/>
      <c r="J20" s="336"/>
      <c r="K20" s="337"/>
      <c r="L20" s="337"/>
      <c r="M20" s="637" t="s">
        <v>138</v>
      </c>
      <c r="N20" s="339" t="s">
        <v>3212</v>
      </c>
      <c r="O20" s="339" t="s">
        <v>2905</v>
      </c>
      <c r="P20" s="339" t="s">
        <v>3275</v>
      </c>
      <c r="Q20" s="642"/>
      <c r="R20" s="29"/>
    </row>
    <row r="21" spans="1:18" s="24" customFormat="1" ht="12.75">
      <c r="A21" s="445" t="s">
        <v>3135</v>
      </c>
      <c r="B21" s="445" t="s">
        <v>2744</v>
      </c>
      <c r="C21" s="478" t="s">
        <v>3142</v>
      </c>
      <c r="D21" s="431"/>
      <c r="E21" s="333"/>
      <c r="F21" s="333"/>
      <c r="G21" s="422">
        <v>1241.2</v>
      </c>
      <c r="H21" s="335"/>
      <c r="I21" s="399"/>
      <c r="J21" s="336"/>
      <c r="K21" s="337"/>
      <c r="L21" s="337"/>
      <c r="M21" s="637" t="s">
        <v>138</v>
      </c>
      <c r="N21" s="339" t="s">
        <v>3213</v>
      </c>
      <c r="O21" s="339" t="s">
        <v>2905</v>
      </c>
      <c r="P21" s="339" t="s">
        <v>3275</v>
      </c>
      <c r="Q21" s="642"/>
      <c r="R21" s="29"/>
    </row>
    <row r="22" spans="1:18" s="24" customFormat="1" ht="12.75">
      <c r="A22" s="445" t="s">
        <v>3135</v>
      </c>
      <c r="B22" s="445" t="s">
        <v>2744</v>
      </c>
      <c r="C22" s="478" t="s">
        <v>3143</v>
      </c>
      <c r="D22" s="431"/>
      <c r="E22" s="333"/>
      <c r="F22" s="333"/>
      <c r="G22" s="422">
        <v>1241.2</v>
      </c>
      <c r="H22" s="335"/>
      <c r="I22" s="399"/>
      <c r="J22" s="336"/>
      <c r="K22" s="337"/>
      <c r="L22" s="337"/>
      <c r="M22" s="637" t="s">
        <v>138</v>
      </c>
      <c r="N22" s="339" t="s">
        <v>3214</v>
      </c>
      <c r="O22" s="339" t="s">
        <v>2905</v>
      </c>
      <c r="P22" s="339" t="s">
        <v>3275</v>
      </c>
      <c r="Q22" s="642"/>
      <c r="R22" s="29"/>
    </row>
    <row r="23" spans="1:18" s="24" customFormat="1" ht="12.75">
      <c r="A23" s="445" t="s">
        <v>3135</v>
      </c>
      <c r="B23" s="445" t="s">
        <v>2744</v>
      </c>
      <c r="C23" s="478" t="s">
        <v>3144</v>
      </c>
      <c r="D23" s="431"/>
      <c r="E23" s="333"/>
      <c r="F23" s="333"/>
      <c r="G23" s="422">
        <v>1241.2</v>
      </c>
      <c r="H23" s="335"/>
      <c r="I23" s="399"/>
      <c r="J23" s="336"/>
      <c r="K23" s="337"/>
      <c r="L23" s="337"/>
      <c r="M23" s="637" t="s">
        <v>138</v>
      </c>
      <c r="N23" s="339" t="s">
        <v>3215</v>
      </c>
      <c r="O23" s="339" t="s">
        <v>2905</v>
      </c>
      <c r="P23" s="339" t="s">
        <v>3275</v>
      </c>
      <c r="Q23" s="642"/>
      <c r="R23" s="29"/>
    </row>
    <row r="24" spans="1:18" s="24" customFormat="1" ht="12.75">
      <c r="A24" s="445" t="s">
        <v>3135</v>
      </c>
      <c r="B24" s="445" t="s">
        <v>2744</v>
      </c>
      <c r="C24" s="478" t="s">
        <v>3145</v>
      </c>
      <c r="D24" s="431"/>
      <c r="E24" s="333"/>
      <c r="F24" s="333"/>
      <c r="G24" s="422">
        <v>1241.2</v>
      </c>
      <c r="H24" s="335"/>
      <c r="I24" s="399"/>
      <c r="J24" s="336"/>
      <c r="K24" s="337"/>
      <c r="L24" s="337"/>
      <c r="M24" s="637" t="s">
        <v>138</v>
      </c>
      <c r="N24" s="339" t="s">
        <v>3216</v>
      </c>
      <c r="O24" s="339" t="s">
        <v>2905</v>
      </c>
      <c r="P24" s="339" t="s">
        <v>3275</v>
      </c>
      <c r="Q24" s="642"/>
      <c r="R24" s="29"/>
    </row>
    <row r="25" spans="1:18" s="24" customFormat="1" ht="12.75">
      <c r="A25" s="445" t="s">
        <v>3135</v>
      </c>
      <c r="B25" s="445" t="s">
        <v>2744</v>
      </c>
      <c r="C25" s="478" t="s">
        <v>3146</v>
      </c>
      <c r="D25" s="431"/>
      <c r="E25" s="333"/>
      <c r="F25" s="333"/>
      <c r="G25" s="422">
        <v>1241.2</v>
      </c>
      <c r="H25" s="335"/>
      <c r="I25" s="399"/>
      <c r="J25" s="336"/>
      <c r="K25" s="337"/>
      <c r="L25" s="337"/>
      <c r="M25" s="637" t="s">
        <v>138</v>
      </c>
      <c r="N25" s="339" t="s">
        <v>3217</v>
      </c>
      <c r="O25" s="339" t="s">
        <v>2905</v>
      </c>
      <c r="P25" s="339" t="s">
        <v>3275</v>
      </c>
      <c r="Q25" s="642"/>
      <c r="R25" s="29"/>
    </row>
    <row r="26" spans="1:18" s="24" customFormat="1" ht="12.75">
      <c r="A26" s="445" t="s">
        <v>3135</v>
      </c>
      <c r="B26" s="445" t="s">
        <v>2744</v>
      </c>
      <c r="C26" s="478" t="s">
        <v>3147</v>
      </c>
      <c r="D26" s="431"/>
      <c r="E26" s="333"/>
      <c r="F26" s="333"/>
      <c r="G26" s="422">
        <v>1241.2</v>
      </c>
      <c r="H26" s="335"/>
      <c r="I26" s="399"/>
      <c r="J26" s="336"/>
      <c r="K26" s="337"/>
      <c r="L26" s="337"/>
      <c r="M26" s="637" t="s">
        <v>138</v>
      </c>
      <c r="N26" s="339" t="s">
        <v>3218</v>
      </c>
      <c r="O26" s="339" t="s">
        <v>2905</v>
      </c>
      <c r="P26" s="339" t="s">
        <v>3275</v>
      </c>
      <c r="Q26" s="642"/>
      <c r="R26" s="29"/>
    </row>
    <row r="27" spans="1:18" s="24" customFormat="1" ht="12.75">
      <c r="A27" s="445" t="s">
        <v>3135</v>
      </c>
      <c r="B27" s="445" t="s">
        <v>2744</v>
      </c>
      <c r="C27" s="478" t="s">
        <v>3148</v>
      </c>
      <c r="D27" s="431"/>
      <c r="E27" s="333"/>
      <c r="F27" s="333"/>
      <c r="G27" s="422">
        <v>1241.2</v>
      </c>
      <c r="H27" s="335"/>
      <c r="I27" s="399"/>
      <c r="J27" s="336"/>
      <c r="K27" s="337"/>
      <c r="L27" s="337"/>
      <c r="M27" s="637" t="s">
        <v>138</v>
      </c>
      <c r="N27" s="339" t="s">
        <v>3219</v>
      </c>
      <c r="O27" s="339" t="s">
        <v>2905</v>
      </c>
      <c r="P27" s="339" t="s">
        <v>3275</v>
      </c>
      <c r="Q27" s="642"/>
      <c r="R27" s="29"/>
    </row>
    <row r="28" spans="1:18" s="24" customFormat="1" ht="12.75">
      <c r="A28" s="445" t="s">
        <v>3135</v>
      </c>
      <c r="B28" s="445" t="s">
        <v>2744</v>
      </c>
      <c r="C28" s="478" t="s">
        <v>3149</v>
      </c>
      <c r="D28" s="431"/>
      <c r="E28" s="333"/>
      <c r="F28" s="333"/>
      <c r="G28" s="422">
        <v>1241.2</v>
      </c>
      <c r="H28" s="335"/>
      <c r="I28" s="399"/>
      <c r="J28" s="336"/>
      <c r="K28" s="337"/>
      <c r="L28" s="337"/>
      <c r="M28" s="637" t="s">
        <v>138</v>
      </c>
      <c r="N28" s="339" t="s">
        <v>3220</v>
      </c>
      <c r="O28" s="339" t="s">
        <v>2905</v>
      </c>
      <c r="P28" s="339" t="s">
        <v>3275</v>
      </c>
      <c r="Q28" s="642"/>
      <c r="R28" s="29"/>
    </row>
    <row r="29" spans="1:18" s="24" customFormat="1" ht="12.75">
      <c r="A29" s="445" t="s">
        <v>3135</v>
      </c>
      <c r="B29" s="445" t="s">
        <v>2744</v>
      </c>
      <c r="C29" s="478" t="s">
        <v>3150</v>
      </c>
      <c r="D29" s="431"/>
      <c r="E29" s="333"/>
      <c r="F29" s="333"/>
      <c r="G29" s="422">
        <v>1241.2</v>
      </c>
      <c r="H29" s="335"/>
      <c r="I29" s="399"/>
      <c r="J29" s="336"/>
      <c r="K29" s="337"/>
      <c r="L29" s="337"/>
      <c r="M29" s="637" t="s">
        <v>138</v>
      </c>
      <c r="N29" s="339" t="s">
        <v>3221</v>
      </c>
      <c r="O29" s="339" t="s">
        <v>2905</v>
      </c>
      <c r="P29" s="339" t="s">
        <v>3275</v>
      </c>
      <c r="Q29" s="642"/>
      <c r="R29" s="29"/>
    </row>
    <row r="30" spans="1:18" s="24" customFormat="1" ht="12.75">
      <c r="A30" s="445" t="s">
        <v>3135</v>
      </c>
      <c r="B30" s="445" t="s">
        <v>2744</v>
      </c>
      <c r="C30" s="478" t="s">
        <v>3151</v>
      </c>
      <c r="D30" s="431"/>
      <c r="E30" s="333"/>
      <c r="F30" s="333"/>
      <c r="G30" s="422">
        <v>1241.2</v>
      </c>
      <c r="H30" s="335"/>
      <c r="I30" s="399"/>
      <c r="J30" s="336"/>
      <c r="K30" s="337"/>
      <c r="L30" s="337"/>
      <c r="M30" s="637" t="s">
        <v>138</v>
      </c>
      <c r="N30" s="339" t="s">
        <v>3222</v>
      </c>
      <c r="O30" s="339" t="s">
        <v>2905</v>
      </c>
      <c r="P30" s="339" t="s">
        <v>3275</v>
      </c>
      <c r="Q30" s="642"/>
      <c r="R30" s="29"/>
    </row>
    <row r="31" spans="1:18" s="24" customFormat="1" ht="12.75">
      <c r="A31" s="445" t="s">
        <v>3135</v>
      </c>
      <c r="B31" s="445" t="s">
        <v>2744</v>
      </c>
      <c r="C31" s="478" t="s">
        <v>3152</v>
      </c>
      <c r="D31" s="431"/>
      <c r="E31" s="333"/>
      <c r="F31" s="333"/>
      <c r="G31" s="422">
        <v>1241.2</v>
      </c>
      <c r="H31" s="335"/>
      <c r="I31" s="399"/>
      <c r="J31" s="336"/>
      <c r="K31" s="337"/>
      <c r="L31" s="337"/>
      <c r="M31" s="637" t="s">
        <v>138</v>
      </c>
      <c r="N31" s="339" t="s">
        <v>3223</v>
      </c>
      <c r="O31" s="339" t="s">
        <v>2905</v>
      </c>
      <c r="P31" s="339" t="s">
        <v>3275</v>
      </c>
      <c r="Q31" s="642"/>
      <c r="R31" s="29"/>
    </row>
    <row r="32" spans="1:18" s="24" customFormat="1" ht="12.75">
      <c r="A32" s="445" t="s">
        <v>3131</v>
      </c>
      <c r="B32" s="445" t="s">
        <v>2744</v>
      </c>
      <c r="C32" s="478" t="s">
        <v>3165</v>
      </c>
      <c r="D32" s="431"/>
      <c r="E32" s="333"/>
      <c r="F32" s="333"/>
      <c r="G32" s="422">
        <v>1241.2</v>
      </c>
      <c r="H32" s="335"/>
      <c r="I32" s="399"/>
      <c r="J32" s="336"/>
      <c r="K32" s="337"/>
      <c r="L32" s="337"/>
      <c r="M32" s="637" t="s">
        <v>138</v>
      </c>
      <c r="N32" s="339" t="s">
        <v>3224</v>
      </c>
      <c r="O32" s="339" t="s">
        <v>134</v>
      </c>
      <c r="P32" s="339" t="s">
        <v>3279</v>
      </c>
      <c r="Q32" s="642"/>
      <c r="R32" s="29"/>
    </row>
    <row r="33" spans="1:18" s="24" customFormat="1" ht="12.75">
      <c r="A33" s="445" t="s">
        <v>3167</v>
      </c>
      <c r="B33" s="445" t="s">
        <v>2744</v>
      </c>
      <c r="C33" s="478" t="s">
        <v>3168</v>
      </c>
      <c r="D33" s="431"/>
      <c r="E33" s="333"/>
      <c r="F33" s="333"/>
      <c r="G33" s="422">
        <v>1241.2</v>
      </c>
      <c r="H33" s="335"/>
      <c r="I33" s="399"/>
      <c r="J33" s="336"/>
      <c r="K33" s="337"/>
      <c r="L33" s="337"/>
      <c r="M33" s="637" t="s">
        <v>138</v>
      </c>
      <c r="N33" s="339" t="s">
        <v>3225</v>
      </c>
      <c r="O33" s="339" t="s">
        <v>2905</v>
      </c>
      <c r="P33" s="339" t="s">
        <v>3288</v>
      </c>
      <c r="Q33" s="642"/>
      <c r="R33" s="29"/>
    </row>
    <row r="34" spans="1:18" s="24" customFormat="1" ht="12.75">
      <c r="A34" s="445" t="s">
        <v>3167</v>
      </c>
      <c r="B34" s="445" t="s">
        <v>2744</v>
      </c>
      <c r="C34" s="478" t="s">
        <v>3169</v>
      </c>
      <c r="D34" s="431"/>
      <c r="E34" s="333"/>
      <c r="F34" s="333"/>
      <c r="G34" s="422">
        <v>1241.2</v>
      </c>
      <c r="H34" s="335"/>
      <c r="I34" s="399"/>
      <c r="J34" s="336"/>
      <c r="K34" s="337"/>
      <c r="L34" s="337"/>
      <c r="M34" s="637" t="s">
        <v>138</v>
      </c>
      <c r="N34" s="339" t="s">
        <v>3226</v>
      </c>
      <c r="O34" s="339" t="s">
        <v>2905</v>
      </c>
      <c r="P34" s="339" t="s">
        <v>3288</v>
      </c>
      <c r="Q34" s="642"/>
      <c r="R34" s="29"/>
    </row>
    <row r="35" spans="1:18" s="24" customFormat="1" ht="12.75">
      <c r="A35" s="445" t="s">
        <v>3167</v>
      </c>
      <c r="B35" s="445" t="s">
        <v>2744</v>
      </c>
      <c r="C35" s="478" t="s">
        <v>3170</v>
      </c>
      <c r="D35" s="431"/>
      <c r="E35" s="333"/>
      <c r="F35" s="333"/>
      <c r="G35" s="422">
        <v>1241.2</v>
      </c>
      <c r="H35" s="335"/>
      <c r="I35" s="399"/>
      <c r="J35" s="336"/>
      <c r="K35" s="337"/>
      <c r="L35" s="337"/>
      <c r="M35" s="637" t="s">
        <v>138</v>
      </c>
      <c r="N35" s="339" t="s">
        <v>3227</v>
      </c>
      <c r="O35" s="339" t="s">
        <v>2905</v>
      </c>
      <c r="P35" s="339" t="s">
        <v>3288</v>
      </c>
      <c r="Q35" s="642"/>
      <c r="R35" s="29"/>
    </row>
    <row r="36" spans="1:18" s="24" customFormat="1" ht="12.75">
      <c r="A36" s="445" t="s">
        <v>3167</v>
      </c>
      <c r="B36" s="445" t="s">
        <v>2744</v>
      </c>
      <c r="C36" s="478" t="s">
        <v>3171</v>
      </c>
      <c r="D36" s="431"/>
      <c r="E36" s="333"/>
      <c r="F36" s="333"/>
      <c r="G36" s="422">
        <v>1241.2</v>
      </c>
      <c r="H36" s="335"/>
      <c r="I36" s="399"/>
      <c r="J36" s="336"/>
      <c r="K36" s="337"/>
      <c r="L36" s="337"/>
      <c r="M36" s="637" t="s">
        <v>138</v>
      </c>
      <c r="N36" s="339" t="s">
        <v>3228</v>
      </c>
      <c r="O36" s="339" t="s">
        <v>2905</v>
      </c>
      <c r="P36" s="339" t="s">
        <v>3288</v>
      </c>
      <c r="Q36" s="642"/>
      <c r="R36" s="29"/>
    </row>
    <row r="37" spans="1:18" s="24" customFormat="1" ht="12.75">
      <c r="A37" s="445" t="s">
        <v>3167</v>
      </c>
      <c r="B37" s="445" t="s">
        <v>2744</v>
      </c>
      <c r="C37" s="478" t="s">
        <v>3172</v>
      </c>
      <c r="D37" s="431"/>
      <c r="E37" s="333"/>
      <c r="F37" s="333"/>
      <c r="G37" s="422">
        <v>1241.2</v>
      </c>
      <c r="H37" s="335"/>
      <c r="I37" s="399"/>
      <c r="J37" s="336"/>
      <c r="K37" s="337"/>
      <c r="L37" s="337"/>
      <c r="M37" s="637" t="s">
        <v>138</v>
      </c>
      <c r="N37" s="339" t="s">
        <v>3229</v>
      </c>
      <c r="O37" s="339" t="s">
        <v>2905</v>
      </c>
      <c r="P37" s="339" t="s">
        <v>3288</v>
      </c>
      <c r="Q37" s="642"/>
      <c r="R37" s="29"/>
    </row>
    <row r="38" spans="1:18" s="24" customFormat="1" ht="12.75">
      <c r="A38" s="445" t="s">
        <v>3167</v>
      </c>
      <c r="B38" s="445" t="s">
        <v>2744</v>
      </c>
      <c r="C38" s="478" t="s">
        <v>3173</v>
      </c>
      <c r="D38" s="431"/>
      <c r="E38" s="333"/>
      <c r="F38" s="333"/>
      <c r="G38" s="422">
        <v>1241.2</v>
      </c>
      <c r="H38" s="335"/>
      <c r="I38" s="399"/>
      <c r="J38" s="336"/>
      <c r="K38" s="337"/>
      <c r="L38" s="337"/>
      <c r="M38" s="637" t="s">
        <v>138</v>
      </c>
      <c r="N38" s="339" t="s">
        <v>3230</v>
      </c>
      <c r="O38" s="339" t="s">
        <v>2905</v>
      </c>
      <c r="P38" s="339" t="s">
        <v>3288</v>
      </c>
      <c r="Q38" s="642"/>
      <c r="R38" s="29"/>
    </row>
    <row r="39" spans="1:18" s="24" customFormat="1" ht="12.75">
      <c r="A39" s="445" t="s">
        <v>3167</v>
      </c>
      <c r="B39" s="445" t="s">
        <v>2744</v>
      </c>
      <c r="C39" s="478" t="s">
        <v>3174</v>
      </c>
      <c r="D39" s="431"/>
      <c r="E39" s="333"/>
      <c r="F39" s="333"/>
      <c r="G39" s="422">
        <v>1241.2</v>
      </c>
      <c r="H39" s="335"/>
      <c r="I39" s="399"/>
      <c r="J39" s="336"/>
      <c r="K39" s="337"/>
      <c r="L39" s="337"/>
      <c r="M39" s="637" t="s">
        <v>138</v>
      </c>
      <c r="N39" s="339" t="s">
        <v>3231</v>
      </c>
      <c r="O39" s="339" t="s">
        <v>2905</v>
      </c>
      <c r="P39" s="339" t="s">
        <v>3288</v>
      </c>
      <c r="Q39" s="642"/>
      <c r="R39" s="29"/>
    </row>
    <row r="40" spans="1:18" s="24" customFormat="1" ht="12.75">
      <c r="A40" s="445" t="s">
        <v>3167</v>
      </c>
      <c r="B40" s="445" t="s">
        <v>2744</v>
      </c>
      <c r="C40" s="478" t="s">
        <v>3175</v>
      </c>
      <c r="D40" s="431"/>
      <c r="E40" s="333"/>
      <c r="F40" s="333"/>
      <c r="G40" s="422">
        <v>1241.2</v>
      </c>
      <c r="H40" s="335"/>
      <c r="I40" s="399"/>
      <c r="J40" s="336"/>
      <c r="K40" s="337"/>
      <c r="L40" s="337"/>
      <c r="M40" s="637" t="s">
        <v>138</v>
      </c>
      <c r="N40" s="339" t="s">
        <v>3232</v>
      </c>
      <c r="O40" s="339" t="s">
        <v>2905</v>
      </c>
      <c r="P40" s="339" t="s">
        <v>3288</v>
      </c>
      <c r="Q40" s="642"/>
      <c r="R40" s="29"/>
    </row>
    <row r="41" spans="1:18" s="24" customFormat="1" ht="12.75">
      <c r="A41" s="445" t="s">
        <v>3167</v>
      </c>
      <c r="B41" s="445" t="s">
        <v>2744</v>
      </c>
      <c r="C41" s="478" t="s">
        <v>3176</v>
      </c>
      <c r="D41" s="431"/>
      <c r="E41" s="333"/>
      <c r="F41" s="333"/>
      <c r="G41" s="422">
        <v>1241.2</v>
      </c>
      <c r="H41" s="335"/>
      <c r="I41" s="399"/>
      <c r="J41" s="336"/>
      <c r="K41" s="337"/>
      <c r="L41" s="337"/>
      <c r="M41" s="637" t="s">
        <v>138</v>
      </c>
      <c r="N41" s="339" t="s">
        <v>3233</v>
      </c>
      <c r="O41" s="339" t="s">
        <v>2905</v>
      </c>
      <c r="P41" s="339" t="s">
        <v>3288</v>
      </c>
      <c r="Q41" s="642"/>
      <c r="R41" s="29"/>
    </row>
    <row r="42" spans="1:18" s="24" customFormat="1" ht="12.75">
      <c r="A42" s="445" t="s">
        <v>3167</v>
      </c>
      <c r="B42" s="445" t="s">
        <v>2744</v>
      </c>
      <c r="C42" s="478" t="s">
        <v>3177</v>
      </c>
      <c r="D42" s="431"/>
      <c r="E42" s="333"/>
      <c r="F42" s="333"/>
      <c r="G42" s="422">
        <v>1241.2</v>
      </c>
      <c r="H42" s="335"/>
      <c r="I42" s="399"/>
      <c r="J42" s="336"/>
      <c r="K42" s="337"/>
      <c r="L42" s="337"/>
      <c r="M42" s="637" t="s">
        <v>138</v>
      </c>
      <c r="N42" s="339" t="s">
        <v>3234</v>
      </c>
      <c r="O42" s="339" t="s">
        <v>2905</v>
      </c>
      <c r="P42" s="339" t="s">
        <v>3288</v>
      </c>
      <c r="Q42" s="642"/>
      <c r="R42" s="29"/>
    </row>
    <row r="43" spans="1:18" s="24" customFormat="1" ht="12.75">
      <c r="A43" s="445" t="s">
        <v>3167</v>
      </c>
      <c r="B43" s="445" t="s">
        <v>2744</v>
      </c>
      <c r="C43" s="478" t="s">
        <v>3178</v>
      </c>
      <c r="D43" s="431"/>
      <c r="E43" s="333"/>
      <c r="F43" s="333"/>
      <c r="G43" s="422">
        <v>1241.2</v>
      </c>
      <c r="H43" s="335"/>
      <c r="I43" s="399"/>
      <c r="J43" s="336"/>
      <c r="K43" s="337"/>
      <c r="L43" s="337"/>
      <c r="M43" s="637" t="s">
        <v>138</v>
      </c>
      <c r="N43" s="339" t="s">
        <v>3235</v>
      </c>
      <c r="O43" s="339" t="s">
        <v>2905</v>
      </c>
      <c r="P43" s="339" t="s">
        <v>3288</v>
      </c>
      <c r="Q43" s="642"/>
      <c r="R43" s="29"/>
    </row>
    <row r="44" spans="1:18" s="24" customFormat="1" ht="12.75">
      <c r="A44" s="445" t="s">
        <v>3167</v>
      </c>
      <c r="B44" s="445" t="s">
        <v>2744</v>
      </c>
      <c r="C44" s="478" t="s">
        <v>3179</v>
      </c>
      <c r="D44" s="431"/>
      <c r="E44" s="333"/>
      <c r="F44" s="333"/>
      <c r="G44" s="422">
        <v>1241.2</v>
      </c>
      <c r="H44" s="335"/>
      <c r="I44" s="399"/>
      <c r="J44" s="336"/>
      <c r="K44" s="337"/>
      <c r="L44" s="337"/>
      <c r="M44" s="637" t="s">
        <v>138</v>
      </c>
      <c r="N44" s="339" t="s">
        <v>3236</v>
      </c>
      <c r="O44" s="339" t="s">
        <v>2905</v>
      </c>
      <c r="P44" s="339" t="s">
        <v>3288</v>
      </c>
      <c r="Q44" s="642"/>
      <c r="R44" s="29"/>
    </row>
    <row r="45" spans="1:18" s="24" customFormat="1" ht="12.75">
      <c r="A45" s="445" t="s">
        <v>3167</v>
      </c>
      <c r="B45" s="445" t="s">
        <v>2744</v>
      </c>
      <c r="C45" s="478" t="s">
        <v>3180</v>
      </c>
      <c r="D45" s="431"/>
      <c r="E45" s="333"/>
      <c r="F45" s="333"/>
      <c r="G45" s="422">
        <v>1241.2</v>
      </c>
      <c r="H45" s="335"/>
      <c r="I45" s="399"/>
      <c r="J45" s="336"/>
      <c r="K45" s="337"/>
      <c r="L45" s="337"/>
      <c r="M45" s="637" t="s">
        <v>138</v>
      </c>
      <c r="N45" s="339" t="s">
        <v>3237</v>
      </c>
      <c r="O45" s="339" t="s">
        <v>2905</v>
      </c>
      <c r="P45" s="339" t="s">
        <v>3288</v>
      </c>
      <c r="Q45" s="642"/>
      <c r="R45" s="29"/>
    </row>
    <row r="46" spans="1:18" s="24" customFormat="1" ht="12.75">
      <c r="A46" s="445" t="s">
        <v>3167</v>
      </c>
      <c r="B46" s="445" t="s">
        <v>2744</v>
      </c>
      <c r="C46" s="478" t="s">
        <v>3181</v>
      </c>
      <c r="D46" s="431"/>
      <c r="E46" s="333"/>
      <c r="F46" s="333"/>
      <c r="G46" s="422">
        <v>1241.2</v>
      </c>
      <c r="H46" s="335"/>
      <c r="I46" s="399"/>
      <c r="J46" s="336"/>
      <c r="K46" s="337"/>
      <c r="L46" s="337"/>
      <c r="M46" s="637" t="s">
        <v>138</v>
      </c>
      <c r="N46" s="339" t="s">
        <v>3238</v>
      </c>
      <c r="O46" s="339" t="s">
        <v>2905</v>
      </c>
      <c r="P46" s="339" t="s">
        <v>3288</v>
      </c>
      <c r="Q46" s="642"/>
      <c r="R46" s="29"/>
    </row>
    <row r="47" spans="1:18" s="24" customFormat="1" ht="12.75">
      <c r="A47" s="445" t="s">
        <v>3167</v>
      </c>
      <c r="B47" s="445" t="s">
        <v>2744</v>
      </c>
      <c r="C47" s="478" t="s">
        <v>3182</v>
      </c>
      <c r="D47" s="431"/>
      <c r="E47" s="333"/>
      <c r="F47" s="333"/>
      <c r="G47" s="422">
        <v>1241.2</v>
      </c>
      <c r="H47" s="335"/>
      <c r="I47" s="399"/>
      <c r="J47" s="336"/>
      <c r="K47" s="337"/>
      <c r="L47" s="337"/>
      <c r="M47" s="637" t="s">
        <v>138</v>
      </c>
      <c r="N47" s="339" t="s">
        <v>3239</v>
      </c>
      <c r="O47" s="339" t="s">
        <v>2905</v>
      </c>
      <c r="P47" s="339" t="s">
        <v>3288</v>
      </c>
      <c r="Q47" s="642"/>
      <c r="R47" s="29"/>
    </row>
    <row r="48" spans="1:18" s="24" customFormat="1" ht="12.75">
      <c r="A48" s="445" t="s">
        <v>3167</v>
      </c>
      <c r="B48" s="445" t="s">
        <v>2744</v>
      </c>
      <c r="C48" s="478" t="s">
        <v>3185</v>
      </c>
      <c r="D48" s="431"/>
      <c r="E48" s="333"/>
      <c r="F48" s="333"/>
      <c r="G48" s="422">
        <v>1241.2</v>
      </c>
      <c r="H48" s="335"/>
      <c r="I48" s="399"/>
      <c r="J48" s="336"/>
      <c r="K48" s="337"/>
      <c r="L48" s="337"/>
      <c r="M48" s="637" t="s">
        <v>138</v>
      </c>
      <c r="N48" s="339" t="s">
        <v>3240</v>
      </c>
      <c r="O48" s="339" t="s">
        <v>383</v>
      </c>
      <c r="P48" s="339" t="s">
        <v>3287</v>
      </c>
      <c r="Q48" s="642"/>
      <c r="R48" s="29"/>
    </row>
    <row r="49" spans="1:18" s="24" customFormat="1" ht="12.75">
      <c r="A49" s="445" t="s">
        <v>3167</v>
      </c>
      <c r="B49" s="445" t="s">
        <v>2744</v>
      </c>
      <c r="C49" s="478" t="s">
        <v>3186</v>
      </c>
      <c r="D49" s="431"/>
      <c r="E49" s="333"/>
      <c r="F49" s="333"/>
      <c r="G49" s="422">
        <v>1241.2</v>
      </c>
      <c r="H49" s="335"/>
      <c r="I49" s="399"/>
      <c r="J49" s="336"/>
      <c r="K49" s="337"/>
      <c r="L49" s="337"/>
      <c r="M49" s="637" t="s">
        <v>138</v>
      </c>
      <c r="N49" s="339" t="s">
        <v>3241</v>
      </c>
      <c r="O49" s="339" t="s">
        <v>383</v>
      </c>
      <c r="P49" s="339" t="s">
        <v>3287</v>
      </c>
      <c r="Q49" s="642"/>
      <c r="R49" s="29"/>
    </row>
    <row r="50" spans="1:18" s="24" customFormat="1" ht="12.75">
      <c r="A50" s="445" t="s">
        <v>3167</v>
      </c>
      <c r="B50" s="445" t="s">
        <v>2744</v>
      </c>
      <c r="C50" s="478" t="s">
        <v>3187</v>
      </c>
      <c r="D50" s="431"/>
      <c r="E50" s="333"/>
      <c r="F50" s="333"/>
      <c r="G50" s="422">
        <v>1241.2</v>
      </c>
      <c r="H50" s="335"/>
      <c r="I50" s="399"/>
      <c r="J50" s="336"/>
      <c r="K50" s="337"/>
      <c r="L50" s="337"/>
      <c r="M50" s="637" t="s">
        <v>138</v>
      </c>
      <c r="N50" s="339" t="s">
        <v>3242</v>
      </c>
      <c r="O50" s="339" t="s">
        <v>383</v>
      </c>
      <c r="P50" s="339" t="s">
        <v>3287</v>
      </c>
      <c r="Q50" s="642"/>
      <c r="R50" s="29"/>
    </row>
    <row r="51" spans="1:18" s="24" customFormat="1" ht="12.75">
      <c r="A51" s="445" t="s">
        <v>3167</v>
      </c>
      <c r="B51" s="445" t="s">
        <v>2744</v>
      </c>
      <c r="C51" s="478" t="s">
        <v>3188</v>
      </c>
      <c r="D51" s="431"/>
      <c r="E51" s="333"/>
      <c r="F51" s="333"/>
      <c r="G51" s="422">
        <v>1241.2</v>
      </c>
      <c r="H51" s="335"/>
      <c r="I51" s="399"/>
      <c r="J51" s="336"/>
      <c r="K51" s="337"/>
      <c r="L51" s="337"/>
      <c r="M51" s="637" t="s">
        <v>138</v>
      </c>
      <c r="N51" s="339" t="s">
        <v>3243</v>
      </c>
      <c r="O51" s="339" t="s">
        <v>2905</v>
      </c>
      <c r="P51" s="339" t="s">
        <v>3288</v>
      </c>
      <c r="Q51" s="642"/>
      <c r="R51" s="29"/>
    </row>
    <row r="52" spans="1:18" s="24" customFormat="1" ht="12.75">
      <c r="A52" s="445" t="s">
        <v>3167</v>
      </c>
      <c r="B52" s="445" t="s">
        <v>2744</v>
      </c>
      <c r="C52" s="478" t="s">
        <v>3189</v>
      </c>
      <c r="D52" s="431"/>
      <c r="E52" s="333"/>
      <c r="F52" s="333"/>
      <c r="G52" s="422">
        <v>1241.2</v>
      </c>
      <c r="H52" s="335"/>
      <c r="I52" s="399"/>
      <c r="J52" s="336"/>
      <c r="K52" s="337"/>
      <c r="L52" s="337"/>
      <c r="M52" s="637" t="s">
        <v>138</v>
      </c>
      <c r="N52" s="339" t="s">
        <v>3244</v>
      </c>
      <c r="O52" s="339" t="s">
        <v>2905</v>
      </c>
      <c r="P52" s="339" t="s">
        <v>3288</v>
      </c>
      <c r="Q52" s="642"/>
      <c r="R52" s="29"/>
    </row>
    <row r="53" spans="1:18" s="24" customFormat="1" ht="12.75">
      <c r="A53" s="445" t="s">
        <v>3167</v>
      </c>
      <c r="B53" s="445" t="s">
        <v>2744</v>
      </c>
      <c r="C53" s="478" t="s">
        <v>3190</v>
      </c>
      <c r="D53" s="431"/>
      <c r="E53" s="333"/>
      <c r="F53" s="333"/>
      <c r="G53" s="422">
        <v>1241.2</v>
      </c>
      <c r="H53" s="335"/>
      <c r="I53" s="399"/>
      <c r="J53" s="336"/>
      <c r="K53" s="337"/>
      <c r="L53" s="337"/>
      <c r="M53" s="637" t="s">
        <v>138</v>
      </c>
      <c r="N53" s="339" t="s">
        <v>3245</v>
      </c>
      <c r="O53" s="339" t="s">
        <v>298</v>
      </c>
      <c r="P53" s="339" t="s">
        <v>3288</v>
      </c>
      <c r="Q53" s="642"/>
      <c r="R53" s="29"/>
    </row>
    <row r="54" spans="1:18" s="24" customFormat="1" ht="12.75">
      <c r="A54" s="445" t="s">
        <v>3167</v>
      </c>
      <c r="B54" s="445" t="s">
        <v>2744</v>
      </c>
      <c r="C54" s="478" t="s">
        <v>3191</v>
      </c>
      <c r="D54" s="431"/>
      <c r="E54" s="333"/>
      <c r="F54" s="333"/>
      <c r="G54" s="422">
        <v>1241.2</v>
      </c>
      <c r="H54" s="335"/>
      <c r="I54" s="399"/>
      <c r="J54" s="336"/>
      <c r="K54" s="337"/>
      <c r="L54" s="337"/>
      <c r="M54" s="637" t="s">
        <v>138</v>
      </c>
      <c r="N54" s="339" t="s">
        <v>3246</v>
      </c>
      <c r="O54" s="339" t="s">
        <v>298</v>
      </c>
      <c r="P54" s="339" t="s">
        <v>3287</v>
      </c>
      <c r="Q54" s="642"/>
      <c r="R54" s="29"/>
    </row>
    <row r="55" spans="1:18" s="24" customFormat="1" ht="12.75">
      <c r="A55" s="445" t="s">
        <v>3167</v>
      </c>
      <c r="B55" s="445" t="s">
        <v>2744</v>
      </c>
      <c r="C55" s="478" t="s">
        <v>3192</v>
      </c>
      <c r="D55" s="431"/>
      <c r="E55" s="333"/>
      <c r="F55" s="333"/>
      <c r="G55" s="422">
        <v>1241.2</v>
      </c>
      <c r="H55" s="335"/>
      <c r="I55" s="399"/>
      <c r="J55" s="336"/>
      <c r="K55" s="337"/>
      <c r="L55" s="337"/>
      <c r="M55" s="637" t="s">
        <v>138</v>
      </c>
      <c r="N55" s="339" t="s">
        <v>3247</v>
      </c>
      <c r="O55" s="339" t="s">
        <v>298</v>
      </c>
      <c r="P55" s="339" t="s">
        <v>3287</v>
      </c>
      <c r="Q55" s="642"/>
      <c r="R55" s="29"/>
    </row>
    <row r="56" spans="1:18" s="24" customFormat="1" ht="12.75">
      <c r="A56" s="445" t="s">
        <v>3167</v>
      </c>
      <c r="B56" s="445" t="s">
        <v>2744</v>
      </c>
      <c r="C56" s="478" t="s">
        <v>3193</v>
      </c>
      <c r="D56" s="431"/>
      <c r="E56" s="333"/>
      <c r="F56" s="333"/>
      <c r="G56" s="422">
        <v>1241.2</v>
      </c>
      <c r="H56" s="335"/>
      <c r="I56" s="399"/>
      <c r="J56" s="336"/>
      <c r="K56" s="337"/>
      <c r="L56" s="337"/>
      <c r="M56" s="637" t="s">
        <v>138</v>
      </c>
      <c r="N56" s="339" t="s">
        <v>3248</v>
      </c>
      <c r="O56" s="339" t="s">
        <v>298</v>
      </c>
      <c r="P56" s="339" t="s">
        <v>3287</v>
      </c>
      <c r="Q56" s="642"/>
      <c r="R56" s="29"/>
    </row>
    <row r="57" spans="1:18" s="24" customFormat="1" ht="12.75">
      <c r="A57" s="445" t="s">
        <v>3167</v>
      </c>
      <c r="B57" s="445" t="s">
        <v>2744</v>
      </c>
      <c r="C57" s="478" t="s">
        <v>3194</v>
      </c>
      <c r="D57" s="431"/>
      <c r="E57" s="333"/>
      <c r="F57" s="333"/>
      <c r="G57" s="422">
        <v>1241.2</v>
      </c>
      <c r="H57" s="335"/>
      <c r="I57" s="399"/>
      <c r="J57" s="336"/>
      <c r="K57" s="337"/>
      <c r="L57" s="337"/>
      <c r="M57" s="637" t="s">
        <v>138</v>
      </c>
      <c r="N57" s="339" t="s">
        <v>3249</v>
      </c>
      <c r="O57" s="339" t="s">
        <v>298</v>
      </c>
      <c r="P57" s="339" t="s">
        <v>3287</v>
      </c>
      <c r="Q57" s="642"/>
      <c r="R57" s="29"/>
    </row>
    <row r="58" spans="1:18" s="24" customFormat="1" ht="12.75">
      <c r="A58" s="445" t="s">
        <v>3167</v>
      </c>
      <c r="B58" s="445" t="s">
        <v>2744</v>
      </c>
      <c r="C58" s="478" t="s">
        <v>3195</v>
      </c>
      <c r="D58" s="431"/>
      <c r="E58" s="333"/>
      <c r="F58" s="333"/>
      <c r="G58" s="422">
        <v>1241.2</v>
      </c>
      <c r="H58" s="335"/>
      <c r="I58" s="399"/>
      <c r="J58" s="336"/>
      <c r="K58" s="337"/>
      <c r="L58" s="337"/>
      <c r="M58" s="637" t="s">
        <v>138</v>
      </c>
      <c r="N58" s="339" t="s">
        <v>3250</v>
      </c>
      <c r="O58" s="339" t="s">
        <v>298</v>
      </c>
      <c r="P58" s="339" t="s">
        <v>3287</v>
      </c>
      <c r="Q58" s="642"/>
      <c r="R58" s="29"/>
    </row>
    <row r="59" spans="1:18" s="24" customFormat="1" ht="12.75">
      <c r="A59" s="445" t="s">
        <v>3167</v>
      </c>
      <c r="B59" s="445" t="s">
        <v>2744</v>
      </c>
      <c r="C59" s="478" t="s">
        <v>3196</v>
      </c>
      <c r="D59" s="431"/>
      <c r="E59" s="333"/>
      <c r="F59" s="333"/>
      <c r="G59" s="422">
        <v>1241.2</v>
      </c>
      <c r="H59" s="335"/>
      <c r="I59" s="399"/>
      <c r="J59" s="336"/>
      <c r="K59" s="337"/>
      <c r="L59" s="337"/>
      <c r="M59" s="637" t="s">
        <v>138</v>
      </c>
      <c r="N59" s="339" t="s">
        <v>3251</v>
      </c>
      <c r="O59" s="339" t="s">
        <v>298</v>
      </c>
      <c r="P59" s="339" t="s">
        <v>3287</v>
      </c>
      <c r="Q59" s="642"/>
      <c r="R59" s="29"/>
    </row>
    <row r="60" spans="1:18" s="24" customFormat="1" ht="12.75">
      <c r="A60" s="445" t="s">
        <v>3167</v>
      </c>
      <c r="B60" s="445" t="s">
        <v>2744</v>
      </c>
      <c r="C60" s="478" t="s">
        <v>3197</v>
      </c>
      <c r="D60" s="431"/>
      <c r="E60" s="333"/>
      <c r="F60" s="333"/>
      <c r="G60" s="422">
        <v>1241.2</v>
      </c>
      <c r="H60" s="335"/>
      <c r="I60" s="399"/>
      <c r="J60" s="336"/>
      <c r="K60" s="337"/>
      <c r="L60" s="337"/>
      <c r="M60" s="637" t="s">
        <v>138</v>
      </c>
      <c r="N60" s="339" t="s">
        <v>3252</v>
      </c>
      <c r="O60" s="339" t="s">
        <v>298</v>
      </c>
      <c r="P60" s="339" t="s">
        <v>3287</v>
      </c>
      <c r="Q60" s="642"/>
      <c r="R60" s="29"/>
    </row>
    <row r="61" spans="1:18" s="24" customFormat="1" ht="12.75">
      <c r="A61" s="445" t="s">
        <v>3167</v>
      </c>
      <c r="B61" s="445" t="s">
        <v>2744</v>
      </c>
      <c r="C61" s="478" t="s">
        <v>3198</v>
      </c>
      <c r="D61" s="431"/>
      <c r="E61" s="333"/>
      <c r="F61" s="333"/>
      <c r="G61" s="422">
        <v>1241.2</v>
      </c>
      <c r="H61" s="335"/>
      <c r="I61" s="399"/>
      <c r="J61" s="336"/>
      <c r="K61" s="337"/>
      <c r="L61" s="337"/>
      <c r="M61" s="637" t="s">
        <v>138</v>
      </c>
      <c r="N61" s="339" t="s">
        <v>3253</v>
      </c>
      <c r="O61" s="339" t="s">
        <v>298</v>
      </c>
      <c r="P61" s="339" t="s">
        <v>3287</v>
      </c>
      <c r="Q61" s="642"/>
      <c r="R61" s="29"/>
    </row>
    <row r="62" spans="1:18" s="24" customFormat="1" ht="12.75">
      <c r="A62" s="445" t="s">
        <v>3167</v>
      </c>
      <c r="B62" s="445" t="s">
        <v>2744</v>
      </c>
      <c r="C62" s="478" t="s">
        <v>3199</v>
      </c>
      <c r="D62" s="431"/>
      <c r="E62" s="333"/>
      <c r="F62" s="333"/>
      <c r="G62" s="422">
        <v>1241.2</v>
      </c>
      <c r="H62" s="335"/>
      <c r="I62" s="399"/>
      <c r="J62" s="336"/>
      <c r="K62" s="337"/>
      <c r="L62" s="337"/>
      <c r="M62" s="637" t="s">
        <v>138</v>
      </c>
      <c r="N62" s="339" t="s">
        <v>3254</v>
      </c>
      <c r="O62" s="339" t="s">
        <v>298</v>
      </c>
      <c r="P62" s="339" t="s">
        <v>3287</v>
      </c>
      <c r="Q62" s="642"/>
      <c r="R62" s="29"/>
    </row>
    <row r="63" spans="1:18" s="24" customFormat="1" ht="12.75">
      <c r="A63" s="445" t="s">
        <v>3167</v>
      </c>
      <c r="B63" s="445" t="s">
        <v>2744</v>
      </c>
      <c r="C63" s="478" t="s">
        <v>3200</v>
      </c>
      <c r="D63" s="431"/>
      <c r="E63" s="333"/>
      <c r="F63" s="333"/>
      <c r="G63" s="422">
        <v>1241.2</v>
      </c>
      <c r="H63" s="335"/>
      <c r="I63" s="399"/>
      <c r="J63" s="336"/>
      <c r="K63" s="337"/>
      <c r="L63" s="337"/>
      <c r="M63" s="637" t="s">
        <v>138</v>
      </c>
      <c r="N63" s="339" t="s">
        <v>3255</v>
      </c>
      <c r="O63" s="339" t="s">
        <v>298</v>
      </c>
      <c r="P63" s="339" t="s">
        <v>3287</v>
      </c>
      <c r="Q63" s="642"/>
      <c r="R63" s="29"/>
    </row>
    <row r="64" spans="1:18" s="24" customFormat="1" ht="12.75">
      <c r="A64" s="445" t="s">
        <v>3167</v>
      </c>
      <c r="B64" s="445" t="s">
        <v>2744</v>
      </c>
      <c r="C64" s="478" t="s">
        <v>3201</v>
      </c>
      <c r="D64" s="431"/>
      <c r="E64" s="333"/>
      <c r="F64" s="333"/>
      <c r="G64" s="422">
        <v>1241.2</v>
      </c>
      <c r="H64" s="335"/>
      <c r="I64" s="399"/>
      <c r="J64" s="336"/>
      <c r="K64" s="337"/>
      <c r="L64" s="337"/>
      <c r="M64" s="637" t="s">
        <v>138</v>
      </c>
      <c r="N64" s="339" t="s">
        <v>3256</v>
      </c>
      <c r="O64" s="339" t="s">
        <v>298</v>
      </c>
      <c r="P64" s="339" t="s">
        <v>3287</v>
      </c>
      <c r="Q64" s="642"/>
      <c r="R64" s="29"/>
    </row>
    <row r="65" spans="1:18" s="24" customFormat="1" ht="12.75">
      <c r="A65" s="445" t="s">
        <v>3167</v>
      </c>
      <c r="B65" s="445" t="s">
        <v>2744</v>
      </c>
      <c r="C65" s="478" t="s">
        <v>3202</v>
      </c>
      <c r="D65" s="431"/>
      <c r="E65" s="333"/>
      <c r="F65" s="333"/>
      <c r="G65" s="422">
        <v>1241.2</v>
      </c>
      <c r="H65" s="335"/>
      <c r="I65" s="399"/>
      <c r="J65" s="336"/>
      <c r="K65" s="337"/>
      <c r="L65" s="337"/>
      <c r="M65" s="637" t="s">
        <v>138</v>
      </c>
      <c r="N65" s="339" t="s">
        <v>3257</v>
      </c>
      <c r="O65" s="339" t="s">
        <v>2905</v>
      </c>
      <c r="P65" s="339" t="s">
        <v>3288</v>
      </c>
      <c r="Q65" s="642"/>
      <c r="R65" s="29"/>
    </row>
    <row r="66" spans="1:18" s="24" customFormat="1" ht="12.75">
      <c r="A66" s="445" t="s">
        <v>3167</v>
      </c>
      <c r="B66" s="445" t="s">
        <v>2744</v>
      </c>
      <c r="C66" s="478" t="s">
        <v>3203</v>
      </c>
      <c r="D66" s="431"/>
      <c r="E66" s="333"/>
      <c r="F66" s="333"/>
      <c r="G66" s="422">
        <v>1241.2</v>
      </c>
      <c r="H66" s="335"/>
      <c r="I66" s="399"/>
      <c r="J66" s="336"/>
      <c r="K66" s="337"/>
      <c r="L66" s="337"/>
      <c r="M66" s="637" t="s">
        <v>138</v>
      </c>
      <c r="N66" s="339" t="s">
        <v>3258</v>
      </c>
      <c r="O66" s="339" t="s">
        <v>2905</v>
      </c>
      <c r="P66" s="339" t="s">
        <v>3288</v>
      </c>
      <c r="Q66" s="642"/>
      <c r="R66" s="29"/>
    </row>
    <row r="67" spans="1:18" s="24" customFormat="1" ht="12.75">
      <c r="A67" t="s">
        <v>3128</v>
      </c>
      <c r="B67" t="s">
        <v>2744</v>
      </c>
      <c r="C67" s="615" t="s">
        <v>808</v>
      </c>
      <c r="D67" s="431"/>
      <c r="E67" s="333"/>
      <c r="F67" s="333"/>
      <c r="G67" s="2">
        <v>10097.799999999999</v>
      </c>
      <c r="H67" s="335"/>
      <c r="I67" s="399"/>
      <c r="J67" s="336"/>
      <c r="K67" s="337"/>
      <c r="L67" s="337"/>
      <c r="M67" s="637" t="s">
        <v>138</v>
      </c>
      <c r="N67" s="339" t="s">
        <v>860</v>
      </c>
      <c r="O67" s="339" t="s">
        <v>141</v>
      </c>
      <c r="P67" s="339" t="s">
        <v>3273</v>
      </c>
      <c r="Q67" s="642"/>
      <c r="R67" s="29"/>
    </row>
    <row r="68" spans="1:18" s="24" customFormat="1" ht="12.75">
      <c r="A68" t="s">
        <v>3131</v>
      </c>
      <c r="B68" t="s">
        <v>2744</v>
      </c>
      <c r="C68" s="488" t="s">
        <v>3166</v>
      </c>
      <c r="D68" s="431"/>
      <c r="E68" s="333"/>
      <c r="F68" s="333"/>
      <c r="G68" s="2">
        <v>10097.799999999999</v>
      </c>
      <c r="H68" s="335"/>
      <c r="I68" s="399"/>
      <c r="J68" s="336"/>
      <c r="K68" s="337"/>
      <c r="L68" s="337"/>
      <c r="M68" s="637" t="s">
        <v>138</v>
      </c>
      <c r="N68" s="339" t="s">
        <v>3259</v>
      </c>
      <c r="O68" s="339" t="s">
        <v>2905</v>
      </c>
      <c r="P68" s="339" t="s">
        <v>3279</v>
      </c>
      <c r="Q68" s="642"/>
      <c r="R68" s="29"/>
    </row>
    <row r="69" spans="1:18" s="24" customFormat="1" ht="12.75">
      <c r="A69" t="s">
        <v>3135</v>
      </c>
      <c r="B69" t="s">
        <v>2744</v>
      </c>
      <c r="C69" s="341" t="s">
        <v>3156</v>
      </c>
      <c r="D69" s="431"/>
      <c r="E69" s="333"/>
      <c r="F69" s="333"/>
      <c r="G69" s="2">
        <v>10491.04</v>
      </c>
      <c r="H69" s="335"/>
      <c r="I69" s="399"/>
      <c r="J69" s="336"/>
      <c r="K69" s="337"/>
      <c r="L69" s="337"/>
      <c r="M69" s="637" t="s">
        <v>138</v>
      </c>
      <c r="N69" s="339" t="s">
        <v>3260</v>
      </c>
      <c r="O69" s="339" t="s">
        <v>2905</v>
      </c>
      <c r="P69" s="339" t="s">
        <v>3275</v>
      </c>
      <c r="Q69" s="642"/>
      <c r="R69" s="29"/>
    </row>
    <row r="70" spans="1:18" s="24" customFormat="1" ht="12.75">
      <c r="A70" t="s">
        <v>3129</v>
      </c>
      <c r="B70" t="s">
        <v>2744</v>
      </c>
      <c r="C70" s="488" t="s">
        <v>3158</v>
      </c>
      <c r="D70" s="431"/>
      <c r="E70" s="333"/>
      <c r="F70" s="333"/>
      <c r="G70" s="2">
        <v>10491.04</v>
      </c>
      <c r="H70" s="335"/>
      <c r="I70" s="399"/>
      <c r="J70" s="336"/>
      <c r="K70" s="337"/>
      <c r="L70" s="337"/>
      <c r="M70" s="637" t="s">
        <v>138</v>
      </c>
      <c r="N70" s="339" t="s">
        <v>3261</v>
      </c>
      <c r="O70" s="339" t="s">
        <v>2905</v>
      </c>
      <c r="P70" s="339" t="s">
        <v>3277</v>
      </c>
      <c r="Q70" s="642"/>
      <c r="R70" s="29"/>
    </row>
    <row r="71" spans="1:18" s="24" customFormat="1" ht="12.75">
      <c r="A71" t="s">
        <v>3167</v>
      </c>
      <c r="B71" t="s">
        <v>2744</v>
      </c>
      <c r="C71" s="488" t="s">
        <v>2851</v>
      </c>
      <c r="D71" s="431"/>
      <c r="E71" s="333"/>
      <c r="F71" s="333"/>
      <c r="G71" s="2">
        <v>10491.04</v>
      </c>
      <c r="H71" s="335"/>
      <c r="I71" s="399"/>
      <c r="J71" s="336"/>
      <c r="K71" s="337"/>
      <c r="L71" s="337"/>
      <c r="M71" s="637" t="s">
        <v>138</v>
      </c>
      <c r="N71" s="339" t="s">
        <v>2884</v>
      </c>
      <c r="O71" s="339" t="s">
        <v>141</v>
      </c>
      <c r="P71" s="339" t="s">
        <v>3287</v>
      </c>
      <c r="Q71" s="642"/>
      <c r="R71" s="29"/>
    </row>
    <row r="72" spans="1:18" s="24" customFormat="1" ht="12.75">
      <c r="A72" t="s">
        <v>3129</v>
      </c>
      <c r="B72" t="s">
        <v>2744</v>
      </c>
      <c r="C72" s="341" t="s">
        <v>3159</v>
      </c>
      <c r="D72" s="431"/>
      <c r="E72" s="333"/>
      <c r="F72" s="333"/>
      <c r="G72" s="2">
        <v>11200.87</v>
      </c>
      <c r="H72" s="335"/>
      <c r="I72" s="399"/>
      <c r="J72" s="336"/>
      <c r="K72" s="337"/>
      <c r="L72" s="337"/>
      <c r="M72" s="637" t="s">
        <v>138</v>
      </c>
      <c r="N72" s="339" t="s">
        <v>3262</v>
      </c>
      <c r="O72" s="339" t="s">
        <v>141</v>
      </c>
      <c r="P72" s="339" t="s">
        <v>3277</v>
      </c>
      <c r="Q72" s="642"/>
      <c r="R72" s="29"/>
    </row>
    <row r="73" spans="1:18" s="24" customFormat="1" ht="12.75">
      <c r="A73" t="s">
        <v>3129</v>
      </c>
      <c r="B73" t="s">
        <v>2744</v>
      </c>
      <c r="C73" s="488" t="s">
        <v>1832</v>
      </c>
      <c r="D73" s="431"/>
      <c r="E73" s="333"/>
      <c r="F73" s="333"/>
      <c r="G73" s="2">
        <v>11241.56</v>
      </c>
      <c r="H73" s="335"/>
      <c r="I73" s="399"/>
      <c r="J73" s="336"/>
      <c r="K73" s="337"/>
      <c r="L73" s="337"/>
      <c r="M73" s="637" t="s">
        <v>138</v>
      </c>
      <c r="N73" s="339" t="s">
        <v>1890</v>
      </c>
      <c r="O73" s="339" t="s">
        <v>134</v>
      </c>
      <c r="P73" s="339" t="s">
        <v>3277</v>
      </c>
      <c r="Q73" s="642"/>
      <c r="R73" s="29"/>
    </row>
    <row r="74" spans="1:18" s="24" customFormat="1" ht="12.75">
      <c r="A74" t="s">
        <v>3128</v>
      </c>
      <c r="B74" t="s">
        <v>2744</v>
      </c>
      <c r="C74" s="615" t="s">
        <v>1837</v>
      </c>
      <c r="D74" s="431"/>
      <c r="E74" s="333"/>
      <c r="F74" s="333"/>
      <c r="G74" s="2">
        <v>11481.68</v>
      </c>
      <c r="H74" s="335"/>
      <c r="I74" s="399"/>
      <c r="J74" s="336"/>
      <c r="K74" s="337"/>
      <c r="L74" s="337"/>
      <c r="M74" s="637" t="s">
        <v>138</v>
      </c>
      <c r="N74" s="339" t="s">
        <v>1893</v>
      </c>
      <c r="O74" s="339" t="s">
        <v>134</v>
      </c>
      <c r="P74" s="339" t="s">
        <v>3273</v>
      </c>
      <c r="Q74" s="642"/>
      <c r="R74" s="29"/>
    </row>
    <row r="75" spans="1:18" s="24" customFormat="1" ht="12.75">
      <c r="A75" t="s">
        <v>3135</v>
      </c>
      <c r="B75" t="s">
        <v>2744</v>
      </c>
      <c r="C75" s="341" t="s">
        <v>3157</v>
      </c>
      <c r="D75" s="431"/>
      <c r="E75" s="333"/>
      <c r="F75" s="333"/>
      <c r="G75" s="2">
        <v>11673.08</v>
      </c>
      <c r="H75" s="335"/>
      <c r="I75" s="399"/>
      <c r="J75" s="336"/>
      <c r="K75" s="337"/>
      <c r="L75" s="337"/>
      <c r="M75" s="637" t="s">
        <v>138</v>
      </c>
      <c r="N75" s="339" t="s">
        <v>3263</v>
      </c>
      <c r="O75" s="339" t="s">
        <v>134</v>
      </c>
      <c r="P75" s="339" t="s">
        <v>3276</v>
      </c>
      <c r="Q75" s="642"/>
      <c r="R75" s="29"/>
    </row>
    <row r="76" spans="1:18" s="24" customFormat="1" ht="12.75">
      <c r="A76" t="s">
        <v>3128</v>
      </c>
      <c r="B76" t="s">
        <v>2744</v>
      </c>
      <c r="C76" s="488" t="s">
        <v>3130</v>
      </c>
      <c r="D76" s="431"/>
      <c r="E76" s="333"/>
      <c r="F76" s="333"/>
      <c r="G76" s="2">
        <v>12409.68</v>
      </c>
      <c r="H76" s="335" t="s">
        <v>135</v>
      </c>
      <c r="I76" s="399"/>
      <c r="J76" s="336"/>
      <c r="K76" s="337"/>
      <c r="L76" s="337"/>
      <c r="M76" s="637" t="s">
        <v>138</v>
      </c>
      <c r="N76" s="339" t="s">
        <v>3204</v>
      </c>
      <c r="O76" s="339" t="s">
        <v>383</v>
      </c>
      <c r="P76" s="339" t="s">
        <v>3273</v>
      </c>
      <c r="Q76" s="642"/>
      <c r="R76" s="29"/>
    </row>
    <row r="77" spans="1:18" s="24" customFormat="1" ht="12.75">
      <c r="A77" t="s">
        <v>3129</v>
      </c>
      <c r="B77" t="s">
        <v>2744</v>
      </c>
      <c r="C77" s="341" t="s">
        <v>3130</v>
      </c>
      <c r="D77" s="431"/>
      <c r="E77" s="333"/>
      <c r="F77" s="333"/>
      <c r="G77" s="2">
        <v>12409.68</v>
      </c>
      <c r="H77" s="335" t="s">
        <v>135</v>
      </c>
      <c r="I77" s="399"/>
      <c r="J77" s="336"/>
      <c r="K77" s="337"/>
      <c r="L77" s="337"/>
      <c r="M77" s="637" t="s">
        <v>138</v>
      </c>
      <c r="N77" s="339" t="s">
        <v>3204</v>
      </c>
      <c r="O77" s="339" t="s">
        <v>383</v>
      </c>
      <c r="P77" s="339" t="s">
        <v>3277</v>
      </c>
      <c r="Q77" s="642"/>
      <c r="R77" s="29"/>
    </row>
    <row r="78" spans="1:18" s="24" customFormat="1" ht="12.75">
      <c r="A78" t="s">
        <v>3167</v>
      </c>
      <c r="B78" t="s">
        <v>2744</v>
      </c>
      <c r="C78" s="488" t="s">
        <v>3183</v>
      </c>
      <c r="D78" s="431"/>
      <c r="E78" s="333"/>
      <c r="F78" s="333"/>
      <c r="G78" s="2">
        <v>12409.68</v>
      </c>
      <c r="H78" s="335"/>
      <c r="I78" s="399"/>
      <c r="J78" s="336"/>
      <c r="K78" s="337"/>
      <c r="L78" s="337"/>
      <c r="M78" s="637" t="s">
        <v>138</v>
      </c>
      <c r="N78" s="339" t="s">
        <v>3264</v>
      </c>
      <c r="O78" s="339" t="s">
        <v>383</v>
      </c>
      <c r="P78" s="339" t="s">
        <v>3287</v>
      </c>
      <c r="Q78" s="642"/>
      <c r="R78" s="29"/>
    </row>
    <row r="79" spans="1:18" s="24" customFormat="1" ht="12.75">
      <c r="A79" t="s">
        <v>3128</v>
      </c>
      <c r="B79" t="s">
        <v>2744</v>
      </c>
      <c r="C79" s="615" t="s">
        <v>2572</v>
      </c>
      <c r="D79" s="431"/>
      <c r="E79" s="333"/>
      <c r="F79" s="333"/>
      <c r="G79" s="2">
        <v>13569.68</v>
      </c>
      <c r="H79" s="335"/>
      <c r="I79" s="399"/>
      <c r="J79" s="336"/>
      <c r="K79" s="337"/>
      <c r="L79" s="337"/>
      <c r="M79" s="637" t="s">
        <v>138</v>
      </c>
      <c r="N79" s="339" t="s">
        <v>2581</v>
      </c>
      <c r="O79" s="339" t="s">
        <v>141</v>
      </c>
      <c r="P79" s="339" t="s">
        <v>3273</v>
      </c>
      <c r="Q79" s="642"/>
      <c r="R79" s="29"/>
    </row>
    <row r="80" spans="1:18" s="24" customFormat="1" ht="12.75">
      <c r="A80" t="s">
        <v>3128</v>
      </c>
      <c r="B80" t="s">
        <v>2744</v>
      </c>
      <c r="C80" s="615" t="s">
        <v>1608</v>
      </c>
      <c r="D80" s="431"/>
      <c r="E80" s="333"/>
      <c r="F80" s="333"/>
      <c r="G80" s="2">
        <v>13569.68</v>
      </c>
      <c r="H80" s="335"/>
      <c r="I80" s="399"/>
      <c r="J80" s="336"/>
      <c r="K80" s="337"/>
      <c r="L80" s="337"/>
      <c r="M80" s="637" t="s">
        <v>138</v>
      </c>
      <c r="N80" s="339" t="s">
        <v>1729</v>
      </c>
      <c r="O80" s="339" t="s">
        <v>141</v>
      </c>
      <c r="P80" s="339" t="s">
        <v>3273</v>
      </c>
      <c r="Q80" s="642"/>
      <c r="R80" s="29"/>
    </row>
    <row r="81" spans="1:18" s="24" customFormat="1" ht="12.75">
      <c r="A81" t="s">
        <v>3135</v>
      </c>
      <c r="B81" t="s">
        <v>2744</v>
      </c>
      <c r="C81" s="341" t="s">
        <v>3153</v>
      </c>
      <c r="D81" s="431"/>
      <c r="E81" s="333"/>
      <c r="F81" s="333"/>
      <c r="G81" s="2">
        <v>13569.68</v>
      </c>
      <c r="H81" s="335"/>
      <c r="I81" s="399"/>
      <c r="J81" s="336"/>
      <c r="K81" s="337"/>
      <c r="L81" s="337"/>
      <c r="M81" s="637" t="s">
        <v>138</v>
      </c>
      <c r="N81" s="339" t="s">
        <v>3265</v>
      </c>
      <c r="O81" s="339" t="s">
        <v>2905</v>
      </c>
      <c r="P81" s="339" t="s">
        <v>3275</v>
      </c>
      <c r="Q81" s="642"/>
      <c r="R81" s="29"/>
    </row>
    <row r="82" spans="1:18" s="24" customFormat="1" ht="12.75">
      <c r="A82" t="s">
        <v>3131</v>
      </c>
      <c r="B82" t="s">
        <v>2744</v>
      </c>
      <c r="C82" s="488" t="s">
        <v>526</v>
      </c>
      <c r="D82" s="431"/>
      <c r="E82" s="333"/>
      <c r="F82" s="333"/>
      <c r="G82" s="2">
        <v>13569.68</v>
      </c>
      <c r="H82" s="335" t="s">
        <v>133</v>
      </c>
      <c r="I82" s="399"/>
      <c r="J82" s="336"/>
      <c r="K82" s="337"/>
      <c r="L82" s="337"/>
      <c r="M82" s="637" t="s">
        <v>138</v>
      </c>
      <c r="N82" s="339" t="s">
        <v>568</v>
      </c>
      <c r="O82" s="339" t="s">
        <v>141</v>
      </c>
      <c r="P82" s="339" t="s">
        <v>3279</v>
      </c>
      <c r="Q82" s="642"/>
      <c r="R82" s="29"/>
    </row>
    <row r="83" spans="1:18" s="24" customFormat="1" ht="12.75">
      <c r="A83" t="s">
        <v>3135</v>
      </c>
      <c r="B83" t="s">
        <v>2744</v>
      </c>
      <c r="C83" s="488" t="s">
        <v>3154</v>
      </c>
      <c r="D83" s="431"/>
      <c r="E83" s="333"/>
      <c r="F83" s="333"/>
      <c r="G83" s="2">
        <v>13816.76</v>
      </c>
      <c r="H83" s="335"/>
      <c r="I83" s="399"/>
      <c r="J83" s="336"/>
      <c r="K83" s="337"/>
      <c r="L83" s="337"/>
      <c r="M83" s="637" t="s">
        <v>138</v>
      </c>
      <c r="N83" s="339" t="s">
        <v>3266</v>
      </c>
      <c r="O83" s="339" t="s">
        <v>457</v>
      </c>
      <c r="P83" s="339" t="s">
        <v>3275</v>
      </c>
      <c r="Q83" s="642"/>
      <c r="R83" s="29"/>
    </row>
    <row r="84" spans="1:18" s="24" customFormat="1" ht="12.75">
      <c r="A84" t="s">
        <v>3131</v>
      </c>
      <c r="B84" t="s">
        <v>2744</v>
      </c>
      <c r="C84" s="488" t="s">
        <v>530</v>
      </c>
      <c r="D84" s="431"/>
      <c r="E84" s="333"/>
      <c r="F84" s="333"/>
      <c r="G84" s="2">
        <v>13816.76</v>
      </c>
      <c r="H84" s="335"/>
      <c r="I84" s="399"/>
      <c r="J84" s="336"/>
      <c r="K84" s="337"/>
      <c r="L84" s="337"/>
      <c r="M84" s="637" t="s">
        <v>138</v>
      </c>
      <c r="N84" s="339" t="s">
        <v>572</v>
      </c>
      <c r="O84" s="339" t="s">
        <v>457</v>
      </c>
      <c r="P84" s="339" t="s">
        <v>3279</v>
      </c>
      <c r="Q84" s="642"/>
      <c r="R84" s="29"/>
    </row>
    <row r="85" spans="1:18" s="24" customFormat="1" ht="12.75">
      <c r="A85" t="s">
        <v>3131</v>
      </c>
      <c r="B85" t="s">
        <v>2744</v>
      </c>
      <c r="C85" s="341" t="s">
        <v>2937</v>
      </c>
      <c r="D85" s="431"/>
      <c r="E85" s="333"/>
      <c r="F85" s="333"/>
      <c r="G85" s="2">
        <v>14342.24</v>
      </c>
      <c r="H85" s="335"/>
      <c r="I85" s="399"/>
      <c r="J85" s="336"/>
      <c r="K85" s="337"/>
      <c r="L85" s="337"/>
      <c r="M85" s="637" t="s">
        <v>138</v>
      </c>
      <c r="N85" s="339" t="s">
        <v>2992</v>
      </c>
      <c r="O85" s="339" t="s">
        <v>457</v>
      </c>
      <c r="P85" s="339" t="s">
        <v>3279</v>
      </c>
      <c r="Q85" s="642"/>
      <c r="R85" s="29"/>
    </row>
    <row r="86" spans="1:18" s="24" customFormat="1" ht="12.75">
      <c r="A86" t="s">
        <v>3129</v>
      </c>
      <c r="B86" t="s">
        <v>2744</v>
      </c>
      <c r="C86" s="341" t="s">
        <v>3159</v>
      </c>
      <c r="D86" s="431"/>
      <c r="E86" s="333"/>
      <c r="F86" s="333"/>
      <c r="G86" s="2">
        <v>14362.57</v>
      </c>
      <c r="H86" s="335"/>
      <c r="I86" s="399"/>
      <c r="J86" s="336"/>
      <c r="K86" s="337"/>
      <c r="L86" s="337"/>
      <c r="M86" s="637" t="s">
        <v>138</v>
      </c>
      <c r="N86" s="339" t="s">
        <v>3262</v>
      </c>
      <c r="O86" s="339" t="s">
        <v>141</v>
      </c>
      <c r="P86" s="339" t="s">
        <v>3277</v>
      </c>
      <c r="Q86" s="642"/>
      <c r="R86" s="29"/>
    </row>
    <row r="87" spans="1:18" s="24" customFormat="1" ht="12.75">
      <c r="A87" t="s">
        <v>3135</v>
      </c>
      <c r="B87" t="s">
        <v>2744</v>
      </c>
      <c r="C87" s="341" t="s">
        <v>3155</v>
      </c>
      <c r="D87" s="431"/>
      <c r="E87" s="333"/>
      <c r="F87" s="333"/>
      <c r="G87" s="2">
        <v>15750.48</v>
      </c>
      <c r="H87" s="335"/>
      <c r="I87" s="399"/>
      <c r="J87" s="336"/>
      <c r="K87" s="337"/>
      <c r="L87" s="337"/>
      <c r="M87" s="637" t="s">
        <v>138</v>
      </c>
      <c r="N87" s="339" t="s">
        <v>746</v>
      </c>
      <c r="O87" s="339" t="s">
        <v>136</v>
      </c>
      <c r="P87" s="339" t="s">
        <v>3276</v>
      </c>
      <c r="Q87" s="642"/>
      <c r="R87" s="29"/>
    </row>
    <row r="88" spans="1:18" s="24" customFormat="1" ht="12.75">
      <c r="A88" t="s">
        <v>3135</v>
      </c>
      <c r="B88" t="s">
        <v>2744</v>
      </c>
      <c r="C88" s="341" t="s">
        <v>2951</v>
      </c>
      <c r="D88" s="431"/>
      <c r="E88" s="333"/>
      <c r="F88" s="333"/>
      <c r="G88" s="2">
        <v>15750.48</v>
      </c>
      <c r="H88" s="335"/>
      <c r="I88" s="399"/>
      <c r="J88" s="336"/>
      <c r="K88" s="337"/>
      <c r="L88" s="337"/>
      <c r="M88" s="637" t="s">
        <v>138</v>
      </c>
      <c r="N88" s="339" t="s">
        <v>3001</v>
      </c>
      <c r="O88" s="339" t="s">
        <v>136</v>
      </c>
      <c r="P88" s="339" t="s">
        <v>3276</v>
      </c>
      <c r="Q88" s="642"/>
      <c r="R88" s="29"/>
    </row>
    <row r="89" spans="1:18" s="24" customFormat="1" ht="12.75">
      <c r="A89" t="s">
        <v>3129</v>
      </c>
      <c r="B89" t="s">
        <v>2744</v>
      </c>
      <c r="C89" s="488" t="s">
        <v>2944</v>
      </c>
      <c r="D89" s="431"/>
      <c r="E89" s="333"/>
      <c r="F89" s="333"/>
      <c r="G89" s="2">
        <v>15750.48</v>
      </c>
      <c r="H89" s="335"/>
      <c r="I89" s="399"/>
      <c r="J89" s="336"/>
      <c r="K89" s="337"/>
      <c r="L89" s="337"/>
      <c r="M89" s="637" t="s">
        <v>138</v>
      </c>
      <c r="N89" s="339" t="s">
        <v>2997</v>
      </c>
      <c r="O89" s="339" t="s">
        <v>136</v>
      </c>
      <c r="P89" s="339" t="s">
        <v>3277</v>
      </c>
      <c r="Q89" s="642"/>
      <c r="R89" s="29"/>
    </row>
    <row r="90" spans="1:18" s="24" customFormat="1" ht="12.75">
      <c r="A90" t="s">
        <v>3131</v>
      </c>
      <c r="B90" t="s">
        <v>2744</v>
      </c>
      <c r="C90" s="488" t="s">
        <v>2959</v>
      </c>
      <c r="D90" s="431"/>
      <c r="E90" s="333"/>
      <c r="F90" s="333"/>
      <c r="G90" s="2">
        <v>15750.48</v>
      </c>
      <c r="H90" s="335"/>
      <c r="I90" s="399"/>
      <c r="J90" s="336"/>
      <c r="K90" s="337"/>
      <c r="L90" s="337"/>
      <c r="M90" s="637" t="s">
        <v>138</v>
      </c>
      <c r="N90" s="339" t="s">
        <v>3009</v>
      </c>
      <c r="O90" s="339" t="s">
        <v>136</v>
      </c>
      <c r="P90" s="339" t="s">
        <v>3279</v>
      </c>
      <c r="Q90" s="642"/>
      <c r="R90" s="29"/>
    </row>
    <row r="91" spans="1:18" s="24" customFormat="1" ht="12.75">
      <c r="A91" t="s">
        <v>3131</v>
      </c>
      <c r="B91" t="s">
        <v>2744</v>
      </c>
      <c r="C91" s="488" t="s">
        <v>2950</v>
      </c>
      <c r="D91" s="431"/>
      <c r="E91" s="333"/>
      <c r="F91" s="333"/>
      <c r="G91" s="2">
        <v>15750.48</v>
      </c>
      <c r="H91" s="335"/>
      <c r="I91" s="399"/>
      <c r="J91" s="336"/>
      <c r="K91" s="337"/>
      <c r="L91" s="337"/>
      <c r="M91" s="637" t="s">
        <v>138</v>
      </c>
      <c r="N91" s="339" t="s">
        <v>3000</v>
      </c>
      <c r="O91" s="339" t="s">
        <v>136</v>
      </c>
      <c r="P91" s="339" t="s">
        <v>3279</v>
      </c>
      <c r="Q91" s="642"/>
      <c r="R91" s="29"/>
    </row>
    <row r="92" spans="1:18" s="24" customFormat="1" ht="12.75">
      <c r="A92" t="s">
        <v>3167</v>
      </c>
      <c r="B92" t="s">
        <v>2744</v>
      </c>
      <c r="C92" s="488" t="s">
        <v>2981</v>
      </c>
      <c r="D92" s="431"/>
      <c r="E92" s="333"/>
      <c r="F92" s="333"/>
      <c r="G92" s="2">
        <v>15750.48</v>
      </c>
      <c r="H92" s="335"/>
      <c r="I92" s="399"/>
      <c r="J92" s="336"/>
      <c r="K92" s="337"/>
      <c r="L92" s="337"/>
      <c r="M92" s="637" t="s">
        <v>138</v>
      </c>
      <c r="N92" s="339" t="s">
        <v>3025</v>
      </c>
      <c r="O92" s="339" t="s">
        <v>136</v>
      </c>
      <c r="P92" s="339" t="s">
        <v>3287</v>
      </c>
      <c r="Q92" s="642"/>
      <c r="R92" s="29"/>
    </row>
    <row r="93" spans="1:18" s="24" customFormat="1" ht="12.75">
      <c r="A93" t="s">
        <v>3128</v>
      </c>
      <c r="B93" t="s">
        <v>2744</v>
      </c>
      <c r="C93" s="341" t="s">
        <v>2858</v>
      </c>
      <c r="D93" s="431"/>
      <c r="E93" s="333"/>
      <c r="F93" s="333"/>
      <c r="G93" s="2">
        <v>17757.28</v>
      </c>
      <c r="H93" s="335"/>
      <c r="I93" s="399"/>
      <c r="J93" s="336"/>
      <c r="K93" s="337"/>
      <c r="L93" s="337"/>
      <c r="M93" s="637" t="s">
        <v>138</v>
      </c>
      <c r="N93" s="339" t="s">
        <v>2891</v>
      </c>
      <c r="O93" s="339" t="s">
        <v>141</v>
      </c>
      <c r="P93" s="339" t="s">
        <v>3273</v>
      </c>
      <c r="Q93" s="642"/>
      <c r="R93" s="29"/>
    </row>
    <row r="94" spans="1:18" s="24" customFormat="1" ht="12.75">
      <c r="A94" t="s">
        <v>3129</v>
      </c>
      <c r="B94" t="s">
        <v>2744</v>
      </c>
      <c r="C94" s="341" t="s">
        <v>3162</v>
      </c>
      <c r="D94" s="431"/>
      <c r="E94" s="333"/>
      <c r="F94" s="333"/>
      <c r="G94" s="2">
        <v>18380.259999999998</v>
      </c>
      <c r="H94" s="335"/>
      <c r="I94" s="399"/>
      <c r="J94" s="336"/>
      <c r="K94" s="337"/>
      <c r="L94" s="337"/>
      <c r="M94" s="637" t="s">
        <v>138</v>
      </c>
      <c r="N94" s="339" t="s">
        <v>3267</v>
      </c>
      <c r="O94" s="339" t="s">
        <v>457</v>
      </c>
      <c r="P94" s="339" t="s">
        <v>3277</v>
      </c>
      <c r="Q94" s="642"/>
      <c r="R94" s="29"/>
    </row>
    <row r="95" spans="1:18" s="24" customFormat="1" ht="12.75">
      <c r="A95" t="s">
        <v>3129</v>
      </c>
      <c r="B95" t="s">
        <v>2744</v>
      </c>
      <c r="C95" s="341" t="s">
        <v>3163</v>
      </c>
      <c r="D95" s="431"/>
      <c r="E95" s="333"/>
      <c r="F95" s="333"/>
      <c r="G95" s="2">
        <v>19556.919999999998</v>
      </c>
      <c r="H95" s="335"/>
      <c r="I95" s="399"/>
      <c r="J95" s="336"/>
      <c r="K95" s="337"/>
      <c r="L95" s="337"/>
      <c r="M95" s="637" t="s">
        <v>138</v>
      </c>
      <c r="N95" s="339" t="s">
        <v>3268</v>
      </c>
      <c r="O95" s="339" t="s">
        <v>383</v>
      </c>
      <c r="P95" s="339" t="s">
        <v>3277</v>
      </c>
      <c r="Q95" s="642"/>
      <c r="R95" s="29"/>
    </row>
    <row r="96" spans="1:18" s="24" customFormat="1" ht="12.75">
      <c r="A96" t="s">
        <v>3167</v>
      </c>
      <c r="B96" t="s">
        <v>2744</v>
      </c>
      <c r="C96" s="488" t="s">
        <v>3184</v>
      </c>
      <c r="D96" s="431"/>
      <c r="E96" s="333"/>
      <c r="F96" s="333"/>
      <c r="G96" s="2">
        <v>19565.72</v>
      </c>
      <c r="H96" s="335"/>
      <c r="I96" s="399"/>
      <c r="J96" s="336"/>
      <c r="K96" s="337"/>
      <c r="L96" s="337"/>
      <c r="M96" s="637" t="s">
        <v>138</v>
      </c>
      <c r="N96" s="339" t="s">
        <v>3269</v>
      </c>
      <c r="O96" s="339" t="s">
        <v>298</v>
      </c>
      <c r="P96" s="339" t="s">
        <v>3287</v>
      </c>
      <c r="Q96" s="642"/>
      <c r="R96" s="29"/>
    </row>
    <row r="97" spans="1:18" s="24" customFormat="1" ht="12.75">
      <c r="A97" t="s">
        <v>3129</v>
      </c>
      <c r="B97" t="s">
        <v>2744</v>
      </c>
      <c r="C97" s="341" t="s">
        <v>3162</v>
      </c>
      <c r="D97" s="431"/>
      <c r="E97" s="333"/>
      <c r="F97" s="333"/>
      <c r="G97" s="2">
        <v>26965.75</v>
      </c>
      <c r="H97" s="335"/>
      <c r="I97" s="399"/>
      <c r="J97" s="336"/>
      <c r="K97" s="337"/>
      <c r="L97" s="337"/>
      <c r="M97" s="637" t="s">
        <v>138</v>
      </c>
      <c r="N97" s="339" t="s">
        <v>3267</v>
      </c>
      <c r="O97" s="339" t="s">
        <v>457</v>
      </c>
      <c r="P97" s="339" t="s">
        <v>3277</v>
      </c>
      <c r="Q97" s="642"/>
      <c r="R97" s="29"/>
    </row>
    <row r="98" spans="1:18" s="24" customFormat="1" ht="12.75">
      <c r="A98" t="s">
        <v>3129</v>
      </c>
      <c r="B98" t="s">
        <v>2744</v>
      </c>
      <c r="C98" s="341" t="s">
        <v>3161</v>
      </c>
      <c r="D98" s="431"/>
      <c r="E98" s="333"/>
      <c r="F98" s="333"/>
      <c r="G98" s="2">
        <v>33728.949999999997</v>
      </c>
      <c r="H98" s="335"/>
      <c r="I98" s="399"/>
      <c r="J98" s="336"/>
      <c r="K98" s="337"/>
      <c r="L98" s="337"/>
      <c r="M98" s="637" t="s">
        <v>138</v>
      </c>
      <c r="N98" s="339" t="s">
        <v>3270</v>
      </c>
      <c r="O98" s="339" t="s">
        <v>1136</v>
      </c>
      <c r="P98" s="339" t="s">
        <v>3277</v>
      </c>
      <c r="Q98" s="642"/>
      <c r="R98" s="29"/>
    </row>
    <row r="99" spans="1:18" s="24" customFormat="1" ht="12.75">
      <c r="A99" t="s">
        <v>3129</v>
      </c>
      <c r="B99" t="s">
        <v>2744</v>
      </c>
      <c r="C99" s="341" t="s">
        <v>3163</v>
      </c>
      <c r="D99" s="431"/>
      <c r="E99" s="333"/>
      <c r="F99" s="333"/>
      <c r="G99" s="2">
        <v>43629.8</v>
      </c>
      <c r="H99" s="335"/>
      <c r="I99" s="399"/>
      <c r="J99" s="336"/>
      <c r="K99" s="337"/>
      <c r="L99" s="337"/>
      <c r="M99" s="637" t="s">
        <v>138</v>
      </c>
      <c r="N99" s="339" t="s">
        <v>3268</v>
      </c>
      <c r="O99" s="339" t="s">
        <v>383</v>
      </c>
      <c r="P99" s="339" t="s">
        <v>3277</v>
      </c>
      <c r="Q99" s="642"/>
      <c r="R99" s="29"/>
    </row>
    <row r="100" spans="1:18" s="24" customFormat="1" ht="12.75">
      <c r="A100" t="s">
        <v>3129</v>
      </c>
      <c r="B100" t="s">
        <v>2744</v>
      </c>
      <c r="C100" s="341" t="s">
        <v>3161</v>
      </c>
      <c r="D100" s="431"/>
      <c r="E100" s="333"/>
      <c r="F100" s="333"/>
      <c r="G100" s="2">
        <v>73992.94</v>
      </c>
      <c r="H100" s="335"/>
      <c r="I100" s="399"/>
      <c r="J100" s="336"/>
      <c r="K100" s="337"/>
      <c r="L100" s="337"/>
      <c r="M100" s="637" t="s">
        <v>138</v>
      </c>
      <c r="N100" s="339" t="s">
        <v>3270</v>
      </c>
      <c r="O100" s="339" t="s">
        <v>1136</v>
      </c>
      <c r="P100" s="339" t="s">
        <v>3277</v>
      </c>
      <c r="Q100" s="642"/>
      <c r="R100" s="29"/>
    </row>
    <row r="101" spans="1:18" s="24" customFormat="1" ht="12.75">
      <c r="A101" s="51" t="s">
        <v>3167</v>
      </c>
      <c r="B101" s="51" t="s">
        <v>2770</v>
      </c>
      <c r="C101" s="466">
        <v>2000276590</v>
      </c>
      <c r="D101" s="431"/>
      <c r="E101" s="333"/>
      <c r="F101" s="333"/>
      <c r="G101" s="6">
        <v>-10194.290000000001</v>
      </c>
      <c r="H101" s="335"/>
      <c r="I101" s="399"/>
      <c r="J101" s="336"/>
      <c r="K101" s="337"/>
      <c r="L101" s="337"/>
      <c r="M101" s="637" t="s">
        <v>138</v>
      </c>
      <c r="N101" s="339"/>
      <c r="O101" s="339"/>
      <c r="P101" s="339" t="s">
        <v>3283</v>
      </c>
      <c r="Q101" s="642"/>
      <c r="R101" s="29"/>
    </row>
    <row r="102" spans="1:18" s="24" customFormat="1" ht="12.75">
      <c r="A102" s="51" t="s">
        <v>3167</v>
      </c>
      <c r="B102" s="51" t="s">
        <v>2770</v>
      </c>
      <c r="C102" s="466">
        <v>2000276789</v>
      </c>
      <c r="D102" s="431"/>
      <c r="E102" s="333"/>
      <c r="F102" s="333"/>
      <c r="G102" s="6">
        <v>-11373.45</v>
      </c>
      <c r="H102" s="335"/>
      <c r="I102" s="399"/>
      <c r="J102" s="336"/>
      <c r="K102" s="337"/>
      <c r="L102" s="337"/>
      <c r="M102" s="637" t="s">
        <v>138</v>
      </c>
      <c r="N102" s="339"/>
      <c r="O102" s="339"/>
      <c r="P102" s="339" t="s">
        <v>3284</v>
      </c>
      <c r="Q102" s="642"/>
      <c r="R102" s="29"/>
    </row>
    <row r="103" spans="1:18" s="24" customFormat="1" ht="12.75">
      <c r="A103" s="51" t="s">
        <v>3167</v>
      </c>
      <c r="B103" s="51" t="s">
        <v>2770</v>
      </c>
      <c r="C103" s="466">
        <v>2000276921</v>
      </c>
      <c r="D103" s="431"/>
      <c r="E103" s="333"/>
      <c r="F103" s="333"/>
      <c r="G103" s="51">
        <v>-273.76</v>
      </c>
      <c r="H103" s="335"/>
      <c r="I103" s="399"/>
      <c r="J103" s="336"/>
      <c r="K103" s="337"/>
      <c r="L103" s="337"/>
      <c r="M103" s="637" t="s">
        <v>138</v>
      </c>
      <c r="N103" s="339"/>
      <c r="O103" s="339"/>
      <c r="P103" s="339" t="s">
        <v>3285</v>
      </c>
      <c r="Q103" s="642"/>
      <c r="R103" s="29"/>
    </row>
    <row r="104" spans="1:18" s="24" customFormat="1" ht="12.75">
      <c r="A104" s="51" t="s">
        <v>3167</v>
      </c>
      <c r="B104" s="51" t="s">
        <v>2770</v>
      </c>
      <c r="C104" s="466">
        <v>2000277173</v>
      </c>
      <c r="D104" s="431"/>
      <c r="E104" s="333"/>
      <c r="F104" s="333"/>
      <c r="G104" s="6">
        <v>-4945.78</v>
      </c>
      <c r="H104" s="335"/>
      <c r="I104" s="399"/>
      <c r="J104" s="336"/>
      <c r="K104" s="337"/>
      <c r="L104" s="337"/>
      <c r="M104" s="637" t="s">
        <v>138</v>
      </c>
      <c r="N104" s="339"/>
      <c r="O104" s="339"/>
      <c r="P104" s="339" t="s">
        <v>3286</v>
      </c>
      <c r="Q104" s="642"/>
      <c r="R104" s="29"/>
    </row>
    <row r="105" spans="1:18" s="24" customFormat="1" ht="12.75">
      <c r="A105" s="51" t="s">
        <v>3167</v>
      </c>
      <c r="B105" s="51" t="s">
        <v>2770</v>
      </c>
      <c r="C105" s="466">
        <v>2000277410</v>
      </c>
      <c r="D105" s="431"/>
      <c r="E105" s="333"/>
      <c r="F105" s="333"/>
      <c r="G105" s="6">
        <v>-4945.78</v>
      </c>
      <c r="H105" s="335"/>
      <c r="I105" s="399"/>
      <c r="J105" s="336"/>
      <c r="K105" s="337"/>
      <c r="L105" s="337"/>
      <c r="M105" s="637" t="s">
        <v>138</v>
      </c>
      <c r="N105" s="339"/>
      <c r="O105" s="339"/>
      <c r="P105" s="339" t="s">
        <v>3282</v>
      </c>
      <c r="Q105" s="642"/>
      <c r="R105" s="29"/>
    </row>
    <row r="106" spans="1:18" s="24" customFormat="1" ht="12.75">
      <c r="A106" s="51" t="s">
        <v>3167</v>
      </c>
      <c r="B106" s="51" t="s">
        <v>2770</v>
      </c>
      <c r="C106" s="466">
        <v>2000277411</v>
      </c>
      <c r="D106" s="431"/>
      <c r="E106" s="333"/>
      <c r="F106" s="333"/>
      <c r="G106" s="51">
        <v>-736.11</v>
      </c>
      <c r="H106" s="335"/>
      <c r="I106" s="399"/>
      <c r="J106" s="336"/>
      <c r="K106" s="337"/>
      <c r="L106" s="337"/>
      <c r="M106" s="637" t="s">
        <v>138</v>
      </c>
      <c r="N106" s="339"/>
      <c r="O106" s="339"/>
      <c r="P106" s="339" t="s">
        <v>3281</v>
      </c>
      <c r="Q106" s="642"/>
      <c r="R106" s="29"/>
    </row>
    <row r="107" spans="1:18" s="24" customFormat="1" ht="12.75">
      <c r="A107" s="499"/>
      <c r="B107" s="431"/>
      <c r="C107" s="431"/>
      <c r="D107" s="431"/>
      <c r="E107" s="333"/>
      <c r="F107" s="333"/>
      <c r="G107" s="399"/>
      <c r="H107" s="335"/>
      <c r="I107" s="399"/>
      <c r="J107" s="336"/>
      <c r="K107" s="337"/>
      <c r="L107" s="337"/>
      <c r="M107" s="637"/>
      <c r="N107" s="339"/>
      <c r="O107" s="339"/>
      <c r="P107" s="339"/>
      <c r="Q107" s="642"/>
      <c r="R107" s="29"/>
    </row>
    <row r="108" spans="1:18" s="24" customFormat="1" ht="13.5" thickBot="1">
      <c r="A108" s="499"/>
      <c r="B108" s="431"/>
      <c r="C108" s="431"/>
      <c r="D108" s="334"/>
      <c r="E108" s="333"/>
      <c r="F108" s="333"/>
      <c r="G108" s="399"/>
      <c r="H108" s="335"/>
      <c r="I108" s="399"/>
      <c r="J108" s="336"/>
      <c r="K108" s="337"/>
      <c r="L108" s="337"/>
      <c r="M108" s="338"/>
      <c r="N108" s="339"/>
      <c r="O108" s="339"/>
      <c r="P108" s="339"/>
      <c r="Q108" s="28"/>
      <c r="R108" s="29"/>
    </row>
    <row r="109" spans="1:18" ht="12.75" thickBot="1">
      <c r="D109" s="72">
        <f>SUM(D5:D108)</f>
        <v>0</v>
      </c>
      <c r="G109" s="72">
        <f>SUM(G5:G108)</f>
        <v>529971.72999999986</v>
      </c>
      <c r="I109" s="72">
        <f>SUM(I5:I108)</f>
        <v>0</v>
      </c>
      <c r="J109" s="72">
        <f>SUM(J5:J108)</f>
        <v>0</v>
      </c>
      <c r="K109" s="36"/>
      <c r="N109" s="37" t="s">
        <v>223</v>
      </c>
      <c r="O109" s="38">
        <f>SUM(I109:K109)</f>
        <v>0</v>
      </c>
    </row>
    <row r="110" spans="1:18" s="22" customFormat="1" ht="12.75">
      <c r="A110" s="50"/>
      <c r="B110" s="51"/>
      <c r="C110" s="443"/>
      <c r="D110" s="559"/>
      <c r="E110" s="10"/>
      <c r="F110" s="10"/>
      <c r="G110" s="379"/>
      <c r="I110" s="10"/>
      <c r="J110" s="10"/>
      <c r="K110" s="10"/>
      <c r="L110" s="10"/>
      <c r="M110" s="34"/>
      <c r="N110" s="35"/>
      <c r="O110" s="31"/>
      <c r="P110" s="32"/>
      <c r="Q110" s="33"/>
      <c r="R110" s="9"/>
    </row>
    <row r="111" spans="1:18" s="22" customFormat="1">
      <c r="A111" s="39"/>
      <c r="B111" s="10"/>
      <c r="C111" s="10"/>
      <c r="D111" s="10"/>
      <c r="E111" s="10"/>
      <c r="F111" s="10"/>
      <c r="G111" s="36"/>
      <c r="I111" s="10"/>
      <c r="J111" s="10"/>
      <c r="K111" s="10"/>
      <c r="L111" s="10"/>
      <c r="M111" s="34"/>
      <c r="N111" s="35"/>
      <c r="O111" s="31"/>
      <c r="P111" s="32"/>
      <c r="Q111" s="33"/>
      <c r="R111" s="9"/>
    </row>
  </sheetData>
  <autoFilter ref="A4:R109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03"/>
  <sheetViews>
    <sheetView topLeftCell="A34" workbookViewId="0">
      <selection activeCell="F9" sqref="F9"/>
    </sheetView>
  </sheetViews>
  <sheetFormatPr baseColWidth="10" defaultRowHeight="12.75"/>
  <cols>
    <col min="6" max="6" width="19.7109375" bestFit="1" customWidth="1"/>
  </cols>
  <sheetData>
    <row r="1" spans="1:7">
      <c r="A1" s="343" t="s">
        <v>3128</v>
      </c>
      <c r="B1" s="343">
        <v>7300007510</v>
      </c>
      <c r="C1" s="343" t="s">
        <v>2730</v>
      </c>
      <c r="D1" s="343" t="s">
        <v>3062</v>
      </c>
      <c r="E1" s="343" t="s">
        <v>2832</v>
      </c>
      <c r="F1" s="343" t="s">
        <v>2731</v>
      </c>
      <c r="G1" s="344">
        <v>-13816.76</v>
      </c>
    </row>
    <row r="2" spans="1:7">
      <c r="A2" s="343" t="s">
        <v>3129</v>
      </c>
      <c r="B2" s="343">
        <v>7300008593</v>
      </c>
      <c r="C2" s="343" t="s">
        <v>2730</v>
      </c>
      <c r="D2" s="343" t="s">
        <v>3081</v>
      </c>
      <c r="E2" s="343" t="s">
        <v>157</v>
      </c>
      <c r="F2" s="343" t="s">
        <v>2731</v>
      </c>
      <c r="G2" s="344">
        <v>-1241.2</v>
      </c>
    </row>
    <row r="3" spans="1:7">
      <c r="A3" s="343" t="s">
        <v>3129</v>
      </c>
      <c r="B3" s="343">
        <v>7300008594</v>
      </c>
      <c r="C3" s="343" t="s">
        <v>2730</v>
      </c>
      <c r="D3" s="343" t="s">
        <v>1227</v>
      </c>
      <c r="E3" s="343" t="s">
        <v>2563</v>
      </c>
      <c r="F3" s="343" t="s">
        <v>2731</v>
      </c>
      <c r="G3" s="344">
        <v>-13500.08</v>
      </c>
    </row>
    <row r="4" spans="1:7">
      <c r="A4" s="343" t="s">
        <v>3129</v>
      </c>
      <c r="B4" s="343">
        <v>7300008595</v>
      </c>
      <c r="C4" s="343" t="s">
        <v>2730</v>
      </c>
      <c r="D4" s="343" t="s">
        <v>526</v>
      </c>
      <c r="E4" s="343" t="s">
        <v>2829</v>
      </c>
      <c r="F4" s="343" t="s">
        <v>2731</v>
      </c>
      <c r="G4" s="344">
        <v>-13569.68</v>
      </c>
    </row>
    <row r="5" spans="1:7">
      <c r="A5" s="343" t="s">
        <v>3129</v>
      </c>
      <c r="B5" s="343">
        <v>7300008596</v>
      </c>
      <c r="C5" s="343" t="s">
        <v>2730</v>
      </c>
      <c r="D5" s="343" t="s">
        <v>3130</v>
      </c>
      <c r="E5" s="343" t="s">
        <v>2832</v>
      </c>
      <c r="F5" s="343" t="s">
        <v>2731</v>
      </c>
      <c r="G5" s="344">
        <v>-12409.68</v>
      </c>
    </row>
    <row r="6" spans="1:7">
      <c r="A6" s="343" t="s">
        <v>3129</v>
      </c>
      <c r="B6" s="343">
        <v>7300008597</v>
      </c>
      <c r="C6" s="343" t="s">
        <v>2730</v>
      </c>
      <c r="D6" s="343" t="s">
        <v>2874</v>
      </c>
      <c r="E6" s="343" t="s">
        <v>2832</v>
      </c>
      <c r="F6" s="343" t="s">
        <v>2731</v>
      </c>
      <c r="G6" s="344">
        <v>-13988.44</v>
      </c>
    </row>
    <row r="7" spans="1:7">
      <c r="A7" s="343" t="s">
        <v>3129</v>
      </c>
      <c r="B7" s="343">
        <v>7300008598</v>
      </c>
      <c r="C7" s="343" t="s">
        <v>2730</v>
      </c>
      <c r="D7" s="343" t="s">
        <v>1642</v>
      </c>
      <c r="E7" s="343" t="s">
        <v>2604</v>
      </c>
      <c r="F7" s="343" t="s">
        <v>2731</v>
      </c>
      <c r="G7" s="344">
        <v>-13500.08</v>
      </c>
    </row>
    <row r="8" spans="1:7">
      <c r="A8" s="343" t="s">
        <v>3131</v>
      </c>
      <c r="B8" s="343">
        <v>7300008994</v>
      </c>
      <c r="C8" s="343" t="s">
        <v>2730</v>
      </c>
      <c r="D8" s="343" t="s">
        <v>1590</v>
      </c>
      <c r="E8" s="343" t="s">
        <v>2832</v>
      </c>
      <c r="F8" s="343" t="s">
        <v>2731</v>
      </c>
      <c r="G8" s="344">
        <v>-15750.48</v>
      </c>
    </row>
    <row r="9" spans="1:7">
      <c r="A9" s="445" t="s">
        <v>3128</v>
      </c>
      <c r="B9" s="445">
        <v>7400048176</v>
      </c>
      <c r="C9" s="445" t="s">
        <v>2742</v>
      </c>
      <c r="D9" s="445" t="s">
        <v>3132</v>
      </c>
      <c r="E9" s="445" t="s">
        <v>157</v>
      </c>
      <c r="F9" s="445" t="s">
        <v>2744</v>
      </c>
      <c r="G9" s="422">
        <v>1241.2</v>
      </c>
    </row>
    <row r="10" spans="1:7">
      <c r="A10" s="445" t="s">
        <v>3128</v>
      </c>
      <c r="B10" s="445">
        <v>7400048179</v>
      </c>
      <c r="C10" s="445" t="s">
        <v>2742</v>
      </c>
      <c r="D10" s="445" t="s">
        <v>3133</v>
      </c>
      <c r="E10" s="445" t="s">
        <v>157</v>
      </c>
      <c r="F10" s="445" t="s">
        <v>2744</v>
      </c>
      <c r="G10" s="422">
        <v>1241.2</v>
      </c>
    </row>
    <row r="11" spans="1:7">
      <c r="A11" s="445" t="s">
        <v>3135</v>
      </c>
      <c r="B11" s="445">
        <v>7400049571</v>
      </c>
      <c r="C11" s="445" t="s">
        <v>2742</v>
      </c>
      <c r="D11" s="445" t="s">
        <v>3136</v>
      </c>
      <c r="E11" s="445" t="s">
        <v>157</v>
      </c>
      <c r="F11" s="445" t="s">
        <v>2744</v>
      </c>
      <c r="G11" s="422">
        <v>1241.2</v>
      </c>
    </row>
    <row r="12" spans="1:7">
      <c r="A12" s="445" t="s">
        <v>3135</v>
      </c>
      <c r="B12" s="445">
        <v>7400049576</v>
      </c>
      <c r="C12" s="445" t="s">
        <v>2742</v>
      </c>
      <c r="D12" s="445" t="s">
        <v>3137</v>
      </c>
      <c r="E12" s="445" t="s">
        <v>157</v>
      </c>
      <c r="F12" s="445" t="s">
        <v>2744</v>
      </c>
      <c r="G12" s="422">
        <v>1241.2</v>
      </c>
    </row>
    <row r="13" spans="1:7">
      <c r="A13" s="445" t="s">
        <v>3135</v>
      </c>
      <c r="B13" s="445">
        <v>7400049580</v>
      </c>
      <c r="C13" s="445" t="s">
        <v>2742</v>
      </c>
      <c r="D13" s="445" t="s">
        <v>3138</v>
      </c>
      <c r="E13" s="445" t="s">
        <v>157</v>
      </c>
      <c r="F13" s="445" t="s">
        <v>2744</v>
      </c>
      <c r="G13" s="422">
        <v>1241.2</v>
      </c>
    </row>
    <row r="14" spans="1:7">
      <c r="A14" s="445" t="s">
        <v>3135</v>
      </c>
      <c r="B14" s="445">
        <v>7400049584</v>
      </c>
      <c r="C14" s="445" t="s">
        <v>2742</v>
      </c>
      <c r="D14" s="445" t="s">
        <v>3139</v>
      </c>
      <c r="E14" s="445" t="s">
        <v>157</v>
      </c>
      <c r="F14" s="445" t="s">
        <v>2744</v>
      </c>
      <c r="G14" s="422">
        <v>1241.2</v>
      </c>
    </row>
    <row r="15" spans="1:7">
      <c r="A15" s="445" t="s">
        <v>3135</v>
      </c>
      <c r="B15" s="445">
        <v>7400049588</v>
      </c>
      <c r="C15" s="445" t="s">
        <v>2742</v>
      </c>
      <c r="D15" s="445" t="s">
        <v>3140</v>
      </c>
      <c r="E15" s="445" t="s">
        <v>157</v>
      </c>
      <c r="F15" s="445" t="s">
        <v>2744</v>
      </c>
      <c r="G15" s="422">
        <v>1241.2</v>
      </c>
    </row>
    <row r="16" spans="1:7">
      <c r="A16" s="445" t="s">
        <v>3135</v>
      </c>
      <c r="B16" s="445">
        <v>7400049592</v>
      </c>
      <c r="C16" s="445" t="s">
        <v>2742</v>
      </c>
      <c r="D16" s="445" t="s">
        <v>3141</v>
      </c>
      <c r="E16" s="445" t="s">
        <v>157</v>
      </c>
      <c r="F16" s="445" t="s">
        <v>2744</v>
      </c>
      <c r="G16" s="422">
        <v>1241.2</v>
      </c>
    </row>
    <row r="17" spans="1:7">
      <c r="A17" s="445" t="s">
        <v>3135</v>
      </c>
      <c r="B17" s="445">
        <v>7400049596</v>
      </c>
      <c r="C17" s="445" t="s">
        <v>2742</v>
      </c>
      <c r="D17" s="445" t="s">
        <v>3142</v>
      </c>
      <c r="E17" s="445" t="s">
        <v>157</v>
      </c>
      <c r="F17" s="445" t="s">
        <v>2744</v>
      </c>
      <c r="G17" s="422">
        <v>1241.2</v>
      </c>
    </row>
    <row r="18" spans="1:7">
      <c r="A18" s="445" t="s">
        <v>3135</v>
      </c>
      <c r="B18" s="445">
        <v>7400049600</v>
      </c>
      <c r="C18" s="445" t="s">
        <v>2742</v>
      </c>
      <c r="D18" s="445" t="s">
        <v>3143</v>
      </c>
      <c r="E18" s="445" t="s">
        <v>157</v>
      </c>
      <c r="F18" s="445" t="s">
        <v>2744</v>
      </c>
      <c r="G18" s="422">
        <v>1241.2</v>
      </c>
    </row>
    <row r="19" spans="1:7">
      <c r="A19" s="445" t="s">
        <v>3135</v>
      </c>
      <c r="B19" s="445">
        <v>7400049603</v>
      </c>
      <c r="C19" s="445" t="s">
        <v>2742</v>
      </c>
      <c r="D19" s="445" t="s">
        <v>3144</v>
      </c>
      <c r="E19" s="445" t="s">
        <v>157</v>
      </c>
      <c r="F19" s="445" t="s">
        <v>2744</v>
      </c>
      <c r="G19" s="422">
        <v>1241.2</v>
      </c>
    </row>
    <row r="20" spans="1:7">
      <c r="A20" s="445" t="s">
        <v>3135</v>
      </c>
      <c r="B20" s="445">
        <v>7400049606</v>
      </c>
      <c r="C20" s="445" t="s">
        <v>2742</v>
      </c>
      <c r="D20" s="445" t="s">
        <v>3145</v>
      </c>
      <c r="E20" s="445" t="s">
        <v>157</v>
      </c>
      <c r="F20" s="445" t="s">
        <v>2744</v>
      </c>
      <c r="G20" s="422">
        <v>1241.2</v>
      </c>
    </row>
    <row r="21" spans="1:7">
      <c r="A21" s="445" t="s">
        <v>3135</v>
      </c>
      <c r="B21" s="445">
        <v>7400049610</v>
      </c>
      <c r="C21" s="445" t="s">
        <v>2742</v>
      </c>
      <c r="D21" s="445" t="s">
        <v>3146</v>
      </c>
      <c r="E21" s="445" t="s">
        <v>157</v>
      </c>
      <c r="F21" s="445" t="s">
        <v>2744</v>
      </c>
      <c r="G21" s="422">
        <v>1241.2</v>
      </c>
    </row>
    <row r="22" spans="1:7">
      <c r="A22" s="445" t="s">
        <v>3135</v>
      </c>
      <c r="B22" s="445">
        <v>7400049612</v>
      </c>
      <c r="C22" s="445" t="s">
        <v>2742</v>
      </c>
      <c r="D22" s="445" t="s">
        <v>3147</v>
      </c>
      <c r="E22" s="445" t="s">
        <v>157</v>
      </c>
      <c r="F22" s="445" t="s">
        <v>2744</v>
      </c>
      <c r="G22" s="422">
        <v>1241.2</v>
      </c>
    </row>
    <row r="23" spans="1:7">
      <c r="A23" s="445" t="s">
        <v>3135</v>
      </c>
      <c r="B23" s="445">
        <v>7400049615</v>
      </c>
      <c r="C23" s="445" t="s">
        <v>2742</v>
      </c>
      <c r="D23" s="445" t="s">
        <v>3148</v>
      </c>
      <c r="E23" s="445" t="s">
        <v>157</v>
      </c>
      <c r="F23" s="445" t="s">
        <v>2744</v>
      </c>
      <c r="G23" s="422">
        <v>1241.2</v>
      </c>
    </row>
    <row r="24" spans="1:7">
      <c r="A24" s="445" t="s">
        <v>3135</v>
      </c>
      <c r="B24" s="445">
        <v>7400049618</v>
      </c>
      <c r="C24" s="445" t="s">
        <v>2742</v>
      </c>
      <c r="D24" s="445" t="s">
        <v>3149</v>
      </c>
      <c r="E24" s="445" t="s">
        <v>157</v>
      </c>
      <c r="F24" s="445" t="s">
        <v>2744</v>
      </c>
      <c r="G24" s="422">
        <v>1241.2</v>
      </c>
    </row>
    <row r="25" spans="1:7">
      <c r="A25" s="445" t="s">
        <v>3135</v>
      </c>
      <c r="B25" s="445">
        <v>7400049621</v>
      </c>
      <c r="C25" s="445" t="s">
        <v>2742</v>
      </c>
      <c r="D25" s="445" t="s">
        <v>3150</v>
      </c>
      <c r="E25" s="445" t="s">
        <v>157</v>
      </c>
      <c r="F25" s="445" t="s">
        <v>2744</v>
      </c>
      <c r="G25" s="422">
        <v>1241.2</v>
      </c>
    </row>
    <row r="26" spans="1:7">
      <c r="A26" s="445" t="s">
        <v>3135</v>
      </c>
      <c r="B26" s="445">
        <v>7400049623</v>
      </c>
      <c r="C26" s="445" t="s">
        <v>2742</v>
      </c>
      <c r="D26" s="445" t="s">
        <v>3151</v>
      </c>
      <c r="E26" s="445" t="s">
        <v>157</v>
      </c>
      <c r="F26" s="445" t="s">
        <v>2744</v>
      </c>
      <c r="G26" s="422">
        <v>1241.2</v>
      </c>
    </row>
    <row r="27" spans="1:7">
      <c r="A27" s="445" t="s">
        <v>3135</v>
      </c>
      <c r="B27" s="445">
        <v>7400049625</v>
      </c>
      <c r="C27" s="445" t="s">
        <v>2742</v>
      </c>
      <c r="D27" s="445" t="s">
        <v>3152</v>
      </c>
      <c r="E27" s="445" t="s">
        <v>157</v>
      </c>
      <c r="F27" s="445" t="s">
        <v>2744</v>
      </c>
      <c r="G27" s="422">
        <v>1241.2</v>
      </c>
    </row>
    <row r="28" spans="1:7">
      <c r="A28" s="445" t="s">
        <v>3131</v>
      </c>
      <c r="B28" s="445">
        <v>7400054221</v>
      </c>
      <c r="C28" s="445" t="s">
        <v>2742</v>
      </c>
      <c r="D28" s="445" t="s">
        <v>3165</v>
      </c>
      <c r="E28" s="445" t="s">
        <v>157</v>
      </c>
      <c r="F28" s="445" t="s">
        <v>2744</v>
      </c>
      <c r="G28" s="422">
        <v>1241.2</v>
      </c>
    </row>
    <row r="29" spans="1:7">
      <c r="A29" s="445" t="s">
        <v>3167</v>
      </c>
      <c r="B29" s="445">
        <v>7400055426</v>
      </c>
      <c r="C29" s="445" t="s">
        <v>2742</v>
      </c>
      <c r="D29" s="445" t="s">
        <v>3168</v>
      </c>
      <c r="E29" s="445" t="s">
        <v>157</v>
      </c>
      <c r="F29" s="445" t="s">
        <v>2744</v>
      </c>
      <c r="G29" s="422">
        <v>1241.2</v>
      </c>
    </row>
    <row r="30" spans="1:7">
      <c r="A30" s="445" t="s">
        <v>3167</v>
      </c>
      <c r="B30" s="445">
        <v>7400055430</v>
      </c>
      <c r="C30" s="445" t="s">
        <v>2742</v>
      </c>
      <c r="D30" s="445" t="s">
        <v>3169</v>
      </c>
      <c r="E30" s="445" t="s">
        <v>157</v>
      </c>
      <c r="F30" s="445" t="s">
        <v>2744</v>
      </c>
      <c r="G30" s="422">
        <v>1241.2</v>
      </c>
    </row>
    <row r="31" spans="1:7">
      <c r="A31" s="445" t="s">
        <v>3167</v>
      </c>
      <c r="B31" s="445">
        <v>7400055433</v>
      </c>
      <c r="C31" s="445" t="s">
        <v>2742</v>
      </c>
      <c r="D31" s="445" t="s">
        <v>3170</v>
      </c>
      <c r="E31" s="445" t="s">
        <v>157</v>
      </c>
      <c r="F31" s="445" t="s">
        <v>2744</v>
      </c>
      <c r="G31" s="422">
        <v>1241.2</v>
      </c>
    </row>
    <row r="32" spans="1:7">
      <c r="A32" s="445" t="s">
        <v>3167</v>
      </c>
      <c r="B32" s="445">
        <v>7400055437</v>
      </c>
      <c r="C32" s="445" t="s">
        <v>2742</v>
      </c>
      <c r="D32" s="445" t="s">
        <v>3171</v>
      </c>
      <c r="E32" s="445" t="s">
        <v>157</v>
      </c>
      <c r="F32" s="445" t="s">
        <v>2744</v>
      </c>
      <c r="G32" s="422">
        <v>1241.2</v>
      </c>
    </row>
    <row r="33" spans="1:7">
      <c r="A33" s="445" t="s">
        <v>3167</v>
      </c>
      <c r="B33" s="445">
        <v>7400055440</v>
      </c>
      <c r="C33" s="445" t="s">
        <v>2742</v>
      </c>
      <c r="D33" s="445" t="s">
        <v>3172</v>
      </c>
      <c r="E33" s="445" t="s">
        <v>157</v>
      </c>
      <c r="F33" s="445" t="s">
        <v>2744</v>
      </c>
      <c r="G33" s="422">
        <v>1241.2</v>
      </c>
    </row>
    <row r="34" spans="1:7">
      <c r="A34" s="445" t="s">
        <v>3167</v>
      </c>
      <c r="B34" s="445">
        <v>7400055443</v>
      </c>
      <c r="C34" s="445" t="s">
        <v>2742</v>
      </c>
      <c r="D34" s="445" t="s">
        <v>3173</v>
      </c>
      <c r="E34" s="445" t="s">
        <v>157</v>
      </c>
      <c r="F34" s="445" t="s">
        <v>2744</v>
      </c>
      <c r="G34" s="422">
        <v>1241.2</v>
      </c>
    </row>
    <row r="35" spans="1:7">
      <c r="A35" s="445" t="s">
        <v>3167</v>
      </c>
      <c r="B35" s="445">
        <v>7400055446</v>
      </c>
      <c r="C35" s="445" t="s">
        <v>2742</v>
      </c>
      <c r="D35" s="445" t="s">
        <v>3174</v>
      </c>
      <c r="E35" s="445" t="s">
        <v>157</v>
      </c>
      <c r="F35" s="445" t="s">
        <v>2744</v>
      </c>
      <c r="G35" s="422">
        <v>1241.2</v>
      </c>
    </row>
    <row r="36" spans="1:7">
      <c r="A36" s="445" t="s">
        <v>3167</v>
      </c>
      <c r="B36" s="445">
        <v>7400055449</v>
      </c>
      <c r="C36" s="445" t="s">
        <v>2742</v>
      </c>
      <c r="D36" s="445" t="s">
        <v>3175</v>
      </c>
      <c r="E36" s="445" t="s">
        <v>157</v>
      </c>
      <c r="F36" s="445" t="s">
        <v>2744</v>
      </c>
      <c r="G36" s="422">
        <v>1241.2</v>
      </c>
    </row>
    <row r="37" spans="1:7">
      <c r="A37" s="445" t="s">
        <v>3167</v>
      </c>
      <c r="B37" s="445">
        <v>7400055453</v>
      </c>
      <c r="C37" s="445" t="s">
        <v>2742</v>
      </c>
      <c r="D37" s="445" t="s">
        <v>3176</v>
      </c>
      <c r="E37" s="445" t="s">
        <v>157</v>
      </c>
      <c r="F37" s="445" t="s">
        <v>2744</v>
      </c>
      <c r="G37" s="422">
        <v>1241.2</v>
      </c>
    </row>
    <row r="38" spans="1:7">
      <c r="A38" s="445" t="s">
        <v>3167</v>
      </c>
      <c r="B38" s="445">
        <v>7400055455</v>
      </c>
      <c r="C38" s="445" t="s">
        <v>2742</v>
      </c>
      <c r="D38" s="445" t="s">
        <v>3177</v>
      </c>
      <c r="E38" s="445" t="s">
        <v>157</v>
      </c>
      <c r="F38" s="445" t="s">
        <v>2744</v>
      </c>
      <c r="G38" s="422">
        <v>1241.2</v>
      </c>
    </row>
    <row r="39" spans="1:7">
      <c r="A39" s="445" t="s">
        <v>3167</v>
      </c>
      <c r="B39" s="445">
        <v>7400055459</v>
      </c>
      <c r="C39" s="445" t="s">
        <v>2742</v>
      </c>
      <c r="D39" s="445" t="s">
        <v>3178</v>
      </c>
      <c r="E39" s="445" t="s">
        <v>157</v>
      </c>
      <c r="F39" s="445" t="s">
        <v>2744</v>
      </c>
      <c r="G39" s="422">
        <v>1241.2</v>
      </c>
    </row>
    <row r="40" spans="1:7">
      <c r="A40" s="445" t="s">
        <v>3167</v>
      </c>
      <c r="B40" s="445">
        <v>7400055463</v>
      </c>
      <c r="C40" s="445" t="s">
        <v>2742</v>
      </c>
      <c r="D40" s="445" t="s">
        <v>3179</v>
      </c>
      <c r="E40" s="445" t="s">
        <v>157</v>
      </c>
      <c r="F40" s="445" t="s">
        <v>2744</v>
      </c>
      <c r="G40" s="422">
        <v>1241.2</v>
      </c>
    </row>
    <row r="41" spans="1:7">
      <c r="A41" s="445" t="s">
        <v>3167</v>
      </c>
      <c r="B41" s="445">
        <v>7400055467</v>
      </c>
      <c r="C41" s="445" t="s">
        <v>2742</v>
      </c>
      <c r="D41" s="445" t="s">
        <v>3180</v>
      </c>
      <c r="E41" s="445" t="s">
        <v>157</v>
      </c>
      <c r="F41" s="445" t="s">
        <v>2744</v>
      </c>
      <c r="G41" s="422">
        <v>1241.2</v>
      </c>
    </row>
    <row r="42" spans="1:7">
      <c r="A42" s="445" t="s">
        <v>3167</v>
      </c>
      <c r="B42" s="445">
        <v>7400055471</v>
      </c>
      <c r="C42" s="445" t="s">
        <v>2742</v>
      </c>
      <c r="D42" s="445" t="s">
        <v>3181</v>
      </c>
      <c r="E42" s="445" t="s">
        <v>157</v>
      </c>
      <c r="F42" s="445" t="s">
        <v>2744</v>
      </c>
      <c r="G42" s="422">
        <v>1241.2</v>
      </c>
    </row>
    <row r="43" spans="1:7">
      <c r="A43" s="445" t="s">
        <v>3167</v>
      </c>
      <c r="B43" s="445">
        <v>7400055476</v>
      </c>
      <c r="C43" s="445" t="s">
        <v>2742</v>
      </c>
      <c r="D43" s="445" t="s">
        <v>3182</v>
      </c>
      <c r="E43" s="445" t="s">
        <v>157</v>
      </c>
      <c r="F43" s="445" t="s">
        <v>2744</v>
      </c>
      <c r="G43" s="422">
        <v>1241.2</v>
      </c>
    </row>
    <row r="44" spans="1:7">
      <c r="A44" s="445" t="s">
        <v>3167</v>
      </c>
      <c r="B44" s="445">
        <v>7400055504</v>
      </c>
      <c r="C44" s="445" t="s">
        <v>2742</v>
      </c>
      <c r="D44" s="445" t="s">
        <v>3185</v>
      </c>
      <c r="E44" s="445" t="s">
        <v>157</v>
      </c>
      <c r="F44" s="445" t="s">
        <v>2744</v>
      </c>
      <c r="G44" s="422">
        <v>1241.2</v>
      </c>
    </row>
    <row r="45" spans="1:7">
      <c r="A45" s="445" t="s">
        <v>3167</v>
      </c>
      <c r="B45" s="445">
        <v>7400055510</v>
      </c>
      <c r="C45" s="445" t="s">
        <v>2742</v>
      </c>
      <c r="D45" s="445" t="s">
        <v>3186</v>
      </c>
      <c r="E45" s="445" t="s">
        <v>157</v>
      </c>
      <c r="F45" s="445" t="s">
        <v>2744</v>
      </c>
      <c r="G45" s="422">
        <v>1241.2</v>
      </c>
    </row>
    <row r="46" spans="1:7">
      <c r="A46" s="445" t="s">
        <v>3167</v>
      </c>
      <c r="B46" s="445">
        <v>7400055514</v>
      </c>
      <c r="C46" s="445" t="s">
        <v>2742</v>
      </c>
      <c r="D46" s="445" t="s">
        <v>3187</v>
      </c>
      <c r="E46" s="445" t="s">
        <v>157</v>
      </c>
      <c r="F46" s="445" t="s">
        <v>2744</v>
      </c>
      <c r="G46" s="422">
        <v>1241.2</v>
      </c>
    </row>
    <row r="47" spans="1:7">
      <c r="A47" s="445" t="s">
        <v>3167</v>
      </c>
      <c r="B47" s="445">
        <v>7400055519</v>
      </c>
      <c r="C47" s="445" t="s">
        <v>2742</v>
      </c>
      <c r="D47" s="445" t="s">
        <v>3188</v>
      </c>
      <c r="E47" s="445" t="s">
        <v>157</v>
      </c>
      <c r="F47" s="445" t="s">
        <v>2744</v>
      </c>
      <c r="G47" s="422">
        <v>1241.2</v>
      </c>
    </row>
    <row r="48" spans="1:7">
      <c r="A48" s="445" t="s">
        <v>3167</v>
      </c>
      <c r="B48" s="445">
        <v>7400055524</v>
      </c>
      <c r="C48" s="445" t="s">
        <v>2742</v>
      </c>
      <c r="D48" s="445" t="s">
        <v>3189</v>
      </c>
      <c r="E48" s="445" t="s">
        <v>157</v>
      </c>
      <c r="F48" s="445" t="s">
        <v>2744</v>
      </c>
      <c r="G48" s="422">
        <v>1241.2</v>
      </c>
    </row>
    <row r="49" spans="1:7">
      <c r="A49" s="445" t="s">
        <v>3167</v>
      </c>
      <c r="B49" s="445">
        <v>7400055529</v>
      </c>
      <c r="C49" s="445" t="s">
        <v>2742</v>
      </c>
      <c r="D49" s="445" t="s">
        <v>3190</v>
      </c>
      <c r="E49" s="445" t="s">
        <v>157</v>
      </c>
      <c r="F49" s="445" t="s">
        <v>2744</v>
      </c>
      <c r="G49" s="422">
        <v>1241.2</v>
      </c>
    </row>
    <row r="50" spans="1:7">
      <c r="A50" s="445" t="s">
        <v>3167</v>
      </c>
      <c r="B50" s="445">
        <v>7400055535</v>
      </c>
      <c r="C50" s="445" t="s">
        <v>2742</v>
      </c>
      <c r="D50" s="445" t="s">
        <v>3191</v>
      </c>
      <c r="E50" s="445" t="s">
        <v>157</v>
      </c>
      <c r="F50" s="445" t="s">
        <v>2744</v>
      </c>
      <c r="G50" s="422">
        <v>1241.2</v>
      </c>
    </row>
    <row r="51" spans="1:7">
      <c r="A51" s="445" t="s">
        <v>3167</v>
      </c>
      <c r="B51" s="445">
        <v>7400055539</v>
      </c>
      <c r="C51" s="445" t="s">
        <v>2742</v>
      </c>
      <c r="D51" s="445" t="s">
        <v>3192</v>
      </c>
      <c r="E51" s="445" t="s">
        <v>157</v>
      </c>
      <c r="F51" s="445" t="s">
        <v>2744</v>
      </c>
      <c r="G51" s="422">
        <v>1241.2</v>
      </c>
    </row>
    <row r="52" spans="1:7">
      <c r="A52" s="445" t="s">
        <v>3167</v>
      </c>
      <c r="B52" s="445">
        <v>7400055543</v>
      </c>
      <c r="C52" s="445" t="s">
        <v>2742</v>
      </c>
      <c r="D52" s="445" t="s">
        <v>3193</v>
      </c>
      <c r="E52" s="445" t="s">
        <v>157</v>
      </c>
      <c r="F52" s="445" t="s">
        <v>2744</v>
      </c>
      <c r="G52" s="422">
        <v>1241.2</v>
      </c>
    </row>
    <row r="53" spans="1:7">
      <c r="A53" s="445" t="s">
        <v>3167</v>
      </c>
      <c r="B53" s="445">
        <v>7400055548</v>
      </c>
      <c r="C53" s="445" t="s">
        <v>2742</v>
      </c>
      <c r="D53" s="445" t="s">
        <v>3194</v>
      </c>
      <c r="E53" s="445" t="s">
        <v>157</v>
      </c>
      <c r="F53" s="445" t="s">
        <v>2744</v>
      </c>
      <c r="G53" s="422">
        <v>1241.2</v>
      </c>
    </row>
    <row r="54" spans="1:7">
      <c r="A54" s="445" t="s">
        <v>3167</v>
      </c>
      <c r="B54" s="445">
        <v>7400055552</v>
      </c>
      <c r="C54" s="445" t="s">
        <v>2742</v>
      </c>
      <c r="D54" s="445" t="s">
        <v>3195</v>
      </c>
      <c r="E54" s="445" t="s">
        <v>157</v>
      </c>
      <c r="F54" s="445" t="s">
        <v>2744</v>
      </c>
      <c r="G54" s="422">
        <v>1241.2</v>
      </c>
    </row>
    <row r="55" spans="1:7">
      <c r="A55" s="445" t="s">
        <v>3167</v>
      </c>
      <c r="B55" s="445">
        <v>7400055556</v>
      </c>
      <c r="C55" s="445" t="s">
        <v>2742</v>
      </c>
      <c r="D55" s="445" t="s">
        <v>3196</v>
      </c>
      <c r="E55" s="445" t="s">
        <v>157</v>
      </c>
      <c r="F55" s="445" t="s">
        <v>2744</v>
      </c>
      <c r="G55" s="422">
        <v>1241.2</v>
      </c>
    </row>
    <row r="56" spans="1:7">
      <c r="A56" s="445" t="s">
        <v>3167</v>
      </c>
      <c r="B56" s="445">
        <v>7400055559</v>
      </c>
      <c r="C56" s="445" t="s">
        <v>2742</v>
      </c>
      <c r="D56" s="445" t="s">
        <v>3197</v>
      </c>
      <c r="E56" s="445" t="s">
        <v>157</v>
      </c>
      <c r="F56" s="445" t="s">
        <v>2744</v>
      </c>
      <c r="G56" s="422">
        <v>1241.2</v>
      </c>
    </row>
    <row r="57" spans="1:7">
      <c r="A57" s="445" t="s">
        <v>3167</v>
      </c>
      <c r="B57" s="445">
        <v>7400055563</v>
      </c>
      <c r="C57" s="445" t="s">
        <v>2742</v>
      </c>
      <c r="D57" s="445" t="s">
        <v>3198</v>
      </c>
      <c r="E57" s="445" t="s">
        <v>157</v>
      </c>
      <c r="F57" s="445" t="s">
        <v>2744</v>
      </c>
      <c r="G57" s="422">
        <v>1241.2</v>
      </c>
    </row>
    <row r="58" spans="1:7">
      <c r="A58" s="445" t="s">
        <v>3167</v>
      </c>
      <c r="B58" s="445">
        <v>7400055567</v>
      </c>
      <c r="C58" s="445" t="s">
        <v>2742</v>
      </c>
      <c r="D58" s="445" t="s">
        <v>3199</v>
      </c>
      <c r="E58" s="445" t="s">
        <v>157</v>
      </c>
      <c r="F58" s="445" t="s">
        <v>2744</v>
      </c>
      <c r="G58" s="422">
        <v>1241.2</v>
      </c>
    </row>
    <row r="59" spans="1:7">
      <c r="A59" s="445" t="s">
        <v>3167</v>
      </c>
      <c r="B59" s="445">
        <v>7400055571</v>
      </c>
      <c r="C59" s="445" t="s">
        <v>2742</v>
      </c>
      <c r="D59" s="445" t="s">
        <v>3200</v>
      </c>
      <c r="E59" s="445" t="s">
        <v>157</v>
      </c>
      <c r="F59" s="445" t="s">
        <v>2744</v>
      </c>
      <c r="G59" s="422">
        <v>1241.2</v>
      </c>
    </row>
    <row r="60" spans="1:7">
      <c r="A60" s="445" t="s">
        <v>3167</v>
      </c>
      <c r="B60" s="445">
        <v>7400055576</v>
      </c>
      <c r="C60" s="445" t="s">
        <v>2742</v>
      </c>
      <c r="D60" s="445" t="s">
        <v>3201</v>
      </c>
      <c r="E60" s="445" t="s">
        <v>157</v>
      </c>
      <c r="F60" s="445" t="s">
        <v>2744</v>
      </c>
      <c r="G60" s="422">
        <v>1241.2</v>
      </c>
    </row>
    <row r="61" spans="1:7">
      <c r="A61" s="445" t="s">
        <v>3167</v>
      </c>
      <c r="B61" s="445">
        <v>7400055580</v>
      </c>
      <c r="C61" s="445" t="s">
        <v>2742</v>
      </c>
      <c r="D61" s="445" t="s">
        <v>3202</v>
      </c>
      <c r="E61" s="445" t="s">
        <v>157</v>
      </c>
      <c r="F61" s="445" t="s">
        <v>2744</v>
      </c>
      <c r="G61" s="422">
        <v>1241.2</v>
      </c>
    </row>
    <row r="62" spans="1:7">
      <c r="A62" s="445" t="s">
        <v>3167</v>
      </c>
      <c r="B62" s="445">
        <v>7400055585</v>
      </c>
      <c r="C62" s="445" t="s">
        <v>2742</v>
      </c>
      <c r="D62" s="445" t="s">
        <v>3203</v>
      </c>
      <c r="E62" s="445" t="s">
        <v>157</v>
      </c>
      <c r="F62" s="445" t="s">
        <v>2744</v>
      </c>
      <c r="G62" s="422">
        <v>1241.2</v>
      </c>
    </row>
    <row r="63" spans="1:7">
      <c r="A63" t="s">
        <v>3128</v>
      </c>
      <c r="B63">
        <v>7400048186</v>
      </c>
      <c r="C63" t="s">
        <v>2742</v>
      </c>
      <c r="D63" t="s">
        <v>808</v>
      </c>
      <c r="E63" t="s">
        <v>2829</v>
      </c>
      <c r="F63" t="s">
        <v>2744</v>
      </c>
      <c r="G63" s="2">
        <v>10097.799999999999</v>
      </c>
    </row>
    <row r="64" spans="1:7">
      <c r="A64" t="s">
        <v>3131</v>
      </c>
      <c r="B64">
        <v>7400054239</v>
      </c>
      <c r="C64" t="s">
        <v>2742</v>
      </c>
      <c r="D64" t="s">
        <v>3166</v>
      </c>
      <c r="E64" t="s">
        <v>2832</v>
      </c>
      <c r="F64" t="s">
        <v>2744</v>
      </c>
      <c r="G64" s="2">
        <v>10097.799999999999</v>
      </c>
    </row>
    <row r="65" spans="1:7">
      <c r="A65" t="s">
        <v>3135</v>
      </c>
      <c r="B65">
        <v>7400049638</v>
      </c>
      <c r="C65" t="s">
        <v>2742</v>
      </c>
      <c r="D65" t="s">
        <v>3156</v>
      </c>
      <c r="E65" t="s">
        <v>2832</v>
      </c>
      <c r="F65" t="s">
        <v>2744</v>
      </c>
      <c r="G65" s="2">
        <v>10491.04</v>
      </c>
    </row>
    <row r="66" spans="1:7">
      <c r="A66" t="s">
        <v>3129</v>
      </c>
      <c r="B66">
        <v>7400052712</v>
      </c>
      <c r="C66" t="s">
        <v>2742</v>
      </c>
      <c r="D66" t="s">
        <v>3158</v>
      </c>
      <c r="E66" t="s">
        <v>2832</v>
      </c>
      <c r="F66" t="s">
        <v>2744</v>
      </c>
      <c r="G66" s="2">
        <v>10491.04</v>
      </c>
    </row>
    <row r="67" spans="1:7">
      <c r="A67" t="s">
        <v>3167</v>
      </c>
      <c r="B67">
        <v>7400055488</v>
      </c>
      <c r="C67" t="s">
        <v>2742</v>
      </c>
      <c r="D67" t="s">
        <v>2851</v>
      </c>
      <c r="E67" t="s">
        <v>2832</v>
      </c>
      <c r="F67" t="s">
        <v>2744</v>
      </c>
      <c r="G67" s="2">
        <v>10491.04</v>
      </c>
    </row>
    <row r="68" spans="1:7">
      <c r="A68" t="s">
        <v>3129</v>
      </c>
      <c r="B68">
        <v>7400052738</v>
      </c>
      <c r="C68" t="s">
        <v>2742</v>
      </c>
      <c r="D68" t="s">
        <v>3159</v>
      </c>
      <c r="E68" t="s">
        <v>3164</v>
      </c>
      <c r="F68" t="s">
        <v>2744</v>
      </c>
      <c r="G68" s="2">
        <v>11200.87</v>
      </c>
    </row>
    <row r="69" spans="1:7">
      <c r="A69" t="s">
        <v>3129</v>
      </c>
      <c r="B69">
        <v>7400052718</v>
      </c>
      <c r="C69" t="s">
        <v>2742</v>
      </c>
      <c r="D69" t="s">
        <v>1832</v>
      </c>
      <c r="E69" t="s">
        <v>2979</v>
      </c>
      <c r="F69" t="s">
        <v>2744</v>
      </c>
      <c r="G69" s="2">
        <v>11241.56</v>
      </c>
    </row>
    <row r="70" spans="1:7">
      <c r="A70" t="s">
        <v>3128</v>
      </c>
      <c r="B70">
        <v>7400048201</v>
      </c>
      <c r="C70" t="s">
        <v>2742</v>
      </c>
      <c r="D70" t="s">
        <v>1837</v>
      </c>
      <c r="E70" t="s">
        <v>2846</v>
      </c>
      <c r="F70" t="s">
        <v>2744</v>
      </c>
      <c r="G70" s="2">
        <v>11481.68</v>
      </c>
    </row>
    <row r="71" spans="1:7">
      <c r="A71" t="s">
        <v>3135</v>
      </c>
      <c r="B71">
        <v>7400049643</v>
      </c>
      <c r="C71" t="s">
        <v>2742</v>
      </c>
      <c r="D71" t="s">
        <v>3157</v>
      </c>
      <c r="E71" t="s">
        <v>2846</v>
      </c>
      <c r="F71" t="s">
        <v>2744</v>
      </c>
      <c r="G71" s="2">
        <v>11673.08</v>
      </c>
    </row>
    <row r="72" spans="1:7">
      <c r="A72" t="s">
        <v>3128</v>
      </c>
      <c r="B72">
        <v>7400048191</v>
      </c>
      <c r="C72" t="s">
        <v>2742</v>
      </c>
      <c r="D72" t="s">
        <v>3130</v>
      </c>
      <c r="E72" t="s">
        <v>2832</v>
      </c>
      <c r="F72" t="s">
        <v>2744</v>
      </c>
      <c r="G72" s="2">
        <v>12409.68</v>
      </c>
    </row>
    <row r="73" spans="1:7">
      <c r="A73" t="s">
        <v>3129</v>
      </c>
      <c r="B73">
        <v>7400052706</v>
      </c>
      <c r="C73" t="s">
        <v>2742</v>
      </c>
      <c r="D73" t="s">
        <v>3130</v>
      </c>
      <c r="E73" t="s">
        <v>2832</v>
      </c>
      <c r="F73" t="s">
        <v>2744</v>
      </c>
      <c r="G73" s="2">
        <v>12409.68</v>
      </c>
    </row>
    <row r="74" spans="1:7">
      <c r="A74" t="s">
        <v>3167</v>
      </c>
      <c r="B74">
        <v>7400055484</v>
      </c>
      <c r="C74" t="s">
        <v>2742</v>
      </c>
      <c r="D74" t="s">
        <v>3183</v>
      </c>
      <c r="E74" t="s">
        <v>2832</v>
      </c>
      <c r="F74" t="s">
        <v>2744</v>
      </c>
      <c r="G74" s="2">
        <v>12409.68</v>
      </c>
    </row>
    <row r="75" spans="1:7">
      <c r="A75" t="s">
        <v>3128</v>
      </c>
      <c r="B75">
        <v>7400048194</v>
      </c>
      <c r="C75" t="s">
        <v>2742</v>
      </c>
      <c r="D75" t="s">
        <v>2572</v>
      </c>
      <c r="E75" t="s">
        <v>2832</v>
      </c>
      <c r="F75" t="s">
        <v>2744</v>
      </c>
      <c r="G75" s="2">
        <v>13569.68</v>
      </c>
    </row>
    <row r="76" spans="1:7">
      <c r="A76" t="s">
        <v>3128</v>
      </c>
      <c r="B76">
        <v>7400048198</v>
      </c>
      <c r="C76" t="s">
        <v>2742</v>
      </c>
      <c r="D76" t="s">
        <v>1608</v>
      </c>
      <c r="E76" t="s">
        <v>2832</v>
      </c>
      <c r="F76" t="s">
        <v>2744</v>
      </c>
      <c r="G76" s="2">
        <v>13569.68</v>
      </c>
    </row>
    <row r="77" spans="1:7">
      <c r="A77" t="s">
        <v>3135</v>
      </c>
      <c r="B77">
        <v>7400049627</v>
      </c>
      <c r="C77" t="s">
        <v>2742</v>
      </c>
      <c r="D77" t="s">
        <v>3153</v>
      </c>
      <c r="E77" t="s">
        <v>2829</v>
      </c>
      <c r="F77" t="s">
        <v>2744</v>
      </c>
      <c r="G77" s="2">
        <v>13569.68</v>
      </c>
    </row>
    <row r="78" spans="1:7">
      <c r="A78" t="s">
        <v>3131</v>
      </c>
      <c r="B78">
        <v>7400054236</v>
      </c>
      <c r="C78" t="s">
        <v>2742</v>
      </c>
      <c r="D78" t="s">
        <v>526</v>
      </c>
      <c r="E78" t="s">
        <v>2832</v>
      </c>
      <c r="F78" t="s">
        <v>2744</v>
      </c>
      <c r="G78" s="2">
        <v>13569.68</v>
      </c>
    </row>
    <row r="79" spans="1:7">
      <c r="A79" t="s">
        <v>3135</v>
      </c>
      <c r="B79">
        <v>7400049630</v>
      </c>
      <c r="C79" t="s">
        <v>2742</v>
      </c>
      <c r="D79" t="s">
        <v>3154</v>
      </c>
      <c r="E79" t="s">
        <v>2832</v>
      </c>
      <c r="F79" t="s">
        <v>2744</v>
      </c>
      <c r="G79" s="2">
        <v>13816.76</v>
      </c>
    </row>
    <row r="80" spans="1:7">
      <c r="A80" t="s">
        <v>3131</v>
      </c>
      <c r="B80">
        <v>7400054223</v>
      </c>
      <c r="C80" t="s">
        <v>2742</v>
      </c>
      <c r="D80" t="s">
        <v>530</v>
      </c>
      <c r="E80" t="s">
        <v>2829</v>
      </c>
      <c r="F80" t="s">
        <v>2744</v>
      </c>
      <c r="G80" s="2">
        <v>13816.76</v>
      </c>
    </row>
    <row r="81" spans="1:7">
      <c r="A81" t="s">
        <v>3131</v>
      </c>
      <c r="B81">
        <v>7400054225</v>
      </c>
      <c r="C81" t="s">
        <v>2742</v>
      </c>
      <c r="D81" t="s">
        <v>2937</v>
      </c>
      <c r="E81" t="s">
        <v>2832</v>
      </c>
      <c r="F81" t="s">
        <v>2744</v>
      </c>
      <c r="G81" s="2">
        <v>14342.24</v>
      </c>
    </row>
    <row r="82" spans="1:7">
      <c r="A82" t="s">
        <v>3129</v>
      </c>
      <c r="B82">
        <v>7400052722</v>
      </c>
      <c r="C82" t="s">
        <v>2742</v>
      </c>
      <c r="D82" t="s">
        <v>3159</v>
      </c>
      <c r="E82" t="s">
        <v>3160</v>
      </c>
      <c r="F82" t="s">
        <v>2744</v>
      </c>
      <c r="G82" s="2">
        <v>14362.57</v>
      </c>
    </row>
    <row r="83" spans="1:7">
      <c r="A83" t="s">
        <v>3135</v>
      </c>
      <c r="B83">
        <v>7400049632</v>
      </c>
      <c r="C83" t="s">
        <v>2742</v>
      </c>
      <c r="D83" t="s">
        <v>3155</v>
      </c>
      <c r="E83" t="s">
        <v>2832</v>
      </c>
      <c r="F83" t="s">
        <v>2744</v>
      </c>
      <c r="G83" s="2">
        <v>15750.48</v>
      </c>
    </row>
    <row r="84" spans="1:7">
      <c r="A84" t="s">
        <v>3135</v>
      </c>
      <c r="B84">
        <v>7400049635</v>
      </c>
      <c r="C84" t="s">
        <v>2742</v>
      </c>
      <c r="D84" t="s">
        <v>2951</v>
      </c>
      <c r="E84" t="s">
        <v>2832</v>
      </c>
      <c r="F84" t="s">
        <v>2744</v>
      </c>
      <c r="G84" s="2">
        <v>15750.48</v>
      </c>
    </row>
    <row r="85" spans="1:7">
      <c r="A85" t="s">
        <v>3129</v>
      </c>
      <c r="B85">
        <v>7400052698</v>
      </c>
      <c r="C85" t="s">
        <v>2742</v>
      </c>
      <c r="D85" t="s">
        <v>2944</v>
      </c>
      <c r="E85" t="s">
        <v>2829</v>
      </c>
      <c r="F85" t="s">
        <v>2744</v>
      </c>
      <c r="G85" s="2">
        <v>15750.48</v>
      </c>
    </row>
    <row r="86" spans="1:7">
      <c r="A86" t="s">
        <v>3131</v>
      </c>
      <c r="B86">
        <v>7400054230</v>
      </c>
      <c r="C86" t="s">
        <v>2742</v>
      </c>
      <c r="D86" t="s">
        <v>2959</v>
      </c>
      <c r="E86" t="s">
        <v>2832</v>
      </c>
      <c r="F86" t="s">
        <v>2744</v>
      </c>
      <c r="G86" s="2">
        <v>15750.48</v>
      </c>
    </row>
    <row r="87" spans="1:7">
      <c r="A87" t="s">
        <v>3131</v>
      </c>
      <c r="B87">
        <v>7400054233</v>
      </c>
      <c r="C87" t="s">
        <v>2742</v>
      </c>
      <c r="D87" t="s">
        <v>2950</v>
      </c>
      <c r="E87" t="s">
        <v>2832</v>
      </c>
      <c r="F87" t="s">
        <v>2744</v>
      </c>
      <c r="G87" s="2">
        <v>15750.48</v>
      </c>
    </row>
    <row r="88" spans="1:7">
      <c r="A88" t="s">
        <v>3167</v>
      </c>
      <c r="B88">
        <v>7400055480</v>
      </c>
      <c r="C88" t="s">
        <v>2742</v>
      </c>
      <c r="D88" t="s">
        <v>2981</v>
      </c>
      <c r="E88" t="s">
        <v>2829</v>
      </c>
      <c r="F88" t="s">
        <v>2744</v>
      </c>
      <c r="G88" s="2">
        <v>15750.48</v>
      </c>
    </row>
    <row r="89" spans="1:7">
      <c r="A89" t="s">
        <v>3128</v>
      </c>
      <c r="B89">
        <v>7400048183</v>
      </c>
      <c r="C89" t="s">
        <v>2742</v>
      </c>
      <c r="D89" t="s">
        <v>2858</v>
      </c>
      <c r="E89" t="s">
        <v>3134</v>
      </c>
      <c r="F89" t="s">
        <v>2744</v>
      </c>
      <c r="G89" s="2">
        <v>17757.28</v>
      </c>
    </row>
    <row r="90" spans="1:7">
      <c r="A90" t="s">
        <v>3129</v>
      </c>
      <c r="B90">
        <v>7400052748</v>
      </c>
      <c r="C90" t="s">
        <v>2742</v>
      </c>
      <c r="D90" t="s">
        <v>3162</v>
      </c>
      <c r="E90" t="s">
        <v>3164</v>
      </c>
      <c r="F90" t="s">
        <v>2744</v>
      </c>
      <c r="G90" s="2">
        <v>18380.259999999998</v>
      </c>
    </row>
    <row r="91" spans="1:7">
      <c r="A91" t="s">
        <v>3129</v>
      </c>
      <c r="B91">
        <v>7400052753</v>
      </c>
      <c r="C91" t="s">
        <v>2742</v>
      </c>
      <c r="D91" t="s">
        <v>3163</v>
      </c>
      <c r="E91" t="s">
        <v>3164</v>
      </c>
      <c r="F91" t="s">
        <v>2744</v>
      </c>
      <c r="G91" s="2">
        <v>19556.919999999998</v>
      </c>
    </row>
    <row r="92" spans="1:7">
      <c r="A92" t="s">
        <v>3167</v>
      </c>
      <c r="B92">
        <v>7400055492</v>
      </c>
      <c r="C92" t="s">
        <v>2742</v>
      </c>
      <c r="D92" t="s">
        <v>3184</v>
      </c>
      <c r="E92" t="s">
        <v>2832</v>
      </c>
      <c r="F92" t="s">
        <v>2744</v>
      </c>
      <c r="G92" s="2">
        <v>19565.72</v>
      </c>
    </row>
    <row r="93" spans="1:7">
      <c r="A93" t="s">
        <v>3129</v>
      </c>
      <c r="B93">
        <v>7400052729</v>
      </c>
      <c r="C93" t="s">
        <v>2742</v>
      </c>
      <c r="D93" t="s">
        <v>3162</v>
      </c>
      <c r="E93" t="s">
        <v>3160</v>
      </c>
      <c r="F93" t="s">
        <v>2744</v>
      </c>
      <c r="G93" s="2">
        <v>26965.75</v>
      </c>
    </row>
    <row r="94" spans="1:7">
      <c r="A94" t="s">
        <v>3129</v>
      </c>
      <c r="B94">
        <v>7400052743</v>
      </c>
      <c r="C94" t="s">
        <v>2742</v>
      </c>
      <c r="D94" t="s">
        <v>3161</v>
      </c>
      <c r="E94" t="s">
        <v>3164</v>
      </c>
      <c r="F94" t="s">
        <v>2744</v>
      </c>
      <c r="G94" s="2">
        <v>33728.949999999997</v>
      </c>
    </row>
    <row r="95" spans="1:7">
      <c r="A95" t="s">
        <v>3129</v>
      </c>
      <c r="B95">
        <v>7400052733</v>
      </c>
      <c r="C95" t="s">
        <v>2742</v>
      </c>
      <c r="D95" t="s">
        <v>3163</v>
      </c>
      <c r="E95" t="s">
        <v>3160</v>
      </c>
      <c r="F95" t="s">
        <v>2744</v>
      </c>
      <c r="G95" s="2">
        <v>43629.8</v>
      </c>
    </row>
    <row r="96" spans="1:7">
      <c r="A96" t="s">
        <v>3129</v>
      </c>
      <c r="B96">
        <v>7400052725</v>
      </c>
      <c r="C96" t="s">
        <v>2742</v>
      </c>
      <c r="D96" t="s">
        <v>3161</v>
      </c>
      <c r="E96" t="s">
        <v>3160</v>
      </c>
      <c r="F96" t="s">
        <v>2744</v>
      </c>
      <c r="G96" s="2">
        <v>73992.94</v>
      </c>
    </row>
    <row r="97" spans="1:7">
      <c r="A97" s="51" t="s">
        <v>3167</v>
      </c>
      <c r="B97" s="51">
        <v>7300009594</v>
      </c>
      <c r="C97" s="51" t="s">
        <v>2769</v>
      </c>
      <c r="D97" s="51">
        <v>2000276590</v>
      </c>
      <c r="E97" s="51"/>
      <c r="F97" s="51" t="s">
        <v>2770</v>
      </c>
      <c r="G97" s="6">
        <v>-10194.290000000001</v>
      </c>
    </row>
    <row r="98" spans="1:7">
      <c r="A98" s="51" t="s">
        <v>3167</v>
      </c>
      <c r="B98" s="51">
        <v>7300009765</v>
      </c>
      <c r="C98" s="51" t="s">
        <v>2769</v>
      </c>
      <c r="D98" s="51">
        <v>2000276789</v>
      </c>
      <c r="E98" s="51"/>
      <c r="F98" s="51" t="s">
        <v>2770</v>
      </c>
      <c r="G98" s="6">
        <v>-11373.45</v>
      </c>
    </row>
    <row r="99" spans="1:7">
      <c r="A99" s="51" t="s">
        <v>3167</v>
      </c>
      <c r="B99" s="51">
        <v>7300009825</v>
      </c>
      <c r="C99" s="51" t="s">
        <v>2769</v>
      </c>
      <c r="D99" s="51">
        <v>2000276921</v>
      </c>
      <c r="E99" s="51"/>
      <c r="F99" s="51" t="s">
        <v>2770</v>
      </c>
      <c r="G99" s="51">
        <v>-273.76</v>
      </c>
    </row>
    <row r="100" spans="1:7">
      <c r="A100" s="51" t="s">
        <v>3167</v>
      </c>
      <c r="B100" s="51">
        <v>7300010089</v>
      </c>
      <c r="C100" s="51" t="s">
        <v>2769</v>
      </c>
      <c r="D100" s="51">
        <v>2000277173</v>
      </c>
      <c r="E100" s="51"/>
      <c r="F100" s="51" t="s">
        <v>2770</v>
      </c>
      <c r="G100" s="6">
        <v>-4945.78</v>
      </c>
    </row>
    <row r="101" spans="1:7">
      <c r="A101" s="51" t="s">
        <v>3167</v>
      </c>
      <c r="B101" s="51">
        <v>7300010301</v>
      </c>
      <c r="C101" s="51" t="s">
        <v>2769</v>
      </c>
      <c r="D101" s="51">
        <v>2000277410</v>
      </c>
      <c r="E101" s="51"/>
      <c r="F101" s="51" t="s">
        <v>2770</v>
      </c>
      <c r="G101" s="6">
        <v>-4945.78</v>
      </c>
    </row>
    <row r="102" spans="1:7">
      <c r="A102" s="51" t="s">
        <v>3167</v>
      </c>
      <c r="B102" s="51">
        <v>7300010304</v>
      </c>
      <c r="C102" s="51" t="s">
        <v>2769</v>
      </c>
      <c r="D102" s="51">
        <v>2000277411</v>
      </c>
      <c r="E102" s="51"/>
      <c r="F102" s="51" t="s">
        <v>2770</v>
      </c>
      <c r="G102" s="51">
        <v>-736.11</v>
      </c>
    </row>
    <row r="103" spans="1:7">
      <c r="G103" s="6">
        <f>SUM(G1:G102)</f>
        <v>529971.72999999986</v>
      </c>
    </row>
  </sheetData>
  <sortState ref="A9:G96">
    <sortCondition ref="G9:G96"/>
  </sortState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26"/>
  <sheetViews>
    <sheetView workbookViewId="0">
      <selection activeCell="D8" sqref="D8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3272</v>
      </c>
      <c r="E1" s="40"/>
      <c r="K1" s="668"/>
      <c r="L1" s="668"/>
      <c r="M1" s="668"/>
    </row>
    <row r="2" spans="1:15" ht="15">
      <c r="A2" s="668"/>
      <c r="B2" s="668"/>
      <c r="C2" s="668"/>
      <c r="D2" s="668"/>
      <c r="E2" s="668"/>
      <c r="F2" s="669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69"/>
      <c r="K3" s="41" t="s">
        <v>187</v>
      </c>
      <c r="L3" s="42"/>
      <c r="M3" s="668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668"/>
    </row>
    <row r="5" spans="1:15" ht="15" customHeight="1">
      <c r="A5" s="637" t="s">
        <v>138</v>
      </c>
      <c r="B5" s="339" t="s">
        <v>1304</v>
      </c>
      <c r="C5" s="339" t="s">
        <v>136</v>
      </c>
      <c r="D5" s="344">
        <v>-13500.08</v>
      </c>
      <c r="E5" s="335"/>
      <c r="F5" s="496" t="s">
        <v>190</v>
      </c>
      <c r="G5" s="423"/>
      <c r="H5" s="335"/>
      <c r="I5" s="357"/>
      <c r="K5" s="357"/>
      <c r="L5" s="358"/>
      <c r="M5" s="359"/>
      <c r="N5" s="360"/>
      <c r="O5" s="360"/>
    </row>
    <row r="6" spans="1:15" ht="15" customHeight="1">
      <c r="A6" s="637" t="s">
        <v>138</v>
      </c>
      <c r="B6" s="339" t="s">
        <v>1758</v>
      </c>
      <c r="C6" s="339" t="s">
        <v>136</v>
      </c>
      <c r="D6" s="344">
        <v>-13500.08</v>
      </c>
      <c r="E6" s="335"/>
      <c r="F6" s="496" t="s">
        <v>190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637" t="s">
        <v>138</v>
      </c>
      <c r="B7" s="339" t="s">
        <v>1711</v>
      </c>
      <c r="C7" s="339" t="s">
        <v>136</v>
      </c>
      <c r="D7" s="344">
        <v>-15750.48</v>
      </c>
      <c r="E7" s="335"/>
      <c r="F7" s="496" t="s">
        <v>190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637" t="s">
        <v>138</v>
      </c>
      <c r="B8" s="339" t="s">
        <v>746</v>
      </c>
      <c r="C8" s="339" t="s">
        <v>136</v>
      </c>
      <c r="D8" s="2">
        <v>15750.48</v>
      </c>
      <c r="E8" s="335"/>
      <c r="F8" s="496" t="s">
        <v>190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637" t="s">
        <v>138</v>
      </c>
      <c r="B9" s="398" t="s">
        <v>3001</v>
      </c>
      <c r="C9" s="339" t="s">
        <v>136</v>
      </c>
      <c r="D9" s="2">
        <v>15750.48</v>
      </c>
      <c r="E9" s="335"/>
      <c r="F9" s="496" t="s">
        <v>190</v>
      </c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637" t="s">
        <v>138</v>
      </c>
      <c r="B10" s="398" t="s">
        <v>2997</v>
      </c>
      <c r="C10" s="339" t="s">
        <v>136</v>
      </c>
      <c r="D10" s="2">
        <v>15750.48</v>
      </c>
      <c r="E10" s="335"/>
      <c r="F10" s="496" t="s">
        <v>190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637" t="s">
        <v>138</v>
      </c>
      <c r="B11" s="339" t="s">
        <v>3009</v>
      </c>
      <c r="C11" s="339" t="s">
        <v>136</v>
      </c>
      <c r="D11" s="2">
        <v>15750.48</v>
      </c>
      <c r="E11" s="335"/>
      <c r="F11" s="496" t="s">
        <v>190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>
      <c r="A12" s="637" t="s">
        <v>138</v>
      </c>
      <c r="B12" s="339" t="s">
        <v>3000</v>
      </c>
      <c r="C12" s="339" t="s">
        <v>136</v>
      </c>
      <c r="D12" s="2">
        <v>15750.48</v>
      </c>
      <c r="E12" s="335"/>
      <c r="F12" s="496" t="s">
        <v>190</v>
      </c>
      <c r="G12" s="423"/>
      <c r="H12" s="335"/>
      <c r="I12" s="357"/>
      <c r="K12" s="357"/>
      <c r="L12" s="358"/>
      <c r="M12" s="359"/>
      <c r="N12" s="360"/>
      <c r="O12" s="360"/>
    </row>
    <row r="13" spans="1:15" ht="15" customHeight="1" thickBot="1">
      <c r="A13" s="638" t="s">
        <v>138</v>
      </c>
      <c r="B13" s="401" t="s">
        <v>3025</v>
      </c>
      <c r="C13" s="362" t="s">
        <v>136</v>
      </c>
      <c r="D13" s="87">
        <v>15750.48</v>
      </c>
      <c r="E13" s="364"/>
      <c r="F13" s="495" t="s">
        <v>190</v>
      </c>
      <c r="G13" s="400"/>
      <c r="H13" s="364"/>
      <c r="I13" s="367"/>
      <c r="K13" s="357"/>
      <c r="L13" s="358"/>
      <c r="M13" s="359"/>
      <c r="N13" s="360"/>
      <c r="O13" s="360"/>
    </row>
    <row r="14" spans="1:15" ht="15" customHeight="1">
      <c r="A14" s="637" t="s">
        <v>138</v>
      </c>
      <c r="B14" s="841" t="s">
        <v>3098</v>
      </c>
      <c r="C14" s="339" t="s">
        <v>2905</v>
      </c>
      <c r="D14" s="344">
        <v>-1241.2</v>
      </c>
      <c r="E14" s="335"/>
      <c r="F14" s="496" t="s">
        <v>190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637" t="s">
        <v>138</v>
      </c>
      <c r="B15" s="339" t="s">
        <v>3210</v>
      </c>
      <c r="C15" s="339" t="s">
        <v>2905</v>
      </c>
      <c r="D15" s="422">
        <v>1241.2</v>
      </c>
      <c r="E15" s="335"/>
      <c r="F15" s="496" t="s">
        <v>137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37" t="s">
        <v>138</v>
      </c>
      <c r="B16" s="339" t="s">
        <v>3209</v>
      </c>
      <c r="C16" s="339" t="s">
        <v>2905</v>
      </c>
      <c r="D16" s="422">
        <v>1241.2</v>
      </c>
      <c r="E16" s="335"/>
      <c r="F16" s="496" t="s">
        <v>137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37" t="s">
        <v>138</v>
      </c>
      <c r="B17" s="339" t="s">
        <v>3211</v>
      </c>
      <c r="C17" s="339" t="s">
        <v>2905</v>
      </c>
      <c r="D17" s="422">
        <v>1241.2</v>
      </c>
      <c r="E17" s="335"/>
      <c r="F17" s="496" t="s">
        <v>137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637" t="s">
        <v>138</v>
      </c>
      <c r="B18" s="339" t="s">
        <v>3212</v>
      </c>
      <c r="C18" s="339" t="s">
        <v>2905</v>
      </c>
      <c r="D18" s="422">
        <v>1241.2</v>
      </c>
      <c r="E18" s="335"/>
      <c r="F18" s="496" t="s">
        <v>137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637" t="s">
        <v>138</v>
      </c>
      <c r="B19" s="339" t="s">
        <v>3213</v>
      </c>
      <c r="C19" s="339" t="s">
        <v>2905</v>
      </c>
      <c r="D19" s="422">
        <v>1241.2</v>
      </c>
      <c r="E19" s="335"/>
      <c r="F19" s="496" t="s">
        <v>137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637" t="s">
        <v>138</v>
      </c>
      <c r="B20" s="339" t="s">
        <v>3214</v>
      </c>
      <c r="C20" s="339" t="s">
        <v>2905</v>
      </c>
      <c r="D20" s="422">
        <v>1241.2</v>
      </c>
      <c r="E20" s="335"/>
      <c r="F20" s="496" t="s">
        <v>137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637" t="s">
        <v>138</v>
      </c>
      <c r="B21" s="339" t="s">
        <v>3215</v>
      </c>
      <c r="C21" s="339" t="s">
        <v>2905</v>
      </c>
      <c r="D21" s="422">
        <v>1241.2</v>
      </c>
      <c r="E21" s="335"/>
      <c r="F21" s="496" t="s">
        <v>137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637" t="s">
        <v>138</v>
      </c>
      <c r="B22" s="339" t="s">
        <v>3216</v>
      </c>
      <c r="C22" s="339" t="s">
        <v>2905</v>
      </c>
      <c r="D22" s="422">
        <v>1241.2</v>
      </c>
      <c r="E22" s="335"/>
      <c r="F22" s="496" t="s">
        <v>137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>
      <c r="A23" s="637" t="s">
        <v>138</v>
      </c>
      <c r="B23" s="339" t="s">
        <v>3217</v>
      </c>
      <c r="C23" s="339" t="s">
        <v>2905</v>
      </c>
      <c r="D23" s="422">
        <v>1241.2</v>
      </c>
      <c r="E23" s="335"/>
      <c r="F23" s="496" t="s">
        <v>137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>
      <c r="A24" s="637" t="s">
        <v>138</v>
      </c>
      <c r="B24" s="339" t="s">
        <v>3218</v>
      </c>
      <c r="C24" s="339" t="s">
        <v>2905</v>
      </c>
      <c r="D24" s="422">
        <v>1241.2</v>
      </c>
      <c r="E24" s="335"/>
      <c r="F24" s="496" t="s">
        <v>137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>
      <c r="A25" s="637" t="s">
        <v>138</v>
      </c>
      <c r="B25" s="339" t="s">
        <v>3219</v>
      </c>
      <c r="C25" s="339" t="s">
        <v>2905</v>
      </c>
      <c r="D25" s="422">
        <v>1241.2</v>
      </c>
      <c r="E25" s="335"/>
      <c r="F25" s="496" t="s">
        <v>137</v>
      </c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>
      <c r="A26" s="637" t="s">
        <v>138</v>
      </c>
      <c r="B26" s="339" t="s">
        <v>3220</v>
      </c>
      <c r="C26" s="339" t="s">
        <v>2905</v>
      </c>
      <c r="D26" s="422">
        <v>1241.2</v>
      </c>
      <c r="E26" s="335"/>
      <c r="F26" s="496" t="s">
        <v>137</v>
      </c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>
      <c r="A27" s="637" t="s">
        <v>138</v>
      </c>
      <c r="B27" s="339" t="s">
        <v>3221</v>
      </c>
      <c r="C27" s="339" t="s">
        <v>2905</v>
      </c>
      <c r="D27" s="422">
        <v>1241.2</v>
      </c>
      <c r="E27" s="335"/>
      <c r="F27" s="496" t="s">
        <v>137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>
      <c r="A28" s="637" t="s">
        <v>138</v>
      </c>
      <c r="B28" s="339" t="s">
        <v>3222</v>
      </c>
      <c r="C28" s="339" t="s">
        <v>2905</v>
      </c>
      <c r="D28" s="422">
        <v>1241.2</v>
      </c>
      <c r="E28" s="335"/>
      <c r="F28" s="496" t="s">
        <v>137</v>
      </c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>
      <c r="A29" s="637" t="s">
        <v>138</v>
      </c>
      <c r="B29" s="339" t="s">
        <v>3223</v>
      </c>
      <c r="C29" s="339" t="s">
        <v>2905</v>
      </c>
      <c r="D29" s="422">
        <v>1241.2</v>
      </c>
      <c r="E29" s="335"/>
      <c r="F29" s="496" t="s">
        <v>137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637" t="s">
        <v>138</v>
      </c>
      <c r="B30" s="339" t="s">
        <v>3225</v>
      </c>
      <c r="C30" s="339" t="s">
        <v>2905</v>
      </c>
      <c r="D30" s="422">
        <v>1241.2</v>
      </c>
      <c r="E30" s="335"/>
      <c r="F30" s="496" t="s">
        <v>137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637" t="s">
        <v>138</v>
      </c>
      <c r="B31" s="339" t="s">
        <v>3226</v>
      </c>
      <c r="C31" s="339" t="s">
        <v>2905</v>
      </c>
      <c r="D31" s="422">
        <v>1241.2</v>
      </c>
      <c r="E31" s="335"/>
      <c r="F31" s="496" t="s">
        <v>137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637" t="s">
        <v>138</v>
      </c>
      <c r="B32" s="339" t="s">
        <v>3227</v>
      </c>
      <c r="C32" s="339" t="s">
        <v>2905</v>
      </c>
      <c r="D32" s="422">
        <v>1241.2</v>
      </c>
      <c r="E32" s="335"/>
      <c r="F32" s="496" t="s">
        <v>137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637" t="s">
        <v>138</v>
      </c>
      <c r="B33" s="339" t="s">
        <v>3228</v>
      </c>
      <c r="C33" s="339" t="s">
        <v>2905</v>
      </c>
      <c r="D33" s="422">
        <v>1241.2</v>
      </c>
      <c r="E33" s="335"/>
      <c r="F33" s="496" t="s">
        <v>137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637" t="s">
        <v>138</v>
      </c>
      <c r="B34" s="339" t="s">
        <v>3229</v>
      </c>
      <c r="C34" s="339" t="s">
        <v>2905</v>
      </c>
      <c r="D34" s="422">
        <v>1241.2</v>
      </c>
      <c r="E34" s="335"/>
      <c r="F34" s="496" t="s">
        <v>137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637" t="s">
        <v>138</v>
      </c>
      <c r="B35" s="339" t="s">
        <v>3230</v>
      </c>
      <c r="C35" s="339" t="s">
        <v>2905</v>
      </c>
      <c r="D35" s="422">
        <v>1241.2</v>
      </c>
      <c r="E35" s="335"/>
      <c r="F35" s="496" t="s">
        <v>137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637" t="s">
        <v>138</v>
      </c>
      <c r="B36" s="339" t="s">
        <v>3231</v>
      </c>
      <c r="C36" s="339" t="s">
        <v>2905</v>
      </c>
      <c r="D36" s="422">
        <v>1241.2</v>
      </c>
      <c r="E36" s="335"/>
      <c r="F36" s="496" t="s">
        <v>137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637" t="s">
        <v>138</v>
      </c>
      <c r="B37" s="339" t="s">
        <v>3232</v>
      </c>
      <c r="C37" s="339" t="s">
        <v>2905</v>
      </c>
      <c r="D37" s="422">
        <v>1241.2</v>
      </c>
      <c r="E37" s="335"/>
      <c r="F37" s="496" t="s">
        <v>137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>
      <c r="A38" s="637" t="s">
        <v>138</v>
      </c>
      <c r="B38" s="339" t="s">
        <v>3233</v>
      </c>
      <c r="C38" s="339" t="s">
        <v>2905</v>
      </c>
      <c r="D38" s="422">
        <v>1241.2</v>
      </c>
      <c r="E38" s="335"/>
      <c r="F38" s="496" t="s">
        <v>137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637" t="s">
        <v>138</v>
      </c>
      <c r="B39" s="339" t="s">
        <v>3234</v>
      </c>
      <c r="C39" s="339" t="s">
        <v>2905</v>
      </c>
      <c r="D39" s="422">
        <v>1241.2</v>
      </c>
      <c r="E39" s="335"/>
      <c r="F39" s="496" t="s">
        <v>137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37" t="s">
        <v>138</v>
      </c>
      <c r="B40" s="339" t="s">
        <v>3235</v>
      </c>
      <c r="C40" s="339" t="s">
        <v>2905</v>
      </c>
      <c r="D40" s="422">
        <v>1241.2</v>
      </c>
      <c r="E40" s="335"/>
      <c r="F40" s="496" t="s">
        <v>137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637" t="s">
        <v>138</v>
      </c>
      <c r="B41" s="339" t="s">
        <v>3236</v>
      </c>
      <c r="C41" s="339" t="s">
        <v>2905</v>
      </c>
      <c r="D41" s="422">
        <v>1241.2</v>
      </c>
      <c r="E41" s="335"/>
      <c r="F41" s="496" t="s">
        <v>137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637" t="s">
        <v>138</v>
      </c>
      <c r="B42" s="339" t="s">
        <v>3237</v>
      </c>
      <c r="C42" s="339" t="s">
        <v>2905</v>
      </c>
      <c r="D42" s="422">
        <v>1241.2</v>
      </c>
      <c r="E42" s="335"/>
      <c r="F42" s="496" t="s">
        <v>137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>
      <c r="A43" s="637" t="s">
        <v>138</v>
      </c>
      <c r="B43" s="339" t="s">
        <v>3238</v>
      </c>
      <c r="C43" s="339" t="s">
        <v>2905</v>
      </c>
      <c r="D43" s="422">
        <v>1241.2</v>
      </c>
      <c r="E43" s="335"/>
      <c r="F43" s="496" t="s">
        <v>137</v>
      </c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637" t="s">
        <v>138</v>
      </c>
      <c r="B44" s="339" t="s">
        <v>3239</v>
      </c>
      <c r="C44" s="339" t="s">
        <v>2905</v>
      </c>
      <c r="D44" s="422">
        <v>1241.2</v>
      </c>
      <c r="E44" s="335"/>
      <c r="F44" s="496" t="s">
        <v>137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637" t="s">
        <v>138</v>
      </c>
      <c r="B45" s="339" t="s">
        <v>3243</v>
      </c>
      <c r="C45" s="339" t="s">
        <v>2905</v>
      </c>
      <c r="D45" s="422">
        <v>1241.2</v>
      </c>
      <c r="E45" s="335"/>
      <c r="F45" s="496" t="s">
        <v>137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637" t="s">
        <v>138</v>
      </c>
      <c r="B46" s="339" t="s">
        <v>3244</v>
      </c>
      <c r="C46" s="339" t="s">
        <v>2905</v>
      </c>
      <c r="D46" s="422">
        <v>1241.2</v>
      </c>
      <c r="E46" s="335"/>
      <c r="F46" s="496" t="s">
        <v>137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>
      <c r="A47" s="637" t="s">
        <v>138</v>
      </c>
      <c r="B47" s="339" t="s">
        <v>3257</v>
      </c>
      <c r="C47" s="339" t="s">
        <v>2905</v>
      </c>
      <c r="D47" s="422">
        <v>1241.2</v>
      </c>
      <c r="E47" s="335"/>
      <c r="F47" s="496" t="s">
        <v>137</v>
      </c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>
      <c r="A48" s="637" t="s">
        <v>138</v>
      </c>
      <c r="B48" s="339" t="s">
        <v>3258</v>
      </c>
      <c r="C48" s="339" t="s">
        <v>2905</v>
      </c>
      <c r="D48" s="422">
        <v>1241.2</v>
      </c>
      <c r="E48" s="335"/>
      <c r="F48" s="496" t="s">
        <v>137</v>
      </c>
      <c r="G48" s="423"/>
      <c r="H48" s="335"/>
      <c r="I48" s="357"/>
      <c r="K48" s="357"/>
      <c r="L48" s="358"/>
      <c r="M48" s="359"/>
      <c r="N48" s="360"/>
      <c r="O48" s="360"/>
    </row>
    <row r="49" spans="1:15" ht="15" customHeight="1">
      <c r="A49" s="637" t="s">
        <v>138</v>
      </c>
      <c r="B49" s="339" t="s">
        <v>3259</v>
      </c>
      <c r="C49" s="339" t="s">
        <v>2905</v>
      </c>
      <c r="D49" s="2">
        <v>10097.799999999999</v>
      </c>
      <c r="E49" s="335"/>
      <c r="F49" s="496" t="s">
        <v>190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637" t="s">
        <v>138</v>
      </c>
      <c r="B50" s="339" t="s">
        <v>3260</v>
      </c>
      <c r="C50" s="339" t="s">
        <v>2905</v>
      </c>
      <c r="D50" s="2">
        <v>10491.04</v>
      </c>
      <c r="E50" s="335"/>
      <c r="F50" s="496" t="s">
        <v>190</v>
      </c>
      <c r="G50" s="423"/>
      <c r="H50" s="335"/>
      <c r="I50" s="357"/>
      <c r="K50" s="357"/>
      <c r="L50" s="358"/>
      <c r="M50" s="359"/>
      <c r="N50" s="360"/>
      <c r="O50" s="360"/>
    </row>
    <row r="51" spans="1:15" ht="15" customHeight="1">
      <c r="A51" s="637" t="s">
        <v>138</v>
      </c>
      <c r="B51" s="339" t="s">
        <v>3261</v>
      </c>
      <c r="C51" s="339" t="s">
        <v>2905</v>
      </c>
      <c r="D51" s="2">
        <v>10491.04</v>
      </c>
      <c r="E51" s="335"/>
      <c r="F51" s="496" t="s">
        <v>190</v>
      </c>
      <c r="G51" s="423"/>
      <c r="H51" s="335"/>
      <c r="I51" s="357"/>
      <c r="K51" s="357"/>
      <c r="L51" s="358"/>
      <c r="M51" s="359"/>
      <c r="N51" s="360"/>
      <c r="O51" s="360"/>
    </row>
    <row r="52" spans="1:15" ht="15" customHeight="1" thickBot="1">
      <c r="A52" s="638" t="s">
        <v>138</v>
      </c>
      <c r="B52" s="362" t="s">
        <v>3265</v>
      </c>
      <c r="C52" s="362" t="s">
        <v>2905</v>
      </c>
      <c r="D52" s="87">
        <v>13569.68</v>
      </c>
      <c r="E52" s="364"/>
      <c r="F52" s="495" t="s">
        <v>190</v>
      </c>
      <c r="G52" s="400"/>
      <c r="H52" s="364"/>
      <c r="I52" s="367"/>
      <c r="K52" s="357"/>
      <c r="L52" s="358"/>
      <c r="M52" s="359"/>
      <c r="N52" s="360"/>
      <c r="O52" s="360"/>
    </row>
    <row r="53" spans="1:15" ht="15" customHeight="1" thickBot="1">
      <c r="A53" s="639" t="s">
        <v>138</v>
      </c>
      <c r="B53" s="372" t="s">
        <v>3205</v>
      </c>
      <c r="C53" s="372" t="s">
        <v>844</v>
      </c>
      <c r="D53" s="504">
        <v>1241.2</v>
      </c>
      <c r="E53" s="373"/>
      <c r="F53" s="577" t="s">
        <v>137</v>
      </c>
      <c r="G53" s="404"/>
      <c r="H53" s="373"/>
      <c r="I53" s="375"/>
      <c r="K53" s="357"/>
      <c r="L53" s="358"/>
      <c r="M53" s="359"/>
      <c r="N53" s="360"/>
      <c r="O53" s="360"/>
    </row>
    <row r="54" spans="1:15" ht="15" customHeight="1">
      <c r="A54" s="637" t="s">
        <v>138</v>
      </c>
      <c r="B54" s="396" t="s">
        <v>3204</v>
      </c>
      <c r="C54" s="339" t="s">
        <v>383</v>
      </c>
      <c r="D54" s="344">
        <v>-12409.68</v>
      </c>
      <c r="E54" s="335" t="s">
        <v>135</v>
      </c>
      <c r="F54" s="496" t="s">
        <v>190</v>
      </c>
      <c r="G54" s="423"/>
      <c r="H54" s="335"/>
      <c r="I54" s="357"/>
      <c r="K54" s="357"/>
      <c r="L54" s="358"/>
      <c r="M54" s="359"/>
      <c r="N54" s="360"/>
      <c r="O54" s="360"/>
    </row>
    <row r="55" spans="1:15" ht="15" customHeight="1">
      <c r="A55" s="637" t="s">
        <v>138</v>
      </c>
      <c r="B55" s="339" t="s">
        <v>2901</v>
      </c>
      <c r="C55" s="339" t="s">
        <v>383</v>
      </c>
      <c r="D55" s="344">
        <v>-13988.44</v>
      </c>
      <c r="E55" s="335"/>
      <c r="F55" s="496" t="s">
        <v>190</v>
      </c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637" t="s">
        <v>138</v>
      </c>
      <c r="B56" s="339" t="s">
        <v>3240</v>
      </c>
      <c r="C56" s="339" t="s">
        <v>383</v>
      </c>
      <c r="D56" s="422">
        <v>1241.2</v>
      </c>
      <c r="E56" s="335"/>
      <c r="F56" s="496" t="s">
        <v>137</v>
      </c>
      <c r="G56" s="423"/>
      <c r="H56" s="335"/>
      <c r="I56" s="357"/>
      <c r="K56" s="357"/>
      <c r="L56" s="358"/>
      <c r="M56" s="359"/>
      <c r="N56" s="360"/>
      <c r="O56" s="360"/>
    </row>
    <row r="57" spans="1:15" ht="15" customHeight="1">
      <c r="A57" s="637" t="s">
        <v>138</v>
      </c>
      <c r="B57" s="339" t="s">
        <v>3241</v>
      </c>
      <c r="C57" s="339" t="s">
        <v>383</v>
      </c>
      <c r="D57" s="422">
        <v>1241.2</v>
      </c>
      <c r="E57" s="335"/>
      <c r="F57" s="496" t="s">
        <v>137</v>
      </c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637" t="s">
        <v>138</v>
      </c>
      <c r="B58" s="339" t="s">
        <v>3242</v>
      </c>
      <c r="C58" s="339" t="s">
        <v>383</v>
      </c>
      <c r="D58" s="422">
        <v>1241.2</v>
      </c>
      <c r="E58" s="335"/>
      <c r="F58" s="496" t="s">
        <v>137</v>
      </c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>
      <c r="A59" s="637" t="s">
        <v>138</v>
      </c>
      <c r="B59" s="396" t="s">
        <v>3204</v>
      </c>
      <c r="C59" s="339" t="s">
        <v>383</v>
      </c>
      <c r="D59" s="2">
        <v>12409.68</v>
      </c>
      <c r="E59" s="335" t="s">
        <v>135</v>
      </c>
      <c r="F59" s="496" t="s">
        <v>190</v>
      </c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637" t="s">
        <v>138</v>
      </c>
      <c r="B60" s="398" t="s">
        <v>3204</v>
      </c>
      <c r="C60" s="339" t="s">
        <v>383</v>
      </c>
      <c r="D60" s="2">
        <v>12409.68</v>
      </c>
      <c r="E60" s="335" t="s">
        <v>135</v>
      </c>
      <c r="F60" s="496" t="s">
        <v>190</v>
      </c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>
      <c r="A61" s="637" t="s">
        <v>138</v>
      </c>
      <c r="B61" s="339" t="s">
        <v>3264</v>
      </c>
      <c r="C61" s="339" t="s">
        <v>383</v>
      </c>
      <c r="D61" s="2">
        <v>12409.68</v>
      </c>
      <c r="E61" s="335"/>
      <c r="F61" s="496" t="s">
        <v>190</v>
      </c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>
      <c r="A62" s="637" t="s">
        <v>138</v>
      </c>
      <c r="B62" s="339" t="s">
        <v>3268</v>
      </c>
      <c r="C62" s="339" t="s">
        <v>383</v>
      </c>
      <c r="D62" s="2">
        <v>19556.919999999998</v>
      </c>
      <c r="E62" s="335"/>
      <c r="F62" s="496" t="s">
        <v>190</v>
      </c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 thickBot="1">
      <c r="A63" s="638" t="s">
        <v>138</v>
      </c>
      <c r="B63" s="362" t="s">
        <v>3268</v>
      </c>
      <c r="C63" s="362" t="s">
        <v>383</v>
      </c>
      <c r="D63" s="87">
        <v>43629.8</v>
      </c>
      <c r="E63" s="364"/>
      <c r="F63" s="495" t="s">
        <v>190</v>
      </c>
      <c r="G63" s="400"/>
      <c r="H63" s="364"/>
      <c r="I63" s="367"/>
      <c r="K63" s="357"/>
      <c r="L63" s="358"/>
      <c r="M63" s="359"/>
      <c r="N63" s="360"/>
      <c r="O63" s="360"/>
    </row>
    <row r="64" spans="1:15" ht="15" customHeight="1">
      <c r="A64" s="637" t="s">
        <v>138</v>
      </c>
      <c r="B64" s="339" t="s">
        <v>3245</v>
      </c>
      <c r="C64" s="339" t="s">
        <v>298</v>
      </c>
      <c r="D64" s="422">
        <v>1241.2</v>
      </c>
      <c r="E64" s="335"/>
      <c r="F64" s="496" t="s">
        <v>137</v>
      </c>
      <c r="G64" s="423"/>
      <c r="H64" s="335"/>
      <c r="I64" s="357"/>
      <c r="K64" s="357"/>
      <c r="L64" s="358"/>
      <c r="M64" s="359"/>
      <c r="N64" s="360"/>
      <c r="O64" s="360"/>
    </row>
    <row r="65" spans="1:15" ht="15" customHeight="1">
      <c r="A65" s="637" t="s">
        <v>138</v>
      </c>
      <c r="B65" s="339" t="s">
        <v>3246</v>
      </c>
      <c r="C65" s="339" t="s">
        <v>298</v>
      </c>
      <c r="D65" s="422">
        <v>1241.2</v>
      </c>
      <c r="E65" s="335"/>
      <c r="F65" s="496" t="s">
        <v>137</v>
      </c>
      <c r="G65" s="423"/>
      <c r="H65" s="335"/>
      <c r="I65" s="357"/>
      <c r="K65" s="357"/>
      <c r="L65" s="358"/>
      <c r="M65" s="359"/>
      <c r="N65" s="360"/>
      <c r="O65" s="360"/>
    </row>
    <row r="66" spans="1:15" ht="15" customHeight="1">
      <c r="A66" s="637" t="s">
        <v>138</v>
      </c>
      <c r="B66" s="339" t="s">
        <v>3247</v>
      </c>
      <c r="C66" s="339" t="s">
        <v>298</v>
      </c>
      <c r="D66" s="422">
        <v>1241.2</v>
      </c>
      <c r="E66" s="335"/>
      <c r="F66" s="496" t="s">
        <v>137</v>
      </c>
      <c r="G66" s="423"/>
      <c r="H66" s="335"/>
      <c r="I66" s="357"/>
      <c r="K66" s="357"/>
      <c r="L66" s="358"/>
      <c r="M66" s="359"/>
      <c r="N66" s="360"/>
      <c r="O66" s="360"/>
    </row>
    <row r="67" spans="1:15" ht="15" customHeight="1">
      <c r="A67" s="637" t="s">
        <v>138</v>
      </c>
      <c r="B67" s="339" t="s">
        <v>3248</v>
      </c>
      <c r="C67" s="339" t="s">
        <v>298</v>
      </c>
      <c r="D67" s="422">
        <v>1241.2</v>
      </c>
      <c r="E67" s="335"/>
      <c r="F67" s="496" t="s">
        <v>137</v>
      </c>
      <c r="G67" s="423"/>
      <c r="H67" s="335"/>
      <c r="I67" s="357"/>
      <c r="K67" s="357"/>
      <c r="L67" s="358"/>
      <c r="M67" s="359"/>
      <c r="N67" s="360"/>
      <c r="O67" s="360"/>
    </row>
    <row r="68" spans="1:15" ht="15" customHeight="1">
      <c r="A68" s="637" t="s">
        <v>138</v>
      </c>
      <c r="B68" s="339" t="s">
        <v>3249</v>
      </c>
      <c r="C68" s="339" t="s">
        <v>298</v>
      </c>
      <c r="D68" s="422">
        <v>1241.2</v>
      </c>
      <c r="E68" s="335"/>
      <c r="F68" s="496" t="s">
        <v>137</v>
      </c>
      <c r="G68" s="423"/>
      <c r="H68" s="335"/>
      <c r="I68" s="357"/>
      <c r="K68" s="357"/>
      <c r="L68" s="358"/>
      <c r="M68" s="359"/>
      <c r="N68" s="360"/>
      <c r="O68" s="360"/>
    </row>
    <row r="69" spans="1:15" ht="15" customHeight="1">
      <c r="A69" s="637" t="s">
        <v>138</v>
      </c>
      <c r="B69" s="339" t="s">
        <v>3250</v>
      </c>
      <c r="C69" s="339" t="s">
        <v>298</v>
      </c>
      <c r="D69" s="422">
        <v>1241.2</v>
      </c>
      <c r="E69" s="335"/>
      <c r="F69" s="496" t="s">
        <v>137</v>
      </c>
      <c r="G69" s="423"/>
      <c r="H69" s="335"/>
      <c r="I69" s="357"/>
      <c r="K69" s="357"/>
      <c r="L69" s="358"/>
      <c r="M69" s="359"/>
      <c r="N69" s="360"/>
      <c r="O69" s="360"/>
    </row>
    <row r="70" spans="1:15" ht="15" customHeight="1">
      <c r="A70" s="637" t="s">
        <v>138</v>
      </c>
      <c r="B70" s="339" t="s">
        <v>3251</v>
      </c>
      <c r="C70" s="339" t="s">
        <v>298</v>
      </c>
      <c r="D70" s="422">
        <v>1241.2</v>
      </c>
      <c r="E70" s="335"/>
      <c r="F70" s="496" t="s">
        <v>137</v>
      </c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637" t="s">
        <v>138</v>
      </c>
      <c r="B71" s="339" t="s">
        <v>3252</v>
      </c>
      <c r="C71" s="339" t="s">
        <v>298</v>
      </c>
      <c r="D71" s="422">
        <v>1241.2</v>
      </c>
      <c r="E71" s="335"/>
      <c r="F71" s="496" t="s">
        <v>137</v>
      </c>
      <c r="G71" s="423"/>
      <c r="H71" s="335"/>
      <c r="I71" s="357"/>
      <c r="K71" s="357"/>
      <c r="L71" s="358"/>
      <c r="M71" s="359"/>
      <c r="N71" s="360"/>
      <c r="O71" s="360"/>
    </row>
    <row r="72" spans="1:15" ht="15" customHeight="1">
      <c r="A72" s="637" t="s">
        <v>138</v>
      </c>
      <c r="B72" s="339" t="s">
        <v>3253</v>
      </c>
      <c r="C72" s="339" t="s">
        <v>298</v>
      </c>
      <c r="D72" s="422">
        <v>1241.2</v>
      </c>
      <c r="E72" s="335"/>
      <c r="F72" s="496" t="s">
        <v>137</v>
      </c>
      <c r="G72" s="423"/>
      <c r="H72" s="335"/>
      <c r="I72" s="357"/>
      <c r="K72" s="357"/>
      <c r="L72" s="358"/>
      <c r="M72" s="359"/>
      <c r="N72" s="360"/>
      <c r="O72" s="360"/>
    </row>
    <row r="73" spans="1:15" ht="15" customHeight="1">
      <c r="A73" s="637" t="s">
        <v>138</v>
      </c>
      <c r="B73" s="339" t="s">
        <v>3254</v>
      </c>
      <c r="C73" s="339" t="s">
        <v>298</v>
      </c>
      <c r="D73" s="422">
        <v>1241.2</v>
      </c>
      <c r="E73" s="335"/>
      <c r="F73" s="496" t="s">
        <v>137</v>
      </c>
      <c r="G73" s="423"/>
      <c r="H73" s="335"/>
      <c r="I73" s="357"/>
      <c r="K73" s="357"/>
      <c r="L73" s="358"/>
      <c r="M73" s="359"/>
      <c r="N73" s="360"/>
      <c r="O73" s="360"/>
    </row>
    <row r="74" spans="1:15" ht="15" customHeight="1">
      <c r="A74" s="637" t="s">
        <v>138</v>
      </c>
      <c r="B74" s="339" t="s">
        <v>3255</v>
      </c>
      <c r="C74" s="339" t="s">
        <v>298</v>
      </c>
      <c r="D74" s="422">
        <v>1241.2</v>
      </c>
      <c r="E74" s="335"/>
      <c r="F74" s="496" t="s">
        <v>137</v>
      </c>
      <c r="G74" s="423"/>
      <c r="H74" s="335"/>
      <c r="I74" s="357"/>
      <c r="K74" s="357"/>
      <c r="L74" s="358"/>
      <c r="M74" s="359"/>
      <c r="N74" s="360"/>
      <c r="O74" s="360"/>
    </row>
    <row r="75" spans="1:15" ht="15" customHeight="1">
      <c r="A75" s="637" t="s">
        <v>138</v>
      </c>
      <c r="B75" s="339" t="s">
        <v>3256</v>
      </c>
      <c r="C75" s="339" t="s">
        <v>298</v>
      </c>
      <c r="D75" s="569">
        <v>1241.2</v>
      </c>
      <c r="E75" s="335"/>
      <c r="F75" s="496" t="s">
        <v>137</v>
      </c>
      <c r="G75" s="423"/>
      <c r="H75" s="335"/>
      <c r="I75" s="357"/>
      <c r="K75" s="357"/>
      <c r="L75" s="358"/>
      <c r="M75" s="359"/>
      <c r="N75" s="360"/>
      <c r="O75" s="360"/>
    </row>
    <row r="76" spans="1:15" ht="15" customHeight="1" thickBot="1">
      <c r="A76" s="638" t="s">
        <v>138</v>
      </c>
      <c r="B76" s="401" t="s">
        <v>3269</v>
      </c>
      <c r="C76" s="362" t="s">
        <v>298</v>
      </c>
      <c r="D76" s="87">
        <v>19565.72</v>
      </c>
      <c r="E76" s="364"/>
      <c r="F76" s="495" t="s">
        <v>190</v>
      </c>
      <c r="G76" s="400"/>
      <c r="H76" s="364"/>
      <c r="I76" s="367"/>
      <c r="K76" s="357"/>
      <c r="L76" s="358"/>
      <c r="M76" s="359"/>
      <c r="N76" s="360"/>
      <c r="O76" s="360"/>
    </row>
    <row r="77" spans="1:15" ht="15" customHeight="1">
      <c r="A77" s="637" t="s">
        <v>138</v>
      </c>
      <c r="B77" s="339" t="s">
        <v>3206</v>
      </c>
      <c r="C77" s="339" t="s">
        <v>134</v>
      </c>
      <c r="D77" s="422">
        <v>1241.2</v>
      </c>
      <c r="E77" s="335"/>
      <c r="F77" s="496" t="s">
        <v>137</v>
      </c>
      <c r="G77" s="423"/>
      <c r="H77" s="335"/>
      <c r="I77" s="357"/>
      <c r="K77" s="357"/>
      <c r="L77" s="358"/>
      <c r="M77" s="359"/>
      <c r="N77" s="360"/>
      <c r="O77" s="360"/>
    </row>
    <row r="78" spans="1:15" ht="15" customHeight="1">
      <c r="A78" s="637" t="s">
        <v>138</v>
      </c>
      <c r="B78" s="339" t="s">
        <v>3207</v>
      </c>
      <c r="C78" s="339" t="s">
        <v>134</v>
      </c>
      <c r="D78" s="422">
        <v>1241.2</v>
      </c>
      <c r="E78" s="335"/>
      <c r="F78" s="496" t="s">
        <v>137</v>
      </c>
      <c r="G78" s="423"/>
      <c r="H78" s="335"/>
      <c r="I78" s="357"/>
      <c r="K78" s="357"/>
      <c r="L78" s="358"/>
      <c r="M78" s="359"/>
      <c r="N78" s="360"/>
      <c r="O78" s="360"/>
    </row>
    <row r="79" spans="1:15" ht="15" customHeight="1">
      <c r="A79" s="637" t="s">
        <v>138</v>
      </c>
      <c r="B79" s="339" t="s">
        <v>3208</v>
      </c>
      <c r="C79" s="339" t="s">
        <v>134</v>
      </c>
      <c r="D79" s="422">
        <v>1241.2</v>
      </c>
      <c r="E79" s="335"/>
      <c r="F79" s="496" t="s">
        <v>137</v>
      </c>
      <c r="G79" s="423"/>
      <c r="H79" s="335"/>
      <c r="I79" s="357"/>
      <c r="K79" s="357"/>
      <c r="L79" s="358"/>
      <c r="M79" s="359"/>
      <c r="N79" s="360"/>
      <c r="O79" s="360"/>
    </row>
    <row r="80" spans="1:15" ht="15" customHeight="1">
      <c r="A80" s="637" t="s">
        <v>138</v>
      </c>
      <c r="B80" s="339" t="s">
        <v>3224</v>
      </c>
      <c r="C80" s="339" t="s">
        <v>134</v>
      </c>
      <c r="D80" s="422">
        <v>1241.2</v>
      </c>
      <c r="E80" s="335"/>
      <c r="F80" s="496" t="s">
        <v>137</v>
      </c>
      <c r="G80" s="423"/>
      <c r="H80" s="335"/>
      <c r="I80" s="357"/>
      <c r="K80" s="357"/>
      <c r="L80" s="358"/>
      <c r="M80" s="359"/>
      <c r="N80" s="360"/>
      <c r="O80" s="360"/>
    </row>
    <row r="81" spans="1:15" ht="15" customHeight="1">
      <c r="A81" s="637" t="s">
        <v>138</v>
      </c>
      <c r="B81" s="339" t="s">
        <v>1890</v>
      </c>
      <c r="C81" s="339" t="s">
        <v>134</v>
      </c>
      <c r="D81" s="2">
        <v>11241.56</v>
      </c>
      <c r="E81" s="335"/>
      <c r="F81" s="496" t="s">
        <v>190</v>
      </c>
      <c r="G81" s="423"/>
      <c r="H81" s="335"/>
      <c r="I81" s="357"/>
      <c r="K81" s="357"/>
      <c r="L81" s="358"/>
      <c r="M81" s="359"/>
      <c r="N81" s="360"/>
      <c r="O81" s="360"/>
    </row>
    <row r="82" spans="1:15" ht="15" customHeight="1">
      <c r="A82" s="637" t="s">
        <v>138</v>
      </c>
      <c r="B82" s="339" t="s">
        <v>1893</v>
      </c>
      <c r="C82" s="339" t="s">
        <v>134</v>
      </c>
      <c r="D82" s="2">
        <v>11481.68</v>
      </c>
      <c r="E82" s="335"/>
      <c r="F82" s="496" t="s">
        <v>190</v>
      </c>
      <c r="G82" s="423"/>
      <c r="H82" s="335"/>
      <c r="I82" s="357"/>
      <c r="K82" s="357"/>
      <c r="L82" s="358"/>
      <c r="M82" s="359"/>
      <c r="N82" s="360"/>
      <c r="O82" s="360"/>
    </row>
    <row r="83" spans="1:15" ht="15" customHeight="1" thickBot="1">
      <c r="A83" s="638" t="s">
        <v>138</v>
      </c>
      <c r="B83" s="401" t="s">
        <v>3263</v>
      </c>
      <c r="C83" s="362" t="s">
        <v>134</v>
      </c>
      <c r="D83" s="87">
        <v>11673.08</v>
      </c>
      <c r="E83" s="364"/>
      <c r="F83" s="495" t="s">
        <v>190</v>
      </c>
      <c r="G83" s="400"/>
      <c r="H83" s="364"/>
      <c r="I83" s="367"/>
      <c r="K83" s="357"/>
      <c r="L83" s="358"/>
      <c r="M83" s="359"/>
      <c r="N83" s="360"/>
      <c r="O83" s="360"/>
    </row>
    <row r="84" spans="1:15" ht="15" customHeight="1">
      <c r="A84" s="637" t="s">
        <v>138</v>
      </c>
      <c r="B84" s="396" t="s">
        <v>568</v>
      </c>
      <c r="C84" s="339" t="s">
        <v>141</v>
      </c>
      <c r="D84" s="344">
        <v>-13569.68</v>
      </c>
      <c r="E84" s="335" t="s">
        <v>133</v>
      </c>
      <c r="F84" s="496" t="s">
        <v>190</v>
      </c>
      <c r="G84" s="423"/>
      <c r="H84" s="335"/>
      <c r="I84" s="357"/>
      <c r="K84" s="357"/>
      <c r="L84" s="358"/>
      <c r="M84" s="359"/>
      <c r="N84" s="360"/>
      <c r="O84" s="360"/>
    </row>
    <row r="85" spans="1:15" ht="15" customHeight="1">
      <c r="A85" s="637" t="s">
        <v>138</v>
      </c>
      <c r="B85" s="398" t="s">
        <v>860</v>
      </c>
      <c r="C85" s="339" t="s">
        <v>141</v>
      </c>
      <c r="D85" s="2">
        <v>10097.799999999999</v>
      </c>
      <c r="E85" s="335"/>
      <c r="F85" s="496" t="s">
        <v>190</v>
      </c>
      <c r="G85" s="423"/>
      <c r="H85" s="335"/>
      <c r="I85" s="357"/>
      <c r="K85" s="357"/>
      <c r="L85" s="358"/>
      <c r="M85" s="359"/>
      <c r="N85" s="360"/>
      <c r="O85" s="360"/>
    </row>
    <row r="86" spans="1:15" ht="15" customHeight="1">
      <c r="A86" s="637" t="s">
        <v>138</v>
      </c>
      <c r="B86" s="339" t="s">
        <v>2884</v>
      </c>
      <c r="C86" s="339" t="s">
        <v>141</v>
      </c>
      <c r="D86" s="2">
        <v>10491.04</v>
      </c>
      <c r="E86" s="335"/>
      <c r="F86" s="496" t="s">
        <v>190</v>
      </c>
      <c r="G86" s="423"/>
      <c r="H86" s="335"/>
      <c r="I86" s="357"/>
      <c r="K86" s="357"/>
      <c r="L86" s="358"/>
      <c r="M86" s="359"/>
      <c r="N86" s="360"/>
      <c r="O86" s="360"/>
    </row>
    <row r="87" spans="1:15" ht="15" customHeight="1">
      <c r="A87" s="637" t="s">
        <v>138</v>
      </c>
      <c r="B87" s="339" t="s">
        <v>3262</v>
      </c>
      <c r="C87" s="339" t="s">
        <v>141</v>
      </c>
      <c r="D87" s="2">
        <v>11200.87</v>
      </c>
      <c r="E87" s="335"/>
      <c r="F87" s="496" t="s">
        <v>190</v>
      </c>
      <c r="G87" s="423"/>
      <c r="H87" s="335"/>
      <c r="I87" s="357"/>
      <c r="K87" s="357"/>
      <c r="L87" s="358"/>
      <c r="M87" s="359"/>
      <c r="N87" s="360"/>
      <c r="O87" s="360"/>
    </row>
    <row r="88" spans="1:15" ht="15" customHeight="1">
      <c r="A88" s="637" t="s">
        <v>138</v>
      </c>
      <c r="B88" s="398" t="s">
        <v>2581</v>
      </c>
      <c r="C88" s="339" t="s">
        <v>141</v>
      </c>
      <c r="D88" s="2">
        <v>13569.68</v>
      </c>
      <c r="E88" s="335"/>
      <c r="F88" s="496" t="s">
        <v>190</v>
      </c>
      <c r="G88" s="423"/>
      <c r="H88" s="335"/>
      <c r="I88" s="357"/>
      <c r="K88" s="357"/>
      <c r="L88" s="358"/>
      <c r="M88" s="359"/>
      <c r="N88" s="360"/>
      <c r="O88" s="360"/>
    </row>
    <row r="89" spans="1:15" ht="15" customHeight="1">
      <c r="A89" s="637" t="s">
        <v>138</v>
      </c>
      <c r="B89" s="339" t="s">
        <v>1729</v>
      </c>
      <c r="C89" s="339" t="s">
        <v>141</v>
      </c>
      <c r="D89" s="2">
        <v>13569.68</v>
      </c>
      <c r="E89" s="335"/>
      <c r="F89" s="496" t="s">
        <v>190</v>
      </c>
      <c r="G89" s="423"/>
      <c r="H89" s="335"/>
      <c r="I89" s="357"/>
      <c r="K89" s="357"/>
      <c r="L89" s="358"/>
      <c r="M89" s="359"/>
      <c r="N89" s="360"/>
      <c r="O89" s="360"/>
    </row>
    <row r="90" spans="1:15" ht="15" customHeight="1">
      <c r="A90" s="637" t="s">
        <v>138</v>
      </c>
      <c r="B90" s="396" t="s">
        <v>568</v>
      </c>
      <c r="C90" s="339" t="s">
        <v>141</v>
      </c>
      <c r="D90" s="2">
        <v>13569.68</v>
      </c>
      <c r="E90" s="335" t="s">
        <v>133</v>
      </c>
      <c r="F90" s="496" t="s">
        <v>190</v>
      </c>
      <c r="G90" s="423"/>
      <c r="H90" s="335"/>
      <c r="I90" s="357"/>
      <c r="K90" s="357"/>
      <c r="L90" s="358"/>
      <c r="M90" s="359"/>
      <c r="N90" s="360"/>
      <c r="O90" s="360"/>
    </row>
    <row r="91" spans="1:15" ht="15" customHeight="1">
      <c r="A91" s="637" t="s">
        <v>138</v>
      </c>
      <c r="B91" s="339" t="s">
        <v>3262</v>
      </c>
      <c r="C91" s="339" t="s">
        <v>141</v>
      </c>
      <c r="D91" s="2">
        <v>14362.57</v>
      </c>
      <c r="E91" s="335"/>
      <c r="F91" s="496" t="s">
        <v>190</v>
      </c>
      <c r="G91" s="423"/>
      <c r="H91" s="335"/>
      <c r="I91" s="357"/>
      <c r="K91" s="357"/>
      <c r="L91" s="358"/>
      <c r="M91" s="359"/>
      <c r="N91" s="360"/>
      <c r="O91" s="360"/>
    </row>
    <row r="92" spans="1:15" ht="15" customHeight="1" thickBot="1">
      <c r="A92" s="638" t="s">
        <v>138</v>
      </c>
      <c r="B92" s="401" t="s">
        <v>2891</v>
      </c>
      <c r="C92" s="362" t="s">
        <v>141</v>
      </c>
      <c r="D92" s="87">
        <v>17757.28</v>
      </c>
      <c r="E92" s="364"/>
      <c r="F92" s="495" t="s">
        <v>190</v>
      </c>
      <c r="G92" s="400"/>
      <c r="H92" s="364"/>
      <c r="I92" s="367"/>
      <c r="K92" s="357"/>
      <c r="L92" s="358"/>
      <c r="M92" s="359"/>
      <c r="N92" s="360"/>
      <c r="O92" s="360"/>
    </row>
    <row r="93" spans="1:15" ht="15" customHeight="1">
      <c r="A93" s="637" t="s">
        <v>138</v>
      </c>
      <c r="B93" s="339" t="s">
        <v>3270</v>
      </c>
      <c r="C93" s="339" t="s">
        <v>1136</v>
      </c>
      <c r="D93" s="2">
        <v>33728.949999999997</v>
      </c>
      <c r="E93" s="335"/>
      <c r="F93" s="496" t="s">
        <v>190</v>
      </c>
      <c r="G93" s="423"/>
      <c r="H93" s="335"/>
      <c r="I93" s="357"/>
      <c r="K93" s="357"/>
      <c r="L93" s="358"/>
      <c r="M93" s="359"/>
      <c r="N93" s="360"/>
      <c r="O93" s="360"/>
    </row>
    <row r="94" spans="1:15" ht="15" customHeight="1" thickBot="1">
      <c r="A94" s="638" t="s">
        <v>138</v>
      </c>
      <c r="B94" s="362" t="s">
        <v>3270</v>
      </c>
      <c r="C94" s="362" t="s">
        <v>1136</v>
      </c>
      <c r="D94" s="87">
        <v>73992.94</v>
      </c>
      <c r="E94" s="364"/>
      <c r="F94" s="495" t="s">
        <v>190</v>
      </c>
      <c r="G94" s="400"/>
      <c r="H94" s="364"/>
      <c r="I94" s="367"/>
      <c r="K94" s="357"/>
      <c r="L94" s="358"/>
      <c r="M94" s="359"/>
      <c r="N94" s="360"/>
      <c r="O94" s="360"/>
    </row>
    <row r="95" spans="1:15" ht="15" customHeight="1">
      <c r="A95" s="637" t="s">
        <v>138</v>
      </c>
      <c r="B95" s="339" t="s">
        <v>3110</v>
      </c>
      <c r="C95" s="339" t="s">
        <v>457</v>
      </c>
      <c r="D95" s="344">
        <v>-13816.76</v>
      </c>
      <c r="E95" s="335"/>
      <c r="F95" s="496" t="s">
        <v>190</v>
      </c>
      <c r="G95" s="423"/>
      <c r="H95" s="335"/>
      <c r="I95" s="357"/>
      <c r="K95" s="357"/>
      <c r="L95" s="358"/>
      <c r="M95" s="359"/>
      <c r="N95" s="360"/>
      <c r="O95" s="360"/>
    </row>
    <row r="96" spans="1:15" ht="15" customHeight="1">
      <c r="A96" s="637" t="s">
        <v>138</v>
      </c>
      <c r="B96" s="398" t="s">
        <v>3266</v>
      </c>
      <c r="C96" s="339" t="s">
        <v>457</v>
      </c>
      <c r="D96" s="2">
        <v>13816.76</v>
      </c>
      <c r="E96" s="335"/>
      <c r="F96" s="496" t="s">
        <v>190</v>
      </c>
      <c r="G96" s="423"/>
      <c r="H96" s="335"/>
      <c r="I96" s="357"/>
      <c r="K96" s="357"/>
      <c r="L96" s="358"/>
      <c r="M96" s="359"/>
      <c r="N96" s="360"/>
      <c r="O96" s="360"/>
    </row>
    <row r="97" spans="1:15" ht="15" customHeight="1">
      <c r="A97" s="637" t="s">
        <v>138</v>
      </c>
      <c r="B97" s="398" t="s">
        <v>572</v>
      </c>
      <c r="C97" s="339" t="s">
        <v>457</v>
      </c>
      <c r="D97" s="2">
        <v>13816.76</v>
      </c>
      <c r="E97" s="335"/>
      <c r="F97" s="496" t="s">
        <v>190</v>
      </c>
      <c r="G97" s="423"/>
      <c r="H97" s="335"/>
      <c r="I97" s="357"/>
      <c r="K97" s="357"/>
      <c r="L97" s="358"/>
      <c r="M97" s="359"/>
      <c r="N97" s="360"/>
      <c r="O97" s="360"/>
    </row>
    <row r="98" spans="1:15" ht="15" customHeight="1">
      <c r="A98" s="637" t="s">
        <v>138</v>
      </c>
      <c r="B98" s="339" t="s">
        <v>2992</v>
      </c>
      <c r="C98" s="339" t="s">
        <v>457</v>
      </c>
      <c r="D98" s="2">
        <v>14342.24</v>
      </c>
      <c r="E98" s="335"/>
      <c r="F98" s="496" t="s">
        <v>190</v>
      </c>
      <c r="G98" s="423"/>
      <c r="H98" s="335"/>
      <c r="I98" s="357"/>
      <c r="K98" s="357"/>
      <c r="L98" s="358"/>
      <c r="M98" s="359"/>
      <c r="N98" s="360"/>
      <c r="O98" s="360"/>
    </row>
    <row r="99" spans="1:15" ht="15" customHeight="1">
      <c r="A99" s="637" t="s">
        <v>138</v>
      </c>
      <c r="B99" s="339" t="s">
        <v>3267</v>
      </c>
      <c r="C99" s="339" t="s">
        <v>457</v>
      </c>
      <c r="D99" s="2">
        <v>18380.259999999998</v>
      </c>
      <c r="E99" s="335"/>
      <c r="F99" s="496" t="s">
        <v>190</v>
      </c>
      <c r="G99" s="423"/>
      <c r="H99" s="335"/>
      <c r="I99" s="357"/>
      <c r="K99" s="357"/>
      <c r="L99" s="358"/>
      <c r="M99" s="359"/>
      <c r="N99" s="360"/>
      <c r="O99" s="360"/>
    </row>
    <row r="100" spans="1:15" ht="15" customHeight="1" thickBot="1">
      <c r="A100" s="638" t="s">
        <v>138</v>
      </c>
      <c r="B100" s="362" t="s">
        <v>3267</v>
      </c>
      <c r="C100" s="362" t="s">
        <v>457</v>
      </c>
      <c r="D100" s="87">
        <v>26965.75</v>
      </c>
      <c r="E100" s="364"/>
      <c r="F100" s="495" t="s">
        <v>190</v>
      </c>
      <c r="G100" s="400"/>
      <c r="H100" s="364"/>
      <c r="I100" s="367"/>
      <c r="K100" s="357"/>
      <c r="L100" s="358"/>
      <c r="M100" s="359"/>
      <c r="N100" s="360"/>
      <c r="O100" s="360"/>
    </row>
    <row r="101" spans="1:15" ht="17.25" customHeight="1" thickBot="1">
      <c r="A101" s="639" t="s">
        <v>138</v>
      </c>
      <c r="B101" s="625" t="s">
        <v>2770</v>
      </c>
      <c r="C101" s="671">
        <v>2000276590</v>
      </c>
      <c r="D101" s="438">
        <v>-10194.290000000001</v>
      </c>
      <c r="E101" s="373"/>
      <c r="F101" s="577" t="s">
        <v>190</v>
      </c>
      <c r="G101" s="404"/>
      <c r="H101" s="373"/>
      <c r="I101" s="375"/>
      <c r="K101" s="357"/>
      <c r="L101" s="358"/>
      <c r="M101" s="359"/>
      <c r="N101" s="360"/>
      <c r="O101" s="360"/>
    </row>
    <row r="102" spans="1:15" ht="17.25" customHeight="1" thickBot="1">
      <c r="A102" s="639" t="s">
        <v>138</v>
      </c>
      <c r="B102" s="625" t="s">
        <v>2770</v>
      </c>
      <c r="C102" s="671">
        <v>2000276789</v>
      </c>
      <c r="D102" s="438">
        <v>-11373.45</v>
      </c>
      <c r="E102" s="373"/>
      <c r="F102" s="577" t="s">
        <v>190</v>
      </c>
      <c r="G102" s="404"/>
      <c r="H102" s="373"/>
      <c r="I102" s="375"/>
      <c r="K102" s="357"/>
      <c r="L102" s="358"/>
      <c r="M102" s="359"/>
      <c r="N102" s="360"/>
      <c r="O102" s="360"/>
    </row>
    <row r="103" spans="1:15" ht="17.25" customHeight="1" thickBot="1">
      <c r="A103" s="639" t="s">
        <v>138</v>
      </c>
      <c r="B103" s="625" t="s">
        <v>2770</v>
      </c>
      <c r="C103" s="671">
        <v>2000276921</v>
      </c>
      <c r="D103" s="437">
        <v>-273.76</v>
      </c>
      <c r="E103" s="373"/>
      <c r="F103" s="577" t="s">
        <v>190</v>
      </c>
      <c r="G103" s="404"/>
      <c r="H103" s="373"/>
      <c r="I103" s="375"/>
      <c r="K103" s="357"/>
      <c r="L103" s="358"/>
      <c r="M103" s="359"/>
      <c r="N103" s="360"/>
      <c r="O103" s="360"/>
    </row>
    <row r="104" spans="1:15" ht="17.25" customHeight="1" thickBot="1">
      <c r="A104" s="639" t="s">
        <v>138</v>
      </c>
      <c r="B104" s="625" t="s">
        <v>2770</v>
      </c>
      <c r="C104" s="671">
        <v>2000277173</v>
      </c>
      <c r="D104" s="438">
        <v>-4945.78</v>
      </c>
      <c r="E104" s="373"/>
      <c r="F104" s="577" t="s">
        <v>190</v>
      </c>
      <c r="G104" s="404"/>
      <c r="H104" s="373"/>
      <c r="I104" s="375"/>
      <c r="K104" s="357"/>
      <c r="L104" s="358"/>
      <c r="M104" s="359"/>
      <c r="N104" s="360"/>
      <c r="O104" s="360"/>
    </row>
    <row r="105" spans="1:15" ht="17.25" customHeight="1" thickBot="1">
      <c r="A105" s="639" t="s">
        <v>138</v>
      </c>
      <c r="B105" s="625" t="s">
        <v>2770</v>
      </c>
      <c r="C105" s="671">
        <v>2000277410</v>
      </c>
      <c r="D105" s="438">
        <v>-4945.78</v>
      </c>
      <c r="E105" s="373"/>
      <c r="F105" s="577" t="s">
        <v>190</v>
      </c>
      <c r="G105" s="404"/>
      <c r="H105" s="373"/>
      <c r="I105" s="375"/>
      <c r="J105" s="388"/>
      <c r="K105" s="357"/>
      <c r="L105" s="358"/>
      <c r="M105" s="359"/>
      <c r="N105" s="360"/>
      <c r="O105" s="360"/>
    </row>
    <row r="106" spans="1:15" ht="17.25" customHeight="1" thickBot="1">
      <c r="A106" s="639" t="s">
        <v>138</v>
      </c>
      <c r="B106" s="625" t="s">
        <v>2770</v>
      </c>
      <c r="C106" s="671">
        <v>2000277411</v>
      </c>
      <c r="D106" s="437">
        <v>-736.11</v>
      </c>
      <c r="E106" s="373"/>
      <c r="F106" s="577" t="s">
        <v>190</v>
      </c>
      <c r="G106" s="404"/>
      <c r="H106" s="373"/>
      <c r="I106" s="375"/>
      <c r="K106" s="357"/>
      <c r="L106" s="358"/>
      <c r="M106" s="359"/>
      <c r="N106" s="360"/>
      <c r="O106" s="360"/>
    </row>
    <row r="107" spans="1:15" ht="15" customHeight="1">
      <c r="A107" s="643"/>
      <c r="B107" s="380"/>
      <c r="C107" s="380"/>
      <c r="D107" s="663"/>
      <c r="E107" s="335"/>
      <c r="F107" s="496"/>
      <c r="G107" s="423"/>
      <c r="H107" s="335"/>
      <c r="I107" s="357"/>
      <c r="K107" s="357"/>
      <c r="L107" s="358"/>
      <c r="M107" s="359"/>
      <c r="N107" s="360"/>
      <c r="O107" s="360"/>
    </row>
    <row r="108" spans="1:15" ht="15" customHeight="1">
      <c r="A108" s="354"/>
      <c r="B108" s="380"/>
      <c r="C108" s="380"/>
      <c r="D108" s="382"/>
      <c r="E108" s="335"/>
      <c r="F108" s="496"/>
      <c r="G108" s="423"/>
      <c r="H108" s="335"/>
      <c r="I108" s="357"/>
      <c r="K108" s="357"/>
      <c r="L108" s="358"/>
      <c r="M108" s="359"/>
      <c r="N108" s="360"/>
      <c r="O108" s="360"/>
    </row>
    <row r="109" spans="1:15" ht="15" customHeight="1">
      <c r="A109" s="64"/>
      <c r="B109" s="79"/>
      <c r="C109" s="61"/>
      <c r="D109" s="65">
        <f>SUM(D5:D108)</f>
        <v>529971.7300000001</v>
      </c>
      <c r="E109" s="65"/>
      <c r="F109" s="65"/>
      <c r="G109" s="65">
        <f>SUM(G5:G108)</f>
        <v>0</v>
      </c>
      <c r="H109" s="65"/>
      <c r="I109" s="65"/>
      <c r="J109" s="384">
        <f>SUM(J5:J108)</f>
        <v>0</v>
      </c>
      <c r="K109" s="65"/>
      <c r="L109" s="65">
        <f>SUM(L5:L108)</f>
        <v>0</v>
      </c>
      <c r="M109" s="65">
        <f>SUM(M5:M108)</f>
        <v>0</v>
      </c>
      <c r="N109" s="65"/>
      <c r="O109" s="49"/>
    </row>
    <row r="110" spans="1:15" ht="15" customHeight="1">
      <c r="A110" s="64"/>
      <c r="B110" s="79"/>
      <c r="C110" s="61"/>
      <c r="D110" s="65"/>
      <c r="E110" s="13"/>
      <c r="F110" s="75"/>
      <c r="G110" s="65"/>
      <c r="H110" s="13"/>
      <c r="L110" s="42"/>
      <c r="M110" s="71"/>
      <c r="N110" s="49"/>
      <c r="O110" s="49"/>
    </row>
    <row r="111" spans="1:15" ht="15" customHeight="1">
      <c r="A111" s="46"/>
      <c r="B111" s="47"/>
      <c r="C111" s="47"/>
      <c r="D111" s="55"/>
      <c r="E111" s="13"/>
      <c r="F111" s="70"/>
      <c r="L111" s="42"/>
      <c r="M111" s="71"/>
      <c r="N111" s="49"/>
      <c r="O111" s="49"/>
    </row>
    <row r="112" spans="1:15" ht="12.75">
      <c r="A112" s="46"/>
      <c r="B112" s="47"/>
      <c r="C112" s="47"/>
      <c r="D112" s="65"/>
      <c r="E112" s="65"/>
      <c r="F112" s="65"/>
      <c r="G112" s="65"/>
      <c r="H112" s="65"/>
      <c r="I112" s="65"/>
      <c r="J112" s="384"/>
      <c r="K112" s="65"/>
      <c r="L112" s="65"/>
      <c r="M112" s="65"/>
      <c r="N112" s="80"/>
      <c r="O112" s="49"/>
    </row>
    <row r="113" spans="1:15" ht="12.75">
      <c r="A113" s="46"/>
      <c r="B113" s="47"/>
      <c r="C113" s="47"/>
      <c r="D113" s="52"/>
      <c r="E113" s="13"/>
      <c r="F113" s="65"/>
      <c r="G113" s="73"/>
      <c r="H113" s="73"/>
      <c r="I113" s="73"/>
      <c r="J113" s="517"/>
      <c r="K113" s="73"/>
      <c r="L113" s="73"/>
      <c r="M113" s="154">
        <f>L109+M109-G109</f>
        <v>0</v>
      </c>
      <c r="N113" s="81"/>
      <c r="O113" s="54"/>
    </row>
    <row r="114" spans="1:15" ht="12.75">
      <c r="A114" s="46"/>
      <c r="B114" s="47"/>
      <c r="C114" s="47"/>
      <c r="D114" s="52"/>
      <c r="E114" s="13"/>
      <c r="F114" s="73"/>
      <c r="G114" s="73"/>
      <c r="H114" s="73"/>
      <c r="I114" s="73"/>
      <c r="J114" s="517"/>
      <c r="K114" s="73"/>
      <c r="L114" s="73"/>
      <c r="M114" s="81"/>
      <c r="N114" s="81"/>
      <c r="O114" s="54"/>
    </row>
    <row r="115" spans="1:15" ht="12.75">
      <c r="A115" s="46"/>
      <c r="B115" s="47"/>
      <c r="C115" s="47"/>
      <c r="D115" s="52"/>
      <c r="E115" s="13"/>
      <c r="F115" s="73"/>
      <c r="G115" s="73"/>
      <c r="H115" s="73"/>
      <c r="I115" s="73"/>
      <c r="J115" s="517"/>
      <c r="K115" s="73"/>
      <c r="L115" s="73"/>
      <c r="M115" s="81"/>
      <c r="N115" s="81"/>
      <c r="O115" s="54"/>
    </row>
    <row r="116" spans="1:15" ht="12.75">
      <c r="A116" s="46"/>
      <c r="B116" s="47"/>
      <c r="C116" s="47"/>
      <c r="D116" s="52"/>
      <c r="E116" s="13"/>
      <c r="F116" s="73"/>
      <c r="G116" s="82"/>
      <c r="H116" s="82"/>
      <c r="I116" s="83"/>
      <c r="J116" s="517"/>
      <c r="K116" s="73"/>
      <c r="L116" s="73"/>
      <c r="M116" s="81"/>
      <c r="N116" s="81"/>
      <c r="O116" s="54"/>
    </row>
    <row r="117" spans="1:15" ht="12.75">
      <c r="A117" s="46"/>
      <c r="B117" s="47"/>
      <c r="C117" s="47"/>
      <c r="D117" s="52"/>
      <c r="E117" s="13"/>
      <c r="F117" s="73"/>
      <c r="G117" s="73"/>
      <c r="H117" s="73"/>
      <c r="I117" s="73"/>
      <c r="J117" s="517"/>
      <c r="K117" s="73"/>
      <c r="L117" s="73"/>
      <c r="M117" s="81"/>
      <c r="N117" s="81"/>
      <c r="O117" s="54"/>
    </row>
    <row r="118" spans="1:15" ht="12.75">
      <c r="A118" s="46"/>
      <c r="B118" s="47"/>
      <c r="C118" s="47"/>
      <c r="D118" s="52"/>
      <c r="E118" s="13"/>
      <c r="F118" s="73"/>
      <c r="G118" s="73"/>
      <c r="H118" s="73"/>
      <c r="I118" s="73"/>
      <c r="J118" s="517"/>
      <c r="K118" s="73"/>
      <c r="L118" s="73"/>
      <c r="M118" s="81"/>
      <c r="N118" s="81"/>
      <c r="O118" s="54"/>
    </row>
    <row r="119" spans="1:15" ht="12.75">
      <c r="A119" s="46"/>
      <c r="B119" s="47"/>
      <c r="C119" s="47"/>
      <c r="D119" s="52"/>
      <c r="E119" s="13"/>
      <c r="F119" s="73"/>
      <c r="G119" s="83"/>
      <c r="H119" s="83"/>
      <c r="I119" s="83"/>
      <c r="J119" s="517"/>
      <c r="K119" s="73"/>
      <c r="L119" s="73"/>
      <c r="M119" s="81"/>
      <c r="N119" s="81"/>
      <c r="O119" s="54"/>
    </row>
    <row r="120" spans="1:15" ht="12.75">
      <c r="A120" s="46"/>
      <c r="B120" s="47"/>
      <c r="C120" s="47"/>
      <c r="D120" s="52"/>
      <c r="E120" s="13"/>
      <c r="F120" s="73"/>
      <c r="G120" s="73"/>
      <c r="H120" s="73"/>
      <c r="I120" s="73"/>
      <c r="J120" s="517"/>
      <c r="K120" s="73"/>
      <c r="L120" s="73"/>
      <c r="M120" s="81"/>
      <c r="N120" s="81"/>
      <c r="O120" s="54"/>
    </row>
    <row r="121" spans="1:15" ht="12.75">
      <c r="A121" s="46"/>
      <c r="B121" s="47"/>
      <c r="C121" s="47"/>
      <c r="D121" s="52"/>
      <c r="E121" s="13"/>
      <c r="F121" s="73"/>
      <c r="G121" s="73"/>
      <c r="H121" s="73"/>
      <c r="I121" s="73"/>
      <c r="J121" s="517"/>
      <c r="K121" s="73"/>
      <c r="L121" s="73"/>
      <c r="M121" s="81"/>
      <c r="N121" s="81"/>
      <c r="O121" s="54"/>
    </row>
    <row r="122" spans="1:15" ht="12.75">
      <c r="A122" s="46"/>
      <c r="B122" s="47"/>
      <c r="C122" s="73"/>
      <c r="D122" s="81"/>
      <c r="E122" s="13"/>
      <c r="F122" s="73"/>
      <c r="G122" s="73"/>
      <c r="H122" s="73"/>
      <c r="I122" s="73"/>
      <c r="J122" s="517"/>
      <c r="K122" s="73"/>
      <c r="L122" s="73"/>
      <c r="M122" s="81"/>
      <c r="N122" s="81"/>
      <c r="O122" s="54"/>
    </row>
    <row r="123" spans="1:15" ht="12.75">
      <c r="A123" s="46"/>
      <c r="B123" s="47"/>
      <c r="C123" s="73"/>
      <c r="D123" s="81"/>
      <c r="E123" s="13"/>
      <c r="F123" s="73"/>
      <c r="G123" s="73"/>
      <c r="H123" s="73"/>
      <c r="I123" s="73"/>
      <c r="J123" s="517"/>
      <c r="K123" s="73"/>
      <c r="L123" s="73"/>
      <c r="M123" s="81"/>
      <c r="N123" s="81"/>
      <c r="O123" s="54"/>
    </row>
    <row r="124" spans="1:15" ht="12.75">
      <c r="A124" s="46"/>
      <c r="B124" s="47"/>
      <c r="C124" s="47"/>
      <c r="D124" s="52"/>
      <c r="E124" s="13"/>
      <c r="F124" s="73"/>
      <c r="G124" s="73"/>
      <c r="H124" s="73"/>
      <c r="I124" s="73"/>
      <c r="J124" s="517"/>
      <c r="K124" s="73"/>
      <c r="L124" s="73"/>
      <c r="M124" s="81"/>
      <c r="N124" s="81"/>
      <c r="O124" s="54"/>
    </row>
    <row r="125" spans="1:15" ht="12.75">
      <c r="A125" s="46"/>
      <c r="B125" s="47"/>
      <c r="C125" s="47"/>
      <c r="D125" s="52"/>
      <c r="E125" s="13"/>
      <c r="F125" s="73"/>
      <c r="G125" s="73"/>
      <c r="H125" s="73"/>
      <c r="I125" s="73"/>
      <c r="J125" s="517"/>
      <c r="K125" s="73"/>
      <c r="L125" s="73"/>
      <c r="M125" s="81"/>
      <c r="N125" s="81"/>
      <c r="O125" s="54"/>
    </row>
    <row r="126" spans="1:15" ht="12.75">
      <c r="A126" s="46"/>
      <c r="B126" s="47"/>
      <c r="C126" s="47"/>
      <c r="D126" s="48"/>
      <c r="E126" s="13"/>
      <c r="F126" s="73"/>
      <c r="G126"/>
      <c r="H126"/>
      <c r="I126"/>
      <c r="J126" s="518"/>
      <c r="K126"/>
      <c r="L126"/>
      <c r="M126" s="54"/>
      <c r="N126" s="54"/>
      <c r="O126" s="54"/>
    </row>
    <row r="127" spans="1:15" ht="12.75">
      <c r="A127" s="46"/>
      <c r="B127" s="47"/>
      <c r="C127" s="47"/>
      <c r="D127" s="48"/>
      <c r="E127" s="13"/>
      <c r="F127" s="73"/>
      <c r="G127"/>
      <c r="H127"/>
      <c r="I127"/>
      <c r="J127" s="518"/>
      <c r="K127"/>
      <c r="L127"/>
      <c r="M127" s="54"/>
      <c r="N127" s="54"/>
      <c r="O127" s="54"/>
    </row>
    <row r="128" spans="1:15">
      <c r="A128" s="66"/>
      <c r="B128" s="40" t="s">
        <v>25</v>
      </c>
      <c r="E128" s="40"/>
      <c r="M128" s="45"/>
      <c r="N128" s="49"/>
      <c r="O128" s="49"/>
    </row>
    <row r="129" spans="1:15">
      <c r="A129" s="59"/>
      <c r="B129" s="40" t="s">
        <v>127</v>
      </c>
      <c r="E129" s="40"/>
      <c r="M129" s="45"/>
      <c r="N129" s="49"/>
      <c r="O129" s="49"/>
    </row>
    <row r="130" spans="1:15">
      <c r="A130" s="60"/>
      <c r="B130" s="40" t="s">
        <v>161</v>
      </c>
      <c r="E130" s="40"/>
      <c r="M130" s="45"/>
      <c r="N130" s="49"/>
      <c r="O130" s="49"/>
    </row>
    <row r="131" spans="1:15">
      <c r="A131" s="842"/>
      <c r="B131" s="40" t="s">
        <v>3292</v>
      </c>
      <c r="M131" s="45"/>
      <c r="N131" s="49"/>
      <c r="O131" s="49"/>
    </row>
    <row r="132" spans="1:15">
      <c r="M132" s="45"/>
      <c r="N132" s="49"/>
      <c r="O132" s="49"/>
    </row>
    <row r="133" spans="1:15">
      <c r="M133" s="45"/>
      <c r="N133" s="49"/>
      <c r="O133" s="49"/>
    </row>
    <row r="134" spans="1:15">
      <c r="M134" s="45"/>
      <c r="N134" s="49"/>
      <c r="O134" s="49"/>
    </row>
    <row r="135" spans="1:15">
      <c r="M135" s="45"/>
      <c r="N135" s="49"/>
      <c r="O135" s="49"/>
    </row>
    <row r="136" spans="1:15">
      <c r="M136" s="45"/>
      <c r="N136" s="49"/>
      <c r="O136" s="49"/>
    </row>
    <row r="137" spans="1:15">
      <c r="M137" s="45"/>
      <c r="N137" s="49"/>
      <c r="O137" s="49"/>
    </row>
    <row r="138" spans="1:15">
      <c r="M138" s="45"/>
      <c r="N138" s="49"/>
      <c r="O138" s="49"/>
    </row>
    <row r="139" spans="1:15">
      <c r="M139" s="45"/>
      <c r="N139" s="49"/>
      <c r="O139" s="49"/>
    </row>
    <row r="140" spans="1:15">
      <c r="M140" s="45"/>
      <c r="N140" s="49"/>
      <c r="O140" s="49"/>
    </row>
    <row r="141" spans="1:15">
      <c r="M141" s="45"/>
      <c r="N141" s="49"/>
      <c r="O141" s="49"/>
    </row>
    <row r="142" spans="1:15">
      <c r="M142" s="45"/>
      <c r="N142" s="49"/>
      <c r="O142" s="49"/>
    </row>
    <row r="143" spans="1:15">
      <c r="M143" s="45"/>
      <c r="N143" s="49"/>
      <c r="O143" s="49"/>
    </row>
    <row r="144" spans="1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  <row r="222" spans="13:15">
      <c r="M222" s="45"/>
      <c r="N222" s="49"/>
      <c r="O222" s="49"/>
    </row>
    <row r="223" spans="13:15">
      <c r="M223" s="45"/>
      <c r="N223" s="49"/>
      <c r="O223" s="49"/>
    </row>
    <row r="224" spans="13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</sheetData>
  <autoFilter ref="A4:N112"/>
  <sortState ref="A5:F100">
    <sortCondition ref="C5:C100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22"/>
  <sheetViews>
    <sheetView topLeftCell="A94" workbookViewId="0">
      <selection activeCell="I101" sqref="I101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3271</v>
      </c>
      <c r="E1" s="240"/>
      <c r="F1" s="240"/>
      <c r="G1" s="240"/>
      <c r="H1" s="533"/>
      <c r="I1" s="670"/>
      <c r="J1" s="670"/>
      <c r="K1" s="670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670"/>
      <c r="J2" s="670"/>
      <c r="K2" s="670"/>
      <c r="L2" s="239"/>
      <c r="M2" s="239"/>
    </row>
    <row r="3" spans="1:13" ht="15.75">
      <c r="A3" s="670"/>
      <c r="B3" s="670"/>
      <c r="C3" s="670"/>
      <c r="D3" s="670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670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670"/>
      <c r="L5" s="239"/>
      <c r="M5" s="239"/>
    </row>
    <row r="6" spans="1:13" ht="15" customHeight="1" thickBot="1">
      <c r="A6" s="362" t="s">
        <v>457</v>
      </c>
      <c r="B6" s="402" t="s">
        <v>3062</v>
      </c>
      <c r="C6" s="490">
        <v>-13816.76</v>
      </c>
      <c r="D6" s="362" t="s">
        <v>3274</v>
      </c>
      <c r="E6" s="525"/>
      <c r="F6" s="526">
        <f>SUM(C6:E6)</f>
        <v>-13816.76</v>
      </c>
      <c r="G6" s="527"/>
      <c r="H6" s="537"/>
      <c r="I6" s="527">
        <v>600691</v>
      </c>
      <c r="J6" s="672">
        <f>F6/1.16</f>
        <v>-11911.000000000002</v>
      </c>
      <c r="K6" s="529">
        <f>J6*0.16</f>
        <v>-1905.7600000000002</v>
      </c>
      <c r="L6" s="602"/>
      <c r="M6" s="252"/>
    </row>
    <row r="7" spans="1:13" ht="15" customHeight="1">
      <c r="A7" s="339" t="s">
        <v>2905</v>
      </c>
      <c r="B7" s="431" t="s">
        <v>3081</v>
      </c>
      <c r="C7" s="344">
        <v>-1241.2</v>
      </c>
      <c r="D7" s="339" t="s">
        <v>3278</v>
      </c>
      <c r="E7" s="520">
        <f>SUM(C7:D7)</f>
        <v>-1241.2</v>
      </c>
      <c r="F7" s="521"/>
      <c r="G7" s="522"/>
      <c r="H7" s="533"/>
      <c r="I7" s="530">
        <v>803001</v>
      </c>
      <c r="J7" s="531">
        <f>E7/1.16</f>
        <v>-1070</v>
      </c>
      <c r="K7" s="532">
        <f>J7*0.16</f>
        <v>-171.20000000000002</v>
      </c>
      <c r="L7" s="602"/>
      <c r="M7" s="252"/>
    </row>
    <row r="8" spans="1:13" ht="15" customHeight="1">
      <c r="A8" s="339" t="s">
        <v>141</v>
      </c>
      <c r="B8" s="431" t="s">
        <v>526</v>
      </c>
      <c r="C8" s="344">
        <v>-13569.68</v>
      </c>
      <c r="D8" s="339" t="s">
        <v>3278</v>
      </c>
      <c r="E8" s="520">
        <f>SUM(C8:D8)</f>
        <v>-13569.68</v>
      </c>
      <c r="F8" s="521"/>
      <c r="G8" s="522"/>
      <c r="H8" s="533"/>
      <c r="I8" s="522">
        <v>600684</v>
      </c>
      <c r="J8" s="523">
        <f t="shared" ref="J8:J63" si="0">E8/1.16</f>
        <v>-11698.000000000002</v>
      </c>
      <c r="K8" s="524">
        <f t="shared" ref="K8:K63" si="1">J8*0.16</f>
        <v>-1871.6800000000003</v>
      </c>
      <c r="L8" s="602"/>
      <c r="M8" s="252"/>
    </row>
    <row r="9" spans="1:13" ht="15" customHeight="1">
      <c r="A9" s="339" t="s">
        <v>383</v>
      </c>
      <c r="B9" s="431" t="s">
        <v>3130</v>
      </c>
      <c r="C9" s="344">
        <v>-12409.68</v>
      </c>
      <c r="D9" s="339" t="s">
        <v>3278</v>
      </c>
      <c r="E9" s="520"/>
      <c r="F9" s="521"/>
      <c r="G9" s="522"/>
      <c r="H9" s="533"/>
      <c r="I9" s="522"/>
      <c r="J9" s="523"/>
      <c r="K9" s="524"/>
      <c r="L9" s="602"/>
      <c r="M9" s="252"/>
    </row>
    <row r="10" spans="1:13" ht="15" customHeight="1">
      <c r="A10" s="339" t="s">
        <v>383</v>
      </c>
      <c r="B10" s="434" t="s">
        <v>2874</v>
      </c>
      <c r="C10" s="541">
        <v>-13988.44</v>
      </c>
      <c r="D10" s="339" t="s">
        <v>3278</v>
      </c>
      <c r="E10" s="520">
        <f>SUM(C9:C10)</f>
        <v>-26398.120000000003</v>
      </c>
      <c r="F10" s="521"/>
      <c r="G10" s="522"/>
      <c r="H10" s="533"/>
      <c r="I10" s="522">
        <v>600606</v>
      </c>
      <c r="J10" s="523">
        <f t="shared" si="0"/>
        <v>-22757.000000000004</v>
      </c>
      <c r="K10" s="524">
        <f t="shared" si="1"/>
        <v>-3641.1200000000008</v>
      </c>
      <c r="L10" s="602"/>
      <c r="M10" s="252"/>
    </row>
    <row r="11" spans="1:13" ht="15" customHeight="1">
      <c r="A11" s="339" t="s">
        <v>136</v>
      </c>
      <c r="B11" s="431" t="s">
        <v>1227</v>
      </c>
      <c r="C11" s="344">
        <v>-13500.08</v>
      </c>
      <c r="D11" s="339" t="s">
        <v>3278</v>
      </c>
      <c r="E11" s="520"/>
      <c r="F11" s="521"/>
      <c r="G11" s="522"/>
      <c r="H11" s="533"/>
      <c r="I11" s="522"/>
      <c r="J11" s="523"/>
      <c r="K11" s="524"/>
      <c r="L11" s="602"/>
      <c r="M11" s="252"/>
    </row>
    <row r="12" spans="1:13" ht="15" customHeight="1" thickBot="1">
      <c r="A12" s="362" t="s">
        <v>136</v>
      </c>
      <c r="B12" s="402" t="s">
        <v>1642</v>
      </c>
      <c r="C12" s="490">
        <v>-13500.08</v>
      </c>
      <c r="D12" s="362" t="s">
        <v>3278</v>
      </c>
      <c r="E12" s="525">
        <f>SUM(C11:C12)</f>
        <v>-27000.16</v>
      </c>
      <c r="F12" s="526">
        <f>SUM(E7:E12)</f>
        <v>-68209.16</v>
      </c>
      <c r="G12" s="527"/>
      <c r="H12" s="537"/>
      <c r="I12" s="527">
        <v>600640</v>
      </c>
      <c r="J12" s="528">
        <f t="shared" si="0"/>
        <v>-23276</v>
      </c>
      <c r="K12" s="529">
        <f t="shared" si="1"/>
        <v>-3724.16</v>
      </c>
      <c r="L12" s="602"/>
      <c r="M12" s="252"/>
    </row>
    <row r="13" spans="1:13" ht="15" customHeight="1" thickBot="1">
      <c r="A13" s="372" t="s">
        <v>136</v>
      </c>
      <c r="B13" s="403" t="s">
        <v>1590</v>
      </c>
      <c r="C13" s="452">
        <v>-15750.48</v>
      </c>
      <c r="D13" s="372" t="s">
        <v>3280</v>
      </c>
      <c r="E13" s="543"/>
      <c r="F13" s="544">
        <f>SUM(C13:E13)</f>
        <v>-15750.48</v>
      </c>
      <c r="G13" s="545"/>
      <c r="H13" s="546"/>
      <c r="I13" s="545">
        <v>600640</v>
      </c>
      <c r="J13" s="547">
        <f>F13/1.16</f>
        <v>-13578</v>
      </c>
      <c r="K13" s="548">
        <f t="shared" si="1"/>
        <v>-2172.48</v>
      </c>
      <c r="L13" s="602"/>
      <c r="M13" s="252"/>
    </row>
    <row r="14" spans="1:13" ht="15" customHeight="1">
      <c r="A14" s="339" t="s">
        <v>844</v>
      </c>
      <c r="B14" s="478" t="s">
        <v>3132</v>
      </c>
      <c r="C14" s="422">
        <v>1241.2</v>
      </c>
      <c r="D14" s="339" t="s">
        <v>3273</v>
      </c>
      <c r="E14" s="520"/>
      <c r="F14" s="521"/>
      <c r="G14" s="522"/>
      <c r="H14" s="533"/>
      <c r="I14" s="530"/>
      <c r="J14" s="531"/>
      <c r="K14" s="532"/>
      <c r="L14" s="602"/>
      <c r="M14" s="252"/>
    </row>
    <row r="15" spans="1:13" ht="15" customHeight="1">
      <c r="A15" s="339" t="s">
        <v>2905</v>
      </c>
      <c r="B15" s="478" t="s">
        <v>3133</v>
      </c>
      <c r="C15" s="422">
        <v>1241.2</v>
      </c>
      <c r="D15" s="339" t="s">
        <v>3273</v>
      </c>
      <c r="E15" s="520">
        <f>SUM(C14:C15)</f>
        <v>2482.4</v>
      </c>
      <c r="F15" s="521"/>
      <c r="G15" s="522"/>
      <c r="H15" s="533"/>
      <c r="I15" s="522">
        <v>803001</v>
      </c>
      <c r="J15" s="523">
        <f t="shared" si="0"/>
        <v>2140</v>
      </c>
      <c r="K15" s="524">
        <f t="shared" si="1"/>
        <v>342.40000000000003</v>
      </c>
      <c r="L15" s="602"/>
      <c r="M15" s="252"/>
    </row>
    <row r="16" spans="1:13" ht="15" customHeight="1">
      <c r="A16" s="339" t="s">
        <v>134</v>
      </c>
      <c r="B16" s="341" t="s">
        <v>1837</v>
      </c>
      <c r="C16" s="2">
        <v>11481.68</v>
      </c>
      <c r="D16" s="339" t="s">
        <v>3273</v>
      </c>
      <c r="E16" s="520">
        <f>SUM(C16:D16)</f>
        <v>11481.68</v>
      </c>
      <c r="F16" s="521"/>
      <c r="G16" s="522"/>
      <c r="H16" s="533"/>
      <c r="I16" s="522">
        <v>600644</v>
      </c>
      <c r="J16" s="523">
        <f t="shared" si="0"/>
        <v>9898.0000000000018</v>
      </c>
      <c r="K16" s="524">
        <f t="shared" si="1"/>
        <v>1583.6800000000003</v>
      </c>
      <c r="L16" s="602"/>
      <c r="M16" s="252"/>
    </row>
    <row r="17" spans="1:13" ht="15" customHeight="1">
      <c r="A17" s="339" t="s">
        <v>383</v>
      </c>
      <c r="B17" s="341" t="s">
        <v>3130</v>
      </c>
      <c r="C17" s="2">
        <v>12409.68</v>
      </c>
      <c r="D17" s="339" t="s">
        <v>3273</v>
      </c>
      <c r="E17" s="520">
        <f>SUM(C17:D17)</f>
        <v>12409.68</v>
      </c>
      <c r="F17" s="521"/>
      <c r="G17" s="522"/>
      <c r="H17" s="533"/>
      <c r="I17" s="522">
        <v>600606</v>
      </c>
      <c r="J17" s="523">
        <f t="shared" si="0"/>
        <v>10698.000000000002</v>
      </c>
      <c r="K17" s="524">
        <f t="shared" si="1"/>
        <v>1711.6800000000003</v>
      </c>
      <c r="L17" s="602"/>
      <c r="M17" s="252"/>
    </row>
    <row r="18" spans="1:13" ht="15" customHeight="1">
      <c r="A18" s="339" t="s">
        <v>141</v>
      </c>
      <c r="B18" s="341" t="s">
        <v>808</v>
      </c>
      <c r="C18" s="2">
        <v>10097.799999999999</v>
      </c>
      <c r="D18" s="339" t="s">
        <v>3273</v>
      </c>
      <c r="E18" s="520"/>
      <c r="F18" s="521"/>
      <c r="G18" s="522"/>
      <c r="H18" s="533"/>
      <c r="I18" s="522"/>
      <c r="J18" s="523"/>
      <c r="K18" s="524"/>
      <c r="L18" s="602"/>
      <c r="M18" s="252"/>
    </row>
    <row r="19" spans="1:13" ht="15" customHeight="1">
      <c r="A19" s="339" t="s">
        <v>141</v>
      </c>
      <c r="B19" s="341" t="s">
        <v>2572</v>
      </c>
      <c r="C19" s="2">
        <v>13569.68</v>
      </c>
      <c r="D19" s="339" t="s">
        <v>3273</v>
      </c>
      <c r="E19" s="520"/>
      <c r="F19" s="521"/>
      <c r="G19" s="522"/>
      <c r="H19" s="533"/>
      <c r="I19" s="522"/>
      <c r="J19" s="523"/>
      <c r="K19" s="524"/>
      <c r="L19" s="602"/>
      <c r="M19" s="252"/>
    </row>
    <row r="20" spans="1:13" ht="15" customHeight="1">
      <c r="A20" s="339" t="s">
        <v>141</v>
      </c>
      <c r="B20" s="414" t="s">
        <v>1608</v>
      </c>
      <c r="C20" s="48">
        <v>13569.68</v>
      </c>
      <c r="D20" s="339" t="s">
        <v>3273</v>
      </c>
      <c r="E20" s="520"/>
      <c r="F20" s="521"/>
      <c r="G20" s="522"/>
      <c r="H20" s="533"/>
      <c r="I20" s="522"/>
      <c r="J20" s="523"/>
      <c r="K20" s="524"/>
      <c r="L20" s="602"/>
      <c r="M20" s="252"/>
    </row>
    <row r="21" spans="1:13" ht="15" customHeight="1" thickBot="1">
      <c r="A21" s="362" t="s">
        <v>141</v>
      </c>
      <c r="B21" s="415" t="s">
        <v>2858</v>
      </c>
      <c r="C21" s="87">
        <v>17757.28</v>
      </c>
      <c r="D21" s="362" t="s">
        <v>3273</v>
      </c>
      <c r="E21" s="525">
        <f>SUM(C18:C21)</f>
        <v>54994.44</v>
      </c>
      <c r="F21" s="526">
        <f>SUM(E14:E21)</f>
        <v>81368.200000000012</v>
      </c>
      <c r="G21" s="527"/>
      <c r="H21" s="537"/>
      <c r="I21" s="527">
        <v>600684</v>
      </c>
      <c r="J21" s="528">
        <f t="shared" si="0"/>
        <v>47409.000000000007</v>
      </c>
      <c r="K21" s="529">
        <f t="shared" si="1"/>
        <v>7585.4400000000014</v>
      </c>
      <c r="L21" s="602"/>
      <c r="M21" s="252"/>
    </row>
    <row r="22" spans="1:13" ht="15" customHeight="1">
      <c r="A22" s="339" t="s">
        <v>134</v>
      </c>
      <c r="B22" s="478" t="s">
        <v>3136</v>
      </c>
      <c r="C22" s="422">
        <v>1241.2</v>
      </c>
      <c r="D22" s="339" t="s">
        <v>3275</v>
      </c>
      <c r="E22" s="520"/>
      <c r="F22" s="521"/>
      <c r="G22" s="522"/>
      <c r="H22" s="533"/>
      <c r="I22" s="522"/>
      <c r="J22" s="523"/>
      <c r="K22" s="524"/>
      <c r="L22" s="602"/>
      <c r="M22" s="252"/>
    </row>
    <row r="23" spans="1:13" ht="15" customHeight="1">
      <c r="A23" s="339" t="s">
        <v>134</v>
      </c>
      <c r="B23" s="478" t="s">
        <v>3137</v>
      </c>
      <c r="C23" s="422">
        <v>1241.2</v>
      </c>
      <c r="D23" s="339" t="s">
        <v>3275</v>
      </c>
      <c r="E23" s="520"/>
      <c r="F23" s="521"/>
      <c r="G23" s="522"/>
      <c r="H23" s="533"/>
      <c r="I23" s="522"/>
      <c r="J23" s="523"/>
      <c r="K23" s="524"/>
      <c r="L23" s="602"/>
      <c r="M23" s="252"/>
    </row>
    <row r="24" spans="1:13" ht="15" customHeight="1">
      <c r="A24" s="339" t="s">
        <v>134</v>
      </c>
      <c r="B24" s="478" t="s">
        <v>3138</v>
      </c>
      <c r="C24" s="422">
        <v>1241.2</v>
      </c>
      <c r="D24" s="339" t="s">
        <v>3275</v>
      </c>
      <c r="E24" s="520"/>
      <c r="F24" s="521"/>
      <c r="G24" s="522"/>
      <c r="H24" s="533"/>
      <c r="I24" s="522"/>
      <c r="J24" s="523"/>
      <c r="K24" s="524"/>
      <c r="L24" s="602"/>
      <c r="M24" s="252"/>
    </row>
    <row r="25" spans="1:13" ht="15" customHeight="1">
      <c r="A25" s="339" t="s">
        <v>2905</v>
      </c>
      <c r="B25" s="478" t="s">
        <v>3139</v>
      </c>
      <c r="C25" s="422">
        <v>1241.2</v>
      </c>
      <c r="D25" s="339" t="s">
        <v>3275</v>
      </c>
      <c r="E25" s="520"/>
      <c r="F25" s="521"/>
      <c r="G25" s="522"/>
      <c r="H25" s="533"/>
      <c r="I25" s="522"/>
      <c r="J25" s="523"/>
      <c r="K25" s="524"/>
      <c r="L25" s="602"/>
      <c r="M25" s="252"/>
    </row>
    <row r="26" spans="1:13" ht="15" customHeight="1">
      <c r="A26" s="339" t="s">
        <v>2905</v>
      </c>
      <c r="B26" s="478" t="s">
        <v>3140</v>
      </c>
      <c r="C26" s="422">
        <v>1241.2</v>
      </c>
      <c r="D26" s="339" t="s">
        <v>3275</v>
      </c>
      <c r="E26" s="520"/>
      <c r="F26" s="521"/>
      <c r="G26" s="522"/>
      <c r="H26" s="533"/>
      <c r="I26" s="522"/>
      <c r="J26" s="523"/>
      <c r="K26" s="524"/>
      <c r="L26" s="602"/>
      <c r="M26" s="252"/>
    </row>
    <row r="27" spans="1:13" ht="15" customHeight="1">
      <c r="A27" s="339" t="s">
        <v>2905</v>
      </c>
      <c r="B27" s="478" t="s">
        <v>3141</v>
      </c>
      <c r="C27" s="422">
        <v>1241.2</v>
      </c>
      <c r="D27" s="339" t="s">
        <v>3275</v>
      </c>
      <c r="E27" s="520"/>
      <c r="F27" s="521"/>
      <c r="G27" s="522"/>
      <c r="H27" s="533"/>
      <c r="I27" s="522"/>
      <c r="J27" s="523"/>
      <c r="K27" s="524"/>
      <c r="L27" s="602"/>
      <c r="M27" s="252"/>
    </row>
    <row r="28" spans="1:13" ht="15" customHeight="1">
      <c r="A28" s="339" t="s">
        <v>2905</v>
      </c>
      <c r="B28" s="478" t="s">
        <v>3142</v>
      </c>
      <c r="C28" s="422">
        <v>1241.2</v>
      </c>
      <c r="D28" s="339" t="s">
        <v>3275</v>
      </c>
      <c r="E28" s="520"/>
      <c r="F28" s="521"/>
      <c r="G28" s="522"/>
      <c r="H28" s="533"/>
      <c r="I28" s="522"/>
      <c r="J28" s="523"/>
      <c r="K28" s="524"/>
      <c r="L28" s="602"/>
      <c r="M28" s="252"/>
    </row>
    <row r="29" spans="1:13" ht="15" customHeight="1">
      <c r="A29" s="339" t="s">
        <v>2905</v>
      </c>
      <c r="B29" s="478" t="s">
        <v>3143</v>
      </c>
      <c r="C29" s="422">
        <v>1241.2</v>
      </c>
      <c r="D29" s="339" t="s">
        <v>3275</v>
      </c>
      <c r="E29" s="520"/>
      <c r="F29" s="521"/>
      <c r="G29" s="522"/>
      <c r="H29" s="533"/>
      <c r="I29" s="522"/>
      <c r="J29" s="523"/>
      <c r="K29" s="524"/>
      <c r="L29" s="602"/>
      <c r="M29" s="252"/>
    </row>
    <row r="30" spans="1:13" ht="15" customHeight="1">
      <c r="A30" s="339" t="s">
        <v>2905</v>
      </c>
      <c r="B30" s="478" t="s">
        <v>3144</v>
      </c>
      <c r="C30" s="422">
        <v>1241.2</v>
      </c>
      <c r="D30" s="339" t="s">
        <v>3275</v>
      </c>
      <c r="E30" s="520"/>
      <c r="F30" s="521"/>
      <c r="G30" s="522"/>
      <c r="H30" s="533"/>
      <c r="I30" s="522"/>
      <c r="J30" s="523"/>
      <c r="K30" s="524"/>
      <c r="L30" s="602"/>
      <c r="M30" s="252"/>
    </row>
    <row r="31" spans="1:13" ht="15" customHeight="1">
      <c r="A31" s="339" t="s">
        <v>2905</v>
      </c>
      <c r="B31" s="478" t="s">
        <v>3145</v>
      </c>
      <c r="C31" s="422">
        <v>1241.2</v>
      </c>
      <c r="D31" s="339" t="s">
        <v>3275</v>
      </c>
      <c r="E31" s="520"/>
      <c r="F31" s="521"/>
      <c r="G31" s="522"/>
      <c r="H31" s="533"/>
      <c r="I31" s="522"/>
      <c r="J31" s="523"/>
      <c r="K31" s="524"/>
      <c r="L31" s="602"/>
      <c r="M31" s="252"/>
    </row>
    <row r="32" spans="1:13" ht="15" customHeight="1">
      <c r="A32" s="339" t="s">
        <v>2905</v>
      </c>
      <c r="B32" s="478" t="s">
        <v>3146</v>
      </c>
      <c r="C32" s="422">
        <v>1241.2</v>
      </c>
      <c r="D32" s="339" t="s">
        <v>3275</v>
      </c>
      <c r="E32" s="520"/>
      <c r="F32" s="521"/>
      <c r="G32" s="522"/>
      <c r="H32" s="533"/>
      <c r="I32" s="522"/>
      <c r="J32" s="523"/>
      <c r="K32" s="524"/>
      <c r="L32" s="602"/>
      <c r="M32" s="252"/>
    </row>
    <row r="33" spans="1:13" ht="15" customHeight="1">
      <c r="A33" s="339" t="s">
        <v>2905</v>
      </c>
      <c r="B33" s="478" t="s">
        <v>3147</v>
      </c>
      <c r="C33" s="422">
        <v>1241.2</v>
      </c>
      <c r="D33" s="339" t="s">
        <v>3275</v>
      </c>
      <c r="E33" s="520"/>
      <c r="F33" s="521"/>
      <c r="G33" s="522"/>
      <c r="H33" s="533"/>
      <c r="I33" s="522"/>
      <c r="J33" s="523"/>
      <c r="K33" s="524"/>
      <c r="L33" s="602"/>
      <c r="M33" s="252"/>
    </row>
    <row r="34" spans="1:13" ht="15" customHeight="1">
      <c r="A34" s="339" t="s">
        <v>2905</v>
      </c>
      <c r="B34" s="478" t="s">
        <v>3148</v>
      </c>
      <c r="C34" s="422">
        <v>1241.2</v>
      </c>
      <c r="D34" s="339" t="s">
        <v>3275</v>
      </c>
      <c r="E34" s="520"/>
      <c r="F34" s="521"/>
      <c r="G34" s="522"/>
      <c r="H34" s="533"/>
      <c r="I34" s="522"/>
      <c r="J34" s="523"/>
      <c r="K34" s="524"/>
      <c r="L34" s="602"/>
      <c r="M34" s="252"/>
    </row>
    <row r="35" spans="1:13" ht="15" customHeight="1">
      <c r="A35" s="339" t="s">
        <v>2905</v>
      </c>
      <c r="B35" s="478" t="s">
        <v>3149</v>
      </c>
      <c r="C35" s="422">
        <v>1241.2</v>
      </c>
      <c r="D35" s="339" t="s">
        <v>3275</v>
      </c>
      <c r="E35" s="520"/>
      <c r="F35" s="521"/>
      <c r="G35" s="522"/>
      <c r="H35" s="533"/>
      <c r="I35" s="522"/>
      <c r="J35" s="523"/>
      <c r="K35" s="524"/>
      <c r="L35" s="602"/>
      <c r="M35" s="252"/>
    </row>
    <row r="36" spans="1:13" ht="15" customHeight="1">
      <c r="A36" s="339" t="s">
        <v>2905</v>
      </c>
      <c r="B36" s="478" t="s">
        <v>3150</v>
      </c>
      <c r="C36" s="422">
        <v>1241.2</v>
      </c>
      <c r="D36" s="339" t="s">
        <v>3275</v>
      </c>
      <c r="E36" s="520"/>
      <c r="F36" s="521"/>
      <c r="G36" s="522"/>
      <c r="H36" s="533"/>
      <c r="I36" s="522"/>
      <c r="J36" s="523"/>
      <c r="K36" s="524"/>
      <c r="L36" s="602"/>
      <c r="M36" s="252"/>
    </row>
    <row r="37" spans="1:13" ht="15" customHeight="1">
      <c r="A37" s="339" t="s">
        <v>2905</v>
      </c>
      <c r="B37" s="478" t="s">
        <v>3151</v>
      </c>
      <c r="C37" s="422">
        <v>1241.2</v>
      </c>
      <c r="D37" s="339" t="s">
        <v>3275</v>
      </c>
      <c r="E37" s="520"/>
      <c r="F37" s="521"/>
      <c r="G37" s="522"/>
      <c r="H37" s="533"/>
      <c r="I37" s="522"/>
      <c r="J37" s="523"/>
      <c r="K37" s="524"/>
      <c r="L37" s="602"/>
      <c r="M37" s="252"/>
    </row>
    <row r="38" spans="1:13" ht="15" customHeight="1">
      <c r="A38" s="339" t="s">
        <v>2905</v>
      </c>
      <c r="B38" s="478" t="s">
        <v>3152</v>
      </c>
      <c r="C38" s="422">
        <v>1241.2</v>
      </c>
      <c r="D38" s="339" t="s">
        <v>3275</v>
      </c>
      <c r="E38" s="520">
        <f>SUM(C22:C38)</f>
        <v>21100.400000000005</v>
      </c>
      <c r="F38" s="521"/>
      <c r="G38" s="522"/>
      <c r="H38" s="533"/>
      <c r="I38" s="522">
        <v>803001</v>
      </c>
      <c r="J38" s="523">
        <f t="shared" si="0"/>
        <v>18190.000000000007</v>
      </c>
      <c r="K38" s="524">
        <f t="shared" si="1"/>
        <v>2910.400000000001</v>
      </c>
      <c r="L38" s="602"/>
      <c r="M38" s="252"/>
    </row>
    <row r="39" spans="1:13" ht="15" customHeight="1">
      <c r="A39" s="339" t="s">
        <v>2905</v>
      </c>
      <c r="B39" s="341" t="s">
        <v>3156</v>
      </c>
      <c r="C39" s="2">
        <v>10491.04</v>
      </c>
      <c r="D39" s="339" t="s">
        <v>3275</v>
      </c>
      <c r="E39" s="520"/>
      <c r="F39" s="521"/>
      <c r="G39" s="522"/>
      <c r="H39" s="533"/>
      <c r="I39" s="522"/>
      <c r="J39" s="523"/>
      <c r="K39" s="524"/>
      <c r="L39" s="602"/>
      <c r="M39" s="252"/>
    </row>
    <row r="40" spans="1:13" ht="15" customHeight="1">
      <c r="A40" s="339" t="s">
        <v>2905</v>
      </c>
      <c r="B40" s="341" t="s">
        <v>3153</v>
      </c>
      <c r="C40" s="2">
        <v>13569.68</v>
      </c>
      <c r="D40" s="339" t="s">
        <v>3275</v>
      </c>
      <c r="E40" s="520">
        <f>SUM(C39:C40)</f>
        <v>24060.720000000001</v>
      </c>
      <c r="F40" s="521"/>
      <c r="G40" s="522"/>
      <c r="H40" s="533"/>
      <c r="I40" s="522">
        <v>600616</v>
      </c>
      <c r="J40" s="523">
        <f t="shared" si="0"/>
        <v>20742.000000000004</v>
      </c>
      <c r="K40" s="524">
        <f t="shared" si="1"/>
        <v>3318.7200000000007</v>
      </c>
      <c r="L40" s="602"/>
      <c r="M40" s="252"/>
    </row>
    <row r="41" spans="1:13" ht="15" customHeight="1" thickBot="1">
      <c r="A41" s="362" t="s">
        <v>457</v>
      </c>
      <c r="B41" s="415" t="s">
        <v>3154</v>
      </c>
      <c r="C41" s="87">
        <v>13816.76</v>
      </c>
      <c r="D41" s="362" t="s">
        <v>3275</v>
      </c>
      <c r="E41" s="525">
        <f>SUM(C41)</f>
        <v>13816.76</v>
      </c>
      <c r="F41" s="526">
        <f>SUM(E31:E41)</f>
        <v>58977.880000000012</v>
      </c>
      <c r="G41" s="527"/>
      <c r="H41" s="537"/>
      <c r="I41" s="527">
        <v>600691</v>
      </c>
      <c r="J41" s="528">
        <f t="shared" si="0"/>
        <v>11911.000000000002</v>
      </c>
      <c r="K41" s="529">
        <f t="shared" si="1"/>
        <v>1905.7600000000002</v>
      </c>
      <c r="L41" s="602"/>
      <c r="M41" s="252"/>
    </row>
    <row r="42" spans="1:13" ht="15" customHeight="1">
      <c r="A42" s="339" t="s">
        <v>134</v>
      </c>
      <c r="B42" s="341" t="s">
        <v>3157</v>
      </c>
      <c r="C42" s="2">
        <v>11673.08</v>
      </c>
      <c r="D42" s="339" t="s">
        <v>3276</v>
      </c>
      <c r="E42" s="520">
        <f>SUM(C42:D42)</f>
        <v>11673.08</v>
      </c>
      <c r="F42" s="521"/>
      <c r="G42" s="522"/>
      <c r="H42" s="533"/>
      <c r="I42" s="530">
        <v>600644</v>
      </c>
      <c r="J42" s="531">
        <f t="shared" si="0"/>
        <v>10063</v>
      </c>
      <c r="K42" s="532">
        <f t="shared" si="1"/>
        <v>1610.08</v>
      </c>
      <c r="L42" s="602"/>
      <c r="M42" s="252"/>
    </row>
    <row r="43" spans="1:13" ht="15" customHeight="1">
      <c r="A43" s="339" t="s">
        <v>136</v>
      </c>
      <c r="B43" s="414" t="s">
        <v>3155</v>
      </c>
      <c r="C43" s="48">
        <v>15750.48</v>
      </c>
      <c r="D43" s="339" t="s">
        <v>3276</v>
      </c>
      <c r="E43" s="520"/>
      <c r="F43" s="521"/>
      <c r="G43" s="522"/>
      <c r="H43" s="533"/>
      <c r="I43" s="522"/>
      <c r="J43" s="523"/>
      <c r="K43" s="524"/>
      <c r="L43" s="602"/>
      <c r="M43" s="252"/>
    </row>
    <row r="44" spans="1:13" ht="15" customHeight="1" thickBot="1">
      <c r="A44" s="362" t="s">
        <v>136</v>
      </c>
      <c r="B44" s="415" t="s">
        <v>2951</v>
      </c>
      <c r="C44" s="87">
        <v>15750.48</v>
      </c>
      <c r="D44" s="362" t="s">
        <v>3276</v>
      </c>
      <c r="E44" s="525">
        <f>SUM(C43:C44)</f>
        <v>31500.959999999999</v>
      </c>
      <c r="F44" s="526">
        <f>SUM(E42:E44)</f>
        <v>43174.04</v>
      </c>
      <c r="G44" s="527"/>
      <c r="H44" s="537"/>
      <c r="I44" s="527">
        <v>600640</v>
      </c>
      <c r="J44" s="528">
        <f t="shared" si="0"/>
        <v>27156</v>
      </c>
      <c r="K44" s="529">
        <f t="shared" si="1"/>
        <v>4344.96</v>
      </c>
      <c r="L44" s="602"/>
      <c r="M44" s="252"/>
    </row>
    <row r="45" spans="1:13" ht="15" customHeight="1">
      <c r="A45" s="339" t="s">
        <v>2905</v>
      </c>
      <c r="B45" s="341" t="s">
        <v>3158</v>
      </c>
      <c r="C45" s="2">
        <v>10491.04</v>
      </c>
      <c r="D45" s="339" t="s">
        <v>3277</v>
      </c>
      <c r="E45" s="520">
        <f>SUM(C45)</f>
        <v>10491.04</v>
      </c>
      <c r="F45" s="521"/>
      <c r="G45" s="522"/>
      <c r="H45" s="533"/>
      <c r="I45" s="530">
        <v>600616</v>
      </c>
      <c r="J45" s="531">
        <f t="shared" si="0"/>
        <v>9044.0000000000018</v>
      </c>
      <c r="K45" s="532">
        <f t="shared" si="1"/>
        <v>1447.0400000000004</v>
      </c>
      <c r="L45" s="602"/>
      <c r="M45" s="252"/>
    </row>
    <row r="46" spans="1:13" ht="15" customHeight="1">
      <c r="A46" s="339" t="s">
        <v>141</v>
      </c>
      <c r="B46" s="341" t="s">
        <v>3159</v>
      </c>
      <c r="C46" s="2">
        <v>11200.87</v>
      </c>
      <c r="D46" s="339" t="s">
        <v>3277</v>
      </c>
      <c r="E46" s="520"/>
      <c r="F46" s="521"/>
      <c r="G46" s="522"/>
      <c r="H46" s="533"/>
      <c r="I46" s="522"/>
      <c r="J46" s="523"/>
      <c r="K46" s="524"/>
      <c r="L46" s="602"/>
      <c r="M46" s="252"/>
    </row>
    <row r="47" spans="1:13" ht="15" customHeight="1">
      <c r="A47" s="339" t="s">
        <v>141</v>
      </c>
      <c r="B47" s="341" t="s">
        <v>3159</v>
      </c>
      <c r="C47" s="2">
        <v>14362.57</v>
      </c>
      <c r="D47" s="339" t="s">
        <v>3277</v>
      </c>
      <c r="E47" s="520">
        <f>SUM(C46:C47)</f>
        <v>25563.440000000002</v>
      </c>
      <c r="F47" s="521"/>
      <c r="G47" s="522"/>
      <c r="H47" s="533"/>
      <c r="I47" s="522">
        <v>600684</v>
      </c>
      <c r="J47" s="523">
        <f t="shared" si="0"/>
        <v>22037.448275862072</v>
      </c>
      <c r="K47" s="524">
        <f t="shared" si="1"/>
        <v>3525.9917241379317</v>
      </c>
      <c r="L47" s="602"/>
      <c r="M47" s="252"/>
    </row>
    <row r="48" spans="1:13" ht="15" customHeight="1">
      <c r="A48" s="339" t="s">
        <v>134</v>
      </c>
      <c r="B48" s="341" t="s">
        <v>1832</v>
      </c>
      <c r="C48" s="2">
        <v>11241.56</v>
      </c>
      <c r="D48" s="339" t="s">
        <v>3277</v>
      </c>
      <c r="E48" s="520">
        <f>SUM(C48)</f>
        <v>11241.56</v>
      </c>
      <c r="F48" s="521"/>
      <c r="G48" s="522"/>
      <c r="H48" s="533"/>
      <c r="I48" s="522">
        <v>600644</v>
      </c>
      <c r="J48" s="523">
        <f t="shared" si="0"/>
        <v>9691</v>
      </c>
      <c r="K48" s="524">
        <f t="shared" si="1"/>
        <v>1550.56</v>
      </c>
      <c r="L48" s="602"/>
      <c r="M48" s="252"/>
    </row>
    <row r="49" spans="1:13" ht="15" customHeight="1">
      <c r="A49" s="339" t="s">
        <v>136</v>
      </c>
      <c r="B49" s="341" t="s">
        <v>2944</v>
      </c>
      <c r="C49" s="2">
        <v>15750.48</v>
      </c>
      <c r="D49" s="339" t="s">
        <v>3277</v>
      </c>
      <c r="E49" s="520">
        <f>SUM(C49:D49)</f>
        <v>15750.48</v>
      </c>
      <c r="F49" s="521"/>
      <c r="G49" s="522"/>
      <c r="H49" s="533"/>
      <c r="I49" s="522">
        <v>600640</v>
      </c>
      <c r="J49" s="523">
        <f t="shared" si="0"/>
        <v>13578</v>
      </c>
      <c r="K49" s="524">
        <f t="shared" si="1"/>
        <v>2172.48</v>
      </c>
      <c r="L49" s="602"/>
      <c r="M49" s="252"/>
    </row>
    <row r="50" spans="1:13" ht="15" customHeight="1">
      <c r="A50" s="339" t="s">
        <v>457</v>
      </c>
      <c r="B50" s="341" t="s">
        <v>3162</v>
      </c>
      <c r="C50" s="2">
        <v>18380.259999999998</v>
      </c>
      <c r="D50" s="339" t="s">
        <v>3277</v>
      </c>
      <c r="E50" s="520"/>
      <c r="F50" s="521"/>
      <c r="G50" s="522"/>
      <c r="H50" s="533"/>
      <c r="I50" s="522"/>
      <c r="J50" s="523"/>
      <c r="K50" s="524"/>
      <c r="L50" s="602"/>
      <c r="M50" s="252"/>
    </row>
    <row r="51" spans="1:13" ht="15" customHeight="1">
      <c r="A51" s="339" t="s">
        <v>457</v>
      </c>
      <c r="B51" s="341" t="s">
        <v>3162</v>
      </c>
      <c r="C51" s="2">
        <v>26965.75</v>
      </c>
      <c r="D51" s="339" t="s">
        <v>3277</v>
      </c>
      <c r="E51" s="520">
        <f>SUM(C50:C51)</f>
        <v>45346.009999999995</v>
      </c>
      <c r="F51" s="521"/>
      <c r="G51" s="522"/>
      <c r="H51" s="533"/>
      <c r="I51" s="522">
        <v>600691</v>
      </c>
      <c r="J51" s="523">
        <f t="shared" si="0"/>
        <v>39091.387931034478</v>
      </c>
      <c r="K51" s="524">
        <f t="shared" si="1"/>
        <v>6254.6220689655165</v>
      </c>
      <c r="L51" s="602"/>
      <c r="M51" s="252"/>
    </row>
    <row r="52" spans="1:13" ht="15" customHeight="1">
      <c r="A52" s="339" t="s">
        <v>383</v>
      </c>
      <c r="B52" s="341" t="s">
        <v>3130</v>
      </c>
      <c r="C52" s="2">
        <v>12409.68</v>
      </c>
      <c r="D52" s="339" t="s">
        <v>3277</v>
      </c>
      <c r="E52" s="520"/>
      <c r="F52" s="521"/>
      <c r="G52" s="522"/>
      <c r="H52" s="533"/>
      <c r="I52" s="522"/>
      <c r="J52" s="523"/>
      <c r="K52" s="524"/>
      <c r="L52" s="602"/>
      <c r="M52" s="252"/>
    </row>
    <row r="53" spans="1:13" ht="15" customHeight="1">
      <c r="A53" s="339" t="s">
        <v>383</v>
      </c>
      <c r="B53" s="341" t="s">
        <v>3163</v>
      </c>
      <c r="C53" s="2">
        <v>19556.919999999998</v>
      </c>
      <c r="D53" s="339" t="s">
        <v>3277</v>
      </c>
      <c r="E53" s="520"/>
      <c r="F53" s="521"/>
      <c r="G53" s="522"/>
      <c r="H53" s="533"/>
      <c r="I53" s="522"/>
      <c r="J53" s="523"/>
      <c r="K53" s="524"/>
      <c r="L53" s="602"/>
      <c r="M53" s="252"/>
    </row>
    <row r="54" spans="1:13" ht="15" customHeight="1">
      <c r="A54" s="339" t="s">
        <v>383</v>
      </c>
      <c r="B54" s="341" t="s">
        <v>3163</v>
      </c>
      <c r="C54" s="2">
        <v>43629.8</v>
      </c>
      <c r="D54" s="339" t="s">
        <v>3277</v>
      </c>
      <c r="E54" s="520">
        <f>SUM(C52:C54)</f>
        <v>75596.399999999994</v>
      </c>
      <c r="F54" s="521"/>
      <c r="G54" s="522"/>
      <c r="H54" s="533"/>
      <c r="I54" s="522">
        <v>600606</v>
      </c>
      <c r="J54" s="523">
        <f t="shared" si="0"/>
        <v>65169.310344827587</v>
      </c>
      <c r="K54" s="524">
        <f t="shared" si="1"/>
        <v>10427.089655172414</v>
      </c>
      <c r="L54" s="602"/>
      <c r="M54" s="252"/>
    </row>
    <row r="55" spans="1:13" ht="15" customHeight="1">
      <c r="A55" s="339" t="s">
        <v>1136</v>
      </c>
      <c r="B55" s="341" t="s">
        <v>3161</v>
      </c>
      <c r="C55" s="2">
        <v>33728.949999999997</v>
      </c>
      <c r="D55" s="339" t="s">
        <v>3277</v>
      </c>
      <c r="E55" s="520"/>
      <c r="F55" s="521"/>
      <c r="G55" s="522"/>
      <c r="H55" s="533"/>
      <c r="I55" s="522"/>
      <c r="J55" s="523"/>
      <c r="K55" s="524"/>
      <c r="L55" s="602"/>
      <c r="M55" s="252"/>
    </row>
    <row r="56" spans="1:13" ht="15" customHeight="1" thickBot="1">
      <c r="A56" s="362" t="s">
        <v>1136</v>
      </c>
      <c r="B56" s="415" t="s">
        <v>3161</v>
      </c>
      <c r="C56" s="87">
        <v>73992.94</v>
      </c>
      <c r="D56" s="362" t="s">
        <v>3277</v>
      </c>
      <c r="E56" s="525">
        <f>SUM(C55:C56)</f>
        <v>107721.89</v>
      </c>
      <c r="F56" s="526">
        <f>SUM(E45:E56)</f>
        <v>291710.82</v>
      </c>
      <c r="G56" s="527"/>
      <c r="H56" s="537"/>
      <c r="I56" s="527">
        <v>600620</v>
      </c>
      <c r="J56" s="528">
        <f t="shared" si="0"/>
        <v>92863.698275862072</v>
      </c>
      <c r="K56" s="529">
        <f t="shared" si="1"/>
        <v>14858.191724137932</v>
      </c>
      <c r="L56" s="602"/>
      <c r="M56" s="252"/>
    </row>
    <row r="57" spans="1:13" ht="15" customHeight="1">
      <c r="A57" s="339" t="s">
        <v>134</v>
      </c>
      <c r="B57" s="478" t="s">
        <v>3165</v>
      </c>
      <c r="C57" s="422">
        <v>1241.2</v>
      </c>
      <c r="D57" s="339" t="s">
        <v>3279</v>
      </c>
      <c r="E57" s="520">
        <f>SUM(C57)</f>
        <v>1241.2</v>
      </c>
      <c r="F57" s="521"/>
      <c r="G57" s="522"/>
      <c r="H57" s="533"/>
      <c r="I57" s="530">
        <v>803001</v>
      </c>
      <c r="J57" s="531">
        <f t="shared" si="0"/>
        <v>1070</v>
      </c>
      <c r="K57" s="532">
        <f t="shared" si="1"/>
        <v>171.20000000000002</v>
      </c>
      <c r="L57" s="602"/>
      <c r="M57" s="252"/>
    </row>
    <row r="58" spans="1:13" ht="15" customHeight="1">
      <c r="A58" s="339" t="s">
        <v>2905</v>
      </c>
      <c r="B58" s="341" t="s">
        <v>3166</v>
      </c>
      <c r="C58" s="2">
        <v>10097.799999999999</v>
      </c>
      <c r="D58" s="339" t="s">
        <v>3279</v>
      </c>
      <c r="E58" s="520">
        <f>SUM(C58:D58)</f>
        <v>10097.799999999999</v>
      </c>
      <c r="F58" s="521"/>
      <c r="G58" s="522"/>
      <c r="H58" s="533"/>
      <c r="I58" s="522">
        <v>600616</v>
      </c>
      <c r="J58" s="523">
        <f t="shared" si="0"/>
        <v>8705</v>
      </c>
      <c r="K58" s="524">
        <f t="shared" si="1"/>
        <v>1392.8</v>
      </c>
      <c r="L58" s="602"/>
      <c r="M58" s="252"/>
    </row>
    <row r="59" spans="1:13" ht="15" customHeight="1">
      <c r="A59" s="339" t="s">
        <v>141</v>
      </c>
      <c r="B59" s="341" t="s">
        <v>526</v>
      </c>
      <c r="C59" s="2">
        <v>13569.68</v>
      </c>
      <c r="D59" s="339" t="s">
        <v>3279</v>
      </c>
      <c r="E59" s="520">
        <f>SUM(C59)</f>
        <v>13569.68</v>
      </c>
      <c r="F59" s="521"/>
      <c r="G59" s="522"/>
      <c r="H59" s="533"/>
      <c r="I59" s="522">
        <v>600684</v>
      </c>
      <c r="J59" s="523">
        <f t="shared" si="0"/>
        <v>11698.000000000002</v>
      </c>
      <c r="K59" s="524">
        <f t="shared" si="1"/>
        <v>1871.6800000000003</v>
      </c>
      <c r="L59" s="602"/>
      <c r="M59" s="252"/>
    </row>
    <row r="60" spans="1:13" ht="15" customHeight="1">
      <c r="A60" s="339" t="s">
        <v>457</v>
      </c>
      <c r="B60" s="341" t="s">
        <v>530</v>
      </c>
      <c r="C60" s="2">
        <v>13816.76</v>
      </c>
      <c r="D60" s="339" t="s">
        <v>3279</v>
      </c>
      <c r="E60" s="520"/>
      <c r="F60" s="521"/>
      <c r="G60" s="522"/>
      <c r="H60" s="533"/>
      <c r="I60" s="522"/>
      <c r="J60" s="523"/>
      <c r="K60" s="524"/>
      <c r="L60" s="602"/>
      <c r="M60" s="252"/>
    </row>
    <row r="61" spans="1:13" ht="15" customHeight="1">
      <c r="A61" s="339" t="s">
        <v>457</v>
      </c>
      <c r="B61" s="341" t="s">
        <v>2937</v>
      </c>
      <c r="C61" s="2">
        <v>14342.24</v>
      </c>
      <c r="D61" s="339" t="s">
        <v>3279</v>
      </c>
      <c r="E61" s="520">
        <f>SUM(C60:C61)</f>
        <v>28159</v>
      </c>
      <c r="F61" s="521"/>
      <c r="G61" s="522"/>
      <c r="H61" s="533"/>
      <c r="I61" s="522">
        <v>600691</v>
      </c>
      <c r="J61" s="523">
        <f t="shared" si="0"/>
        <v>24275</v>
      </c>
      <c r="K61" s="524">
        <f t="shared" si="1"/>
        <v>3884</v>
      </c>
      <c r="L61" s="602"/>
      <c r="M61" s="252"/>
    </row>
    <row r="62" spans="1:13" ht="15" customHeight="1">
      <c r="A62" s="339" t="s">
        <v>136</v>
      </c>
      <c r="B62" s="414" t="s">
        <v>2959</v>
      </c>
      <c r="C62" s="48">
        <v>15750.48</v>
      </c>
      <c r="D62" s="339" t="s">
        <v>3279</v>
      </c>
      <c r="E62" s="520"/>
      <c r="F62" s="521"/>
      <c r="G62" s="522"/>
      <c r="H62" s="533"/>
      <c r="I62" s="522"/>
      <c r="J62" s="523"/>
      <c r="K62" s="524"/>
      <c r="L62" s="602"/>
      <c r="M62" s="252"/>
    </row>
    <row r="63" spans="1:13" ht="15" customHeight="1" thickBot="1">
      <c r="A63" s="362" t="s">
        <v>136</v>
      </c>
      <c r="B63" s="415" t="s">
        <v>2950</v>
      </c>
      <c r="C63" s="87">
        <v>15750.48</v>
      </c>
      <c r="D63" s="362" t="s">
        <v>3279</v>
      </c>
      <c r="E63" s="525">
        <f>SUM(C62:C63)</f>
        <v>31500.959999999999</v>
      </c>
      <c r="F63" s="526">
        <f>SUM(E57:E63)</f>
        <v>84568.639999999999</v>
      </c>
      <c r="G63" s="527"/>
      <c r="H63" s="537"/>
      <c r="I63" s="527">
        <v>600640</v>
      </c>
      <c r="J63" s="528">
        <f t="shared" si="0"/>
        <v>27156</v>
      </c>
      <c r="K63" s="529">
        <f t="shared" si="1"/>
        <v>4344.96</v>
      </c>
      <c r="L63" s="602"/>
      <c r="M63" s="252"/>
    </row>
    <row r="64" spans="1:13" ht="15" customHeight="1">
      <c r="A64" s="339" t="s">
        <v>2905</v>
      </c>
      <c r="B64" s="478" t="s">
        <v>3168</v>
      </c>
      <c r="C64" s="422">
        <v>1241.2</v>
      </c>
      <c r="D64" s="339" t="s">
        <v>3288</v>
      </c>
      <c r="E64" s="520"/>
      <c r="F64" s="521"/>
      <c r="G64" s="522"/>
      <c r="H64" s="533"/>
      <c r="I64" s="530"/>
      <c r="J64" s="531"/>
      <c r="K64" s="532"/>
      <c r="L64" s="602"/>
      <c r="M64" s="252"/>
    </row>
    <row r="65" spans="1:13" ht="15" customHeight="1">
      <c r="A65" s="339" t="s">
        <v>2905</v>
      </c>
      <c r="B65" s="478" t="s">
        <v>3169</v>
      </c>
      <c r="C65" s="422">
        <v>1241.2</v>
      </c>
      <c r="D65" s="339" t="s">
        <v>3288</v>
      </c>
      <c r="E65" s="520"/>
      <c r="F65" s="521"/>
      <c r="G65" s="522"/>
      <c r="H65" s="533"/>
      <c r="I65" s="522"/>
      <c r="J65" s="523"/>
      <c r="K65" s="524"/>
      <c r="L65" s="602"/>
      <c r="M65" s="252"/>
    </row>
    <row r="66" spans="1:13" ht="15" customHeight="1">
      <c r="A66" s="339" t="s">
        <v>2905</v>
      </c>
      <c r="B66" s="478" t="s">
        <v>3170</v>
      </c>
      <c r="C66" s="422">
        <v>1241.2</v>
      </c>
      <c r="D66" s="339" t="s">
        <v>3288</v>
      </c>
      <c r="E66" s="520"/>
      <c r="F66" s="521"/>
      <c r="G66" s="522"/>
      <c r="H66" s="533"/>
      <c r="I66" s="522"/>
      <c r="J66" s="523"/>
      <c r="K66" s="524"/>
      <c r="L66" s="602"/>
      <c r="M66" s="252"/>
    </row>
    <row r="67" spans="1:13" ht="15" customHeight="1">
      <c r="A67" s="339" t="s">
        <v>2905</v>
      </c>
      <c r="B67" s="478" t="s">
        <v>3171</v>
      </c>
      <c r="C67" s="422">
        <v>1241.2</v>
      </c>
      <c r="D67" s="339" t="s">
        <v>3288</v>
      </c>
      <c r="E67" s="520"/>
      <c r="F67" s="521"/>
      <c r="G67" s="522"/>
      <c r="H67" s="533"/>
      <c r="I67" s="522"/>
      <c r="J67" s="523"/>
      <c r="K67" s="524"/>
      <c r="L67" s="602"/>
      <c r="M67" s="252"/>
    </row>
    <row r="68" spans="1:13" ht="15" customHeight="1">
      <c r="A68" s="339" t="s">
        <v>2905</v>
      </c>
      <c r="B68" s="478" t="s">
        <v>3172</v>
      </c>
      <c r="C68" s="422">
        <v>1241.2</v>
      </c>
      <c r="D68" s="339" t="s">
        <v>3288</v>
      </c>
      <c r="E68" s="520"/>
      <c r="F68" s="521"/>
      <c r="G68" s="522"/>
      <c r="H68" s="533"/>
      <c r="I68" s="522"/>
      <c r="J68" s="523"/>
      <c r="K68" s="524"/>
      <c r="L68" s="602"/>
      <c r="M68" s="252"/>
    </row>
    <row r="69" spans="1:13" ht="15" customHeight="1">
      <c r="A69" s="339" t="s">
        <v>2905</v>
      </c>
      <c r="B69" s="478" t="s">
        <v>3173</v>
      </c>
      <c r="C69" s="422">
        <v>1241.2</v>
      </c>
      <c r="D69" s="339" t="s">
        <v>3288</v>
      </c>
      <c r="E69" s="520"/>
      <c r="F69" s="521"/>
      <c r="G69" s="522"/>
      <c r="H69" s="533"/>
      <c r="I69" s="522"/>
      <c r="J69" s="523"/>
      <c r="K69" s="524"/>
      <c r="L69" s="602"/>
      <c r="M69" s="252"/>
    </row>
    <row r="70" spans="1:13" ht="15" customHeight="1">
      <c r="A70" s="339" t="s">
        <v>2905</v>
      </c>
      <c r="B70" s="478" t="s">
        <v>3174</v>
      </c>
      <c r="C70" s="422">
        <v>1241.2</v>
      </c>
      <c r="D70" s="339" t="s">
        <v>3288</v>
      </c>
      <c r="E70" s="520"/>
      <c r="F70" s="521"/>
      <c r="G70" s="522"/>
      <c r="H70" s="533"/>
      <c r="I70" s="522"/>
      <c r="J70" s="523"/>
      <c r="K70" s="524"/>
      <c r="L70" s="602"/>
      <c r="M70" s="252"/>
    </row>
    <row r="71" spans="1:13" ht="15" customHeight="1">
      <c r="A71" s="339" t="s">
        <v>2905</v>
      </c>
      <c r="B71" s="478" t="s">
        <v>3175</v>
      </c>
      <c r="C71" s="422">
        <v>1241.2</v>
      </c>
      <c r="D71" s="339" t="s">
        <v>3288</v>
      </c>
      <c r="E71" s="520"/>
      <c r="F71" s="521"/>
      <c r="G71" s="522"/>
      <c r="H71" s="533"/>
      <c r="I71" s="522"/>
      <c r="J71" s="523"/>
      <c r="K71" s="524"/>
      <c r="L71" s="602"/>
      <c r="M71" s="252"/>
    </row>
    <row r="72" spans="1:13" ht="15" customHeight="1">
      <c r="A72" s="339" t="s">
        <v>2905</v>
      </c>
      <c r="B72" s="478" t="s">
        <v>3176</v>
      </c>
      <c r="C72" s="422">
        <v>1241.2</v>
      </c>
      <c r="D72" s="339" t="s">
        <v>3288</v>
      </c>
      <c r="E72" s="520"/>
      <c r="F72" s="521"/>
      <c r="G72" s="522"/>
      <c r="H72" s="533"/>
      <c r="I72" s="522"/>
      <c r="J72" s="523"/>
      <c r="K72" s="524"/>
      <c r="L72" s="602"/>
      <c r="M72" s="252"/>
    </row>
    <row r="73" spans="1:13" ht="15" customHeight="1">
      <c r="A73" s="339" t="s">
        <v>2905</v>
      </c>
      <c r="B73" s="478" t="s">
        <v>3177</v>
      </c>
      <c r="C73" s="422">
        <v>1241.2</v>
      </c>
      <c r="D73" s="339" t="s">
        <v>3288</v>
      </c>
      <c r="E73" s="520"/>
      <c r="F73" s="521"/>
      <c r="G73" s="522"/>
      <c r="H73" s="533"/>
      <c r="I73" s="522"/>
      <c r="J73" s="523"/>
      <c r="K73" s="524"/>
      <c r="L73" s="602"/>
      <c r="M73" s="252"/>
    </row>
    <row r="74" spans="1:13" ht="15" customHeight="1">
      <c r="A74" s="339" t="s">
        <v>2905</v>
      </c>
      <c r="B74" s="478" t="s">
        <v>3178</v>
      </c>
      <c r="C74" s="422">
        <v>1241.2</v>
      </c>
      <c r="D74" s="339" t="s">
        <v>3288</v>
      </c>
      <c r="E74" s="520"/>
      <c r="F74" s="521"/>
      <c r="G74" s="522"/>
      <c r="H74" s="533"/>
      <c r="I74" s="522"/>
      <c r="J74" s="523"/>
      <c r="K74" s="524"/>
      <c r="L74" s="602"/>
      <c r="M74" s="252"/>
    </row>
    <row r="75" spans="1:13" ht="15" customHeight="1">
      <c r="A75" s="339" t="s">
        <v>2905</v>
      </c>
      <c r="B75" s="478" t="s">
        <v>3179</v>
      </c>
      <c r="C75" s="422">
        <v>1241.2</v>
      </c>
      <c r="D75" s="339" t="s">
        <v>3288</v>
      </c>
      <c r="E75" s="520"/>
      <c r="F75" s="521"/>
      <c r="G75" s="522"/>
      <c r="H75" s="533"/>
      <c r="I75" s="522"/>
      <c r="J75" s="523"/>
      <c r="K75" s="524"/>
      <c r="L75" s="602"/>
      <c r="M75" s="252"/>
    </row>
    <row r="76" spans="1:13" ht="15" customHeight="1">
      <c r="A76" s="339" t="s">
        <v>2905</v>
      </c>
      <c r="B76" s="478" t="s">
        <v>3180</v>
      </c>
      <c r="C76" s="422">
        <v>1241.2</v>
      </c>
      <c r="D76" s="339" t="s">
        <v>3288</v>
      </c>
      <c r="E76" s="520"/>
      <c r="F76" s="521"/>
      <c r="G76" s="522"/>
      <c r="H76" s="533"/>
      <c r="I76" s="522"/>
      <c r="J76" s="523"/>
      <c r="K76" s="524"/>
      <c r="L76" s="602"/>
      <c r="M76" s="252"/>
    </row>
    <row r="77" spans="1:13" ht="15" customHeight="1">
      <c r="A77" s="339" t="s">
        <v>2905</v>
      </c>
      <c r="B77" s="478" t="s">
        <v>3181</v>
      </c>
      <c r="C77" s="422">
        <v>1241.2</v>
      </c>
      <c r="D77" s="339" t="s">
        <v>3288</v>
      </c>
      <c r="E77" s="520"/>
      <c r="F77" s="521"/>
      <c r="G77" s="522"/>
      <c r="H77" s="533"/>
      <c r="I77" s="522"/>
      <c r="J77" s="523"/>
      <c r="K77" s="524"/>
      <c r="L77" s="602"/>
      <c r="M77" s="252"/>
    </row>
    <row r="78" spans="1:13" ht="15" customHeight="1">
      <c r="A78" s="339" t="s">
        <v>2905</v>
      </c>
      <c r="B78" s="478" t="s">
        <v>3182</v>
      </c>
      <c r="C78" s="422">
        <v>1241.2</v>
      </c>
      <c r="D78" s="339" t="s">
        <v>3288</v>
      </c>
      <c r="E78" s="520"/>
      <c r="F78" s="521"/>
      <c r="G78" s="522"/>
      <c r="H78" s="533"/>
      <c r="I78" s="522"/>
      <c r="J78" s="523"/>
      <c r="K78" s="524"/>
      <c r="L78" s="602"/>
      <c r="M78" s="252"/>
    </row>
    <row r="79" spans="1:13" ht="15" customHeight="1">
      <c r="A79" s="339" t="s">
        <v>2905</v>
      </c>
      <c r="B79" s="478" t="s">
        <v>3188</v>
      </c>
      <c r="C79" s="422">
        <v>1241.2</v>
      </c>
      <c r="D79" s="339" t="s">
        <v>3288</v>
      </c>
      <c r="E79" s="520"/>
      <c r="F79" s="521"/>
      <c r="G79" s="522"/>
      <c r="H79" s="533"/>
      <c r="I79" s="522"/>
      <c r="J79" s="523"/>
      <c r="K79" s="524"/>
      <c r="L79" s="602"/>
      <c r="M79" s="252"/>
    </row>
    <row r="80" spans="1:13" ht="15" customHeight="1">
      <c r="A80" s="339" t="s">
        <v>2905</v>
      </c>
      <c r="B80" s="478" t="s">
        <v>3189</v>
      </c>
      <c r="C80" s="422">
        <v>1241.2</v>
      </c>
      <c r="D80" s="339" t="s">
        <v>3288</v>
      </c>
      <c r="E80" s="520"/>
      <c r="F80" s="521"/>
      <c r="G80" s="522"/>
      <c r="H80" s="533"/>
      <c r="I80" s="522"/>
      <c r="J80" s="523"/>
      <c r="K80" s="524"/>
      <c r="L80" s="602"/>
      <c r="M80" s="252"/>
    </row>
    <row r="81" spans="1:13" ht="15" customHeight="1">
      <c r="A81" s="339" t="s">
        <v>298</v>
      </c>
      <c r="B81" s="508" t="s">
        <v>3190</v>
      </c>
      <c r="C81" s="569">
        <v>1241.2</v>
      </c>
      <c r="D81" s="339" t="s">
        <v>3288</v>
      </c>
      <c r="E81" s="520"/>
      <c r="F81" s="521"/>
      <c r="G81" s="522"/>
      <c r="H81" s="533"/>
      <c r="I81" s="522"/>
      <c r="J81" s="523"/>
      <c r="K81" s="524"/>
      <c r="L81" s="602"/>
      <c r="M81" s="252"/>
    </row>
    <row r="82" spans="1:13" ht="15" customHeight="1">
      <c r="A82" s="339" t="s">
        <v>2905</v>
      </c>
      <c r="B82" s="508" t="s">
        <v>3202</v>
      </c>
      <c r="C82" s="569">
        <v>1241.2</v>
      </c>
      <c r="D82" s="339" t="s">
        <v>3288</v>
      </c>
      <c r="E82" s="520"/>
      <c r="F82" s="521"/>
      <c r="G82" s="522"/>
      <c r="H82" s="533"/>
      <c r="I82" s="522"/>
      <c r="J82" s="523"/>
      <c r="K82" s="524"/>
      <c r="L82" s="602"/>
      <c r="M82" s="252"/>
    </row>
    <row r="83" spans="1:13" ht="15" customHeight="1" thickBot="1">
      <c r="A83" s="362" t="s">
        <v>2905</v>
      </c>
      <c r="B83" s="509" t="s">
        <v>3203</v>
      </c>
      <c r="C83" s="505">
        <v>1241.2</v>
      </c>
      <c r="D83" s="362" t="s">
        <v>3288</v>
      </c>
      <c r="E83" s="525"/>
      <c r="F83" s="526">
        <f>SUM(C64:C83)</f>
        <v>24824.000000000007</v>
      </c>
      <c r="G83" s="527"/>
      <c r="H83" s="537"/>
      <c r="I83" s="527">
        <v>803001</v>
      </c>
      <c r="J83" s="528">
        <f>F83/1.16</f>
        <v>21400.000000000007</v>
      </c>
      <c r="K83" s="529">
        <f>J83*0.16</f>
        <v>3424.0000000000014</v>
      </c>
      <c r="L83" s="602"/>
      <c r="M83" s="252"/>
    </row>
    <row r="84" spans="1:13" ht="15" customHeight="1">
      <c r="A84" s="339" t="s">
        <v>383</v>
      </c>
      <c r="B84" s="478" t="s">
        <v>3185</v>
      </c>
      <c r="C84" s="422">
        <v>1241.2</v>
      </c>
      <c r="D84" s="339" t="s">
        <v>3287</v>
      </c>
      <c r="E84" s="520"/>
      <c r="F84" s="521"/>
      <c r="G84" s="522"/>
      <c r="H84" s="533"/>
      <c r="I84" s="522"/>
      <c r="J84" s="523"/>
      <c r="K84" s="524"/>
      <c r="L84" s="602"/>
      <c r="M84" s="252"/>
    </row>
    <row r="85" spans="1:13" ht="15" customHeight="1">
      <c r="A85" s="339" t="s">
        <v>383</v>
      </c>
      <c r="B85" s="478" t="s">
        <v>3186</v>
      </c>
      <c r="C85" s="422">
        <v>1241.2</v>
      </c>
      <c r="D85" s="339" t="s">
        <v>3287</v>
      </c>
      <c r="E85" s="520"/>
      <c r="F85" s="521"/>
      <c r="G85" s="522"/>
      <c r="H85" s="533"/>
      <c r="I85" s="522"/>
      <c r="J85" s="523"/>
      <c r="K85" s="524"/>
      <c r="L85" s="602"/>
      <c r="M85" s="252"/>
    </row>
    <row r="86" spans="1:13" ht="15" customHeight="1">
      <c r="A86" s="339" t="s">
        <v>383</v>
      </c>
      <c r="B86" s="478" t="s">
        <v>3187</v>
      </c>
      <c r="C86" s="422">
        <v>1241.2</v>
      </c>
      <c r="D86" s="339" t="s">
        <v>3287</v>
      </c>
      <c r="E86" s="520"/>
      <c r="F86" s="521"/>
      <c r="G86" s="522"/>
      <c r="H86" s="533"/>
      <c r="I86" s="522"/>
      <c r="J86" s="523"/>
      <c r="K86" s="524"/>
      <c r="L86" s="602"/>
      <c r="M86" s="252"/>
    </row>
    <row r="87" spans="1:13" ht="15" customHeight="1">
      <c r="A87" s="339" t="s">
        <v>298</v>
      </c>
      <c r="B87" s="478" t="s">
        <v>3191</v>
      </c>
      <c r="C87" s="422">
        <v>1241.2</v>
      </c>
      <c r="D87" s="339" t="s">
        <v>3287</v>
      </c>
      <c r="E87" s="520"/>
      <c r="F87" s="521"/>
      <c r="G87" s="522"/>
      <c r="H87" s="533"/>
      <c r="I87" s="522"/>
      <c r="J87" s="523"/>
      <c r="K87" s="524"/>
      <c r="L87" s="602"/>
      <c r="M87" s="252"/>
    </row>
    <row r="88" spans="1:13" ht="15" customHeight="1">
      <c r="A88" s="339" t="s">
        <v>298</v>
      </c>
      <c r="B88" s="478" t="s">
        <v>3192</v>
      </c>
      <c r="C88" s="422">
        <v>1241.2</v>
      </c>
      <c r="D88" s="339" t="s">
        <v>3287</v>
      </c>
      <c r="E88" s="520"/>
      <c r="F88" s="521"/>
      <c r="G88" s="522"/>
      <c r="H88" s="533"/>
      <c r="I88" s="522"/>
      <c r="J88" s="523"/>
      <c r="K88" s="524"/>
      <c r="L88" s="602"/>
      <c r="M88" s="252"/>
    </row>
    <row r="89" spans="1:13" ht="15" customHeight="1">
      <c r="A89" s="339" t="s">
        <v>298</v>
      </c>
      <c r="B89" s="478" t="s">
        <v>3193</v>
      </c>
      <c r="C89" s="422">
        <v>1241.2</v>
      </c>
      <c r="D89" s="339" t="s">
        <v>3287</v>
      </c>
      <c r="E89" s="520"/>
      <c r="F89" s="521"/>
      <c r="G89" s="522"/>
      <c r="H89" s="533"/>
      <c r="I89" s="522"/>
      <c r="J89" s="523"/>
      <c r="K89" s="524"/>
      <c r="L89" s="602"/>
      <c r="M89" s="252"/>
    </row>
    <row r="90" spans="1:13" ht="15" customHeight="1">
      <c r="A90" s="339" t="s">
        <v>298</v>
      </c>
      <c r="B90" s="478" t="s">
        <v>3194</v>
      </c>
      <c r="C90" s="422">
        <v>1241.2</v>
      </c>
      <c r="D90" s="339" t="s">
        <v>3287</v>
      </c>
      <c r="E90" s="520"/>
      <c r="F90" s="521"/>
      <c r="G90" s="522"/>
      <c r="H90" s="533"/>
      <c r="I90" s="522"/>
      <c r="J90" s="523"/>
      <c r="K90" s="524"/>
      <c r="L90" s="602"/>
      <c r="M90" s="252"/>
    </row>
    <row r="91" spans="1:13" ht="15" customHeight="1">
      <c r="A91" s="339" t="s">
        <v>298</v>
      </c>
      <c r="B91" s="478" t="s">
        <v>3195</v>
      </c>
      <c r="C91" s="422">
        <v>1241.2</v>
      </c>
      <c r="D91" s="339" t="s">
        <v>3287</v>
      </c>
      <c r="E91" s="520"/>
      <c r="F91" s="521"/>
      <c r="G91" s="522"/>
      <c r="H91" s="533"/>
      <c r="I91" s="522"/>
      <c r="J91" s="523"/>
      <c r="K91" s="524"/>
      <c r="L91" s="602"/>
      <c r="M91" s="252"/>
    </row>
    <row r="92" spans="1:13" ht="15" customHeight="1">
      <c r="A92" s="339" t="s">
        <v>298</v>
      </c>
      <c r="B92" s="478" t="s">
        <v>3196</v>
      </c>
      <c r="C92" s="422">
        <v>1241.2</v>
      </c>
      <c r="D92" s="339" t="s">
        <v>3287</v>
      </c>
      <c r="E92" s="520"/>
      <c r="F92" s="521"/>
      <c r="G92" s="522"/>
      <c r="H92" s="533"/>
      <c r="I92" s="522"/>
      <c r="J92" s="523"/>
      <c r="K92" s="524"/>
      <c r="L92" s="602"/>
      <c r="M92" s="252"/>
    </row>
    <row r="93" spans="1:13" ht="15" customHeight="1">
      <c r="A93" s="339" t="s">
        <v>298</v>
      </c>
      <c r="B93" s="478" t="s">
        <v>3197</v>
      </c>
      <c r="C93" s="422">
        <v>1241.2</v>
      </c>
      <c r="D93" s="339" t="s">
        <v>3287</v>
      </c>
      <c r="E93" s="520"/>
      <c r="F93" s="521"/>
      <c r="G93" s="522"/>
      <c r="H93" s="533"/>
      <c r="I93" s="522"/>
      <c r="J93" s="523"/>
      <c r="K93" s="524"/>
      <c r="L93" s="602"/>
      <c r="M93" s="252"/>
    </row>
    <row r="94" spans="1:13" ht="15" customHeight="1">
      <c r="A94" s="339" t="s">
        <v>298</v>
      </c>
      <c r="B94" s="478" t="s">
        <v>3198</v>
      </c>
      <c r="C94" s="422">
        <v>1241.2</v>
      </c>
      <c r="D94" s="339" t="s">
        <v>3287</v>
      </c>
      <c r="E94" s="520"/>
      <c r="F94" s="521"/>
      <c r="G94" s="522"/>
      <c r="H94" s="533"/>
      <c r="I94" s="522"/>
      <c r="J94" s="523"/>
      <c r="K94" s="524"/>
      <c r="L94" s="602"/>
      <c r="M94" s="252"/>
    </row>
    <row r="95" spans="1:13" ht="15" customHeight="1">
      <c r="A95" s="339" t="s">
        <v>298</v>
      </c>
      <c r="B95" s="478" t="s">
        <v>3199</v>
      </c>
      <c r="C95" s="422">
        <v>1241.2</v>
      </c>
      <c r="D95" s="339" t="s">
        <v>3287</v>
      </c>
      <c r="E95" s="520"/>
      <c r="F95" s="521"/>
      <c r="G95" s="522"/>
      <c r="H95" s="533"/>
      <c r="I95" s="522"/>
      <c r="J95" s="523"/>
      <c r="K95" s="524"/>
      <c r="L95" s="602"/>
      <c r="M95" s="252"/>
    </row>
    <row r="96" spans="1:13" ht="15" customHeight="1">
      <c r="A96" s="339" t="s">
        <v>298</v>
      </c>
      <c r="B96" s="478" t="s">
        <v>3200</v>
      </c>
      <c r="C96" s="422">
        <v>1241.2</v>
      </c>
      <c r="D96" s="339" t="s">
        <v>3287</v>
      </c>
      <c r="E96" s="520"/>
      <c r="F96" s="521"/>
      <c r="G96" s="522"/>
      <c r="H96" s="533"/>
      <c r="I96" s="522"/>
      <c r="J96" s="523"/>
      <c r="K96" s="524"/>
      <c r="L96" s="602"/>
      <c r="M96" s="252"/>
    </row>
    <row r="97" spans="1:13" ht="15" customHeight="1">
      <c r="A97" s="339" t="s">
        <v>298</v>
      </c>
      <c r="B97" s="478" t="s">
        <v>3201</v>
      </c>
      <c r="C97" s="422">
        <v>1241.2</v>
      </c>
      <c r="D97" s="339" t="s">
        <v>3287</v>
      </c>
      <c r="E97" s="520">
        <f>SUM(C84:C97)</f>
        <v>17376.800000000003</v>
      </c>
      <c r="F97" s="521"/>
      <c r="G97" s="522"/>
      <c r="H97" s="533"/>
      <c r="I97" s="522">
        <v>803001</v>
      </c>
      <c r="J97" s="523">
        <f t="shared" ref="J97:J101" si="2">E97/1.16</f>
        <v>14980.000000000004</v>
      </c>
      <c r="K97" s="524">
        <f t="shared" ref="K97:K107" si="3">J97*0.16</f>
        <v>2396.8000000000006</v>
      </c>
      <c r="L97" s="602"/>
      <c r="M97" s="252"/>
    </row>
    <row r="98" spans="1:13" ht="15" customHeight="1">
      <c r="A98" s="339" t="s">
        <v>141</v>
      </c>
      <c r="B98" s="341" t="s">
        <v>2851</v>
      </c>
      <c r="C98" s="2">
        <v>10491.04</v>
      </c>
      <c r="D98" s="339" t="s">
        <v>3287</v>
      </c>
      <c r="E98" s="520">
        <f>SUM(C98:D98)</f>
        <v>10491.04</v>
      </c>
      <c r="F98" s="521"/>
      <c r="G98" s="522"/>
      <c r="H98" s="533"/>
      <c r="I98" s="522">
        <v>600684</v>
      </c>
      <c r="J98" s="523">
        <f t="shared" si="2"/>
        <v>9044.0000000000018</v>
      </c>
      <c r="K98" s="524">
        <f t="shared" si="3"/>
        <v>1447.0400000000004</v>
      </c>
      <c r="L98" s="602"/>
      <c r="M98" s="252"/>
    </row>
    <row r="99" spans="1:13" ht="15" customHeight="1">
      <c r="A99" s="339" t="s">
        <v>383</v>
      </c>
      <c r="B99" s="341" t="s">
        <v>3183</v>
      </c>
      <c r="C99" s="2">
        <v>12409.68</v>
      </c>
      <c r="D99" s="339" t="s">
        <v>3287</v>
      </c>
      <c r="E99" s="520">
        <f>SUM(C99:D99)</f>
        <v>12409.68</v>
      </c>
      <c r="F99" s="521"/>
      <c r="G99" s="522"/>
      <c r="H99" s="533"/>
      <c r="I99" s="522">
        <v>600606</v>
      </c>
      <c r="J99" s="523">
        <f t="shared" si="2"/>
        <v>10698.000000000002</v>
      </c>
      <c r="K99" s="524">
        <f t="shared" si="3"/>
        <v>1711.6800000000003</v>
      </c>
      <c r="L99" s="602"/>
      <c r="M99" s="252"/>
    </row>
    <row r="100" spans="1:13" ht="15" customHeight="1">
      <c r="A100" s="339" t="s">
        <v>136</v>
      </c>
      <c r="B100" s="341" t="s">
        <v>2981</v>
      </c>
      <c r="C100" s="2">
        <v>15750.48</v>
      </c>
      <c r="D100" s="339" t="s">
        <v>3287</v>
      </c>
      <c r="E100" s="520">
        <f>SUM(C100)</f>
        <v>15750.48</v>
      </c>
      <c r="F100" s="521"/>
      <c r="G100" s="522"/>
      <c r="H100" s="533"/>
      <c r="I100" s="522">
        <v>600640</v>
      </c>
      <c r="J100" s="523">
        <f t="shared" si="2"/>
        <v>13578</v>
      </c>
      <c r="K100" s="524">
        <f t="shared" si="3"/>
        <v>2172.48</v>
      </c>
      <c r="L100" s="602"/>
      <c r="M100" s="252"/>
    </row>
    <row r="101" spans="1:13" ht="15" customHeight="1" thickBot="1">
      <c r="A101" s="362" t="s">
        <v>298</v>
      </c>
      <c r="B101" s="415" t="s">
        <v>3184</v>
      </c>
      <c r="C101" s="87">
        <v>19565.72</v>
      </c>
      <c r="D101" s="362" t="s">
        <v>3287</v>
      </c>
      <c r="E101" s="525">
        <f>SUM(C101)</f>
        <v>19565.72</v>
      </c>
      <c r="F101" s="526">
        <f>SUM(E91:E101)</f>
        <v>75593.72</v>
      </c>
      <c r="G101" s="527"/>
      <c r="H101" s="537"/>
      <c r="I101" s="527">
        <v>600638</v>
      </c>
      <c r="J101" s="523">
        <f t="shared" si="2"/>
        <v>16867.000000000004</v>
      </c>
      <c r="K101" s="524">
        <f t="shared" si="3"/>
        <v>2698.7200000000007</v>
      </c>
      <c r="L101" s="602"/>
      <c r="M101" s="252"/>
    </row>
    <row r="102" spans="1:13" ht="15" customHeight="1" thickBot="1">
      <c r="A102" s="625" t="s">
        <v>2770</v>
      </c>
      <c r="B102" s="481">
        <v>2000276590</v>
      </c>
      <c r="C102" s="438">
        <v>-10194.290000000001</v>
      </c>
      <c r="D102" s="372" t="s">
        <v>3283</v>
      </c>
      <c r="E102" s="543"/>
      <c r="F102" s="544">
        <f>SUM(C102)</f>
        <v>-10194.290000000001</v>
      </c>
      <c r="G102" s="545"/>
      <c r="H102" s="546"/>
      <c r="I102" s="545" t="s">
        <v>3289</v>
      </c>
      <c r="J102" s="547">
        <f>F102/1.16</f>
        <v>-8788.1810344827609</v>
      </c>
      <c r="K102" s="548">
        <f t="shared" si="3"/>
        <v>-1406.1089655172418</v>
      </c>
      <c r="L102" s="602"/>
      <c r="M102" s="252"/>
    </row>
    <row r="103" spans="1:13" ht="15" customHeight="1" thickBot="1">
      <c r="A103" s="625" t="s">
        <v>2770</v>
      </c>
      <c r="B103" s="481">
        <v>2000276789</v>
      </c>
      <c r="C103" s="438">
        <v>-11373.45</v>
      </c>
      <c r="D103" s="372" t="s">
        <v>3284</v>
      </c>
      <c r="E103" s="543"/>
      <c r="F103" s="544">
        <f t="shared" ref="F103:F107" si="4">SUM(C103)</f>
        <v>-11373.45</v>
      </c>
      <c r="G103" s="545"/>
      <c r="H103" s="546"/>
      <c r="I103" s="545" t="s">
        <v>3290</v>
      </c>
      <c r="J103" s="547">
        <f t="shared" ref="J103:J107" si="5">F103/1.16</f>
        <v>-9804.6982758620707</v>
      </c>
      <c r="K103" s="548">
        <f t="shared" si="3"/>
        <v>-1568.7517241379314</v>
      </c>
      <c r="L103" s="602"/>
      <c r="M103" s="252"/>
    </row>
    <row r="104" spans="1:13" ht="15" customHeight="1" thickBot="1">
      <c r="A104" s="625" t="s">
        <v>2770</v>
      </c>
      <c r="B104" s="481">
        <v>2000276921</v>
      </c>
      <c r="C104" s="437">
        <v>-273.76</v>
      </c>
      <c r="D104" s="372" t="s">
        <v>3285</v>
      </c>
      <c r="E104" s="543"/>
      <c r="F104" s="544">
        <f t="shared" si="4"/>
        <v>-273.76</v>
      </c>
      <c r="G104" s="545"/>
      <c r="H104" s="546"/>
      <c r="I104" s="545" t="s">
        <v>3290</v>
      </c>
      <c r="J104" s="547">
        <f t="shared" si="5"/>
        <v>-236</v>
      </c>
      <c r="K104" s="548">
        <f t="shared" si="3"/>
        <v>-37.76</v>
      </c>
      <c r="L104" s="602"/>
      <c r="M104" s="252"/>
    </row>
    <row r="105" spans="1:13" ht="15" customHeight="1" thickBot="1">
      <c r="A105" s="625" t="s">
        <v>2770</v>
      </c>
      <c r="B105" s="481">
        <v>2000277173</v>
      </c>
      <c r="C105" s="438">
        <v>-4945.78</v>
      </c>
      <c r="D105" s="372" t="s">
        <v>3286</v>
      </c>
      <c r="E105" s="543"/>
      <c r="F105" s="544">
        <f t="shared" si="4"/>
        <v>-4945.78</v>
      </c>
      <c r="G105" s="545"/>
      <c r="H105" s="546"/>
      <c r="I105" s="545">
        <v>705075</v>
      </c>
      <c r="J105" s="547">
        <f t="shared" si="5"/>
        <v>-4263.6034482758623</v>
      </c>
      <c r="K105" s="548">
        <f t="shared" si="3"/>
        <v>-682.17655172413799</v>
      </c>
      <c r="L105" s="602"/>
      <c r="M105" s="252"/>
    </row>
    <row r="106" spans="1:13" ht="15" customHeight="1" thickBot="1">
      <c r="A106" s="625" t="s">
        <v>2770</v>
      </c>
      <c r="B106" s="481">
        <v>2000277410</v>
      </c>
      <c r="C106" s="438">
        <v>-4945.78</v>
      </c>
      <c r="D106" s="372" t="s">
        <v>3282</v>
      </c>
      <c r="E106" s="543"/>
      <c r="F106" s="544">
        <f t="shared" si="4"/>
        <v>-4945.78</v>
      </c>
      <c r="G106" s="545"/>
      <c r="H106" s="546"/>
      <c r="I106" s="545">
        <v>705075</v>
      </c>
      <c r="J106" s="547">
        <f t="shared" si="5"/>
        <v>-4263.6034482758623</v>
      </c>
      <c r="K106" s="548">
        <f t="shared" si="3"/>
        <v>-682.17655172413799</v>
      </c>
      <c r="L106" s="602"/>
      <c r="M106" s="252"/>
    </row>
    <row r="107" spans="1:13" ht="15" customHeight="1" thickBot="1">
      <c r="A107" s="625" t="s">
        <v>2770</v>
      </c>
      <c r="B107" s="481">
        <v>2000277411</v>
      </c>
      <c r="C107" s="437">
        <v>-736.11</v>
      </c>
      <c r="D107" s="372" t="s">
        <v>3281</v>
      </c>
      <c r="E107" s="543"/>
      <c r="F107" s="544">
        <f t="shared" si="4"/>
        <v>-736.11</v>
      </c>
      <c r="G107" s="545"/>
      <c r="H107" s="546"/>
      <c r="I107" s="545">
        <v>705075</v>
      </c>
      <c r="J107" s="547">
        <f t="shared" si="5"/>
        <v>-634.57758620689663</v>
      </c>
      <c r="K107" s="548">
        <f t="shared" si="3"/>
        <v>-101.53241379310346</v>
      </c>
      <c r="L107" s="602"/>
      <c r="M107" s="252"/>
    </row>
    <row r="108" spans="1:13" ht="15" customHeight="1">
      <c r="A108" s="380"/>
      <c r="B108" s="414"/>
      <c r="C108" s="663"/>
      <c r="D108" s="380"/>
      <c r="E108" s="520"/>
      <c r="F108" s="521"/>
      <c r="G108" s="522"/>
      <c r="H108" s="533"/>
      <c r="I108" s="522"/>
      <c r="J108" s="523"/>
      <c r="K108" s="524"/>
      <c r="L108" s="602"/>
      <c r="M108" s="252"/>
    </row>
    <row r="109" spans="1:13" ht="15" customHeight="1">
      <c r="A109" s="380"/>
      <c r="B109" s="414"/>
      <c r="C109" s="663"/>
      <c r="D109" s="380"/>
      <c r="E109" s="520"/>
      <c r="F109" s="521"/>
      <c r="G109" s="522"/>
      <c r="H109" s="533"/>
      <c r="I109" s="522"/>
      <c r="J109" s="523"/>
      <c r="K109" s="524"/>
      <c r="L109" s="602"/>
      <c r="M109" s="252"/>
    </row>
    <row r="110" spans="1:13" ht="15" customHeight="1">
      <c r="A110" s="380"/>
      <c r="B110" s="414"/>
      <c r="C110" s="663"/>
      <c r="D110" s="380"/>
      <c r="E110" s="667"/>
      <c r="F110" s="521"/>
      <c r="G110" s="522"/>
      <c r="H110" s="533"/>
      <c r="I110" s="522"/>
      <c r="J110" s="523"/>
      <c r="K110" s="524"/>
      <c r="L110" s="602"/>
      <c r="M110" s="252"/>
    </row>
    <row r="111" spans="1:13" ht="15" customHeight="1">
      <c r="A111" s="380"/>
      <c r="B111" s="414"/>
      <c r="C111" s="663"/>
      <c r="D111" s="380"/>
      <c r="E111" s="520"/>
      <c r="F111" s="521"/>
      <c r="G111" s="522"/>
      <c r="H111" s="533"/>
      <c r="I111" s="522"/>
      <c r="J111" s="523"/>
      <c r="K111" s="524"/>
      <c r="L111" s="602"/>
      <c r="M111" s="252"/>
    </row>
    <row r="112" spans="1:13" ht="15" customHeight="1">
      <c r="A112" s="380"/>
      <c r="B112" s="508"/>
      <c r="C112" s="468"/>
      <c r="D112" s="380"/>
      <c r="E112" s="520"/>
      <c r="F112" s="521"/>
      <c r="G112" s="522"/>
      <c r="H112" s="533"/>
      <c r="I112" s="522"/>
      <c r="J112" s="523"/>
      <c r="K112" s="524"/>
      <c r="L112" s="602"/>
      <c r="M112" s="252"/>
    </row>
    <row r="113" spans="1:13" ht="15" customHeight="1">
      <c r="A113" s="325"/>
      <c r="B113" s="670"/>
      <c r="C113" s="281">
        <f>SUM(C6:C112)</f>
        <v>529971.73000000021</v>
      </c>
      <c r="D113" s="281"/>
      <c r="E113" s="281"/>
      <c r="F113" s="281">
        <f>SUM(F6:F112)</f>
        <v>529971.73</v>
      </c>
      <c r="G113" s="281"/>
      <c r="H113" s="534">
        <f>SUM(H6:H112)</f>
        <v>0</v>
      </c>
      <c r="I113" s="281"/>
      <c r="J113" s="281">
        <f>SUM(J6:J112)</f>
        <v>456872.18103448272</v>
      </c>
      <c r="K113" s="281">
        <f>SUM(K6:K112)</f>
        <v>73099.548965517257</v>
      </c>
      <c r="L113" s="281"/>
      <c r="M113" s="283"/>
    </row>
    <row r="114" spans="1:13" ht="15" customHeight="1">
      <c r="A114" s="278"/>
      <c r="B114" s="670"/>
      <c r="C114" s="240"/>
      <c r="D114" s="281"/>
      <c r="E114" s="281"/>
      <c r="F114" s="237"/>
      <c r="G114" s="240"/>
      <c r="H114" s="533"/>
      <c r="I114" s="240"/>
      <c r="J114" s="243"/>
      <c r="K114" s="251"/>
      <c r="L114" s="252"/>
      <c r="M114" s="252"/>
    </row>
    <row r="115" spans="1:13" ht="15" customHeight="1">
      <c r="A115" s="697" t="s">
        <v>3419</v>
      </c>
      <c r="B115" s="1051" t="s">
        <v>3420</v>
      </c>
      <c r="C115" s="1051"/>
      <c r="D115" s="1051"/>
      <c r="E115" s="1051"/>
      <c r="F115" s="1051"/>
      <c r="G115" s="240"/>
      <c r="H115" s="533"/>
      <c r="I115" s="240"/>
      <c r="J115" s="243"/>
      <c r="K115" s="251"/>
      <c r="L115" s="252"/>
      <c r="M115" s="252"/>
    </row>
    <row r="116" spans="1:13" ht="15.75">
      <c r="A116" s="284"/>
      <c r="B116" s="595" t="s">
        <v>3421</v>
      </c>
      <c r="C116" s="273"/>
      <c r="D116" s="281"/>
      <c r="E116" s="281"/>
      <c r="F116" s="281"/>
      <c r="G116" s="295"/>
      <c r="H116" s="534"/>
      <c r="I116" s="281"/>
      <c r="J116" s="281"/>
      <c r="K116" s="281"/>
      <c r="L116" s="286"/>
      <c r="M116" s="252"/>
    </row>
    <row r="117" spans="1:13" ht="15.75" thickBot="1">
      <c r="A117" s="603"/>
      <c r="B117" s="273"/>
      <c r="C117" s="273"/>
      <c r="D117" s="250"/>
      <c r="E117" s="330" t="s">
        <v>3293</v>
      </c>
      <c r="F117" s="331">
        <v>42916</v>
      </c>
      <c r="G117" s="332">
        <v>529971.73</v>
      </c>
      <c r="H117" s="535"/>
      <c r="I117" s="239"/>
      <c r="J117" s="239"/>
      <c r="K117" s="252"/>
      <c r="L117" s="252"/>
      <c r="M117" s="288"/>
    </row>
    <row r="118" spans="1:13" ht="16.5" thickBot="1">
      <c r="A118" s="284"/>
      <c r="B118" s="273"/>
      <c r="C118" s="273"/>
      <c r="D118" s="250"/>
      <c r="E118" s="330" t="s">
        <v>3294</v>
      </c>
      <c r="F118" s="331">
        <v>42916</v>
      </c>
      <c r="G118" s="332">
        <v>790462.87</v>
      </c>
      <c r="H118" s="535"/>
      <c r="I118" s="239"/>
      <c r="J118" s="289" t="s">
        <v>551</v>
      </c>
      <c r="K118" s="290">
        <f>J113+K113-F113</f>
        <v>0</v>
      </c>
      <c r="L118" s="252"/>
      <c r="M118" s="288"/>
    </row>
    <row r="119" spans="1:13" ht="15.75">
      <c r="A119" s="284"/>
      <c r="B119" s="273"/>
      <c r="C119" s="239"/>
      <c r="D119" s="252"/>
      <c r="E119" s="239"/>
      <c r="F119" s="239"/>
      <c r="G119" s="252"/>
      <c r="H119" s="535"/>
      <c r="I119" s="239"/>
      <c r="J119" s="239"/>
      <c r="K119" s="252"/>
      <c r="L119" s="252"/>
      <c r="M119" s="288"/>
    </row>
    <row r="120" spans="1:13" ht="15.75">
      <c r="A120" s="284"/>
      <c r="B120" s="273"/>
      <c r="C120" s="273"/>
      <c r="D120" s="250"/>
      <c r="E120" s="239"/>
      <c r="F120" s="239"/>
      <c r="G120" s="239"/>
      <c r="H120" s="535"/>
      <c r="I120" s="239"/>
      <c r="J120" s="239"/>
      <c r="K120" s="252"/>
      <c r="L120" s="252"/>
      <c r="M120" s="288"/>
    </row>
    <row r="121" spans="1:13" ht="15.75">
      <c r="A121" s="284"/>
      <c r="B121" s="273"/>
      <c r="C121" s="273"/>
      <c r="D121" s="250"/>
      <c r="E121" s="239"/>
      <c r="F121" s="239"/>
      <c r="G121" s="239"/>
      <c r="H121" s="535"/>
      <c r="I121" s="239"/>
      <c r="J121" s="239"/>
      <c r="K121" s="252"/>
      <c r="L121" s="252"/>
      <c r="M121" s="288"/>
    </row>
    <row r="122" spans="1:13" ht="15.75">
      <c r="A122" s="284"/>
      <c r="B122" s="273"/>
      <c r="C122" s="273"/>
      <c r="D122" s="291"/>
      <c r="E122" s="292"/>
      <c r="F122" s="292"/>
      <c r="G122" s="292"/>
      <c r="H122" s="536"/>
      <c r="I122" s="292"/>
      <c r="J122" s="292"/>
      <c r="K122" s="288"/>
      <c r="L122" s="288"/>
      <c r="M122" s="288"/>
    </row>
    <row r="123" spans="1:13" ht="15.75">
      <c r="A123" s="604"/>
      <c r="B123" s="605"/>
      <c r="C123" s="606"/>
      <c r="D123" s="520"/>
      <c r="E123" s="292"/>
      <c r="F123" s="292"/>
      <c r="G123" s="292"/>
      <c r="H123" s="536"/>
      <c r="I123" s="292"/>
      <c r="J123" s="292"/>
      <c r="K123" s="288"/>
      <c r="L123" s="288"/>
      <c r="M123" s="288"/>
    </row>
    <row r="124" spans="1:13" ht="15.75">
      <c r="A124" s="294"/>
      <c r="B124" s="239" t="s">
        <v>25</v>
      </c>
      <c r="C124" s="239"/>
      <c r="D124" s="239"/>
      <c r="E124" s="240"/>
      <c r="F124" s="240"/>
      <c r="G124" s="240"/>
      <c r="H124" s="533"/>
      <c r="I124" s="240"/>
      <c r="J124" s="240"/>
      <c r="K124" s="295"/>
      <c r="L124" s="252"/>
      <c r="M124" s="252"/>
    </row>
    <row r="125" spans="1:13" ht="15.75">
      <c r="A125" s="296"/>
      <c r="B125" s="239" t="s">
        <v>127</v>
      </c>
      <c r="C125" s="239"/>
      <c r="D125" s="239"/>
      <c r="E125" s="240"/>
      <c r="F125" s="240"/>
      <c r="G125" s="240"/>
      <c r="H125" s="533"/>
      <c r="I125" s="240"/>
      <c r="J125" s="240"/>
      <c r="K125" s="295"/>
      <c r="L125" s="252"/>
      <c r="M125" s="252"/>
    </row>
    <row r="126" spans="1:13" ht="15.75">
      <c r="A126" s="297"/>
      <c r="B126" s="239" t="s">
        <v>161</v>
      </c>
      <c r="C126" s="239"/>
      <c r="D126" s="239"/>
      <c r="E126" s="240"/>
      <c r="F126" s="240"/>
      <c r="G126" s="240"/>
      <c r="H126" s="533"/>
      <c r="I126" s="240"/>
      <c r="J126" s="240"/>
      <c r="K126" s="295"/>
      <c r="L126" s="252"/>
      <c r="M126" s="252"/>
    </row>
    <row r="127" spans="1:13" ht="15.75">
      <c r="A127" s="239"/>
      <c r="B127" s="239"/>
      <c r="C127" s="239"/>
      <c r="D127" s="239"/>
      <c r="E127" s="240"/>
      <c r="F127" s="240"/>
      <c r="G127" s="240"/>
      <c r="H127" s="533"/>
      <c r="I127" s="240"/>
      <c r="J127" s="240"/>
      <c r="K127" s="295"/>
      <c r="L127" s="252"/>
      <c r="M127" s="252"/>
    </row>
    <row r="128" spans="1:13" ht="15.75">
      <c r="A128" s="239"/>
      <c r="B128" s="239"/>
      <c r="C128" s="239"/>
      <c r="D128" s="239"/>
      <c r="E128" s="240"/>
      <c r="F128" s="240"/>
      <c r="G128" s="240"/>
      <c r="H128" s="533"/>
      <c r="I128" s="240"/>
      <c r="J128" s="240"/>
      <c r="K128" s="295"/>
      <c r="L128" s="252"/>
      <c r="M128" s="252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  <row r="216" spans="11:13">
      <c r="K216" s="45"/>
      <c r="L216" s="49"/>
      <c r="M216" s="49"/>
    </row>
    <row r="217" spans="11:13">
      <c r="K217" s="45"/>
      <c r="L217" s="49"/>
      <c r="M217" s="49"/>
    </row>
    <row r="218" spans="11:13">
      <c r="K218" s="45"/>
      <c r="L218" s="49"/>
      <c r="M218" s="49"/>
    </row>
    <row r="219" spans="11:13">
      <c r="K219" s="45"/>
      <c r="L219" s="49"/>
      <c r="M219" s="49"/>
    </row>
    <row r="220" spans="11:13">
      <c r="K220" s="45"/>
      <c r="L220" s="49"/>
      <c r="M220" s="49"/>
    </row>
    <row r="221" spans="11:13">
      <c r="K221" s="45"/>
      <c r="L221" s="49"/>
      <c r="M221" s="49"/>
    </row>
    <row r="222" spans="11:13">
      <c r="K222" s="45"/>
      <c r="L222" s="49"/>
      <c r="M222" s="49"/>
    </row>
  </sheetData>
  <autoFilter ref="A5:L116"/>
  <sortState ref="A6:D101">
    <sortCondition ref="D6:D101"/>
  </sortState>
  <mergeCells count="3">
    <mergeCell ref="I3:K3"/>
    <mergeCell ref="A4:D4"/>
    <mergeCell ref="B115:F115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97"/>
  <sheetViews>
    <sheetView zoomScale="120" zoomScaleNormal="120" workbookViewId="0">
      <pane ySplit="4" topLeftCell="A77" activePane="bottomLeft" state="frozenSplit"/>
      <selection pane="bottomLeft" activeCell="B92" sqref="B92:C92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3295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5">
      <c r="A5" s="678">
        <v>42917</v>
      </c>
      <c r="B5" s="343" t="s">
        <v>2731</v>
      </c>
      <c r="C5" s="679" t="s">
        <v>2937</v>
      </c>
      <c r="D5" s="431"/>
      <c r="E5" s="431"/>
      <c r="F5" s="431"/>
      <c r="G5" s="399">
        <v>-14342.24</v>
      </c>
      <c r="H5" s="335"/>
      <c r="I5" s="399"/>
      <c r="J5" s="336"/>
      <c r="K5" s="337"/>
      <c r="L5" s="337"/>
      <c r="M5" s="637" t="s">
        <v>138</v>
      </c>
      <c r="N5" s="339" t="s">
        <v>2992</v>
      </c>
      <c r="O5" s="339" t="s">
        <v>457</v>
      </c>
      <c r="P5" s="339" t="s">
        <v>3413</v>
      </c>
      <c r="Q5" s="642"/>
      <c r="R5" s="29"/>
    </row>
    <row r="6" spans="1:18" s="24" customFormat="1" ht="15">
      <c r="A6" s="678">
        <v>42920</v>
      </c>
      <c r="B6" s="343" t="s">
        <v>2731</v>
      </c>
      <c r="C6" s="679" t="s">
        <v>3073</v>
      </c>
      <c r="D6" s="431"/>
      <c r="E6" s="333"/>
      <c r="F6" s="333"/>
      <c r="G6" s="399">
        <v>-10491.039999999999</v>
      </c>
      <c r="H6" s="335" t="s">
        <v>133</v>
      </c>
      <c r="I6" s="399"/>
      <c r="J6" s="336"/>
      <c r="K6" s="337"/>
      <c r="L6" s="337"/>
      <c r="M6" s="637" t="s">
        <v>138</v>
      </c>
      <c r="N6" s="339" t="s">
        <v>3105</v>
      </c>
      <c r="O6" s="339" t="s">
        <v>2905</v>
      </c>
      <c r="P6" s="339" t="s">
        <v>3416</v>
      </c>
      <c r="Q6" s="642"/>
      <c r="R6" s="29"/>
    </row>
    <row r="7" spans="1:18" s="24" customFormat="1" ht="15">
      <c r="A7" s="678">
        <v>42920</v>
      </c>
      <c r="B7" s="343" t="s">
        <v>2731</v>
      </c>
      <c r="C7" s="679" t="s">
        <v>1832</v>
      </c>
      <c r="D7" s="431"/>
      <c r="E7" s="333"/>
      <c r="F7" s="333"/>
      <c r="G7" s="399">
        <v>-11241.56</v>
      </c>
      <c r="H7" s="335" t="s">
        <v>135</v>
      </c>
      <c r="I7" s="399"/>
      <c r="J7" s="336"/>
      <c r="K7" s="337"/>
      <c r="L7" s="337"/>
      <c r="M7" s="637" t="s">
        <v>138</v>
      </c>
      <c r="N7" s="339" t="s">
        <v>1890</v>
      </c>
      <c r="O7" s="339" t="s">
        <v>134</v>
      </c>
      <c r="P7" s="339" t="s">
        <v>3416</v>
      </c>
      <c r="Q7" s="642"/>
      <c r="R7" s="29"/>
    </row>
    <row r="8" spans="1:18" s="24" customFormat="1" ht="15">
      <c r="A8" s="678">
        <v>42923</v>
      </c>
      <c r="B8" s="343" t="s">
        <v>2731</v>
      </c>
      <c r="C8" s="679" t="s">
        <v>1832</v>
      </c>
      <c r="D8" s="431"/>
      <c r="E8" s="333"/>
      <c r="F8" s="333"/>
      <c r="G8" s="399">
        <v>-11241.56</v>
      </c>
      <c r="H8" s="335" t="s">
        <v>135</v>
      </c>
      <c r="I8" s="399"/>
      <c r="J8" s="336"/>
      <c r="K8" s="337"/>
      <c r="L8" s="337"/>
      <c r="M8" s="637" t="s">
        <v>138</v>
      </c>
      <c r="N8" s="339" t="s">
        <v>1890</v>
      </c>
      <c r="O8" s="339" t="s">
        <v>134</v>
      </c>
      <c r="P8" s="339" t="s">
        <v>3426</v>
      </c>
      <c r="Q8" s="642"/>
      <c r="R8" s="29"/>
    </row>
    <row r="9" spans="1:18" s="24" customFormat="1" ht="15">
      <c r="A9" s="678">
        <v>42921</v>
      </c>
      <c r="B9" s="343" t="s">
        <v>2731</v>
      </c>
      <c r="C9" s="686" t="s">
        <v>3064</v>
      </c>
      <c r="D9" s="431"/>
      <c r="E9" s="333"/>
      <c r="F9" s="333"/>
      <c r="G9" s="399">
        <v>-11673.08</v>
      </c>
      <c r="H9" s="335"/>
      <c r="I9" s="399"/>
      <c r="J9" s="336"/>
      <c r="K9" s="337"/>
      <c r="L9" s="337"/>
      <c r="M9" s="637" t="s">
        <v>138</v>
      </c>
      <c r="N9" s="339" t="s">
        <v>3107</v>
      </c>
      <c r="O9" s="339" t="s">
        <v>134</v>
      </c>
      <c r="P9" s="339" t="s">
        <v>3418</v>
      </c>
      <c r="Q9" s="642"/>
      <c r="R9" s="29"/>
    </row>
    <row r="10" spans="1:18" s="24" customFormat="1" ht="15">
      <c r="A10" s="678">
        <v>42921</v>
      </c>
      <c r="B10" s="343" t="s">
        <v>2731</v>
      </c>
      <c r="C10" s="686" t="s">
        <v>1991</v>
      </c>
      <c r="D10" s="431"/>
      <c r="E10" s="333"/>
      <c r="F10" s="333"/>
      <c r="G10" s="399">
        <v>-11481.679999999998</v>
      </c>
      <c r="H10" s="335" t="s">
        <v>137</v>
      </c>
      <c r="I10" s="399"/>
      <c r="J10" s="336"/>
      <c r="K10" s="337"/>
      <c r="L10" s="337"/>
      <c r="M10" s="637" t="s">
        <v>138</v>
      </c>
      <c r="N10" s="339" t="s">
        <v>2027</v>
      </c>
      <c r="O10" s="339" t="s">
        <v>134</v>
      </c>
      <c r="P10" s="339" t="s">
        <v>3418</v>
      </c>
      <c r="Q10" s="642"/>
      <c r="R10" s="29"/>
    </row>
    <row r="11" spans="1:18" s="24" customFormat="1" ht="15">
      <c r="A11" s="681">
        <v>42917</v>
      </c>
      <c r="B11" s="445" t="s">
        <v>2744</v>
      </c>
      <c r="C11" s="687" t="s">
        <v>3300</v>
      </c>
      <c r="D11" s="431"/>
      <c r="E11" s="333"/>
      <c r="F11" s="333"/>
      <c r="G11" s="446">
        <v>1241.1999999999998</v>
      </c>
      <c r="H11" s="335"/>
      <c r="I11" s="399"/>
      <c r="J11" s="336"/>
      <c r="K11" s="337"/>
      <c r="L11" s="337"/>
      <c r="M11" s="637" t="s">
        <v>138</v>
      </c>
      <c r="N11" s="339" t="s">
        <v>3355</v>
      </c>
      <c r="O11" s="339" t="s">
        <v>141</v>
      </c>
      <c r="P11" s="339" t="s">
        <v>3411</v>
      </c>
      <c r="Q11" s="642"/>
      <c r="R11" s="29"/>
    </row>
    <row r="12" spans="1:18" s="24" customFormat="1" ht="15">
      <c r="A12" s="681">
        <v>42917</v>
      </c>
      <c r="B12" s="445" t="s">
        <v>2744</v>
      </c>
      <c r="C12" s="687" t="s">
        <v>3322</v>
      </c>
      <c r="D12" s="431"/>
      <c r="E12" s="333"/>
      <c r="F12" s="333"/>
      <c r="G12" s="446">
        <v>1241.1999999999998</v>
      </c>
      <c r="H12" s="335"/>
      <c r="I12" s="399"/>
      <c r="J12" s="336"/>
      <c r="K12" s="337"/>
      <c r="L12" s="337"/>
      <c r="M12" s="637" t="s">
        <v>138</v>
      </c>
      <c r="N12" s="339" t="s">
        <v>3356</v>
      </c>
      <c r="O12" s="339" t="s">
        <v>136</v>
      </c>
      <c r="P12" s="339" t="s">
        <v>3411</v>
      </c>
      <c r="Q12" s="642"/>
      <c r="R12" s="29"/>
    </row>
    <row r="13" spans="1:18" s="24" customFormat="1" ht="15">
      <c r="A13" s="681">
        <v>42917</v>
      </c>
      <c r="B13" s="445" t="s">
        <v>2744</v>
      </c>
      <c r="C13" s="687" t="s">
        <v>3301</v>
      </c>
      <c r="D13" s="431"/>
      <c r="E13" s="333"/>
      <c r="F13" s="333"/>
      <c r="G13" s="446">
        <v>1241.1999999999998</v>
      </c>
      <c r="H13" s="335"/>
      <c r="I13" s="399"/>
      <c r="J13" s="336"/>
      <c r="K13" s="337"/>
      <c r="L13" s="337"/>
      <c r="M13" s="637" t="s">
        <v>138</v>
      </c>
      <c r="N13" s="339" t="s">
        <v>3357</v>
      </c>
      <c r="O13" s="339" t="s">
        <v>141</v>
      </c>
      <c r="P13" s="339" t="s">
        <v>3411</v>
      </c>
      <c r="Q13" s="642"/>
      <c r="R13" s="29"/>
    </row>
    <row r="14" spans="1:18" s="24" customFormat="1" ht="15">
      <c r="A14" s="681">
        <v>42917</v>
      </c>
      <c r="B14" s="445" t="s">
        <v>2744</v>
      </c>
      <c r="C14" s="687" t="s">
        <v>3302</v>
      </c>
      <c r="D14" s="431"/>
      <c r="E14" s="333"/>
      <c r="F14" s="333"/>
      <c r="G14" s="446">
        <v>1241.1999999999998</v>
      </c>
      <c r="H14" s="335"/>
      <c r="I14" s="399"/>
      <c r="J14" s="336"/>
      <c r="K14" s="337"/>
      <c r="L14" s="337"/>
      <c r="M14" s="637" t="s">
        <v>138</v>
      </c>
      <c r="N14" s="339" t="s">
        <v>3358</v>
      </c>
      <c r="O14" s="339" t="s">
        <v>134</v>
      </c>
      <c r="P14" s="339" t="s">
        <v>3411</v>
      </c>
      <c r="Q14" s="642"/>
      <c r="R14" s="29"/>
    </row>
    <row r="15" spans="1:18" s="24" customFormat="1" ht="15">
      <c r="A15" s="681">
        <v>42921</v>
      </c>
      <c r="B15" s="445" t="s">
        <v>2744</v>
      </c>
      <c r="C15" s="687" t="s">
        <v>3304</v>
      </c>
      <c r="D15" s="431"/>
      <c r="E15" s="333"/>
      <c r="F15" s="333"/>
      <c r="G15" s="446">
        <v>1241.1999999999998</v>
      </c>
      <c r="H15" s="335"/>
      <c r="I15" s="399"/>
      <c r="J15" s="336"/>
      <c r="K15" s="337"/>
      <c r="L15" s="337"/>
      <c r="M15" s="637" t="s">
        <v>138</v>
      </c>
      <c r="N15" s="339" t="s">
        <v>3359</v>
      </c>
      <c r="O15" s="339" t="s">
        <v>136</v>
      </c>
      <c r="P15" s="339" t="s">
        <v>3417</v>
      </c>
      <c r="Q15" s="642"/>
      <c r="R15" s="29"/>
    </row>
    <row r="16" spans="1:18" s="24" customFormat="1" ht="15">
      <c r="A16" s="681">
        <v>42921</v>
      </c>
      <c r="B16" s="445" t="s">
        <v>2744</v>
      </c>
      <c r="C16" s="687" t="s">
        <v>3305</v>
      </c>
      <c r="D16" s="431"/>
      <c r="E16" s="333"/>
      <c r="F16" s="333"/>
      <c r="G16" s="446">
        <v>1241.1999999999998</v>
      </c>
      <c r="H16" s="335"/>
      <c r="I16" s="399"/>
      <c r="J16" s="336"/>
      <c r="K16" s="337"/>
      <c r="L16" s="337"/>
      <c r="M16" s="637" t="s">
        <v>138</v>
      </c>
      <c r="N16" s="339" t="s">
        <v>3360</v>
      </c>
      <c r="O16" s="339" t="s">
        <v>136</v>
      </c>
      <c r="P16" s="339" t="s">
        <v>3417</v>
      </c>
      <c r="Q16" s="642"/>
      <c r="R16" s="29"/>
    </row>
    <row r="17" spans="1:18" s="24" customFormat="1" ht="15">
      <c r="A17" s="681">
        <v>42922</v>
      </c>
      <c r="B17" s="445" t="s">
        <v>2744</v>
      </c>
      <c r="C17" s="687" t="s">
        <v>3306</v>
      </c>
      <c r="D17" s="431"/>
      <c r="E17" s="333"/>
      <c r="F17" s="333"/>
      <c r="G17" s="446">
        <v>1241.1999999999998</v>
      </c>
      <c r="H17" s="335"/>
      <c r="I17" s="399"/>
      <c r="J17" s="336"/>
      <c r="K17" s="337"/>
      <c r="L17" s="337"/>
      <c r="M17" s="637" t="s">
        <v>138</v>
      </c>
      <c r="N17" s="339" t="s">
        <v>3361</v>
      </c>
      <c r="O17" s="339" t="s">
        <v>136</v>
      </c>
      <c r="P17" s="339" t="s">
        <v>3423</v>
      </c>
      <c r="Q17" s="642"/>
      <c r="R17" s="29"/>
    </row>
    <row r="18" spans="1:18" s="24" customFormat="1" ht="15">
      <c r="A18" s="681">
        <v>42917</v>
      </c>
      <c r="B18" s="445" t="s">
        <v>2744</v>
      </c>
      <c r="C18" s="687" t="s">
        <v>3307</v>
      </c>
      <c r="D18" s="431"/>
      <c r="E18" s="333"/>
      <c r="F18" s="333"/>
      <c r="G18" s="446">
        <v>1241.1999999999998</v>
      </c>
      <c r="H18" s="335"/>
      <c r="I18" s="399"/>
      <c r="J18" s="336"/>
      <c r="K18" s="337"/>
      <c r="L18" s="337"/>
      <c r="M18" s="637" t="s">
        <v>138</v>
      </c>
      <c r="N18" s="339" t="s">
        <v>3362</v>
      </c>
      <c r="O18" s="339" t="s">
        <v>141</v>
      </c>
      <c r="P18" s="339" t="s">
        <v>3411</v>
      </c>
      <c r="Q18" s="642"/>
      <c r="R18" s="29"/>
    </row>
    <row r="19" spans="1:18" s="24" customFormat="1" ht="15">
      <c r="A19" s="681">
        <v>42917</v>
      </c>
      <c r="B19" s="445" t="s">
        <v>2744</v>
      </c>
      <c r="C19" s="687" t="s">
        <v>3308</v>
      </c>
      <c r="D19" s="431"/>
      <c r="E19" s="333"/>
      <c r="F19" s="333"/>
      <c r="G19" s="446">
        <v>1241.1999999999998</v>
      </c>
      <c r="H19" s="335"/>
      <c r="I19" s="399"/>
      <c r="J19" s="336"/>
      <c r="K19" s="337"/>
      <c r="L19" s="337"/>
      <c r="M19" s="637" t="s">
        <v>138</v>
      </c>
      <c r="N19" s="339" t="s">
        <v>3363</v>
      </c>
      <c r="O19" s="339" t="s">
        <v>141</v>
      </c>
      <c r="P19" s="339" t="s">
        <v>3411</v>
      </c>
      <c r="Q19" s="642"/>
      <c r="R19" s="29"/>
    </row>
    <row r="20" spans="1:18" s="24" customFormat="1" ht="15">
      <c r="A20" s="681">
        <v>42917</v>
      </c>
      <c r="B20" s="445" t="s">
        <v>2744</v>
      </c>
      <c r="C20" s="687" t="s">
        <v>3309</v>
      </c>
      <c r="D20" s="431"/>
      <c r="E20" s="333"/>
      <c r="F20" s="333"/>
      <c r="G20" s="446">
        <v>1241.1999999999998</v>
      </c>
      <c r="H20" s="335"/>
      <c r="I20" s="399"/>
      <c r="J20" s="336"/>
      <c r="K20" s="337"/>
      <c r="L20" s="337"/>
      <c r="M20" s="637" t="s">
        <v>138</v>
      </c>
      <c r="N20" s="339" t="s">
        <v>3364</v>
      </c>
      <c r="O20" s="339" t="s">
        <v>141</v>
      </c>
      <c r="P20" s="339" t="s">
        <v>3411</v>
      </c>
      <c r="Q20" s="642"/>
      <c r="R20" s="29"/>
    </row>
    <row r="21" spans="1:18" s="24" customFormat="1" ht="15">
      <c r="A21" s="681">
        <v>42917</v>
      </c>
      <c r="B21" s="445" t="s">
        <v>2744</v>
      </c>
      <c r="C21" s="687" t="s">
        <v>3310</v>
      </c>
      <c r="D21" s="431"/>
      <c r="E21" s="333"/>
      <c r="F21" s="333"/>
      <c r="G21" s="446">
        <v>1241.1999999999998</v>
      </c>
      <c r="H21" s="335"/>
      <c r="I21" s="399"/>
      <c r="J21" s="336"/>
      <c r="K21" s="337"/>
      <c r="L21" s="337"/>
      <c r="M21" s="637" t="s">
        <v>138</v>
      </c>
      <c r="N21" s="339" t="s">
        <v>3365</v>
      </c>
      <c r="O21" s="339" t="s">
        <v>141</v>
      </c>
      <c r="P21" s="339" t="s">
        <v>3411</v>
      </c>
      <c r="Q21" s="642"/>
      <c r="R21" s="29"/>
    </row>
    <row r="22" spans="1:18" s="24" customFormat="1" ht="15">
      <c r="A22" s="681">
        <v>42917</v>
      </c>
      <c r="B22" s="445" t="s">
        <v>2744</v>
      </c>
      <c r="C22" s="687" t="s">
        <v>3311</v>
      </c>
      <c r="D22" s="431"/>
      <c r="E22" s="333"/>
      <c r="F22" s="333"/>
      <c r="G22" s="446">
        <v>1241.1999999999998</v>
      </c>
      <c r="H22" s="335"/>
      <c r="I22" s="399"/>
      <c r="J22" s="336"/>
      <c r="K22" s="337"/>
      <c r="L22" s="337"/>
      <c r="M22" s="637" t="s">
        <v>138</v>
      </c>
      <c r="N22" s="339" t="s">
        <v>3366</v>
      </c>
      <c r="O22" s="339" t="s">
        <v>141</v>
      </c>
      <c r="P22" s="339" t="s">
        <v>3411</v>
      </c>
      <c r="Q22" s="642"/>
      <c r="R22" s="29"/>
    </row>
    <row r="23" spans="1:18" s="24" customFormat="1" ht="15">
      <c r="A23" s="681">
        <v>42917</v>
      </c>
      <c r="B23" s="445" t="s">
        <v>2744</v>
      </c>
      <c r="C23" s="687" t="s">
        <v>3312</v>
      </c>
      <c r="D23" s="431"/>
      <c r="E23" s="333"/>
      <c r="F23" s="333"/>
      <c r="G23" s="446">
        <v>1241.1999999999998</v>
      </c>
      <c r="H23" s="335"/>
      <c r="I23" s="399"/>
      <c r="J23" s="336"/>
      <c r="K23" s="337"/>
      <c r="L23" s="337"/>
      <c r="M23" s="637" t="s">
        <v>138</v>
      </c>
      <c r="N23" s="339" t="s">
        <v>3367</v>
      </c>
      <c r="O23" s="339" t="s">
        <v>141</v>
      </c>
      <c r="P23" s="339" t="s">
        <v>3411</v>
      </c>
      <c r="Q23" s="642"/>
      <c r="R23" s="29"/>
    </row>
    <row r="24" spans="1:18" s="24" customFormat="1" ht="15">
      <c r="A24" s="681">
        <v>42922</v>
      </c>
      <c r="B24" s="445" t="s">
        <v>2744</v>
      </c>
      <c r="C24" s="687" t="s">
        <v>3313</v>
      </c>
      <c r="D24" s="431"/>
      <c r="E24" s="333"/>
      <c r="F24" s="333"/>
      <c r="G24" s="446">
        <v>1241.1999999999998</v>
      </c>
      <c r="H24" s="335"/>
      <c r="I24" s="399"/>
      <c r="J24" s="336"/>
      <c r="K24" s="337"/>
      <c r="L24" s="337"/>
      <c r="M24" s="637" t="s">
        <v>138</v>
      </c>
      <c r="N24" s="339" t="s">
        <v>3368</v>
      </c>
      <c r="O24" s="339" t="s">
        <v>136</v>
      </c>
      <c r="P24" s="339" t="s">
        <v>3423</v>
      </c>
      <c r="Q24" s="642"/>
      <c r="R24" s="29"/>
    </row>
    <row r="25" spans="1:18" s="24" customFormat="1" ht="15">
      <c r="A25" s="681">
        <v>42923</v>
      </c>
      <c r="B25" s="445" t="s">
        <v>2744</v>
      </c>
      <c r="C25" s="687" t="s">
        <v>3314</v>
      </c>
      <c r="D25" s="431"/>
      <c r="E25" s="333"/>
      <c r="F25" s="333"/>
      <c r="G25" s="446">
        <v>1241.1999999999998</v>
      </c>
      <c r="H25" s="335"/>
      <c r="I25" s="399"/>
      <c r="J25" s="336"/>
      <c r="K25" s="337"/>
      <c r="L25" s="337"/>
      <c r="M25" s="637" t="s">
        <v>138</v>
      </c>
      <c r="N25" s="339" t="s">
        <v>3369</v>
      </c>
      <c r="O25" s="339" t="s">
        <v>136</v>
      </c>
      <c r="P25" s="339" t="s">
        <v>3425</v>
      </c>
      <c r="Q25" s="642"/>
      <c r="R25" s="29"/>
    </row>
    <row r="26" spans="1:18" s="24" customFormat="1" ht="15">
      <c r="A26" s="681">
        <v>42922</v>
      </c>
      <c r="B26" s="445" t="s">
        <v>2744</v>
      </c>
      <c r="C26" s="687" t="s">
        <v>3315</v>
      </c>
      <c r="D26" s="431"/>
      <c r="E26" s="333"/>
      <c r="F26" s="333"/>
      <c r="G26" s="446">
        <v>1241.1999999999998</v>
      </c>
      <c r="H26" s="335"/>
      <c r="I26" s="399"/>
      <c r="J26" s="336"/>
      <c r="K26" s="337"/>
      <c r="L26" s="337"/>
      <c r="M26" s="637" t="s">
        <v>138</v>
      </c>
      <c r="N26" s="339" t="s">
        <v>3370</v>
      </c>
      <c r="O26" s="339" t="s">
        <v>136</v>
      </c>
      <c r="P26" s="339" t="s">
        <v>3423</v>
      </c>
      <c r="Q26" s="642"/>
      <c r="R26" s="29"/>
    </row>
    <row r="27" spans="1:18" s="24" customFormat="1" ht="15">
      <c r="A27" s="681">
        <v>42917</v>
      </c>
      <c r="B27" s="445" t="s">
        <v>2744</v>
      </c>
      <c r="C27" s="687" t="s">
        <v>3316</v>
      </c>
      <c r="D27" s="431"/>
      <c r="E27" s="333"/>
      <c r="F27" s="333"/>
      <c r="G27" s="446">
        <v>1241.1999999999998</v>
      </c>
      <c r="H27" s="335"/>
      <c r="I27" s="399"/>
      <c r="J27" s="336"/>
      <c r="K27" s="337"/>
      <c r="L27" s="337"/>
      <c r="M27" s="637" t="s">
        <v>138</v>
      </c>
      <c r="N27" s="339" t="s">
        <v>3371</v>
      </c>
      <c r="O27" s="339" t="s">
        <v>141</v>
      </c>
      <c r="P27" s="339" t="s">
        <v>3411</v>
      </c>
      <c r="Q27" s="642"/>
      <c r="R27" s="29"/>
    </row>
    <row r="28" spans="1:18" s="24" customFormat="1" ht="15">
      <c r="A28" s="681">
        <v>42917</v>
      </c>
      <c r="B28" s="445" t="s">
        <v>2744</v>
      </c>
      <c r="C28" s="687" t="s">
        <v>3317</v>
      </c>
      <c r="D28" s="431"/>
      <c r="E28" s="333"/>
      <c r="F28" s="333"/>
      <c r="G28" s="446">
        <v>1241.1999999999998</v>
      </c>
      <c r="H28" s="335"/>
      <c r="I28" s="399"/>
      <c r="J28" s="336"/>
      <c r="K28" s="337"/>
      <c r="L28" s="337"/>
      <c r="M28" s="637" t="s">
        <v>138</v>
      </c>
      <c r="N28" s="339" t="s">
        <v>3372</v>
      </c>
      <c r="O28" s="339" t="s">
        <v>141</v>
      </c>
      <c r="P28" s="339" t="s">
        <v>3411</v>
      </c>
      <c r="Q28" s="642"/>
      <c r="R28" s="29"/>
    </row>
    <row r="29" spans="1:18" s="24" customFormat="1" ht="15">
      <c r="A29" s="681">
        <v>42917</v>
      </c>
      <c r="B29" s="445" t="s">
        <v>2744</v>
      </c>
      <c r="C29" s="687" t="s">
        <v>3318</v>
      </c>
      <c r="D29" s="431"/>
      <c r="E29" s="333"/>
      <c r="F29" s="333"/>
      <c r="G29" s="446">
        <v>1241.1999999999998</v>
      </c>
      <c r="H29" s="335"/>
      <c r="I29" s="399"/>
      <c r="J29" s="336"/>
      <c r="K29" s="337"/>
      <c r="L29" s="337"/>
      <c r="M29" s="637" t="s">
        <v>138</v>
      </c>
      <c r="N29" s="339" t="s">
        <v>3373</v>
      </c>
      <c r="O29" s="339" t="s">
        <v>141</v>
      </c>
      <c r="P29" s="339" t="s">
        <v>3411</v>
      </c>
      <c r="Q29" s="642"/>
      <c r="R29" s="29"/>
    </row>
    <row r="30" spans="1:18" s="24" customFormat="1" ht="15">
      <c r="A30" s="681">
        <v>42917</v>
      </c>
      <c r="B30" s="445" t="s">
        <v>2744</v>
      </c>
      <c r="C30" s="687" t="s">
        <v>3319</v>
      </c>
      <c r="D30" s="431"/>
      <c r="E30" s="333"/>
      <c r="F30" s="333"/>
      <c r="G30" s="446">
        <v>1241.1999999999998</v>
      </c>
      <c r="H30" s="335"/>
      <c r="I30" s="399"/>
      <c r="J30" s="336"/>
      <c r="K30" s="337"/>
      <c r="L30" s="337"/>
      <c r="M30" s="637" t="s">
        <v>138</v>
      </c>
      <c r="N30" s="339" t="s">
        <v>3374</v>
      </c>
      <c r="O30" s="339" t="s">
        <v>2905</v>
      </c>
      <c r="P30" s="339" t="s">
        <v>3411</v>
      </c>
      <c r="Q30" s="642"/>
      <c r="R30" s="29"/>
    </row>
    <row r="31" spans="1:18" s="24" customFormat="1" ht="15">
      <c r="A31" s="681">
        <v>42917</v>
      </c>
      <c r="B31" s="445" t="s">
        <v>2744</v>
      </c>
      <c r="C31" s="687" t="s">
        <v>3321</v>
      </c>
      <c r="D31" s="431"/>
      <c r="E31" s="333"/>
      <c r="F31" s="333"/>
      <c r="G31" s="446">
        <v>1241.1999999999998</v>
      </c>
      <c r="H31" s="335"/>
      <c r="I31" s="399"/>
      <c r="J31" s="336"/>
      <c r="K31" s="337"/>
      <c r="L31" s="337"/>
      <c r="M31" s="637" t="s">
        <v>138</v>
      </c>
      <c r="N31" s="339" t="s">
        <v>3375</v>
      </c>
      <c r="O31" s="339" t="s">
        <v>134</v>
      </c>
      <c r="P31" s="339" t="s">
        <v>3411</v>
      </c>
      <c r="Q31" s="642"/>
      <c r="R31" s="29"/>
    </row>
    <row r="32" spans="1:18" s="24" customFormat="1" ht="15">
      <c r="A32" s="681">
        <v>42921</v>
      </c>
      <c r="B32" s="445" t="s">
        <v>2744</v>
      </c>
      <c r="C32" s="687" t="s">
        <v>3328</v>
      </c>
      <c r="D32" s="431"/>
      <c r="E32" s="333"/>
      <c r="F32" s="333"/>
      <c r="G32" s="446">
        <v>1241.1999999999998</v>
      </c>
      <c r="H32" s="335"/>
      <c r="I32" s="399"/>
      <c r="J32" s="336"/>
      <c r="K32" s="337"/>
      <c r="L32" s="337"/>
      <c r="M32" s="637" t="s">
        <v>138</v>
      </c>
      <c r="N32" s="339" t="s">
        <v>3376</v>
      </c>
      <c r="O32" s="339" t="s">
        <v>2905</v>
      </c>
      <c r="P32" s="339" t="s">
        <v>3417</v>
      </c>
      <c r="Q32" s="642"/>
      <c r="R32" s="29"/>
    </row>
    <row r="33" spans="1:18" s="24" customFormat="1" ht="15">
      <c r="A33" s="681">
        <v>42921</v>
      </c>
      <c r="B33" s="445" t="s">
        <v>2744</v>
      </c>
      <c r="C33" s="687" t="s">
        <v>3329</v>
      </c>
      <c r="D33" s="431"/>
      <c r="E33" s="333"/>
      <c r="F33" s="333"/>
      <c r="G33" s="446">
        <v>1241.1999999999998</v>
      </c>
      <c r="H33" s="335"/>
      <c r="I33" s="399"/>
      <c r="J33" s="336"/>
      <c r="K33" s="337"/>
      <c r="L33" s="337"/>
      <c r="M33" s="637" t="s">
        <v>138</v>
      </c>
      <c r="N33" s="339" t="s">
        <v>3377</v>
      </c>
      <c r="O33" s="339" t="s">
        <v>242</v>
      </c>
      <c r="P33" s="339" t="s">
        <v>3417</v>
      </c>
      <c r="Q33" s="642"/>
      <c r="R33" s="29"/>
    </row>
    <row r="34" spans="1:18" s="24" customFormat="1" ht="15">
      <c r="A34" s="681">
        <v>42921</v>
      </c>
      <c r="B34" s="445" t="s">
        <v>2744</v>
      </c>
      <c r="C34" s="687" t="s">
        <v>3330</v>
      </c>
      <c r="D34" s="431"/>
      <c r="E34" s="333"/>
      <c r="F34" s="333"/>
      <c r="G34" s="446">
        <v>1241.1999999999998</v>
      </c>
      <c r="H34" s="335"/>
      <c r="I34" s="399"/>
      <c r="J34" s="336"/>
      <c r="K34" s="337"/>
      <c r="L34" s="337"/>
      <c r="M34" s="637" t="s">
        <v>138</v>
      </c>
      <c r="N34" s="339" t="s">
        <v>3378</v>
      </c>
      <c r="O34" s="339" t="s">
        <v>136</v>
      </c>
      <c r="P34" s="339" t="s">
        <v>3417</v>
      </c>
      <c r="Q34" s="642"/>
      <c r="R34" s="29"/>
    </row>
    <row r="35" spans="1:18" s="24" customFormat="1" ht="15">
      <c r="A35" s="681">
        <v>42921</v>
      </c>
      <c r="B35" s="445" t="s">
        <v>2744</v>
      </c>
      <c r="C35" s="687" t="s">
        <v>3331</v>
      </c>
      <c r="D35" s="431"/>
      <c r="E35" s="333"/>
      <c r="F35" s="333"/>
      <c r="G35" s="446">
        <v>1241.1999999999998</v>
      </c>
      <c r="H35" s="335"/>
      <c r="I35" s="399"/>
      <c r="J35" s="336"/>
      <c r="K35" s="337"/>
      <c r="L35" s="337"/>
      <c r="M35" s="637" t="s">
        <v>138</v>
      </c>
      <c r="N35" s="339" t="s">
        <v>3379</v>
      </c>
      <c r="O35" s="339" t="s">
        <v>136</v>
      </c>
      <c r="P35" s="339" t="s">
        <v>3417</v>
      </c>
      <c r="Q35" s="642"/>
      <c r="R35" s="29"/>
    </row>
    <row r="36" spans="1:18" s="24" customFormat="1" ht="15">
      <c r="A36" s="681">
        <v>42921</v>
      </c>
      <c r="B36" s="445" t="s">
        <v>2744</v>
      </c>
      <c r="C36" s="687" t="s">
        <v>3332</v>
      </c>
      <c r="D36" s="431"/>
      <c r="E36" s="333"/>
      <c r="F36" s="333"/>
      <c r="G36" s="446">
        <v>1241.1999999999998</v>
      </c>
      <c r="H36" s="335"/>
      <c r="I36" s="399"/>
      <c r="J36" s="336"/>
      <c r="K36" s="337"/>
      <c r="L36" s="337"/>
      <c r="M36" s="637" t="s">
        <v>138</v>
      </c>
      <c r="N36" s="339" t="s">
        <v>3380</v>
      </c>
      <c r="O36" s="339" t="s">
        <v>136</v>
      </c>
      <c r="P36" s="339" t="s">
        <v>3417</v>
      </c>
      <c r="Q36" s="642"/>
      <c r="R36" s="29"/>
    </row>
    <row r="37" spans="1:18" s="24" customFormat="1" ht="15">
      <c r="A37" s="681">
        <v>42921</v>
      </c>
      <c r="B37" s="445" t="s">
        <v>2744</v>
      </c>
      <c r="C37" s="687" t="s">
        <v>3333</v>
      </c>
      <c r="D37" s="431"/>
      <c r="E37" s="333"/>
      <c r="F37" s="333"/>
      <c r="G37" s="446">
        <v>1241.1999999999998</v>
      </c>
      <c r="H37" s="335"/>
      <c r="I37" s="399"/>
      <c r="J37" s="336"/>
      <c r="K37" s="337"/>
      <c r="L37" s="337"/>
      <c r="M37" s="637" t="s">
        <v>138</v>
      </c>
      <c r="N37" s="339" t="s">
        <v>3381</v>
      </c>
      <c r="O37" s="339" t="s">
        <v>136</v>
      </c>
      <c r="P37" s="339" t="s">
        <v>3417</v>
      </c>
      <c r="Q37" s="642"/>
      <c r="R37" s="29"/>
    </row>
    <row r="38" spans="1:18" s="24" customFormat="1" ht="15">
      <c r="A38" s="681">
        <v>42922</v>
      </c>
      <c r="B38" s="445" t="s">
        <v>2744</v>
      </c>
      <c r="C38" s="687" t="s">
        <v>3334</v>
      </c>
      <c r="D38" s="431"/>
      <c r="E38" s="333"/>
      <c r="F38" s="333"/>
      <c r="G38" s="446">
        <v>1241.1999999999998</v>
      </c>
      <c r="H38" s="335"/>
      <c r="I38" s="399"/>
      <c r="J38" s="336"/>
      <c r="K38" s="337"/>
      <c r="L38" s="337"/>
      <c r="M38" s="637" t="s">
        <v>138</v>
      </c>
      <c r="N38" s="339" t="s">
        <v>3382</v>
      </c>
      <c r="O38" s="339" t="s">
        <v>136</v>
      </c>
      <c r="P38" s="339" t="s">
        <v>3423</v>
      </c>
      <c r="Q38" s="642"/>
      <c r="R38" s="29"/>
    </row>
    <row r="39" spans="1:18" s="24" customFormat="1" ht="15">
      <c r="A39" s="681">
        <v>42921</v>
      </c>
      <c r="B39" s="445" t="s">
        <v>2744</v>
      </c>
      <c r="C39" s="687" t="s">
        <v>3335</v>
      </c>
      <c r="D39" s="431"/>
      <c r="E39" s="333"/>
      <c r="F39" s="333"/>
      <c r="G39" s="446">
        <v>1241.1999999999998</v>
      </c>
      <c r="H39" s="335"/>
      <c r="I39" s="399"/>
      <c r="J39" s="336"/>
      <c r="K39" s="337"/>
      <c r="L39" s="337"/>
      <c r="M39" s="637" t="s">
        <v>138</v>
      </c>
      <c r="N39" s="339" t="s">
        <v>3383</v>
      </c>
      <c r="O39" s="339" t="s">
        <v>136</v>
      </c>
      <c r="P39" s="339" t="s">
        <v>3417</v>
      </c>
      <c r="Q39" s="642"/>
      <c r="R39" s="29"/>
    </row>
    <row r="40" spans="1:18" s="24" customFormat="1" ht="15">
      <c r="A40" s="681">
        <v>42921</v>
      </c>
      <c r="B40" s="445" t="s">
        <v>2744</v>
      </c>
      <c r="C40" s="687" t="s">
        <v>3336</v>
      </c>
      <c r="D40" s="431"/>
      <c r="E40" s="333"/>
      <c r="F40" s="333"/>
      <c r="G40" s="446">
        <v>1241.1999999999998</v>
      </c>
      <c r="H40" s="335"/>
      <c r="I40" s="399"/>
      <c r="J40" s="336"/>
      <c r="K40" s="337"/>
      <c r="L40" s="337"/>
      <c r="M40" s="637" t="s">
        <v>138</v>
      </c>
      <c r="N40" s="339" t="s">
        <v>3384</v>
      </c>
      <c r="O40" s="339" t="s">
        <v>136</v>
      </c>
      <c r="P40" s="339" t="s">
        <v>3417</v>
      </c>
      <c r="Q40" s="642"/>
      <c r="R40" s="29"/>
    </row>
    <row r="41" spans="1:18" s="24" customFormat="1" ht="15">
      <c r="A41" s="681">
        <v>42921</v>
      </c>
      <c r="B41" s="445" t="s">
        <v>2744</v>
      </c>
      <c r="C41" s="687" t="s">
        <v>3337</v>
      </c>
      <c r="D41" s="431"/>
      <c r="E41" s="333"/>
      <c r="F41" s="333"/>
      <c r="G41" s="446">
        <v>1241.1999999999998</v>
      </c>
      <c r="H41" s="335"/>
      <c r="I41" s="399"/>
      <c r="J41" s="336"/>
      <c r="K41" s="337"/>
      <c r="L41" s="337"/>
      <c r="M41" s="637" t="s">
        <v>138</v>
      </c>
      <c r="N41" s="339" t="s">
        <v>3385</v>
      </c>
      <c r="O41" s="339" t="s">
        <v>136</v>
      </c>
      <c r="P41" s="339" t="s">
        <v>3417</v>
      </c>
      <c r="Q41" s="642"/>
      <c r="R41" s="29"/>
    </row>
    <row r="42" spans="1:18" s="24" customFormat="1" ht="15">
      <c r="A42" s="681">
        <v>42921</v>
      </c>
      <c r="B42" s="445" t="s">
        <v>2744</v>
      </c>
      <c r="C42" s="687" t="s">
        <v>3338</v>
      </c>
      <c r="D42" s="431"/>
      <c r="E42" s="333"/>
      <c r="F42" s="333"/>
      <c r="G42" s="446">
        <v>1241.1999999999998</v>
      </c>
      <c r="H42" s="335"/>
      <c r="I42" s="399"/>
      <c r="J42" s="336"/>
      <c r="K42" s="337"/>
      <c r="L42" s="337"/>
      <c r="M42" s="637" t="s">
        <v>138</v>
      </c>
      <c r="N42" s="339" t="s">
        <v>3386</v>
      </c>
      <c r="O42" s="339" t="s">
        <v>136</v>
      </c>
      <c r="P42" s="339" t="s">
        <v>3417</v>
      </c>
      <c r="Q42" s="642"/>
      <c r="R42" s="29"/>
    </row>
    <row r="43" spans="1:18" s="24" customFormat="1" ht="15">
      <c r="A43" s="681">
        <v>42923</v>
      </c>
      <c r="B43" s="445" t="s">
        <v>2744</v>
      </c>
      <c r="C43" s="687" t="s">
        <v>3339</v>
      </c>
      <c r="D43" s="431"/>
      <c r="E43" s="333"/>
      <c r="F43" s="333"/>
      <c r="G43" s="446">
        <v>1241.1999999999998</v>
      </c>
      <c r="H43" s="335"/>
      <c r="I43" s="399"/>
      <c r="J43" s="336"/>
      <c r="K43" s="337"/>
      <c r="L43" s="337"/>
      <c r="M43" s="637" t="s">
        <v>138</v>
      </c>
      <c r="N43" s="339" t="s">
        <v>3387</v>
      </c>
      <c r="O43" s="339" t="s">
        <v>136</v>
      </c>
      <c r="P43" s="339" t="s">
        <v>3425</v>
      </c>
      <c r="Q43" s="642"/>
      <c r="R43" s="29"/>
    </row>
    <row r="44" spans="1:18" s="24" customFormat="1" ht="15">
      <c r="A44" s="681">
        <v>42923</v>
      </c>
      <c r="B44" s="445" t="s">
        <v>2744</v>
      </c>
      <c r="C44" s="687" t="s">
        <v>3340</v>
      </c>
      <c r="D44" s="431"/>
      <c r="E44" s="333"/>
      <c r="F44" s="333"/>
      <c r="G44" s="446">
        <v>1241.1999999999998</v>
      </c>
      <c r="H44" s="335"/>
      <c r="I44" s="399"/>
      <c r="J44" s="336"/>
      <c r="K44" s="337"/>
      <c r="L44" s="337"/>
      <c r="M44" s="637" t="s">
        <v>138</v>
      </c>
      <c r="N44" s="339" t="s">
        <v>3388</v>
      </c>
      <c r="O44" s="339" t="s">
        <v>136</v>
      </c>
      <c r="P44" s="339" t="s">
        <v>3425</v>
      </c>
      <c r="Q44" s="642"/>
      <c r="R44" s="29"/>
    </row>
    <row r="45" spans="1:18" s="24" customFormat="1" ht="15">
      <c r="A45" s="681">
        <v>42923</v>
      </c>
      <c r="B45" s="445" t="s">
        <v>2744</v>
      </c>
      <c r="C45" s="687" t="s">
        <v>3341</v>
      </c>
      <c r="D45" s="431"/>
      <c r="E45" s="333"/>
      <c r="F45" s="333"/>
      <c r="G45" s="446">
        <v>1241.1999999999998</v>
      </c>
      <c r="H45" s="335"/>
      <c r="I45" s="399"/>
      <c r="J45" s="336"/>
      <c r="K45" s="337"/>
      <c r="L45" s="337"/>
      <c r="M45" s="637" t="s">
        <v>138</v>
      </c>
      <c r="N45" s="339" t="s">
        <v>3389</v>
      </c>
      <c r="O45" s="339" t="s">
        <v>136</v>
      </c>
      <c r="P45" s="339" t="s">
        <v>3425</v>
      </c>
      <c r="Q45" s="642"/>
      <c r="R45" s="29"/>
    </row>
    <row r="46" spans="1:18" s="24" customFormat="1" ht="15">
      <c r="A46" s="681">
        <v>42921</v>
      </c>
      <c r="B46" s="445" t="s">
        <v>2744</v>
      </c>
      <c r="C46" s="687" t="s">
        <v>3342</v>
      </c>
      <c r="D46" s="431"/>
      <c r="E46" s="333"/>
      <c r="F46" s="333"/>
      <c r="G46" s="446">
        <v>1241.1999999999998</v>
      </c>
      <c r="H46" s="335"/>
      <c r="I46" s="399"/>
      <c r="J46" s="336"/>
      <c r="K46" s="337"/>
      <c r="L46" s="337"/>
      <c r="M46" s="637" t="s">
        <v>138</v>
      </c>
      <c r="N46" s="339" t="s">
        <v>3390</v>
      </c>
      <c r="O46" s="339" t="s">
        <v>136</v>
      </c>
      <c r="P46" s="339" t="s">
        <v>3417</v>
      </c>
      <c r="Q46" s="642"/>
      <c r="R46" s="29"/>
    </row>
    <row r="47" spans="1:18" s="24" customFormat="1" ht="15">
      <c r="A47" s="681">
        <v>42921</v>
      </c>
      <c r="B47" s="445" t="s">
        <v>2744</v>
      </c>
      <c r="C47" s="687" t="s">
        <v>3343</v>
      </c>
      <c r="D47" s="431"/>
      <c r="E47" s="333"/>
      <c r="F47" s="333"/>
      <c r="G47" s="446">
        <v>1241.1999999999998</v>
      </c>
      <c r="H47" s="335"/>
      <c r="I47" s="399"/>
      <c r="J47" s="336"/>
      <c r="K47" s="337"/>
      <c r="L47" s="337"/>
      <c r="M47" s="637" t="s">
        <v>138</v>
      </c>
      <c r="N47" s="339" t="s">
        <v>3391</v>
      </c>
      <c r="O47" s="339" t="s">
        <v>136</v>
      </c>
      <c r="P47" s="339" t="s">
        <v>3417</v>
      </c>
      <c r="Q47" s="642"/>
      <c r="R47" s="29"/>
    </row>
    <row r="48" spans="1:18" s="24" customFormat="1" ht="15">
      <c r="A48" s="681">
        <v>42921</v>
      </c>
      <c r="B48" s="445" t="s">
        <v>2744</v>
      </c>
      <c r="C48" s="687" t="s">
        <v>3344</v>
      </c>
      <c r="D48" s="431"/>
      <c r="E48" s="333"/>
      <c r="F48" s="333"/>
      <c r="G48" s="446">
        <v>1241.1999999999998</v>
      </c>
      <c r="H48" s="335"/>
      <c r="I48" s="399"/>
      <c r="J48" s="336"/>
      <c r="K48" s="337"/>
      <c r="L48" s="337"/>
      <c r="M48" s="637" t="s">
        <v>138</v>
      </c>
      <c r="N48" s="339" t="s">
        <v>3392</v>
      </c>
      <c r="O48" s="339" t="s">
        <v>136</v>
      </c>
      <c r="P48" s="339" t="s">
        <v>3417</v>
      </c>
      <c r="Q48" s="642"/>
      <c r="R48" s="29"/>
    </row>
    <row r="49" spans="1:18" s="24" customFormat="1" ht="15">
      <c r="A49" s="681">
        <v>42921</v>
      </c>
      <c r="B49" s="445" t="s">
        <v>2744</v>
      </c>
      <c r="C49" s="687" t="s">
        <v>3345</v>
      </c>
      <c r="D49" s="431"/>
      <c r="E49" s="333"/>
      <c r="F49" s="333"/>
      <c r="G49" s="446">
        <v>1241.1999999999998</v>
      </c>
      <c r="H49" s="335"/>
      <c r="I49" s="399"/>
      <c r="J49" s="336"/>
      <c r="K49" s="337"/>
      <c r="L49" s="337"/>
      <c r="M49" s="637" t="s">
        <v>138</v>
      </c>
      <c r="N49" s="339" t="s">
        <v>3393</v>
      </c>
      <c r="O49" s="339" t="s">
        <v>136</v>
      </c>
      <c r="P49" s="339" t="s">
        <v>3417</v>
      </c>
      <c r="Q49" s="642"/>
      <c r="R49" s="29"/>
    </row>
    <row r="50" spans="1:18" s="24" customFormat="1" ht="15">
      <c r="A50" s="681">
        <v>42921</v>
      </c>
      <c r="B50" s="445" t="s">
        <v>2744</v>
      </c>
      <c r="C50" s="687" t="s">
        <v>3346</v>
      </c>
      <c r="D50" s="431"/>
      <c r="E50" s="333"/>
      <c r="F50" s="333"/>
      <c r="G50" s="446">
        <v>1241.1999999999998</v>
      </c>
      <c r="H50" s="335"/>
      <c r="I50" s="399"/>
      <c r="J50" s="336"/>
      <c r="K50" s="337"/>
      <c r="L50" s="337"/>
      <c r="M50" s="637" t="s">
        <v>138</v>
      </c>
      <c r="N50" s="339" t="s">
        <v>3394</v>
      </c>
      <c r="O50" s="339" t="s">
        <v>136</v>
      </c>
      <c r="P50" s="339" t="s">
        <v>3417</v>
      </c>
      <c r="Q50" s="642"/>
      <c r="R50" s="29"/>
    </row>
    <row r="51" spans="1:18" s="24" customFormat="1" ht="15">
      <c r="A51" s="681">
        <v>42921</v>
      </c>
      <c r="B51" s="445" t="s">
        <v>2744</v>
      </c>
      <c r="C51" s="687" t="s">
        <v>3347</v>
      </c>
      <c r="D51" s="431"/>
      <c r="E51" s="333"/>
      <c r="F51" s="333"/>
      <c r="G51" s="446">
        <v>1241.1999999999998</v>
      </c>
      <c r="H51" s="335"/>
      <c r="I51" s="399"/>
      <c r="J51" s="336"/>
      <c r="K51" s="337"/>
      <c r="L51" s="337"/>
      <c r="M51" s="637" t="s">
        <v>138</v>
      </c>
      <c r="N51" s="339" t="s">
        <v>3395</v>
      </c>
      <c r="O51" s="339" t="s">
        <v>136</v>
      </c>
      <c r="P51" s="339" t="s">
        <v>3417</v>
      </c>
      <c r="Q51" s="642"/>
      <c r="R51" s="29"/>
    </row>
    <row r="52" spans="1:18" s="24" customFormat="1" ht="15">
      <c r="A52" s="681">
        <v>42923</v>
      </c>
      <c r="B52" s="445" t="s">
        <v>2744</v>
      </c>
      <c r="C52" s="687" t="s">
        <v>3348</v>
      </c>
      <c r="D52" s="431"/>
      <c r="E52" s="333"/>
      <c r="F52" s="333"/>
      <c r="G52" s="446">
        <v>1241.1999999999998</v>
      </c>
      <c r="H52" s="335"/>
      <c r="I52" s="399"/>
      <c r="J52" s="336"/>
      <c r="K52" s="337"/>
      <c r="L52" s="337"/>
      <c r="M52" s="637" t="s">
        <v>138</v>
      </c>
      <c r="N52" s="339" t="s">
        <v>3396</v>
      </c>
      <c r="O52" s="339" t="s">
        <v>298</v>
      </c>
      <c r="P52" s="339" t="s">
        <v>3425</v>
      </c>
      <c r="Q52" s="642"/>
      <c r="R52" s="29"/>
    </row>
    <row r="53" spans="1:18" s="24" customFormat="1" ht="15">
      <c r="A53" s="681">
        <v>42923</v>
      </c>
      <c r="B53" s="445" t="s">
        <v>2744</v>
      </c>
      <c r="C53" s="687" t="s">
        <v>3349</v>
      </c>
      <c r="D53" s="431"/>
      <c r="E53" s="333"/>
      <c r="F53" s="333"/>
      <c r="G53" s="446">
        <v>1241.1999999999998</v>
      </c>
      <c r="H53" s="335"/>
      <c r="I53" s="399"/>
      <c r="J53" s="336"/>
      <c r="K53" s="337"/>
      <c r="L53" s="337"/>
      <c r="M53" s="637" t="s">
        <v>138</v>
      </c>
      <c r="N53" s="339" t="s">
        <v>3397</v>
      </c>
      <c r="O53" s="339" t="s">
        <v>136</v>
      </c>
      <c r="P53" s="339" t="s">
        <v>3425</v>
      </c>
      <c r="Q53" s="642"/>
      <c r="R53" s="29"/>
    </row>
    <row r="54" spans="1:18" s="24" customFormat="1" ht="15">
      <c r="A54" s="681">
        <v>42923</v>
      </c>
      <c r="B54" s="445" t="s">
        <v>2744</v>
      </c>
      <c r="C54" s="687" t="s">
        <v>3350</v>
      </c>
      <c r="D54" s="431"/>
      <c r="E54" s="333"/>
      <c r="F54" s="333"/>
      <c r="G54" s="446">
        <v>1241.1999999999998</v>
      </c>
      <c r="H54" s="335"/>
      <c r="I54" s="399"/>
      <c r="J54" s="336"/>
      <c r="K54" s="337"/>
      <c r="L54" s="337"/>
      <c r="M54" s="637" t="s">
        <v>138</v>
      </c>
      <c r="N54" s="339" t="s">
        <v>3398</v>
      </c>
      <c r="O54" s="339" t="s">
        <v>136</v>
      </c>
      <c r="P54" s="339" t="s">
        <v>3425</v>
      </c>
      <c r="Q54" s="642"/>
      <c r="R54" s="29"/>
    </row>
    <row r="55" spans="1:18" s="24" customFormat="1" ht="15">
      <c r="A55" s="681">
        <v>42921</v>
      </c>
      <c r="B55" s="445" t="s">
        <v>2744</v>
      </c>
      <c r="C55" s="687" t="s">
        <v>3352</v>
      </c>
      <c r="D55" s="431"/>
      <c r="E55" s="333"/>
      <c r="F55" s="333"/>
      <c r="G55" s="446">
        <v>1241.1999999999998</v>
      </c>
      <c r="H55" s="335"/>
      <c r="I55" s="399"/>
      <c r="J55" s="336"/>
      <c r="K55" s="337"/>
      <c r="L55" s="337"/>
      <c r="M55" s="637" t="s">
        <v>138</v>
      </c>
      <c r="N55" s="339" t="s">
        <v>3399</v>
      </c>
      <c r="O55" s="339" t="s">
        <v>844</v>
      </c>
      <c r="P55" s="339" t="s">
        <v>3417</v>
      </c>
      <c r="Q55" s="642"/>
      <c r="R55" s="29"/>
    </row>
    <row r="56" spans="1:18" s="24" customFormat="1" ht="15">
      <c r="A56" s="677">
        <v>42917</v>
      </c>
      <c r="B56" s="487" t="s">
        <v>2744</v>
      </c>
      <c r="C56" s="684" t="s">
        <v>3323</v>
      </c>
      <c r="D56" s="431"/>
      <c r="E56" s="333"/>
      <c r="F56" s="333"/>
      <c r="G56" s="515">
        <v>4446.28</v>
      </c>
      <c r="H56" s="335"/>
      <c r="I56" s="399"/>
      <c r="J56" s="336"/>
      <c r="K56" s="337"/>
      <c r="L56" s="337"/>
      <c r="M56" s="637" t="s">
        <v>138</v>
      </c>
      <c r="N56" s="339" t="s">
        <v>3400</v>
      </c>
      <c r="O56" s="339" t="s">
        <v>457</v>
      </c>
      <c r="P56" s="339" t="s">
        <v>3411</v>
      </c>
      <c r="Q56" s="642"/>
      <c r="R56" s="29"/>
    </row>
    <row r="57" spans="1:18" s="24" customFormat="1" ht="15">
      <c r="A57" s="677">
        <v>42920</v>
      </c>
      <c r="B57" s="487" t="s">
        <v>2744</v>
      </c>
      <c r="C57" s="688" t="s">
        <v>3319</v>
      </c>
      <c r="D57" s="431"/>
      <c r="E57" s="333"/>
      <c r="F57" s="333"/>
      <c r="G57" s="515">
        <v>10097.799999999999</v>
      </c>
      <c r="H57" s="335"/>
      <c r="I57" s="399"/>
      <c r="J57" s="336"/>
      <c r="K57" s="337"/>
      <c r="L57" s="337"/>
      <c r="M57" s="637" t="s">
        <v>138</v>
      </c>
      <c r="N57" s="339" t="s">
        <v>3374</v>
      </c>
      <c r="O57" s="339" t="s">
        <v>2905</v>
      </c>
      <c r="P57" s="339" t="s">
        <v>3414</v>
      </c>
      <c r="Q57" s="642"/>
      <c r="R57" s="29"/>
    </row>
    <row r="58" spans="1:18" s="24" customFormat="1" ht="15">
      <c r="A58" s="677">
        <v>42920</v>
      </c>
      <c r="B58" s="487" t="s">
        <v>2744</v>
      </c>
      <c r="C58" s="688" t="s">
        <v>3320</v>
      </c>
      <c r="D58" s="431"/>
      <c r="E58" s="333"/>
      <c r="F58" s="333"/>
      <c r="G58" s="515">
        <v>10097.799999999999</v>
      </c>
      <c r="H58" s="335"/>
      <c r="I58" s="399"/>
      <c r="J58" s="336"/>
      <c r="K58" s="337"/>
      <c r="L58" s="337"/>
      <c r="M58" s="637" t="s">
        <v>138</v>
      </c>
      <c r="N58" s="339" t="s">
        <v>3401</v>
      </c>
      <c r="O58" s="339" t="s">
        <v>141</v>
      </c>
      <c r="P58" s="339" t="s">
        <v>3414</v>
      </c>
      <c r="Q58" s="642"/>
      <c r="R58" s="29"/>
    </row>
    <row r="59" spans="1:18" s="24" customFormat="1" ht="15">
      <c r="A59" s="677">
        <v>42920</v>
      </c>
      <c r="B59" s="487" t="s">
        <v>2744</v>
      </c>
      <c r="C59" s="688" t="s">
        <v>3188</v>
      </c>
      <c r="D59" s="431"/>
      <c r="E59" s="333"/>
      <c r="F59" s="333"/>
      <c r="G59" s="515">
        <v>10491.039999999999</v>
      </c>
      <c r="H59" s="335"/>
      <c r="I59" s="399"/>
      <c r="J59" s="336"/>
      <c r="K59" s="337"/>
      <c r="L59" s="337"/>
      <c r="M59" s="637" t="s">
        <v>138</v>
      </c>
      <c r="N59" s="339" t="s">
        <v>3243</v>
      </c>
      <c r="O59" s="339" t="s">
        <v>2905</v>
      </c>
      <c r="P59" s="339" t="s">
        <v>3414</v>
      </c>
      <c r="Q59" s="642"/>
      <c r="R59" s="29"/>
    </row>
    <row r="60" spans="1:18" s="24" customFormat="1" ht="15">
      <c r="A60" s="677">
        <v>42920</v>
      </c>
      <c r="B60" s="487" t="s">
        <v>2744</v>
      </c>
      <c r="C60" s="688" t="s">
        <v>3073</v>
      </c>
      <c r="D60" s="431"/>
      <c r="E60" s="333"/>
      <c r="F60" s="333"/>
      <c r="G60" s="515">
        <v>10491.039999999999</v>
      </c>
      <c r="H60" s="335" t="s">
        <v>133</v>
      </c>
      <c r="I60" s="399"/>
      <c r="J60" s="336"/>
      <c r="K60" s="337"/>
      <c r="L60" s="337"/>
      <c r="M60" s="637" t="s">
        <v>138</v>
      </c>
      <c r="N60" s="339" t="s">
        <v>3105</v>
      </c>
      <c r="O60" s="339" t="s">
        <v>2905</v>
      </c>
      <c r="P60" s="339" t="s">
        <v>3414</v>
      </c>
      <c r="Q60" s="642"/>
      <c r="R60" s="29"/>
    </row>
    <row r="61" spans="1:18" s="24" customFormat="1" ht="15">
      <c r="A61" s="677">
        <v>42920</v>
      </c>
      <c r="B61" s="487" t="s">
        <v>2744</v>
      </c>
      <c r="C61" s="688" t="s">
        <v>1832</v>
      </c>
      <c r="D61" s="431"/>
      <c r="E61" s="333"/>
      <c r="F61" s="333"/>
      <c r="G61" s="515">
        <v>11241.56</v>
      </c>
      <c r="H61" s="335" t="s">
        <v>135</v>
      </c>
      <c r="I61" s="399"/>
      <c r="J61" s="336"/>
      <c r="K61" s="337"/>
      <c r="L61" s="337"/>
      <c r="M61" s="637" t="s">
        <v>138</v>
      </c>
      <c r="N61" s="339" t="s">
        <v>1890</v>
      </c>
      <c r="O61" s="339" t="s">
        <v>134</v>
      </c>
      <c r="P61" s="339" t="s">
        <v>3415</v>
      </c>
      <c r="Q61" s="642"/>
      <c r="R61" s="29"/>
    </row>
    <row r="62" spans="1:18" s="24" customFormat="1" ht="15">
      <c r="A62" s="677">
        <v>42923</v>
      </c>
      <c r="B62" s="487" t="s">
        <v>2744</v>
      </c>
      <c r="C62" s="683" t="s">
        <v>1991</v>
      </c>
      <c r="D62" s="431"/>
      <c r="E62" s="333"/>
      <c r="F62" s="333"/>
      <c r="G62" s="515">
        <v>11456.16</v>
      </c>
      <c r="H62" s="335" t="s">
        <v>137</v>
      </c>
      <c r="I62" s="399"/>
      <c r="J62" s="336"/>
      <c r="K62" s="337"/>
      <c r="L62" s="337"/>
      <c r="M62" s="637" t="s">
        <v>138</v>
      </c>
      <c r="N62" s="339" t="s">
        <v>2027</v>
      </c>
      <c r="O62" s="339" t="s">
        <v>134</v>
      </c>
      <c r="P62" s="339" t="s">
        <v>3425</v>
      </c>
      <c r="Q62" s="642"/>
      <c r="R62" s="29"/>
    </row>
    <row r="63" spans="1:18" s="24" customFormat="1" ht="15">
      <c r="A63" s="677">
        <v>42923</v>
      </c>
      <c r="B63" s="487" t="s">
        <v>2744</v>
      </c>
      <c r="C63" s="683" t="s">
        <v>1861</v>
      </c>
      <c r="D63" s="431"/>
      <c r="E63" s="333"/>
      <c r="F63" s="333"/>
      <c r="G63" s="515">
        <v>11456.16</v>
      </c>
      <c r="H63" s="335"/>
      <c r="I63" s="399"/>
      <c r="J63" s="336"/>
      <c r="K63" s="337"/>
      <c r="L63" s="337"/>
      <c r="M63" s="637" t="s">
        <v>138</v>
      </c>
      <c r="N63" s="339" t="s">
        <v>1948</v>
      </c>
      <c r="O63" s="339" t="s">
        <v>134</v>
      </c>
      <c r="P63" s="339" t="s">
        <v>3425</v>
      </c>
      <c r="Q63" s="642"/>
      <c r="R63" s="29"/>
    </row>
    <row r="64" spans="1:18" s="24" customFormat="1" ht="15">
      <c r="A64" s="677">
        <v>42923</v>
      </c>
      <c r="B64" s="487" t="s">
        <v>2744</v>
      </c>
      <c r="C64" s="683" t="s">
        <v>3351</v>
      </c>
      <c r="D64" s="431"/>
      <c r="E64" s="333"/>
      <c r="F64" s="333"/>
      <c r="G64" s="515">
        <v>11456.16</v>
      </c>
      <c r="H64" s="335"/>
      <c r="I64" s="399"/>
      <c r="J64" s="336"/>
      <c r="K64" s="337"/>
      <c r="L64" s="337"/>
      <c r="M64" s="637" t="s">
        <v>138</v>
      </c>
      <c r="N64" s="339" t="s">
        <v>3402</v>
      </c>
      <c r="O64" s="339" t="s">
        <v>134</v>
      </c>
      <c r="P64" s="339" t="s">
        <v>3425</v>
      </c>
      <c r="Q64" s="642"/>
      <c r="R64" s="29"/>
    </row>
    <row r="65" spans="1:18" s="24" customFormat="1" ht="15">
      <c r="A65" s="677">
        <v>42920</v>
      </c>
      <c r="B65" s="487" t="s">
        <v>2744</v>
      </c>
      <c r="C65" s="688" t="s">
        <v>1838</v>
      </c>
      <c r="D65" s="431"/>
      <c r="E65" s="333"/>
      <c r="F65" s="333"/>
      <c r="G65" s="515">
        <v>11481.679999999998</v>
      </c>
      <c r="H65" s="335"/>
      <c r="I65" s="399"/>
      <c r="J65" s="336"/>
      <c r="K65" s="337"/>
      <c r="L65" s="337"/>
      <c r="M65" s="637" t="s">
        <v>138</v>
      </c>
      <c r="N65" s="339" t="s">
        <v>1894</v>
      </c>
      <c r="O65" s="339" t="s">
        <v>134</v>
      </c>
      <c r="P65" s="339" t="s">
        <v>3414</v>
      </c>
      <c r="Q65" s="642"/>
      <c r="R65" s="29"/>
    </row>
    <row r="66" spans="1:18" s="24" customFormat="1" ht="15">
      <c r="A66" s="677">
        <v>42917</v>
      </c>
      <c r="B66" s="487" t="s">
        <v>2744</v>
      </c>
      <c r="C66" s="684" t="s">
        <v>2317</v>
      </c>
      <c r="D66" s="431"/>
      <c r="E66" s="333"/>
      <c r="F66" s="333"/>
      <c r="G66" s="515">
        <v>11481.679999999998</v>
      </c>
      <c r="H66" s="335"/>
      <c r="I66" s="399"/>
      <c r="J66" s="336"/>
      <c r="K66" s="337"/>
      <c r="L66" s="337"/>
      <c r="M66" s="637" t="s">
        <v>138</v>
      </c>
      <c r="N66" s="339" t="s">
        <v>2354</v>
      </c>
      <c r="O66" s="339" t="s">
        <v>134</v>
      </c>
      <c r="P66" s="339" t="s">
        <v>3412</v>
      </c>
      <c r="Q66" s="642"/>
      <c r="R66" s="29"/>
    </row>
    <row r="67" spans="1:18" s="24" customFormat="1" ht="15">
      <c r="A67" s="677">
        <v>42920</v>
      </c>
      <c r="B67" s="487" t="s">
        <v>2744</v>
      </c>
      <c r="C67" s="688" t="s">
        <v>2103</v>
      </c>
      <c r="D67" s="431"/>
      <c r="E67" s="333"/>
      <c r="F67" s="333"/>
      <c r="G67" s="353">
        <v>11481.679999999998</v>
      </c>
      <c r="H67" s="335"/>
      <c r="I67" s="399"/>
      <c r="J67" s="336"/>
      <c r="K67" s="337"/>
      <c r="L67" s="337"/>
      <c r="M67" s="637" t="s">
        <v>138</v>
      </c>
      <c r="N67" s="339" t="s">
        <v>2141</v>
      </c>
      <c r="O67" s="339" t="s">
        <v>134</v>
      </c>
      <c r="P67" s="339" t="s">
        <v>3414</v>
      </c>
      <c r="Q67" s="642"/>
      <c r="R67" s="29"/>
    </row>
    <row r="68" spans="1:18" s="24" customFormat="1" ht="15">
      <c r="A68" s="677">
        <v>42923</v>
      </c>
      <c r="B68" s="487" t="s">
        <v>2744</v>
      </c>
      <c r="C68" s="683" t="s">
        <v>2100</v>
      </c>
      <c r="D68" s="431"/>
      <c r="E68" s="333"/>
      <c r="F68" s="333"/>
      <c r="G68" s="353">
        <v>13143.96</v>
      </c>
      <c r="H68" s="335"/>
      <c r="I68" s="399"/>
      <c r="J68" s="336"/>
      <c r="K68" s="337"/>
      <c r="L68" s="337"/>
      <c r="M68" s="637" t="s">
        <v>138</v>
      </c>
      <c r="N68" s="339" t="s">
        <v>2138</v>
      </c>
      <c r="O68" s="339" t="s">
        <v>134</v>
      </c>
      <c r="P68" s="339" t="s">
        <v>3425</v>
      </c>
      <c r="Q68" s="642"/>
      <c r="R68" s="29"/>
    </row>
    <row r="69" spans="1:18" s="24" customFormat="1" ht="15">
      <c r="A69" s="677">
        <v>42920</v>
      </c>
      <c r="B69" s="487" t="s">
        <v>2744</v>
      </c>
      <c r="C69" s="688" t="s">
        <v>2511</v>
      </c>
      <c r="D69" s="431"/>
      <c r="E69" s="333"/>
      <c r="F69" s="333"/>
      <c r="G69" s="353">
        <v>13500.08</v>
      </c>
      <c r="H69" s="335"/>
      <c r="I69" s="399"/>
      <c r="J69" s="336"/>
      <c r="K69" s="337"/>
      <c r="L69" s="337"/>
      <c r="M69" s="637" t="s">
        <v>138</v>
      </c>
      <c r="N69" s="339" t="s">
        <v>2529</v>
      </c>
      <c r="O69" s="339" t="s">
        <v>390</v>
      </c>
      <c r="P69" s="339" t="s">
        <v>3415</v>
      </c>
      <c r="Q69" s="642"/>
      <c r="R69" s="29"/>
    </row>
    <row r="70" spans="1:18" s="24" customFormat="1" ht="15">
      <c r="A70" s="677">
        <v>42920</v>
      </c>
      <c r="B70" s="487" t="s">
        <v>2744</v>
      </c>
      <c r="C70" s="688" t="s">
        <v>2576</v>
      </c>
      <c r="D70" s="431"/>
      <c r="E70" s="333"/>
      <c r="F70" s="333"/>
      <c r="G70" s="353">
        <v>13816.759999999998</v>
      </c>
      <c r="H70" s="335"/>
      <c r="I70" s="399"/>
      <c r="J70" s="336"/>
      <c r="K70" s="337"/>
      <c r="L70" s="337"/>
      <c r="M70" s="637" t="s">
        <v>138</v>
      </c>
      <c r="N70" s="339" t="s">
        <v>2583</v>
      </c>
      <c r="O70" s="339" t="s">
        <v>457</v>
      </c>
      <c r="P70" s="339" t="s">
        <v>3414</v>
      </c>
      <c r="Q70" s="642"/>
      <c r="R70" s="29"/>
    </row>
    <row r="71" spans="1:18" s="24" customFormat="1" ht="15">
      <c r="A71" s="677">
        <v>42917</v>
      </c>
      <c r="B71" s="487" t="s">
        <v>2744</v>
      </c>
      <c r="C71" s="684" t="s">
        <v>3324</v>
      </c>
      <c r="D71" s="431"/>
      <c r="E71" s="333"/>
      <c r="F71" s="333"/>
      <c r="G71" s="353">
        <v>14342.24</v>
      </c>
      <c r="H71" s="335"/>
      <c r="I71" s="399"/>
      <c r="J71" s="336"/>
      <c r="K71" s="337"/>
      <c r="L71" s="337"/>
      <c r="M71" s="637" t="s">
        <v>138</v>
      </c>
      <c r="N71" s="339" t="s">
        <v>3403</v>
      </c>
      <c r="O71" s="339" t="s">
        <v>457</v>
      </c>
      <c r="P71" s="339" t="s">
        <v>3411</v>
      </c>
      <c r="Q71" s="642"/>
      <c r="R71" s="29"/>
    </row>
    <row r="72" spans="1:18" s="24" customFormat="1" ht="15">
      <c r="A72" s="677">
        <v>42920</v>
      </c>
      <c r="B72" s="487" t="s">
        <v>2744</v>
      </c>
      <c r="C72" s="688" t="s">
        <v>3326</v>
      </c>
      <c r="D72" s="431"/>
      <c r="E72" s="333"/>
      <c r="F72" s="333"/>
      <c r="G72" s="353">
        <v>14342.24</v>
      </c>
      <c r="H72" s="335"/>
      <c r="I72" s="399"/>
      <c r="J72" s="336"/>
      <c r="K72" s="337"/>
      <c r="L72" s="337"/>
      <c r="M72" s="637" t="s">
        <v>138</v>
      </c>
      <c r="N72" s="339" t="s">
        <v>3404</v>
      </c>
      <c r="O72" s="339" t="s">
        <v>457</v>
      </c>
      <c r="P72" s="339" t="s">
        <v>3414</v>
      </c>
      <c r="Q72" s="642"/>
      <c r="R72" s="29"/>
    </row>
    <row r="73" spans="1:18" s="24" customFormat="1" ht="15">
      <c r="A73" s="677">
        <v>42917</v>
      </c>
      <c r="B73" s="487" t="s">
        <v>2744</v>
      </c>
      <c r="C73" s="684" t="s">
        <v>2962</v>
      </c>
      <c r="D73" s="431"/>
      <c r="E73" s="333"/>
      <c r="F73" s="333"/>
      <c r="G73" s="353">
        <v>15719.159999999998</v>
      </c>
      <c r="H73" s="335"/>
      <c r="I73" s="399"/>
      <c r="J73" s="336"/>
      <c r="K73" s="337"/>
      <c r="L73" s="337"/>
      <c r="M73" s="637" t="s">
        <v>138</v>
      </c>
      <c r="N73" s="339" t="s">
        <v>3012</v>
      </c>
      <c r="O73" s="339" t="s">
        <v>136</v>
      </c>
      <c r="P73" s="339" t="s">
        <v>3411</v>
      </c>
      <c r="Q73" s="642"/>
      <c r="R73" s="29"/>
    </row>
    <row r="74" spans="1:18" s="24" customFormat="1" ht="15">
      <c r="A74" s="677">
        <v>42920</v>
      </c>
      <c r="B74" s="487" t="s">
        <v>2744</v>
      </c>
      <c r="C74" s="688" t="s">
        <v>3303</v>
      </c>
      <c r="D74" s="431"/>
      <c r="E74" s="333"/>
      <c r="F74" s="333"/>
      <c r="G74" s="353">
        <v>15750.48</v>
      </c>
      <c r="H74" s="335"/>
      <c r="I74" s="399"/>
      <c r="J74" s="336"/>
      <c r="K74" s="337"/>
      <c r="L74" s="337"/>
      <c r="M74" s="637" t="s">
        <v>138</v>
      </c>
      <c r="N74" s="339" t="s">
        <v>3405</v>
      </c>
      <c r="O74" s="339" t="s">
        <v>136</v>
      </c>
      <c r="P74" s="339" t="s">
        <v>3414</v>
      </c>
      <c r="Q74" s="642"/>
      <c r="R74" s="29"/>
    </row>
    <row r="75" spans="1:18" s="24" customFormat="1" ht="15">
      <c r="A75" s="677">
        <v>42920</v>
      </c>
      <c r="B75" s="487" t="s">
        <v>2744</v>
      </c>
      <c r="C75" s="688" t="s">
        <v>2953</v>
      </c>
      <c r="D75" s="431"/>
      <c r="E75" s="333"/>
      <c r="F75" s="333"/>
      <c r="G75" s="353">
        <v>15750.48</v>
      </c>
      <c r="H75" s="335"/>
      <c r="I75" s="399"/>
      <c r="J75" s="336"/>
      <c r="K75" s="337"/>
      <c r="L75" s="337"/>
      <c r="M75" s="637" t="s">
        <v>138</v>
      </c>
      <c r="N75" s="339" t="s">
        <v>3003</v>
      </c>
      <c r="O75" s="339" t="s">
        <v>136</v>
      </c>
      <c r="P75" s="339" t="s">
        <v>3414</v>
      </c>
      <c r="Q75" s="642"/>
      <c r="R75" s="29"/>
    </row>
    <row r="76" spans="1:18" s="24" customFormat="1" ht="15">
      <c r="A76" s="677">
        <v>42920</v>
      </c>
      <c r="B76" s="487" t="s">
        <v>2744</v>
      </c>
      <c r="C76" s="688" t="s">
        <v>2957</v>
      </c>
      <c r="D76" s="431"/>
      <c r="E76" s="333"/>
      <c r="F76" s="333"/>
      <c r="G76" s="353">
        <v>15750.48</v>
      </c>
      <c r="H76" s="335"/>
      <c r="I76" s="399"/>
      <c r="J76" s="336"/>
      <c r="K76" s="337"/>
      <c r="L76" s="337"/>
      <c r="M76" s="637" t="s">
        <v>138</v>
      </c>
      <c r="N76" s="339" t="s">
        <v>3007</v>
      </c>
      <c r="O76" s="339" t="s">
        <v>136</v>
      </c>
      <c r="P76" s="339" t="s">
        <v>3414</v>
      </c>
      <c r="Q76" s="642"/>
      <c r="R76" s="29"/>
    </row>
    <row r="77" spans="1:18" s="24" customFormat="1" ht="15">
      <c r="A77" s="677">
        <v>42920</v>
      </c>
      <c r="B77" s="487" t="s">
        <v>2744</v>
      </c>
      <c r="C77" s="688" t="s">
        <v>3322</v>
      </c>
      <c r="D77" s="431"/>
      <c r="E77" s="333"/>
      <c r="F77" s="333"/>
      <c r="G77" s="353">
        <v>15750.48</v>
      </c>
      <c r="H77" s="335"/>
      <c r="I77" s="399"/>
      <c r="J77" s="336"/>
      <c r="K77" s="337"/>
      <c r="L77" s="337"/>
      <c r="M77" s="637" t="s">
        <v>138</v>
      </c>
      <c r="N77" s="339" t="s">
        <v>3356</v>
      </c>
      <c r="O77" s="339" t="s">
        <v>136</v>
      </c>
      <c r="P77" s="339" t="s">
        <v>3414</v>
      </c>
      <c r="Q77" s="642"/>
      <c r="R77" s="29"/>
    </row>
    <row r="78" spans="1:18" s="24" customFormat="1" ht="15">
      <c r="A78" s="677">
        <v>42917</v>
      </c>
      <c r="B78" s="487" t="s">
        <v>2744</v>
      </c>
      <c r="C78" s="684" t="s">
        <v>2002</v>
      </c>
      <c r="D78" s="431"/>
      <c r="E78" s="333"/>
      <c r="F78" s="333"/>
      <c r="G78" s="353">
        <v>15750.48</v>
      </c>
      <c r="H78" s="335"/>
      <c r="I78" s="399"/>
      <c r="J78" s="336"/>
      <c r="K78" s="337"/>
      <c r="L78" s="337"/>
      <c r="M78" s="637" t="s">
        <v>138</v>
      </c>
      <c r="N78" s="339" t="s">
        <v>3406</v>
      </c>
      <c r="O78" s="339" t="s">
        <v>136</v>
      </c>
      <c r="P78" s="339" t="s">
        <v>3411</v>
      </c>
      <c r="Q78" s="642"/>
      <c r="R78" s="29"/>
    </row>
    <row r="79" spans="1:18" s="24" customFormat="1" ht="15">
      <c r="A79" s="677">
        <v>42920</v>
      </c>
      <c r="B79" s="487" t="s">
        <v>2744</v>
      </c>
      <c r="C79" s="688" t="s">
        <v>1214</v>
      </c>
      <c r="D79" s="431"/>
      <c r="E79" s="333"/>
      <c r="F79" s="333"/>
      <c r="G79" s="353">
        <v>15750.48</v>
      </c>
      <c r="H79" s="335"/>
      <c r="I79" s="399"/>
      <c r="J79" s="336"/>
      <c r="K79" s="337"/>
      <c r="L79" s="337"/>
      <c r="M79" s="637" t="s">
        <v>138</v>
      </c>
      <c r="N79" s="339" t="s">
        <v>1293</v>
      </c>
      <c r="O79" s="339" t="s">
        <v>136</v>
      </c>
      <c r="P79" s="339" t="s">
        <v>3414</v>
      </c>
      <c r="Q79" s="642"/>
      <c r="R79" s="29"/>
    </row>
    <row r="80" spans="1:18" s="24" customFormat="1" ht="15">
      <c r="A80" s="677">
        <v>42920</v>
      </c>
      <c r="B80" s="487" t="s">
        <v>2744</v>
      </c>
      <c r="C80" s="688" t="s">
        <v>1226</v>
      </c>
      <c r="D80" s="431"/>
      <c r="E80" s="333"/>
      <c r="F80" s="333"/>
      <c r="G80" s="353">
        <v>15750.48</v>
      </c>
      <c r="H80" s="335"/>
      <c r="I80" s="399"/>
      <c r="J80" s="336"/>
      <c r="K80" s="337"/>
      <c r="L80" s="337"/>
      <c r="M80" s="637" t="s">
        <v>138</v>
      </c>
      <c r="N80" s="339" t="s">
        <v>1303</v>
      </c>
      <c r="O80" s="339" t="s">
        <v>136</v>
      </c>
      <c r="P80" s="339" t="s">
        <v>3414</v>
      </c>
      <c r="Q80" s="642"/>
      <c r="R80" s="29"/>
    </row>
    <row r="81" spans="1:18" s="24" customFormat="1" ht="15">
      <c r="A81" s="677">
        <v>42920</v>
      </c>
      <c r="B81" s="487" t="s">
        <v>2744</v>
      </c>
      <c r="C81" s="688" t="s">
        <v>2119</v>
      </c>
      <c r="D81" s="431"/>
      <c r="E81" s="333"/>
      <c r="F81" s="333"/>
      <c r="G81" s="353">
        <v>15750.48</v>
      </c>
      <c r="H81" s="335"/>
      <c r="I81" s="399"/>
      <c r="J81" s="336"/>
      <c r="K81" s="337"/>
      <c r="L81" s="337"/>
      <c r="M81" s="637" t="s">
        <v>138</v>
      </c>
      <c r="N81" s="339" t="s">
        <v>2157</v>
      </c>
      <c r="O81" s="339" t="s">
        <v>136</v>
      </c>
      <c r="P81" s="339" t="s">
        <v>3414</v>
      </c>
      <c r="Q81" s="642"/>
      <c r="R81" s="29"/>
    </row>
    <row r="82" spans="1:18" s="24" customFormat="1" ht="15">
      <c r="A82" s="677">
        <v>42923</v>
      </c>
      <c r="B82" s="487" t="s">
        <v>2744</v>
      </c>
      <c r="C82" s="683" t="s">
        <v>1397</v>
      </c>
      <c r="D82" s="431"/>
      <c r="E82" s="333"/>
      <c r="F82" s="333"/>
      <c r="G82" s="353">
        <v>15750.48</v>
      </c>
      <c r="H82" s="335"/>
      <c r="I82" s="399"/>
      <c r="J82" s="336"/>
      <c r="K82" s="337"/>
      <c r="L82" s="337"/>
      <c r="M82" s="637" t="s">
        <v>138</v>
      </c>
      <c r="N82" s="339" t="s">
        <v>1452</v>
      </c>
      <c r="O82" s="339" t="s">
        <v>136</v>
      </c>
      <c r="P82" s="339" t="s">
        <v>3425</v>
      </c>
      <c r="Q82" s="642"/>
      <c r="R82" s="29"/>
    </row>
    <row r="83" spans="1:18" s="24" customFormat="1" ht="15">
      <c r="A83" s="677">
        <v>42923</v>
      </c>
      <c r="B83" s="487" t="s">
        <v>2744</v>
      </c>
      <c r="C83" s="683" t="s">
        <v>2963</v>
      </c>
      <c r="D83" s="431"/>
      <c r="E83" s="333"/>
      <c r="F83" s="333"/>
      <c r="G83" s="353">
        <v>15750.48</v>
      </c>
      <c r="H83" s="335"/>
      <c r="I83" s="399"/>
      <c r="J83" s="336"/>
      <c r="K83" s="337"/>
      <c r="L83" s="337"/>
      <c r="M83" s="637" t="s">
        <v>138</v>
      </c>
      <c r="N83" s="339" t="s">
        <v>3013</v>
      </c>
      <c r="O83" s="339" t="s">
        <v>136</v>
      </c>
      <c r="P83" s="339" t="s">
        <v>3425</v>
      </c>
      <c r="Q83" s="642"/>
      <c r="R83" s="29"/>
    </row>
    <row r="84" spans="1:18" s="24" customFormat="1" ht="15">
      <c r="A84" s="677">
        <v>42923</v>
      </c>
      <c r="B84" s="487" t="s">
        <v>2744</v>
      </c>
      <c r="C84" s="683" t="s">
        <v>2941</v>
      </c>
      <c r="D84" s="431"/>
      <c r="E84" s="333"/>
      <c r="F84" s="333"/>
      <c r="G84" s="353">
        <v>15750.48</v>
      </c>
      <c r="H84" s="335"/>
      <c r="I84" s="399"/>
      <c r="J84" s="336"/>
      <c r="K84" s="337"/>
      <c r="L84" s="337"/>
      <c r="M84" s="637" t="s">
        <v>138</v>
      </c>
      <c r="N84" s="339" t="s">
        <v>2994</v>
      </c>
      <c r="O84" s="339" t="s">
        <v>136</v>
      </c>
      <c r="P84" s="339" t="s">
        <v>3425</v>
      </c>
      <c r="Q84" s="642"/>
      <c r="R84" s="29"/>
    </row>
    <row r="85" spans="1:18" s="24" customFormat="1" ht="15">
      <c r="A85" s="677">
        <v>42917</v>
      </c>
      <c r="B85" s="487" t="s">
        <v>2744</v>
      </c>
      <c r="C85" s="684" t="s">
        <v>2199</v>
      </c>
      <c r="D85" s="431"/>
      <c r="E85" s="333"/>
      <c r="F85" s="333"/>
      <c r="G85" s="353">
        <v>15750.48</v>
      </c>
      <c r="H85" s="335"/>
      <c r="I85" s="399"/>
      <c r="J85" s="336"/>
      <c r="K85" s="337"/>
      <c r="L85" s="337"/>
      <c r="M85" s="637" t="s">
        <v>138</v>
      </c>
      <c r="N85" s="339" t="s">
        <v>3407</v>
      </c>
      <c r="O85" s="339" t="s">
        <v>136</v>
      </c>
      <c r="P85" s="339" t="s">
        <v>3411</v>
      </c>
      <c r="Q85" s="642"/>
      <c r="R85" s="29"/>
    </row>
    <row r="86" spans="1:18" s="24" customFormat="1" ht="15">
      <c r="A86" s="677">
        <v>42920</v>
      </c>
      <c r="B86" s="487" t="s">
        <v>2744</v>
      </c>
      <c r="C86" s="688" t="s">
        <v>512</v>
      </c>
      <c r="D86" s="431"/>
      <c r="E86" s="333"/>
      <c r="F86" s="333"/>
      <c r="G86" s="353">
        <v>16813.039999999997</v>
      </c>
      <c r="H86" s="335"/>
      <c r="I86" s="399"/>
      <c r="J86" s="336"/>
      <c r="K86" s="337"/>
      <c r="L86" s="337"/>
      <c r="M86" s="637" t="s">
        <v>138</v>
      </c>
      <c r="N86" s="339" t="s">
        <v>564</v>
      </c>
      <c r="O86" s="339" t="s">
        <v>565</v>
      </c>
      <c r="P86" s="339" t="s">
        <v>3414</v>
      </c>
      <c r="Q86" s="642"/>
      <c r="R86" s="29"/>
    </row>
    <row r="87" spans="1:18" s="24" customFormat="1" ht="15">
      <c r="A87" s="677">
        <v>42920</v>
      </c>
      <c r="B87" s="487" t="s">
        <v>2744</v>
      </c>
      <c r="C87" s="688" t="s">
        <v>2760</v>
      </c>
      <c r="D87" s="431"/>
      <c r="E87" s="333"/>
      <c r="F87" s="333"/>
      <c r="G87" s="353">
        <v>19565.719999999998</v>
      </c>
      <c r="H87" s="335"/>
      <c r="I87" s="399"/>
      <c r="J87" s="336"/>
      <c r="K87" s="337"/>
      <c r="L87" s="337"/>
      <c r="M87" s="637" t="s">
        <v>138</v>
      </c>
      <c r="N87" s="339" t="s">
        <v>2801</v>
      </c>
      <c r="O87" s="339" t="s">
        <v>298</v>
      </c>
      <c r="P87" s="339" t="s">
        <v>3414</v>
      </c>
      <c r="Q87" s="642"/>
      <c r="R87" s="29"/>
    </row>
    <row r="88" spans="1:18" s="24" customFormat="1" ht="15">
      <c r="A88" s="677">
        <v>42920</v>
      </c>
      <c r="B88" s="487" t="s">
        <v>2744</v>
      </c>
      <c r="C88" s="688" t="s">
        <v>3325</v>
      </c>
      <c r="D88" s="431"/>
      <c r="E88" s="333"/>
      <c r="F88" s="333"/>
      <c r="G88" s="353">
        <v>21313.84</v>
      </c>
      <c r="H88" s="335"/>
      <c r="I88" s="399"/>
      <c r="J88" s="336"/>
      <c r="K88" s="337"/>
      <c r="L88" s="337"/>
      <c r="M88" s="637" t="s">
        <v>138</v>
      </c>
      <c r="N88" s="339" t="s">
        <v>3408</v>
      </c>
      <c r="O88" s="339" t="s">
        <v>383</v>
      </c>
      <c r="P88" s="339" t="s">
        <v>3414</v>
      </c>
      <c r="Q88" s="642"/>
      <c r="R88" s="29"/>
    </row>
    <row r="89" spans="1:18" s="24" customFormat="1" ht="15">
      <c r="A89" s="677">
        <v>42920</v>
      </c>
      <c r="B89" s="487" t="s">
        <v>2744</v>
      </c>
      <c r="C89" s="688" t="s">
        <v>3187</v>
      </c>
      <c r="D89" s="431"/>
      <c r="E89" s="333"/>
      <c r="F89" s="333"/>
      <c r="G89" s="353">
        <v>21588.76</v>
      </c>
      <c r="H89" s="335"/>
      <c r="I89" s="399"/>
      <c r="J89" s="336"/>
      <c r="K89" s="337"/>
      <c r="L89" s="337"/>
      <c r="M89" s="637" t="s">
        <v>138</v>
      </c>
      <c r="N89" s="339" t="s">
        <v>3242</v>
      </c>
      <c r="O89" s="339" t="s">
        <v>383</v>
      </c>
      <c r="P89" s="339" t="s">
        <v>3414</v>
      </c>
      <c r="Q89" s="642"/>
      <c r="R89" s="29"/>
    </row>
    <row r="90" spans="1:18" s="24" customFormat="1" ht="15">
      <c r="A90" s="677">
        <v>42923</v>
      </c>
      <c r="B90" s="487" t="s">
        <v>2744</v>
      </c>
      <c r="C90" s="683" t="s">
        <v>3185</v>
      </c>
      <c r="D90" s="431"/>
      <c r="E90" s="333"/>
      <c r="F90" s="333"/>
      <c r="G90" s="353">
        <v>21592.239999999998</v>
      </c>
      <c r="H90" s="335"/>
      <c r="I90" s="399"/>
      <c r="J90" s="336"/>
      <c r="K90" s="337"/>
      <c r="L90" s="337"/>
      <c r="M90" s="637" t="s">
        <v>138</v>
      </c>
      <c r="N90" s="339" t="s">
        <v>3240</v>
      </c>
      <c r="O90" s="339" t="s">
        <v>383</v>
      </c>
      <c r="P90" s="339" t="s">
        <v>3425</v>
      </c>
      <c r="Q90" s="642"/>
      <c r="R90" s="29"/>
    </row>
    <row r="91" spans="1:18" s="24" customFormat="1" ht="15">
      <c r="A91" s="677">
        <v>42920</v>
      </c>
      <c r="B91" s="487" t="s">
        <v>2744</v>
      </c>
      <c r="C91" s="688" t="s">
        <v>3327</v>
      </c>
      <c r="D91" s="431"/>
      <c r="E91" s="333"/>
      <c r="F91" s="333"/>
      <c r="G91" s="353">
        <v>30444.199999999997</v>
      </c>
      <c r="H91" s="335"/>
      <c r="I91" s="399"/>
      <c r="J91" s="336"/>
      <c r="K91" s="337"/>
      <c r="L91" s="337"/>
      <c r="M91" s="637" t="s">
        <v>138</v>
      </c>
      <c r="N91" s="339" t="s">
        <v>3409</v>
      </c>
      <c r="O91" s="339" t="s">
        <v>565</v>
      </c>
      <c r="P91" s="339" t="s">
        <v>3414</v>
      </c>
      <c r="Q91" s="642"/>
      <c r="R91" s="29"/>
    </row>
    <row r="92" spans="1:18" s="24" customFormat="1" ht="15">
      <c r="A92" s="703">
        <v>42922</v>
      </c>
      <c r="B92" s="51" t="s">
        <v>2744</v>
      </c>
      <c r="C92" s="702">
        <v>7400063254</v>
      </c>
      <c r="D92" s="704">
        <v>7400063254</v>
      </c>
      <c r="E92" s="693" t="s">
        <v>2860</v>
      </c>
      <c r="F92" s="705"/>
      <c r="G92" s="379">
        <v>116000</v>
      </c>
      <c r="H92" s="335"/>
      <c r="I92" s="399"/>
      <c r="J92" s="336"/>
      <c r="K92" s="337"/>
      <c r="L92" s="337"/>
      <c r="M92" s="637" t="s">
        <v>138</v>
      </c>
      <c r="N92" s="701">
        <v>7400063254</v>
      </c>
      <c r="O92" s="700" t="s">
        <v>2744</v>
      </c>
      <c r="P92" s="339" t="s">
        <v>3424</v>
      </c>
      <c r="Q92" s="642"/>
      <c r="R92" s="29"/>
    </row>
    <row r="93" spans="1:18" s="24" customFormat="1" ht="12.75">
      <c r="A93" s="341"/>
      <c r="B93" s="341"/>
      <c r="C93" s="341"/>
      <c r="D93" s="431"/>
      <c r="E93" s="333"/>
      <c r="F93" s="333"/>
      <c r="G93" s="353"/>
      <c r="H93" s="335"/>
      <c r="I93" s="399"/>
      <c r="J93" s="336"/>
      <c r="K93" s="337"/>
      <c r="L93" s="337"/>
      <c r="M93" s="637"/>
      <c r="N93" s="339"/>
      <c r="O93" s="339"/>
      <c r="P93" s="339"/>
      <c r="Q93" s="642"/>
      <c r="R93" s="29"/>
    </row>
    <row r="94" spans="1:18" s="24" customFormat="1" ht="13.5" thickBot="1">
      <c r="A94" s="499"/>
      <c r="B94" s="431"/>
      <c r="C94" s="431"/>
      <c r="D94" s="334"/>
      <c r="E94" s="333"/>
      <c r="F94" s="333"/>
      <c r="G94" s="399"/>
      <c r="H94" s="335"/>
      <c r="I94" s="399"/>
      <c r="J94" s="336"/>
      <c r="K94" s="337"/>
      <c r="L94" s="337"/>
      <c r="M94" s="338"/>
      <c r="N94" s="339"/>
      <c r="O94" s="339"/>
      <c r="P94" s="339"/>
      <c r="Q94" s="28"/>
      <c r="R94" s="29"/>
    </row>
    <row r="95" spans="1:18" ht="12.75" thickBot="1">
      <c r="D95" s="72">
        <f>SUM(D5:D94)</f>
        <v>7400063254</v>
      </c>
      <c r="G95" s="72">
        <f>SUM(G5:G94)</f>
        <v>632249.87999999977</v>
      </c>
      <c r="I95" s="72">
        <f>SUM(I5:I94)</f>
        <v>0</v>
      </c>
      <c r="J95" s="72">
        <f>SUM(J5:J94)</f>
        <v>0</v>
      </c>
      <c r="K95" s="36"/>
      <c r="N95" s="37" t="s">
        <v>223</v>
      </c>
      <c r="O95" s="38">
        <f>SUM(I95:K95)</f>
        <v>0</v>
      </c>
    </row>
    <row r="96" spans="1:18" s="22" customFormat="1" ht="12.75">
      <c r="A96" s="50"/>
      <c r="B96" s="51"/>
      <c r="C96" s="443"/>
      <c r="D96" s="559"/>
      <c r="E96" s="10"/>
      <c r="F96" s="10"/>
      <c r="G96" s="698">
        <v>32469.17</v>
      </c>
      <c r="I96" s="10"/>
      <c r="J96" s="10"/>
      <c r="K96" s="10"/>
      <c r="L96" s="10"/>
      <c r="M96" s="34"/>
      <c r="N96" s="35"/>
      <c r="O96" s="31"/>
      <c r="P96" s="32"/>
      <c r="Q96" s="33"/>
      <c r="R96" s="9"/>
    </row>
    <row r="97" spans="1:18" s="22" customFormat="1">
      <c r="A97" s="39"/>
      <c r="B97" s="10"/>
      <c r="C97" s="699" t="s">
        <v>2494</v>
      </c>
      <c r="D97" s="10"/>
      <c r="E97" s="10"/>
      <c r="F97" s="10"/>
      <c r="G97" s="72">
        <f>G95-G96</f>
        <v>599780.70999999973</v>
      </c>
      <c r="I97" s="10"/>
      <c r="J97" s="10"/>
      <c r="K97" s="10"/>
      <c r="L97" s="10"/>
      <c r="M97" s="34"/>
      <c r="N97" s="35"/>
      <c r="O97" s="31"/>
      <c r="P97" s="32"/>
      <c r="Q97" s="33"/>
      <c r="R97" s="9"/>
    </row>
  </sheetData>
  <autoFilter ref="A4:R95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89"/>
  <sheetViews>
    <sheetView topLeftCell="A73" workbookViewId="0">
      <selection activeCell="F96" sqref="F96"/>
    </sheetView>
  </sheetViews>
  <sheetFormatPr baseColWidth="10" defaultRowHeight="12.75"/>
  <cols>
    <col min="3" max="3" width="26.5703125" customWidth="1"/>
  </cols>
  <sheetData>
    <row r="1" spans="1:7" ht="15">
      <c r="A1" s="678">
        <v>42917</v>
      </c>
      <c r="B1" s="679" t="s">
        <v>3353</v>
      </c>
      <c r="C1" s="343" t="s">
        <v>2731</v>
      </c>
      <c r="D1" s="679" t="s">
        <v>2937</v>
      </c>
      <c r="E1" s="679" t="s">
        <v>2832</v>
      </c>
      <c r="F1" s="680">
        <v>-12364</v>
      </c>
      <c r="G1" s="695">
        <f t="shared" ref="G1:G32" si="0">F1*1.16</f>
        <v>-14342.24</v>
      </c>
    </row>
    <row r="2" spans="1:7" ht="15">
      <c r="A2" s="678">
        <v>42920</v>
      </c>
      <c r="B2" s="679" t="s">
        <v>3353</v>
      </c>
      <c r="C2" s="343" t="s">
        <v>2731</v>
      </c>
      <c r="D2" s="686" t="s">
        <v>3073</v>
      </c>
      <c r="E2" s="679" t="s">
        <v>2829</v>
      </c>
      <c r="F2" s="679">
        <v>-9044</v>
      </c>
      <c r="G2" s="695">
        <f t="shared" si="0"/>
        <v>-10491.039999999999</v>
      </c>
    </row>
    <row r="3" spans="1:7" ht="15">
      <c r="A3" s="678">
        <v>42920</v>
      </c>
      <c r="B3" s="679" t="s">
        <v>3353</v>
      </c>
      <c r="C3" s="343" t="s">
        <v>2731</v>
      </c>
      <c r="D3" s="686" t="s">
        <v>1832</v>
      </c>
      <c r="E3" s="679" t="s">
        <v>2979</v>
      </c>
      <c r="F3" s="679">
        <v>-9691</v>
      </c>
      <c r="G3" s="695">
        <f t="shared" si="0"/>
        <v>-11241.56</v>
      </c>
    </row>
    <row r="4" spans="1:7" ht="15">
      <c r="A4" s="678">
        <v>42923</v>
      </c>
      <c r="B4" s="679" t="s">
        <v>3353</v>
      </c>
      <c r="C4" s="343" t="s">
        <v>2731</v>
      </c>
      <c r="D4" s="686" t="s">
        <v>1832</v>
      </c>
      <c r="E4" s="679" t="s">
        <v>2979</v>
      </c>
      <c r="F4" s="679">
        <v>-9691</v>
      </c>
      <c r="G4" s="695">
        <f t="shared" si="0"/>
        <v>-11241.56</v>
      </c>
    </row>
    <row r="5" spans="1:7" ht="15">
      <c r="A5" s="678">
        <v>42921</v>
      </c>
      <c r="B5" s="679" t="s">
        <v>3353</v>
      </c>
      <c r="C5" s="343" t="s">
        <v>2731</v>
      </c>
      <c r="D5" s="686" t="s">
        <v>3064</v>
      </c>
      <c r="E5" s="679" t="s">
        <v>2846</v>
      </c>
      <c r="F5" s="680">
        <v>-10063</v>
      </c>
      <c r="G5" s="695">
        <f t="shared" si="0"/>
        <v>-11673.08</v>
      </c>
    </row>
    <row r="6" spans="1:7" ht="15">
      <c r="A6" s="678">
        <v>42921</v>
      </c>
      <c r="B6" s="679" t="s">
        <v>3353</v>
      </c>
      <c r="C6" s="343" t="s">
        <v>2731</v>
      </c>
      <c r="D6" s="686" t="s">
        <v>1991</v>
      </c>
      <c r="E6" s="679" t="s">
        <v>2846</v>
      </c>
      <c r="F6" s="679">
        <v>-9898</v>
      </c>
      <c r="G6" s="695">
        <f t="shared" si="0"/>
        <v>-11481.679999999998</v>
      </c>
    </row>
    <row r="7" spans="1:7" ht="15">
      <c r="A7" s="681">
        <v>42917</v>
      </c>
      <c r="B7" s="682" t="s">
        <v>3354</v>
      </c>
      <c r="C7" s="445" t="s">
        <v>2744</v>
      </c>
      <c r="D7" s="687" t="s">
        <v>3300</v>
      </c>
      <c r="E7" s="682" t="s">
        <v>157</v>
      </c>
      <c r="F7" s="682">
        <v>1070</v>
      </c>
      <c r="G7" s="696">
        <f t="shared" si="0"/>
        <v>1241.1999999999998</v>
      </c>
    </row>
    <row r="8" spans="1:7" ht="15">
      <c r="A8" s="681">
        <v>42917</v>
      </c>
      <c r="B8" s="682" t="s">
        <v>3354</v>
      </c>
      <c r="C8" s="445" t="s">
        <v>2744</v>
      </c>
      <c r="D8" s="687" t="s">
        <v>3322</v>
      </c>
      <c r="E8" s="682" t="s">
        <v>157</v>
      </c>
      <c r="F8" s="682">
        <v>1070</v>
      </c>
      <c r="G8" s="692">
        <f t="shared" si="0"/>
        <v>1241.1999999999998</v>
      </c>
    </row>
    <row r="9" spans="1:7" ht="15">
      <c r="A9" s="681">
        <v>42917</v>
      </c>
      <c r="B9" s="682" t="s">
        <v>3354</v>
      </c>
      <c r="C9" s="445" t="s">
        <v>2744</v>
      </c>
      <c r="D9" s="687" t="s">
        <v>3301</v>
      </c>
      <c r="E9" s="682" t="s">
        <v>157</v>
      </c>
      <c r="F9" s="682">
        <v>1070</v>
      </c>
      <c r="G9" s="692">
        <f t="shared" si="0"/>
        <v>1241.1999999999998</v>
      </c>
    </row>
    <row r="10" spans="1:7" ht="15">
      <c r="A10" s="681">
        <v>42917</v>
      </c>
      <c r="B10" s="682" t="s">
        <v>3354</v>
      </c>
      <c r="C10" s="445" t="s">
        <v>2744</v>
      </c>
      <c r="D10" s="687" t="s">
        <v>3302</v>
      </c>
      <c r="E10" s="682" t="s">
        <v>157</v>
      </c>
      <c r="F10" s="682">
        <v>1070</v>
      </c>
      <c r="G10" s="692">
        <f t="shared" si="0"/>
        <v>1241.1999999999998</v>
      </c>
    </row>
    <row r="11" spans="1:7" ht="15">
      <c r="A11" s="681">
        <v>42921</v>
      </c>
      <c r="B11" s="682" t="s">
        <v>3354</v>
      </c>
      <c r="C11" s="445" t="s">
        <v>2744</v>
      </c>
      <c r="D11" s="687" t="s">
        <v>3304</v>
      </c>
      <c r="E11" s="682" t="s">
        <v>157</v>
      </c>
      <c r="F11" s="682">
        <v>1070</v>
      </c>
      <c r="G11" s="692">
        <f t="shared" si="0"/>
        <v>1241.1999999999998</v>
      </c>
    </row>
    <row r="12" spans="1:7" ht="15">
      <c r="A12" s="681">
        <v>42921</v>
      </c>
      <c r="B12" s="682" t="s">
        <v>3354</v>
      </c>
      <c r="C12" s="445" t="s">
        <v>2744</v>
      </c>
      <c r="D12" s="687" t="s">
        <v>3305</v>
      </c>
      <c r="E12" s="682" t="s">
        <v>157</v>
      </c>
      <c r="F12" s="682">
        <v>1070</v>
      </c>
      <c r="G12" s="692">
        <f t="shared" si="0"/>
        <v>1241.1999999999998</v>
      </c>
    </row>
    <row r="13" spans="1:7" ht="15">
      <c r="A13" s="681">
        <v>42922</v>
      </c>
      <c r="B13" s="682" t="s">
        <v>3354</v>
      </c>
      <c r="C13" s="445" t="s">
        <v>2744</v>
      </c>
      <c r="D13" s="687" t="s">
        <v>3306</v>
      </c>
      <c r="E13" s="682" t="s">
        <v>157</v>
      </c>
      <c r="F13" s="682">
        <v>1070</v>
      </c>
      <c r="G13" s="692">
        <f t="shared" si="0"/>
        <v>1241.1999999999998</v>
      </c>
    </row>
    <row r="14" spans="1:7" ht="15">
      <c r="A14" s="681">
        <v>42917</v>
      </c>
      <c r="B14" s="682" t="s">
        <v>3354</v>
      </c>
      <c r="C14" s="445" t="s">
        <v>2744</v>
      </c>
      <c r="D14" s="687" t="s">
        <v>3307</v>
      </c>
      <c r="E14" s="682" t="s">
        <v>157</v>
      </c>
      <c r="F14" s="682">
        <v>1070</v>
      </c>
      <c r="G14" s="692">
        <f t="shared" si="0"/>
        <v>1241.1999999999998</v>
      </c>
    </row>
    <row r="15" spans="1:7" ht="15">
      <c r="A15" s="681">
        <v>42917</v>
      </c>
      <c r="B15" s="682" t="s">
        <v>3354</v>
      </c>
      <c r="C15" s="445" t="s">
        <v>2744</v>
      </c>
      <c r="D15" s="687" t="s">
        <v>3308</v>
      </c>
      <c r="E15" s="682" t="s">
        <v>157</v>
      </c>
      <c r="F15" s="682">
        <v>1070</v>
      </c>
      <c r="G15" s="692">
        <f t="shared" si="0"/>
        <v>1241.1999999999998</v>
      </c>
    </row>
    <row r="16" spans="1:7" ht="15">
      <c r="A16" s="681">
        <v>42917</v>
      </c>
      <c r="B16" s="682" t="s">
        <v>3354</v>
      </c>
      <c r="C16" s="445" t="s">
        <v>2744</v>
      </c>
      <c r="D16" s="687" t="s">
        <v>3309</v>
      </c>
      <c r="E16" s="682" t="s">
        <v>157</v>
      </c>
      <c r="F16" s="682">
        <v>1070</v>
      </c>
      <c r="G16" s="692">
        <f t="shared" si="0"/>
        <v>1241.1999999999998</v>
      </c>
    </row>
    <row r="17" spans="1:7" ht="15">
      <c r="A17" s="681">
        <v>42917</v>
      </c>
      <c r="B17" s="682" t="s">
        <v>3354</v>
      </c>
      <c r="C17" s="445" t="s">
        <v>2744</v>
      </c>
      <c r="D17" s="687" t="s">
        <v>3310</v>
      </c>
      <c r="E17" s="682" t="s">
        <v>157</v>
      </c>
      <c r="F17" s="682">
        <v>1070</v>
      </c>
      <c r="G17" s="692">
        <f t="shared" si="0"/>
        <v>1241.1999999999998</v>
      </c>
    </row>
    <row r="18" spans="1:7" ht="15">
      <c r="A18" s="681">
        <v>42917</v>
      </c>
      <c r="B18" s="682" t="s">
        <v>3354</v>
      </c>
      <c r="C18" s="445" t="s">
        <v>2744</v>
      </c>
      <c r="D18" s="687" t="s">
        <v>3311</v>
      </c>
      <c r="E18" s="682" t="s">
        <v>157</v>
      </c>
      <c r="F18" s="682">
        <v>1070</v>
      </c>
      <c r="G18" s="692">
        <f t="shared" si="0"/>
        <v>1241.1999999999998</v>
      </c>
    </row>
    <row r="19" spans="1:7" ht="15">
      <c r="A19" s="681">
        <v>42917</v>
      </c>
      <c r="B19" s="682" t="s">
        <v>3354</v>
      </c>
      <c r="C19" s="445" t="s">
        <v>2744</v>
      </c>
      <c r="D19" s="687" t="s">
        <v>3312</v>
      </c>
      <c r="E19" s="682" t="s">
        <v>157</v>
      </c>
      <c r="F19" s="682">
        <v>1070</v>
      </c>
      <c r="G19" s="692">
        <f t="shared" si="0"/>
        <v>1241.1999999999998</v>
      </c>
    </row>
    <row r="20" spans="1:7" ht="15">
      <c r="A20" s="681">
        <v>42922</v>
      </c>
      <c r="B20" s="682" t="s">
        <v>3354</v>
      </c>
      <c r="C20" s="445" t="s">
        <v>2744</v>
      </c>
      <c r="D20" s="687" t="s">
        <v>3313</v>
      </c>
      <c r="E20" s="682" t="s">
        <v>157</v>
      </c>
      <c r="F20" s="682">
        <v>1070</v>
      </c>
      <c r="G20" s="692">
        <f t="shared" si="0"/>
        <v>1241.1999999999998</v>
      </c>
    </row>
    <row r="21" spans="1:7" ht="15">
      <c r="A21" s="681">
        <v>42923</v>
      </c>
      <c r="B21" s="682" t="s">
        <v>3354</v>
      </c>
      <c r="C21" s="445" t="s">
        <v>2744</v>
      </c>
      <c r="D21" s="687" t="s">
        <v>3314</v>
      </c>
      <c r="E21" s="682" t="s">
        <v>157</v>
      </c>
      <c r="F21" s="682">
        <v>1070</v>
      </c>
      <c r="G21" s="692">
        <f t="shared" si="0"/>
        <v>1241.1999999999998</v>
      </c>
    </row>
    <row r="22" spans="1:7" ht="15">
      <c r="A22" s="681">
        <v>42922</v>
      </c>
      <c r="B22" s="682" t="s">
        <v>3354</v>
      </c>
      <c r="C22" s="445" t="s">
        <v>2744</v>
      </c>
      <c r="D22" s="687" t="s">
        <v>3315</v>
      </c>
      <c r="E22" s="682" t="s">
        <v>157</v>
      </c>
      <c r="F22" s="682">
        <v>1070</v>
      </c>
      <c r="G22" s="692">
        <f t="shared" si="0"/>
        <v>1241.1999999999998</v>
      </c>
    </row>
    <row r="23" spans="1:7" ht="15">
      <c r="A23" s="681">
        <v>42917</v>
      </c>
      <c r="B23" s="682" t="s">
        <v>3354</v>
      </c>
      <c r="C23" s="445" t="s">
        <v>2744</v>
      </c>
      <c r="D23" s="687" t="s">
        <v>3316</v>
      </c>
      <c r="E23" s="682" t="s">
        <v>157</v>
      </c>
      <c r="F23" s="682">
        <v>1070</v>
      </c>
      <c r="G23" s="692">
        <f t="shared" si="0"/>
        <v>1241.1999999999998</v>
      </c>
    </row>
    <row r="24" spans="1:7" ht="15">
      <c r="A24" s="681">
        <v>42917</v>
      </c>
      <c r="B24" s="682" t="s">
        <v>3354</v>
      </c>
      <c r="C24" s="445" t="s">
        <v>2744</v>
      </c>
      <c r="D24" s="687" t="s">
        <v>3317</v>
      </c>
      <c r="E24" s="682" t="s">
        <v>157</v>
      </c>
      <c r="F24" s="682">
        <v>1070</v>
      </c>
      <c r="G24" s="692">
        <f t="shared" si="0"/>
        <v>1241.1999999999998</v>
      </c>
    </row>
    <row r="25" spans="1:7" ht="15">
      <c r="A25" s="681">
        <v>42917</v>
      </c>
      <c r="B25" s="682" t="s">
        <v>3354</v>
      </c>
      <c r="C25" s="445" t="s">
        <v>2744</v>
      </c>
      <c r="D25" s="687" t="s">
        <v>3318</v>
      </c>
      <c r="E25" s="682" t="s">
        <v>157</v>
      </c>
      <c r="F25" s="682">
        <v>1070</v>
      </c>
      <c r="G25" s="692">
        <f t="shared" si="0"/>
        <v>1241.1999999999998</v>
      </c>
    </row>
    <row r="26" spans="1:7" ht="15">
      <c r="A26" s="681">
        <v>42917</v>
      </c>
      <c r="B26" s="682" t="s">
        <v>3354</v>
      </c>
      <c r="C26" s="445" t="s">
        <v>2744</v>
      </c>
      <c r="D26" s="687" t="s">
        <v>3319</v>
      </c>
      <c r="E26" s="682" t="s">
        <v>157</v>
      </c>
      <c r="F26" s="682">
        <v>1070</v>
      </c>
      <c r="G26" s="692">
        <f t="shared" si="0"/>
        <v>1241.1999999999998</v>
      </c>
    </row>
    <row r="27" spans="1:7" ht="15">
      <c r="A27" s="681">
        <v>42917</v>
      </c>
      <c r="B27" s="682" t="s">
        <v>3354</v>
      </c>
      <c r="C27" s="445" t="s">
        <v>2744</v>
      </c>
      <c r="D27" s="687" t="s">
        <v>3321</v>
      </c>
      <c r="E27" s="682" t="s">
        <v>157</v>
      </c>
      <c r="F27" s="682">
        <v>1070</v>
      </c>
      <c r="G27" s="692">
        <f t="shared" si="0"/>
        <v>1241.1999999999998</v>
      </c>
    </row>
    <row r="28" spans="1:7" ht="15">
      <c r="A28" s="681">
        <v>42921</v>
      </c>
      <c r="B28" s="682" t="s">
        <v>3354</v>
      </c>
      <c r="C28" s="445" t="s">
        <v>2744</v>
      </c>
      <c r="D28" s="687" t="s">
        <v>3328</v>
      </c>
      <c r="E28" s="682" t="s">
        <v>157</v>
      </c>
      <c r="F28" s="682">
        <v>1070</v>
      </c>
      <c r="G28" s="692">
        <f t="shared" si="0"/>
        <v>1241.1999999999998</v>
      </c>
    </row>
    <row r="29" spans="1:7" ht="15">
      <c r="A29" s="681">
        <v>42921</v>
      </c>
      <c r="B29" s="682" t="s">
        <v>3354</v>
      </c>
      <c r="C29" s="445" t="s">
        <v>2744</v>
      </c>
      <c r="D29" s="687" t="s">
        <v>3329</v>
      </c>
      <c r="E29" s="682" t="s">
        <v>157</v>
      </c>
      <c r="F29" s="682">
        <v>1070</v>
      </c>
      <c r="G29" s="692">
        <f t="shared" si="0"/>
        <v>1241.1999999999998</v>
      </c>
    </row>
    <row r="30" spans="1:7" ht="15">
      <c r="A30" s="681">
        <v>42921</v>
      </c>
      <c r="B30" s="682" t="s">
        <v>3354</v>
      </c>
      <c r="C30" s="445" t="s">
        <v>2744</v>
      </c>
      <c r="D30" s="687" t="s">
        <v>3330</v>
      </c>
      <c r="E30" s="682" t="s">
        <v>157</v>
      </c>
      <c r="F30" s="682">
        <v>1070</v>
      </c>
      <c r="G30" s="692">
        <f t="shared" si="0"/>
        <v>1241.1999999999998</v>
      </c>
    </row>
    <row r="31" spans="1:7" ht="15">
      <c r="A31" s="681">
        <v>42921</v>
      </c>
      <c r="B31" s="682" t="s">
        <v>3354</v>
      </c>
      <c r="C31" s="445" t="s">
        <v>2744</v>
      </c>
      <c r="D31" s="687" t="s">
        <v>3331</v>
      </c>
      <c r="E31" s="682" t="s">
        <v>157</v>
      </c>
      <c r="F31" s="682">
        <v>1070</v>
      </c>
      <c r="G31" s="692">
        <f t="shared" si="0"/>
        <v>1241.1999999999998</v>
      </c>
    </row>
    <row r="32" spans="1:7" ht="15">
      <c r="A32" s="681">
        <v>42921</v>
      </c>
      <c r="B32" s="682" t="s">
        <v>3354</v>
      </c>
      <c r="C32" s="445" t="s">
        <v>2744</v>
      </c>
      <c r="D32" s="687" t="s">
        <v>3332</v>
      </c>
      <c r="E32" s="682" t="s">
        <v>157</v>
      </c>
      <c r="F32" s="682">
        <v>1070</v>
      </c>
      <c r="G32" s="692">
        <f t="shared" si="0"/>
        <v>1241.1999999999998</v>
      </c>
    </row>
    <row r="33" spans="1:7" ht="15">
      <c r="A33" s="681">
        <v>42921</v>
      </c>
      <c r="B33" s="682" t="s">
        <v>3354</v>
      </c>
      <c r="C33" s="445" t="s">
        <v>2744</v>
      </c>
      <c r="D33" s="687" t="s">
        <v>3333</v>
      </c>
      <c r="E33" s="682" t="s">
        <v>157</v>
      </c>
      <c r="F33" s="682">
        <v>1070</v>
      </c>
      <c r="G33" s="692">
        <f t="shared" ref="G33:G64" si="1">F33*1.16</f>
        <v>1241.1999999999998</v>
      </c>
    </row>
    <row r="34" spans="1:7" ht="15">
      <c r="A34" s="681">
        <v>42922</v>
      </c>
      <c r="B34" s="682" t="s">
        <v>3354</v>
      </c>
      <c r="C34" s="445" t="s">
        <v>2744</v>
      </c>
      <c r="D34" s="687" t="s">
        <v>3334</v>
      </c>
      <c r="E34" s="682" t="s">
        <v>157</v>
      </c>
      <c r="F34" s="682">
        <v>1070</v>
      </c>
      <c r="G34" s="692">
        <f t="shared" si="1"/>
        <v>1241.1999999999998</v>
      </c>
    </row>
    <row r="35" spans="1:7" ht="15">
      <c r="A35" s="681">
        <v>42921</v>
      </c>
      <c r="B35" s="682" t="s">
        <v>3354</v>
      </c>
      <c r="C35" s="445" t="s">
        <v>2744</v>
      </c>
      <c r="D35" s="687" t="s">
        <v>3335</v>
      </c>
      <c r="E35" s="682" t="s">
        <v>157</v>
      </c>
      <c r="F35" s="682">
        <v>1070</v>
      </c>
      <c r="G35" s="692">
        <f t="shared" si="1"/>
        <v>1241.1999999999998</v>
      </c>
    </row>
    <row r="36" spans="1:7" ht="15">
      <c r="A36" s="681">
        <v>42921</v>
      </c>
      <c r="B36" s="682" t="s">
        <v>3354</v>
      </c>
      <c r="C36" s="445" t="s">
        <v>2744</v>
      </c>
      <c r="D36" s="687" t="s">
        <v>3336</v>
      </c>
      <c r="E36" s="682" t="s">
        <v>157</v>
      </c>
      <c r="F36" s="682">
        <v>1070</v>
      </c>
      <c r="G36" s="692">
        <f t="shared" si="1"/>
        <v>1241.1999999999998</v>
      </c>
    </row>
    <row r="37" spans="1:7" ht="15">
      <c r="A37" s="681">
        <v>42921</v>
      </c>
      <c r="B37" s="682" t="s">
        <v>3354</v>
      </c>
      <c r="C37" s="445" t="s">
        <v>2744</v>
      </c>
      <c r="D37" s="687" t="s">
        <v>3337</v>
      </c>
      <c r="E37" s="682" t="s">
        <v>157</v>
      </c>
      <c r="F37" s="682">
        <v>1070</v>
      </c>
      <c r="G37" s="692">
        <f t="shared" si="1"/>
        <v>1241.1999999999998</v>
      </c>
    </row>
    <row r="38" spans="1:7" ht="15">
      <c r="A38" s="681">
        <v>42921</v>
      </c>
      <c r="B38" s="682" t="s">
        <v>3354</v>
      </c>
      <c r="C38" s="445" t="s">
        <v>2744</v>
      </c>
      <c r="D38" s="687" t="s">
        <v>3338</v>
      </c>
      <c r="E38" s="682" t="s">
        <v>157</v>
      </c>
      <c r="F38" s="682">
        <v>1070</v>
      </c>
      <c r="G38" s="692">
        <f t="shared" si="1"/>
        <v>1241.1999999999998</v>
      </c>
    </row>
    <row r="39" spans="1:7" ht="15">
      <c r="A39" s="681">
        <v>42923</v>
      </c>
      <c r="B39" s="682" t="s">
        <v>3354</v>
      </c>
      <c r="C39" s="445" t="s">
        <v>2744</v>
      </c>
      <c r="D39" s="687" t="s">
        <v>3339</v>
      </c>
      <c r="E39" s="682" t="s">
        <v>157</v>
      </c>
      <c r="F39" s="682">
        <v>1070</v>
      </c>
      <c r="G39" s="692">
        <f t="shared" si="1"/>
        <v>1241.1999999999998</v>
      </c>
    </row>
    <row r="40" spans="1:7" ht="15">
      <c r="A40" s="681">
        <v>42923</v>
      </c>
      <c r="B40" s="682" t="s">
        <v>3354</v>
      </c>
      <c r="C40" s="445" t="s">
        <v>2744</v>
      </c>
      <c r="D40" s="687" t="s">
        <v>3340</v>
      </c>
      <c r="E40" s="682" t="s">
        <v>157</v>
      </c>
      <c r="F40" s="682">
        <v>1070</v>
      </c>
      <c r="G40" s="692">
        <f t="shared" si="1"/>
        <v>1241.1999999999998</v>
      </c>
    </row>
    <row r="41" spans="1:7" ht="15">
      <c r="A41" s="681">
        <v>42923</v>
      </c>
      <c r="B41" s="682" t="s">
        <v>3354</v>
      </c>
      <c r="C41" s="445" t="s">
        <v>2744</v>
      </c>
      <c r="D41" s="687" t="s">
        <v>3341</v>
      </c>
      <c r="E41" s="682" t="s">
        <v>157</v>
      </c>
      <c r="F41" s="682">
        <v>1070</v>
      </c>
      <c r="G41" s="692">
        <f t="shared" si="1"/>
        <v>1241.1999999999998</v>
      </c>
    </row>
    <row r="42" spans="1:7" ht="15">
      <c r="A42" s="681">
        <v>42921</v>
      </c>
      <c r="B42" s="682" t="s">
        <v>3354</v>
      </c>
      <c r="C42" s="445" t="s">
        <v>2744</v>
      </c>
      <c r="D42" s="687" t="s">
        <v>3342</v>
      </c>
      <c r="E42" s="682" t="s">
        <v>157</v>
      </c>
      <c r="F42" s="682">
        <v>1070</v>
      </c>
      <c r="G42" s="692">
        <f t="shared" si="1"/>
        <v>1241.1999999999998</v>
      </c>
    </row>
    <row r="43" spans="1:7" ht="15">
      <c r="A43" s="681">
        <v>42921</v>
      </c>
      <c r="B43" s="682" t="s">
        <v>3354</v>
      </c>
      <c r="C43" s="445" t="s">
        <v>2744</v>
      </c>
      <c r="D43" s="687" t="s">
        <v>3343</v>
      </c>
      <c r="E43" s="682" t="s">
        <v>157</v>
      </c>
      <c r="F43" s="682">
        <v>1070</v>
      </c>
      <c r="G43" s="692">
        <f t="shared" si="1"/>
        <v>1241.1999999999998</v>
      </c>
    </row>
    <row r="44" spans="1:7" ht="15">
      <c r="A44" s="681">
        <v>42921</v>
      </c>
      <c r="B44" s="682" t="s">
        <v>3354</v>
      </c>
      <c r="C44" s="445" t="s">
        <v>2744</v>
      </c>
      <c r="D44" s="687" t="s">
        <v>3344</v>
      </c>
      <c r="E44" s="682" t="s">
        <v>157</v>
      </c>
      <c r="F44" s="682">
        <v>1070</v>
      </c>
      <c r="G44" s="692">
        <f t="shared" si="1"/>
        <v>1241.1999999999998</v>
      </c>
    </row>
    <row r="45" spans="1:7" ht="15">
      <c r="A45" s="681">
        <v>42921</v>
      </c>
      <c r="B45" s="682" t="s">
        <v>3354</v>
      </c>
      <c r="C45" s="445" t="s">
        <v>2744</v>
      </c>
      <c r="D45" s="687" t="s">
        <v>3345</v>
      </c>
      <c r="E45" s="682" t="s">
        <v>157</v>
      </c>
      <c r="F45" s="682">
        <v>1070</v>
      </c>
      <c r="G45" s="692">
        <f t="shared" si="1"/>
        <v>1241.1999999999998</v>
      </c>
    </row>
    <row r="46" spans="1:7" ht="15">
      <c r="A46" s="681">
        <v>42921</v>
      </c>
      <c r="B46" s="682" t="s">
        <v>3354</v>
      </c>
      <c r="C46" s="445" t="s">
        <v>2744</v>
      </c>
      <c r="D46" s="687" t="s">
        <v>3346</v>
      </c>
      <c r="E46" s="682" t="s">
        <v>157</v>
      </c>
      <c r="F46" s="682">
        <v>1070</v>
      </c>
      <c r="G46" s="692">
        <f t="shared" si="1"/>
        <v>1241.1999999999998</v>
      </c>
    </row>
    <row r="47" spans="1:7" ht="15">
      <c r="A47" s="681">
        <v>42921</v>
      </c>
      <c r="B47" s="682" t="s">
        <v>3354</v>
      </c>
      <c r="C47" s="445" t="s">
        <v>2744</v>
      </c>
      <c r="D47" s="687" t="s">
        <v>3347</v>
      </c>
      <c r="E47" s="682" t="s">
        <v>157</v>
      </c>
      <c r="F47" s="682">
        <v>1070</v>
      </c>
      <c r="G47" s="692">
        <f t="shared" si="1"/>
        <v>1241.1999999999998</v>
      </c>
    </row>
    <row r="48" spans="1:7" ht="15">
      <c r="A48" s="681">
        <v>42923</v>
      </c>
      <c r="B48" s="682" t="s">
        <v>3354</v>
      </c>
      <c r="C48" s="445" t="s">
        <v>2744</v>
      </c>
      <c r="D48" s="687" t="s">
        <v>3348</v>
      </c>
      <c r="E48" s="682" t="s">
        <v>157</v>
      </c>
      <c r="F48" s="682">
        <v>1070</v>
      </c>
      <c r="G48" s="692">
        <f t="shared" si="1"/>
        <v>1241.1999999999998</v>
      </c>
    </row>
    <row r="49" spans="1:7" ht="15">
      <c r="A49" s="681">
        <v>42923</v>
      </c>
      <c r="B49" s="682" t="s">
        <v>3354</v>
      </c>
      <c r="C49" s="445" t="s">
        <v>2744</v>
      </c>
      <c r="D49" s="687" t="s">
        <v>3349</v>
      </c>
      <c r="E49" s="682" t="s">
        <v>157</v>
      </c>
      <c r="F49" s="682">
        <v>1070</v>
      </c>
      <c r="G49" s="692">
        <f t="shared" si="1"/>
        <v>1241.1999999999998</v>
      </c>
    </row>
    <row r="50" spans="1:7" ht="15">
      <c r="A50" s="681">
        <v>42923</v>
      </c>
      <c r="B50" s="682" t="s">
        <v>3354</v>
      </c>
      <c r="C50" s="445" t="s">
        <v>2744</v>
      </c>
      <c r="D50" s="687" t="s">
        <v>3350</v>
      </c>
      <c r="E50" s="682" t="s">
        <v>157</v>
      </c>
      <c r="F50" s="682">
        <v>1070</v>
      </c>
      <c r="G50" s="692">
        <f t="shared" si="1"/>
        <v>1241.1999999999998</v>
      </c>
    </row>
    <row r="51" spans="1:7" ht="15">
      <c r="A51" s="681">
        <v>42921</v>
      </c>
      <c r="B51" s="682" t="s">
        <v>3354</v>
      </c>
      <c r="C51" s="445" t="s">
        <v>2744</v>
      </c>
      <c r="D51" s="687" t="s">
        <v>3352</v>
      </c>
      <c r="E51" s="682" t="s">
        <v>157</v>
      </c>
      <c r="F51" s="682">
        <v>1070</v>
      </c>
      <c r="G51" s="692">
        <f t="shared" si="1"/>
        <v>1241.1999999999998</v>
      </c>
    </row>
    <row r="52" spans="1:7" ht="15">
      <c r="A52" s="677">
        <v>42917</v>
      </c>
      <c r="B52" s="676" t="s">
        <v>3354</v>
      </c>
      <c r="C52" s="487" t="s">
        <v>2744</v>
      </c>
      <c r="D52" s="688" t="s">
        <v>3323</v>
      </c>
      <c r="E52" s="676" t="s">
        <v>2829</v>
      </c>
      <c r="F52" s="676">
        <v>3833</v>
      </c>
      <c r="G52" s="54">
        <f t="shared" si="1"/>
        <v>4446.28</v>
      </c>
    </row>
    <row r="53" spans="1:7" ht="15">
      <c r="A53" s="677">
        <v>42920</v>
      </c>
      <c r="B53" s="676" t="s">
        <v>3354</v>
      </c>
      <c r="C53" s="487" t="s">
        <v>2744</v>
      </c>
      <c r="D53" s="688" t="s">
        <v>3319</v>
      </c>
      <c r="E53" s="676" t="s">
        <v>2832</v>
      </c>
      <c r="F53" s="676">
        <v>8705</v>
      </c>
      <c r="G53" s="54">
        <f t="shared" si="1"/>
        <v>10097.799999999999</v>
      </c>
    </row>
    <row r="54" spans="1:7" ht="15">
      <c r="A54" s="677">
        <v>42920</v>
      </c>
      <c r="B54" s="676" t="s">
        <v>3354</v>
      </c>
      <c r="C54" s="487" t="s">
        <v>2744</v>
      </c>
      <c r="D54" s="688" t="s">
        <v>3320</v>
      </c>
      <c r="E54" s="676" t="s">
        <v>2832</v>
      </c>
      <c r="F54" s="676">
        <v>8705</v>
      </c>
      <c r="G54" s="54">
        <f t="shared" si="1"/>
        <v>10097.799999999999</v>
      </c>
    </row>
    <row r="55" spans="1:7" ht="15">
      <c r="A55" s="677">
        <v>42920</v>
      </c>
      <c r="B55" s="676" t="s">
        <v>3354</v>
      </c>
      <c r="C55" s="487" t="s">
        <v>2744</v>
      </c>
      <c r="D55" s="688" t="s">
        <v>3188</v>
      </c>
      <c r="E55" s="676" t="s">
        <v>2832</v>
      </c>
      <c r="F55" s="676">
        <v>9044</v>
      </c>
      <c r="G55" s="54">
        <f t="shared" si="1"/>
        <v>10491.039999999999</v>
      </c>
    </row>
    <row r="56" spans="1:7" ht="15">
      <c r="A56" s="677">
        <v>42920</v>
      </c>
      <c r="B56" s="676" t="s">
        <v>3354</v>
      </c>
      <c r="C56" s="487" t="s">
        <v>2744</v>
      </c>
      <c r="D56" s="688" t="s">
        <v>3073</v>
      </c>
      <c r="E56" s="676" t="s">
        <v>2829</v>
      </c>
      <c r="F56" s="676">
        <v>9044</v>
      </c>
      <c r="G56" s="54">
        <f t="shared" si="1"/>
        <v>10491.039999999999</v>
      </c>
    </row>
    <row r="57" spans="1:7" ht="15">
      <c r="A57" s="677">
        <v>42920</v>
      </c>
      <c r="B57" s="676" t="s">
        <v>3354</v>
      </c>
      <c r="C57" s="487" t="s">
        <v>2744</v>
      </c>
      <c r="D57" s="688" t="s">
        <v>1832</v>
      </c>
      <c r="E57" s="676" t="s">
        <v>2979</v>
      </c>
      <c r="F57" s="676">
        <v>9691</v>
      </c>
      <c r="G57" s="54">
        <f t="shared" si="1"/>
        <v>11241.56</v>
      </c>
    </row>
    <row r="58" spans="1:7" ht="15">
      <c r="A58" s="677">
        <v>42923</v>
      </c>
      <c r="B58" s="676" t="s">
        <v>3354</v>
      </c>
      <c r="C58" s="487" t="s">
        <v>2744</v>
      </c>
      <c r="D58" s="688" t="s">
        <v>1991</v>
      </c>
      <c r="E58" s="676" t="s">
        <v>3298</v>
      </c>
      <c r="F58" s="676">
        <v>9876</v>
      </c>
      <c r="G58" s="54">
        <f t="shared" si="1"/>
        <v>11456.16</v>
      </c>
    </row>
    <row r="59" spans="1:7" ht="15">
      <c r="A59" s="677">
        <v>42923</v>
      </c>
      <c r="B59" s="676" t="s">
        <v>3354</v>
      </c>
      <c r="C59" s="487" t="s">
        <v>2744</v>
      </c>
      <c r="D59" s="688" t="s">
        <v>1861</v>
      </c>
      <c r="E59" s="676" t="s">
        <v>3298</v>
      </c>
      <c r="F59" s="676">
        <v>9876</v>
      </c>
      <c r="G59" s="54">
        <f t="shared" si="1"/>
        <v>11456.16</v>
      </c>
    </row>
    <row r="60" spans="1:7" ht="15">
      <c r="A60" s="677">
        <v>42923</v>
      </c>
      <c r="B60" s="676" t="s">
        <v>3354</v>
      </c>
      <c r="C60" s="487" t="s">
        <v>2744</v>
      </c>
      <c r="D60" s="688" t="s">
        <v>3351</v>
      </c>
      <c r="E60" s="676" t="s">
        <v>3297</v>
      </c>
      <c r="F60" s="676">
        <v>9876</v>
      </c>
      <c r="G60" s="54">
        <f t="shared" si="1"/>
        <v>11456.16</v>
      </c>
    </row>
    <row r="61" spans="1:7" ht="15">
      <c r="A61" s="677">
        <v>42920</v>
      </c>
      <c r="B61" s="676" t="s">
        <v>3354</v>
      </c>
      <c r="C61" s="487" t="s">
        <v>2744</v>
      </c>
      <c r="D61" s="688" t="s">
        <v>1838</v>
      </c>
      <c r="E61" s="676" t="s">
        <v>2846</v>
      </c>
      <c r="F61" s="676">
        <v>9898</v>
      </c>
      <c r="G61" s="54">
        <f t="shared" si="1"/>
        <v>11481.679999999998</v>
      </c>
    </row>
    <row r="62" spans="1:7" ht="15">
      <c r="A62" s="677">
        <v>42917</v>
      </c>
      <c r="B62" s="676" t="s">
        <v>3354</v>
      </c>
      <c r="C62" s="487" t="s">
        <v>2744</v>
      </c>
      <c r="D62" s="688" t="s">
        <v>2317</v>
      </c>
      <c r="E62" s="676" t="s">
        <v>2979</v>
      </c>
      <c r="F62" s="676">
        <v>9898</v>
      </c>
      <c r="G62" s="54">
        <f t="shared" si="1"/>
        <v>11481.679999999998</v>
      </c>
    </row>
    <row r="63" spans="1:7" ht="15">
      <c r="A63" s="677">
        <v>42920</v>
      </c>
      <c r="B63" s="676" t="s">
        <v>3354</v>
      </c>
      <c r="C63" s="487" t="s">
        <v>2744</v>
      </c>
      <c r="D63" s="688" t="s">
        <v>2103</v>
      </c>
      <c r="E63" s="676" t="s">
        <v>2846</v>
      </c>
      <c r="F63" s="676">
        <v>9898</v>
      </c>
      <c r="G63" s="54">
        <f t="shared" si="1"/>
        <v>11481.679999999998</v>
      </c>
    </row>
    <row r="64" spans="1:7" ht="15">
      <c r="A64" s="677">
        <v>42923</v>
      </c>
      <c r="B64" s="676" t="s">
        <v>3354</v>
      </c>
      <c r="C64" s="487" t="s">
        <v>2744</v>
      </c>
      <c r="D64" s="688" t="s">
        <v>2100</v>
      </c>
      <c r="E64" s="676" t="s">
        <v>3297</v>
      </c>
      <c r="F64" s="676">
        <v>11331</v>
      </c>
      <c r="G64" s="54">
        <f t="shared" si="1"/>
        <v>13143.96</v>
      </c>
    </row>
    <row r="65" spans="1:7" ht="15">
      <c r="A65" s="677">
        <v>42920</v>
      </c>
      <c r="B65" s="676" t="s">
        <v>3354</v>
      </c>
      <c r="C65" s="487" t="s">
        <v>2744</v>
      </c>
      <c r="D65" s="688" t="s">
        <v>2511</v>
      </c>
      <c r="E65" s="676" t="s">
        <v>2979</v>
      </c>
      <c r="F65" s="676">
        <v>11638</v>
      </c>
      <c r="G65" s="54">
        <f t="shared" ref="G65:G87" si="2">F65*1.16</f>
        <v>13500.08</v>
      </c>
    </row>
    <row r="66" spans="1:7" ht="15">
      <c r="A66" s="677">
        <v>42920</v>
      </c>
      <c r="B66" s="676" t="s">
        <v>3354</v>
      </c>
      <c r="C66" s="487" t="s">
        <v>2744</v>
      </c>
      <c r="D66" s="688" t="s">
        <v>2576</v>
      </c>
      <c r="E66" s="676" t="s">
        <v>2832</v>
      </c>
      <c r="F66" s="676">
        <v>11911</v>
      </c>
      <c r="G66" s="54">
        <f t="shared" si="2"/>
        <v>13816.759999999998</v>
      </c>
    </row>
    <row r="67" spans="1:7" ht="15">
      <c r="A67" s="677">
        <v>42917</v>
      </c>
      <c r="B67" s="676" t="s">
        <v>3354</v>
      </c>
      <c r="C67" s="487" t="s">
        <v>2744</v>
      </c>
      <c r="D67" s="688" t="s">
        <v>3324</v>
      </c>
      <c r="E67" s="676" t="s">
        <v>2832</v>
      </c>
      <c r="F67" s="676">
        <v>12364</v>
      </c>
      <c r="G67" s="54">
        <f t="shared" si="2"/>
        <v>14342.24</v>
      </c>
    </row>
    <row r="68" spans="1:7" ht="15">
      <c r="A68" s="677">
        <v>42920</v>
      </c>
      <c r="B68" s="676" t="s">
        <v>3354</v>
      </c>
      <c r="C68" s="487" t="s">
        <v>2744</v>
      </c>
      <c r="D68" s="688" t="s">
        <v>3326</v>
      </c>
      <c r="E68" s="676" t="s">
        <v>2832</v>
      </c>
      <c r="F68" s="676">
        <v>12364</v>
      </c>
      <c r="G68" s="54">
        <f t="shared" si="2"/>
        <v>14342.24</v>
      </c>
    </row>
    <row r="69" spans="1:7" ht="15">
      <c r="A69" s="677">
        <v>42917</v>
      </c>
      <c r="B69" s="676" t="s">
        <v>3354</v>
      </c>
      <c r="C69" s="487" t="s">
        <v>2744</v>
      </c>
      <c r="D69" s="688" t="s">
        <v>2962</v>
      </c>
      <c r="E69" s="676" t="s">
        <v>2947</v>
      </c>
      <c r="F69" s="676">
        <v>13551</v>
      </c>
      <c r="G69" s="54">
        <f t="shared" si="2"/>
        <v>15719.159999999998</v>
      </c>
    </row>
    <row r="70" spans="1:7" ht="15">
      <c r="A70" s="677">
        <v>42920</v>
      </c>
      <c r="B70" s="676" t="s">
        <v>3354</v>
      </c>
      <c r="C70" s="487" t="s">
        <v>2744</v>
      </c>
      <c r="D70" s="688" t="s">
        <v>3303</v>
      </c>
      <c r="E70" s="676" t="s">
        <v>2832</v>
      </c>
      <c r="F70" s="676">
        <v>13578</v>
      </c>
      <c r="G70" s="54">
        <f t="shared" si="2"/>
        <v>15750.48</v>
      </c>
    </row>
    <row r="71" spans="1:7" ht="15">
      <c r="A71" s="677">
        <v>42920</v>
      </c>
      <c r="B71" s="676" t="s">
        <v>3354</v>
      </c>
      <c r="C71" s="487" t="s">
        <v>2744</v>
      </c>
      <c r="D71" s="688" t="s">
        <v>2953</v>
      </c>
      <c r="E71" s="676" t="s">
        <v>2832</v>
      </c>
      <c r="F71" s="676">
        <v>13578</v>
      </c>
      <c r="G71" s="54">
        <f t="shared" si="2"/>
        <v>15750.48</v>
      </c>
    </row>
    <row r="72" spans="1:7" ht="15">
      <c r="A72" s="677">
        <v>42920</v>
      </c>
      <c r="B72" s="676" t="s">
        <v>3354</v>
      </c>
      <c r="C72" s="487" t="s">
        <v>2744</v>
      </c>
      <c r="D72" s="694" t="s">
        <v>2957</v>
      </c>
      <c r="E72" s="676" t="s">
        <v>2832</v>
      </c>
      <c r="F72" s="676">
        <v>13578</v>
      </c>
      <c r="G72" s="54">
        <f t="shared" si="2"/>
        <v>15750.48</v>
      </c>
    </row>
    <row r="73" spans="1:7" ht="15">
      <c r="A73" s="677">
        <v>42920</v>
      </c>
      <c r="B73" s="676" t="s">
        <v>3354</v>
      </c>
      <c r="C73" s="487" t="s">
        <v>2744</v>
      </c>
      <c r="D73" s="688" t="s">
        <v>3322</v>
      </c>
      <c r="E73" s="676" t="s">
        <v>2832</v>
      </c>
      <c r="F73" s="676">
        <v>13578</v>
      </c>
      <c r="G73" s="54">
        <f t="shared" si="2"/>
        <v>15750.48</v>
      </c>
    </row>
    <row r="74" spans="1:7" ht="15">
      <c r="A74" s="677">
        <v>42917</v>
      </c>
      <c r="B74" s="676" t="s">
        <v>3354</v>
      </c>
      <c r="C74" s="487" t="s">
        <v>2744</v>
      </c>
      <c r="D74" s="688" t="s">
        <v>2002</v>
      </c>
      <c r="E74" s="676" t="s">
        <v>2832</v>
      </c>
      <c r="F74" s="676">
        <v>13578</v>
      </c>
      <c r="G74" s="54">
        <f t="shared" si="2"/>
        <v>15750.48</v>
      </c>
    </row>
    <row r="75" spans="1:7" ht="15">
      <c r="A75" s="677">
        <v>42920</v>
      </c>
      <c r="B75" s="676" t="s">
        <v>3354</v>
      </c>
      <c r="C75" s="487" t="s">
        <v>2744</v>
      </c>
      <c r="D75" s="688" t="s">
        <v>1214</v>
      </c>
      <c r="E75" s="676" t="s">
        <v>2832</v>
      </c>
      <c r="F75" s="676">
        <v>13578</v>
      </c>
      <c r="G75" s="54">
        <f t="shared" si="2"/>
        <v>15750.48</v>
      </c>
    </row>
    <row r="76" spans="1:7" ht="15">
      <c r="A76" s="677">
        <v>42920</v>
      </c>
      <c r="B76" s="676" t="s">
        <v>3354</v>
      </c>
      <c r="C76" s="487" t="s">
        <v>2744</v>
      </c>
      <c r="D76" s="688" t="s">
        <v>1226</v>
      </c>
      <c r="E76" s="676" t="s">
        <v>2832</v>
      </c>
      <c r="F76" s="676">
        <v>13578</v>
      </c>
      <c r="G76" s="54">
        <f t="shared" si="2"/>
        <v>15750.48</v>
      </c>
    </row>
    <row r="77" spans="1:7" ht="15">
      <c r="A77" s="677">
        <v>42920</v>
      </c>
      <c r="B77" s="676" t="s">
        <v>3354</v>
      </c>
      <c r="C77" s="487" t="s">
        <v>2744</v>
      </c>
      <c r="D77" s="688" t="s">
        <v>2119</v>
      </c>
      <c r="E77" s="676" t="s">
        <v>2832</v>
      </c>
      <c r="F77" s="676">
        <v>13578</v>
      </c>
      <c r="G77" s="54">
        <f t="shared" si="2"/>
        <v>15750.48</v>
      </c>
    </row>
    <row r="78" spans="1:7" ht="15">
      <c r="A78" s="677">
        <v>42923</v>
      </c>
      <c r="B78" s="676" t="s">
        <v>3354</v>
      </c>
      <c r="C78" s="487" t="s">
        <v>2744</v>
      </c>
      <c r="D78" s="688" t="s">
        <v>1397</v>
      </c>
      <c r="E78" s="676" t="s">
        <v>3299</v>
      </c>
      <c r="F78" s="676">
        <v>13578</v>
      </c>
      <c r="G78" s="54">
        <f t="shared" si="2"/>
        <v>15750.48</v>
      </c>
    </row>
    <row r="79" spans="1:7" ht="15">
      <c r="A79" s="677">
        <v>42923</v>
      </c>
      <c r="B79" s="676" t="s">
        <v>3354</v>
      </c>
      <c r="C79" s="487" t="s">
        <v>2744</v>
      </c>
      <c r="D79" s="688" t="s">
        <v>2963</v>
      </c>
      <c r="E79" s="676" t="s">
        <v>3296</v>
      </c>
      <c r="F79" s="676">
        <v>13578</v>
      </c>
      <c r="G79" s="54">
        <f t="shared" si="2"/>
        <v>15750.48</v>
      </c>
    </row>
    <row r="80" spans="1:7" ht="15">
      <c r="A80" s="677">
        <v>42923</v>
      </c>
      <c r="B80" s="676" t="s">
        <v>3354</v>
      </c>
      <c r="C80" s="487" t="s">
        <v>2744</v>
      </c>
      <c r="D80" s="688" t="s">
        <v>2941</v>
      </c>
      <c r="E80" s="676" t="s">
        <v>3296</v>
      </c>
      <c r="F80" s="676">
        <v>13578</v>
      </c>
      <c r="G80" s="54">
        <f t="shared" si="2"/>
        <v>15750.48</v>
      </c>
    </row>
    <row r="81" spans="1:7" ht="15">
      <c r="A81" s="677">
        <v>42917</v>
      </c>
      <c r="B81" s="676" t="s">
        <v>3354</v>
      </c>
      <c r="C81" s="487" t="s">
        <v>2744</v>
      </c>
      <c r="D81" s="688" t="s">
        <v>2199</v>
      </c>
      <c r="E81" s="676" t="s">
        <v>2829</v>
      </c>
      <c r="F81" s="676">
        <v>13578</v>
      </c>
      <c r="G81" s="54">
        <f t="shared" si="2"/>
        <v>15750.48</v>
      </c>
    </row>
    <row r="82" spans="1:7" ht="15">
      <c r="A82" s="677">
        <v>42920</v>
      </c>
      <c r="B82" s="676" t="s">
        <v>3354</v>
      </c>
      <c r="C82" s="487" t="s">
        <v>2744</v>
      </c>
      <c r="D82" s="688" t="s">
        <v>512</v>
      </c>
      <c r="E82" s="676" t="s">
        <v>2829</v>
      </c>
      <c r="F82" s="676">
        <v>14494</v>
      </c>
      <c r="G82" s="54">
        <f t="shared" si="2"/>
        <v>16813.039999999997</v>
      </c>
    </row>
    <row r="83" spans="1:7" ht="15">
      <c r="A83" s="677">
        <v>42920</v>
      </c>
      <c r="B83" s="676" t="s">
        <v>3354</v>
      </c>
      <c r="C83" s="487" t="s">
        <v>2744</v>
      </c>
      <c r="D83" s="688" t="s">
        <v>2760</v>
      </c>
      <c r="E83" s="676" t="s">
        <v>2832</v>
      </c>
      <c r="F83" s="676">
        <v>16867</v>
      </c>
      <c r="G83" s="54">
        <f t="shared" si="2"/>
        <v>19565.719999999998</v>
      </c>
    </row>
    <row r="84" spans="1:7" ht="15">
      <c r="A84" s="677">
        <v>42920</v>
      </c>
      <c r="B84" s="676" t="s">
        <v>3354</v>
      </c>
      <c r="C84" s="487" t="s">
        <v>2744</v>
      </c>
      <c r="D84" s="688" t="s">
        <v>3325</v>
      </c>
      <c r="E84" s="676" t="s">
        <v>2829</v>
      </c>
      <c r="F84" s="676">
        <v>18374</v>
      </c>
      <c r="G84" s="54">
        <f t="shared" si="2"/>
        <v>21313.84</v>
      </c>
    </row>
    <row r="85" spans="1:7" ht="15">
      <c r="A85" s="677">
        <v>42920</v>
      </c>
      <c r="B85" s="676" t="s">
        <v>3354</v>
      </c>
      <c r="C85" s="487" t="s">
        <v>2744</v>
      </c>
      <c r="D85" s="688" t="s">
        <v>3187</v>
      </c>
      <c r="E85" s="676" t="s">
        <v>2832</v>
      </c>
      <c r="F85" s="676">
        <v>18611</v>
      </c>
      <c r="G85" s="54">
        <f t="shared" si="2"/>
        <v>21588.76</v>
      </c>
    </row>
    <row r="86" spans="1:7" ht="15">
      <c r="A86" s="677">
        <v>42923</v>
      </c>
      <c r="B86" s="676" t="s">
        <v>3354</v>
      </c>
      <c r="C86" s="487" t="s">
        <v>2744</v>
      </c>
      <c r="D86" s="688" t="s">
        <v>3185</v>
      </c>
      <c r="E86" s="676" t="s">
        <v>3296</v>
      </c>
      <c r="F86" s="676">
        <v>18614</v>
      </c>
      <c r="G86" s="54">
        <f t="shared" si="2"/>
        <v>21592.239999999998</v>
      </c>
    </row>
    <row r="87" spans="1:7" ht="15">
      <c r="A87" s="677">
        <v>42920</v>
      </c>
      <c r="B87" s="676" t="s">
        <v>3354</v>
      </c>
      <c r="C87" s="487" t="s">
        <v>2744</v>
      </c>
      <c r="D87" s="688" t="s">
        <v>3327</v>
      </c>
      <c r="E87" s="676" t="s">
        <v>2979</v>
      </c>
      <c r="F87" s="676">
        <v>26245</v>
      </c>
      <c r="G87" s="54">
        <f t="shared" si="2"/>
        <v>30444.199999999997</v>
      </c>
    </row>
    <row r="88" spans="1:7" ht="15">
      <c r="A88" s="677">
        <v>42922</v>
      </c>
      <c r="B88" s="691" t="s">
        <v>3354</v>
      </c>
      <c r="C88" s="487" t="s">
        <v>2744</v>
      </c>
      <c r="D88" s="688">
        <v>7400063254</v>
      </c>
      <c r="E88" s="691" t="s">
        <v>2860</v>
      </c>
      <c r="F88" s="676"/>
      <c r="G88" s="54">
        <v>116000</v>
      </c>
    </row>
    <row r="89" spans="1:7">
      <c r="G89" s="564">
        <f>SUM(G1:G88)</f>
        <v>632249.87999999977</v>
      </c>
    </row>
  </sheetData>
  <sortState ref="A8:G87">
    <sortCondition ref="G8:G87"/>
  </sortState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11"/>
  <sheetViews>
    <sheetView topLeftCell="A97" workbookViewId="0">
      <selection activeCell="A116" sqref="A116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3410</v>
      </c>
      <c r="E1" s="40"/>
      <c r="K1" s="674"/>
      <c r="L1" s="674"/>
      <c r="M1" s="674"/>
    </row>
    <row r="2" spans="1:15" ht="15">
      <c r="A2" s="674"/>
      <c r="B2" s="674"/>
      <c r="C2" s="674"/>
      <c r="D2" s="674"/>
      <c r="E2" s="674"/>
      <c r="F2" s="675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75"/>
      <c r="K3" s="41" t="s">
        <v>187</v>
      </c>
      <c r="L3" s="42"/>
      <c r="M3" s="674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674"/>
    </row>
    <row r="5" spans="1:15" ht="15" customHeight="1">
      <c r="A5" s="637" t="s">
        <v>138</v>
      </c>
      <c r="B5" s="339" t="s">
        <v>3356</v>
      </c>
      <c r="C5" s="339" t="s">
        <v>136</v>
      </c>
      <c r="D5" s="446">
        <v>1241.1999999999998</v>
      </c>
      <c r="E5" s="335"/>
      <c r="F5" s="496" t="s">
        <v>137</v>
      </c>
      <c r="G5" s="423"/>
      <c r="H5" s="335"/>
      <c r="I5" s="357"/>
      <c r="K5" s="357"/>
      <c r="L5" s="358"/>
      <c r="M5" s="359"/>
      <c r="N5" s="360"/>
      <c r="O5" s="360"/>
    </row>
    <row r="6" spans="1:15" ht="15" customHeight="1">
      <c r="A6" s="637" t="s">
        <v>138</v>
      </c>
      <c r="B6" s="339" t="s">
        <v>3359</v>
      </c>
      <c r="C6" s="339" t="s">
        <v>136</v>
      </c>
      <c r="D6" s="446">
        <v>1241.1999999999998</v>
      </c>
      <c r="E6" s="335"/>
      <c r="F6" s="496" t="s">
        <v>137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637" t="s">
        <v>138</v>
      </c>
      <c r="B7" s="339" t="s">
        <v>3360</v>
      </c>
      <c r="C7" s="339" t="s">
        <v>136</v>
      </c>
      <c r="D7" s="446">
        <v>1241.1999999999998</v>
      </c>
      <c r="E7" s="335"/>
      <c r="F7" s="496" t="s">
        <v>137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637" t="s">
        <v>138</v>
      </c>
      <c r="B8" s="339" t="s">
        <v>3361</v>
      </c>
      <c r="C8" s="339" t="s">
        <v>136</v>
      </c>
      <c r="D8" s="446">
        <v>1241.1999999999998</v>
      </c>
      <c r="E8" s="335"/>
      <c r="F8" s="496" t="s">
        <v>137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637" t="s">
        <v>138</v>
      </c>
      <c r="B9" s="339" t="s">
        <v>3368</v>
      </c>
      <c r="C9" s="339" t="s">
        <v>136</v>
      </c>
      <c r="D9" s="446">
        <v>1241.1999999999998</v>
      </c>
      <c r="E9" s="335"/>
      <c r="F9" s="496" t="s">
        <v>137</v>
      </c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637" t="s">
        <v>138</v>
      </c>
      <c r="B10" s="339" t="s">
        <v>3369</v>
      </c>
      <c r="C10" s="339" t="s">
        <v>136</v>
      </c>
      <c r="D10" s="446">
        <v>1241.1999999999998</v>
      </c>
      <c r="E10" s="335"/>
      <c r="F10" s="496" t="s">
        <v>137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637" t="s">
        <v>138</v>
      </c>
      <c r="B11" s="339" t="s">
        <v>3370</v>
      </c>
      <c r="C11" s="339" t="s">
        <v>136</v>
      </c>
      <c r="D11" s="446">
        <v>1241.1999999999998</v>
      </c>
      <c r="E11" s="335"/>
      <c r="F11" s="496" t="s">
        <v>137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>
      <c r="A12" s="637" t="s">
        <v>138</v>
      </c>
      <c r="B12" s="339" t="s">
        <v>3378</v>
      </c>
      <c r="C12" s="339" t="s">
        <v>136</v>
      </c>
      <c r="D12" s="446">
        <v>1241.1999999999998</v>
      </c>
      <c r="E12" s="335"/>
      <c r="F12" s="496" t="s">
        <v>137</v>
      </c>
      <c r="G12" s="423"/>
      <c r="H12" s="335"/>
      <c r="I12" s="357"/>
      <c r="K12" s="357"/>
      <c r="L12" s="358"/>
      <c r="M12" s="359"/>
      <c r="N12" s="360"/>
      <c r="O12" s="360"/>
    </row>
    <row r="13" spans="1:15" ht="15" customHeight="1">
      <c r="A13" s="637" t="s">
        <v>138</v>
      </c>
      <c r="B13" s="339" t="s">
        <v>3379</v>
      </c>
      <c r="C13" s="339" t="s">
        <v>136</v>
      </c>
      <c r="D13" s="446">
        <v>1241.1999999999998</v>
      </c>
      <c r="E13" s="335"/>
      <c r="F13" s="496" t="s">
        <v>137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637" t="s">
        <v>138</v>
      </c>
      <c r="B14" s="339" t="s">
        <v>3380</v>
      </c>
      <c r="C14" s="339" t="s">
        <v>136</v>
      </c>
      <c r="D14" s="446">
        <v>1241.1999999999998</v>
      </c>
      <c r="E14" s="335"/>
      <c r="F14" s="496" t="s">
        <v>137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637" t="s">
        <v>138</v>
      </c>
      <c r="B15" s="339" t="s">
        <v>3381</v>
      </c>
      <c r="C15" s="339" t="s">
        <v>136</v>
      </c>
      <c r="D15" s="446">
        <v>1241.1999999999998</v>
      </c>
      <c r="E15" s="335"/>
      <c r="F15" s="496" t="s">
        <v>137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37" t="s">
        <v>138</v>
      </c>
      <c r="B16" s="339" t="s">
        <v>3382</v>
      </c>
      <c r="C16" s="339" t="s">
        <v>136</v>
      </c>
      <c r="D16" s="446">
        <v>1241.1999999999998</v>
      </c>
      <c r="E16" s="335"/>
      <c r="F16" s="496" t="s">
        <v>137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37" t="s">
        <v>138</v>
      </c>
      <c r="B17" s="339" t="s">
        <v>3383</v>
      </c>
      <c r="C17" s="339" t="s">
        <v>136</v>
      </c>
      <c r="D17" s="446">
        <v>1241.1999999999998</v>
      </c>
      <c r="E17" s="335"/>
      <c r="F17" s="496" t="s">
        <v>137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637" t="s">
        <v>138</v>
      </c>
      <c r="B18" s="339" t="s">
        <v>3384</v>
      </c>
      <c r="C18" s="339" t="s">
        <v>136</v>
      </c>
      <c r="D18" s="446">
        <v>1241.1999999999998</v>
      </c>
      <c r="E18" s="335"/>
      <c r="F18" s="496" t="s">
        <v>137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637" t="s">
        <v>138</v>
      </c>
      <c r="B19" s="339" t="s">
        <v>3385</v>
      </c>
      <c r="C19" s="339" t="s">
        <v>136</v>
      </c>
      <c r="D19" s="446">
        <v>1241.1999999999998</v>
      </c>
      <c r="E19" s="335"/>
      <c r="F19" s="496" t="s">
        <v>137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637" t="s">
        <v>138</v>
      </c>
      <c r="B20" s="339" t="s">
        <v>3386</v>
      </c>
      <c r="C20" s="339" t="s">
        <v>136</v>
      </c>
      <c r="D20" s="446">
        <v>1241.1999999999998</v>
      </c>
      <c r="E20" s="335"/>
      <c r="F20" s="496" t="s">
        <v>137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637" t="s">
        <v>138</v>
      </c>
      <c r="B21" s="339" t="s">
        <v>3387</v>
      </c>
      <c r="C21" s="339" t="s">
        <v>136</v>
      </c>
      <c r="D21" s="446">
        <v>1241.1999999999998</v>
      </c>
      <c r="E21" s="335"/>
      <c r="F21" s="496" t="s">
        <v>137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637" t="s">
        <v>138</v>
      </c>
      <c r="B22" s="339" t="s">
        <v>3388</v>
      </c>
      <c r="C22" s="339" t="s">
        <v>136</v>
      </c>
      <c r="D22" s="446">
        <v>1241.1999999999998</v>
      </c>
      <c r="E22" s="335"/>
      <c r="F22" s="496" t="s">
        <v>137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>
      <c r="A23" s="637" t="s">
        <v>138</v>
      </c>
      <c r="B23" s="339" t="s">
        <v>3389</v>
      </c>
      <c r="C23" s="339" t="s">
        <v>136</v>
      </c>
      <c r="D23" s="446">
        <v>1241.1999999999998</v>
      </c>
      <c r="E23" s="335"/>
      <c r="F23" s="496" t="s">
        <v>137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>
      <c r="A24" s="637" t="s">
        <v>138</v>
      </c>
      <c r="B24" s="339" t="s">
        <v>3390</v>
      </c>
      <c r="C24" s="339" t="s">
        <v>136</v>
      </c>
      <c r="D24" s="446">
        <v>1241.1999999999998</v>
      </c>
      <c r="E24" s="335"/>
      <c r="F24" s="496" t="s">
        <v>137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>
      <c r="A25" s="637" t="s">
        <v>138</v>
      </c>
      <c r="B25" s="339" t="s">
        <v>3391</v>
      </c>
      <c r="C25" s="339" t="s">
        <v>136</v>
      </c>
      <c r="D25" s="446">
        <v>1241.1999999999998</v>
      </c>
      <c r="E25" s="335"/>
      <c r="F25" s="496" t="s">
        <v>137</v>
      </c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>
      <c r="A26" s="637" t="s">
        <v>138</v>
      </c>
      <c r="B26" s="339" t="s">
        <v>3392</v>
      </c>
      <c r="C26" s="339" t="s">
        <v>136</v>
      </c>
      <c r="D26" s="446">
        <v>1241.1999999999998</v>
      </c>
      <c r="E26" s="335"/>
      <c r="F26" s="496" t="s">
        <v>137</v>
      </c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>
      <c r="A27" s="637" t="s">
        <v>138</v>
      </c>
      <c r="B27" s="339" t="s">
        <v>3393</v>
      </c>
      <c r="C27" s="339" t="s">
        <v>136</v>
      </c>
      <c r="D27" s="446">
        <v>1241.1999999999998</v>
      </c>
      <c r="E27" s="335"/>
      <c r="F27" s="496" t="s">
        <v>137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>
      <c r="A28" s="637" t="s">
        <v>138</v>
      </c>
      <c r="B28" s="339" t="s">
        <v>3394</v>
      </c>
      <c r="C28" s="339" t="s">
        <v>136</v>
      </c>
      <c r="D28" s="446">
        <v>1241.1999999999998</v>
      </c>
      <c r="E28" s="335"/>
      <c r="F28" s="496" t="s">
        <v>137</v>
      </c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>
      <c r="A29" s="637" t="s">
        <v>138</v>
      </c>
      <c r="B29" s="339" t="s">
        <v>3395</v>
      </c>
      <c r="C29" s="339" t="s">
        <v>136</v>
      </c>
      <c r="D29" s="446">
        <v>1241.1999999999998</v>
      </c>
      <c r="E29" s="335"/>
      <c r="F29" s="496" t="s">
        <v>137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637" t="s">
        <v>138</v>
      </c>
      <c r="B30" s="339" t="s">
        <v>3397</v>
      </c>
      <c r="C30" s="339" t="s">
        <v>136</v>
      </c>
      <c r="D30" s="446">
        <v>1241.1999999999998</v>
      </c>
      <c r="E30" s="335"/>
      <c r="F30" s="496" t="s">
        <v>137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637" t="s">
        <v>138</v>
      </c>
      <c r="B31" s="339" t="s">
        <v>3398</v>
      </c>
      <c r="C31" s="339" t="s">
        <v>136</v>
      </c>
      <c r="D31" s="446">
        <v>1241.1999999999998</v>
      </c>
      <c r="E31" s="335"/>
      <c r="F31" s="496" t="s">
        <v>137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637" t="s">
        <v>138</v>
      </c>
      <c r="B32" s="398" t="s">
        <v>3012</v>
      </c>
      <c r="C32" s="339" t="s">
        <v>136</v>
      </c>
      <c r="D32" s="353">
        <v>15719.159999999998</v>
      </c>
      <c r="E32" s="335"/>
      <c r="F32" s="496" t="s">
        <v>190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637" t="s">
        <v>138</v>
      </c>
      <c r="B33" s="398" t="s">
        <v>3405</v>
      </c>
      <c r="C33" s="339" t="s">
        <v>136</v>
      </c>
      <c r="D33" s="353">
        <v>15750.48</v>
      </c>
      <c r="E33" s="335"/>
      <c r="F33" s="496" t="s">
        <v>190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637" t="s">
        <v>138</v>
      </c>
      <c r="B34" s="398" t="s">
        <v>3003</v>
      </c>
      <c r="C34" s="339" t="s">
        <v>136</v>
      </c>
      <c r="D34" s="353">
        <v>15750.48</v>
      </c>
      <c r="E34" s="335"/>
      <c r="F34" s="496" t="s">
        <v>190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637" t="s">
        <v>138</v>
      </c>
      <c r="B35" s="339" t="s">
        <v>3007</v>
      </c>
      <c r="C35" s="339" t="s">
        <v>136</v>
      </c>
      <c r="D35" s="353">
        <v>15750.48</v>
      </c>
      <c r="E35" s="335"/>
      <c r="F35" s="496" t="s">
        <v>190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637" t="s">
        <v>138</v>
      </c>
      <c r="B36" s="398" t="s">
        <v>3356</v>
      </c>
      <c r="C36" s="339" t="s">
        <v>136</v>
      </c>
      <c r="D36" s="353">
        <v>15750.48</v>
      </c>
      <c r="E36" s="335"/>
      <c r="F36" s="496" t="s">
        <v>190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637" t="s">
        <v>138</v>
      </c>
      <c r="B37" s="398" t="s">
        <v>3406</v>
      </c>
      <c r="C37" s="339" t="s">
        <v>136</v>
      </c>
      <c r="D37" s="353">
        <v>15750.48</v>
      </c>
      <c r="E37" s="335"/>
      <c r="F37" s="496" t="s">
        <v>190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>
      <c r="A38" s="637" t="s">
        <v>138</v>
      </c>
      <c r="B38" s="339" t="s">
        <v>1293</v>
      </c>
      <c r="C38" s="339" t="s">
        <v>136</v>
      </c>
      <c r="D38" s="353">
        <v>15750.48</v>
      </c>
      <c r="E38" s="335"/>
      <c r="F38" s="496" t="s">
        <v>190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637" t="s">
        <v>138</v>
      </c>
      <c r="B39" s="339" t="s">
        <v>1303</v>
      </c>
      <c r="C39" s="339" t="s">
        <v>136</v>
      </c>
      <c r="D39" s="353">
        <v>15750.48</v>
      </c>
      <c r="E39" s="335"/>
      <c r="F39" s="496" t="s">
        <v>190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37" t="s">
        <v>138</v>
      </c>
      <c r="B40" s="339" t="s">
        <v>2157</v>
      </c>
      <c r="C40" s="339" t="s">
        <v>136</v>
      </c>
      <c r="D40" s="353">
        <v>15750.48</v>
      </c>
      <c r="E40" s="335"/>
      <c r="F40" s="496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637" t="s">
        <v>138</v>
      </c>
      <c r="B41" s="398" t="s">
        <v>1452</v>
      </c>
      <c r="C41" s="339" t="s">
        <v>136</v>
      </c>
      <c r="D41" s="353">
        <v>15750.48</v>
      </c>
      <c r="E41" s="335"/>
      <c r="F41" s="496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637" t="s">
        <v>138</v>
      </c>
      <c r="B42" s="339" t="s">
        <v>3013</v>
      </c>
      <c r="C42" s="339" t="s">
        <v>136</v>
      </c>
      <c r="D42" s="353">
        <v>15750.48</v>
      </c>
      <c r="E42" s="335"/>
      <c r="F42" s="496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>
      <c r="A43" s="637" t="s">
        <v>138</v>
      </c>
      <c r="B43" s="398" t="s">
        <v>2994</v>
      </c>
      <c r="C43" s="339" t="s">
        <v>136</v>
      </c>
      <c r="D43" s="353">
        <v>15750.48</v>
      </c>
      <c r="E43" s="335"/>
      <c r="F43" s="496" t="s">
        <v>190</v>
      </c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 thickBot="1">
      <c r="A44" s="638" t="s">
        <v>138</v>
      </c>
      <c r="B44" s="362" t="s">
        <v>3407</v>
      </c>
      <c r="C44" s="362" t="s">
        <v>136</v>
      </c>
      <c r="D44" s="363">
        <v>15750.48</v>
      </c>
      <c r="E44" s="364"/>
      <c r="F44" s="495" t="s">
        <v>190</v>
      </c>
      <c r="G44" s="400"/>
      <c r="H44" s="364"/>
      <c r="I44" s="367"/>
      <c r="K44" s="357"/>
      <c r="L44" s="358"/>
      <c r="M44" s="359"/>
      <c r="N44" s="360"/>
      <c r="O44" s="360"/>
    </row>
    <row r="45" spans="1:15" ht="15" customHeight="1">
      <c r="A45" s="637" t="s">
        <v>138</v>
      </c>
      <c r="B45" s="339" t="s">
        <v>3374</v>
      </c>
      <c r="C45" s="339" t="s">
        <v>2905</v>
      </c>
      <c r="D45" s="446">
        <v>1241.1999999999998</v>
      </c>
      <c r="E45" s="335"/>
      <c r="F45" s="496" t="s">
        <v>137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637" t="s">
        <v>138</v>
      </c>
      <c r="B46" s="339" t="s">
        <v>3376</v>
      </c>
      <c r="C46" s="339" t="s">
        <v>2905</v>
      </c>
      <c r="D46" s="446">
        <v>1241.1999999999998</v>
      </c>
      <c r="E46" s="335"/>
      <c r="F46" s="496" t="s">
        <v>137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>
      <c r="A47" s="637" t="s">
        <v>138</v>
      </c>
      <c r="B47" s="396" t="s">
        <v>3105</v>
      </c>
      <c r="C47" s="339" t="s">
        <v>2905</v>
      </c>
      <c r="D47" s="399">
        <v>-10491.039999999999</v>
      </c>
      <c r="E47" s="335" t="s">
        <v>133</v>
      </c>
      <c r="F47" s="496" t="s">
        <v>190</v>
      </c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>
      <c r="A48" s="637" t="s">
        <v>138</v>
      </c>
      <c r="B48" s="339" t="s">
        <v>3374</v>
      </c>
      <c r="C48" s="339" t="s">
        <v>2905</v>
      </c>
      <c r="D48" s="515">
        <v>10097.799999999999</v>
      </c>
      <c r="E48" s="335"/>
      <c r="F48" s="496" t="s">
        <v>190</v>
      </c>
      <c r="G48" s="423"/>
      <c r="H48" s="335"/>
      <c r="I48" s="357"/>
      <c r="K48" s="357"/>
      <c r="L48" s="358"/>
      <c r="M48" s="359"/>
      <c r="N48" s="360"/>
      <c r="O48" s="360"/>
    </row>
    <row r="49" spans="1:15" ht="15" customHeight="1">
      <c r="A49" s="637" t="s">
        <v>138</v>
      </c>
      <c r="B49" s="339" t="s">
        <v>3243</v>
      </c>
      <c r="C49" s="339" t="s">
        <v>2905</v>
      </c>
      <c r="D49" s="515">
        <v>10491.039999999999</v>
      </c>
      <c r="E49" s="335"/>
      <c r="F49" s="496" t="s">
        <v>190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 thickBot="1">
      <c r="A50" s="638" t="s">
        <v>138</v>
      </c>
      <c r="B50" s="397" t="s">
        <v>3105</v>
      </c>
      <c r="C50" s="362" t="s">
        <v>2905</v>
      </c>
      <c r="D50" s="366">
        <v>10491.039999999999</v>
      </c>
      <c r="E50" s="364" t="s">
        <v>133</v>
      </c>
      <c r="F50" s="495" t="s">
        <v>190</v>
      </c>
      <c r="G50" s="400"/>
      <c r="H50" s="364"/>
      <c r="I50" s="367"/>
      <c r="K50" s="357"/>
      <c r="L50" s="358"/>
      <c r="M50" s="359"/>
      <c r="N50" s="360"/>
      <c r="O50" s="360"/>
    </row>
    <row r="51" spans="1:15" ht="15" customHeight="1" thickBot="1">
      <c r="A51" s="639" t="s">
        <v>138</v>
      </c>
      <c r="B51" s="372" t="s">
        <v>3399</v>
      </c>
      <c r="C51" s="372" t="s">
        <v>844</v>
      </c>
      <c r="D51" s="462">
        <v>1241.1999999999998</v>
      </c>
      <c r="E51" s="373"/>
      <c r="F51" s="577" t="s">
        <v>137</v>
      </c>
      <c r="G51" s="404"/>
      <c r="H51" s="373"/>
      <c r="I51" s="375"/>
      <c r="K51" s="357"/>
      <c r="L51" s="358"/>
      <c r="M51" s="359"/>
      <c r="N51" s="360"/>
      <c r="O51" s="360"/>
    </row>
    <row r="52" spans="1:15" ht="15" customHeight="1">
      <c r="A52" s="637" t="s">
        <v>138</v>
      </c>
      <c r="B52" s="339" t="s">
        <v>3408</v>
      </c>
      <c r="C52" s="339" t="s">
        <v>383</v>
      </c>
      <c r="D52" s="353">
        <v>21313.84</v>
      </c>
      <c r="E52" s="335"/>
      <c r="F52" s="496" t="s">
        <v>190</v>
      </c>
      <c r="G52" s="423"/>
      <c r="H52" s="335"/>
      <c r="I52" s="357"/>
      <c r="K52" s="357"/>
      <c r="L52" s="358"/>
      <c r="M52" s="359"/>
      <c r="N52" s="360"/>
      <c r="O52" s="360"/>
    </row>
    <row r="53" spans="1:15" ht="15" customHeight="1">
      <c r="A53" s="637" t="s">
        <v>138</v>
      </c>
      <c r="B53" s="339" t="s">
        <v>3242</v>
      </c>
      <c r="C53" s="339" t="s">
        <v>383</v>
      </c>
      <c r="D53" s="353">
        <v>21588.76</v>
      </c>
      <c r="E53" s="335"/>
      <c r="F53" s="496" t="s">
        <v>190</v>
      </c>
      <c r="G53" s="423"/>
      <c r="H53" s="335"/>
      <c r="I53" s="357"/>
      <c r="K53" s="357"/>
      <c r="L53" s="358"/>
      <c r="M53" s="359"/>
      <c r="N53" s="360"/>
      <c r="O53" s="360"/>
    </row>
    <row r="54" spans="1:15" ht="15" customHeight="1" thickBot="1">
      <c r="A54" s="638" t="s">
        <v>138</v>
      </c>
      <c r="B54" s="401" t="s">
        <v>3240</v>
      </c>
      <c r="C54" s="362" t="s">
        <v>383</v>
      </c>
      <c r="D54" s="363">
        <v>21592.239999999998</v>
      </c>
      <c r="E54" s="364"/>
      <c r="F54" s="495" t="s">
        <v>190</v>
      </c>
      <c r="G54" s="400"/>
      <c r="H54" s="364"/>
      <c r="I54" s="367"/>
      <c r="K54" s="357"/>
      <c r="L54" s="358"/>
      <c r="M54" s="359"/>
      <c r="N54" s="360"/>
      <c r="O54" s="360"/>
    </row>
    <row r="55" spans="1:15" ht="15" customHeight="1">
      <c r="A55" s="637" t="s">
        <v>138</v>
      </c>
      <c r="B55" s="339" t="s">
        <v>3396</v>
      </c>
      <c r="C55" s="339" t="s">
        <v>298</v>
      </c>
      <c r="D55" s="446">
        <v>1241.1999999999998</v>
      </c>
      <c r="E55" s="335"/>
      <c r="F55" s="496" t="s">
        <v>137</v>
      </c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 thickBot="1">
      <c r="A56" s="638" t="s">
        <v>138</v>
      </c>
      <c r="B56" s="401" t="s">
        <v>2801</v>
      </c>
      <c r="C56" s="362" t="s">
        <v>298</v>
      </c>
      <c r="D56" s="363">
        <v>19565.719999999998</v>
      </c>
      <c r="E56" s="364"/>
      <c r="F56" s="495" t="s">
        <v>190</v>
      </c>
      <c r="G56" s="400"/>
      <c r="H56" s="364"/>
      <c r="I56" s="367"/>
      <c r="K56" s="357"/>
      <c r="L56" s="358"/>
      <c r="M56" s="359"/>
      <c r="N56" s="360"/>
      <c r="O56" s="360"/>
    </row>
    <row r="57" spans="1:15" ht="15" customHeight="1">
      <c r="A57" s="637" t="s">
        <v>138</v>
      </c>
      <c r="B57" s="398" t="s">
        <v>3409</v>
      </c>
      <c r="C57" s="339" t="s">
        <v>565</v>
      </c>
      <c r="D57" s="353">
        <v>30444.199999999997</v>
      </c>
      <c r="E57" s="335"/>
      <c r="F57" s="496" t="s">
        <v>190</v>
      </c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 thickBot="1">
      <c r="A58" s="638" t="s">
        <v>138</v>
      </c>
      <c r="B58" s="401" t="s">
        <v>564</v>
      </c>
      <c r="C58" s="362" t="s">
        <v>565</v>
      </c>
      <c r="D58" s="363">
        <v>16813.039999999997</v>
      </c>
      <c r="E58" s="364"/>
      <c r="F58" s="495" t="s">
        <v>190</v>
      </c>
      <c r="G58" s="400"/>
      <c r="H58" s="364"/>
      <c r="I58" s="367"/>
      <c r="K58" s="357"/>
      <c r="L58" s="358"/>
      <c r="M58" s="359"/>
      <c r="N58" s="360"/>
      <c r="O58" s="360"/>
    </row>
    <row r="59" spans="1:15" ht="15" customHeight="1">
      <c r="A59" s="637" t="s">
        <v>138</v>
      </c>
      <c r="B59" s="339" t="s">
        <v>3358</v>
      </c>
      <c r="C59" s="339" t="s">
        <v>134</v>
      </c>
      <c r="D59" s="446">
        <v>1241.1999999999998</v>
      </c>
      <c r="E59" s="335"/>
      <c r="F59" s="496" t="s">
        <v>137</v>
      </c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637" t="s">
        <v>138</v>
      </c>
      <c r="B60" s="339" t="s">
        <v>3375</v>
      </c>
      <c r="C60" s="339" t="s">
        <v>134</v>
      </c>
      <c r="D60" s="446">
        <v>1241.1999999999998</v>
      </c>
      <c r="E60" s="335"/>
      <c r="F60" s="496" t="s">
        <v>137</v>
      </c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>
      <c r="A61" s="637" t="s">
        <v>138</v>
      </c>
      <c r="B61" s="339" t="s">
        <v>1890</v>
      </c>
      <c r="C61" s="339" t="s">
        <v>134</v>
      </c>
      <c r="D61" s="399">
        <v>-11241.56</v>
      </c>
      <c r="E61" s="335" t="s">
        <v>135</v>
      </c>
      <c r="F61" s="496" t="s">
        <v>190</v>
      </c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>
      <c r="A62" s="637" t="s">
        <v>138</v>
      </c>
      <c r="B62" s="396" t="s">
        <v>1890</v>
      </c>
      <c r="C62" s="339" t="s">
        <v>134</v>
      </c>
      <c r="D62" s="399">
        <v>-11241.56</v>
      </c>
      <c r="E62" s="335" t="s">
        <v>135</v>
      </c>
      <c r="F62" s="496" t="s">
        <v>190</v>
      </c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>
      <c r="A63" s="637" t="s">
        <v>138</v>
      </c>
      <c r="B63" s="339" t="s">
        <v>3107</v>
      </c>
      <c r="C63" s="339" t="s">
        <v>134</v>
      </c>
      <c r="D63" s="399">
        <v>-11673.08</v>
      </c>
      <c r="E63" s="335"/>
      <c r="F63" s="496" t="s">
        <v>190</v>
      </c>
      <c r="G63" s="423"/>
      <c r="H63" s="335"/>
      <c r="I63" s="357"/>
      <c r="K63" s="357"/>
      <c r="L63" s="358"/>
      <c r="M63" s="359"/>
      <c r="N63" s="360"/>
      <c r="O63" s="360"/>
    </row>
    <row r="64" spans="1:15" ht="15" customHeight="1">
      <c r="A64" s="637" t="s">
        <v>138</v>
      </c>
      <c r="B64" s="398" t="s">
        <v>2027</v>
      </c>
      <c r="C64" s="339" t="s">
        <v>134</v>
      </c>
      <c r="D64" s="399">
        <v>-11481.679999999998</v>
      </c>
      <c r="E64" s="335" t="s">
        <v>137</v>
      </c>
      <c r="F64" s="496" t="s">
        <v>190</v>
      </c>
      <c r="G64" s="423"/>
      <c r="H64" s="335"/>
      <c r="I64" s="357"/>
      <c r="K64" s="357"/>
      <c r="L64" s="358"/>
      <c r="M64" s="359"/>
      <c r="N64" s="360"/>
      <c r="O64" s="360"/>
    </row>
    <row r="65" spans="1:15" ht="15" customHeight="1">
      <c r="A65" s="637" t="s">
        <v>138</v>
      </c>
      <c r="B65" s="396" t="s">
        <v>1890</v>
      </c>
      <c r="C65" s="339" t="s">
        <v>134</v>
      </c>
      <c r="D65" s="515">
        <v>11241.56</v>
      </c>
      <c r="E65" s="335" t="s">
        <v>135</v>
      </c>
      <c r="F65" s="496" t="s">
        <v>190</v>
      </c>
      <c r="G65" s="423"/>
      <c r="H65" s="335"/>
      <c r="I65" s="357"/>
      <c r="K65" s="357"/>
      <c r="L65" s="358"/>
      <c r="M65" s="359"/>
      <c r="N65" s="360"/>
      <c r="O65" s="360"/>
    </row>
    <row r="66" spans="1:15" ht="15" customHeight="1">
      <c r="A66" s="637" t="s">
        <v>138</v>
      </c>
      <c r="B66" s="398" t="s">
        <v>2027</v>
      </c>
      <c r="C66" s="339" t="s">
        <v>134</v>
      </c>
      <c r="D66" s="515">
        <v>11456.16</v>
      </c>
      <c r="E66" s="335" t="s">
        <v>137</v>
      </c>
      <c r="F66" s="496" t="s">
        <v>190</v>
      </c>
      <c r="G66" s="423"/>
      <c r="H66" s="335"/>
      <c r="I66" s="357"/>
      <c r="K66" s="357"/>
      <c r="L66" s="358"/>
      <c r="M66" s="359"/>
      <c r="N66" s="360"/>
      <c r="O66" s="360"/>
    </row>
    <row r="67" spans="1:15" ht="15" customHeight="1">
      <c r="A67" s="637" t="s">
        <v>138</v>
      </c>
      <c r="B67" s="339" t="s">
        <v>1948</v>
      </c>
      <c r="C67" s="339" t="s">
        <v>134</v>
      </c>
      <c r="D67" s="515">
        <v>11456.16</v>
      </c>
      <c r="E67" s="335"/>
      <c r="F67" s="496" t="s">
        <v>190</v>
      </c>
      <c r="G67" s="423"/>
      <c r="H67" s="335"/>
      <c r="I67" s="357"/>
      <c r="K67" s="357"/>
      <c r="L67" s="358"/>
      <c r="M67" s="359"/>
      <c r="N67" s="360"/>
      <c r="O67" s="360"/>
    </row>
    <row r="68" spans="1:15" ht="15" customHeight="1">
      <c r="A68" s="637" t="s">
        <v>138</v>
      </c>
      <c r="B68" s="398" t="s">
        <v>3402</v>
      </c>
      <c r="C68" s="339" t="s">
        <v>134</v>
      </c>
      <c r="D68" s="515">
        <v>11456.16</v>
      </c>
      <c r="E68" s="335"/>
      <c r="F68" s="496" t="s">
        <v>190</v>
      </c>
      <c r="G68" s="423"/>
      <c r="H68" s="335"/>
      <c r="I68" s="357"/>
      <c r="K68" s="357"/>
      <c r="L68" s="358"/>
      <c r="M68" s="359"/>
      <c r="N68" s="360"/>
      <c r="O68" s="360"/>
    </row>
    <row r="69" spans="1:15" ht="15" customHeight="1">
      <c r="A69" s="637" t="s">
        <v>138</v>
      </c>
      <c r="B69" s="398" t="s">
        <v>1894</v>
      </c>
      <c r="C69" s="339" t="s">
        <v>134</v>
      </c>
      <c r="D69" s="515">
        <v>11481.679999999998</v>
      </c>
      <c r="E69" s="335"/>
      <c r="F69" s="496" t="s">
        <v>190</v>
      </c>
      <c r="G69" s="423"/>
      <c r="H69" s="335"/>
      <c r="I69" s="357"/>
      <c r="K69" s="357"/>
      <c r="L69" s="358"/>
      <c r="M69" s="359"/>
      <c r="N69" s="360"/>
      <c r="O69" s="360"/>
    </row>
    <row r="70" spans="1:15" ht="15" customHeight="1">
      <c r="A70" s="637" t="s">
        <v>138</v>
      </c>
      <c r="B70" s="398" t="s">
        <v>2354</v>
      </c>
      <c r="C70" s="339" t="s">
        <v>134</v>
      </c>
      <c r="D70" s="515">
        <v>11481.679999999998</v>
      </c>
      <c r="E70" s="335"/>
      <c r="F70" s="496" t="s">
        <v>190</v>
      </c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637" t="s">
        <v>138</v>
      </c>
      <c r="B71" s="398" t="s">
        <v>2141</v>
      </c>
      <c r="C71" s="339" t="s">
        <v>134</v>
      </c>
      <c r="D71" s="382">
        <v>11481.679999999998</v>
      </c>
      <c r="E71" s="335"/>
      <c r="F71" s="496" t="s">
        <v>190</v>
      </c>
      <c r="G71" s="423"/>
      <c r="H71" s="335"/>
      <c r="I71" s="357"/>
      <c r="K71" s="357"/>
      <c r="L71" s="358"/>
      <c r="M71" s="359"/>
      <c r="N71" s="360"/>
      <c r="O71" s="360"/>
    </row>
    <row r="72" spans="1:15" ht="15" customHeight="1" thickBot="1">
      <c r="A72" s="638" t="s">
        <v>138</v>
      </c>
      <c r="B72" s="401" t="s">
        <v>2138</v>
      </c>
      <c r="C72" s="362" t="s">
        <v>134</v>
      </c>
      <c r="D72" s="363">
        <v>13143.96</v>
      </c>
      <c r="E72" s="364"/>
      <c r="F72" s="495" t="s">
        <v>190</v>
      </c>
      <c r="G72" s="400"/>
      <c r="H72" s="364"/>
      <c r="I72" s="367"/>
      <c r="K72" s="357"/>
      <c r="L72" s="358"/>
      <c r="M72" s="359"/>
      <c r="N72" s="360"/>
      <c r="O72" s="360"/>
    </row>
    <row r="73" spans="1:15" ht="15" customHeight="1">
      <c r="A73" s="637" t="s">
        <v>138</v>
      </c>
      <c r="B73" s="339" t="s">
        <v>3355</v>
      </c>
      <c r="C73" s="339" t="s">
        <v>141</v>
      </c>
      <c r="D73" s="446">
        <v>1241.1999999999998</v>
      </c>
      <c r="E73" s="335"/>
      <c r="F73" s="496" t="s">
        <v>137</v>
      </c>
      <c r="G73" s="423"/>
      <c r="H73" s="335"/>
      <c r="I73" s="357"/>
      <c r="K73" s="357"/>
      <c r="L73" s="358"/>
      <c r="M73" s="359"/>
      <c r="N73" s="360"/>
      <c r="O73" s="360"/>
    </row>
    <row r="74" spans="1:15" ht="15" customHeight="1">
      <c r="A74" s="637" t="s">
        <v>138</v>
      </c>
      <c r="B74" s="339" t="s">
        <v>3357</v>
      </c>
      <c r="C74" s="339" t="s">
        <v>141</v>
      </c>
      <c r="D74" s="446">
        <v>1241.1999999999998</v>
      </c>
      <c r="E74" s="335"/>
      <c r="F74" s="496" t="s">
        <v>137</v>
      </c>
      <c r="G74" s="423"/>
      <c r="H74" s="335"/>
      <c r="I74" s="357"/>
      <c r="K74" s="357"/>
      <c r="L74" s="358"/>
      <c r="M74" s="359"/>
      <c r="N74" s="360"/>
      <c r="O74" s="360"/>
    </row>
    <row r="75" spans="1:15" ht="15" customHeight="1">
      <c r="A75" s="637" t="s">
        <v>138</v>
      </c>
      <c r="B75" s="339" t="s">
        <v>3362</v>
      </c>
      <c r="C75" s="339" t="s">
        <v>141</v>
      </c>
      <c r="D75" s="446">
        <v>1241.1999999999998</v>
      </c>
      <c r="E75" s="335"/>
      <c r="F75" s="496" t="s">
        <v>137</v>
      </c>
      <c r="G75" s="423"/>
      <c r="H75" s="335"/>
      <c r="I75" s="357"/>
      <c r="K75" s="357"/>
      <c r="L75" s="358"/>
      <c r="M75" s="359"/>
      <c r="N75" s="360"/>
      <c r="O75" s="360"/>
    </row>
    <row r="76" spans="1:15" ht="15" customHeight="1">
      <c r="A76" s="637" t="s">
        <v>138</v>
      </c>
      <c r="B76" s="339" t="s">
        <v>3363</v>
      </c>
      <c r="C76" s="339" t="s">
        <v>141</v>
      </c>
      <c r="D76" s="446">
        <v>1241.1999999999998</v>
      </c>
      <c r="E76" s="335"/>
      <c r="F76" s="496" t="s">
        <v>137</v>
      </c>
      <c r="G76" s="423"/>
      <c r="H76" s="335"/>
      <c r="I76" s="357"/>
      <c r="K76" s="357"/>
      <c r="L76" s="358"/>
      <c r="M76" s="359"/>
      <c r="N76" s="360"/>
      <c r="O76" s="360"/>
    </row>
    <row r="77" spans="1:15" ht="15" customHeight="1">
      <c r="A77" s="637" t="s">
        <v>138</v>
      </c>
      <c r="B77" s="339" t="s">
        <v>3364</v>
      </c>
      <c r="C77" s="339" t="s">
        <v>141</v>
      </c>
      <c r="D77" s="446">
        <v>1241.1999999999998</v>
      </c>
      <c r="E77" s="335"/>
      <c r="F77" s="496" t="s">
        <v>137</v>
      </c>
      <c r="G77" s="423"/>
      <c r="H77" s="335"/>
      <c r="I77" s="357"/>
      <c r="K77" s="357"/>
      <c r="L77" s="358"/>
      <c r="M77" s="359"/>
      <c r="N77" s="360"/>
      <c r="O77" s="360"/>
    </row>
    <row r="78" spans="1:15" ht="15" customHeight="1">
      <c r="A78" s="637" t="s">
        <v>138</v>
      </c>
      <c r="B78" s="339" t="s">
        <v>3365</v>
      </c>
      <c r="C78" s="339" t="s">
        <v>141</v>
      </c>
      <c r="D78" s="446">
        <v>1241.1999999999998</v>
      </c>
      <c r="E78" s="335"/>
      <c r="F78" s="496" t="s">
        <v>137</v>
      </c>
      <c r="G78" s="423"/>
      <c r="H78" s="335"/>
      <c r="I78" s="357"/>
      <c r="K78" s="357"/>
      <c r="L78" s="358"/>
      <c r="M78" s="359"/>
      <c r="N78" s="360"/>
      <c r="O78" s="360"/>
    </row>
    <row r="79" spans="1:15" ht="15" customHeight="1">
      <c r="A79" s="637" t="s">
        <v>138</v>
      </c>
      <c r="B79" s="339" t="s">
        <v>3366</v>
      </c>
      <c r="C79" s="339" t="s">
        <v>141</v>
      </c>
      <c r="D79" s="446">
        <v>1241.1999999999998</v>
      </c>
      <c r="E79" s="335"/>
      <c r="F79" s="496" t="s">
        <v>137</v>
      </c>
      <c r="G79" s="423"/>
      <c r="H79" s="335"/>
      <c r="I79" s="357"/>
      <c r="K79" s="357"/>
      <c r="L79" s="358"/>
      <c r="M79" s="359"/>
      <c r="N79" s="360"/>
      <c r="O79" s="360"/>
    </row>
    <row r="80" spans="1:15" ht="15" customHeight="1">
      <c r="A80" s="637" t="s">
        <v>138</v>
      </c>
      <c r="B80" s="339" t="s">
        <v>3367</v>
      </c>
      <c r="C80" s="339" t="s">
        <v>141</v>
      </c>
      <c r="D80" s="446">
        <v>1241.1999999999998</v>
      </c>
      <c r="E80" s="335"/>
      <c r="F80" s="496" t="s">
        <v>137</v>
      </c>
      <c r="G80" s="423"/>
      <c r="H80" s="335"/>
      <c r="I80" s="357"/>
      <c r="K80" s="357"/>
      <c r="L80" s="358"/>
      <c r="M80" s="359"/>
      <c r="N80" s="360"/>
      <c r="O80" s="360"/>
    </row>
    <row r="81" spans="1:15" ht="15" customHeight="1">
      <c r="A81" s="637" t="s">
        <v>138</v>
      </c>
      <c r="B81" s="339" t="s">
        <v>3371</v>
      </c>
      <c r="C81" s="339" t="s">
        <v>141</v>
      </c>
      <c r="D81" s="446">
        <v>1241.1999999999998</v>
      </c>
      <c r="E81" s="335"/>
      <c r="F81" s="496" t="s">
        <v>137</v>
      </c>
      <c r="G81" s="423"/>
      <c r="H81" s="335"/>
      <c r="I81" s="357"/>
      <c r="K81" s="357"/>
      <c r="L81" s="358"/>
      <c r="M81" s="359"/>
      <c r="N81" s="360"/>
      <c r="O81" s="360"/>
    </row>
    <row r="82" spans="1:15" ht="15" customHeight="1">
      <c r="A82" s="637" t="s">
        <v>138</v>
      </c>
      <c r="B82" s="339" t="s">
        <v>3372</v>
      </c>
      <c r="C82" s="339" t="s">
        <v>141</v>
      </c>
      <c r="D82" s="446">
        <v>1241.1999999999998</v>
      </c>
      <c r="E82" s="335"/>
      <c r="F82" s="496" t="s">
        <v>137</v>
      </c>
      <c r="G82" s="423"/>
      <c r="H82" s="335"/>
      <c r="I82" s="357"/>
      <c r="K82" s="357"/>
      <c r="L82" s="358"/>
      <c r="M82" s="359"/>
      <c r="N82" s="360"/>
      <c r="O82" s="360"/>
    </row>
    <row r="83" spans="1:15" ht="15" customHeight="1">
      <c r="A83" s="637" t="s">
        <v>138</v>
      </c>
      <c r="B83" s="339" t="s">
        <v>3373</v>
      </c>
      <c r="C83" s="339" t="s">
        <v>141</v>
      </c>
      <c r="D83" s="446">
        <v>1241.1999999999998</v>
      </c>
      <c r="E83" s="335"/>
      <c r="F83" s="496" t="s">
        <v>137</v>
      </c>
      <c r="G83" s="423"/>
      <c r="H83" s="335"/>
      <c r="I83" s="357"/>
      <c r="K83" s="357"/>
      <c r="L83" s="358"/>
      <c r="M83" s="359"/>
      <c r="N83" s="360"/>
      <c r="O83" s="360"/>
    </row>
    <row r="84" spans="1:15" ht="15" customHeight="1" thickBot="1">
      <c r="A84" s="638" t="s">
        <v>138</v>
      </c>
      <c r="B84" s="401" t="s">
        <v>3401</v>
      </c>
      <c r="C84" s="362" t="s">
        <v>141</v>
      </c>
      <c r="D84" s="366">
        <v>10097.799999999999</v>
      </c>
      <c r="E84" s="364"/>
      <c r="F84" s="495" t="s">
        <v>190</v>
      </c>
      <c r="G84" s="400"/>
      <c r="H84" s="364"/>
      <c r="I84" s="367"/>
      <c r="K84" s="357"/>
      <c r="L84" s="358"/>
      <c r="M84" s="359"/>
      <c r="N84" s="360"/>
      <c r="O84" s="360"/>
    </row>
    <row r="85" spans="1:15" ht="15" customHeight="1" thickBot="1">
      <c r="A85" s="639" t="s">
        <v>138</v>
      </c>
      <c r="B85" s="372" t="s">
        <v>3377</v>
      </c>
      <c r="C85" s="372" t="s">
        <v>242</v>
      </c>
      <c r="D85" s="462">
        <v>1241.1999999999998</v>
      </c>
      <c r="E85" s="373"/>
      <c r="F85" s="577" t="s">
        <v>137</v>
      </c>
      <c r="G85" s="404"/>
      <c r="H85" s="373"/>
      <c r="I85" s="375"/>
      <c r="K85" s="357"/>
      <c r="L85" s="358"/>
      <c r="M85" s="359"/>
      <c r="N85" s="360"/>
      <c r="O85" s="360"/>
    </row>
    <row r="86" spans="1:15" ht="15" customHeight="1" thickBot="1">
      <c r="A86" s="639" t="s">
        <v>138</v>
      </c>
      <c r="B86" s="507" t="s">
        <v>2529</v>
      </c>
      <c r="C86" s="372" t="s">
        <v>390</v>
      </c>
      <c r="D86" s="472">
        <v>13500.08</v>
      </c>
      <c r="E86" s="373"/>
      <c r="F86" s="577" t="s">
        <v>190</v>
      </c>
      <c r="G86" s="404"/>
      <c r="H86" s="373"/>
      <c r="I86" s="375"/>
      <c r="K86" s="357"/>
      <c r="L86" s="358"/>
      <c r="M86" s="359"/>
      <c r="N86" s="360"/>
      <c r="O86" s="360"/>
    </row>
    <row r="87" spans="1:15" ht="15" customHeight="1">
      <c r="A87" s="637" t="s">
        <v>138</v>
      </c>
      <c r="B87" s="339" t="s">
        <v>2992</v>
      </c>
      <c r="C87" s="339" t="s">
        <v>457</v>
      </c>
      <c r="D87" s="399">
        <v>-14342.24</v>
      </c>
      <c r="E87" s="335"/>
      <c r="F87" s="496" t="s">
        <v>190</v>
      </c>
      <c r="G87" s="423"/>
      <c r="H87" s="335"/>
      <c r="I87" s="357"/>
      <c r="K87" s="357"/>
      <c r="L87" s="358"/>
      <c r="M87" s="359"/>
      <c r="N87" s="360"/>
      <c r="O87" s="360"/>
    </row>
    <row r="88" spans="1:15" ht="15" customHeight="1">
      <c r="A88" s="637" t="s">
        <v>138</v>
      </c>
      <c r="B88" s="398" t="s">
        <v>3400</v>
      </c>
      <c r="C88" s="339" t="s">
        <v>457</v>
      </c>
      <c r="D88" s="515">
        <v>4446.28</v>
      </c>
      <c r="E88" s="335"/>
      <c r="F88" s="496" t="s">
        <v>190</v>
      </c>
      <c r="G88" s="423"/>
      <c r="H88" s="335"/>
      <c r="I88" s="357"/>
      <c r="K88" s="357"/>
      <c r="L88" s="358"/>
      <c r="M88" s="359"/>
      <c r="N88" s="360"/>
      <c r="O88" s="360"/>
    </row>
    <row r="89" spans="1:15" ht="15" customHeight="1">
      <c r="A89" s="637" t="s">
        <v>138</v>
      </c>
      <c r="B89" s="339" t="s">
        <v>2583</v>
      </c>
      <c r="C89" s="339" t="s">
        <v>457</v>
      </c>
      <c r="D89" s="353">
        <v>13816.759999999998</v>
      </c>
      <c r="E89" s="335"/>
      <c r="F89" s="496" t="s">
        <v>190</v>
      </c>
      <c r="G89" s="423"/>
      <c r="H89" s="335"/>
      <c r="I89" s="357"/>
      <c r="K89" s="357"/>
      <c r="L89" s="358"/>
      <c r="M89" s="359"/>
      <c r="N89" s="360"/>
      <c r="O89" s="360"/>
    </row>
    <row r="90" spans="1:15" ht="15" customHeight="1">
      <c r="A90" s="637" t="s">
        <v>138</v>
      </c>
      <c r="B90" s="398" t="s">
        <v>3403</v>
      </c>
      <c r="C90" s="339" t="s">
        <v>457</v>
      </c>
      <c r="D90" s="353">
        <v>14342.24</v>
      </c>
      <c r="E90" s="335"/>
      <c r="F90" s="496" t="s">
        <v>190</v>
      </c>
      <c r="G90" s="423"/>
      <c r="H90" s="335"/>
      <c r="I90" s="357"/>
      <c r="K90" s="357"/>
      <c r="L90" s="358"/>
      <c r="M90" s="359"/>
      <c r="N90" s="360"/>
      <c r="O90" s="360"/>
    </row>
    <row r="91" spans="1:15" ht="15" customHeight="1" thickBot="1">
      <c r="A91" s="638" t="s">
        <v>138</v>
      </c>
      <c r="B91" s="362" t="s">
        <v>3404</v>
      </c>
      <c r="C91" s="362" t="s">
        <v>457</v>
      </c>
      <c r="D91" s="363">
        <v>14342.24</v>
      </c>
      <c r="E91" s="364"/>
      <c r="F91" s="495" t="s">
        <v>190</v>
      </c>
      <c r="G91" s="400"/>
      <c r="H91" s="364"/>
      <c r="I91" s="367"/>
      <c r="K91" s="357"/>
      <c r="L91" s="358"/>
      <c r="M91" s="359"/>
      <c r="N91" s="360"/>
      <c r="O91" s="360"/>
    </row>
    <row r="92" spans="1:15" ht="15" customHeight="1">
      <c r="A92" s="643"/>
      <c r="B92" s="51" t="s">
        <v>2744</v>
      </c>
      <c r="C92" s="702">
        <v>7400063254</v>
      </c>
      <c r="D92" s="382">
        <v>116000</v>
      </c>
      <c r="E92" s="335"/>
      <c r="F92" s="496"/>
      <c r="G92" s="423"/>
      <c r="H92" s="335"/>
      <c r="I92" s="357"/>
      <c r="K92" s="357"/>
      <c r="L92" s="358"/>
      <c r="M92" s="359"/>
      <c r="N92" s="360"/>
      <c r="O92" s="360"/>
    </row>
    <row r="93" spans="1:15" ht="15" customHeight="1">
      <c r="A93" s="643"/>
      <c r="B93" s="380"/>
      <c r="C93" s="380"/>
      <c r="D93" s="382"/>
      <c r="E93" s="335"/>
      <c r="F93" s="496"/>
      <c r="G93" s="423"/>
      <c r="H93" s="335"/>
      <c r="I93" s="357"/>
      <c r="K93" s="357"/>
      <c r="L93" s="358"/>
      <c r="M93" s="359"/>
      <c r="N93" s="360"/>
      <c r="O93" s="360"/>
    </row>
    <row r="94" spans="1:15" ht="15" customHeight="1">
      <c r="A94" s="64"/>
      <c r="B94" s="79"/>
      <c r="C94" s="61"/>
      <c r="D94" s="65">
        <f>SUM(D5:D93)</f>
        <v>632249.88000000012</v>
      </c>
      <c r="E94" s="65"/>
      <c r="F94" s="65"/>
      <c r="G94" s="65">
        <f>SUM(G5:G93)</f>
        <v>0</v>
      </c>
      <c r="H94" s="65"/>
      <c r="I94" s="65"/>
      <c r="J94" s="384">
        <f>SUM(J5:J93)</f>
        <v>0</v>
      </c>
      <c r="K94" s="65"/>
      <c r="L94" s="65">
        <f>SUM(L5:L93)</f>
        <v>0</v>
      </c>
      <c r="M94" s="65">
        <f>SUM(M5:M93)</f>
        <v>0</v>
      </c>
      <c r="N94" s="65"/>
      <c r="O94" s="49"/>
    </row>
    <row r="95" spans="1:15" ht="15" customHeight="1">
      <c r="A95" s="64"/>
      <c r="B95" s="79"/>
      <c r="C95" s="61"/>
      <c r="D95" s="65"/>
      <c r="E95" s="13"/>
      <c r="F95" s="75"/>
      <c r="G95" s="65"/>
      <c r="H95" s="13"/>
      <c r="L95" s="42"/>
      <c r="M95" s="71"/>
      <c r="N95" s="49"/>
      <c r="O95" s="49"/>
    </row>
    <row r="96" spans="1:15" ht="15" customHeight="1">
      <c r="A96" s="46"/>
      <c r="B96" s="47"/>
      <c r="C96" s="47"/>
      <c r="D96" s="55"/>
      <c r="E96" s="13"/>
      <c r="F96" s="70"/>
      <c r="L96" s="42"/>
      <c r="M96" s="71"/>
      <c r="N96" s="49"/>
      <c r="O96" s="49"/>
    </row>
    <row r="97" spans="1:15" ht="12.75">
      <c r="A97" s="46"/>
      <c r="B97" s="47"/>
      <c r="C97" s="47"/>
      <c r="D97" s="65"/>
      <c r="E97" s="65"/>
      <c r="F97" s="65"/>
      <c r="G97" s="65"/>
      <c r="H97" s="65"/>
      <c r="I97" s="65"/>
      <c r="J97" s="384"/>
      <c r="K97" s="65"/>
      <c r="L97" s="65"/>
      <c r="M97" s="65"/>
      <c r="N97" s="80"/>
      <c r="O97" s="49"/>
    </row>
    <row r="98" spans="1:15" ht="12.75">
      <c r="A98" s="46"/>
      <c r="B98" s="47"/>
      <c r="C98" s="47"/>
      <c r="D98" s="52"/>
      <c r="E98" s="13"/>
      <c r="F98" s="65"/>
      <c r="G98" s="73"/>
      <c r="H98" s="73"/>
      <c r="I98" s="73"/>
      <c r="J98" s="517"/>
      <c r="K98" s="73"/>
      <c r="L98" s="73"/>
      <c r="M98" s="154">
        <f>L94+M94-G94</f>
        <v>0</v>
      </c>
      <c r="N98" s="81"/>
      <c r="O98" s="54"/>
    </row>
    <row r="99" spans="1:15" ht="12.75">
      <c r="A99" s="46"/>
      <c r="B99" s="47"/>
      <c r="C99" s="47"/>
      <c r="D99" s="52"/>
      <c r="E99" s="13"/>
      <c r="F99" s="73"/>
      <c r="G99" s="73"/>
      <c r="H99" s="73"/>
      <c r="I99" s="73"/>
      <c r="J99" s="517"/>
      <c r="K99" s="73"/>
      <c r="L99" s="73"/>
      <c r="M99" s="81"/>
      <c r="N99" s="81"/>
      <c r="O99" s="54"/>
    </row>
    <row r="100" spans="1:15" ht="12.75">
      <c r="A100" s="46"/>
      <c r="B100" s="47"/>
      <c r="C100" s="47"/>
      <c r="D100" s="52"/>
      <c r="E100" s="13"/>
      <c r="F100" s="73"/>
      <c r="G100" s="73"/>
      <c r="H100" s="73"/>
      <c r="I100" s="73"/>
      <c r="J100" s="517"/>
      <c r="K100" s="73"/>
      <c r="L100" s="73"/>
      <c r="M100" s="81"/>
      <c r="N100" s="81"/>
      <c r="O100" s="54"/>
    </row>
    <row r="101" spans="1:15" ht="12.75">
      <c r="A101" s="46"/>
      <c r="B101" s="47"/>
      <c r="C101" s="47"/>
      <c r="D101" s="52"/>
      <c r="E101" s="13"/>
      <c r="F101" s="73"/>
      <c r="G101" s="82"/>
      <c r="H101" s="82"/>
      <c r="I101" s="83"/>
      <c r="J101" s="517"/>
      <c r="K101" s="73"/>
      <c r="L101" s="73"/>
      <c r="M101" s="81"/>
      <c r="N101" s="81"/>
      <c r="O101" s="54"/>
    </row>
    <row r="102" spans="1:15" ht="12.75">
      <c r="A102" s="46"/>
      <c r="B102" s="47"/>
      <c r="C102" s="47"/>
      <c r="D102" s="52"/>
      <c r="E102" s="13"/>
      <c r="F102" s="73"/>
      <c r="G102" s="73"/>
      <c r="H102" s="73"/>
      <c r="I102" s="73"/>
      <c r="J102" s="517"/>
      <c r="K102" s="73"/>
      <c r="L102" s="73"/>
      <c r="M102" s="81"/>
      <c r="N102" s="81"/>
      <c r="O102" s="54"/>
    </row>
    <row r="103" spans="1:15" ht="12.75">
      <c r="A103" s="46"/>
      <c r="B103" s="47"/>
      <c r="C103" s="47"/>
      <c r="D103" s="52"/>
      <c r="E103" s="13"/>
      <c r="F103" s="73"/>
      <c r="G103" s="73"/>
      <c r="H103" s="73"/>
      <c r="I103" s="73"/>
      <c r="J103" s="517"/>
      <c r="K103" s="73"/>
      <c r="L103" s="73"/>
      <c r="M103" s="81"/>
      <c r="N103" s="81"/>
      <c r="O103" s="54"/>
    </row>
    <row r="104" spans="1:15" ht="12.75">
      <c r="A104" s="46"/>
      <c r="B104" s="47"/>
      <c r="C104" s="47"/>
      <c r="D104" s="52"/>
      <c r="E104" s="13"/>
      <c r="F104" s="73"/>
      <c r="G104" s="83"/>
      <c r="H104" s="83"/>
      <c r="I104" s="83"/>
      <c r="J104" s="517"/>
      <c r="K104" s="73"/>
      <c r="L104" s="73"/>
      <c r="M104" s="81"/>
      <c r="N104" s="81"/>
      <c r="O104" s="54"/>
    </row>
    <row r="105" spans="1:15" ht="12.75">
      <c r="A105" s="46"/>
      <c r="B105" s="47"/>
      <c r="C105" s="47"/>
      <c r="D105" s="52"/>
      <c r="E105" s="13"/>
      <c r="F105" s="73"/>
      <c r="G105" s="73"/>
      <c r="H105" s="73"/>
      <c r="I105" s="73"/>
      <c r="J105" s="517"/>
      <c r="K105" s="73"/>
      <c r="L105" s="73"/>
      <c r="M105" s="81"/>
      <c r="N105" s="81"/>
      <c r="O105" s="54"/>
    </row>
    <row r="106" spans="1:15" ht="12.75">
      <c r="A106" s="46"/>
      <c r="B106" s="47"/>
      <c r="C106" s="47"/>
      <c r="D106" s="52"/>
      <c r="E106" s="13"/>
      <c r="F106" s="73"/>
      <c r="G106" s="73"/>
      <c r="H106" s="73"/>
      <c r="I106" s="73"/>
      <c r="J106" s="517"/>
      <c r="K106" s="73"/>
      <c r="L106" s="73"/>
      <c r="M106" s="81"/>
      <c r="N106" s="81"/>
      <c r="O106" s="54"/>
    </row>
    <row r="107" spans="1:15" ht="12.75">
      <c r="A107" s="46"/>
      <c r="B107" s="47"/>
      <c r="C107" s="73"/>
      <c r="D107" s="81"/>
      <c r="E107" s="13"/>
      <c r="F107" s="73"/>
      <c r="G107" s="73"/>
      <c r="H107" s="73"/>
      <c r="I107" s="73"/>
      <c r="J107" s="517"/>
      <c r="K107" s="73"/>
      <c r="L107" s="73"/>
      <c r="M107" s="81"/>
      <c r="N107" s="81"/>
      <c r="O107" s="54"/>
    </row>
    <row r="108" spans="1:15" ht="12.75">
      <c r="A108" s="46"/>
      <c r="B108" s="47"/>
      <c r="C108" s="73"/>
      <c r="D108" s="81"/>
      <c r="E108" s="13"/>
      <c r="F108" s="73"/>
      <c r="G108" s="73"/>
      <c r="H108" s="73"/>
      <c r="I108" s="73"/>
      <c r="J108" s="517"/>
      <c r="K108" s="73"/>
      <c r="L108" s="73"/>
      <c r="M108" s="81"/>
      <c r="N108" s="81"/>
      <c r="O108" s="54"/>
    </row>
    <row r="109" spans="1:15" ht="12.75">
      <c r="A109" s="46"/>
      <c r="B109" s="47"/>
      <c r="C109" s="47"/>
      <c r="D109" s="52"/>
      <c r="E109" s="13"/>
      <c r="F109" s="73"/>
      <c r="G109" s="73"/>
      <c r="H109" s="73"/>
      <c r="I109" s="73"/>
      <c r="J109" s="517"/>
      <c r="K109" s="73"/>
      <c r="L109" s="73"/>
      <c r="M109" s="81"/>
      <c r="N109" s="81"/>
      <c r="O109" s="54"/>
    </row>
    <row r="110" spans="1:15" ht="12.75">
      <c r="A110" s="46"/>
      <c r="B110" s="47"/>
      <c r="C110" s="47"/>
      <c r="D110" s="52"/>
      <c r="E110" s="13"/>
      <c r="F110" s="73"/>
      <c r="G110" s="73"/>
      <c r="H110" s="73"/>
      <c r="I110" s="73"/>
      <c r="J110" s="517"/>
      <c r="K110" s="73"/>
      <c r="L110" s="73"/>
      <c r="M110" s="81"/>
      <c r="N110" s="81"/>
      <c r="O110" s="54"/>
    </row>
    <row r="111" spans="1:15" ht="12.75">
      <c r="A111" s="46"/>
      <c r="B111" s="47"/>
      <c r="C111" s="47"/>
      <c r="D111" s="48"/>
      <c r="E111" s="13"/>
      <c r="F111" s="73"/>
      <c r="G111"/>
      <c r="H111"/>
      <c r="I111"/>
      <c r="J111" s="518"/>
      <c r="K111"/>
      <c r="L111"/>
      <c r="M111" s="54"/>
      <c r="N111" s="54"/>
      <c r="O111" s="54"/>
    </row>
    <row r="112" spans="1:15" ht="12.75">
      <c r="A112" s="46"/>
      <c r="B112" s="47"/>
      <c r="C112" s="47"/>
      <c r="D112" s="48"/>
      <c r="E112" s="13"/>
      <c r="F112" s="73"/>
      <c r="G112"/>
      <c r="H112"/>
      <c r="I112"/>
      <c r="J112" s="518"/>
      <c r="K112"/>
      <c r="L112"/>
      <c r="M112" s="54"/>
      <c r="N112" s="54"/>
      <c r="O112" s="54"/>
    </row>
    <row r="113" spans="1:15">
      <c r="A113" s="66"/>
      <c r="B113" s="40" t="s">
        <v>25</v>
      </c>
      <c r="E113" s="40"/>
      <c r="M113" s="45"/>
      <c r="N113" s="49"/>
      <c r="O113" s="49"/>
    </row>
    <row r="114" spans="1:15">
      <c r="A114" s="59"/>
      <c r="B114" s="40" t="s">
        <v>127</v>
      </c>
      <c r="E114" s="40"/>
      <c r="M114" s="45"/>
      <c r="N114" s="49"/>
      <c r="O114" s="49"/>
    </row>
    <row r="115" spans="1:15">
      <c r="A115" s="60"/>
      <c r="B115" s="40" t="s">
        <v>161</v>
      </c>
      <c r="E115" s="40"/>
      <c r="M115" s="45"/>
      <c r="N115" s="49"/>
      <c r="O115" s="49"/>
    </row>
    <row r="116" spans="1:15">
      <c r="A116" s="842"/>
      <c r="B116" s="40" t="s">
        <v>3292</v>
      </c>
      <c r="M116" s="45"/>
      <c r="N116" s="49"/>
      <c r="O116" s="49"/>
    </row>
    <row r="117" spans="1:15">
      <c r="M117" s="45"/>
      <c r="N117" s="49"/>
      <c r="O117" s="49"/>
    </row>
    <row r="118" spans="1:15">
      <c r="M118" s="45"/>
      <c r="N118" s="49"/>
      <c r="O118" s="49"/>
    </row>
    <row r="119" spans="1:15">
      <c r="M119" s="45"/>
      <c r="N119" s="49"/>
      <c r="O119" s="49"/>
    </row>
    <row r="120" spans="1:15">
      <c r="M120" s="45"/>
      <c r="N120" s="49"/>
      <c r="O120" s="49"/>
    </row>
    <row r="121" spans="1:15">
      <c r="M121" s="45"/>
      <c r="N121" s="49"/>
      <c r="O121" s="49"/>
    </row>
    <row r="122" spans="1:15">
      <c r="M122" s="45"/>
      <c r="N122" s="49"/>
      <c r="O122" s="49"/>
    </row>
    <row r="123" spans="1:15">
      <c r="M123" s="45"/>
      <c r="N123" s="49"/>
      <c r="O123" s="49"/>
    </row>
    <row r="124" spans="1:15">
      <c r="M124" s="45"/>
      <c r="N124" s="49"/>
      <c r="O124" s="49"/>
    </row>
    <row r="125" spans="1:15">
      <c r="M125" s="45"/>
      <c r="N125" s="49"/>
      <c r="O125" s="49"/>
    </row>
    <row r="126" spans="1:15">
      <c r="M126" s="45"/>
      <c r="N126" s="49"/>
      <c r="O126" s="49"/>
    </row>
    <row r="127" spans="1:15">
      <c r="M127" s="45"/>
      <c r="N127" s="49"/>
      <c r="O127" s="49"/>
    </row>
    <row r="128" spans="1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</sheetData>
  <autoFilter ref="A4:N97"/>
  <sortState ref="A5:F91">
    <sortCondition ref="C5:C91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05"/>
  <sheetViews>
    <sheetView topLeftCell="A82" workbookViewId="0">
      <selection activeCell="F106" sqref="F106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3427</v>
      </c>
      <c r="E1" s="240"/>
      <c r="F1" s="240"/>
      <c r="G1" s="240"/>
      <c r="H1" s="533"/>
      <c r="I1" s="685"/>
      <c r="J1" s="685"/>
      <c r="K1" s="685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685"/>
      <c r="J2" s="685"/>
      <c r="K2" s="685"/>
      <c r="L2" s="239"/>
      <c r="M2" s="239"/>
    </row>
    <row r="3" spans="1:13" ht="15.75">
      <c r="A3" s="685"/>
      <c r="B3" s="685"/>
      <c r="C3" s="685"/>
      <c r="D3" s="685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685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685"/>
      <c r="L5" s="239"/>
      <c r="M5" s="239"/>
    </row>
    <row r="6" spans="1:13" ht="15" customHeight="1" thickBot="1">
      <c r="A6" s="362" t="s">
        <v>457</v>
      </c>
      <c r="B6" s="706" t="s">
        <v>2937</v>
      </c>
      <c r="C6" s="400">
        <v>-14342.24</v>
      </c>
      <c r="D6" s="362" t="s">
        <v>3413</v>
      </c>
      <c r="E6" s="525"/>
      <c r="F6" s="526">
        <f>SUM(C6:E6)</f>
        <v>-14342.24</v>
      </c>
      <c r="G6" s="527"/>
      <c r="H6" s="537"/>
      <c r="I6" s="527">
        <v>600691</v>
      </c>
      <c r="J6" s="714">
        <f>F6/1.16</f>
        <v>-12364</v>
      </c>
      <c r="K6" s="529">
        <f>J6*0.16</f>
        <v>-1978.24</v>
      </c>
      <c r="L6" s="607"/>
      <c r="M6" s="252"/>
    </row>
    <row r="7" spans="1:13" ht="15" customHeight="1">
      <c r="A7" s="339" t="s">
        <v>2905</v>
      </c>
      <c r="B7" s="686" t="s">
        <v>3073</v>
      </c>
      <c r="C7" s="399">
        <v>-10491.039999999999</v>
      </c>
      <c r="D7" s="339" t="s">
        <v>3416</v>
      </c>
      <c r="E7" s="520">
        <f>SUM(C7:D7)</f>
        <v>-10491.039999999999</v>
      </c>
      <c r="F7" s="521"/>
      <c r="G7" s="522"/>
      <c r="H7" s="533"/>
      <c r="I7" s="530">
        <v>600616</v>
      </c>
      <c r="J7" s="716">
        <f>E7/1.16</f>
        <v>-9044</v>
      </c>
      <c r="K7" s="532">
        <f>J7*0.16</f>
        <v>-1447.04</v>
      </c>
      <c r="L7" s="611"/>
      <c r="M7" s="252"/>
    </row>
    <row r="8" spans="1:13" ht="15" customHeight="1" thickBot="1">
      <c r="A8" s="362" t="s">
        <v>134</v>
      </c>
      <c r="B8" s="706" t="s">
        <v>1832</v>
      </c>
      <c r="C8" s="400">
        <v>-11241.56</v>
      </c>
      <c r="D8" s="362" t="s">
        <v>3416</v>
      </c>
      <c r="E8" s="525">
        <f>SUM(C8:D8)</f>
        <v>-11241.56</v>
      </c>
      <c r="F8" s="526">
        <f>SUM(E7:E8)</f>
        <v>-21732.6</v>
      </c>
      <c r="G8" s="527"/>
      <c r="H8" s="537"/>
      <c r="I8" s="527">
        <v>600644</v>
      </c>
      <c r="J8" s="714">
        <f>E8/1.16</f>
        <v>-9691</v>
      </c>
      <c r="K8" s="529">
        <f t="shared" ref="K8:K32" si="0">J8*0.16</f>
        <v>-1550.56</v>
      </c>
      <c r="L8" s="607"/>
      <c r="M8" s="252"/>
    </row>
    <row r="9" spans="1:13" ht="15" customHeight="1">
      <c r="A9" s="339" t="s">
        <v>134</v>
      </c>
      <c r="B9" s="686" t="s">
        <v>3064</v>
      </c>
      <c r="C9" s="399">
        <v>-11673.08</v>
      </c>
      <c r="D9" s="339" t="s">
        <v>3418</v>
      </c>
      <c r="E9" s="520"/>
      <c r="F9" s="521"/>
      <c r="G9" s="522"/>
      <c r="H9" s="533"/>
      <c r="I9" s="522"/>
      <c r="J9" s="715"/>
      <c r="K9" s="524"/>
      <c r="L9" s="611"/>
      <c r="M9" s="252"/>
    </row>
    <row r="10" spans="1:13" ht="15" customHeight="1" thickBot="1">
      <c r="A10" s="362" t="s">
        <v>134</v>
      </c>
      <c r="B10" s="706" t="s">
        <v>1991</v>
      </c>
      <c r="C10" s="400">
        <v>-11481.679999999998</v>
      </c>
      <c r="D10" s="362" t="s">
        <v>3418</v>
      </c>
      <c r="E10" s="525"/>
      <c r="F10" s="526">
        <f>SUM(C9:C10)</f>
        <v>-23154.76</v>
      </c>
      <c r="G10" s="527"/>
      <c r="H10" s="537"/>
      <c r="I10" s="527">
        <v>600644</v>
      </c>
      <c r="J10" s="714">
        <f t="shared" ref="J10:J32" si="1">F10/1.16</f>
        <v>-19961</v>
      </c>
      <c r="K10" s="529">
        <f t="shared" si="0"/>
        <v>-3193.76</v>
      </c>
      <c r="L10" s="607"/>
      <c r="M10" s="252"/>
    </row>
    <row r="11" spans="1:13" ht="15" customHeight="1" thickBot="1">
      <c r="A11" s="372" t="s">
        <v>134</v>
      </c>
      <c r="B11" s="707" t="s">
        <v>1832</v>
      </c>
      <c r="C11" s="404">
        <v>-11241.56</v>
      </c>
      <c r="D11" s="372" t="s">
        <v>3426</v>
      </c>
      <c r="E11" s="543"/>
      <c r="F11" s="544">
        <f>SUM(C11:E11)</f>
        <v>-11241.56</v>
      </c>
      <c r="G11" s="545"/>
      <c r="H11" s="546"/>
      <c r="I11" s="545">
        <v>600644</v>
      </c>
      <c r="J11" s="717">
        <f t="shared" si="1"/>
        <v>-9691</v>
      </c>
      <c r="K11" s="548">
        <f t="shared" si="0"/>
        <v>-1550.56</v>
      </c>
      <c r="L11" s="610"/>
      <c r="M11" s="252"/>
    </row>
    <row r="12" spans="1:13" ht="15" customHeight="1">
      <c r="A12" s="339" t="s">
        <v>141</v>
      </c>
      <c r="B12" s="687" t="s">
        <v>3300</v>
      </c>
      <c r="C12" s="446">
        <v>1241.1999999999998</v>
      </c>
      <c r="D12" s="339" t="s">
        <v>3411</v>
      </c>
      <c r="E12" s="520"/>
      <c r="F12" s="521"/>
      <c r="G12" s="522"/>
      <c r="H12" s="533"/>
      <c r="I12" s="530"/>
      <c r="J12" s="716"/>
      <c r="K12" s="532"/>
      <c r="L12" s="611"/>
      <c r="M12" s="252"/>
    </row>
    <row r="13" spans="1:13" ht="15" customHeight="1">
      <c r="A13" s="339" t="s">
        <v>136</v>
      </c>
      <c r="B13" s="687" t="s">
        <v>3322</v>
      </c>
      <c r="C13" s="446">
        <v>1241.1999999999998</v>
      </c>
      <c r="D13" s="339" t="s">
        <v>3411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339" t="s">
        <v>141</v>
      </c>
      <c r="B14" s="687" t="s">
        <v>3301</v>
      </c>
      <c r="C14" s="446">
        <v>1241.1999999999998</v>
      </c>
      <c r="D14" s="339" t="s">
        <v>3411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339" t="s">
        <v>134</v>
      </c>
      <c r="B15" s="687" t="s">
        <v>3302</v>
      </c>
      <c r="C15" s="446">
        <v>1241.1999999999998</v>
      </c>
      <c r="D15" s="339" t="s">
        <v>3411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339" t="s">
        <v>141</v>
      </c>
      <c r="B16" s="687" t="s">
        <v>3307</v>
      </c>
      <c r="C16" s="446">
        <v>1241.1999999999998</v>
      </c>
      <c r="D16" s="339" t="s">
        <v>3411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5" customHeight="1">
      <c r="A17" s="339" t="s">
        <v>141</v>
      </c>
      <c r="B17" s="687" t="s">
        <v>3308</v>
      </c>
      <c r="C17" s="446">
        <v>1241.1999999999998</v>
      </c>
      <c r="D17" s="339" t="s">
        <v>3411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339" t="s">
        <v>141</v>
      </c>
      <c r="B18" s="687" t="s">
        <v>3309</v>
      </c>
      <c r="C18" s="446">
        <v>1241.1999999999998</v>
      </c>
      <c r="D18" s="339" t="s">
        <v>3411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141</v>
      </c>
      <c r="B19" s="687" t="s">
        <v>3310</v>
      </c>
      <c r="C19" s="446">
        <v>1241.1999999999998</v>
      </c>
      <c r="D19" s="339" t="s">
        <v>3411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>
      <c r="A20" s="339" t="s">
        <v>141</v>
      </c>
      <c r="B20" s="687" t="s">
        <v>3311</v>
      </c>
      <c r="C20" s="446">
        <v>1241.1999999999998</v>
      </c>
      <c r="D20" s="339" t="s">
        <v>3411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5" customHeight="1">
      <c r="A21" s="339" t="s">
        <v>141</v>
      </c>
      <c r="B21" s="687" t="s">
        <v>3312</v>
      </c>
      <c r="C21" s="446">
        <v>1241.1999999999998</v>
      </c>
      <c r="D21" s="339" t="s">
        <v>3411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>
      <c r="A22" s="339" t="s">
        <v>141</v>
      </c>
      <c r="B22" s="687" t="s">
        <v>3316</v>
      </c>
      <c r="C22" s="446">
        <v>1241.1999999999998</v>
      </c>
      <c r="D22" s="339" t="s">
        <v>3411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5" customHeight="1">
      <c r="A23" s="339" t="s">
        <v>141</v>
      </c>
      <c r="B23" s="687" t="s">
        <v>3317</v>
      </c>
      <c r="C23" s="446">
        <v>1241.1999999999998</v>
      </c>
      <c r="D23" s="339" t="s">
        <v>3411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5" customHeight="1">
      <c r="A24" s="339" t="s">
        <v>141</v>
      </c>
      <c r="B24" s="687" t="s">
        <v>3318</v>
      </c>
      <c r="C24" s="446">
        <v>1241.1999999999998</v>
      </c>
      <c r="D24" s="339" t="s">
        <v>3411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339" t="s">
        <v>2905</v>
      </c>
      <c r="B25" s="687" t="s">
        <v>3319</v>
      </c>
      <c r="C25" s="446">
        <v>1241.1999999999998</v>
      </c>
      <c r="D25" s="339" t="s">
        <v>3411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339" t="s">
        <v>134</v>
      </c>
      <c r="B26" s="687" t="s">
        <v>3321</v>
      </c>
      <c r="C26" s="446">
        <v>1241.1999999999998</v>
      </c>
      <c r="D26" s="339" t="s">
        <v>3411</v>
      </c>
      <c r="E26" s="520">
        <f>SUM(C12:C26)</f>
        <v>18618.000000000004</v>
      </c>
      <c r="F26" s="521"/>
      <c r="G26" s="522"/>
      <c r="H26" s="533"/>
      <c r="I26" s="522">
        <v>803001</v>
      </c>
      <c r="J26" s="715">
        <f>E26/1.16</f>
        <v>16050.000000000004</v>
      </c>
      <c r="K26" s="524">
        <f>J26*0.16</f>
        <v>2568.0000000000005</v>
      </c>
      <c r="L26" s="602"/>
      <c r="M26" s="252"/>
    </row>
    <row r="27" spans="1:13" ht="15" customHeight="1">
      <c r="A27" s="339" t="s">
        <v>457</v>
      </c>
      <c r="B27" s="688" t="s">
        <v>3323</v>
      </c>
      <c r="C27" s="515">
        <v>4446.28</v>
      </c>
      <c r="D27" s="339" t="s">
        <v>3411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5" customHeight="1">
      <c r="A28" s="339" t="s">
        <v>457</v>
      </c>
      <c r="B28" s="688" t="s">
        <v>3324</v>
      </c>
      <c r="C28" s="353">
        <v>14342.24</v>
      </c>
      <c r="D28" s="339" t="s">
        <v>3411</v>
      </c>
      <c r="E28" s="520">
        <f>SUM(C27:C28)</f>
        <v>18788.52</v>
      </c>
      <c r="F28" s="521"/>
      <c r="G28" s="522"/>
      <c r="H28" s="533"/>
      <c r="I28" s="522">
        <v>600691</v>
      </c>
      <c r="J28" s="715">
        <f t="shared" ref="J28:J31" si="2">E28/1.16</f>
        <v>16197.000000000002</v>
      </c>
      <c r="K28" s="524">
        <f t="shared" ref="K28:K31" si="3">J28*0.16</f>
        <v>2591.5200000000004</v>
      </c>
      <c r="L28" s="602"/>
      <c r="M28" s="252"/>
    </row>
    <row r="29" spans="1:13" ht="15" customHeight="1">
      <c r="A29" s="339" t="s">
        <v>136</v>
      </c>
      <c r="B29" s="688" t="s">
        <v>2962</v>
      </c>
      <c r="C29" s="353">
        <v>15719.159999999998</v>
      </c>
      <c r="D29" s="339" t="s">
        <v>3411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339" t="s">
        <v>136</v>
      </c>
      <c r="B30" s="708" t="s">
        <v>2002</v>
      </c>
      <c r="C30" s="382">
        <v>15750.48</v>
      </c>
      <c r="D30" s="339" t="s">
        <v>3411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 thickBot="1">
      <c r="A31" s="362" t="s">
        <v>136</v>
      </c>
      <c r="B31" s="709" t="s">
        <v>2199</v>
      </c>
      <c r="C31" s="363">
        <v>15750.48</v>
      </c>
      <c r="D31" s="362" t="s">
        <v>3411</v>
      </c>
      <c r="E31" s="525">
        <f>SUM(C29:C31)</f>
        <v>47220.119999999995</v>
      </c>
      <c r="F31" s="526">
        <f>SUM(E22:E31)</f>
        <v>84626.64</v>
      </c>
      <c r="G31" s="527"/>
      <c r="H31" s="537"/>
      <c r="I31" s="527">
        <v>600640</v>
      </c>
      <c r="J31" s="715">
        <f t="shared" si="2"/>
        <v>40707</v>
      </c>
      <c r="K31" s="524">
        <f t="shared" si="3"/>
        <v>6513.12</v>
      </c>
      <c r="L31" s="607"/>
      <c r="M31" s="252"/>
    </row>
    <row r="32" spans="1:13" ht="15" customHeight="1" thickBot="1">
      <c r="A32" s="372" t="s">
        <v>134</v>
      </c>
      <c r="B32" s="710" t="s">
        <v>2317</v>
      </c>
      <c r="C32" s="425">
        <v>11481.679999999998</v>
      </c>
      <c r="D32" s="372" t="s">
        <v>3412</v>
      </c>
      <c r="E32" s="543"/>
      <c r="F32" s="544">
        <f>SUM(C32:E32)</f>
        <v>11481.679999999998</v>
      </c>
      <c r="G32" s="545"/>
      <c r="H32" s="546"/>
      <c r="I32" s="545">
        <v>600644</v>
      </c>
      <c r="J32" s="717">
        <f t="shared" si="1"/>
        <v>9898</v>
      </c>
      <c r="K32" s="548">
        <f t="shared" si="0"/>
        <v>1583.68</v>
      </c>
      <c r="L32" s="610"/>
      <c r="M32" s="252"/>
    </row>
    <row r="33" spans="1:13" ht="15" customHeight="1">
      <c r="A33" s="339" t="s">
        <v>141</v>
      </c>
      <c r="B33" s="688" t="s">
        <v>3320</v>
      </c>
      <c r="C33" s="515">
        <v>10097.799999999999</v>
      </c>
      <c r="D33" s="339" t="s">
        <v>3414</v>
      </c>
      <c r="E33" s="520">
        <f>SUM(C33:D33)</f>
        <v>10097.799999999999</v>
      </c>
      <c r="F33" s="521"/>
      <c r="G33" s="522"/>
      <c r="H33" s="533"/>
      <c r="I33" s="530">
        <v>600684</v>
      </c>
      <c r="J33" s="716">
        <f>E33/1.16</f>
        <v>8705</v>
      </c>
      <c r="K33" s="532">
        <f>J33*0.16</f>
        <v>1392.8</v>
      </c>
      <c r="L33" s="611"/>
      <c r="M33" s="252"/>
    </row>
    <row r="34" spans="1:13" ht="15" customHeight="1">
      <c r="A34" s="339" t="s">
        <v>2905</v>
      </c>
      <c r="B34" s="688" t="s">
        <v>3319</v>
      </c>
      <c r="C34" s="515">
        <v>10097.799999999999</v>
      </c>
      <c r="D34" s="339" t="s">
        <v>3414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5" customHeight="1">
      <c r="A35" s="339" t="s">
        <v>2905</v>
      </c>
      <c r="B35" s="688" t="s">
        <v>3188</v>
      </c>
      <c r="C35" s="515">
        <v>10491.039999999999</v>
      </c>
      <c r="D35" s="339" t="s">
        <v>3414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339" t="s">
        <v>2905</v>
      </c>
      <c r="B36" s="688" t="s">
        <v>3073</v>
      </c>
      <c r="C36" s="515">
        <v>10491.039999999999</v>
      </c>
      <c r="D36" s="339" t="s">
        <v>3414</v>
      </c>
      <c r="E36" s="520">
        <f>SUM(C34:C36)</f>
        <v>31079.879999999997</v>
      </c>
      <c r="F36" s="521"/>
      <c r="G36" s="522"/>
      <c r="H36" s="533"/>
      <c r="I36" s="522">
        <v>600616</v>
      </c>
      <c r="J36" s="715">
        <f t="shared" ref="J36:J52" si="4">E36/1.16</f>
        <v>26793</v>
      </c>
      <c r="K36" s="524">
        <f t="shared" ref="K36:K52" si="5">J36*0.16</f>
        <v>4286.88</v>
      </c>
      <c r="L36" s="602"/>
      <c r="M36" s="252"/>
    </row>
    <row r="37" spans="1:13" ht="15" customHeight="1">
      <c r="A37" s="339" t="s">
        <v>134</v>
      </c>
      <c r="B37" s="688" t="s">
        <v>1838</v>
      </c>
      <c r="C37" s="515">
        <v>11481.679999999998</v>
      </c>
      <c r="D37" s="339" t="s">
        <v>3414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5" customHeight="1">
      <c r="A38" s="339" t="s">
        <v>134</v>
      </c>
      <c r="B38" s="688" t="s">
        <v>2103</v>
      </c>
      <c r="C38" s="353">
        <v>11481.679999999998</v>
      </c>
      <c r="D38" s="339" t="s">
        <v>3414</v>
      </c>
      <c r="E38" s="520">
        <f>SUM(C37:C38)</f>
        <v>22963.359999999997</v>
      </c>
      <c r="F38" s="521"/>
      <c r="G38" s="522"/>
      <c r="H38" s="533"/>
      <c r="I38" s="522">
        <v>600644</v>
      </c>
      <c r="J38" s="715">
        <f t="shared" si="4"/>
        <v>19796</v>
      </c>
      <c r="K38" s="524">
        <f t="shared" si="5"/>
        <v>3167.36</v>
      </c>
      <c r="L38" s="602"/>
      <c r="M38" s="252"/>
    </row>
    <row r="39" spans="1:13" ht="15" customHeight="1">
      <c r="A39" s="339" t="s">
        <v>457</v>
      </c>
      <c r="B39" s="688" t="s">
        <v>2576</v>
      </c>
      <c r="C39" s="353">
        <v>13816.759999999998</v>
      </c>
      <c r="D39" s="339" t="s">
        <v>3414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>
      <c r="A40" s="339" t="s">
        <v>457</v>
      </c>
      <c r="B40" s="688" t="s">
        <v>3326</v>
      </c>
      <c r="C40" s="353">
        <v>14342.24</v>
      </c>
      <c r="D40" s="339" t="s">
        <v>3414</v>
      </c>
      <c r="E40" s="520">
        <f>SUM(C39:C40)</f>
        <v>28159</v>
      </c>
      <c r="F40" s="521"/>
      <c r="G40" s="522"/>
      <c r="H40" s="533"/>
      <c r="I40" s="522">
        <v>600691</v>
      </c>
      <c r="J40" s="715">
        <f t="shared" si="4"/>
        <v>24275</v>
      </c>
      <c r="K40" s="524">
        <f t="shared" si="5"/>
        <v>3884</v>
      </c>
      <c r="L40" s="602"/>
      <c r="M40" s="252"/>
    </row>
    <row r="41" spans="1:13" ht="15" customHeight="1">
      <c r="A41" s="339" t="s">
        <v>136</v>
      </c>
      <c r="B41" s="688" t="s">
        <v>3303</v>
      </c>
      <c r="C41" s="353">
        <v>15750.48</v>
      </c>
      <c r="D41" s="339" t="s">
        <v>3414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5" customHeight="1">
      <c r="A42" s="339" t="s">
        <v>136</v>
      </c>
      <c r="B42" s="688" t="s">
        <v>2953</v>
      </c>
      <c r="C42" s="353">
        <v>15750.48</v>
      </c>
      <c r="D42" s="339" t="s">
        <v>3414</v>
      </c>
      <c r="E42" s="520"/>
      <c r="F42" s="521"/>
      <c r="G42" s="522"/>
      <c r="H42" s="533"/>
      <c r="I42" s="522"/>
      <c r="J42" s="715"/>
      <c r="K42" s="524"/>
      <c r="L42" s="602"/>
      <c r="M42" s="252"/>
    </row>
    <row r="43" spans="1:13" ht="15" customHeight="1">
      <c r="A43" s="339" t="s">
        <v>136</v>
      </c>
      <c r="B43" s="688" t="s">
        <v>2957</v>
      </c>
      <c r="C43" s="353">
        <v>15750.48</v>
      </c>
      <c r="D43" s="339" t="s">
        <v>3414</v>
      </c>
      <c r="E43" s="520"/>
      <c r="F43" s="521"/>
      <c r="G43" s="522"/>
      <c r="H43" s="533"/>
      <c r="I43" s="522"/>
      <c r="J43" s="715"/>
      <c r="K43" s="524"/>
      <c r="L43" s="602"/>
      <c r="M43" s="252"/>
    </row>
    <row r="44" spans="1:13" ht="15" customHeight="1">
      <c r="A44" s="339" t="s">
        <v>136</v>
      </c>
      <c r="B44" s="688" t="s">
        <v>3322</v>
      </c>
      <c r="C44" s="353">
        <v>15750.48</v>
      </c>
      <c r="D44" s="339" t="s">
        <v>3414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>
      <c r="A45" s="339" t="s">
        <v>136</v>
      </c>
      <c r="B45" s="688" t="s">
        <v>1214</v>
      </c>
      <c r="C45" s="353">
        <v>15750.48</v>
      </c>
      <c r="D45" s="339" t="s">
        <v>3414</v>
      </c>
      <c r="E45" s="520"/>
      <c r="F45" s="521"/>
      <c r="G45" s="522"/>
      <c r="H45" s="533"/>
      <c r="I45" s="522"/>
      <c r="J45" s="715"/>
      <c r="K45" s="524"/>
      <c r="L45" s="602"/>
      <c r="M45" s="252"/>
    </row>
    <row r="46" spans="1:13" ht="15" customHeight="1">
      <c r="A46" s="339" t="s">
        <v>136</v>
      </c>
      <c r="B46" s="688" t="s">
        <v>1226</v>
      </c>
      <c r="C46" s="353">
        <v>15750.48</v>
      </c>
      <c r="D46" s="339" t="s">
        <v>3414</v>
      </c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5" customHeight="1">
      <c r="A47" s="339" t="s">
        <v>136</v>
      </c>
      <c r="B47" s="688" t="s">
        <v>2119</v>
      </c>
      <c r="C47" s="353">
        <v>15750.48</v>
      </c>
      <c r="D47" s="339" t="s">
        <v>3414</v>
      </c>
      <c r="E47" s="520">
        <f>SUM(C41:C47)</f>
        <v>110253.35999999999</v>
      </c>
      <c r="F47" s="521"/>
      <c r="G47" s="522"/>
      <c r="H47" s="533"/>
      <c r="I47" s="522">
        <v>600640</v>
      </c>
      <c r="J47" s="715">
        <f t="shared" si="4"/>
        <v>95046</v>
      </c>
      <c r="K47" s="524">
        <f t="shared" si="5"/>
        <v>15207.36</v>
      </c>
      <c r="L47" s="602"/>
      <c r="M47" s="252"/>
    </row>
    <row r="48" spans="1:13" ht="15" customHeight="1">
      <c r="A48" s="339" t="s">
        <v>298</v>
      </c>
      <c r="B48" s="688" t="s">
        <v>2760</v>
      </c>
      <c r="C48" s="353">
        <v>19565.719999999998</v>
      </c>
      <c r="D48" s="339" t="s">
        <v>3414</v>
      </c>
      <c r="E48" s="520">
        <f>SUM(C48)</f>
        <v>19565.719999999998</v>
      </c>
      <c r="F48" s="521"/>
      <c r="G48" s="522"/>
      <c r="H48" s="533"/>
      <c r="I48" s="522">
        <v>600638</v>
      </c>
      <c r="J48" s="715">
        <f t="shared" si="4"/>
        <v>16867</v>
      </c>
      <c r="K48" s="524">
        <f t="shared" si="5"/>
        <v>2698.7200000000003</v>
      </c>
      <c r="L48" s="602"/>
      <c r="M48" s="252"/>
    </row>
    <row r="49" spans="1:13" ht="15" customHeight="1">
      <c r="A49" s="339" t="s">
        <v>383</v>
      </c>
      <c r="B49" s="688" t="s">
        <v>3325</v>
      </c>
      <c r="C49" s="353">
        <v>21313.84</v>
      </c>
      <c r="D49" s="339" t="s">
        <v>3414</v>
      </c>
      <c r="E49" s="520"/>
      <c r="F49" s="521"/>
      <c r="G49" s="522"/>
      <c r="H49" s="533"/>
      <c r="I49" s="522"/>
      <c r="J49" s="715"/>
      <c r="K49" s="524"/>
      <c r="L49" s="602"/>
      <c r="M49" s="252"/>
    </row>
    <row r="50" spans="1:13" ht="15" customHeight="1">
      <c r="A50" s="339" t="s">
        <v>383</v>
      </c>
      <c r="B50" s="688" t="s">
        <v>3187</v>
      </c>
      <c r="C50" s="353">
        <v>21588.76</v>
      </c>
      <c r="D50" s="339" t="s">
        <v>3414</v>
      </c>
      <c r="E50" s="520">
        <f>SUM(C49:C50)</f>
        <v>42902.6</v>
      </c>
      <c r="F50" s="521"/>
      <c r="G50" s="522"/>
      <c r="H50" s="533"/>
      <c r="I50" s="522">
        <v>600606</v>
      </c>
      <c r="J50" s="715">
        <f t="shared" si="4"/>
        <v>36985</v>
      </c>
      <c r="K50" s="524">
        <f t="shared" si="5"/>
        <v>5917.6</v>
      </c>
      <c r="L50" s="602"/>
      <c r="M50" s="252"/>
    </row>
    <row r="51" spans="1:13" ht="15" customHeight="1">
      <c r="A51" s="339" t="s">
        <v>565</v>
      </c>
      <c r="B51" s="688" t="s">
        <v>512</v>
      </c>
      <c r="C51" s="353">
        <v>16813.039999999997</v>
      </c>
      <c r="D51" s="339" t="s">
        <v>3414</v>
      </c>
      <c r="E51" s="520"/>
      <c r="F51" s="521"/>
      <c r="G51" s="522"/>
      <c r="H51" s="533"/>
      <c r="I51" s="522"/>
      <c r="J51" s="715"/>
      <c r="K51" s="524"/>
      <c r="L51" s="602"/>
      <c r="M51" s="252"/>
    </row>
    <row r="52" spans="1:13" ht="15" customHeight="1" thickBot="1">
      <c r="A52" s="362" t="s">
        <v>565</v>
      </c>
      <c r="B52" s="709" t="s">
        <v>3327</v>
      </c>
      <c r="C52" s="363">
        <v>30444.199999999997</v>
      </c>
      <c r="D52" s="362" t="s">
        <v>3414</v>
      </c>
      <c r="E52" s="525">
        <f>SUM(C51:C52)</f>
        <v>47257.239999999991</v>
      </c>
      <c r="F52" s="526">
        <f>SUM(E33:E52)</f>
        <v>312278.95999999996</v>
      </c>
      <c r="G52" s="527"/>
      <c r="H52" s="537"/>
      <c r="I52" s="527">
        <v>600627</v>
      </c>
      <c r="J52" s="714">
        <f t="shared" si="4"/>
        <v>40738.999999999993</v>
      </c>
      <c r="K52" s="529">
        <f t="shared" si="5"/>
        <v>6518.2399999999989</v>
      </c>
      <c r="L52" s="607"/>
      <c r="M52" s="252"/>
    </row>
    <row r="53" spans="1:13" ht="15" customHeight="1">
      <c r="A53" s="339" t="s">
        <v>134</v>
      </c>
      <c r="B53" s="688" t="s">
        <v>1832</v>
      </c>
      <c r="C53" s="515">
        <v>11241.56</v>
      </c>
      <c r="D53" s="339" t="s">
        <v>3415</v>
      </c>
      <c r="E53" s="520">
        <f>SUM(C53)</f>
        <v>11241.56</v>
      </c>
      <c r="F53" s="521"/>
      <c r="G53" s="522"/>
      <c r="H53" s="533"/>
      <c r="I53" s="530">
        <v>600644</v>
      </c>
      <c r="J53" s="716">
        <f>E53/1.16</f>
        <v>9691</v>
      </c>
      <c r="K53" s="532">
        <f>J53*0.16</f>
        <v>1550.56</v>
      </c>
      <c r="L53" s="602"/>
      <c r="M53" s="252"/>
    </row>
    <row r="54" spans="1:13" ht="15" customHeight="1" thickBot="1">
      <c r="A54" s="362" t="s">
        <v>390</v>
      </c>
      <c r="B54" s="709" t="s">
        <v>2511</v>
      </c>
      <c r="C54" s="363">
        <v>13500.08</v>
      </c>
      <c r="D54" s="362" t="s">
        <v>3415</v>
      </c>
      <c r="E54" s="525">
        <f>SUM(C54:D54)</f>
        <v>13500.08</v>
      </c>
      <c r="F54" s="526">
        <f>SUM(E53:E54)</f>
        <v>24741.64</v>
      </c>
      <c r="G54" s="527"/>
      <c r="H54" s="537"/>
      <c r="I54" s="527">
        <v>600623</v>
      </c>
      <c r="J54" s="714">
        <f>E54/1.16</f>
        <v>11638</v>
      </c>
      <c r="K54" s="529">
        <f>J54*0.16</f>
        <v>1862.08</v>
      </c>
      <c r="L54" s="607"/>
      <c r="M54" s="252"/>
    </row>
    <row r="55" spans="1:13" ht="15" customHeight="1">
      <c r="A55" s="339" t="s">
        <v>136</v>
      </c>
      <c r="B55" s="687" t="s">
        <v>3304</v>
      </c>
      <c r="C55" s="446">
        <v>1241.1999999999998</v>
      </c>
      <c r="D55" s="339" t="s">
        <v>3417</v>
      </c>
      <c r="E55" s="520"/>
      <c r="F55" s="521"/>
      <c r="G55" s="522"/>
      <c r="H55" s="533"/>
      <c r="I55" s="522"/>
      <c r="J55" s="715"/>
      <c r="K55" s="524"/>
      <c r="L55" s="602"/>
      <c r="M55" s="252"/>
    </row>
    <row r="56" spans="1:13" ht="15" customHeight="1">
      <c r="A56" s="339" t="s">
        <v>136</v>
      </c>
      <c r="B56" s="687" t="s">
        <v>3305</v>
      </c>
      <c r="C56" s="446">
        <v>1241.1999999999998</v>
      </c>
      <c r="D56" s="339" t="s">
        <v>3417</v>
      </c>
      <c r="E56" s="520"/>
      <c r="F56" s="521"/>
      <c r="G56" s="522"/>
      <c r="H56" s="533"/>
      <c r="I56" s="522"/>
      <c r="J56" s="715"/>
      <c r="K56" s="524"/>
      <c r="L56" s="602"/>
      <c r="M56" s="252"/>
    </row>
    <row r="57" spans="1:13" ht="15" customHeight="1">
      <c r="A57" s="339" t="s">
        <v>2905</v>
      </c>
      <c r="B57" s="687" t="s">
        <v>3328</v>
      </c>
      <c r="C57" s="446">
        <v>1241.1999999999998</v>
      </c>
      <c r="D57" s="339" t="s">
        <v>3417</v>
      </c>
      <c r="E57" s="520"/>
      <c r="F57" s="521"/>
      <c r="G57" s="522"/>
      <c r="H57" s="533"/>
      <c r="I57" s="522"/>
      <c r="J57" s="715"/>
      <c r="K57" s="524"/>
      <c r="L57" s="602"/>
      <c r="M57" s="252"/>
    </row>
    <row r="58" spans="1:13" ht="15" customHeight="1">
      <c r="A58" s="339" t="s">
        <v>242</v>
      </c>
      <c r="B58" s="687" t="s">
        <v>3329</v>
      </c>
      <c r="C58" s="446">
        <v>1241.1999999999998</v>
      </c>
      <c r="D58" s="339" t="s">
        <v>3417</v>
      </c>
      <c r="E58" s="520"/>
      <c r="F58" s="521"/>
      <c r="G58" s="522"/>
      <c r="H58" s="533"/>
      <c r="I58" s="522"/>
      <c r="J58" s="715"/>
      <c r="K58" s="524"/>
      <c r="L58" s="602"/>
      <c r="M58" s="252"/>
    </row>
    <row r="59" spans="1:13" ht="15" customHeight="1">
      <c r="A59" s="339" t="s">
        <v>136</v>
      </c>
      <c r="B59" s="687" t="s">
        <v>3330</v>
      </c>
      <c r="C59" s="446">
        <v>1241.1999999999998</v>
      </c>
      <c r="D59" s="339" t="s">
        <v>3417</v>
      </c>
      <c r="E59" s="520"/>
      <c r="F59" s="521"/>
      <c r="G59" s="522"/>
      <c r="H59" s="533"/>
      <c r="I59" s="522"/>
      <c r="J59" s="715"/>
      <c r="K59" s="524"/>
      <c r="L59" s="602"/>
      <c r="M59" s="252"/>
    </row>
    <row r="60" spans="1:13" ht="15" customHeight="1">
      <c r="A60" s="339" t="s">
        <v>136</v>
      </c>
      <c r="B60" s="687" t="s">
        <v>3331</v>
      </c>
      <c r="C60" s="446">
        <v>1241.1999999999998</v>
      </c>
      <c r="D60" s="339" t="s">
        <v>3417</v>
      </c>
      <c r="E60" s="520"/>
      <c r="F60" s="521"/>
      <c r="G60" s="522"/>
      <c r="H60" s="533"/>
      <c r="I60" s="522"/>
      <c r="J60" s="715"/>
      <c r="K60" s="524"/>
      <c r="L60" s="602"/>
      <c r="M60" s="252"/>
    </row>
    <row r="61" spans="1:13" ht="15" customHeight="1">
      <c r="A61" s="339" t="s">
        <v>136</v>
      </c>
      <c r="B61" s="687" t="s">
        <v>3332</v>
      </c>
      <c r="C61" s="446">
        <v>1241.1999999999998</v>
      </c>
      <c r="D61" s="339" t="s">
        <v>3417</v>
      </c>
      <c r="E61" s="520"/>
      <c r="F61" s="521"/>
      <c r="G61" s="522"/>
      <c r="H61" s="533"/>
      <c r="I61" s="522"/>
      <c r="J61" s="715"/>
      <c r="K61" s="524"/>
      <c r="L61" s="602"/>
      <c r="M61" s="252"/>
    </row>
    <row r="62" spans="1:13" ht="15" customHeight="1">
      <c r="A62" s="339" t="s">
        <v>136</v>
      </c>
      <c r="B62" s="687" t="s">
        <v>3333</v>
      </c>
      <c r="C62" s="446">
        <v>1241.1999999999998</v>
      </c>
      <c r="D62" s="339" t="s">
        <v>3417</v>
      </c>
      <c r="E62" s="520"/>
      <c r="F62" s="521"/>
      <c r="G62" s="522"/>
      <c r="H62" s="533"/>
      <c r="I62" s="522"/>
      <c r="J62" s="715"/>
      <c r="K62" s="524"/>
      <c r="L62" s="602"/>
      <c r="M62" s="252"/>
    </row>
    <row r="63" spans="1:13" ht="15" customHeight="1">
      <c r="A63" s="339" t="s">
        <v>136</v>
      </c>
      <c r="B63" s="687" t="s">
        <v>3335</v>
      </c>
      <c r="C63" s="446">
        <v>1241.1999999999998</v>
      </c>
      <c r="D63" s="339" t="s">
        <v>3417</v>
      </c>
      <c r="E63" s="520"/>
      <c r="F63" s="521"/>
      <c r="G63" s="522"/>
      <c r="H63" s="533"/>
      <c r="I63" s="522"/>
      <c r="J63" s="715"/>
      <c r="K63" s="524"/>
      <c r="L63" s="602"/>
      <c r="M63" s="252"/>
    </row>
    <row r="64" spans="1:13" ht="15" customHeight="1">
      <c r="A64" s="339" t="s">
        <v>136</v>
      </c>
      <c r="B64" s="687" t="s">
        <v>3336</v>
      </c>
      <c r="C64" s="446">
        <v>1241.1999999999998</v>
      </c>
      <c r="D64" s="339" t="s">
        <v>3417</v>
      </c>
      <c r="E64" s="520"/>
      <c r="F64" s="521"/>
      <c r="G64" s="522"/>
      <c r="H64" s="533"/>
      <c r="I64" s="522"/>
      <c r="J64" s="715"/>
      <c r="K64" s="524"/>
      <c r="L64" s="602"/>
      <c r="M64" s="252"/>
    </row>
    <row r="65" spans="1:13" ht="15" customHeight="1">
      <c r="A65" s="339" t="s">
        <v>136</v>
      </c>
      <c r="B65" s="687" t="s">
        <v>3337</v>
      </c>
      <c r="C65" s="446">
        <v>1241.1999999999998</v>
      </c>
      <c r="D65" s="339" t="s">
        <v>3417</v>
      </c>
      <c r="E65" s="520"/>
      <c r="F65" s="521"/>
      <c r="G65" s="522"/>
      <c r="H65" s="533"/>
      <c r="I65" s="522"/>
      <c r="J65" s="715"/>
      <c r="K65" s="524"/>
      <c r="L65" s="602"/>
      <c r="M65" s="252"/>
    </row>
    <row r="66" spans="1:13" ht="15" customHeight="1">
      <c r="A66" s="339" t="s">
        <v>136</v>
      </c>
      <c r="B66" s="687" t="s">
        <v>3338</v>
      </c>
      <c r="C66" s="446">
        <v>1241.1999999999998</v>
      </c>
      <c r="D66" s="339" t="s">
        <v>3417</v>
      </c>
      <c r="E66" s="520"/>
      <c r="F66" s="521"/>
      <c r="G66" s="522"/>
      <c r="H66" s="533"/>
      <c r="I66" s="522"/>
      <c r="J66" s="715"/>
      <c r="K66" s="524"/>
      <c r="L66" s="602"/>
      <c r="M66" s="252"/>
    </row>
    <row r="67" spans="1:13" ht="15" customHeight="1">
      <c r="A67" s="339" t="s">
        <v>136</v>
      </c>
      <c r="B67" s="687" t="s">
        <v>3342</v>
      </c>
      <c r="C67" s="446">
        <v>1241.1999999999998</v>
      </c>
      <c r="D67" s="339" t="s">
        <v>3417</v>
      </c>
      <c r="E67" s="520"/>
      <c r="F67" s="521"/>
      <c r="G67" s="522"/>
      <c r="H67" s="533"/>
      <c r="I67" s="522"/>
      <c r="J67" s="715"/>
      <c r="K67" s="524"/>
      <c r="L67" s="602"/>
      <c r="M67" s="252"/>
    </row>
    <row r="68" spans="1:13" ht="15" customHeight="1">
      <c r="A68" s="339" t="s">
        <v>136</v>
      </c>
      <c r="B68" s="687" t="s">
        <v>3343</v>
      </c>
      <c r="C68" s="446">
        <v>1241.1999999999998</v>
      </c>
      <c r="D68" s="339" t="s">
        <v>3417</v>
      </c>
      <c r="E68" s="520"/>
      <c r="F68" s="521"/>
      <c r="G68" s="522"/>
      <c r="H68" s="533"/>
      <c r="I68" s="522"/>
      <c r="J68" s="715"/>
      <c r="K68" s="524"/>
      <c r="L68" s="602"/>
      <c r="M68" s="252"/>
    </row>
    <row r="69" spans="1:13" ht="15" customHeight="1">
      <c r="A69" s="339" t="s">
        <v>136</v>
      </c>
      <c r="B69" s="687" t="s">
        <v>3344</v>
      </c>
      <c r="C69" s="446">
        <v>1241.1999999999998</v>
      </c>
      <c r="D69" s="339" t="s">
        <v>3417</v>
      </c>
      <c r="E69" s="520"/>
      <c r="F69" s="521"/>
      <c r="G69" s="522"/>
      <c r="H69" s="533"/>
      <c r="I69" s="522"/>
      <c r="J69" s="715"/>
      <c r="K69" s="524"/>
      <c r="L69" s="602"/>
      <c r="M69" s="252"/>
    </row>
    <row r="70" spans="1:13" ht="15" customHeight="1">
      <c r="A70" s="339" t="s">
        <v>136</v>
      </c>
      <c r="B70" s="687" t="s">
        <v>3345</v>
      </c>
      <c r="C70" s="446">
        <v>1241.1999999999998</v>
      </c>
      <c r="D70" s="339" t="s">
        <v>3417</v>
      </c>
      <c r="E70" s="520"/>
      <c r="F70" s="521"/>
      <c r="G70" s="522"/>
      <c r="H70" s="533"/>
      <c r="I70" s="522"/>
      <c r="J70" s="715"/>
      <c r="K70" s="524"/>
      <c r="L70" s="602"/>
      <c r="M70" s="252"/>
    </row>
    <row r="71" spans="1:13" ht="15" customHeight="1">
      <c r="A71" s="339" t="s">
        <v>136</v>
      </c>
      <c r="B71" s="711" t="s">
        <v>3346</v>
      </c>
      <c r="C71" s="468">
        <v>1241.1999999999998</v>
      </c>
      <c r="D71" s="339" t="s">
        <v>3417</v>
      </c>
      <c r="E71" s="520"/>
      <c r="F71" s="521"/>
      <c r="G71" s="522"/>
      <c r="H71" s="533"/>
      <c r="I71" s="522"/>
      <c r="J71" s="715"/>
      <c r="K71" s="524"/>
      <c r="L71" s="602"/>
      <c r="M71" s="252"/>
    </row>
    <row r="72" spans="1:13" ht="15" customHeight="1">
      <c r="A72" s="339" t="s">
        <v>136</v>
      </c>
      <c r="B72" s="711" t="s">
        <v>3347</v>
      </c>
      <c r="C72" s="468">
        <v>1241.1999999999998</v>
      </c>
      <c r="D72" s="339" t="s">
        <v>3417</v>
      </c>
      <c r="E72" s="520"/>
      <c r="F72" s="521"/>
      <c r="G72" s="522"/>
      <c r="H72" s="533"/>
      <c r="I72" s="522"/>
      <c r="J72" s="715"/>
      <c r="K72" s="524"/>
      <c r="L72" s="602"/>
      <c r="M72" s="252"/>
    </row>
    <row r="73" spans="1:13" ht="15" customHeight="1" thickBot="1">
      <c r="A73" s="362" t="s">
        <v>844</v>
      </c>
      <c r="B73" s="712" t="s">
        <v>3352</v>
      </c>
      <c r="C73" s="461">
        <v>1241.1999999999998</v>
      </c>
      <c r="D73" s="362" t="s">
        <v>3417</v>
      </c>
      <c r="E73" s="525"/>
      <c r="F73" s="526">
        <f>SUM(C55:C73)</f>
        <v>23582.800000000007</v>
      </c>
      <c r="G73" s="527"/>
      <c r="H73" s="537"/>
      <c r="I73" s="527">
        <v>803001</v>
      </c>
      <c r="J73" s="714">
        <f t="shared" ref="J73:J93" si="6">F73/1.16</f>
        <v>20330.000000000007</v>
      </c>
      <c r="K73" s="529">
        <f t="shared" ref="K73:K93" si="7">J73*0.16</f>
        <v>3252.8000000000011</v>
      </c>
      <c r="L73" s="607"/>
      <c r="M73" s="252"/>
    </row>
    <row r="74" spans="1:13" ht="15" customHeight="1">
      <c r="A74" s="339" t="s">
        <v>136</v>
      </c>
      <c r="B74" s="687" t="s">
        <v>3306</v>
      </c>
      <c r="C74" s="446">
        <v>1241.1999999999998</v>
      </c>
      <c r="D74" s="339" t="s">
        <v>3423</v>
      </c>
      <c r="E74" s="520"/>
      <c r="F74" s="521"/>
      <c r="G74" s="522"/>
      <c r="H74" s="533"/>
      <c r="I74" s="522"/>
      <c r="J74" s="715"/>
      <c r="K74" s="524"/>
      <c r="L74" s="602"/>
      <c r="M74" s="252"/>
    </row>
    <row r="75" spans="1:13" ht="15" customHeight="1">
      <c r="A75" s="339" t="s">
        <v>136</v>
      </c>
      <c r="B75" s="687" t="s">
        <v>3313</v>
      </c>
      <c r="C75" s="446">
        <v>1241.1999999999998</v>
      </c>
      <c r="D75" s="339" t="s">
        <v>3423</v>
      </c>
      <c r="E75" s="520"/>
      <c r="F75" s="521"/>
      <c r="G75" s="522"/>
      <c r="H75" s="533"/>
      <c r="I75" s="522"/>
      <c r="J75" s="715"/>
      <c r="K75" s="524"/>
      <c r="L75" s="602"/>
      <c r="M75" s="252"/>
    </row>
    <row r="76" spans="1:13" ht="15" customHeight="1">
      <c r="A76" s="339" t="s">
        <v>136</v>
      </c>
      <c r="B76" s="711" t="s">
        <v>3315</v>
      </c>
      <c r="C76" s="468">
        <v>1241.1999999999998</v>
      </c>
      <c r="D76" s="339" t="s">
        <v>3423</v>
      </c>
      <c r="E76" s="520"/>
      <c r="F76" s="521"/>
      <c r="G76" s="522"/>
      <c r="H76" s="533"/>
      <c r="I76" s="522"/>
      <c r="J76" s="715"/>
      <c r="K76" s="524"/>
      <c r="L76" s="602"/>
      <c r="M76" s="252"/>
    </row>
    <row r="77" spans="1:13" ht="15" customHeight="1" thickBot="1">
      <c r="A77" s="362" t="s">
        <v>136</v>
      </c>
      <c r="B77" s="712" t="s">
        <v>3334</v>
      </c>
      <c r="C77" s="461">
        <v>1241.1999999999998</v>
      </c>
      <c r="D77" s="362" t="s">
        <v>3423</v>
      </c>
      <c r="E77" s="525"/>
      <c r="F77" s="526">
        <f>SUM(C74:C77)</f>
        <v>4964.7999999999993</v>
      </c>
      <c r="G77" s="527"/>
      <c r="H77" s="537"/>
      <c r="I77" s="527">
        <v>803001</v>
      </c>
      <c r="J77" s="714">
        <f t="shared" si="6"/>
        <v>4280</v>
      </c>
      <c r="K77" s="529">
        <f t="shared" si="7"/>
        <v>684.80000000000007</v>
      </c>
      <c r="L77" s="607"/>
      <c r="M77" s="252"/>
    </row>
    <row r="78" spans="1:13" ht="15" customHeight="1">
      <c r="A78" s="339" t="s">
        <v>136</v>
      </c>
      <c r="B78" s="687" t="s">
        <v>3314</v>
      </c>
      <c r="C78" s="446">
        <v>1241.1999999999998</v>
      </c>
      <c r="D78" s="339" t="s">
        <v>3425</v>
      </c>
      <c r="E78" s="520"/>
      <c r="F78" s="521"/>
      <c r="G78" s="522"/>
      <c r="H78" s="533"/>
      <c r="I78" s="522"/>
      <c r="J78" s="715"/>
      <c r="K78" s="524"/>
      <c r="L78" s="602"/>
      <c r="M78" s="252"/>
    </row>
    <row r="79" spans="1:13" ht="15" customHeight="1">
      <c r="A79" s="339" t="s">
        <v>136</v>
      </c>
      <c r="B79" s="687" t="s">
        <v>3339</v>
      </c>
      <c r="C79" s="446">
        <v>1241.1999999999998</v>
      </c>
      <c r="D79" s="339" t="s">
        <v>3425</v>
      </c>
      <c r="E79" s="520"/>
      <c r="F79" s="521"/>
      <c r="G79" s="522"/>
      <c r="H79" s="533"/>
      <c r="I79" s="522"/>
      <c r="J79" s="715"/>
      <c r="K79" s="524"/>
      <c r="L79" s="602"/>
      <c r="M79" s="252"/>
    </row>
    <row r="80" spans="1:13" ht="15" customHeight="1">
      <c r="A80" s="339" t="s">
        <v>136</v>
      </c>
      <c r="B80" s="687" t="s">
        <v>3340</v>
      </c>
      <c r="C80" s="446">
        <v>1241.1999999999998</v>
      </c>
      <c r="D80" s="339" t="s">
        <v>3425</v>
      </c>
      <c r="E80" s="520"/>
      <c r="F80" s="521"/>
      <c r="G80" s="522"/>
      <c r="H80" s="533"/>
      <c r="I80" s="522"/>
      <c r="J80" s="715"/>
      <c r="K80" s="524"/>
      <c r="L80" s="602"/>
      <c r="M80" s="252"/>
    </row>
    <row r="81" spans="1:13" ht="15" customHeight="1">
      <c r="A81" s="339" t="s">
        <v>136</v>
      </c>
      <c r="B81" s="687" t="s">
        <v>3341</v>
      </c>
      <c r="C81" s="446">
        <v>1241.1999999999998</v>
      </c>
      <c r="D81" s="339" t="s">
        <v>3425</v>
      </c>
      <c r="E81" s="520"/>
      <c r="F81" s="521"/>
      <c r="G81" s="522"/>
      <c r="H81" s="533"/>
      <c r="I81" s="522"/>
      <c r="J81" s="715"/>
      <c r="K81" s="524"/>
      <c r="L81" s="602"/>
      <c r="M81" s="252"/>
    </row>
    <row r="82" spans="1:13" ht="15" customHeight="1">
      <c r="A82" s="339" t="s">
        <v>298</v>
      </c>
      <c r="B82" s="687" t="s">
        <v>3348</v>
      </c>
      <c r="C82" s="446">
        <v>1241.1999999999998</v>
      </c>
      <c r="D82" s="339" t="s">
        <v>3425</v>
      </c>
      <c r="E82" s="520"/>
      <c r="F82" s="521"/>
      <c r="G82" s="522"/>
      <c r="H82" s="533"/>
      <c r="I82" s="522"/>
      <c r="J82" s="715"/>
      <c r="K82" s="524"/>
      <c r="L82" s="602"/>
      <c r="M82" s="252"/>
    </row>
    <row r="83" spans="1:13" ht="15" customHeight="1">
      <c r="A83" s="339" t="s">
        <v>136</v>
      </c>
      <c r="B83" s="687" t="s">
        <v>3349</v>
      </c>
      <c r="C83" s="446">
        <v>1241.1999999999998</v>
      </c>
      <c r="D83" s="339" t="s">
        <v>3425</v>
      </c>
      <c r="E83" s="520"/>
      <c r="F83" s="521"/>
      <c r="G83" s="522"/>
      <c r="H83" s="533"/>
      <c r="I83" s="522"/>
      <c r="J83" s="715"/>
      <c r="K83" s="524"/>
      <c r="L83" s="602"/>
      <c r="M83" s="252"/>
    </row>
    <row r="84" spans="1:13" ht="15" customHeight="1">
      <c r="A84" s="339" t="s">
        <v>136</v>
      </c>
      <c r="B84" s="687" t="s">
        <v>3350</v>
      </c>
      <c r="C84" s="446">
        <v>1241.1999999999998</v>
      </c>
      <c r="D84" s="339" t="s">
        <v>3425</v>
      </c>
      <c r="E84" s="520">
        <f>SUM(C78:C84)</f>
        <v>8688.3999999999978</v>
      </c>
      <c r="F84" s="521"/>
      <c r="G84" s="522"/>
      <c r="H84" s="533"/>
      <c r="I84" s="522">
        <v>803001</v>
      </c>
      <c r="J84" s="715">
        <f>E84/1.16</f>
        <v>7489.9999999999982</v>
      </c>
      <c r="K84" s="524">
        <f>J84*0.16</f>
        <v>1198.3999999999996</v>
      </c>
      <c r="L84" s="602"/>
      <c r="M84" s="252"/>
    </row>
    <row r="85" spans="1:13" ht="15" customHeight="1">
      <c r="A85" s="339" t="s">
        <v>134</v>
      </c>
      <c r="B85" s="688" t="s">
        <v>1991</v>
      </c>
      <c r="C85" s="515">
        <v>11456.16</v>
      </c>
      <c r="D85" s="339" t="s">
        <v>3425</v>
      </c>
      <c r="E85" s="520"/>
      <c r="F85" s="521"/>
      <c r="G85" s="522"/>
      <c r="H85" s="533"/>
      <c r="I85" s="522"/>
      <c r="J85" s="715"/>
      <c r="K85" s="524"/>
      <c r="L85" s="602"/>
      <c r="M85" s="252"/>
    </row>
    <row r="86" spans="1:13" ht="15" customHeight="1">
      <c r="A86" s="339" t="s">
        <v>134</v>
      </c>
      <c r="B86" s="688" t="s">
        <v>1861</v>
      </c>
      <c r="C86" s="515">
        <v>11456.16</v>
      </c>
      <c r="D86" s="339" t="s">
        <v>3425</v>
      </c>
      <c r="E86" s="520"/>
      <c r="F86" s="521"/>
      <c r="G86" s="522"/>
      <c r="H86" s="533"/>
      <c r="I86" s="522"/>
      <c r="J86" s="715"/>
      <c r="K86" s="524"/>
      <c r="L86" s="602"/>
      <c r="M86" s="252"/>
    </row>
    <row r="87" spans="1:13" ht="15" customHeight="1">
      <c r="A87" s="339" t="s">
        <v>134</v>
      </c>
      <c r="B87" s="688" t="s">
        <v>3351</v>
      </c>
      <c r="C87" s="515">
        <v>11456.16</v>
      </c>
      <c r="D87" s="339" t="s">
        <v>3425</v>
      </c>
      <c r="E87" s="520"/>
      <c r="F87" s="521"/>
      <c r="G87" s="522"/>
      <c r="H87" s="533"/>
      <c r="I87" s="522"/>
      <c r="J87" s="715"/>
      <c r="K87" s="524"/>
      <c r="L87" s="602"/>
      <c r="M87" s="252"/>
    </row>
    <row r="88" spans="1:13" ht="15" customHeight="1">
      <c r="A88" s="339" t="s">
        <v>134</v>
      </c>
      <c r="B88" s="688" t="s">
        <v>2100</v>
      </c>
      <c r="C88" s="353">
        <v>13143.96</v>
      </c>
      <c r="D88" s="339" t="s">
        <v>3425</v>
      </c>
      <c r="E88" s="520">
        <f>SUM(C85:C88)</f>
        <v>47512.439999999995</v>
      </c>
      <c r="F88" s="521"/>
      <c r="G88" s="522"/>
      <c r="H88" s="533"/>
      <c r="I88" s="522">
        <v>600644</v>
      </c>
      <c r="J88" s="715">
        <f t="shared" ref="J88:J92" si="8">E88/1.16</f>
        <v>40959</v>
      </c>
      <c r="K88" s="524">
        <f t="shared" ref="K88:K92" si="9">J88*0.16</f>
        <v>6553.4400000000005</v>
      </c>
      <c r="L88" s="602"/>
      <c r="M88" s="252"/>
    </row>
    <row r="89" spans="1:13" ht="15" customHeight="1">
      <c r="A89" s="339" t="s">
        <v>136</v>
      </c>
      <c r="B89" s="688" t="s">
        <v>1397</v>
      </c>
      <c r="C89" s="353">
        <v>15750.48</v>
      </c>
      <c r="D89" s="339" t="s">
        <v>3425</v>
      </c>
      <c r="E89" s="520"/>
      <c r="F89" s="521"/>
      <c r="G89" s="522"/>
      <c r="H89" s="533"/>
      <c r="I89" s="522"/>
      <c r="J89" s="715"/>
      <c r="K89" s="524"/>
      <c r="L89" s="602"/>
      <c r="M89" s="252"/>
    </row>
    <row r="90" spans="1:13" ht="15" customHeight="1">
      <c r="A90" s="339" t="s">
        <v>136</v>
      </c>
      <c r="B90" s="688" t="s">
        <v>2963</v>
      </c>
      <c r="C90" s="353">
        <v>15750.48</v>
      </c>
      <c r="D90" s="339" t="s">
        <v>3425</v>
      </c>
      <c r="E90" s="520"/>
      <c r="F90" s="521"/>
      <c r="G90" s="522"/>
      <c r="H90" s="533"/>
      <c r="I90" s="522"/>
      <c r="J90" s="715"/>
      <c r="K90" s="524"/>
      <c r="L90" s="602"/>
      <c r="M90" s="252"/>
    </row>
    <row r="91" spans="1:13" ht="15" customHeight="1">
      <c r="A91" s="339" t="s">
        <v>136</v>
      </c>
      <c r="B91" s="708" t="s">
        <v>2941</v>
      </c>
      <c r="C91" s="382">
        <v>15750.48</v>
      </c>
      <c r="D91" s="339" t="s">
        <v>3425</v>
      </c>
      <c r="E91" s="520">
        <f>SUM(C89:C91)</f>
        <v>47251.44</v>
      </c>
      <c r="F91" s="521"/>
      <c r="G91" s="522"/>
      <c r="H91" s="533"/>
      <c r="I91" s="522">
        <v>600640</v>
      </c>
      <c r="J91" s="715">
        <f t="shared" si="8"/>
        <v>40734.000000000007</v>
      </c>
      <c r="K91" s="524">
        <f t="shared" si="9"/>
        <v>6517.4400000000014</v>
      </c>
      <c r="L91" s="602"/>
      <c r="M91" s="252"/>
    </row>
    <row r="92" spans="1:13" ht="15" customHeight="1" thickBot="1">
      <c r="A92" s="362" t="s">
        <v>383</v>
      </c>
      <c r="B92" s="709" t="s">
        <v>3185</v>
      </c>
      <c r="C92" s="363">
        <v>21592.239999999998</v>
      </c>
      <c r="D92" s="362" t="s">
        <v>3425</v>
      </c>
      <c r="E92" s="525">
        <f>SUM(C92:D92)</f>
        <v>21592.239999999998</v>
      </c>
      <c r="F92" s="526">
        <f>SUM(E81:E92)</f>
        <v>125044.51999999999</v>
      </c>
      <c r="G92" s="527"/>
      <c r="H92" s="537"/>
      <c r="I92" s="527">
        <v>600606</v>
      </c>
      <c r="J92" s="714">
        <f t="shared" si="8"/>
        <v>18614</v>
      </c>
      <c r="K92" s="529">
        <f t="shared" si="9"/>
        <v>2978.2400000000002</v>
      </c>
      <c r="L92" s="607"/>
      <c r="M92" s="252"/>
    </row>
    <row r="93" spans="1:13" ht="15" customHeight="1" thickBot="1">
      <c r="A93" s="625" t="s">
        <v>2744</v>
      </c>
      <c r="B93" s="713">
        <v>7400063254</v>
      </c>
      <c r="C93" s="483">
        <v>116000</v>
      </c>
      <c r="D93" s="372" t="s">
        <v>3424</v>
      </c>
      <c r="E93" s="543"/>
      <c r="F93" s="544">
        <f>SUM(C93)</f>
        <v>116000</v>
      </c>
      <c r="G93" s="545"/>
      <c r="H93" s="546"/>
      <c r="I93" s="527">
        <v>803001</v>
      </c>
      <c r="J93" s="714">
        <f t="shared" si="6"/>
        <v>100000</v>
      </c>
      <c r="K93" s="529">
        <f t="shared" si="7"/>
        <v>16000</v>
      </c>
      <c r="L93" s="607"/>
      <c r="M93" s="252"/>
    </row>
    <row r="94" spans="1:13" ht="15" customHeight="1">
      <c r="A94" s="380"/>
      <c r="B94" s="508"/>
      <c r="C94" s="569"/>
      <c r="D94" s="380"/>
      <c r="E94" s="520"/>
      <c r="F94" s="521"/>
      <c r="G94" s="522"/>
      <c r="H94" s="533"/>
      <c r="I94" s="522"/>
      <c r="J94" s="523"/>
      <c r="K94" s="524"/>
      <c r="L94" s="602"/>
      <c r="M94" s="252"/>
    </row>
    <row r="95" spans="1:13" ht="15" customHeight="1">
      <c r="A95" s="380"/>
      <c r="B95" s="508"/>
      <c r="C95" s="468"/>
      <c r="D95" s="380"/>
      <c r="E95" s="520"/>
      <c r="F95" s="521"/>
      <c r="G95" s="522"/>
      <c r="H95" s="533"/>
      <c r="I95" s="522"/>
      <c r="J95" s="523"/>
      <c r="K95" s="524"/>
      <c r="L95" s="602"/>
      <c r="M95" s="252"/>
    </row>
    <row r="96" spans="1:13" ht="15" customHeight="1">
      <c r="A96" s="325"/>
      <c r="B96" s="685"/>
      <c r="C96" s="281">
        <f>SUM(C6:C95)</f>
        <v>632249.88000000024</v>
      </c>
      <c r="D96" s="281"/>
      <c r="E96" s="281"/>
      <c r="F96" s="281">
        <f>SUM(F6:F95)</f>
        <v>632249.88</v>
      </c>
      <c r="G96" s="281"/>
      <c r="H96" s="534">
        <f>SUM(H6:H95)</f>
        <v>0</v>
      </c>
      <c r="I96" s="281"/>
      <c r="J96" s="281">
        <f>SUM(J6:J95)</f>
        <v>545043</v>
      </c>
      <c r="K96" s="281">
        <f>SUM(K6:K95)</f>
        <v>87206.88</v>
      </c>
      <c r="L96" s="281"/>
      <c r="M96" s="283"/>
    </row>
    <row r="97" spans="1:13" ht="15" customHeight="1">
      <c r="A97" s="278"/>
      <c r="B97" s="685"/>
      <c r="C97" s="240"/>
      <c r="D97" s="281"/>
      <c r="E97" s="281"/>
      <c r="F97" s="237"/>
      <c r="G97" s="240"/>
      <c r="H97" s="533"/>
      <c r="I97" s="240"/>
      <c r="J97" s="243"/>
      <c r="K97" s="251"/>
      <c r="L97" s="252"/>
      <c r="M97" s="252"/>
    </row>
    <row r="98" spans="1:13" ht="15" customHeight="1">
      <c r="A98" s="697" t="s">
        <v>3419</v>
      </c>
      <c r="B98" s="1051" t="s">
        <v>3428</v>
      </c>
      <c r="C98" s="1051"/>
      <c r="D98" s="1051"/>
      <c r="E98" s="1051"/>
      <c r="F98" s="1051"/>
      <c r="G98" s="240"/>
      <c r="H98" s="533"/>
      <c r="I98" s="240"/>
      <c r="J98" s="243"/>
      <c r="K98" s="251"/>
      <c r="L98" s="252"/>
      <c r="M98" s="252"/>
    </row>
    <row r="99" spans="1:13" ht="15.75">
      <c r="A99" s="284"/>
      <c r="B99" s="595" t="s">
        <v>3429</v>
      </c>
      <c r="C99" s="273"/>
      <c r="D99" s="281"/>
      <c r="E99" s="281"/>
      <c r="F99" s="281"/>
      <c r="G99" s="295"/>
      <c r="H99" s="534"/>
      <c r="I99" s="281"/>
      <c r="J99" s="281"/>
      <c r="K99" s="281"/>
      <c r="L99" s="286"/>
      <c r="M99" s="252"/>
    </row>
    <row r="100" spans="1:13" ht="15.75" thickBot="1">
      <c r="A100" s="603"/>
      <c r="B100" s="273"/>
      <c r="C100" s="273"/>
      <c r="D100" s="250"/>
      <c r="E100" s="330" t="s">
        <v>3430</v>
      </c>
      <c r="F100" s="331">
        <v>42928</v>
      </c>
      <c r="G100" s="332">
        <v>632249.88</v>
      </c>
      <c r="H100" s="535"/>
      <c r="I100" s="239"/>
      <c r="J100" s="239"/>
      <c r="K100" s="252"/>
      <c r="L100" s="252"/>
      <c r="M100" s="288"/>
    </row>
    <row r="101" spans="1:13" ht="16.5" thickBot="1">
      <c r="A101" s="284"/>
      <c r="B101" s="273"/>
      <c r="C101" s="273"/>
      <c r="D101" s="250"/>
      <c r="E101" s="330" t="s">
        <v>3431</v>
      </c>
      <c r="F101" s="331">
        <v>42928</v>
      </c>
      <c r="G101" s="332">
        <v>773192.2</v>
      </c>
      <c r="H101" s="535"/>
      <c r="I101" s="239"/>
      <c r="J101" s="289" t="s">
        <v>551</v>
      </c>
      <c r="K101" s="290">
        <f>J96+K96-F96</f>
        <v>0</v>
      </c>
      <c r="L101" s="252"/>
      <c r="M101" s="288"/>
    </row>
    <row r="102" spans="1:13" ht="15.75">
      <c r="A102" s="284"/>
      <c r="B102" s="273"/>
      <c r="C102" s="239"/>
      <c r="D102" s="252"/>
      <c r="E102" s="239"/>
      <c r="F102" s="239"/>
      <c r="G102" s="252"/>
      <c r="H102" s="535"/>
      <c r="I102" s="239"/>
      <c r="J102" s="239"/>
      <c r="K102" s="252"/>
      <c r="L102" s="252"/>
      <c r="M102" s="288"/>
    </row>
    <row r="103" spans="1:13" ht="15.75">
      <c r="A103" s="284"/>
      <c r="B103" s="273"/>
      <c r="C103" s="273"/>
      <c r="D103" s="250"/>
      <c r="E103" s="239"/>
      <c r="F103" s="239"/>
      <c r="G103" s="239"/>
      <c r="H103" s="535"/>
      <c r="I103" s="239"/>
      <c r="J103" s="239"/>
      <c r="K103" s="252"/>
      <c r="L103" s="252"/>
      <c r="M103" s="288"/>
    </row>
    <row r="104" spans="1:13" ht="15.75">
      <c r="A104" s="284"/>
      <c r="B104" s="273"/>
      <c r="C104" s="273"/>
      <c r="D104" s="250"/>
      <c r="E104" s="239"/>
      <c r="F104" s="239"/>
      <c r="G104" s="239"/>
      <c r="H104" s="535"/>
      <c r="I104" s="239"/>
      <c r="J104" s="239"/>
      <c r="K104" s="252"/>
      <c r="L104" s="252"/>
      <c r="M104" s="288"/>
    </row>
    <row r="105" spans="1:13" ht="15.75">
      <c r="A105" s="284"/>
      <c r="B105" s="273"/>
      <c r="C105" s="273"/>
      <c r="D105" s="291"/>
      <c r="E105" s="292"/>
      <c r="F105" s="292"/>
      <c r="G105" s="292"/>
      <c r="H105" s="536"/>
      <c r="I105" s="292"/>
      <c r="J105" s="292"/>
      <c r="K105" s="288"/>
      <c r="L105" s="288"/>
      <c r="M105" s="288"/>
    </row>
    <row r="106" spans="1:13" ht="15.75">
      <c r="A106" s="604"/>
      <c r="B106" s="605"/>
      <c r="C106" s="606"/>
      <c r="D106" s="520"/>
      <c r="E106" s="292"/>
      <c r="F106" s="292">
        <f>632249.88-32469.17</f>
        <v>599780.71</v>
      </c>
      <c r="G106" s="292"/>
      <c r="H106" s="536"/>
      <c r="I106" s="292"/>
      <c r="J106" s="292"/>
      <c r="K106" s="288"/>
      <c r="L106" s="288"/>
      <c r="M106" s="288"/>
    </row>
    <row r="107" spans="1:13" ht="15.75">
      <c r="A107" s="294"/>
      <c r="B107" s="239" t="s">
        <v>25</v>
      </c>
      <c r="C107" s="239"/>
      <c r="D107" s="239"/>
      <c r="E107" s="240"/>
      <c r="F107" s="240"/>
      <c r="G107" s="240"/>
      <c r="H107" s="533"/>
      <c r="I107" s="240"/>
      <c r="J107" s="240"/>
      <c r="K107" s="295"/>
      <c r="L107" s="252"/>
      <c r="M107" s="252"/>
    </row>
    <row r="108" spans="1:13" ht="15.75">
      <c r="A108" s="296"/>
      <c r="B108" s="239" t="s">
        <v>127</v>
      </c>
      <c r="C108" s="239"/>
      <c r="D108" s="239"/>
      <c r="E108" s="240"/>
      <c r="F108" s="240"/>
      <c r="G108" s="240"/>
      <c r="H108" s="533"/>
      <c r="I108" s="240"/>
      <c r="J108" s="240"/>
      <c r="K108" s="295"/>
      <c r="L108" s="252"/>
      <c r="M108" s="252"/>
    </row>
    <row r="109" spans="1:13" ht="15.75">
      <c r="A109" s="297"/>
      <c r="B109" s="239" t="s">
        <v>161</v>
      </c>
      <c r="C109" s="239"/>
      <c r="D109" s="239"/>
      <c r="E109" s="240"/>
      <c r="F109" s="240"/>
      <c r="G109" s="240"/>
      <c r="H109" s="533"/>
      <c r="I109" s="240"/>
      <c r="J109" s="240"/>
      <c r="K109" s="295"/>
      <c r="L109" s="252"/>
      <c r="M109" s="252"/>
    </row>
    <row r="110" spans="1:13" ht="15.75">
      <c r="A110" s="239"/>
      <c r="B110" s="239"/>
      <c r="C110" s="239"/>
      <c r="D110" s="239"/>
      <c r="E110" s="240"/>
      <c r="F110" s="240"/>
      <c r="G110" s="240"/>
      <c r="H110" s="533"/>
      <c r="I110" s="240"/>
      <c r="J110" s="240"/>
      <c r="K110" s="295"/>
      <c r="L110" s="252"/>
      <c r="M110" s="252"/>
    </row>
    <row r="111" spans="1:13" ht="15.75">
      <c r="A111" s="239"/>
      <c r="B111" s="239"/>
      <c r="C111" s="239"/>
      <c r="D111" s="239"/>
      <c r="E111" s="240"/>
      <c r="F111" s="240"/>
      <c r="G111" s="240"/>
      <c r="H111" s="533"/>
      <c r="I111" s="240"/>
      <c r="J111" s="240"/>
      <c r="K111" s="295"/>
      <c r="L111" s="252"/>
      <c r="M111" s="252"/>
    </row>
    <row r="112" spans="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</sheetData>
  <autoFilter ref="A5:L99"/>
  <sortState ref="A6:D92">
    <sortCondition ref="D6:D92"/>
  </sortState>
  <mergeCells count="3">
    <mergeCell ref="I3:K3"/>
    <mergeCell ref="A4:D4"/>
    <mergeCell ref="B98:F98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51"/>
  <sheetViews>
    <sheetView zoomScale="120" zoomScaleNormal="120" workbookViewId="0">
      <pane ySplit="4" topLeftCell="A17" activePane="bottomLeft" state="frozenSplit"/>
      <selection pane="bottomLeft" activeCell="C25" sqref="C25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3432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3445</v>
      </c>
      <c r="B5" s="343" t="s">
        <v>2731</v>
      </c>
      <c r="C5" s="343" t="s">
        <v>2616</v>
      </c>
      <c r="D5" s="431"/>
      <c r="E5" s="431"/>
      <c r="F5" s="431"/>
      <c r="G5" s="344">
        <v>-15750.48</v>
      </c>
      <c r="H5" s="335"/>
      <c r="I5" s="399"/>
      <c r="J5" s="336"/>
      <c r="K5" s="337"/>
      <c r="L5" s="337"/>
      <c r="M5" s="637" t="s">
        <v>138</v>
      </c>
      <c r="N5" s="339" t="s">
        <v>2642</v>
      </c>
      <c r="O5" s="339" t="s">
        <v>136</v>
      </c>
      <c r="P5" s="339" t="s">
        <v>3500</v>
      </c>
      <c r="Q5" s="642"/>
      <c r="R5" s="29"/>
    </row>
    <row r="6" spans="1:18" s="24" customFormat="1" ht="12.75">
      <c r="A6" s="343" t="s">
        <v>3445</v>
      </c>
      <c r="B6" s="343" t="s">
        <v>2731</v>
      </c>
      <c r="C6" s="431" t="s">
        <v>2119</v>
      </c>
      <c r="D6" s="431"/>
      <c r="E6" s="333"/>
      <c r="F6" s="333"/>
      <c r="G6" s="344">
        <v>-15750.48</v>
      </c>
      <c r="H6" s="335" t="s">
        <v>133</v>
      </c>
      <c r="I6" s="399"/>
      <c r="J6" s="336"/>
      <c r="K6" s="337"/>
      <c r="L6" s="337"/>
      <c r="M6" s="637" t="s">
        <v>138</v>
      </c>
      <c r="N6" s="339" t="s">
        <v>2157</v>
      </c>
      <c r="O6" s="339" t="s">
        <v>136</v>
      </c>
      <c r="P6" s="339" t="s">
        <v>3500</v>
      </c>
      <c r="Q6" s="642"/>
      <c r="R6" s="29"/>
    </row>
    <row r="7" spans="1:18" s="24" customFormat="1" ht="12.75">
      <c r="A7" s="343" t="s">
        <v>3445</v>
      </c>
      <c r="B7" s="343" t="s">
        <v>2731</v>
      </c>
      <c r="C7" s="343" t="s">
        <v>641</v>
      </c>
      <c r="D7" s="431"/>
      <c r="E7" s="333"/>
      <c r="F7" s="333"/>
      <c r="G7" s="344">
        <v>-10629.08</v>
      </c>
      <c r="H7" s="335"/>
      <c r="I7" s="399"/>
      <c r="J7" s="336"/>
      <c r="K7" s="337"/>
      <c r="L7" s="337"/>
      <c r="M7" s="637" t="s">
        <v>138</v>
      </c>
      <c r="N7" s="339" t="s">
        <v>706</v>
      </c>
      <c r="O7" s="339" t="s">
        <v>457</v>
      </c>
      <c r="P7" s="339" t="s">
        <v>3500</v>
      </c>
      <c r="Q7" s="642"/>
      <c r="R7" s="29"/>
    </row>
    <row r="8" spans="1:18" s="24" customFormat="1" ht="12.75">
      <c r="A8" s="445" t="s">
        <v>3433</v>
      </c>
      <c r="B8" s="445" t="s">
        <v>2834</v>
      </c>
      <c r="C8" s="478" t="s">
        <v>3434</v>
      </c>
      <c r="D8" s="431"/>
      <c r="E8" s="333"/>
      <c r="F8" s="333"/>
      <c r="G8" s="446">
        <v>1241.2</v>
      </c>
      <c r="H8" s="335"/>
      <c r="I8" s="399"/>
      <c r="J8" s="336"/>
      <c r="K8" s="337"/>
      <c r="L8" s="337"/>
      <c r="M8" s="637" t="s">
        <v>138</v>
      </c>
      <c r="N8" s="339" t="s">
        <v>3472</v>
      </c>
      <c r="O8" s="339" t="s">
        <v>136</v>
      </c>
      <c r="P8" s="339" t="s">
        <v>3496</v>
      </c>
      <c r="Q8" s="642"/>
      <c r="R8" s="29"/>
    </row>
    <row r="9" spans="1:18" s="24" customFormat="1" ht="12.75">
      <c r="A9" s="445" t="s">
        <v>3436</v>
      </c>
      <c r="B9" s="445" t="s">
        <v>2834</v>
      </c>
      <c r="C9" s="478" t="s">
        <v>3437</v>
      </c>
      <c r="D9" s="431"/>
      <c r="E9" s="333"/>
      <c r="F9" s="333"/>
      <c r="G9" s="422">
        <v>1241.2</v>
      </c>
      <c r="H9" s="335"/>
      <c r="I9" s="399"/>
      <c r="J9" s="336"/>
      <c r="K9" s="337"/>
      <c r="L9" s="337"/>
      <c r="M9" s="637" t="s">
        <v>138</v>
      </c>
      <c r="N9" s="339" t="s">
        <v>3473</v>
      </c>
      <c r="O9" s="339" t="s">
        <v>134</v>
      </c>
      <c r="P9" s="339" t="s">
        <v>3497</v>
      </c>
      <c r="Q9" s="642"/>
      <c r="R9" s="29"/>
    </row>
    <row r="10" spans="1:18" s="24" customFormat="1" ht="12.75">
      <c r="A10" s="445" t="s">
        <v>3436</v>
      </c>
      <c r="B10" s="445" t="s">
        <v>2834</v>
      </c>
      <c r="C10" s="478" t="s">
        <v>3438</v>
      </c>
      <c r="D10" s="431"/>
      <c r="E10" s="333"/>
      <c r="F10" s="333"/>
      <c r="G10" s="422">
        <v>1241.2</v>
      </c>
      <c r="H10" s="335"/>
      <c r="I10" s="399"/>
      <c r="J10" s="336"/>
      <c r="K10" s="337"/>
      <c r="L10" s="337"/>
      <c r="M10" s="637" t="s">
        <v>138</v>
      </c>
      <c r="N10" s="339" t="s">
        <v>3474</v>
      </c>
      <c r="O10" s="339" t="s">
        <v>134</v>
      </c>
      <c r="P10" s="339" t="s">
        <v>3497</v>
      </c>
      <c r="Q10" s="642"/>
      <c r="R10" s="29"/>
    </row>
    <row r="11" spans="1:18" s="24" customFormat="1" ht="12.75">
      <c r="A11" s="445" t="s">
        <v>3436</v>
      </c>
      <c r="B11" s="445" t="s">
        <v>2834</v>
      </c>
      <c r="C11" s="478" t="s">
        <v>3439</v>
      </c>
      <c r="D11" s="431"/>
      <c r="E11" s="333"/>
      <c r="F11" s="333"/>
      <c r="G11" s="422">
        <v>1241.2</v>
      </c>
      <c r="H11" s="335"/>
      <c r="I11" s="399"/>
      <c r="J11" s="336"/>
      <c r="K11" s="337"/>
      <c r="L11" s="337"/>
      <c r="M11" s="637" t="s">
        <v>138</v>
      </c>
      <c r="N11" s="339" t="s">
        <v>3475</v>
      </c>
      <c r="O11" s="339" t="s">
        <v>134</v>
      </c>
      <c r="P11" s="339" t="s">
        <v>3497</v>
      </c>
      <c r="Q11" s="642"/>
      <c r="R11" s="29"/>
    </row>
    <row r="12" spans="1:18" s="24" customFormat="1" ht="12.75">
      <c r="A12" s="445" t="s">
        <v>3436</v>
      </c>
      <c r="B12" s="445" t="s">
        <v>2834</v>
      </c>
      <c r="C12" s="478" t="s">
        <v>3440</v>
      </c>
      <c r="D12" s="431"/>
      <c r="E12" s="333"/>
      <c r="F12" s="333"/>
      <c r="G12" s="422">
        <v>1241.2</v>
      </c>
      <c r="H12" s="335"/>
      <c r="I12" s="399"/>
      <c r="J12" s="336"/>
      <c r="K12" s="337"/>
      <c r="L12" s="337"/>
      <c r="M12" s="637" t="s">
        <v>138</v>
      </c>
      <c r="N12" s="339" t="s">
        <v>3476</v>
      </c>
      <c r="O12" s="339" t="s">
        <v>134</v>
      </c>
      <c r="P12" s="339" t="s">
        <v>3497</v>
      </c>
      <c r="Q12" s="642"/>
      <c r="R12" s="29"/>
    </row>
    <row r="13" spans="1:18" s="24" customFormat="1" ht="12.75">
      <c r="A13" s="445" t="s">
        <v>3436</v>
      </c>
      <c r="B13" s="445" t="s">
        <v>2834</v>
      </c>
      <c r="C13" s="478" t="s">
        <v>3441</v>
      </c>
      <c r="D13" s="431"/>
      <c r="E13" s="333"/>
      <c r="F13" s="333"/>
      <c r="G13" s="422">
        <v>1241.2</v>
      </c>
      <c r="H13" s="335"/>
      <c r="I13" s="399"/>
      <c r="J13" s="336"/>
      <c r="K13" s="337"/>
      <c r="L13" s="337"/>
      <c r="M13" s="637" t="s">
        <v>138</v>
      </c>
      <c r="N13" s="339" t="s">
        <v>3477</v>
      </c>
      <c r="O13" s="339" t="s">
        <v>136</v>
      </c>
      <c r="P13" s="339" t="s">
        <v>3497</v>
      </c>
      <c r="Q13" s="642"/>
      <c r="R13" s="29"/>
    </row>
    <row r="14" spans="1:18" s="24" customFormat="1" ht="12.75">
      <c r="A14" s="445" t="s">
        <v>3436</v>
      </c>
      <c r="B14" s="445" t="s">
        <v>2834</v>
      </c>
      <c r="C14" s="478" t="s">
        <v>3442</v>
      </c>
      <c r="D14" s="431"/>
      <c r="E14" s="333"/>
      <c r="F14" s="333"/>
      <c r="G14" s="422">
        <v>1241.2</v>
      </c>
      <c r="H14" s="335"/>
      <c r="I14" s="399"/>
      <c r="J14" s="336"/>
      <c r="K14" s="337"/>
      <c r="L14" s="337"/>
      <c r="M14" s="637" t="s">
        <v>138</v>
      </c>
      <c r="N14" s="339" t="s">
        <v>3478</v>
      </c>
      <c r="O14" s="339" t="s">
        <v>2905</v>
      </c>
      <c r="P14" s="339" t="s">
        <v>3497</v>
      </c>
      <c r="Q14" s="642"/>
      <c r="R14" s="29"/>
    </row>
    <row r="15" spans="1:18" s="24" customFormat="1" ht="12.75">
      <c r="A15" s="445" t="s">
        <v>3436</v>
      </c>
      <c r="B15" s="445" t="s">
        <v>2834</v>
      </c>
      <c r="C15" s="478" t="s">
        <v>3443</v>
      </c>
      <c r="D15" s="431"/>
      <c r="E15" s="333"/>
      <c r="F15" s="333"/>
      <c r="G15" s="446">
        <v>1241.2</v>
      </c>
      <c r="H15" s="335"/>
      <c r="I15" s="399"/>
      <c r="J15" s="336"/>
      <c r="K15" s="337"/>
      <c r="L15" s="337"/>
      <c r="M15" s="637" t="s">
        <v>138</v>
      </c>
      <c r="N15" s="339" t="s">
        <v>3479</v>
      </c>
      <c r="O15" s="339" t="s">
        <v>2905</v>
      </c>
      <c r="P15" s="339" t="s">
        <v>3497</v>
      </c>
      <c r="Q15" s="642"/>
      <c r="R15" s="29"/>
    </row>
    <row r="16" spans="1:18" s="24" customFormat="1" ht="12.75">
      <c r="A16" s="445" t="s">
        <v>3436</v>
      </c>
      <c r="B16" s="445" t="s">
        <v>2834</v>
      </c>
      <c r="C16" s="478" t="s">
        <v>3444</v>
      </c>
      <c r="D16" s="431"/>
      <c r="E16" s="333"/>
      <c r="F16" s="333"/>
      <c r="G16" s="446">
        <v>1241.2</v>
      </c>
      <c r="H16" s="335"/>
      <c r="I16" s="399"/>
      <c r="J16" s="336"/>
      <c r="K16" s="337"/>
      <c r="L16" s="337"/>
      <c r="M16" s="637" t="s">
        <v>138</v>
      </c>
      <c r="N16" s="339" t="s">
        <v>3480</v>
      </c>
      <c r="O16" s="339" t="s">
        <v>2905</v>
      </c>
      <c r="P16" s="339" t="s">
        <v>3497</v>
      </c>
      <c r="Q16" s="642"/>
      <c r="R16" s="29"/>
    </row>
    <row r="17" spans="1:18" s="24" customFormat="1" ht="12.75">
      <c r="A17" s="445" t="s">
        <v>3445</v>
      </c>
      <c r="B17" s="445" t="s">
        <v>2834</v>
      </c>
      <c r="C17" s="478" t="s">
        <v>3447</v>
      </c>
      <c r="D17" s="431"/>
      <c r="E17" s="333"/>
      <c r="F17" s="333"/>
      <c r="G17" s="446">
        <v>1241.2</v>
      </c>
      <c r="H17" s="335"/>
      <c r="I17" s="399"/>
      <c r="J17" s="336"/>
      <c r="K17" s="337"/>
      <c r="L17" s="337"/>
      <c r="M17" s="637" t="s">
        <v>138</v>
      </c>
      <c r="N17" s="339" t="s">
        <v>3481</v>
      </c>
      <c r="O17" s="339" t="s">
        <v>136</v>
      </c>
      <c r="P17" s="339" t="s">
        <v>3498</v>
      </c>
      <c r="Q17" s="642"/>
      <c r="R17" s="29"/>
    </row>
    <row r="18" spans="1:18" s="24" customFormat="1" ht="12.75">
      <c r="A18" s="445" t="s">
        <v>3445</v>
      </c>
      <c r="B18" s="445" t="s">
        <v>2834</v>
      </c>
      <c r="C18" s="478" t="s">
        <v>3448</v>
      </c>
      <c r="D18" s="431"/>
      <c r="E18" s="333"/>
      <c r="F18" s="333"/>
      <c r="G18" s="446">
        <v>1241.2</v>
      </c>
      <c r="H18" s="335"/>
      <c r="I18" s="399"/>
      <c r="J18" s="336"/>
      <c r="K18" s="337"/>
      <c r="L18" s="337"/>
      <c r="M18" s="637" t="s">
        <v>138</v>
      </c>
      <c r="N18" s="339" t="s">
        <v>3482</v>
      </c>
      <c r="O18" s="339" t="s">
        <v>298</v>
      </c>
      <c r="P18" s="339" t="s">
        <v>3498</v>
      </c>
      <c r="Q18" s="642"/>
      <c r="R18" s="29"/>
    </row>
    <row r="19" spans="1:18" s="24" customFormat="1" ht="12.75">
      <c r="A19" s="445" t="s">
        <v>3456</v>
      </c>
      <c r="B19" s="445" t="s">
        <v>2834</v>
      </c>
      <c r="C19" s="445" t="s">
        <v>3459</v>
      </c>
      <c r="D19" s="431"/>
      <c r="E19" s="333"/>
      <c r="F19" s="333"/>
      <c r="G19" s="446">
        <v>1241.2</v>
      </c>
      <c r="H19" s="335"/>
      <c r="I19" s="399"/>
      <c r="J19" s="336"/>
      <c r="K19" s="337"/>
      <c r="L19" s="337"/>
      <c r="M19" s="637" t="s">
        <v>138</v>
      </c>
      <c r="N19" s="339" t="s">
        <v>3483</v>
      </c>
      <c r="O19" s="339" t="s">
        <v>136</v>
      </c>
      <c r="P19" s="339" t="s">
        <v>3503</v>
      </c>
      <c r="Q19" s="642"/>
      <c r="R19" s="29"/>
    </row>
    <row r="20" spans="1:18" s="24" customFormat="1" ht="12.75">
      <c r="A20" s="445" t="s">
        <v>3456</v>
      </c>
      <c r="B20" s="445" t="s">
        <v>2834</v>
      </c>
      <c r="C20" s="445" t="s">
        <v>3460</v>
      </c>
      <c r="D20" s="431"/>
      <c r="E20" s="333"/>
      <c r="F20" s="333"/>
      <c r="G20" s="446">
        <v>1241.2</v>
      </c>
      <c r="H20" s="335"/>
      <c r="I20" s="399"/>
      <c r="J20" s="336"/>
      <c r="K20" s="337"/>
      <c r="L20" s="337"/>
      <c r="M20" s="637" t="s">
        <v>138</v>
      </c>
      <c r="N20" s="339" t="s">
        <v>3484</v>
      </c>
      <c r="O20" s="339" t="s">
        <v>136</v>
      </c>
      <c r="P20" s="339" t="s">
        <v>3503</v>
      </c>
      <c r="Q20" s="642"/>
      <c r="R20" s="29"/>
    </row>
    <row r="21" spans="1:18" s="24" customFormat="1" ht="12.75">
      <c r="A21" s="445" t="s">
        <v>3456</v>
      </c>
      <c r="B21" s="445" t="s">
        <v>2834</v>
      </c>
      <c r="C21" s="445" t="s">
        <v>3461</v>
      </c>
      <c r="D21" s="431"/>
      <c r="E21" s="333"/>
      <c r="F21" s="333"/>
      <c r="G21" s="446">
        <v>1241.2</v>
      </c>
      <c r="H21" s="335"/>
      <c r="I21" s="399"/>
      <c r="J21" s="336"/>
      <c r="K21" s="337"/>
      <c r="L21" s="337"/>
      <c r="M21" s="637" t="s">
        <v>138</v>
      </c>
      <c r="N21" s="339" t="s">
        <v>3485</v>
      </c>
      <c r="O21" s="339" t="s">
        <v>136</v>
      </c>
      <c r="P21" s="339" t="s">
        <v>3503</v>
      </c>
      <c r="Q21" s="642"/>
      <c r="R21" s="29"/>
    </row>
    <row r="22" spans="1:18" s="24" customFormat="1" ht="12.75">
      <c r="A22" s="445" t="s">
        <v>3456</v>
      </c>
      <c r="B22" s="445" t="s">
        <v>2834</v>
      </c>
      <c r="C22" s="445" t="s">
        <v>3462</v>
      </c>
      <c r="D22" s="431"/>
      <c r="E22" s="333"/>
      <c r="F22" s="333"/>
      <c r="G22" s="446">
        <v>1241.2</v>
      </c>
      <c r="H22" s="335"/>
      <c r="I22" s="399"/>
      <c r="J22" s="336"/>
      <c r="K22" s="337"/>
      <c r="L22" s="337"/>
      <c r="M22" s="637" t="s">
        <v>138</v>
      </c>
      <c r="N22" s="339" t="s">
        <v>3486</v>
      </c>
      <c r="O22" s="339" t="s">
        <v>136</v>
      </c>
      <c r="P22" s="339" t="s">
        <v>3503</v>
      </c>
      <c r="Q22" s="642"/>
      <c r="R22" s="29"/>
    </row>
    <row r="23" spans="1:18" s="24" customFormat="1" ht="12.75">
      <c r="A23" s="445" t="s">
        <v>3456</v>
      </c>
      <c r="B23" s="445" t="s">
        <v>2834</v>
      </c>
      <c r="C23" s="445" t="s">
        <v>3463</v>
      </c>
      <c r="D23" s="431"/>
      <c r="E23" s="333"/>
      <c r="F23" s="333"/>
      <c r="G23" s="446">
        <v>1241.2</v>
      </c>
      <c r="H23" s="335"/>
      <c r="I23" s="399"/>
      <c r="J23" s="336"/>
      <c r="K23" s="337"/>
      <c r="L23" s="337"/>
      <c r="M23" s="637" t="s">
        <v>138</v>
      </c>
      <c r="N23" s="339" t="s">
        <v>3487</v>
      </c>
      <c r="O23" s="339" t="s">
        <v>136</v>
      </c>
      <c r="P23" s="339" t="s">
        <v>3503</v>
      </c>
      <c r="Q23" s="642"/>
      <c r="R23" s="29"/>
    </row>
    <row r="24" spans="1:18" s="24" customFormat="1" ht="12.75">
      <c r="A24" t="s">
        <v>3452</v>
      </c>
      <c r="B24" t="s">
        <v>2834</v>
      </c>
      <c r="C24" s="488" t="s">
        <v>3453</v>
      </c>
      <c r="D24" s="431"/>
      <c r="E24" s="333"/>
      <c r="F24" s="333"/>
      <c r="G24" s="353">
        <v>4423.08</v>
      </c>
      <c r="H24" s="335"/>
      <c r="I24" s="399"/>
      <c r="J24" s="336"/>
      <c r="K24" s="337"/>
      <c r="L24" s="337"/>
      <c r="M24" s="637" t="s">
        <v>138</v>
      </c>
      <c r="N24" s="339" t="s">
        <v>3488</v>
      </c>
      <c r="O24" s="339" t="s">
        <v>457</v>
      </c>
      <c r="P24" s="339" t="s">
        <v>3501</v>
      </c>
      <c r="Q24" s="642"/>
      <c r="R24" s="29"/>
    </row>
    <row r="25" spans="1:18" s="24" customFormat="1" ht="12.75">
      <c r="A25" t="s">
        <v>3433</v>
      </c>
      <c r="B25" t="s">
        <v>2834</v>
      </c>
      <c r="C25" s="615" t="s">
        <v>2626</v>
      </c>
      <c r="D25" s="431"/>
      <c r="E25" s="333"/>
      <c r="F25" s="333"/>
      <c r="G25" s="353">
        <v>8117.68</v>
      </c>
      <c r="H25" s="335"/>
      <c r="I25" s="399"/>
      <c r="J25" s="336"/>
      <c r="K25" s="337"/>
      <c r="L25" s="337"/>
      <c r="M25" s="637" t="s">
        <v>138</v>
      </c>
      <c r="N25" s="339" t="s">
        <v>2639</v>
      </c>
      <c r="O25" s="339" t="s">
        <v>134</v>
      </c>
      <c r="P25" s="339" t="s">
        <v>3496</v>
      </c>
      <c r="Q25" s="642"/>
      <c r="R25" s="29"/>
    </row>
    <row r="26" spans="1:18" s="24" customFormat="1" ht="12.75">
      <c r="A26" t="s">
        <v>3445</v>
      </c>
      <c r="B26" t="s">
        <v>2834</v>
      </c>
      <c r="C26" s="488" t="s">
        <v>3305</v>
      </c>
      <c r="D26" s="431"/>
      <c r="E26" s="333"/>
      <c r="F26" s="333"/>
      <c r="G26" s="353">
        <v>9000.44</v>
      </c>
      <c r="H26" s="335"/>
      <c r="I26" s="399"/>
      <c r="J26" s="336"/>
      <c r="K26" s="337"/>
      <c r="L26" s="337"/>
      <c r="M26" s="637" t="s">
        <v>138</v>
      </c>
      <c r="N26" s="339" t="s">
        <v>3360</v>
      </c>
      <c r="O26" s="339" t="s">
        <v>136</v>
      </c>
      <c r="P26" s="339" t="s">
        <v>3498</v>
      </c>
      <c r="Q26" s="642"/>
      <c r="R26" s="29"/>
    </row>
    <row r="27" spans="1:18" s="24" customFormat="1" ht="12.75">
      <c r="A27" t="s">
        <v>3456</v>
      </c>
      <c r="B27" t="s">
        <v>2834</v>
      </c>
      <c r="C27" s="488" t="s">
        <v>3310</v>
      </c>
      <c r="D27" s="431"/>
      <c r="E27" s="333"/>
      <c r="F27" s="333"/>
      <c r="G27" s="353">
        <v>9000.44</v>
      </c>
      <c r="H27" s="335"/>
      <c r="I27" s="399"/>
      <c r="J27" s="336"/>
      <c r="K27" s="337"/>
      <c r="L27" s="337"/>
      <c r="M27" s="637" t="s">
        <v>138</v>
      </c>
      <c r="N27" s="339" t="s">
        <v>3365</v>
      </c>
      <c r="O27" s="339" t="s">
        <v>141</v>
      </c>
      <c r="P27" s="339" t="s">
        <v>3503</v>
      </c>
      <c r="Q27" s="642"/>
      <c r="R27" s="29"/>
    </row>
    <row r="28" spans="1:18" s="24" customFormat="1" ht="12.75">
      <c r="A28" t="s">
        <v>3445</v>
      </c>
      <c r="B28" t="s">
        <v>2834</v>
      </c>
      <c r="C28" s="488" t="s">
        <v>3450</v>
      </c>
      <c r="D28" s="431"/>
      <c r="E28" s="333"/>
      <c r="F28" s="333"/>
      <c r="G28" s="353">
        <v>10100.120000000001</v>
      </c>
      <c r="H28" s="335"/>
      <c r="I28" s="399"/>
      <c r="J28" s="336"/>
      <c r="K28" s="337"/>
      <c r="L28" s="337"/>
      <c r="M28" s="637" t="s">
        <v>138</v>
      </c>
      <c r="N28" s="339" t="s">
        <v>3489</v>
      </c>
      <c r="O28" s="339" t="s">
        <v>2905</v>
      </c>
      <c r="P28" s="339" t="s">
        <v>3498</v>
      </c>
      <c r="Q28" s="642"/>
      <c r="R28" s="29"/>
    </row>
    <row r="29" spans="1:18" s="24" customFormat="1" ht="12.75">
      <c r="A29" t="s">
        <v>3456</v>
      </c>
      <c r="B29" t="s">
        <v>2834</v>
      </c>
      <c r="C29" s="488" t="s">
        <v>3457</v>
      </c>
      <c r="D29" s="431"/>
      <c r="E29" s="333"/>
      <c r="F29" s="333"/>
      <c r="G29" s="353">
        <v>10100.120000000001</v>
      </c>
      <c r="H29" s="335"/>
      <c r="I29" s="399"/>
      <c r="J29" s="336"/>
      <c r="K29" s="337"/>
      <c r="L29" s="337"/>
      <c r="M29" s="637" t="s">
        <v>138</v>
      </c>
      <c r="N29" s="339" t="s">
        <v>3490</v>
      </c>
      <c r="O29" s="339" t="s">
        <v>2905</v>
      </c>
      <c r="P29" s="339" t="s">
        <v>3503</v>
      </c>
      <c r="Q29" s="642"/>
      <c r="R29" s="29"/>
    </row>
    <row r="30" spans="1:18" s="24" customFormat="1" ht="12.75">
      <c r="A30" t="s">
        <v>3433</v>
      </c>
      <c r="B30" t="s">
        <v>2834</v>
      </c>
      <c r="C30" s="615" t="s">
        <v>3321</v>
      </c>
      <c r="D30" s="431"/>
      <c r="E30" s="333"/>
      <c r="F30" s="333"/>
      <c r="G30" s="353">
        <v>11456.16</v>
      </c>
      <c r="H30" s="335"/>
      <c r="I30" s="399"/>
      <c r="J30" s="336"/>
      <c r="K30" s="337"/>
      <c r="L30" s="337"/>
      <c r="M30" s="637" t="s">
        <v>138</v>
      </c>
      <c r="N30" s="339" t="s">
        <v>3375</v>
      </c>
      <c r="O30" s="339" t="s">
        <v>134</v>
      </c>
      <c r="P30" s="339" t="s">
        <v>3496</v>
      </c>
      <c r="Q30" s="642"/>
      <c r="R30" s="29"/>
    </row>
    <row r="31" spans="1:18" s="24" customFormat="1" ht="12.75">
      <c r="A31" t="s">
        <v>3436</v>
      </c>
      <c r="B31" t="s">
        <v>2834</v>
      </c>
      <c r="C31" t="s">
        <v>2198</v>
      </c>
      <c r="D31" s="431"/>
      <c r="E31" s="333"/>
      <c r="F31" s="333"/>
      <c r="G31" s="353">
        <v>11456.16</v>
      </c>
      <c r="H31" s="335"/>
      <c r="I31" s="399"/>
      <c r="J31" s="336"/>
      <c r="K31" s="337"/>
      <c r="L31" s="337"/>
      <c r="M31" s="637" t="s">
        <v>138</v>
      </c>
      <c r="N31" s="339" t="s">
        <v>2255</v>
      </c>
      <c r="O31" s="339" t="s">
        <v>134</v>
      </c>
      <c r="P31" s="339" t="s">
        <v>3497</v>
      </c>
      <c r="Q31" s="642"/>
      <c r="R31" s="29"/>
    </row>
    <row r="32" spans="1:18" s="24" customFormat="1" ht="12.75">
      <c r="A32" t="s">
        <v>3452</v>
      </c>
      <c r="B32" t="s">
        <v>2834</v>
      </c>
      <c r="C32" s="488" t="s">
        <v>1867</v>
      </c>
      <c r="D32" s="431"/>
      <c r="E32" s="333"/>
      <c r="F32" s="333"/>
      <c r="G32" s="353">
        <v>11456.16</v>
      </c>
      <c r="H32" s="335"/>
      <c r="I32" s="399"/>
      <c r="J32" s="336"/>
      <c r="K32" s="337"/>
      <c r="L32" s="337"/>
      <c r="M32" s="637" t="s">
        <v>138</v>
      </c>
      <c r="N32" s="339" t="s">
        <v>1915</v>
      </c>
      <c r="O32" s="339" t="s">
        <v>134</v>
      </c>
      <c r="P32" s="339" t="s">
        <v>3501</v>
      </c>
      <c r="Q32" s="642"/>
      <c r="R32" s="29"/>
    </row>
    <row r="33" spans="1:18" s="24" customFormat="1" ht="12.75">
      <c r="A33" t="s">
        <v>3452</v>
      </c>
      <c r="B33" t="s">
        <v>2834</v>
      </c>
      <c r="C33" s="488" t="s">
        <v>2421</v>
      </c>
      <c r="D33" s="431"/>
      <c r="E33" s="333"/>
      <c r="F33" s="333"/>
      <c r="G33" s="353">
        <v>11456.16</v>
      </c>
      <c r="H33" s="335"/>
      <c r="I33" s="399"/>
      <c r="J33" s="336"/>
      <c r="K33" s="337"/>
      <c r="L33" s="337"/>
      <c r="M33" s="637" t="s">
        <v>138</v>
      </c>
      <c r="N33" s="339" t="s">
        <v>2456</v>
      </c>
      <c r="O33" s="339" t="s">
        <v>134</v>
      </c>
      <c r="P33" s="339" t="s">
        <v>3501</v>
      </c>
      <c r="Q33" s="642"/>
      <c r="R33" s="29"/>
    </row>
    <row r="34" spans="1:18" s="24" customFormat="1" ht="12.75">
      <c r="A34" t="s">
        <v>3456</v>
      </c>
      <c r="B34" t="s">
        <v>2834</v>
      </c>
      <c r="C34" s="488" t="s">
        <v>3062</v>
      </c>
      <c r="D34" s="431"/>
      <c r="E34" s="333"/>
      <c r="F34" s="333"/>
      <c r="G34" s="353">
        <v>13773.84</v>
      </c>
      <c r="H34" s="335"/>
      <c r="I34" s="399"/>
      <c r="J34" s="336"/>
      <c r="K34" s="337"/>
      <c r="L34" s="337"/>
      <c r="M34" s="637" t="s">
        <v>138</v>
      </c>
      <c r="N34" s="339" t="s">
        <v>3110</v>
      </c>
      <c r="O34" s="339" t="s">
        <v>457</v>
      </c>
      <c r="P34" s="339" t="s">
        <v>3503</v>
      </c>
      <c r="Q34" s="642"/>
      <c r="R34" s="29"/>
    </row>
    <row r="35" spans="1:18" s="24" customFormat="1" ht="12.75">
      <c r="A35" t="s">
        <v>3436</v>
      </c>
      <c r="B35" t="s">
        <v>2834</v>
      </c>
      <c r="C35" s="488" t="s">
        <v>2079</v>
      </c>
      <c r="D35" s="431"/>
      <c r="E35" s="333"/>
      <c r="F35" s="333"/>
      <c r="G35" s="353">
        <v>14317.88</v>
      </c>
      <c r="H35" s="335"/>
      <c r="I35" s="399"/>
      <c r="J35" s="336"/>
      <c r="K35" s="337"/>
      <c r="L35" s="337"/>
      <c r="M35" s="637" t="s">
        <v>138</v>
      </c>
      <c r="N35" s="339" t="s">
        <v>2129</v>
      </c>
      <c r="O35" s="339" t="s">
        <v>457</v>
      </c>
      <c r="P35" s="339" t="s">
        <v>3497</v>
      </c>
      <c r="Q35" s="642"/>
      <c r="R35" s="29"/>
    </row>
    <row r="36" spans="1:18" s="24" customFormat="1" ht="12.75">
      <c r="A36" t="s">
        <v>3456</v>
      </c>
      <c r="B36" t="s">
        <v>2834</v>
      </c>
      <c r="C36" s="488" t="s">
        <v>3458</v>
      </c>
      <c r="D36" s="431"/>
      <c r="E36" s="333"/>
      <c r="F36" s="333"/>
      <c r="G36" s="353">
        <v>14317.88</v>
      </c>
      <c r="H36" s="335"/>
      <c r="I36" s="399"/>
      <c r="J36" s="336"/>
      <c r="K36" s="337"/>
      <c r="L36" s="337"/>
      <c r="M36" s="637" t="s">
        <v>138</v>
      </c>
      <c r="N36" s="339" t="s">
        <v>3491</v>
      </c>
      <c r="O36" s="339" t="s">
        <v>457</v>
      </c>
      <c r="P36" s="339" t="s">
        <v>3503</v>
      </c>
      <c r="Q36" s="642"/>
      <c r="R36" s="29"/>
    </row>
    <row r="37" spans="1:18" s="24" customFormat="1" ht="12.75">
      <c r="A37" t="s">
        <v>3433</v>
      </c>
      <c r="B37" t="s">
        <v>2834</v>
      </c>
      <c r="C37" s="615" t="s">
        <v>2942</v>
      </c>
      <c r="D37" s="431"/>
      <c r="E37" s="333"/>
      <c r="F37" s="333"/>
      <c r="G37" s="353">
        <v>15750.48</v>
      </c>
      <c r="H37" s="335"/>
      <c r="I37" s="399"/>
      <c r="J37" s="336"/>
      <c r="K37" s="337"/>
      <c r="L37" s="337"/>
      <c r="M37" s="637" t="s">
        <v>138</v>
      </c>
      <c r="N37" s="339" t="s">
        <v>2995</v>
      </c>
      <c r="O37" s="339" t="s">
        <v>136</v>
      </c>
      <c r="P37" s="339" t="s">
        <v>3496</v>
      </c>
      <c r="Q37" s="642"/>
      <c r="R37" s="29"/>
    </row>
    <row r="38" spans="1:18" s="24" customFormat="1" ht="12.75">
      <c r="A38" t="s">
        <v>3433</v>
      </c>
      <c r="B38" t="s">
        <v>2834</v>
      </c>
      <c r="C38" s="615" t="s">
        <v>2956</v>
      </c>
      <c r="D38" s="431"/>
      <c r="E38" s="333"/>
      <c r="F38" s="333"/>
      <c r="G38" s="353">
        <v>15750.48</v>
      </c>
      <c r="H38" s="335"/>
      <c r="I38" s="399"/>
      <c r="J38" s="336"/>
      <c r="K38" s="337"/>
      <c r="L38" s="337"/>
      <c r="M38" s="637" t="s">
        <v>138</v>
      </c>
      <c r="N38" s="339" t="s">
        <v>3006</v>
      </c>
      <c r="O38" s="339" t="s">
        <v>136</v>
      </c>
      <c r="P38" s="339" t="s">
        <v>3496</v>
      </c>
      <c r="Q38" s="642"/>
      <c r="R38" s="29"/>
    </row>
    <row r="39" spans="1:18" s="24" customFormat="1" ht="12.75">
      <c r="A39" t="s">
        <v>3436</v>
      </c>
      <c r="B39" t="s">
        <v>2834</v>
      </c>
      <c r="C39" t="s">
        <v>2943</v>
      </c>
      <c r="D39" s="431"/>
      <c r="E39" s="333"/>
      <c r="F39" s="333"/>
      <c r="G39" s="353">
        <v>15750.48</v>
      </c>
      <c r="H39" s="335"/>
      <c r="I39" s="399"/>
      <c r="J39" s="336"/>
      <c r="K39" s="337"/>
      <c r="L39" s="337"/>
      <c r="M39" s="637" t="s">
        <v>138</v>
      </c>
      <c r="N39" s="339" t="s">
        <v>2996</v>
      </c>
      <c r="O39" s="339" t="s">
        <v>136</v>
      </c>
      <c r="P39" s="339" t="s">
        <v>3497</v>
      </c>
      <c r="Q39" s="642"/>
      <c r="R39" s="29"/>
    </row>
    <row r="40" spans="1:18" s="24" customFormat="1" ht="12.75">
      <c r="A40" t="s">
        <v>3436</v>
      </c>
      <c r="B40" t="s">
        <v>2834</v>
      </c>
      <c r="C40" t="s">
        <v>2949</v>
      </c>
      <c r="D40" s="431"/>
      <c r="E40" s="333"/>
      <c r="F40" s="333"/>
      <c r="G40" s="353">
        <v>15750.48</v>
      </c>
      <c r="H40" s="335"/>
      <c r="I40" s="399"/>
      <c r="J40" s="336"/>
      <c r="K40" s="337"/>
      <c r="L40" s="337"/>
      <c r="M40" s="637" t="s">
        <v>138</v>
      </c>
      <c r="N40" s="339" t="s">
        <v>2999</v>
      </c>
      <c r="O40" s="339" t="s">
        <v>136</v>
      </c>
      <c r="P40" s="339" t="s">
        <v>3497</v>
      </c>
      <c r="Q40" s="642"/>
      <c r="R40" s="29"/>
    </row>
    <row r="41" spans="1:18" s="24" customFormat="1" ht="12.75">
      <c r="A41" t="s">
        <v>3445</v>
      </c>
      <c r="B41" t="s">
        <v>2834</v>
      </c>
      <c r="C41" s="488" t="s">
        <v>2119</v>
      </c>
      <c r="D41" s="431"/>
      <c r="E41" s="333"/>
      <c r="F41" s="333"/>
      <c r="G41" s="353">
        <v>15750.48</v>
      </c>
      <c r="H41" s="335" t="s">
        <v>133</v>
      </c>
      <c r="I41" s="399"/>
      <c r="J41" s="336"/>
      <c r="K41" s="337"/>
      <c r="L41" s="337"/>
      <c r="M41" s="637" t="s">
        <v>138</v>
      </c>
      <c r="N41" s="339" t="s">
        <v>2157</v>
      </c>
      <c r="O41" s="339" t="s">
        <v>136</v>
      </c>
      <c r="P41" s="339" t="s">
        <v>3498</v>
      </c>
      <c r="Q41" s="642"/>
      <c r="R41" s="29"/>
    </row>
    <row r="42" spans="1:18" s="24" customFormat="1" ht="12.75">
      <c r="A42" t="s">
        <v>3445</v>
      </c>
      <c r="B42" t="s">
        <v>2834</v>
      </c>
      <c r="C42" s="488" t="s">
        <v>3449</v>
      </c>
      <c r="D42" s="431"/>
      <c r="E42" s="333"/>
      <c r="F42" s="333"/>
      <c r="G42" s="353">
        <v>15750.48</v>
      </c>
      <c r="H42" s="335"/>
      <c r="I42" s="399"/>
      <c r="J42" s="336"/>
      <c r="K42" s="337"/>
      <c r="L42" s="337"/>
      <c r="M42" s="637" t="s">
        <v>138</v>
      </c>
      <c r="N42" s="339" t="s">
        <v>3492</v>
      </c>
      <c r="O42" s="339" t="s">
        <v>136</v>
      </c>
      <c r="P42" s="339" t="s">
        <v>3498</v>
      </c>
      <c r="Q42" s="642"/>
      <c r="R42" s="29"/>
    </row>
    <row r="43" spans="1:18" s="24" customFormat="1" ht="12.75">
      <c r="A43" t="s">
        <v>3452</v>
      </c>
      <c r="B43" t="s">
        <v>2834</v>
      </c>
      <c r="C43" s="488" t="s">
        <v>1227</v>
      </c>
      <c r="D43" s="431"/>
      <c r="E43" s="333"/>
      <c r="F43" s="333"/>
      <c r="G43" s="353">
        <v>15750.48</v>
      </c>
      <c r="H43" s="335"/>
      <c r="I43" s="399"/>
      <c r="J43" s="336"/>
      <c r="K43" s="337"/>
      <c r="L43" s="337"/>
      <c r="M43" s="637" t="s">
        <v>138</v>
      </c>
      <c r="N43" s="339" t="s">
        <v>1304</v>
      </c>
      <c r="O43" s="339" t="s">
        <v>136</v>
      </c>
      <c r="P43" s="339" t="s">
        <v>3501</v>
      </c>
      <c r="Q43" s="642"/>
      <c r="R43" s="29"/>
    </row>
    <row r="44" spans="1:18" s="24" customFormat="1" ht="12.75">
      <c r="A44" t="s">
        <v>3433</v>
      </c>
      <c r="B44" t="s">
        <v>2834</v>
      </c>
      <c r="C44" s="615" t="s">
        <v>3435</v>
      </c>
      <c r="D44" s="431"/>
      <c r="E44" s="333"/>
      <c r="F44" s="333"/>
      <c r="G44" s="353">
        <v>19565.72</v>
      </c>
      <c r="H44" s="335"/>
      <c r="I44" s="399"/>
      <c r="J44" s="336"/>
      <c r="K44" s="337"/>
      <c r="L44" s="337"/>
      <c r="M44" s="637" t="s">
        <v>138</v>
      </c>
      <c r="N44" s="339" t="s">
        <v>3493</v>
      </c>
      <c r="O44" s="339" t="s">
        <v>298</v>
      </c>
      <c r="P44" s="339" t="s">
        <v>3496</v>
      </c>
      <c r="Q44" s="642"/>
      <c r="R44" s="29"/>
    </row>
    <row r="45" spans="1:18" s="24" customFormat="1" ht="12.75">
      <c r="A45" s="51" t="s">
        <v>3445</v>
      </c>
      <c r="B45" s="51" t="s">
        <v>2861</v>
      </c>
      <c r="C45" s="51">
        <v>3000281081</v>
      </c>
      <c r="D45" s="431"/>
      <c r="E45" s="333"/>
      <c r="F45" s="333"/>
      <c r="G45" s="6">
        <v>4640</v>
      </c>
      <c r="H45" s="335"/>
      <c r="I45" s="399"/>
      <c r="J45" s="336"/>
      <c r="K45" s="337"/>
      <c r="L45" s="337"/>
      <c r="M45" s="637" t="s">
        <v>138</v>
      </c>
      <c r="N45" s="339"/>
      <c r="O45" s="339"/>
      <c r="P45" s="339" t="s">
        <v>3499</v>
      </c>
      <c r="Q45" s="642"/>
      <c r="R45" s="29"/>
    </row>
    <row r="46" spans="1:18" s="24" customFormat="1" ht="12.75">
      <c r="A46" s="51" t="s">
        <v>3452</v>
      </c>
      <c r="B46" s="51" t="s">
        <v>2770</v>
      </c>
      <c r="C46" s="51">
        <v>2000277651</v>
      </c>
      <c r="D46" s="431"/>
      <c r="E46" s="333"/>
      <c r="F46" s="333"/>
      <c r="G46" s="6">
        <v>-3271.2</v>
      </c>
      <c r="H46" s="335"/>
      <c r="I46" s="399"/>
      <c r="J46" s="336"/>
      <c r="K46" s="337"/>
      <c r="L46" s="337"/>
      <c r="M46" s="637" t="s">
        <v>138</v>
      </c>
      <c r="N46" s="339"/>
      <c r="O46" s="339"/>
      <c r="P46" s="339" t="s">
        <v>3502</v>
      </c>
      <c r="Q46" s="642"/>
      <c r="R46" s="29"/>
    </row>
    <row r="47" spans="1:18" s="24" customFormat="1" ht="15">
      <c r="A47" s="719"/>
      <c r="B47" s="478"/>
      <c r="C47" s="687"/>
      <c r="D47" s="431"/>
      <c r="E47" s="333"/>
      <c r="F47" s="333"/>
      <c r="G47" s="446"/>
      <c r="H47" s="335"/>
      <c r="I47" s="399"/>
      <c r="J47" s="336"/>
      <c r="K47" s="337"/>
      <c r="L47" s="337"/>
      <c r="M47" s="637"/>
      <c r="N47" s="339"/>
      <c r="O47" s="339"/>
      <c r="P47" s="339"/>
      <c r="Q47" s="642"/>
      <c r="R47" s="29"/>
    </row>
    <row r="48" spans="1:18" s="24" customFormat="1" ht="15">
      <c r="A48" s="719"/>
      <c r="B48" s="478"/>
      <c r="C48" s="687"/>
      <c r="D48" s="431"/>
      <c r="E48" s="333"/>
      <c r="F48" s="333"/>
      <c r="G48" s="446"/>
      <c r="H48" s="335"/>
      <c r="I48" s="399"/>
      <c r="J48" s="336"/>
      <c r="K48" s="337"/>
      <c r="L48" s="337"/>
      <c r="M48" s="637"/>
      <c r="N48" s="339"/>
      <c r="O48" s="339"/>
      <c r="P48" s="339"/>
      <c r="Q48" s="642"/>
      <c r="R48" s="29"/>
    </row>
    <row r="49" spans="1:18" s="24" customFormat="1" ht="13.5" thickBot="1">
      <c r="A49" s="499"/>
      <c r="B49" s="431"/>
      <c r="C49" s="431"/>
      <c r="D49" s="334"/>
      <c r="E49" s="333"/>
      <c r="F49" s="333"/>
      <c r="G49" s="399"/>
      <c r="H49" s="335"/>
      <c r="I49" s="399"/>
      <c r="J49" s="336"/>
      <c r="K49" s="337"/>
      <c r="L49" s="337"/>
      <c r="M49" s="338"/>
      <c r="N49" s="339"/>
      <c r="O49" s="339"/>
      <c r="P49" s="339"/>
      <c r="Q49" s="28"/>
      <c r="R49" s="29"/>
    </row>
    <row r="50" spans="1:18" ht="12.75" thickBot="1">
      <c r="D50" s="72">
        <f>SUM(D5:D49)</f>
        <v>0</v>
      </c>
      <c r="G50" s="72">
        <f>SUM(G5:G49)</f>
        <v>247893.16000000006</v>
      </c>
      <c r="I50" s="72">
        <f>SUM(I5:I49)</f>
        <v>0</v>
      </c>
      <c r="J50" s="72">
        <f>SUM(J5:J49)</f>
        <v>0</v>
      </c>
      <c r="K50" s="36"/>
      <c r="N50" s="37" t="s">
        <v>223</v>
      </c>
      <c r="O50" s="38">
        <f>SUM(I50:K50)</f>
        <v>0</v>
      </c>
    </row>
    <row r="51" spans="1:18">
      <c r="G51" s="559"/>
    </row>
  </sheetData>
  <autoFilter ref="A4:R50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>
    <tabColor indexed="29"/>
  </sheetPr>
  <dimension ref="A1:O183"/>
  <sheetViews>
    <sheetView topLeftCell="A64" workbookViewId="0">
      <selection activeCell="B42" sqref="B42:D42"/>
    </sheetView>
  </sheetViews>
  <sheetFormatPr baseColWidth="10" defaultRowHeight="14.25"/>
  <cols>
    <col min="1" max="1" width="10.140625" style="40" bestFit="1" customWidth="1"/>
    <col min="2" max="2" width="22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4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489</v>
      </c>
      <c r="E1" s="40"/>
      <c r="K1" s="44"/>
      <c r="L1" s="44"/>
      <c r="M1" s="44"/>
    </row>
    <row r="2" spans="1:15" ht="15">
      <c r="A2" s="44"/>
      <c r="B2" s="44"/>
      <c r="C2" s="44"/>
      <c r="D2" s="44"/>
      <c r="E2" s="44"/>
      <c r="F2" s="68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8"/>
      <c r="K3" s="41" t="s">
        <v>187</v>
      </c>
      <c r="L3" s="42"/>
      <c r="M3" s="44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44"/>
    </row>
    <row r="5" spans="1:15" ht="15" customHeight="1">
      <c r="A5" s="26" t="s">
        <v>138</v>
      </c>
      <c r="B5" s="27" t="s">
        <v>566</v>
      </c>
      <c r="C5" s="27" t="s">
        <v>136</v>
      </c>
      <c r="D5" s="142">
        <v>1241.2</v>
      </c>
      <c r="E5" s="13"/>
      <c r="F5" s="75" t="s">
        <v>137</v>
      </c>
      <c r="G5" s="53"/>
      <c r="H5" s="13"/>
      <c r="L5" s="42"/>
      <c r="M5" s="71"/>
      <c r="N5" s="49"/>
      <c r="O5" s="49"/>
    </row>
    <row r="6" spans="1:15" ht="15" customHeight="1">
      <c r="A6" s="26" t="s">
        <v>138</v>
      </c>
      <c r="B6" s="27" t="s">
        <v>573</v>
      </c>
      <c r="C6" s="27" t="s">
        <v>136</v>
      </c>
      <c r="D6" s="142">
        <v>1241.2</v>
      </c>
      <c r="E6" s="13"/>
      <c r="F6" s="75" t="s">
        <v>137</v>
      </c>
      <c r="G6" s="53"/>
      <c r="H6" s="13"/>
      <c r="L6" s="42"/>
      <c r="M6" s="71"/>
      <c r="N6" s="49"/>
      <c r="O6" s="49"/>
    </row>
    <row r="7" spans="1:15" ht="15" customHeight="1">
      <c r="A7" s="26" t="s">
        <v>138</v>
      </c>
      <c r="B7" s="27" t="s">
        <v>574</v>
      </c>
      <c r="C7" s="27" t="s">
        <v>136</v>
      </c>
      <c r="D7" s="142">
        <v>1241.2</v>
      </c>
      <c r="E7" s="13"/>
      <c r="F7" s="75" t="s">
        <v>137</v>
      </c>
      <c r="G7" s="151">
        <f>SUM(D5:D7)</f>
        <v>3723.6000000000004</v>
      </c>
      <c r="H7" s="13"/>
      <c r="K7" s="41">
        <v>803001</v>
      </c>
      <c r="L7" s="42">
        <f>G7/1.16</f>
        <v>3210.0000000000005</v>
      </c>
      <c r="M7" s="71">
        <f>L7*0.16</f>
        <v>513.60000000000014</v>
      </c>
      <c r="N7" s="49"/>
      <c r="O7" s="49"/>
    </row>
    <row r="8" spans="1:15" ht="15" customHeight="1">
      <c r="A8" s="26" t="s">
        <v>138</v>
      </c>
      <c r="B8" s="109" t="s">
        <v>555</v>
      </c>
      <c r="C8" s="27" t="s">
        <v>136</v>
      </c>
      <c r="D8" s="5">
        <v>-13500.08</v>
      </c>
      <c r="E8" s="13" t="s">
        <v>133</v>
      </c>
      <c r="F8" s="75" t="s">
        <v>190</v>
      </c>
      <c r="G8" s="53"/>
      <c r="H8" s="13"/>
      <c r="L8" s="42"/>
      <c r="M8" s="71"/>
      <c r="N8" s="49"/>
      <c r="O8" s="49"/>
    </row>
    <row r="9" spans="1:15" ht="15" customHeight="1">
      <c r="A9" s="26" t="s">
        <v>138</v>
      </c>
      <c r="B9" s="155" t="s">
        <v>585</v>
      </c>
      <c r="C9" s="27" t="s">
        <v>136</v>
      </c>
      <c r="D9" s="2">
        <v>9000.44</v>
      </c>
      <c r="E9" s="13"/>
      <c r="F9" s="75" t="s">
        <v>190</v>
      </c>
      <c r="G9" s="53"/>
      <c r="H9" s="13"/>
      <c r="L9" s="42"/>
      <c r="M9" s="71"/>
      <c r="N9" s="49"/>
      <c r="O9" s="49"/>
    </row>
    <row r="10" spans="1:15" ht="15" customHeight="1">
      <c r="A10" s="26" t="s">
        <v>138</v>
      </c>
      <c r="B10" s="27" t="s">
        <v>586</v>
      </c>
      <c r="C10" s="27" t="s">
        <v>136</v>
      </c>
      <c r="D10" s="2">
        <v>9000.44</v>
      </c>
      <c r="E10" s="13"/>
      <c r="F10" s="75" t="s">
        <v>190</v>
      </c>
      <c r="G10" s="53"/>
      <c r="H10" s="13"/>
      <c r="L10" s="42"/>
      <c r="M10" s="71"/>
      <c r="N10" s="49"/>
      <c r="O10" s="49"/>
    </row>
    <row r="11" spans="1:15" ht="15" customHeight="1">
      <c r="A11" s="26" t="s">
        <v>138</v>
      </c>
      <c r="B11" s="111" t="s">
        <v>587</v>
      </c>
      <c r="C11" s="27" t="s">
        <v>136</v>
      </c>
      <c r="D11" s="2">
        <v>9000.44</v>
      </c>
      <c r="E11" s="13"/>
      <c r="F11" s="75" t="s">
        <v>190</v>
      </c>
      <c r="G11" s="53"/>
      <c r="H11" s="13"/>
      <c r="L11" s="42"/>
      <c r="M11" s="71"/>
      <c r="N11" s="49"/>
      <c r="O11" s="49"/>
    </row>
    <row r="12" spans="1:15" ht="15" customHeight="1">
      <c r="A12" s="26" t="s">
        <v>138</v>
      </c>
      <c r="B12" s="27" t="s">
        <v>589</v>
      </c>
      <c r="C12" s="27" t="s">
        <v>136</v>
      </c>
      <c r="D12" s="2">
        <v>13500.08</v>
      </c>
      <c r="E12" s="13"/>
      <c r="F12" s="75" t="s">
        <v>190</v>
      </c>
      <c r="G12" s="53"/>
      <c r="H12" s="13"/>
      <c r="L12" s="42"/>
      <c r="M12" s="71"/>
      <c r="N12" s="49"/>
      <c r="O12" s="49"/>
    </row>
    <row r="13" spans="1:15" ht="15" customHeight="1">
      <c r="A13" s="26" t="s">
        <v>138</v>
      </c>
      <c r="B13" s="111" t="s">
        <v>590</v>
      </c>
      <c r="C13" s="27" t="s">
        <v>136</v>
      </c>
      <c r="D13" s="2">
        <v>13500.08</v>
      </c>
      <c r="E13" s="13"/>
      <c r="F13" s="75" t="s">
        <v>190</v>
      </c>
      <c r="G13" s="53"/>
      <c r="H13" s="13"/>
      <c r="L13" s="42"/>
      <c r="M13" s="71"/>
      <c r="N13" s="49"/>
      <c r="O13" s="49"/>
    </row>
    <row r="14" spans="1:15" ht="15" customHeight="1">
      <c r="A14" s="26" t="s">
        <v>138</v>
      </c>
      <c r="B14" s="27" t="s">
        <v>591</v>
      </c>
      <c r="C14" s="27" t="s">
        <v>136</v>
      </c>
      <c r="D14" s="2">
        <v>13500.08</v>
      </c>
      <c r="E14" s="13"/>
      <c r="F14" s="75" t="s">
        <v>190</v>
      </c>
      <c r="G14" s="53"/>
      <c r="H14" s="13"/>
      <c r="L14" s="42"/>
      <c r="M14" s="71"/>
      <c r="N14" s="49"/>
      <c r="O14" s="49"/>
    </row>
    <row r="15" spans="1:15" ht="15" customHeight="1">
      <c r="A15" s="26" t="s">
        <v>138</v>
      </c>
      <c r="B15" s="111" t="s">
        <v>592</v>
      </c>
      <c r="C15" s="27" t="s">
        <v>136</v>
      </c>
      <c r="D15" s="2">
        <v>13500.08</v>
      </c>
      <c r="E15" s="13"/>
      <c r="F15" s="75" t="s">
        <v>190</v>
      </c>
      <c r="G15" s="53"/>
      <c r="H15" s="13"/>
      <c r="L15" s="42"/>
      <c r="M15" s="71"/>
      <c r="N15" s="49"/>
      <c r="O15" s="49"/>
    </row>
    <row r="16" spans="1:15" ht="15" customHeight="1">
      <c r="A16" s="26" t="s">
        <v>138</v>
      </c>
      <c r="B16" s="27" t="s">
        <v>593</v>
      </c>
      <c r="C16" s="27" t="s">
        <v>136</v>
      </c>
      <c r="D16" s="2">
        <v>13500.08</v>
      </c>
      <c r="E16" s="13"/>
      <c r="F16" s="75" t="s">
        <v>190</v>
      </c>
      <c r="G16" s="53"/>
      <c r="H16" s="13"/>
      <c r="L16" s="42"/>
      <c r="M16" s="71"/>
      <c r="N16" s="49"/>
      <c r="O16" s="49"/>
    </row>
    <row r="17" spans="1:15" ht="15" customHeight="1">
      <c r="A17" s="26" t="s">
        <v>138</v>
      </c>
      <c r="B17" s="111" t="s">
        <v>594</v>
      </c>
      <c r="C17" s="27" t="s">
        <v>136</v>
      </c>
      <c r="D17" s="2">
        <v>13500.08</v>
      </c>
      <c r="E17" s="13"/>
      <c r="F17" s="75" t="s">
        <v>190</v>
      </c>
      <c r="G17" s="53"/>
      <c r="H17" s="13"/>
      <c r="L17" s="42"/>
      <c r="M17" s="71"/>
      <c r="N17" s="49"/>
      <c r="O17" s="49"/>
    </row>
    <row r="18" spans="1:15" ht="15" customHeight="1">
      <c r="A18" s="26" t="s">
        <v>138</v>
      </c>
      <c r="B18" s="27" t="s">
        <v>595</v>
      </c>
      <c r="C18" s="27" t="s">
        <v>136</v>
      </c>
      <c r="D18" s="2">
        <v>13500.08</v>
      </c>
      <c r="E18" s="13"/>
      <c r="F18" s="75" t="s">
        <v>190</v>
      </c>
      <c r="G18" s="53"/>
      <c r="H18" s="13"/>
      <c r="L18" s="42"/>
      <c r="M18" s="71"/>
      <c r="N18" s="49"/>
      <c r="O18" s="49"/>
    </row>
    <row r="19" spans="1:15" ht="15" customHeight="1">
      <c r="A19" s="26" t="s">
        <v>138</v>
      </c>
      <c r="B19" s="27" t="s">
        <v>596</v>
      </c>
      <c r="C19" s="27" t="s">
        <v>136</v>
      </c>
      <c r="D19" s="2">
        <v>13500.08</v>
      </c>
      <c r="E19" s="13"/>
      <c r="F19" s="75" t="s">
        <v>190</v>
      </c>
      <c r="G19" s="53"/>
      <c r="H19" s="13"/>
      <c r="L19" s="42"/>
      <c r="M19" s="71"/>
      <c r="N19" s="49"/>
      <c r="O19" s="49"/>
    </row>
    <row r="20" spans="1:15" ht="15" customHeight="1">
      <c r="A20" s="26" t="s">
        <v>138</v>
      </c>
      <c r="B20" s="27" t="s">
        <v>597</v>
      </c>
      <c r="C20" s="27" t="s">
        <v>136</v>
      </c>
      <c r="D20" s="2">
        <v>13500.08</v>
      </c>
      <c r="E20" s="13"/>
      <c r="F20" s="75" t="s">
        <v>190</v>
      </c>
      <c r="G20" s="53"/>
      <c r="H20" s="13"/>
      <c r="L20" s="42"/>
      <c r="M20" s="71"/>
      <c r="N20" s="49"/>
      <c r="O20" s="49"/>
    </row>
    <row r="21" spans="1:15" ht="15" customHeight="1">
      <c r="A21" s="26" t="s">
        <v>138</v>
      </c>
      <c r="B21" s="109" t="s">
        <v>555</v>
      </c>
      <c r="C21" s="27" t="s">
        <v>136</v>
      </c>
      <c r="D21" s="2">
        <v>13500.08</v>
      </c>
      <c r="E21" s="13" t="s">
        <v>133</v>
      </c>
      <c r="F21" s="75" t="s">
        <v>190</v>
      </c>
      <c r="G21" s="53"/>
      <c r="H21" s="13"/>
      <c r="L21" s="42"/>
      <c r="M21" s="71"/>
      <c r="N21" s="49"/>
      <c r="O21" s="49"/>
    </row>
    <row r="22" spans="1:15" ht="15" customHeight="1">
      <c r="A22" s="26" t="s">
        <v>138</v>
      </c>
      <c r="B22" s="27" t="s">
        <v>598</v>
      </c>
      <c r="C22" s="27" t="s">
        <v>136</v>
      </c>
      <c r="D22" s="2">
        <v>13500.08</v>
      </c>
      <c r="E22" s="13"/>
      <c r="F22" s="75" t="s">
        <v>190</v>
      </c>
      <c r="G22" s="53"/>
      <c r="H22" s="13"/>
      <c r="L22" s="42"/>
      <c r="M22" s="71"/>
      <c r="N22" s="49"/>
      <c r="O22" s="49"/>
    </row>
    <row r="23" spans="1:15" ht="15" customHeight="1">
      <c r="A23" s="26" t="s">
        <v>138</v>
      </c>
      <c r="B23" s="111" t="s">
        <v>599</v>
      </c>
      <c r="C23" s="27" t="s">
        <v>136</v>
      </c>
      <c r="D23" s="48">
        <v>13500.08</v>
      </c>
      <c r="E23" s="13"/>
      <c r="F23" s="75" t="s">
        <v>190</v>
      </c>
      <c r="G23" s="53"/>
      <c r="H23" s="13"/>
      <c r="L23" s="42"/>
      <c r="M23" s="71"/>
      <c r="N23" s="49"/>
      <c r="O23" s="49"/>
    </row>
    <row r="24" spans="1:15" ht="15" customHeight="1" thickBot="1">
      <c r="A24" s="85" t="s">
        <v>138</v>
      </c>
      <c r="B24" s="112" t="s">
        <v>600</v>
      </c>
      <c r="C24" s="86" t="s">
        <v>136</v>
      </c>
      <c r="D24" s="87">
        <v>20208.36</v>
      </c>
      <c r="E24" s="88"/>
      <c r="F24" s="89" t="s">
        <v>190</v>
      </c>
      <c r="G24" s="149">
        <f>SUM(D8:D24)</f>
        <v>195710.55999999994</v>
      </c>
      <c r="H24" s="88"/>
      <c r="I24" s="91"/>
      <c r="J24" s="92"/>
      <c r="K24" s="91">
        <v>600640</v>
      </c>
      <c r="L24" s="93">
        <f>G24/1.16</f>
        <v>168715.99999999997</v>
      </c>
      <c r="M24" s="94">
        <f>L24*0.16</f>
        <v>26994.559999999998</v>
      </c>
      <c r="N24" s="95"/>
      <c r="O24" s="49"/>
    </row>
    <row r="25" spans="1:15" ht="15" customHeight="1" thickBot="1">
      <c r="A25" s="96" t="s">
        <v>138</v>
      </c>
      <c r="B25" s="113" t="s">
        <v>582</v>
      </c>
      <c r="C25" s="97" t="s">
        <v>383</v>
      </c>
      <c r="D25" s="98">
        <v>5050.6400000000003</v>
      </c>
      <c r="E25" s="99"/>
      <c r="F25" s="100" t="s">
        <v>190</v>
      </c>
      <c r="G25" s="153">
        <f>SUM(D25:F25)</f>
        <v>5050.6400000000003</v>
      </c>
      <c r="H25" s="99"/>
      <c r="I25" s="102"/>
      <c r="J25" s="103"/>
      <c r="K25" s="102">
        <v>600606</v>
      </c>
      <c r="L25" s="104">
        <f>G25/1.16</f>
        <v>4354.0000000000009</v>
      </c>
      <c r="M25" s="105">
        <f>L25*0.16</f>
        <v>696.64000000000021</v>
      </c>
      <c r="N25" s="106"/>
      <c r="O25" s="49"/>
    </row>
    <row r="26" spans="1:15" ht="15" customHeight="1">
      <c r="A26" s="26" t="s">
        <v>138</v>
      </c>
      <c r="B26" s="27" t="s">
        <v>465</v>
      </c>
      <c r="C26" s="27" t="s">
        <v>298</v>
      </c>
      <c r="D26" s="5">
        <v>-19657.36</v>
      </c>
      <c r="E26" s="13"/>
      <c r="F26" s="75" t="s">
        <v>190</v>
      </c>
      <c r="G26" s="53"/>
      <c r="H26" s="13"/>
      <c r="L26" s="42"/>
      <c r="M26" s="71"/>
      <c r="N26" s="49"/>
      <c r="O26" s="49"/>
    </row>
    <row r="27" spans="1:15" ht="15" customHeight="1" thickBot="1">
      <c r="A27" s="85" t="s">
        <v>138</v>
      </c>
      <c r="B27" s="112" t="s">
        <v>323</v>
      </c>
      <c r="C27" s="86" t="s">
        <v>298</v>
      </c>
      <c r="D27" s="87">
        <v>19565.72</v>
      </c>
      <c r="E27" s="88"/>
      <c r="F27" s="89" t="s">
        <v>190</v>
      </c>
      <c r="G27" s="149">
        <f>SUM(D26:D27)</f>
        <v>-91.639999999999418</v>
      </c>
      <c r="H27" s="88"/>
      <c r="I27" s="91"/>
      <c r="J27" s="92"/>
      <c r="K27" s="91">
        <v>600638</v>
      </c>
      <c r="L27" s="93">
        <f>G27/1.16</f>
        <v>-78.999999999999503</v>
      </c>
      <c r="M27" s="94">
        <f>L27*0.16</f>
        <v>-12.639999999999921</v>
      </c>
      <c r="N27" s="95"/>
      <c r="O27" s="49"/>
    </row>
    <row r="28" spans="1:15" ht="15" customHeight="1" thickBot="1">
      <c r="A28" s="96" t="s">
        <v>138</v>
      </c>
      <c r="B28" s="97" t="s">
        <v>601</v>
      </c>
      <c r="C28" s="97" t="s">
        <v>386</v>
      </c>
      <c r="D28" s="98">
        <v>23200</v>
      </c>
      <c r="E28" s="99"/>
      <c r="F28" s="100" t="s">
        <v>190</v>
      </c>
      <c r="G28" s="153">
        <f>SUM(D28)</f>
        <v>23200</v>
      </c>
      <c r="H28" s="99"/>
      <c r="I28" s="102"/>
      <c r="J28" s="103"/>
      <c r="K28" s="102">
        <v>600636</v>
      </c>
      <c r="L28" s="104">
        <f>G28/1.16</f>
        <v>20000</v>
      </c>
      <c r="M28" s="105">
        <f>L28*0.16</f>
        <v>3200</v>
      </c>
      <c r="N28" s="106"/>
      <c r="O28" s="49"/>
    </row>
    <row r="29" spans="1:15" ht="15" customHeight="1" thickBot="1">
      <c r="A29" s="96" t="s">
        <v>138</v>
      </c>
      <c r="B29" s="97" t="s">
        <v>564</v>
      </c>
      <c r="C29" s="97" t="s">
        <v>565</v>
      </c>
      <c r="D29" s="152">
        <v>1241.2</v>
      </c>
      <c r="E29" s="99"/>
      <c r="F29" s="100" t="s">
        <v>137</v>
      </c>
      <c r="G29" s="153">
        <f>SUM(D29:F29)</f>
        <v>1241.2</v>
      </c>
      <c r="H29" s="99"/>
      <c r="I29" s="102"/>
      <c r="J29" s="103"/>
      <c r="K29" s="102">
        <v>600627</v>
      </c>
      <c r="L29" s="104">
        <f>G29/1.16</f>
        <v>1070</v>
      </c>
      <c r="M29" s="105">
        <f>L29*0.16</f>
        <v>171.20000000000002</v>
      </c>
      <c r="N29" s="106"/>
      <c r="O29" s="49"/>
    </row>
    <row r="30" spans="1:15" ht="15" customHeight="1">
      <c r="A30" s="26" t="s">
        <v>138</v>
      </c>
      <c r="B30" s="111" t="s">
        <v>583</v>
      </c>
      <c r="C30" s="27" t="s">
        <v>134</v>
      </c>
      <c r="D30" s="2">
        <v>6750.04</v>
      </c>
      <c r="E30" s="13"/>
      <c r="F30" s="75" t="s">
        <v>190</v>
      </c>
      <c r="G30" s="53"/>
      <c r="H30" s="13"/>
      <c r="L30" s="42"/>
      <c r="M30" s="71"/>
      <c r="N30" s="49"/>
      <c r="O30" s="49"/>
    </row>
    <row r="31" spans="1:15" ht="15" customHeight="1">
      <c r="A31" s="26" t="s">
        <v>138</v>
      </c>
      <c r="B31" s="27" t="s">
        <v>609</v>
      </c>
      <c r="C31" s="27" t="s">
        <v>134</v>
      </c>
      <c r="D31" s="2">
        <v>11893.48</v>
      </c>
      <c r="E31" s="13"/>
      <c r="F31" s="75" t="s">
        <v>190</v>
      </c>
      <c r="G31" s="53"/>
      <c r="H31" s="13"/>
      <c r="L31" s="42"/>
      <c r="M31" s="71"/>
      <c r="N31" s="49"/>
      <c r="O31" s="49"/>
    </row>
    <row r="32" spans="1:15" ht="15" customHeight="1" thickBot="1">
      <c r="A32" s="85" t="s">
        <v>138</v>
      </c>
      <c r="B32" s="86" t="s">
        <v>588</v>
      </c>
      <c r="C32" s="86" t="s">
        <v>134</v>
      </c>
      <c r="D32" s="87">
        <v>12824.96</v>
      </c>
      <c r="E32" s="88"/>
      <c r="F32" s="89" t="s">
        <v>190</v>
      </c>
      <c r="G32" s="149">
        <f>SUM(D30:D32)</f>
        <v>31468.48</v>
      </c>
      <c r="H32" s="88"/>
      <c r="I32" s="91"/>
      <c r="J32" s="92"/>
      <c r="K32" s="91">
        <v>600644</v>
      </c>
      <c r="L32" s="93">
        <f>G32/1.16</f>
        <v>27128</v>
      </c>
      <c r="M32" s="94">
        <f>L32*0.16</f>
        <v>4340.4800000000005</v>
      </c>
      <c r="N32" s="95"/>
      <c r="O32" s="49"/>
    </row>
    <row r="33" spans="1:15" ht="15" customHeight="1">
      <c r="A33" s="26" t="s">
        <v>138</v>
      </c>
      <c r="B33" s="27" t="s">
        <v>556</v>
      </c>
      <c r="C33" s="27" t="s">
        <v>141</v>
      </c>
      <c r="D33" s="142">
        <v>1241.2</v>
      </c>
      <c r="E33" s="13"/>
      <c r="F33" s="75" t="s">
        <v>137</v>
      </c>
      <c r="G33" s="53"/>
      <c r="H33" s="13"/>
      <c r="L33" s="42"/>
      <c r="M33" s="71"/>
      <c r="N33" s="49"/>
      <c r="O33" s="49"/>
    </row>
    <row r="34" spans="1:15" ht="15" customHeight="1">
      <c r="A34" s="26" t="s">
        <v>138</v>
      </c>
      <c r="B34" s="27" t="s">
        <v>557</v>
      </c>
      <c r="C34" s="27" t="s">
        <v>141</v>
      </c>
      <c r="D34" s="142">
        <v>1241.2</v>
      </c>
      <c r="E34" s="13"/>
      <c r="F34" s="75" t="s">
        <v>137</v>
      </c>
      <c r="G34" s="53"/>
      <c r="H34" s="13"/>
      <c r="L34" s="42"/>
      <c r="M34" s="71"/>
      <c r="N34" s="49"/>
      <c r="O34" s="49"/>
    </row>
    <row r="35" spans="1:15" ht="15" customHeight="1">
      <c r="A35" s="26" t="s">
        <v>138</v>
      </c>
      <c r="B35" s="27" t="s">
        <v>558</v>
      </c>
      <c r="C35" s="27" t="s">
        <v>141</v>
      </c>
      <c r="D35" s="142">
        <v>1241.2</v>
      </c>
      <c r="E35" s="13"/>
      <c r="F35" s="75" t="s">
        <v>137</v>
      </c>
      <c r="G35" s="53"/>
      <c r="H35" s="13"/>
      <c r="L35" s="42"/>
      <c r="M35" s="71"/>
      <c r="N35" s="49"/>
      <c r="O35" s="49"/>
    </row>
    <row r="36" spans="1:15" ht="15" customHeight="1">
      <c r="A36" s="26" t="s">
        <v>138</v>
      </c>
      <c r="B36" s="27" t="s">
        <v>559</v>
      </c>
      <c r="C36" s="27" t="s">
        <v>141</v>
      </c>
      <c r="D36" s="142">
        <v>1241.2</v>
      </c>
      <c r="E36" s="13"/>
      <c r="F36" s="75" t="s">
        <v>137</v>
      </c>
      <c r="G36" s="53"/>
      <c r="H36" s="13"/>
      <c r="L36" s="42"/>
      <c r="M36" s="71"/>
      <c r="N36" s="49"/>
      <c r="O36" s="49"/>
    </row>
    <row r="37" spans="1:15" ht="15" customHeight="1">
      <c r="A37" s="26" t="s">
        <v>138</v>
      </c>
      <c r="B37" s="27" t="s">
        <v>560</v>
      </c>
      <c r="C37" s="27" t="s">
        <v>141</v>
      </c>
      <c r="D37" s="142">
        <v>1241.2</v>
      </c>
      <c r="E37" s="13"/>
      <c r="F37" s="75" t="s">
        <v>137</v>
      </c>
      <c r="G37" s="53"/>
      <c r="H37" s="13"/>
      <c r="L37" s="42"/>
      <c r="M37" s="71"/>
      <c r="N37" s="49"/>
      <c r="O37" s="49"/>
    </row>
    <row r="38" spans="1:15" ht="15" customHeight="1">
      <c r="A38" s="26" t="s">
        <v>138</v>
      </c>
      <c r="B38" s="27" t="s">
        <v>561</v>
      </c>
      <c r="C38" s="27" t="s">
        <v>141</v>
      </c>
      <c r="D38" s="142">
        <v>1241.2</v>
      </c>
      <c r="E38" s="13"/>
      <c r="F38" s="75" t="s">
        <v>137</v>
      </c>
      <c r="G38" s="53"/>
      <c r="H38" s="13"/>
      <c r="L38" s="42"/>
      <c r="M38" s="71"/>
      <c r="N38" s="49"/>
      <c r="O38" s="49"/>
    </row>
    <row r="39" spans="1:15" ht="15" customHeight="1">
      <c r="A39" s="26" t="s">
        <v>138</v>
      </c>
      <c r="B39" s="27" t="s">
        <v>562</v>
      </c>
      <c r="C39" s="27" t="s">
        <v>141</v>
      </c>
      <c r="D39" s="142">
        <v>1241.2</v>
      </c>
      <c r="E39" s="13"/>
      <c r="F39" s="75" t="s">
        <v>137</v>
      </c>
      <c r="G39" s="53"/>
      <c r="H39" s="13"/>
      <c r="L39" s="42"/>
      <c r="M39" s="71"/>
      <c r="N39" s="49"/>
      <c r="O39" s="49"/>
    </row>
    <row r="40" spans="1:15" ht="15" customHeight="1">
      <c r="A40" s="26" t="s">
        <v>138</v>
      </c>
      <c r="B40" s="27" t="s">
        <v>563</v>
      </c>
      <c r="C40" s="27" t="s">
        <v>141</v>
      </c>
      <c r="D40" s="142">
        <v>1241.2</v>
      </c>
      <c r="E40" s="13"/>
      <c r="F40" s="75" t="s">
        <v>137</v>
      </c>
      <c r="G40" s="53"/>
      <c r="H40" s="13"/>
      <c r="L40" s="42"/>
      <c r="M40" s="71"/>
      <c r="N40" s="49"/>
      <c r="O40" s="49"/>
    </row>
    <row r="41" spans="1:15" ht="15" customHeight="1">
      <c r="A41" s="26" t="s">
        <v>138</v>
      </c>
      <c r="B41" s="27" t="s">
        <v>567</v>
      </c>
      <c r="C41" s="27" t="s">
        <v>141</v>
      </c>
      <c r="D41" s="142">
        <v>1241.2</v>
      </c>
      <c r="E41" s="13"/>
      <c r="F41" s="75" t="s">
        <v>137</v>
      </c>
      <c r="G41" s="53"/>
      <c r="H41" s="13"/>
      <c r="L41" s="42"/>
      <c r="M41" s="71"/>
      <c r="N41" s="49"/>
      <c r="O41" s="49"/>
    </row>
    <row r="42" spans="1:15" ht="15" customHeight="1">
      <c r="A42" s="26" t="s">
        <v>138</v>
      </c>
      <c r="B42" s="27" t="s">
        <v>568</v>
      </c>
      <c r="C42" s="27" t="s">
        <v>141</v>
      </c>
      <c r="D42" s="142">
        <v>1241.2</v>
      </c>
      <c r="E42" s="13"/>
      <c r="F42" s="75" t="s">
        <v>137</v>
      </c>
      <c r="G42" s="53"/>
      <c r="H42" s="13"/>
      <c r="L42" s="42"/>
      <c r="M42" s="71"/>
      <c r="N42" s="49"/>
      <c r="O42" s="49"/>
    </row>
    <row r="43" spans="1:15" ht="15" customHeight="1">
      <c r="A43" s="26" t="s">
        <v>138</v>
      </c>
      <c r="B43" s="27" t="s">
        <v>569</v>
      </c>
      <c r="C43" s="27" t="s">
        <v>141</v>
      </c>
      <c r="D43" s="142">
        <v>1241.2</v>
      </c>
      <c r="E43" s="13"/>
      <c r="F43" s="75" t="s">
        <v>137</v>
      </c>
      <c r="G43" s="53"/>
      <c r="H43" s="13"/>
      <c r="L43" s="42"/>
      <c r="M43" s="71"/>
      <c r="N43" s="49"/>
      <c r="O43" s="49"/>
    </row>
    <row r="44" spans="1:15" ht="15" customHeight="1">
      <c r="A44" s="26" t="s">
        <v>138</v>
      </c>
      <c r="B44" s="27" t="s">
        <v>570</v>
      </c>
      <c r="C44" s="27" t="s">
        <v>141</v>
      </c>
      <c r="D44" s="142">
        <v>1241.2</v>
      </c>
      <c r="E44" s="13"/>
      <c r="F44" s="75" t="s">
        <v>137</v>
      </c>
      <c r="G44" s="53"/>
      <c r="H44" s="13"/>
      <c r="L44" s="42"/>
      <c r="M44" s="71"/>
      <c r="N44" s="49"/>
      <c r="O44" s="49"/>
    </row>
    <row r="45" spans="1:15" ht="15" customHeight="1">
      <c r="A45" s="26" t="s">
        <v>138</v>
      </c>
      <c r="B45" s="27" t="s">
        <v>571</v>
      </c>
      <c r="C45" s="27" t="s">
        <v>141</v>
      </c>
      <c r="D45" s="142">
        <v>1241.2</v>
      </c>
      <c r="E45" s="13"/>
      <c r="F45" s="75" t="s">
        <v>137</v>
      </c>
      <c r="G45" s="53"/>
      <c r="H45" s="13"/>
      <c r="L45" s="42"/>
      <c r="M45" s="71"/>
      <c r="N45" s="49"/>
      <c r="O45" s="49"/>
    </row>
    <row r="46" spans="1:15" ht="15" customHeight="1">
      <c r="A46" s="26" t="s">
        <v>138</v>
      </c>
      <c r="B46" s="27" t="s">
        <v>575</v>
      </c>
      <c r="C46" s="27" t="s">
        <v>141</v>
      </c>
      <c r="D46" s="142">
        <v>1241.2</v>
      </c>
      <c r="E46" s="13"/>
      <c r="F46" s="75" t="s">
        <v>137</v>
      </c>
      <c r="G46" s="53"/>
      <c r="H46" s="13"/>
      <c r="L46" s="42"/>
      <c r="M46" s="71"/>
      <c r="N46" s="49"/>
      <c r="O46" s="49"/>
    </row>
    <row r="47" spans="1:15" ht="15" customHeight="1">
      <c r="A47" s="26" t="s">
        <v>138</v>
      </c>
      <c r="B47" s="27" t="s">
        <v>576</v>
      </c>
      <c r="C47" s="27" t="s">
        <v>141</v>
      </c>
      <c r="D47" s="142">
        <v>1241.2</v>
      </c>
      <c r="E47" s="13"/>
      <c r="F47" s="75" t="s">
        <v>137</v>
      </c>
      <c r="G47" s="53"/>
      <c r="H47" s="13"/>
      <c r="L47" s="42"/>
      <c r="M47" s="71"/>
      <c r="N47" s="49"/>
      <c r="O47" s="49"/>
    </row>
    <row r="48" spans="1:15" ht="15" customHeight="1">
      <c r="A48" s="26" t="s">
        <v>138</v>
      </c>
      <c r="B48" s="27" t="s">
        <v>577</v>
      </c>
      <c r="C48" s="27" t="s">
        <v>141</v>
      </c>
      <c r="D48" s="142">
        <v>1241.2</v>
      </c>
      <c r="E48" s="13"/>
      <c r="F48" s="75" t="s">
        <v>137</v>
      </c>
      <c r="G48" s="53"/>
      <c r="H48" s="13"/>
      <c r="L48" s="42"/>
      <c r="M48" s="71"/>
      <c r="N48" s="49"/>
      <c r="O48" s="49"/>
    </row>
    <row r="49" spans="1:15" ht="15" customHeight="1">
      <c r="A49" s="26" t="s">
        <v>138</v>
      </c>
      <c r="B49" s="27" t="s">
        <v>578</v>
      </c>
      <c r="C49" s="27" t="s">
        <v>141</v>
      </c>
      <c r="D49" s="142">
        <v>1241.2</v>
      </c>
      <c r="E49" s="13"/>
      <c r="F49" s="75" t="s">
        <v>137</v>
      </c>
      <c r="G49" s="53"/>
      <c r="H49" s="13"/>
      <c r="L49" s="42"/>
      <c r="M49" s="71"/>
      <c r="N49" s="49"/>
      <c r="O49" s="49"/>
    </row>
    <row r="50" spans="1:15" ht="15" customHeight="1">
      <c r="A50" s="26" t="s">
        <v>138</v>
      </c>
      <c r="B50" s="27" t="s">
        <v>579</v>
      </c>
      <c r="C50" s="27" t="s">
        <v>141</v>
      </c>
      <c r="D50" s="142">
        <v>1241.2</v>
      </c>
      <c r="E50" s="13"/>
      <c r="F50" s="75" t="s">
        <v>137</v>
      </c>
      <c r="G50" s="53"/>
      <c r="H50" s="13"/>
      <c r="L50" s="42"/>
      <c r="M50" s="71"/>
      <c r="N50" s="49"/>
      <c r="O50" s="49"/>
    </row>
    <row r="51" spans="1:15" ht="15" customHeight="1">
      <c r="A51" s="26" t="s">
        <v>138</v>
      </c>
      <c r="B51" s="27" t="s">
        <v>580</v>
      </c>
      <c r="C51" s="27" t="s">
        <v>141</v>
      </c>
      <c r="D51" s="142">
        <v>1241.2</v>
      </c>
      <c r="E51" s="13"/>
      <c r="F51" s="75" t="s">
        <v>137</v>
      </c>
      <c r="G51" s="53"/>
      <c r="H51" s="13"/>
      <c r="L51" s="42"/>
      <c r="M51" s="71"/>
      <c r="N51" s="49"/>
      <c r="O51" s="49"/>
    </row>
    <row r="52" spans="1:15" ht="15" customHeight="1">
      <c r="A52" s="26" t="s">
        <v>138</v>
      </c>
      <c r="B52" s="27" t="s">
        <v>581</v>
      </c>
      <c r="C52" s="27" t="s">
        <v>141</v>
      </c>
      <c r="D52" s="142">
        <v>1241.2</v>
      </c>
      <c r="E52" s="13"/>
      <c r="F52" s="75" t="s">
        <v>137</v>
      </c>
      <c r="G52" s="151">
        <f>SUM(D33:D52)</f>
        <v>24824.000000000007</v>
      </c>
      <c r="H52" s="13"/>
      <c r="K52" s="41">
        <v>803001</v>
      </c>
      <c r="L52" s="42">
        <f>G52/1.16</f>
        <v>21400.000000000007</v>
      </c>
      <c r="M52" s="71">
        <f>L52*0.16</f>
        <v>3424.0000000000014</v>
      </c>
      <c r="N52" s="49"/>
      <c r="O52" s="49"/>
    </row>
    <row r="53" spans="1:15" ht="15" customHeight="1">
      <c r="A53" s="26" t="s">
        <v>138</v>
      </c>
      <c r="B53" s="27" t="s">
        <v>308</v>
      </c>
      <c r="C53" s="27" t="s">
        <v>141</v>
      </c>
      <c r="D53" s="48">
        <v>6299.96</v>
      </c>
      <c r="E53" s="13"/>
      <c r="F53" s="75" t="s">
        <v>190</v>
      </c>
      <c r="G53" s="151"/>
      <c r="H53" s="13"/>
      <c r="L53" s="42"/>
      <c r="M53" s="71"/>
      <c r="N53" s="49"/>
      <c r="O53" s="49"/>
    </row>
    <row r="54" spans="1:15" ht="15" customHeight="1" thickBot="1">
      <c r="A54" s="85" t="s">
        <v>138</v>
      </c>
      <c r="B54" s="86" t="s">
        <v>312</v>
      </c>
      <c r="C54" s="86" t="s">
        <v>141</v>
      </c>
      <c r="D54" s="87">
        <v>8100.28</v>
      </c>
      <c r="E54" s="88"/>
      <c r="F54" s="89" t="s">
        <v>190</v>
      </c>
      <c r="G54" s="149">
        <f>SUM(D53:D54)</f>
        <v>14400.24</v>
      </c>
      <c r="H54" s="88"/>
      <c r="I54" s="91"/>
      <c r="J54" s="92"/>
      <c r="K54" s="91">
        <v>600684</v>
      </c>
      <c r="L54" s="93">
        <f>G54/1.16</f>
        <v>12414</v>
      </c>
      <c r="M54" s="94">
        <f>L54*0.16</f>
        <v>1986.24</v>
      </c>
      <c r="N54" s="95"/>
      <c r="O54" s="49"/>
    </row>
    <row r="55" spans="1:15" ht="15" customHeight="1" thickBot="1">
      <c r="A55" s="96" t="s">
        <v>138</v>
      </c>
      <c r="B55" s="97" t="s">
        <v>605</v>
      </c>
      <c r="C55" s="97" t="s">
        <v>242</v>
      </c>
      <c r="D55" s="98">
        <v>47912.639999999999</v>
      </c>
      <c r="E55" s="99"/>
      <c r="F55" s="100" t="s">
        <v>190</v>
      </c>
      <c r="G55" s="153">
        <f>SUM(D55)</f>
        <v>47912.639999999999</v>
      </c>
      <c r="H55" s="99"/>
      <c r="I55" s="102"/>
      <c r="J55" s="103"/>
      <c r="K55" s="102">
        <v>600634</v>
      </c>
      <c r="L55" s="104">
        <f>G55/1.16</f>
        <v>41304</v>
      </c>
      <c r="M55" s="105">
        <f>L55*0.16</f>
        <v>6608.64</v>
      </c>
      <c r="N55" s="106"/>
      <c r="O55" s="49"/>
    </row>
    <row r="56" spans="1:15" ht="15" customHeight="1">
      <c r="A56" s="26" t="s">
        <v>138</v>
      </c>
      <c r="B56" s="111" t="s">
        <v>602</v>
      </c>
      <c r="C56" s="27" t="s">
        <v>390</v>
      </c>
      <c r="D56" s="2">
        <v>30011.52</v>
      </c>
      <c r="E56" s="13"/>
      <c r="F56" s="75" t="s">
        <v>190</v>
      </c>
      <c r="G56" s="151"/>
      <c r="H56" s="13"/>
      <c r="L56" s="42"/>
      <c r="M56" s="71"/>
      <c r="N56" s="49"/>
      <c r="O56" s="49"/>
    </row>
    <row r="57" spans="1:15" ht="15" customHeight="1">
      <c r="A57" s="26" t="s">
        <v>138</v>
      </c>
      <c r="B57" s="111" t="s">
        <v>603</v>
      </c>
      <c r="C57" s="27" t="s">
        <v>390</v>
      </c>
      <c r="D57" s="48">
        <v>35999.440000000002</v>
      </c>
      <c r="E57" s="13"/>
      <c r="F57" s="75" t="s">
        <v>190</v>
      </c>
      <c r="G57" s="151"/>
      <c r="H57" s="13"/>
      <c r="L57" s="42"/>
      <c r="M57" s="71"/>
      <c r="N57" s="49"/>
      <c r="O57" s="49"/>
    </row>
    <row r="58" spans="1:15" ht="15" customHeight="1" thickBot="1">
      <c r="A58" s="85" t="s">
        <v>138</v>
      </c>
      <c r="B58" s="86" t="s">
        <v>604</v>
      </c>
      <c r="C58" s="86" t="s">
        <v>390</v>
      </c>
      <c r="D58" s="87">
        <v>36058.6</v>
      </c>
      <c r="E58" s="88"/>
      <c r="F58" s="89" t="s">
        <v>190</v>
      </c>
      <c r="G58" s="149">
        <f>SUM(D56:D58)</f>
        <v>102069.56</v>
      </c>
      <c r="H58" s="88"/>
      <c r="I58" s="91"/>
      <c r="J58" s="92"/>
      <c r="K58" s="91">
        <v>600623</v>
      </c>
      <c r="L58" s="93">
        <f>G58/1.16</f>
        <v>87991</v>
      </c>
      <c r="M58" s="94">
        <f>L58*0.16</f>
        <v>14078.56</v>
      </c>
      <c r="N58" s="95"/>
      <c r="O58" s="49"/>
    </row>
    <row r="59" spans="1:15" ht="15" customHeight="1">
      <c r="A59" s="26" t="s">
        <v>138</v>
      </c>
      <c r="B59" s="27" t="s">
        <v>572</v>
      </c>
      <c r="C59" s="27" t="s">
        <v>457</v>
      </c>
      <c r="D59" s="142">
        <v>1241.2</v>
      </c>
      <c r="E59" s="13"/>
      <c r="F59" s="75" t="s">
        <v>137</v>
      </c>
      <c r="G59" s="151">
        <f>SUM(D59)</f>
        <v>1241.2</v>
      </c>
      <c r="H59" s="13"/>
      <c r="K59" s="41">
        <v>803001</v>
      </c>
      <c r="L59" s="42">
        <f>G59/1.16</f>
        <v>1070</v>
      </c>
      <c r="M59" s="71">
        <f>L59*0.16</f>
        <v>171.20000000000002</v>
      </c>
      <c r="N59" s="49"/>
      <c r="O59" s="49"/>
    </row>
    <row r="60" spans="1:15" ht="15" customHeight="1" thickBot="1">
      <c r="A60" s="85" t="s">
        <v>138</v>
      </c>
      <c r="B60" s="86" t="s">
        <v>584</v>
      </c>
      <c r="C60" s="86" t="s">
        <v>457</v>
      </c>
      <c r="D60" s="87">
        <v>8181.48</v>
      </c>
      <c r="E60" s="88"/>
      <c r="F60" s="89" t="s">
        <v>190</v>
      </c>
      <c r="G60" s="149">
        <f>SUM(D60:F60)</f>
        <v>8181.48</v>
      </c>
      <c r="H60" s="88"/>
      <c r="I60" s="91"/>
      <c r="J60" s="92"/>
      <c r="K60" s="91">
        <v>600691</v>
      </c>
      <c r="L60" s="93">
        <f>G60/1.16</f>
        <v>7053</v>
      </c>
      <c r="M60" s="94">
        <f>L60*0.16</f>
        <v>1128.48</v>
      </c>
      <c r="N60" s="95"/>
      <c r="O60" s="49"/>
    </row>
    <row r="61" spans="1:15" ht="15" customHeight="1">
      <c r="A61" s="46"/>
      <c r="B61" s="51" t="s">
        <v>546</v>
      </c>
      <c r="C61" s="51"/>
      <c r="D61" s="6">
        <v>-16820</v>
      </c>
      <c r="E61" s="13"/>
      <c r="F61" s="75"/>
      <c r="G61" s="151">
        <f>SUM(D61)</f>
        <v>-16820</v>
      </c>
      <c r="H61" s="13"/>
      <c r="K61" s="41">
        <v>700064</v>
      </c>
      <c r="L61" s="42">
        <f>G61/1.16</f>
        <v>-14500.000000000002</v>
      </c>
      <c r="M61" s="71">
        <f>L61*0.16</f>
        <v>-2320.0000000000005</v>
      </c>
      <c r="N61" s="49"/>
      <c r="O61" s="49"/>
    </row>
    <row r="62" spans="1:15" ht="15" customHeight="1">
      <c r="A62" s="46"/>
      <c r="B62" s="47"/>
      <c r="C62" s="47"/>
      <c r="D62" s="53"/>
      <c r="E62" s="13"/>
      <c r="F62" s="75"/>
      <c r="G62" s="53"/>
      <c r="H62" s="13"/>
      <c r="L62" s="42"/>
      <c r="M62" s="71"/>
      <c r="N62" s="49"/>
      <c r="O62" s="49"/>
    </row>
    <row r="63" spans="1:15" ht="15" customHeight="1">
      <c r="A63" s="46"/>
      <c r="B63" s="47"/>
      <c r="C63" s="47"/>
      <c r="D63" s="53"/>
      <c r="E63" s="13"/>
      <c r="F63" s="75"/>
      <c r="G63" s="53"/>
      <c r="H63" s="13"/>
      <c r="L63" s="42"/>
      <c r="M63" s="71"/>
      <c r="N63" s="49"/>
      <c r="O63" s="49"/>
    </row>
    <row r="64" spans="1:15" ht="15" customHeight="1">
      <c r="A64" s="46"/>
      <c r="B64" s="47"/>
      <c r="C64" s="47"/>
      <c r="D64" s="53"/>
      <c r="E64" s="13"/>
      <c r="F64" s="75"/>
      <c r="G64" s="53"/>
      <c r="H64" s="13"/>
      <c r="L64" s="42"/>
      <c r="M64" s="71"/>
      <c r="N64" s="49"/>
      <c r="O64" s="49"/>
    </row>
    <row r="65" spans="1:15" ht="15" customHeight="1">
      <c r="A65" s="64"/>
      <c r="B65" s="79"/>
      <c r="C65" s="61"/>
      <c r="D65" s="65"/>
      <c r="E65" s="13"/>
      <c r="F65" s="75"/>
      <c r="G65" s="52"/>
      <c r="H65" s="13"/>
      <c r="L65" s="42"/>
      <c r="M65" s="71"/>
      <c r="N65" s="49"/>
      <c r="O65" s="49"/>
    </row>
    <row r="66" spans="1:15" ht="15" customHeight="1">
      <c r="A66" s="64"/>
      <c r="B66" s="79"/>
      <c r="C66" s="61"/>
      <c r="D66" s="65">
        <f>SUM(D5:D65)</f>
        <v>442111.96000000031</v>
      </c>
      <c r="E66" s="65"/>
      <c r="F66" s="65"/>
      <c r="G66" s="65">
        <f>SUM(G5:G65)</f>
        <v>442111.96</v>
      </c>
      <c r="H66" s="65"/>
      <c r="I66" s="65"/>
      <c r="J66" s="84">
        <f>SUM(J5:J65)</f>
        <v>0</v>
      </c>
      <c r="K66" s="65"/>
      <c r="L66" s="65">
        <f>SUM(L5:L65)</f>
        <v>381131</v>
      </c>
      <c r="M66" s="65">
        <f>SUM(M5:M65)</f>
        <v>60980.959999999992</v>
      </c>
      <c r="N66" s="65"/>
      <c r="O66" s="49"/>
    </row>
    <row r="67" spans="1:15" ht="15" customHeight="1">
      <c r="A67" s="64"/>
      <c r="B67" s="79"/>
      <c r="C67" s="61"/>
      <c r="D67" s="65"/>
      <c r="E67" s="13"/>
      <c r="F67" s="75"/>
      <c r="G67" s="65"/>
      <c r="H67" s="13"/>
      <c r="L67" s="42"/>
      <c r="M67" s="71"/>
      <c r="N67" s="49"/>
      <c r="O67" s="49"/>
    </row>
    <row r="68" spans="1:15" ht="15" customHeight="1">
      <c r="A68" s="46"/>
      <c r="B68" s="47"/>
      <c r="C68" s="47"/>
      <c r="D68" s="55"/>
      <c r="E68" s="13"/>
      <c r="F68" s="70"/>
      <c r="L68" s="42"/>
      <c r="M68" s="71"/>
      <c r="N68" s="49"/>
      <c r="O68" s="49"/>
    </row>
    <row r="69" spans="1:15" ht="12.75">
      <c r="A69" s="46"/>
      <c r="B69" s="47"/>
      <c r="C69" s="47"/>
      <c r="D69" s="65"/>
      <c r="E69" s="65"/>
      <c r="F69" s="65"/>
      <c r="G69" s="65"/>
      <c r="H69" s="65"/>
      <c r="I69" s="65"/>
      <c r="J69" s="84"/>
      <c r="K69" s="65"/>
      <c r="L69" s="65"/>
      <c r="M69" s="65"/>
      <c r="N69" s="80"/>
      <c r="O69" s="49"/>
    </row>
    <row r="70" spans="1:15" ht="12.75">
      <c r="A70" s="46"/>
      <c r="B70" s="47"/>
      <c r="C70" s="47"/>
      <c r="D70" s="52"/>
      <c r="E70" s="13"/>
      <c r="F70" s="65"/>
      <c r="G70" s="73"/>
      <c r="H70" s="73"/>
      <c r="I70" s="73"/>
      <c r="J70" s="77"/>
      <c r="K70" s="73"/>
      <c r="L70" s="73"/>
      <c r="M70" s="154">
        <f>L66+M66-G66</f>
        <v>0</v>
      </c>
      <c r="N70" s="81"/>
      <c r="O70" s="54"/>
    </row>
    <row r="71" spans="1:15" ht="12.75">
      <c r="A71" s="46"/>
      <c r="B71" s="47"/>
      <c r="C71" s="47"/>
      <c r="D71" s="52"/>
      <c r="E71" s="13"/>
      <c r="F71" s="73"/>
      <c r="G71" s="73"/>
      <c r="H71" s="73"/>
      <c r="I71" s="73"/>
      <c r="J71" s="77"/>
      <c r="K71" s="73"/>
      <c r="L71" s="73"/>
      <c r="M71" s="81"/>
      <c r="N71" s="81"/>
      <c r="O71" s="54"/>
    </row>
    <row r="72" spans="1:15" ht="12.75">
      <c r="A72" s="46"/>
      <c r="B72" s="47"/>
      <c r="C72" s="47"/>
      <c r="D72" s="52"/>
      <c r="E72" s="13"/>
      <c r="F72" s="73"/>
      <c r="G72" s="73"/>
      <c r="H72" s="73"/>
      <c r="I72" s="73"/>
      <c r="J72" s="77"/>
      <c r="K72" s="73"/>
      <c r="L72" s="73"/>
      <c r="M72" s="81"/>
      <c r="N72" s="81"/>
      <c r="O72" s="54"/>
    </row>
    <row r="73" spans="1:15" ht="12.75">
      <c r="A73" s="46"/>
      <c r="B73" s="47"/>
      <c r="C73" s="47"/>
      <c r="D73" s="52"/>
      <c r="E73" s="13"/>
      <c r="F73" s="73"/>
      <c r="G73" s="82"/>
      <c r="H73" s="82"/>
      <c r="I73" s="83"/>
      <c r="J73" s="77"/>
      <c r="K73" s="73"/>
      <c r="L73" s="73"/>
      <c r="M73" s="81"/>
      <c r="N73" s="81"/>
      <c r="O73" s="54"/>
    </row>
    <row r="74" spans="1:15" ht="12.75">
      <c r="A74" s="46"/>
      <c r="B74" s="47"/>
      <c r="C74" s="47"/>
      <c r="D74" s="52"/>
      <c r="E74" s="13"/>
      <c r="F74" s="73"/>
      <c r="G74" s="73"/>
      <c r="H74" s="73"/>
      <c r="I74" s="73"/>
      <c r="J74" s="77"/>
      <c r="K74" s="73"/>
      <c r="L74" s="73"/>
      <c r="M74" s="81"/>
      <c r="N74" s="81"/>
      <c r="O74" s="54"/>
    </row>
    <row r="75" spans="1:15" ht="12.75">
      <c r="A75" s="46"/>
      <c r="B75" s="47"/>
      <c r="C75" s="47"/>
      <c r="D75" s="52"/>
      <c r="E75" s="13"/>
      <c r="F75" s="73"/>
      <c r="G75" s="73"/>
      <c r="H75" s="73"/>
      <c r="I75" s="73"/>
      <c r="J75" s="77"/>
      <c r="K75" s="73"/>
      <c r="L75" s="73"/>
      <c r="M75" s="81"/>
      <c r="N75" s="81"/>
      <c r="O75" s="54"/>
    </row>
    <row r="76" spans="1:15" ht="12.75">
      <c r="A76" s="46"/>
      <c r="B76" s="47"/>
      <c r="C76" s="47"/>
      <c r="D76" s="52"/>
      <c r="E76" s="13"/>
      <c r="F76" s="73"/>
      <c r="G76" s="83"/>
      <c r="H76" s="83"/>
      <c r="I76" s="83"/>
      <c r="J76" s="77"/>
      <c r="K76" s="73"/>
      <c r="L76" s="73"/>
      <c r="M76" s="81"/>
      <c r="N76" s="81"/>
      <c r="O76" s="54"/>
    </row>
    <row r="77" spans="1:15" ht="12.75">
      <c r="A77" s="46"/>
      <c r="B77" s="47"/>
      <c r="C77" s="47"/>
      <c r="D77" s="52"/>
      <c r="E77" s="13"/>
      <c r="F77" s="73"/>
      <c r="G77" s="73"/>
      <c r="H77" s="73"/>
      <c r="I77" s="73"/>
      <c r="J77" s="77"/>
      <c r="K77" s="73"/>
      <c r="L77" s="73"/>
      <c r="M77" s="81"/>
      <c r="N77" s="81"/>
      <c r="O77" s="54"/>
    </row>
    <row r="78" spans="1:15" ht="12.75">
      <c r="A78" s="46"/>
      <c r="B78" s="47"/>
      <c r="C78" s="47"/>
      <c r="D78" s="52"/>
      <c r="E78" s="13"/>
      <c r="F78" s="73"/>
      <c r="G78" s="73"/>
      <c r="H78" s="73"/>
      <c r="I78" s="73"/>
      <c r="J78" s="77"/>
      <c r="K78" s="73"/>
      <c r="L78" s="73"/>
      <c r="M78" s="81"/>
      <c r="N78" s="81"/>
      <c r="O78" s="54"/>
    </row>
    <row r="79" spans="1:15" ht="12.75">
      <c r="A79" s="46"/>
      <c r="B79" s="47"/>
      <c r="C79" s="73"/>
      <c r="D79" s="81"/>
      <c r="E79" s="13"/>
      <c r="F79" s="73"/>
      <c r="G79" s="73"/>
      <c r="H79" s="73"/>
      <c r="I79" s="73"/>
      <c r="J79" s="77"/>
      <c r="K79" s="73"/>
      <c r="L79" s="73"/>
      <c r="M79" s="81"/>
      <c r="N79" s="81"/>
      <c r="O79" s="54"/>
    </row>
    <row r="80" spans="1:15" ht="12.75">
      <c r="A80" s="46"/>
      <c r="B80" s="47"/>
      <c r="C80" s="73"/>
      <c r="D80" s="81"/>
      <c r="E80" s="13"/>
      <c r="F80" s="73"/>
      <c r="G80" s="73"/>
      <c r="H80" s="73"/>
      <c r="I80" s="73"/>
      <c r="J80" s="77"/>
      <c r="K80" s="73"/>
      <c r="L80" s="73"/>
      <c r="M80" s="81"/>
      <c r="N80" s="81"/>
      <c r="O80" s="54"/>
    </row>
    <row r="81" spans="1:15" ht="12.75">
      <c r="A81" s="46"/>
      <c r="B81" s="47"/>
      <c r="C81" s="47"/>
      <c r="D81" s="52"/>
      <c r="E81" s="13"/>
      <c r="F81" s="73"/>
      <c r="G81" s="73"/>
      <c r="H81" s="73"/>
      <c r="I81" s="73"/>
      <c r="J81" s="77"/>
      <c r="K81" s="73"/>
      <c r="L81" s="73"/>
      <c r="M81" s="81"/>
      <c r="N81" s="81"/>
      <c r="O81" s="54"/>
    </row>
    <row r="82" spans="1:15" ht="12.75">
      <c r="A82" s="46"/>
      <c r="B82" s="47"/>
      <c r="C82" s="47"/>
      <c r="D82" s="52"/>
      <c r="E82" s="13"/>
      <c r="F82" s="73"/>
      <c r="G82" s="73"/>
      <c r="H82" s="73"/>
      <c r="I82" s="73"/>
      <c r="J82" s="77"/>
      <c r="K82" s="73"/>
      <c r="L82" s="73"/>
      <c r="M82" s="81"/>
      <c r="N82" s="81"/>
      <c r="O82" s="54"/>
    </row>
    <row r="83" spans="1:15" ht="12.75">
      <c r="A83" s="46"/>
      <c r="B83" s="47"/>
      <c r="C83" s="47"/>
      <c r="D83" s="48"/>
      <c r="E83" s="13"/>
      <c r="F83"/>
      <c r="G83"/>
      <c r="H83"/>
      <c r="I83"/>
      <c r="J83" s="74"/>
      <c r="K83"/>
      <c r="L83"/>
      <c r="M83" s="54"/>
      <c r="N83" s="54"/>
      <c r="O83" s="54"/>
    </row>
    <row r="84" spans="1:15" ht="12.75">
      <c r="A84" s="46"/>
      <c r="B84" s="47"/>
      <c r="C84" s="47"/>
      <c r="D84" s="48"/>
      <c r="E84" s="13"/>
      <c r="F84"/>
      <c r="G84"/>
      <c r="H84"/>
      <c r="I84"/>
      <c r="J84" s="74"/>
      <c r="K84"/>
      <c r="L84"/>
      <c r="M84" s="54"/>
      <c r="N84" s="54"/>
      <c r="O84" s="54"/>
    </row>
    <row r="85" spans="1:15">
      <c r="A85" s="66"/>
      <c r="B85" s="40" t="s">
        <v>25</v>
      </c>
      <c r="E85" s="40"/>
      <c r="M85" s="45"/>
      <c r="N85" s="49"/>
      <c r="O85" s="49"/>
    </row>
    <row r="86" spans="1:15">
      <c r="A86" s="59"/>
      <c r="B86" s="40" t="s">
        <v>127</v>
      </c>
      <c r="E86" s="40"/>
      <c r="M86" s="45"/>
      <c r="N86" s="49"/>
      <c r="O86" s="49"/>
    </row>
    <row r="87" spans="1:15">
      <c r="A87" s="60"/>
      <c r="B87" s="40" t="s">
        <v>161</v>
      </c>
      <c r="E87" s="40"/>
      <c r="M87" s="45"/>
      <c r="N87" s="49"/>
      <c r="O87" s="49"/>
    </row>
    <row r="88" spans="1:15">
      <c r="M88" s="45"/>
      <c r="N88" s="49"/>
      <c r="O88" s="49"/>
    </row>
    <row r="89" spans="1:15">
      <c r="M89" s="45"/>
      <c r="N89" s="49"/>
      <c r="O89" s="49"/>
    </row>
    <row r="90" spans="1:15">
      <c r="M90" s="45"/>
      <c r="N90" s="49"/>
      <c r="O90" s="49"/>
    </row>
    <row r="91" spans="1:15">
      <c r="M91" s="45"/>
      <c r="N91" s="49"/>
      <c r="O91" s="49"/>
    </row>
    <row r="92" spans="1:15">
      <c r="M92" s="45"/>
      <c r="N92" s="49"/>
      <c r="O92" s="49"/>
    </row>
    <row r="93" spans="1:15">
      <c r="M93" s="45"/>
      <c r="N93" s="49"/>
      <c r="O93" s="49"/>
    </row>
    <row r="94" spans="1:15">
      <c r="M94" s="45"/>
      <c r="N94" s="49"/>
      <c r="O94" s="49"/>
    </row>
    <row r="95" spans="1:15"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</sheetData>
  <autoFilter ref="A4:N69"/>
  <mergeCells count="2">
    <mergeCell ref="A3:E3"/>
    <mergeCell ref="K2:M2"/>
  </mergeCells>
  <phoneticPr fontId="0" type="noConversion"/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47"/>
  <sheetViews>
    <sheetView workbookViewId="0">
      <selection activeCell="G1" sqref="G1:G42"/>
    </sheetView>
  </sheetViews>
  <sheetFormatPr baseColWidth="10" defaultRowHeight="12.75"/>
  <cols>
    <col min="2" max="2" width="14.85546875" bestFit="1" customWidth="1"/>
    <col min="6" max="6" width="19.7109375" bestFit="1" customWidth="1"/>
  </cols>
  <sheetData>
    <row r="1" spans="1:7">
      <c r="A1" s="343" t="s">
        <v>3445</v>
      </c>
      <c r="B1" s="343">
        <v>7300012559</v>
      </c>
      <c r="C1" s="343" t="s">
        <v>2730</v>
      </c>
      <c r="D1" s="343" t="s">
        <v>2616</v>
      </c>
      <c r="E1" s="343" t="s">
        <v>2832</v>
      </c>
      <c r="F1" s="343" t="s">
        <v>2731</v>
      </c>
      <c r="G1" s="344">
        <v>-15750.48</v>
      </c>
    </row>
    <row r="2" spans="1:7">
      <c r="A2" s="343" t="s">
        <v>3445</v>
      </c>
      <c r="B2" s="343">
        <v>7300012562</v>
      </c>
      <c r="C2" s="343" t="s">
        <v>2730</v>
      </c>
      <c r="D2" s="343" t="s">
        <v>2119</v>
      </c>
      <c r="E2" s="343" t="s">
        <v>2832</v>
      </c>
      <c r="F2" s="343" t="s">
        <v>2731</v>
      </c>
      <c r="G2" s="344">
        <v>-15750.48</v>
      </c>
    </row>
    <row r="3" spans="1:7">
      <c r="A3" s="343" t="s">
        <v>3445</v>
      </c>
      <c r="B3" s="343">
        <v>7300012564</v>
      </c>
      <c r="C3" s="343" t="s">
        <v>2730</v>
      </c>
      <c r="D3" s="343" t="s">
        <v>641</v>
      </c>
      <c r="E3" s="343" t="s">
        <v>2604</v>
      </c>
      <c r="F3" s="343" t="s">
        <v>2731</v>
      </c>
      <c r="G3" s="344">
        <v>-10629.08</v>
      </c>
    </row>
    <row r="4" spans="1:7">
      <c r="A4" s="445" t="s">
        <v>3433</v>
      </c>
      <c r="B4" s="445">
        <v>7400064627</v>
      </c>
      <c r="C4" s="445" t="s">
        <v>2742</v>
      </c>
      <c r="D4" s="445" t="s">
        <v>3434</v>
      </c>
      <c r="E4" s="445" t="s">
        <v>157</v>
      </c>
      <c r="F4" s="445" t="s">
        <v>2834</v>
      </c>
      <c r="G4" s="422">
        <v>1241.2</v>
      </c>
    </row>
    <row r="5" spans="1:7">
      <c r="A5" s="445" t="s">
        <v>3436</v>
      </c>
      <c r="B5" s="445">
        <v>7400065361</v>
      </c>
      <c r="C5" s="445" t="s">
        <v>2742</v>
      </c>
      <c r="D5" s="445" t="s">
        <v>3437</v>
      </c>
      <c r="E5" s="445" t="s">
        <v>157</v>
      </c>
      <c r="F5" s="445" t="s">
        <v>2834</v>
      </c>
      <c r="G5" s="422">
        <v>1241.2</v>
      </c>
    </row>
    <row r="6" spans="1:7">
      <c r="A6" s="445" t="s">
        <v>3436</v>
      </c>
      <c r="B6" s="445">
        <v>7400065365</v>
      </c>
      <c r="C6" s="445" t="s">
        <v>2742</v>
      </c>
      <c r="D6" s="445" t="s">
        <v>3438</v>
      </c>
      <c r="E6" s="445" t="s">
        <v>157</v>
      </c>
      <c r="F6" s="445" t="s">
        <v>2834</v>
      </c>
      <c r="G6" s="422">
        <v>1241.2</v>
      </c>
    </row>
    <row r="7" spans="1:7">
      <c r="A7" s="445" t="s">
        <v>3436</v>
      </c>
      <c r="B7" s="445">
        <v>7400065369</v>
      </c>
      <c r="C7" s="445" t="s">
        <v>2742</v>
      </c>
      <c r="D7" s="445" t="s">
        <v>3439</v>
      </c>
      <c r="E7" s="445" t="s">
        <v>157</v>
      </c>
      <c r="F7" s="445" t="s">
        <v>2834</v>
      </c>
      <c r="G7" s="422">
        <v>1241.2</v>
      </c>
    </row>
    <row r="8" spans="1:7">
      <c r="A8" s="445" t="s">
        <v>3436</v>
      </c>
      <c r="B8" s="445">
        <v>7400065374</v>
      </c>
      <c r="C8" s="445" t="s">
        <v>2742</v>
      </c>
      <c r="D8" s="445" t="s">
        <v>3440</v>
      </c>
      <c r="E8" s="445" t="s">
        <v>157</v>
      </c>
      <c r="F8" s="445" t="s">
        <v>2834</v>
      </c>
      <c r="G8" s="422">
        <v>1241.2</v>
      </c>
    </row>
    <row r="9" spans="1:7">
      <c r="A9" s="445" t="s">
        <v>3436</v>
      </c>
      <c r="B9" s="445">
        <v>7400065379</v>
      </c>
      <c r="C9" s="445" t="s">
        <v>2742</v>
      </c>
      <c r="D9" s="445" t="s">
        <v>3441</v>
      </c>
      <c r="E9" s="445" t="s">
        <v>157</v>
      </c>
      <c r="F9" s="445" t="s">
        <v>2834</v>
      </c>
      <c r="G9" s="422">
        <v>1241.2</v>
      </c>
    </row>
    <row r="10" spans="1:7">
      <c r="A10" s="445" t="s">
        <v>3436</v>
      </c>
      <c r="B10" s="445">
        <v>7400065383</v>
      </c>
      <c r="C10" s="445" t="s">
        <v>2742</v>
      </c>
      <c r="D10" s="445" t="s">
        <v>3442</v>
      </c>
      <c r="E10" s="445" t="s">
        <v>157</v>
      </c>
      <c r="F10" s="445" t="s">
        <v>2834</v>
      </c>
      <c r="G10" s="422">
        <v>1241.2</v>
      </c>
    </row>
    <row r="11" spans="1:7">
      <c r="A11" s="445" t="s">
        <v>3436</v>
      </c>
      <c r="B11" s="445">
        <v>7400065387</v>
      </c>
      <c r="C11" s="445" t="s">
        <v>2742</v>
      </c>
      <c r="D11" s="445" t="s">
        <v>3443</v>
      </c>
      <c r="E11" s="445" t="s">
        <v>157</v>
      </c>
      <c r="F11" s="445" t="s">
        <v>2834</v>
      </c>
      <c r="G11" s="422">
        <v>1241.2</v>
      </c>
    </row>
    <row r="12" spans="1:7">
      <c r="A12" s="445" t="s">
        <v>3436</v>
      </c>
      <c r="B12" s="445">
        <v>7400065390</v>
      </c>
      <c r="C12" s="445" t="s">
        <v>2742</v>
      </c>
      <c r="D12" s="445" t="s">
        <v>3444</v>
      </c>
      <c r="E12" s="445" t="s">
        <v>157</v>
      </c>
      <c r="F12" s="445" t="s">
        <v>2834</v>
      </c>
      <c r="G12" s="422">
        <v>1241.2</v>
      </c>
    </row>
    <row r="13" spans="1:7">
      <c r="A13" s="445" t="s">
        <v>3445</v>
      </c>
      <c r="B13" s="445">
        <v>7400066228</v>
      </c>
      <c r="C13" s="445" t="s">
        <v>2742</v>
      </c>
      <c r="D13" s="445" t="s">
        <v>3447</v>
      </c>
      <c r="E13" s="445" t="s">
        <v>157</v>
      </c>
      <c r="F13" s="445" t="s">
        <v>2834</v>
      </c>
      <c r="G13" s="422">
        <v>1241.2</v>
      </c>
    </row>
    <row r="14" spans="1:7">
      <c r="A14" s="445" t="s">
        <v>3445</v>
      </c>
      <c r="B14" s="445">
        <v>7400066231</v>
      </c>
      <c r="C14" s="445" t="s">
        <v>2742</v>
      </c>
      <c r="D14" s="445" t="s">
        <v>3448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3456</v>
      </c>
      <c r="B15" s="445">
        <v>7400067864</v>
      </c>
      <c r="C15" s="445" t="s">
        <v>2742</v>
      </c>
      <c r="D15" s="445" t="s">
        <v>3459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3456</v>
      </c>
      <c r="B16" s="445">
        <v>7400067867</v>
      </c>
      <c r="C16" s="445" t="s">
        <v>2742</v>
      </c>
      <c r="D16" s="445" t="s">
        <v>3460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3456</v>
      </c>
      <c r="B17" s="445">
        <v>7400067870</v>
      </c>
      <c r="C17" s="445" t="s">
        <v>2742</v>
      </c>
      <c r="D17" s="445" t="s">
        <v>3461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3456</v>
      </c>
      <c r="B18" s="445">
        <v>7400067871</v>
      </c>
      <c r="C18" s="445" t="s">
        <v>2742</v>
      </c>
      <c r="D18" s="445" t="s">
        <v>3462</v>
      </c>
      <c r="E18" s="445" t="s">
        <v>157</v>
      </c>
      <c r="F18" s="445" t="s">
        <v>2834</v>
      </c>
      <c r="G18" s="422">
        <v>1241.2</v>
      </c>
    </row>
    <row r="19" spans="1:7">
      <c r="A19" s="445" t="s">
        <v>3456</v>
      </c>
      <c r="B19" s="445">
        <v>7400067874</v>
      </c>
      <c r="C19" s="445" t="s">
        <v>2742</v>
      </c>
      <c r="D19" s="445" t="s">
        <v>3463</v>
      </c>
      <c r="E19" s="445" t="s">
        <v>157</v>
      </c>
      <c r="F19" s="445" t="s">
        <v>2834</v>
      </c>
      <c r="G19" s="422">
        <v>1241.2</v>
      </c>
    </row>
    <row r="20" spans="1:7">
      <c r="A20" t="s">
        <v>3452</v>
      </c>
      <c r="B20">
        <v>7400066744</v>
      </c>
      <c r="C20" t="s">
        <v>2742</v>
      </c>
      <c r="D20" t="s">
        <v>3453</v>
      </c>
      <c r="E20" t="s">
        <v>3454</v>
      </c>
      <c r="F20" t="s">
        <v>2834</v>
      </c>
      <c r="G20" s="2">
        <v>4423.08</v>
      </c>
    </row>
    <row r="21" spans="1:7">
      <c r="A21" t="s">
        <v>3433</v>
      </c>
      <c r="B21">
        <v>7400064647</v>
      </c>
      <c r="C21" t="s">
        <v>2742</v>
      </c>
      <c r="D21" t="s">
        <v>2626</v>
      </c>
      <c r="E21" t="s">
        <v>3298</v>
      </c>
      <c r="F21" t="s">
        <v>2834</v>
      </c>
      <c r="G21" s="2">
        <v>8117.68</v>
      </c>
    </row>
    <row r="22" spans="1:7">
      <c r="A22" t="s">
        <v>3445</v>
      </c>
      <c r="B22">
        <v>7400066247</v>
      </c>
      <c r="C22" t="s">
        <v>2742</v>
      </c>
      <c r="D22" t="s">
        <v>3305</v>
      </c>
      <c r="E22" t="s">
        <v>3451</v>
      </c>
      <c r="F22" t="s">
        <v>2834</v>
      </c>
      <c r="G22" s="2">
        <v>9000.44</v>
      </c>
    </row>
    <row r="23" spans="1:7">
      <c r="A23" t="s">
        <v>3456</v>
      </c>
      <c r="B23">
        <v>7400067861</v>
      </c>
      <c r="C23" t="s">
        <v>2742</v>
      </c>
      <c r="D23" t="s">
        <v>3310</v>
      </c>
      <c r="E23" t="s">
        <v>3454</v>
      </c>
      <c r="F23" t="s">
        <v>2834</v>
      </c>
      <c r="G23" s="2">
        <v>9000.44</v>
      </c>
    </row>
    <row r="24" spans="1:7">
      <c r="A24" t="s">
        <v>3445</v>
      </c>
      <c r="B24">
        <v>7400066245</v>
      </c>
      <c r="C24" t="s">
        <v>2742</v>
      </c>
      <c r="D24" t="s">
        <v>3450</v>
      </c>
      <c r="E24" t="s">
        <v>3296</v>
      </c>
      <c r="F24" t="s">
        <v>2834</v>
      </c>
      <c r="G24" s="2">
        <v>10100.120000000001</v>
      </c>
    </row>
    <row r="25" spans="1:7">
      <c r="A25" t="s">
        <v>3456</v>
      </c>
      <c r="B25">
        <v>7400067852</v>
      </c>
      <c r="C25" t="s">
        <v>2742</v>
      </c>
      <c r="D25" t="s">
        <v>3457</v>
      </c>
      <c r="E25" t="s">
        <v>3454</v>
      </c>
      <c r="F25" t="s">
        <v>2834</v>
      </c>
      <c r="G25" s="2">
        <v>10100.120000000001</v>
      </c>
    </row>
    <row r="26" spans="1:7">
      <c r="A26" t="s">
        <v>3433</v>
      </c>
      <c r="B26">
        <v>7400064643</v>
      </c>
      <c r="C26" t="s">
        <v>2742</v>
      </c>
      <c r="D26" t="s">
        <v>3321</v>
      </c>
      <c r="E26" t="s">
        <v>3298</v>
      </c>
      <c r="F26" t="s">
        <v>2834</v>
      </c>
      <c r="G26" s="2">
        <v>11456.16</v>
      </c>
    </row>
    <row r="27" spans="1:7">
      <c r="A27" t="s">
        <v>3436</v>
      </c>
      <c r="B27">
        <v>7400065408</v>
      </c>
      <c r="C27" t="s">
        <v>2742</v>
      </c>
      <c r="D27" t="s">
        <v>2198</v>
      </c>
      <c r="E27" t="s">
        <v>3298</v>
      </c>
      <c r="F27" t="s">
        <v>2834</v>
      </c>
      <c r="G27" s="2">
        <v>11456.16</v>
      </c>
    </row>
    <row r="28" spans="1:7">
      <c r="A28" t="s">
        <v>3452</v>
      </c>
      <c r="B28">
        <v>7400066740</v>
      </c>
      <c r="C28" t="s">
        <v>2742</v>
      </c>
      <c r="D28" t="s">
        <v>1867</v>
      </c>
      <c r="E28" t="s">
        <v>3297</v>
      </c>
      <c r="F28" t="s">
        <v>2834</v>
      </c>
      <c r="G28" s="2">
        <v>11456.16</v>
      </c>
    </row>
    <row r="29" spans="1:7">
      <c r="A29" t="s">
        <v>3452</v>
      </c>
      <c r="B29">
        <v>7400066750</v>
      </c>
      <c r="C29" t="s">
        <v>2742</v>
      </c>
      <c r="D29" t="s">
        <v>2421</v>
      </c>
      <c r="E29" t="s">
        <v>3455</v>
      </c>
      <c r="F29" t="s">
        <v>2834</v>
      </c>
      <c r="G29" s="2">
        <v>11456.16</v>
      </c>
    </row>
    <row r="30" spans="1:7">
      <c r="A30" t="s">
        <v>3456</v>
      </c>
      <c r="B30">
        <v>7400067858</v>
      </c>
      <c r="C30" t="s">
        <v>2742</v>
      </c>
      <c r="D30" t="s">
        <v>3062</v>
      </c>
      <c r="E30" t="s">
        <v>3454</v>
      </c>
      <c r="F30" t="s">
        <v>2834</v>
      </c>
      <c r="G30" s="2">
        <v>13773.84</v>
      </c>
    </row>
    <row r="31" spans="1:7">
      <c r="A31" t="s">
        <v>3436</v>
      </c>
      <c r="B31">
        <v>7400065395</v>
      </c>
      <c r="C31" t="s">
        <v>2742</v>
      </c>
      <c r="D31" t="s">
        <v>2079</v>
      </c>
      <c r="E31" t="s">
        <v>3296</v>
      </c>
      <c r="F31" t="s">
        <v>2834</v>
      </c>
      <c r="G31" s="2">
        <v>14317.88</v>
      </c>
    </row>
    <row r="32" spans="1:7">
      <c r="A32" t="s">
        <v>3456</v>
      </c>
      <c r="B32">
        <v>7400067855</v>
      </c>
      <c r="C32" t="s">
        <v>2742</v>
      </c>
      <c r="D32" t="s">
        <v>3458</v>
      </c>
      <c r="E32" t="s">
        <v>3454</v>
      </c>
      <c r="F32" t="s">
        <v>2834</v>
      </c>
      <c r="G32" s="2">
        <v>14317.88</v>
      </c>
    </row>
    <row r="33" spans="1:7">
      <c r="A33" t="s">
        <v>3433</v>
      </c>
      <c r="B33">
        <v>7400064630</v>
      </c>
      <c r="C33" t="s">
        <v>2742</v>
      </c>
      <c r="D33" t="s">
        <v>2942</v>
      </c>
      <c r="E33" t="s">
        <v>3296</v>
      </c>
      <c r="F33" t="s">
        <v>2834</v>
      </c>
      <c r="G33" s="2">
        <v>15750.48</v>
      </c>
    </row>
    <row r="34" spans="1:7">
      <c r="A34" t="s">
        <v>3433</v>
      </c>
      <c r="B34">
        <v>7400064634</v>
      </c>
      <c r="C34" t="s">
        <v>2742</v>
      </c>
      <c r="D34" t="s">
        <v>2956</v>
      </c>
      <c r="E34" t="s">
        <v>3296</v>
      </c>
      <c r="F34" t="s">
        <v>2834</v>
      </c>
      <c r="G34" s="2">
        <v>15750.48</v>
      </c>
    </row>
    <row r="35" spans="1:7">
      <c r="A35" t="s">
        <v>3436</v>
      </c>
      <c r="B35">
        <v>7400065399</v>
      </c>
      <c r="C35" t="s">
        <v>2742</v>
      </c>
      <c r="D35" t="s">
        <v>2943</v>
      </c>
      <c r="E35" t="s">
        <v>3296</v>
      </c>
      <c r="F35" t="s">
        <v>2834</v>
      </c>
      <c r="G35" s="2">
        <v>15750.48</v>
      </c>
    </row>
    <row r="36" spans="1:7">
      <c r="A36" t="s">
        <v>3436</v>
      </c>
      <c r="B36">
        <v>7400065403</v>
      </c>
      <c r="C36" t="s">
        <v>2742</v>
      </c>
      <c r="D36" t="s">
        <v>2949</v>
      </c>
      <c r="E36" t="s">
        <v>3296</v>
      </c>
      <c r="F36" t="s">
        <v>2834</v>
      </c>
      <c r="G36" s="2">
        <v>15750.48</v>
      </c>
    </row>
    <row r="37" spans="1:7">
      <c r="A37" t="s">
        <v>3445</v>
      </c>
      <c r="B37">
        <v>7400066240</v>
      </c>
      <c r="C37" t="s">
        <v>2742</v>
      </c>
      <c r="D37" t="s">
        <v>2119</v>
      </c>
      <c r="E37" t="s">
        <v>3296</v>
      </c>
      <c r="F37" t="s">
        <v>2834</v>
      </c>
      <c r="G37" s="2">
        <v>15750.48</v>
      </c>
    </row>
    <row r="38" spans="1:7">
      <c r="A38" t="s">
        <v>3445</v>
      </c>
      <c r="B38">
        <v>7400066242</v>
      </c>
      <c r="C38" t="s">
        <v>2742</v>
      </c>
      <c r="D38" t="s">
        <v>3449</v>
      </c>
      <c r="E38" t="s">
        <v>3296</v>
      </c>
      <c r="F38" t="s">
        <v>2834</v>
      </c>
      <c r="G38" s="2">
        <v>15750.48</v>
      </c>
    </row>
    <row r="39" spans="1:7">
      <c r="A39" t="s">
        <v>3452</v>
      </c>
      <c r="B39">
        <v>7400066747</v>
      </c>
      <c r="C39" t="s">
        <v>2742</v>
      </c>
      <c r="D39" t="s">
        <v>1227</v>
      </c>
      <c r="E39" t="s">
        <v>3454</v>
      </c>
      <c r="F39" t="s">
        <v>2834</v>
      </c>
      <c r="G39" s="2">
        <v>15750.48</v>
      </c>
    </row>
    <row r="40" spans="1:7">
      <c r="A40" t="s">
        <v>3433</v>
      </c>
      <c r="B40">
        <v>7400064638</v>
      </c>
      <c r="C40" t="s">
        <v>2742</v>
      </c>
      <c r="D40" t="s">
        <v>3435</v>
      </c>
      <c r="E40" t="s">
        <v>3296</v>
      </c>
      <c r="F40" t="s">
        <v>2834</v>
      </c>
      <c r="G40" s="2">
        <v>19565.72</v>
      </c>
    </row>
    <row r="41" spans="1:7">
      <c r="A41" s="51" t="s">
        <v>3445</v>
      </c>
      <c r="B41" s="51">
        <v>7400066471</v>
      </c>
      <c r="C41" s="51" t="s">
        <v>2860</v>
      </c>
      <c r="D41" s="51">
        <v>3000281081</v>
      </c>
      <c r="E41" s="51"/>
      <c r="F41" s="51" t="s">
        <v>2861</v>
      </c>
      <c r="G41" s="6">
        <v>4640</v>
      </c>
    </row>
    <row r="42" spans="1:7">
      <c r="A42" s="51" t="s">
        <v>3452</v>
      </c>
      <c r="B42" s="51">
        <v>7300012834</v>
      </c>
      <c r="C42" s="51" t="s">
        <v>2769</v>
      </c>
      <c r="D42" s="51">
        <v>2000277651</v>
      </c>
      <c r="E42" s="51"/>
      <c r="F42" s="51" t="s">
        <v>2770</v>
      </c>
      <c r="G42" s="6">
        <v>-3271.2</v>
      </c>
    </row>
    <row r="43" spans="1:7">
      <c r="A43" t="s">
        <v>3464</v>
      </c>
      <c r="B43" t="s">
        <v>3465</v>
      </c>
      <c r="C43">
        <v>17</v>
      </c>
      <c r="D43" s="2">
        <v>351887</v>
      </c>
      <c r="E43" t="s">
        <v>3466</v>
      </c>
      <c r="G43" s="6">
        <f>SUM(G1:G42)</f>
        <v>247893.16000000006</v>
      </c>
    </row>
    <row r="44" spans="1:7">
      <c r="A44" t="s">
        <v>3464</v>
      </c>
      <c r="B44" t="s">
        <v>3467</v>
      </c>
      <c r="C44">
        <v>0.55000000000000004</v>
      </c>
      <c r="D44" t="s">
        <v>3446</v>
      </c>
    </row>
    <row r="45" spans="1:7">
      <c r="A45" t="s">
        <v>3468</v>
      </c>
      <c r="B45" t="s">
        <v>3469</v>
      </c>
    </row>
    <row r="46" spans="1:7">
      <c r="A46" t="s">
        <v>3470</v>
      </c>
      <c r="B46" s="487" t="s">
        <v>3471</v>
      </c>
      <c r="D46" s="2">
        <v>247893.16</v>
      </c>
    </row>
    <row r="47" spans="1:7">
      <c r="A47" t="s">
        <v>621</v>
      </c>
    </row>
  </sheetData>
  <sortState ref="A4:G40">
    <sortCondition ref="G4:G40"/>
  </sortState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66"/>
  <sheetViews>
    <sheetView topLeftCell="A37" workbookViewId="0">
      <selection activeCell="A71" sqref="A71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3494</v>
      </c>
      <c r="E1" s="40"/>
      <c r="K1" s="689"/>
      <c r="L1" s="689"/>
      <c r="M1" s="689"/>
    </row>
    <row r="2" spans="1:15" ht="15">
      <c r="A2" s="689"/>
      <c r="B2" s="689"/>
      <c r="C2" s="689"/>
      <c r="D2" s="689"/>
      <c r="E2" s="689"/>
      <c r="F2" s="690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90"/>
      <c r="K3" s="41" t="s">
        <v>187</v>
      </c>
      <c r="L3" s="42"/>
      <c r="M3" s="689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689"/>
    </row>
    <row r="5" spans="1:15" ht="15" customHeight="1">
      <c r="A5" s="637" t="s">
        <v>138</v>
      </c>
      <c r="B5" s="339" t="s">
        <v>3472</v>
      </c>
      <c r="C5" s="339" t="s">
        <v>136</v>
      </c>
      <c r="D5" s="422">
        <v>1241.2</v>
      </c>
      <c r="E5" s="335"/>
      <c r="F5" s="496" t="s">
        <v>137</v>
      </c>
      <c r="G5" s="423"/>
      <c r="H5" s="335"/>
      <c r="I5" s="357"/>
      <c r="K5" s="357"/>
      <c r="L5" s="358"/>
      <c r="M5" s="359"/>
      <c r="N5" s="360"/>
      <c r="O5" s="360"/>
    </row>
    <row r="6" spans="1:15" ht="15" customHeight="1">
      <c r="A6" s="637" t="s">
        <v>138</v>
      </c>
      <c r="B6" s="339" t="s">
        <v>3477</v>
      </c>
      <c r="C6" s="339" t="s">
        <v>136</v>
      </c>
      <c r="D6" s="422">
        <v>1241.2</v>
      </c>
      <c r="E6" s="335"/>
      <c r="F6" s="496" t="s">
        <v>137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637" t="s">
        <v>138</v>
      </c>
      <c r="B7" s="339" t="s">
        <v>3481</v>
      </c>
      <c r="C7" s="339" t="s">
        <v>136</v>
      </c>
      <c r="D7" s="422">
        <v>1241.2</v>
      </c>
      <c r="E7" s="335"/>
      <c r="F7" s="496" t="s">
        <v>137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637" t="s">
        <v>138</v>
      </c>
      <c r="B8" s="339" t="s">
        <v>3483</v>
      </c>
      <c r="C8" s="339" t="s">
        <v>136</v>
      </c>
      <c r="D8" s="422">
        <v>1241.2</v>
      </c>
      <c r="E8" s="335"/>
      <c r="F8" s="496" t="s">
        <v>137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637" t="s">
        <v>138</v>
      </c>
      <c r="B9" s="339" t="s">
        <v>3484</v>
      </c>
      <c r="C9" s="339" t="s">
        <v>136</v>
      </c>
      <c r="D9" s="422">
        <v>1241.2</v>
      </c>
      <c r="E9" s="335"/>
      <c r="F9" s="496" t="s">
        <v>137</v>
      </c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637" t="s">
        <v>138</v>
      </c>
      <c r="B10" s="339" t="s">
        <v>3485</v>
      </c>
      <c r="C10" s="339" t="s">
        <v>136</v>
      </c>
      <c r="D10" s="422">
        <v>1241.2</v>
      </c>
      <c r="E10" s="335"/>
      <c r="F10" s="496" t="s">
        <v>137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637" t="s">
        <v>138</v>
      </c>
      <c r="B11" s="339" t="s">
        <v>3486</v>
      </c>
      <c r="C11" s="339" t="s">
        <v>136</v>
      </c>
      <c r="D11" s="422">
        <v>1241.2</v>
      </c>
      <c r="E11" s="335"/>
      <c r="F11" s="496" t="s">
        <v>137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>
      <c r="A12" s="637" t="s">
        <v>138</v>
      </c>
      <c r="B12" s="339" t="s">
        <v>3487</v>
      </c>
      <c r="C12" s="339" t="s">
        <v>136</v>
      </c>
      <c r="D12" s="422">
        <v>1241.2</v>
      </c>
      <c r="E12" s="335"/>
      <c r="F12" s="496" t="s">
        <v>137</v>
      </c>
      <c r="G12" s="663"/>
      <c r="H12" s="335"/>
      <c r="I12" s="357"/>
      <c r="K12" s="357"/>
      <c r="L12" s="358"/>
      <c r="M12" s="359"/>
      <c r="N12" s="360"/>
      <c r="O12" s="360"/>
    </row>
    <row r="13" spans="1:15" ht="15" customHeight="1">
      <c r="A13" s="637" t="s">
        <v>138</v>
      </c>
      <c r="B13" s="339" t="s">
        <v>2642</v>
      </c>
      <c r="C13" s="339" t="s">
        <v>136</v>
      </c>
      <c r="D13" s="344">
        <v>-15750.48</v>
      </c>
      <c r="E13" s="335"/>
      <c r="F13" s="496" t="s">
        <v>190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637" t="s">
        <v>138</v>
      </c>
      <c r="B14" s="396" t="s">
        <v>2157</v>
      </c>
      <c r="C14" s="339" t="s">
        <v>136</v>
      </c>
      <c r="D14" s="344">
        <v>-15750.48</v>
      </c>
      <c r="E14" s="335" t="s">
        <v>133</v>
      </c>
      <c r="F14" s="496" t="s">
        <v>190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637" t="s">
        <v>138</v>
      </c>
      <c r="B15" s="339" t="s">
        <v>3360</v>
      </c>
      <c r="C15" s="339" t="s">
        <v>136</v>
      </c>
      <c r="D15" s="2">
        <v>9000.44</v>
      </c>
      <c r="E15" s="335"/>
      <c r="F15" s="496" t="s">
        <v>190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37" t="s">
        <v>138</v>
      </c>
      <c r="B16" s="339" t="s">
        <v>2995</v>
      </c>
      <c r="C16" s="339" t="s">
        <v>136</v>
      </c>
      <c r="D16" s="2">
        <v>15750.48</v>
      </c>
      <c r="E16" s="335"/>
      <c r="F16" s="496" t="s">
        <v>190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37" t="s">
        <v>138</v>
      </c>
      <c r="B17" s="339" t="s">
        <v>3006</v>
      </c>
      <c r="C17" s="339" t="s">
        <v>136</v>
      </c>
      <c r="D17" s="2">
        <v>15750.48</v>
      </c>
      <c r="E17" s="335"/>
      <c r="F17" s="496" t="s">
        <v>190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637" t="s">
        <v>138</v>
      </c>
      <c r="B18" s="339" t="s">
        <v>2996</v>
      </c>
      <c r="C18" s="339" t="s">
        <v>136</v>
      </c>
      <c r="D18" s="2">
        <v>15750.48</v>
      </c>
      <c r="E18" s="335"/>
      <c r="F18" s="496" t="s">
        <v>190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637" t="s">
        <v>138</v>
      </c>
      <c r="B19" s="339" t="s">
        <v>2999</v>
      </c>
      <c r="C19" s="339" t="s">
        <v>136</v>
      </c>
      <c r="D19" s="2">
        <v>15750.48</v>
      </c>
      <c r="E19" s="335"/>
      <c r="F19" s="496" t="s">
        <v>190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637" t="s">
        <v>138</v>
      </c>
      <c r="B20" s="396" t="s">
        <v>2157</v>
      </c>
      <c r="C20" s="339" t="s">
        <v>136</v>
      </c>
      <c r="D20" s="2">
        <v>15750.48</v>
      </c>
      <c r="E20" s="335" t="s">
        <v>133</v>
      </c>
      <c r="F20" s="496" t="s">
        <v>190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637" t="s">
        <v>138</v>
      </c>
      <c r="B21" s="398" t="s">
        <v>3492</v>
      </c>
      <c r="C21" s="339" t="s">
        <v>136</v>
      </c>
      <c r="D21" s="2">
        <v>15750.48</v>
      </c>
      <c r="E21" s="335"/>
      <c r="F21" s="496" t="s">
        <v>190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 thickBot="1">
      <c r="A22" s="638" t="s">
        <v>138</v>
      </c>
      <c r="B22" s="362" t="s">
        <v>1304</v>
      </c>
      <c r="C22" s="362" t="s">
        <v>136</v>
      </c>
      <c r="D22" s="87">
        <v>15750.48</v>
      </c>
      <c r="E22" s="364"/>
      <c r="F22" s="495" t="s">
        <v>190</v>
      </c>
      <c r="G22" s="400"/>
      <c r="H22" s="364"/>
      <c r="I22" s="367"/>
      <c r="K22" s="357"/>
      <c r="L22" s="358"/>
      <c r="M22" s="359"/>
      <c r="N22" s="360"/>
      <c r="O22" s="360"/>
    </row>
    <row r="23" spans="1:15" ht="15" customHeight="1">
      <c r="A23" s="637" t="s">
        <v>138</v>
      </c>
      <c r="B23" s="339" t="s">
        <v>3478</v>
      </c>
      <c r="C23" s="339" t="s">
        <v>2905</v>
      </c>
      <c r="D23" s="422">
        <v>1241.2</v>
      </c>
      <c r="E23" s="335"/>
      <c r="F23" s="496" t="s">
        <v>137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>
      <c r="A24" s="637" t="s">
        <v>138</v>
      </c>
      <c r="B24" s="339" t="s">
        <v>3479</v>
      </c>
      <c r="C24" s="339" t="s">
        <v>2905</v>
      </c>
      <c r="D24" s="422">
        <v>1241.2</v>
      </c>
      <c r="E24" s="335"/>
      <c r="F24" s="496" t="s">
        <v>137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>
      <c r="A25" s="637" t="s">
        <v>138</v>
      </c>
      <c r="B25" s="339" t="s">
        <v>3480</v>
      </c>
      <c r="C25" s="339" t="s">
        <v>2905</v>
      </c>
      <c r="D25" s="422">
        <v>1241.2</v>
      </c>
      <c r="E25" s="335"/>
      <c r="F25" s="496" t="s">
        <v>137</v>
      </c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>
      <c r="A26" s="637" t="s">
        <v>138</v>
      </c>
      <c r="B26" s="339" t="s">
        <v>3489</v>
      </c>
      <c r="C26" s="339" t="s">
        <v>2905</v>
      </c>
      <c r="D26" s="2">
        <v>10100.120000000001</v>
      </c>
      <c r="E26" s="335"/>
      <c r="F26" s="496" t="s">
        <v>190</v>
      </c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 thickBot="1">
      <c r="A27" s="638" t="s">
        <v>138</v>
      </c>
      <c r="B27" s="401" t="s">
        <v>3490</v>
      </c>
      <c r="C27" s="362" t="s">
        <v>2905</v>
      </c>
      <c r="D27" s="87">
        <v>10100.120000000001</v>
      </c>
      <c r="E27" s="364"/>
      <c r="F27" s="495" t="s">
        <v>190</v>
      </c>
      <c r="G27" s="400"/>
      <c r="H27" s="364"/>
      <c r="I27" s="367"/>
      <c r="K27" s="357"/>
      <c r="L27" s="358"/>
      <c r="M27" s="359"/>
      <c r="N27" s="360"/>
      <c r="O27" s="360"/>
    </row>
    <row r="28" spans="1:15" ht="15" customHeight="1">
      <c r="A28" s="637" t="s">
        <v>138</v>
      </c>
      <c r="B28" s="339" t="s">
        <v>3482</v>
      </c>
      <c r="C28" s="339" t="s">
        <v>298</v>
      </c>
      <c r="D28" s="422">
        <v>1241.2</v>
      </c>
      <c r="E28" s="335"/>
      <c r="F28" s="496" t="s">
        <v>137</v>
      </c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 thickBot="1">
      <c r="A29" s="638" t="s">
        <v>138</v>
      </c>
      <c r="B29" s="401" t="s">
        <v>3493</v>
      </c>
      <c r="C29" s="362" t="s">
        <v>298</v>
      </c>
      <c r="D29" s="87">
        <v>19565.72</v>
      </c>
      <c r="E29" s="364"/>
      <c r="F29" s="495" t="s">
        <v>190</v>
      </c>
      <c r="G29" s="400"/>
      <c r="H29" s="364"/>
      <c r="I29" s="367"/>
      <c r="K29" s="357"/>
      <c r="L29" s="358"/>
      <c r="M29" s="359"/>
      <c r="N29" s="360"/>
      <c r="O29" s="360"/>
    </row>
    <row r="30" spans="1:15" ht="15" customHeight="1">
      <c r="A30" s="637" t="s">
        <v>138</v>
      </c>
      <c r="B30" s="339" t="s">
        <v>3473</v>
      </c>
      <c r="C30" s="339" t="s">
        <v>134</v>
      </c>
      <c r="D30" s="422">
        <v>1241.2</v>
      </c>
      <c r="E30" s="335"/>
      <c r="F30" s="496" t="s">
        <v>137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637" t="s">
        <v>138</v>
      </c>
      <c r="B31" s="339" t="s">
        <v>3474</v>
      </c>
      <c r="C31" s="339" t="s">
        <v>134</v>
      </c>
      <c r="D31" s="422">
        <v>1241.2</v>
      </c>
      <c r="E31" s="335"/>
      <c r="F31" s="496" t="s">
        <v>137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637" t="s">
        <v>138</v>
      </c>
      <c r="B32" s="339" t="s">
        <v>3475</v>
      </c>
      <c r="C32" s="339" t="s">
        <v>134</v>
      </c>
      <c r="D32" s="422">
        <v>1241.2</v>
      </c>
      <c r="E32" s="335"/>
      <c r="F32" s="496" t="s">
        <v>137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637" t="s">
        <v>138</v>
      </c>
      <c r="B33" s="339" t="s">
        <v>3476</v>
      </c>
      <c r="C33" s="339" t="s">
        <v>134</v>
      </c>
      <c r="D33" s="422">
        <v>1241.2</v>
      </c>
      <c r="E33" s="335"/>
      <c r="F33" s="496" t="s">
        <v>137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637" t="s">
        <v>138</v>
      </c>
      <c r="B34" s="398" t="s">
        <v>2639</v>
      </c>
      <c r="C34" s="339" t="s">
        <v>134</v>
      </c>
      <c r="D34" s="2">
        <v>8117.68</v>
      </c>
      <c r="E34" s="335"/>
      <c r="F34" s="496" t="s">
        <v>190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637" t="s">
        <v>138</v>
      </c>
      <c r="B35" s="339" t="s">
        <v>3375</v>
      </c>
      <c r="C35" s="339" t="s">
        <v>134</v>
      </c>
      <c r="D35" s="2">
        <v>11456.16</v>
      </c>
      <c r="E35" s="335"/>
      <c r="F35" s="496" t="s">
        <v>190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637" t="s">
        <v>138</v>
      </c>
      <c r="B36" s="339" t="s">
        <v>2255</v>
      </c>
      <c r="C36" s="339" t="s">
        <v>134</v>
      </c>
      <c r="D36" s="2">
        <v>11456.16</v>
      </c>
      <c r="E36" s="335"/>
      <c r="F36" s="496" t="s">
        <v>190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637" t="s">
        <v>138</v>
      </c>
      <c r="B37" s="398" t="s">
        <v>1915</v>
      </c>
      <c r="C37" s="339" t="s">
        <v>134</v>
      </c>
      <c r="D37" s="2">
        <v>11456.16</v>
      </c>
      <c r="E37" s="335"/>
      <c r="F37" s="496" t="s">
        <v>190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 thickBot="1">
      <c r="A38" s="638" t="s">
        <v>138</v>
      </c>
      <c r="B38" s="362" t="s">
        <v>2456</v>
      </c>
      <c r="C38" s="362" t="s">
        <v>134</v>
      </c>
      <c r="D38" s="87">
        <v>11456.16</v>
      </c>
      <c r="E38" s="364"/>
      <c r="F38" s="495" t="s">
        <v>190</v>
      </c>
      <c r="G38" s="400"/>
      <c r="H38" s="364"/>
      <c r="I38" s="367"/>
      <c r="K38" s="357"/>
      <c r="L38" s="358"/>
      <c r="M38" s="359"/>
      <c r="N38" s="360"/>
      <c r="O38" s="360"/>
    </row>
    <row r="39" spans="1:15" ht="15" customHeight="1" thickBot="1">
      <c r="A39" s="639" t="s">
        <v>138</v>
      </c>
      <c r="B39" s="507" t="s">
        <v>3365</v>
      </c>
      <c r="C39" s="372" t="s">
        <v>141</v>
      </c>
      <c r="D39" s="98">
        <v>9000.44</v>
      </c>
      <c r="E39" s="373"/>
      <c r="F39" s="577" t="s">
        <v>190</v>
      </c>
      <c r="G39" s="404"/>
      <c r="H39" s="373"/>
      <c r="I39" s="375"/>
      <c r="K39" s="357"/>
      <c r="L39" s="358"/>
      <c r="M39" s="359"/>
      <c r="N39" s="360"/>
      <c r="O39" s="360"/>
    </row>
    <row r="40" spans="1:15" ht="15" customHeight="1">
      <c r="A40" s="637" t="s">
        <v>138</v>
      </c>
      <c r="B40" s="339" t="s">
        <v>706</v>
      </c>
      <c r="C40" s="339" t="s">
        <v>457</v>
      </c>
      <c r="D40" s="344">
        <v>-10629.08</v>
      </c>
      <c r="E40" s="335"/>
      <c r="F40" s="496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637" t="s">
        <v>138</v>
      </c>
      <c r="B41" s="398" t="s">
        <v>3488</v>
      </c>
      <c r="C41" s="339" t="s">
        <v>457</v>
      </c>
      <c r="D41" s="2">
        <v>4423.08</v>
      </c>
      <c r="E41" s="335"/>
      <c r="F41" s="496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637" t="s">
        <v>138</v>
      </c>
      <c r="B42" s="339" t="s">
        <v>3110</v>
      </c>
      <c r="C42" s="339" t="s">
        <v>457</v>
      </c>
      <c r="D42" s="2">
        <v>13773.84</v>
      </c>
      <c r="E42" s="335"/>
      <c r="F42" s="496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>
      <c r="A43" s="637" t="s">
        <v>138</v>
      </c>
      <c r="B43" s="398" t="s">
        <v>2129</v>
      </c>
      <c r="C43" s="339" t="s">
        <v>457</v>
      </c>
      <c r="D43" s="48">
        <v>14317.88</v>
      </c>
      <c r="E43" s="335"/>
      <c r="F43" s="496" t="s">
        <v>190</v>
      </c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 thickBot="1">
      <c r="A44" s="638" t="s">
        <v>138</v>
      </c>
      <c r="B44" s="401" t="s">
        <v>3491</v>
      </c>
      <c r="C44" s="362" t="s">
        <v>457</v>
      </c>
      <c r="D44" s="87">
        <v>14317.88</v>
      </c>
      <c r="E44" s="364"/>
      <c r="F44" s="495" t="s">
        <v>190</v>
      </c>
      <c r="G44" s="400"/>
      <c r="H44" s="364"/>
      <c r="I44" s="367"/>
      <c r="K44" s="357"/>
      <c r="L44" s="358"/>
      <c r="M44" s="359"/>
      <c r="N44" s="360"/>
      <c r="O44" s="360"/>
    </row>
    <row r="45" spans="1:15" ht="15.75" customHeight="1" thickBot="1">
      <c r="A45" s="639" t="s">
        <v>138</v>
      </c>
      <c r="B45" s="625" t="s">
        <v>2861</v>
      </c>
      <c r="C45" s="372"/>
      <c r="D45" s="438">
        <v>4640</v>
      </c>
      <c r="E45" s="373"/>
      <c r="F45" s="577" t="s">
        <v>190</v>
      </c>
      <c r="G45" s="404"/>
      <c r="H45" s="373"/>
      <c r="I45" s="375"/>
      <c r="K45" s="357"/>
      <c r="L45" s="358"/>
      <c r="M45" s="359"/>
      <c r="N45" s="360"/>
      <c r="O45" s="360"/>
    </row>
    <row r="46" spans="1:15" ht="15.75" customHeight="1" thickBot="1">
      <c r="A46" s="639" t="s">
        <v>138</v>
      </c>
      <c r="B46" s="625" t="s">
        <v>2770</v>
      </c>
      <c r="C46" s="372"/>
      <c r="D46" s="438">
        <v>-3271.2</v>
      </c>
      <c r="E46" s="373"/>
      <c r="F46" s="577" t="s">
        <v>190</v>
      </c>
      <c r="G46" s="404"/>
      <c r="H46" s="373"/>
      <c r="I46" s="375"/>
      <c r="K46" s="357"/>
      <c r="L46" s="358"/>
      <c r="M46" s="359"/>
      <c r="N46" s="360"/>
      <c r="O46" s="360"/>
    </row>
    <row r="47" spans="1:15" ht="15" customHeight="1">
      <c r="A47" s="643"/>
      <c r="B47" s="380"/>
      <c r="C47" s="380"/>
      <c r="D47" s="423"/>
      <c r="E47" s="335"/>
      <c r="F47" s="496"/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>
      <c r="A48" s="643"/>
      <c r="B48" s="380"/>
      <c r="C48" s="380"/>
      <c r="D48" s="382"/>
      <c r="E48" s="335"/>
      <c r="F48" s="496"/>
      <c r="G48" s="423"/>
      <c r="H48" s="335"/>
      <c r="I48" s="357"/>
      <c r="K48" s="357"/>
      <c r="L48" s="358"/>
      <c r="M48" s="359"/>
      <c r="N48" s="360"/>
      <c r="O48" s="360"/>
    </row>
    <row r="49" spans="1:15" ht="15" customHeight="1">
      <c r="A49" s="64"/>
      <c r="B49" s="79"/>
      <c r="C49" s="61"/>
      <c r="D49" s="65">
        <f>SUM(D5:D48)</f>
        <v>247893.16</v>
      </c>
      <c r="E49" s="65"/>
      <c r="F49" s="65"/>
      <c r="G49" s="65">
        <f>SUM(G5:G48)</f>
        <v>0</v>
      </c>
      <c r="H49" s="65"/>
      <c r="I49" s="65"/>
      <c r="J49" s="384">
        <f>SUM(J5:J48)</f>
        <v>0</v>
      </c>
      <c r="K49" s="65"/>
      <c r="L49" s="65">
        <f>SUM(L5:L48)</f>
        <v>0</v>
      </c>
      <c r="M49" s="65">
        <f>SUM(M5:M48)</f>
        <v>0</v>
      </c>
      <c r="N49" s="65"/>
      <c r="O49" s="49"/>
    </row>
    <row r="50" spans="1:15" ht="15" customHeight="1">
      <c r="A50" s="64"/>
      <c r="B50" s="79"/>
      <c r="C50" s="61"/>
      <c r="D50" s="65"/>
      <c r="E50" s="13"/>
      <c r="F50" s="75"/>
      <c r="G50" s="65"/>
      <c r="H50" s="13"/>
      <c r="L50" s="42"/>
      <c r="M50" s="71"/>
      <c r="N50" s="49"/>
      <c r="O50" s="49"/>
    </row>
    <row r="51" spans="1:15" ht="15" customHeight="1">
      <c r="A51" s="46"/>
      <c r="B51" s="47"/>
      <c r="C51" s="47"/>
      <c r="D51" s="55"/>
      <c r="E51" s="13"/>
      <c r="F51" s="70"/>
      <c r="L51" s="42"/>
      <c r="M51" s="71"/>
      <c r="N51" s="49"/>
      <c r="O51" s="49"/>
    </row>
    <row r="52" spans="1:15" ht="12.75">
      <c r="A52" s="46"/>
      <c r="B52" s="47"/>
      <c r="C52" s="47"/>
      <c r="D52" s="65"/>
      <c r="E52" s="65"/>
      <c r="F52" s="65"/>
      <c r="G52" s="65"/>
      <c r="H52" s="65"/>
      <c r="I52" s="65"/>
      <c r="J52" s="384"/>
      <c r="K52" s="65"/>
      <c r="L52" s="65"/>
      <c r="M52" s="65"/>
      <c r="N52" s="80"/>
      <c r="O52" s="49"/>
    </row>
    <row r="53" spans="1:15" ht="12.75">
      <c r="A53" s="46"/>
      <c r="B53" s="47"/>
      <c r="C53" s="47"/>
      <c r="D53" s="52"/>
      <c r="E53" s="13"/>
      <c r="F53" s="65"/>
      <c r="G53" s="73"/>
      <c r="H53" s="73"/>
      <c r="I53" s="73"/>
      <c r="J53" s="517"/>
      <c r="K53" s="73"/>
      <c r="L53" s="73"/>
      <c r="M53" s="154">
        <f>L49+M49-G49</f>
        <v>0</v>
      </c>
      <c r="N53" s="81"/>
      <c r="O53" s="54"/>
    </row>
    <row r="54" spans="1:15" ht="12.75">
      <c r="A54" s="46"/>
      <c r="B54" s="47"/>
      <c r="C54" s="47"/>
      <c r="D54" s="52"/>
      <c r="E54" s="13"/>
      <c r="F54" s="73"/>
      <c r="G54" s="73"/>
      <c r="H54" s="73"/>
      <c r="I54" s="73"/>
      <c r="J54" s="517"/>
      <c r="K54" s="73"/>
      <c r="L54" s="73"/>
      <c r="M54" s="81"/>
      <c r="N54" s="81"/>
      <c r="O54" s="54"/>
    </row>
    <row r="55" spans="1:15" ht="12.75">
      <c r="A55" s="46"/>
      <c r="B55" s="47"/>
      <c r="C55" s="47"/>
      <c r="D55" s="52"/>
      <c r="E55" s="13"/>
      <c r="F55" s="73"/>
      <c r="G55" s="73"/>
      <c r="H55" s="73"/>
      <c r="I55" s="73"/>
      <c r="J55" s="517"/>
      <c r="K55" s="73"/>
      <c r="L55" s="73"/>
      <c r="M55" s="81"/>
      <c r="N55" s="81"/>
      <c r="O55" s="54"/>
    </row>
    <row r="56" spans="1:15" ht="12.75">
      <c r="A56" s="46"/>
      <c r="B56" s="47"/>
      <c r="C56" s="47"/>
      <c r="D56" s="52"/>
      <c r="E56" s="13"/>
      <c r="F56" s="73"/>
      <c r="G56" s="82"/>
      <c r="H56" s="82"/>
      <c r="I56" s="83"/>
      <c r="J56" s="517"/>
      <c r="K56" s="73"/>
      <c r="L56" s="73"/>
      <c r="M56" s="81"/>
      <c r="N56" s="81"/>
      <c r="O56" s="54"/>
    </row>
    <row r="57" spans="1:15" ht="12.75">
      <c r="A57" s="46"/>
      <c r="B57" s="47"/>
      <c r="C57" s="47"/>
      <c r="D57" s="52"/>
      <c r="E57" s="13"/>
      <c r="F57" s="73"/>
      <c r="G57" s="73"/>
      <c r="H57" s="73"/>
      <c r="I57" s="73"/>
      <c r="J57" s="517"/>
      <c r="K57" s="73"/>
      <c r="L57" s="73"/>
      <c r="M57" s="81"/>
      <c r="N57" s="81"/>
      <c r="O57" s="54"/>
    </row>
    <row r="58" spans="1:15" ht="12.75">
      <c r="A58" s="46"/>
      <c r="B58" s="47"/>
      <c r="C58" s="47"/>
      <c r="D58" s="52"/>
      <c r="E58" s="13"/>
      <c r="F58" s="73"/>
      <c r="G58" s="73"/>
      <c r="H58" s="73"/>
      <c r="I58" s="73"/>
      <c r="J58" s="517"/>
      <c r="K58" s="73"/>
      <c r="L58" s="73"/>
      <c r="M58" s="81"/>
      <c r="N58" s="81"/>
      <c r="O58" s="54"/>
    </row>
    <row r="59" spans="1:15" ht="12.75">
      <c r="A59" s="46"/>
      <c r="B59" s="47"/>
      <c r="C59" s="47"/>
      <c r="D59" s="52"/>
      <c r="E59" s="13"/>
      <c r="F59" s="73"/>
      <c r="G59" s="83"/>
      <c r="H59" s="83"/>
      <c r="I59" s="83"/>
      <c r="J59" s="517"/>
      <c r="K59" s="73"/>
      <c r="L59" s="73"/>
      <c r="M59" s="81"/>
      <c r="N59" s="81"/>
      <c r="O59" s="54"/>
    </row>
    <row r="60" spans="1:15" ht="12.75">
      <c r="A60" s="46"/>
      <c r="B60" s="47"/>
      <c r="C60" s="47"/>
      <c r="D60" s="52"/>
      <c r="E60" s="13"/>
      <c r="F60" s="73"/>
      <c r="G60" s="73"/>
      <c r="H60" s="73"/>
      <c r="I60" s="73"/>
      <c r="J60" s="517"/>
      <c r="K60" s="73"/>
      <c r="L60" s="73"/>
      <c r="M60" s="81"/>
      <c r="N60" s="81"/>
      <c r="O60" s="54"/>
    </row>
    <row r="61" spans="1:15" ht="12.75">
      <c r="A61" s="46"/>
      <c r="B61" s="47"/>
      <c r="C61" s="47"/>
      <c r="D61" s="52"/>
      <c r="E61" s="13"/>
      <c r="F61" s="73"/>
      <c r="G61" s="73"/>
      <c r="H61" s="73"/>
      <c r="I61" s="73"/>
      <c r="J61" s="517"/>
      <c r="K61" s="73"/>
      <c r="L61" s="73"/>
      <c r="M61" s="81"/>
      <c r="N61" s="81"/>
      <c r="O61" s="54"/>
    </row>
    <row r="62" spans="1:15" ht="12.75">
      <c r="A62" s="46"/>
      <c r="B62" s="47"/>
      <c r="C62" s="73"/>
      <c r="D62" s="81"/>
      <c r="E62" s="13"/>
      <c r="F62" s="73"/>
      <c r="G62" s="73"/>
      <c r="H62" s="73"/>
      <c r="I62" s="73"/>
      <c r="J62" s="517"/>
      <c r="K62" s="73"/>
      <c r="L62" s="73"/>
      <c r="M62" s="81"/>
      <c r="N62" s="81"/>
      <c r="O62" s="54"/>
    </row>
    <row r="63" spans="1:15" ht="12.75">
      <c r="A63" s="46"/>
      <c r="B63" s="47"/>
      <c r="C63" s="73"/>
      <c r="D63" s="81"/>
      <c r="E63" s="13"/>
      <c r="F63" s="73"/>
      <c r="G63" s="73"/>
      <c r="H63" s="73"/>
      <c r="I63" s="73"/>
      <c r="J63" s="517"/>
      <c r="K63" s="73"/>
      <c r="L63" s="73"/>
      <c r="M63" s="81"/>
      <c r="N63" s="81"/>
      <c r="O63" s="54"/>
    </row>
    <row r="64" spans="1:15" ht="12.75">
      <c r="A64" s="46"/>
      <c r="B64" s="47"/>
      <c r="C64" s="47"/>
      <c r="D64" s="52"/>
      <c r="E64" s="13"/>
      <c r="F64" s="73"/>
      <c r="G64" s="73"/>
      <c r="H64" s="73"/>
      <c r="I64" s="73"/>
      <c r="J64" s="517"/>
      <c r="K64" s="73"/>
      <c r="L64" s="73"/>
      <c r="M64" s="81"/>
      <c r="N64" s="81"/>
      <c r="O64" s="54"/>
    </row>
    <row r="65" spans="1:15" ht="12.75">
      <c r="A65" s="46"/>
      <c r="B65" s="47"/>
      <c r="C65" s="47"/>
      <c r="D65" s="52"/>
      <c r="E65" s="13"/>
      <c r="F65" s="73"/>
      <c r="G65" s="73"/>
      <c r="H65" s="73"/>
      <c r="I65" s="73"/>
      <c r="J65" s="517"/>
      <c r="K65" s="73"/>
      <c r="L65" s="73"/>
      <c r="M65" s="81"/>
      <c r="N65" s="81"/>
      <c r="O65" s="54"/>
    </row>
    <row r="66" spans="1:15" ht="12.75">
      <c r="A66" s="46"/>
      <c r="B66" s="47"/>
      <c r="C66" s="47"/>
      <c r="D66" s="48"/>
      <c r="E66" s="13"/>
      <c r="F66" s="73"/>
      <c r="G66"/>
      <c r="H66"/>
      <c r="I66"/>
      <c r="J66" s="518"/>
      <c r="K66"/>
      <c r="L66"/>
      <c r="M66" s="54"/>
      <c r="N66" s="54"/>
      <c r="O66" s="54"/>
    </row>
    <row r="67" spans="1:15" ht="12.75">
      <c r="A67" s="46"/>
      <c r="B67" s="47"/>
      <c r="C67" s="47"/>
      <c r="D67" s="48"/>
      <c r="E67" s="13"/>
      <c r="F67" s="73"/>
      <c r="G67"/>
      <c r="H67"/>
      <c r="I67"/>
      <c r="J67" s="518"/>
      <c r="K67"/>
      <c r="L67"/>
      <c r="M67" s="54"/>
      <c r="N67" s="54"/>
      <c r="O67" s="54"/>
    </row>
    <row r="68" spans="1:15">
      <c r="A68" s="66"/>
      <c r="B68" s="40" t="s">
        <v>25</v>
      </c>
      <c r="E68" s="40"/>
      <c r="M68" s="45"/>
      <c r="N68" s="49"/>
      <c r="O68" s="49"/>
    </row>
    <row r="69" spans="1:15">
      <c r="A69" s="59"/>
      <c r="B69" s="40" t="s">
        <v>127</v>
      </c>
      <c r="E69" s="40"/>
      <c r="M69" s="45"/>
      <c r="N69" s="49"/>
      <c r="O69" s="49"/>
    </row>
    <row r="70" spans="1:15">
      <c r="A70" s="60"/>
      <c r="B70" s="40" t="s">
        <v>161</v>
      </c>
      <c r="E70" s="40"/>
      <c r="M70" s="45"/>
      <c r="N70" s="49"/>
      <c r="O70" s="49"/>
    </row>
    <row r="71" spans="1:15">
      <c r="A71" s="842"/>
      <c r="B71" s="40" t="s">
        <v>3292</v>
      </c>
      <c r="M71" s="45"/>
      <c r="N71" s="49"/>
      <c r="O71" s="49"/>
    </row>
    <row r="72" spans="1:15">
      <c r="M72" s="45"/>
      <c r="N72" s="49"/>
      <c r="O72" s="49"/>
    </row>
    <row r="73" spans="1:15">
      <c r="M73" s="45"/>
      <c r="N73" s="49"/>
      <c r="O73" s="49"/>
    </row>
    <row r="74" spans="1:15">
      <c r="M74" s="45"/>
      <c r="N74" s="49"/>
      <c r="O74" s="49"/>
    </row>
    <row r="75" spans="1:15">
      <c r="M75" s="45"/>
      <c r="N75" s="49"/>
      <c r="O75" s="49"/>
    </row>
    <row r="76" spans="1:15">
      <c r="M76" s="45"/>
      <c r="N76" s="49"/>
      <c r="O76" s="49"/>
    </row>
    <row r="77" spans="1:15">
      <c r="M77" s="45"/>
      <c r="N77" s="49"/>
      <c r="O77" s="49"/>
    </row>
    <row r="78" spans="1:15">
      <c r="M78" s="45"/>
      <c r="N78" s="49"/>
      <c r="O78" s="49"/>
    </row>
    <row r="79" spans="1:15">
      <c r="M79" s="45"/>
      <c r="N79" s="49"/>
      <c r="O79" s="49"/>
    </row>
    <row r="80" spans="1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</sheetData>
  <autoFilter ref="A4:N52"/>
  <sortState ref="A5:F46">
    <sortCondition ref="C5:C46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59"/>
  <sheetViews>
    <sheetView topLeftCell="A37" workbookViewId="0">
      <selection activeCell="G56" sqref="G56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3495</v>
      </c>
      <c r="E1" s="240"/>
      <c r="F1" s="240"/>
      <c r="G1" s="240"/>
      <c r="H1" s="533"/>
      <c r="I1" s="718"/>
      <c r="J1" s="718"/>
      <c r="K1" s="718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718"/>
      <c r="J2" s="718"/>
      <c r="K2" s="718"/>
      <c r="L2" s="239"/>
      <c r="M2" s="239"/>
    </row>
    <row r="3" spans="1:13" ht="15.75">
      <c r="A3" s="718"/>
      <c r="B3" s="718"/>
      <c r="C3" s="718"/>
      <c r="D3" s="718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718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718"/>
      <c r="L5" s="239"/>
      <c r="M5" s="239"/>
    </row>
    <row r="6" spans="1:13" ht="15" customHeight="1">
      <c r="A6" s="339" t="s">
        <v>136</v>
      </c>
      <c r="B6" s="431" t="s">
        <v>2616</v>
      </c>
      <c r="C6" s="344">
        <v>-15750.48</v>
      </c>
      <c r="D6" s="339" t="s">
        <v>3500</v>
      </c>
      <c r="E6" s="520"/>
      <c r="F6" s="521"/>
      <c r="G6" s="522"/>
      <c r="H6" s="533"/>
      <c r="I6" s="522"/>
      <c r="J6" s="715"/>
      <c r="K6" s="524"/>
      <c r="L6" s="602"/>
      <c r="M6" s="252"/>
    </row>
    <row r="7" spans="1:13" ht="15" customHeight="1">
      <c r="A7" s="339" t="s">
        <v>136</v>
      </c>
      <c r="B7" s="431" t="s">
        <v>2119</v>
      </c>
      <c r="C7" s="344">
        <v>-15750.48</v>
      </c>
      <c r="D7" s="339" t="s">
        <v>3500</v>
      </c>
      <c r="E7" s="520">
        <f>SUM(C6:C7)</f>
        <v>-31500.959999999999</v>
      </c>
      <c r="F7" s="521"/>
      <c r="G7" s="522"/>
      <c r="H7" s="533"/>
      <c r="I7" s="522">
        <v>600640</v>
      </c>
      <c r="J7" s="715">
        <f>E7/1.16</f>
        <v>-27156</v>
      </c>
      <c r="K7" s="524">
        <f>J7*0.16</f>
        <v>-4344.96</v>
      </c>
      <c r="L7" s="602"/>
      <c r="M7" s="252"/>
    </row>
    <row r="8" spans="1:13" ht="15" customHeight="1" thickBot="1">
      <c r="A8" s="362" t="s">
        <v>457</v>
      </c>
      <c r="B8" s="433" t="s">
        <v>641</v>
      </c>
      <c r="C8" s="490">
        <v>-10629.08</v>
      </c>
      <c r="D8" s="362" t="s">
        <v>3500</v>
      </c>
      <c r="E8" s="525">
        <f>SUM(C8:D8)</f>
        <v>-10629.08</v>
      </c>
      <c r="F8" s="526">
        <f>SUM(E6:E8)</f>
        <v>-42130.04</v>
      </c>
      <c r="G8" s="527"/>
      <c r="H8" s="537"/>
      <c r="I8" s="527">
        <v>600691</v>
      </c>
      <c r="J8" s="714">
        <f t="shared" ref="J8:J45" si="0">E8/1.16</f>
        <v>-9163</v>
      </c>
      <c r="K8" s="529">
        <f t="shared" ref="K8:K47" si="1">J8*0.16</f>
        <v>-1466.08</v>
      </c>
      <c r="L8" s="602"/>
      <c r="M8" s="252"/>
    </row>
    <row r="9" spans="1:13" ht="15" customHeight="1">
      <c r="A9" s="339" t="s">
        <v>136</v>
      </c>
      <c r="B9" s="478" t="s">
        <v>3434</v>
      </c>
      <c r="C9" s="446">
        <v>1241.2</v>
      </c>
      <c r="D9" s="339" t="s">
        <v>3496</v>
      </c>
      <c r="E9" s="520">
        <f>SUM(C9:D9)</f>
        <v>1241.2</v>
      </c>
      <c r="F9" s="521"/>
      <c r="G9" s="522"/>
      <c r="H9" s="533"/>
      <c r="I9" s="530">
        <v>803001</v>
      </c>
      <c r="J9" s="716">
        <f t="shared" si="0"/>
        <v>1070</v>
      </c>
      <c r="K9" s="532">
        <f t="shared" si="1"/>
        <v>171.20000000000002</v>
      </c>
      <c r="L9" s="602"/>
      <c r="M9" s="252"/>
    </row>
    <row r="10" spans="1:13" ht="15" customHeight="1">
      <c r="A10" s="339" t="s">
        <v>134</v>
      </c>
      <c r="B10" s="341" t="s">
        <v>2626</v>
      </c>
      <c r="C10" s="353">
        <v>8117.68</v>
      </c>
      <c r="D10" s="339" t="s">
        <v>3496</v>
      </c>
      <c r="E10" s="520"/>
      <c r="F10" s="521"/>
      <c r="G10" s="522"/>
      <c r="H10" s="533"/>
      <c r="I10" s="522"/>
      <c r="J10" s="715"/>
      <c r="K10" s="524"/>
      <c r="L10" s="602"/>
      <c r="M10" s="252"/>
    </row>
    <row r="11" spans="1:13" ht="15" customHeight="1">
      <c r="A11" s="339" t="s">
        <v>134</v>
      </c>
      <c r="B11" s="341" t="s">
        <v>3321</v>
      </c>
      <c r="C11" s="353">
        <v>11456.16</v>
      </c>
      <c r="D11" s="339" t="s">
        <v>3496</v>
      </c>
      <c r="E11" s="520">
        <f>SUM(C10:C11)</f>
        <v>19573.84</v>
      </c>
      <c r="F11" s="521"/>
      <c r="G11" s="522"/>
      <c r="H11" s="533"/>
      <c r="I11" s="522">
        <v>600644</v>
      </c>
      <c r="J11" s="715">
        <f t="shared" si="0"/>
        <v>16874</v>
      </c>
      <c r="K11" s="524">
        <f t="shared" si="1"/>
        <v>2699.84</v>
      </c>
      <c r="L11" s="602"/>
      <c r="M11" s="252"/>
    </row>
    <row r="12" spans="1:13" ht="15" customHeight="1">
      <c r="A12" s="339" t="s">
        <v>136</v>
      </c>
      <c r="B12" s="341" t="s">
        <v>2942</v>
      </c>
      <c r="C12" s="353">
        <v>15750.48</v>
      </c>
      <c r="D12" s="339" t="s">
        <v>3496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>
      <c r="A13" s="339" t="s">
        <v>136</v>
      </c>
      <c r="B13" s="414" t="s">
        <v>2956</v>
      </c>
      <c r="C13" s="382">
        <v>15750.48</v>
      </c>
      <c r="D13" s="339" t="s">
        <v>3496</v>
      </c>
      <c r="E13" s="520">
        <f>SUM(C12:C13)</f>
        <v>31500.959999999999</v>
      </c>
      <c r="F13" s="521"/>
      <c r="G13" s="522"/>
      <c r="H13" s="533"/>
      <c r="I13" s="522">
        <v>600640</v>
      </c>
      <c r="J13" s="715">
        <f t="shared" si="0"/>
        <v>27156</v>
      </c>
      <c r="K13" s="524">
        <f t="shared" si="1"/>
        <v>4344.96</v>
      </c>
      <c r="L13" s="602"/>
      <c r="M13" s="252"/>
    </row>
    <row r="14" spans="1:13" ht="15" customHeight="1" thickBot="1">
      <c r="A14" s="362" t="s">
        <v>298</v>
      </c>
      <c r="B14" s="415" t="s">
        <v>3435</v>
      </c>
      <c r="C14" s="363">
        <v>19565.72</v>
      </c>
      <c r="D14" s="362" t="s">
        <v>3496</v>
      </c>
      <c r="E14" s="525">
        <f>SUM(C14)</f>
        <v>19565.72</v>
      </c>
      <c r="F14" s="526">
        <f>SUM(E9:E14)</f>
        <v>71881.72</v>
      </c>
      <c r="G14" s="527"/>
      <c r="H14" s="537"/>
      <c r="I14" s="527">
        <v>600638</v>
      </c>
      <c r="J14" s="714">
        <f t="shared" si="0"/>
        <v>16867.000000000004</v>
      </c>
      <c r="K14" s="529">
        <f t="shared" si="1"/>
        <v>2698.7200000000007</v>
      </c>
      <c r="L14" s="602"/>
      <c r="M14" s="252"/>
    </row>
    <row r="15" spans="1:13" ht="15" customHeight="1">
      <c r="A15" s="339" t="s">
        <v>134</v>
      </c>
      <c r="B15" s="478" t="s">
        <v>3437</v>
      </c>
      <c r="C15" s="422">
        <v>1241.2</v>
      </c>
      <c r="D15" s="339" t="s">
        <v>3497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339" t="s">
        <v>134</v>
      </c>
      <c r="B16" s="478" t="s">
        <v>3438</v>
      </c>
      <c r="C16" s="422">
        <v>1241.2</v>
      </c>
      <c r="D16" s="339" t="s">
        <v>3497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5" customHeight="1">
      <c r="A17" s="339" t="s">
        <v>134</v>
      </c>
      <c r="B17" s="478" t="s">
        <v>3439</v>
      </c>
      <c r="C17" s="422">
        <v>1241.2</v>
      </c>
      <c r="D17" s="339" t="s">
        <v>3497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339" t="s">
        <v>134</v>
      </c>
      <c r="B18" s="478" t="s">
        <v>3440</v>
      </c>
      <c r="C18" s="422">
        <v>1241.2</v>
      </c>
      <c r="D18" s="339" t="s">
        <v>3497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136</v>
      </c>
      <c r="B19" s="478" t="s">
        <v>3441</v>
      </c>
      <c r="C19" s="422">
        <v>1241.2</v>
      </c>
      <c r="D19" s="339" t="s">
        <v>3497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>
      <c r="A20" s="339" t="s">
        <v>2905</v>
      </c>
      <c r="B20" s="478" t="s">
        <v>3442</v>
      </c>
      <c r="C20" s="422">
        <v>1241.2</v>
      </c>
      <c r="D20" s="339" t="s">
        <v>3497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5" customHeight="1">
      <c r="A21" s="339" t="s">
        <v>2905</v>
      </c>
      <c r="B21" s="478" t="s">
        <v>3443</v>
      </c>
      <c r="C21" s="446">
        <v>1241.2</v>
      </c>
      <c r="D21" s="339" t="s">
        <v>3497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>
      <c r="A22" s="339" t="s">
        <v>2905</v>
      </c>
      <c r="B22" s="478" t="s">
        <v>3444</v>
      </c>
      <c r="C22" s="446">
        <v>1241.2</v>
      </c>
      <c r="D22" s="339" t="s">
        <v>3497</v>
      </c>
      <c r="E22" s="520">
        <f>SUM(C15:C22)</f>
        <v>9929.6</v>
      </c>
      <c r="F22" s="521"/>
      <c r="G22" s="522"/>
      <c r="H22" s="533"/>
      <c r="I22" s="522">
        <v>803001</v>
      </c>
      <c r="J22" s="715">
        <f t="shared" si="0"/>
        <v>8560</v>
      </c>
      <c r="K22" s="524">
        <f t="shared" si="1"/>
        <v>1369.6000000000001</v>
      </c>
      <c r="L22" s="602"/>
      <c r="M22" s="252"/>
    </row>
    <row r="23" spans="1:13" ht="15" customHeight="1">
      <c r="A23" s="339" t="s">
        <v>134</v>
      </c>
      <c r="B23" s="341" t="s">
        <v>2198</v>
      </c>
      <c r="C23" s="353">
        <v>11456.16</v>
      </c>
      <c r="D23" s="339" t="s">
        <v>3497</v>
      </c>
      <c r="E23" s="520">
        <f>SUM(C23)</f>
        <v>11456.16</v>
      </c>
      <c r="F23" s="521"/>
      <c r="G23" s="522"/>
      <c r="H23" s="533"/>
      <c r="I23" s="522">
        <v>600644</v>
      </c>
      <c r="J23" s="715">
        <f t="shared" si="0"/>
        <v>9876</v>
      </c>
      <c r="K23" s="524">
        <f t="shared" si="1"/>
        <v>1580.16</v>
      </c>
      <c r="L23" s="602"/>
      <c r="M23" s="252"/>
    </row>
    <row r="24" spans="1:13" ht="15" customHeight="1">
      <c r="A24" s="339" t="s">
        <v>457</v>
      </c>
      <c r="B24" s="341" t="s">
        <v>2079</v>
      </c>
      <c r="C24" s="353">
        <v>14317.88</v>
      </c>
      <c r="D24" s="339" t="s">
        <v>3497</v>
      </c>
      <c r="E24" s="520">
        <f>SUM(C24:D24)</f>
        <v>14317.88</v>
      </c>
      <c r="F24" s="521"/>
      <c r="G24" s="522"/>
      <c r="H24" s="533"/>
      <c r="I24" s="522">
        <v>600691</v>
      </c>
      <c r="J24" s="715">
        <f t="shared" si="0"/>
        <v>12343</v>
      </c>
      <c r="K24" s="524">
        <f t="shared" si="1"/>
        <v>1974.88</v>
      </c>
      <c r="L24" s="602"/>
      <c r="M24" s="252"/>
    </row>
    <row r="25" spans="1:13" ht="15" customHeight="1">
      <c r="A25" s="339" t="s">
        <v>136</v>
      </c>
      <c r="B25" s="414" t="s">
        <v>2943</v>
      </c>
      <c r="C25" s="382">
        <v>15750.48</v>
      </c>
      <c r="D25" s="339" t="s">
        <v>3497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 thickBot="1">
      <c r="A26" s="362" t="s">
        <v>136</v>
      </c>
      <c r="B26" s="415" t="s">
        <v>2949</v>
      </c>
      <c r="C26" s="363">
        <v>15750.48</v>
      </c>
      <c r="D26" s="362" t="s">
        <v>3497</v>
      </c>
      <c r="E26" s="525">
        <f>SUM(C25:C26)</f>
        <v>31500.959999999999</v>
      </c>
      <c r="F26" s="526">
        <f>SUM(E16:E26)</f>
        <v>67204.600000000006</v>
      </c>
      <c r="G26" s="527"/>
      <c r="H26" s="537"/>
      <c r="I26" s="527">
        <v>600640</v>
      </c>
      <c r="J26" s="714">
        <f t="shared" si="0"/>
        <v>27156</v>
      </c>
      <c r="K26" s="529">
        <f t="shared" si="1"/>
        <v>4344.96</v>
      </c>
      <c r="L26" s="602"/>
      <c r="M26" s="252"/>
    </row>
    <row r="27" spans="1:13" ht="15" customHeight="1">
      <c r="A27" s="339" t="s">
        <v>136</v>
      </c>
      <c r="B27" s="478" t="s">
        <v>3447</v>
      </c>
      <c r="C27" s="446">
        <v>1241.2</v>
      </c>
      <c r="D27" s="339" t="s">
        <v>3498</v>
      </c>
      <c r="E27" s="520"/>
      <c r="F27" s="521"/>
      <c r="G27" s="522"/>
      <c r="H27" s="533"/>
      <c r="I27" s="530"/>
      <c r="J27" s="716"/>
      <c r="K27" s="532"/>
      <c r="L27" s="602"/>
      <c r="M27" s="252"/>
    </row>
    <row r="28" spans="1:13" ht="15" customHeight="1">
      <c r="A28" s="339" t="s">
        <v>298</v>
      </c>
      <c r="B28" s="478" t="s">
        <v>3448</v>
      </c>
      <c r="C28" s="446">
        <v>1241.2</v>
      </c>
      <c r="D28" s="339" t="s">
        <v>3498</v>
      </c>
      <c r="E28" s="520">
        <f>SUM(C27:C28)</f>
        <v>2482.4</v>
      </c>
      <c r="F28" s="521"/>
      <c r="G28" s="522"/>
      <c r="H28" s="533"/>
      <c r="I28" s="522">
        <v>803001</v>
      </c>
      <c r="J28" s="715">
        <f t="shared" si="0"/>
        <v>2140</v>
      </c>
      <c r="K28" s="524">
        <f t="shared" si="1"/>
        <v>342.40000000000003</v>
      </c>
      <c r="L28" s="602"/>
      <c r="M28" s="252"/>
    </row>
    <row r="29" spans="1:13" ht="15" customHeight="1">
      <c r="A29" s="339" t="s">
        <v>2905</v>
      </c>
      <c r="B29" s="341" t="s">
        <v>3450</v>
      </c>
      <c r="C29" s="353">
        <v>10100.120000000001</v>
      </c>
      <c r="D29" s="339" t="s">
        <v>3498</v>
      </c>
      <c r="E29" s="520">
        <f>SUM(C29)</f>
        <v>10100.120000000001</v>
      </c>
      <c r="F29" s="521"/>
      <c r="G29" s="522"/>
      <c r="H29" s="533"/>
      <c r="I29" s="522">
        <v>600616</v>
      </c>
      <c r="J29" s="715">
        <f t="shared" si="0"/>
        <v>8707.0000000000018</v>
      </c>
      <c r="K29" s="524">
        <f t="shared" si="1"/>
        <v>1393.1200000000003</v>
      </c>
      <c r="L29" s="602"/>
      <c r="M29" s="252"/>
    </row>
    <row r="30" spans="1:13" ht="15" customHeight="1">
      <c r="A30" s="339" t="s">
        <v>136</v>
      </c>
      <c r="B30" s="341" t="s">
        <v>3305</v>
      </c>
      <c r="C30" s="353">
        <v>9000.44</v>
      </c>
      <c r="D30" s="339" t="s">
        <v>3498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>
      <c r="A31" s="339" t="s">
        <v>136</v>
      </c>
      <c r="B31" s="341" t="s">
        <v>2119</v>
      </c>
      <c r="C31" s="353">
        <v>15750.48</v>
      </c>
      <c r="D31" s="339" t="s">
        <v>3498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 thickBot="1">
      <c r="A32" s="362" t="s">
        <v>136</v>
      </c>
      <c r="B32" s="415" t="s">
        <v>3449</v>
      </c>
      <c r="C32" s="363">
        <v>15750.48</v>
      </c>
      <c r="D32" s="362" t="s">
        <v>3498</v>
      </c>
      <c r="E32" s="525">
        <f>SUM(C30:C32)</f>
        <v>40501.399999999994</v>
      </c>
      <c r="F32" s="526">
        <f>SUM(E27:E32)</f>
        <v>53083.92</v>
      </c>
      <c r="G32" s="527"/>
      <c r="H32" s="537"/>
      <c r="I32" s="527">
        <v>600640</v>
      </c>
      <c r="J32" s="714">
        <f t="shared" si="0"/>
        <v>34915</v>
      </c>
      <c r="K32" s="529">
        <f t="shared" si="1"/>
        <v>5586.4000000000005</v>
      </c>
      <c r="L32" s="602"/>
      <c r="M32" s="252"/>
    </row>
    <row r="33" spans="1:13" ht="15" customHeight="1">
      <c r="A33" s="339" t="s">
        <v>457</v>
      </c>
      <c r="B33" s="341" t="s">
        <v>3453</v>
      </c>
      <c r="C33" s="353">
        <v>4423.08</v>
      </c>
      <c r="D33" s="339" t="s">
        <v>3501</v>
      </c>
      <c r="E33" s="520">
        <f>SUM(C33)</f>
        <v>4423.08</v>
      </c>
      <c r="F33" s="521"/>
      <c r="G33" s="522"/>
      <c r="H33" s="533"/>
      <c r="I33" s="530">
        <v>600691</v>
      </c>
      <c r="J33" s="716">
        <f t="shared" si="0"/>
        <v>3813</v>
      </c>
      <c r="K33" s="532">
        <f t="shared" si="1"/>
        <v>610.08000000000004</v>
      </c>
      <c r="L33" s="602"/>
      <c r="M33" s="252"/>
    </row>
    <row r="34" spans="1:13" ht="15" customHeight="1">
      <c r="A34" s="339" t="s">
        <v>134</v>
      </c>
      <c r="B34" s="341" t="s">
        <v>1867</v>
      </c>
      <c r="C34" s="353">
        <v>11456.16</v>
      </c>
      <c r="D34" s="339" t="s">
        <v>3501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5" customHeight="1">
      <c r="A35" s="339" t="s">
        <v>134</v>
      </c>
      <c r="B35" s="341" t="s">
        <v>2421</v>
      </c>
      <c r="C35" s="353">
        <v>11456.16</v>
      </c>
      <c r="D35" s="339" t="s">
        <v>3501</v>
      </c>
      <c r="E35" s="520">
        <f>SUM(C34:C35)</f>
        <v>22912.32</v>
      </c>
      <c r="F35" s="521"/>
      <c r="G35" s="522"/>
      <c r="H35" s="533"/>
      <c r="I35" s="522">
        <v>600644</v>
      </c>
      <c r="J35" s="715">
        <f t="shared" si="0"/>
        <v>19752</v>
      </c>
      <c r="K35" s="524">
        <f t="shared" si="1"/>
        <v>3160.32</v>
      </c>
      <c r="L35" s="602"/>
      <c r="M35" s="252"/>
    </row>
    <row r="36" spans="1:13" ht="15" customHeight="1" thickBot="1">
      <c r="A36" s="362" t="s">
        <v>136</v>
      </c>
      <c r="B36" s="415" t="s">
        <v>1227</v>
      </c>
      <c r="C36" s="363">
        <v>15750.48</v>
      </c>
      <c r="D36" s="362" t="s">
        <v>3501</v>
      </c>
      <c r="E36" s="525">
        <f>SUM(C36)</f>
        <v>15750.48</v>
      </c>
      <c r="F36" s="526">
        <f>SUM(E33:E36)</f>
        <v>43085.880000000005</v>
      </c>
      <c r="G36" s="527"/>
      <c r="H36" s="537"/>
      <c r="I36" s="527">
        <v>600640</v>
      </c>
      <c r="J36" s="714">
        <f t="shared" si="0"/>
        <v>13578</v>
      </c>
      <c r="K36" s="529">
        <f t="shared" si="1"/>
        <v>2172.48</v>
      </c>
      <c r="L36" s="602"/>
      <c r="M36" s="252"/>
    </row>
    <row r="37" spans="1:13" ht="15" customHeight="1">
      <c r="A37" s="339" t="s">
        <v>136</v>
      </c>
      <c r="B37" s="478" t="s">
        <v>3459</v>
      </c>
      <c r="C37" s="446">
        <v>1241.2</v>
      </c>
      <c r="D37" s="339" t="s">
        <v>3503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5" customHeight="1">
      <c r="A38" s="339" t="s">
        <v>136</v>
      </c>
      <c r="B38" s="478" t="s">
        <v>3460</v>
      </c>
      <c r="C38" s="446">
        <v>1241.2</v>
      </c>
      <c r="D38" s="339" t="s">
        <v>3503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39" t="s">
        <v>136</v>
      </c>
      <c r="B39" s="478" t="s">
        <v>3461</v>
      </c>
      <c r="C39" s="446">
        <v>1241.2</v>
      </c>
      <c r="D39" s="339" t="s">
        <v>3503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>
      <c r="A40" s="339" t="s">
        <v>136</v>
      </c>
      <c r="B40" s="478" t="s">
        <v>3462</v>
      </c>
      <c r="C40" s="446">
        <v>1241.2</v>
      </c>
      <c r="D40" s="339" t="s">
        <v>3503</v>
      </c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5" customHeight="1">
      <c r="A41" s="339" t="s">
        <v>136</v>
      </c>
      <c r="B41" s="478" t="s">
        <v>3463</v>
      </c>
      <c r="C41" s="446">
        <v>1241.2</v>
      </c>
      <c r="D41" s="339" t="s">
        <v>3503</v>
      </c>
      <c r="E41" s="520">
        <f>SUM(C37:C41)</f>
        <v>6206</v>
      </c>
      <c r="F41" s="521"/>
      <c r="G41" s="522"/>
      <c r="H41" s="533"/>
      <c r="I41" s="522">
        <v>803001</v>
      </c>
      <c r="J41" s="715">
        <f t="shared" si="0"/>
        <v>5350</v>
      </c>
      <c r="K41" s="524">
        <f t="shared" si="1"/>
        <v>856</v>
      </c>
      <c r="L41" s="602"/>
      <c r="M41" s="252"/>
    </row>
    <row r="42" spans="1:13" ht="15" customHeight="1">
      <c r="A42" s="339" t="s">
        <v>141</v>
      </c>
      <c r="B42" s="341" t="s">
        <v>3310</v>
      </c>
      <c r="C42" s="353">
        <v>9000.44</v>
      </c>
      <c r="D42" s="339" t="s">
        <v>3503</v>
      </c>
      <c r="E42" s="520">
        <f>SUM(C42)</f>
        <v>9000.44</v>
      </c>
      <c r="F42" s="521"/>
      <c r="G42" s="522"/>
      <c r="H42" s="533"/>
      <c r="I42" s="522">
        <v>600684</v>
      </c>
      <c r="J42" s="715">
        <f t="shared" si="0"/>
        <v>7759.0000000000009</v>
      </c>
      <c r="K42" s="524">
        <f t="shared" si="1"/>
        <v>1241.4400000000003</v>
      </c>
      <c r="L42" s="602"/>
      <c r="M42" s="252"/>
    </row>
    <row r="43" spans="1:13" ht="15" customHeight="1">
      <c r="A43" s="339" t="s">
        <v>2905</v>
      </c>
      <c r="B43" s="341" t="s">
        <v>3457</v>
      </c>
      <c r="C43" s="353">
        <v>10100.120000000001</v>
      </c>
      <c r="D43" s="339" t="s">
        <v>3503</v>
      </c>
      <c r="E43" s="520">
        <f>SUM(C43:D43)</f>
        <v>10100.120000000001</v>
      </c>
      <c r="F43" s="521"/>
      <c r="G43" s="522"/>
      <c r="H43" s="533"/>
      <c r="I43" s="522">
        <v>600616</v>
      </c>
      <c r="J43" s="715">
        <f t="shared" si="0"/>
        <v>8707.0000000000018</v>
      </c>
      <c r="K43" s="524">
        <f t="shared" si="1"/>
        <v>1393.1200000000003</v>
      </c>
      <c r="L43" s="602"/>
      <c r="M43" s="252"/>
    </row>
    <row r="44" spans="1:13" ht="15" customHeight="1">
      <c r="A44" s="339" t="s">
        <v>457</v>
      </c>
      <c r="B44" s="414" t="s">
        <v>3062</v>
      </c>
      <c r="C44" s="382">
        <v>13773.84</v>
      </c>
      <c r="D44" s="339" t="s">
        <v>3503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 thickBot="1">
      <c r="A45" s="362" t="s">
        <v>457</v>
      </c>
      <c r="B45" s="415" t="s">
        <v>3458</v>
      </c>
      <c r="C45" s="363">
        <v>14317.88</v>
      </c>
      <c r="D45" s="362" t="s">
        <v>3503</v>
      </c>
      <c r="E45" s="525">
        <f>SUM(C44:C45)</f>
        <v>28091.72</v>
      </c>
      <c r="F45" s="526">
        <f>SUM(E39:E45)</f>
        <v>53398.28</v>
      </c>
      <c r="G45" s="527"/>
      <c r="H45" s="537"/>
      <c r="I45" s="527">
        <v>600691</v>
      </c>
      <c r="J45" s="714">
        <f t="shared" si="0"/>
        <v>24217.000000000004</v>
      </c>
      <c r="K45" s="529">
        <f t="shared" si="1"/>
        <v>3874.7200000000007</v>
      </c>
      <c r="L45" s="602"/>
      <c r="M45" s="252"/>
    </row>
    <row r="46" spans="1:13" ht="17.25" customHeight="1" thickBot="1">
      <c r="A46" s="625" t="s">
        <v>2861</v>
      </c>
      <c r="B46" s="626">
        <v>3000281081</v>
      </c>
      <c r="C46" s="438">
        <v>4640</v>
      </c>
      <c r="D46" s="372" t="s">
        <v>3499</v>
      </c>
      <c r="E46" s="543"/>
      <c r="F46" s="544">
        <f>SUM(C46)</f>
        <v>4640</v>
      </c>
      <c r="G46" s="545"/>
      <c r="H46" s="546"/>
      <c r="I46" s="527">
        <v>700075</v>
      </c>
      <c r="J46" s="714">
        <f>F46/1.16</f>
        <v>4000.0000000000005</v>
      </c>
      <c r="K46" s="529">
        <f t="shared" si="1"/>
        <v>640.00000000000011</v>
      </c>
      <c r="L46" s="602"/>
      <c r="M46" s="252"/>
    </row>
    <row r="47" spans="1:13" ht="17.25" customHeight="1" thickBot="1">
      <c r="A47" s="625" t="s">
        <v>2770</v>
      </c>
      <c r="B47" s="626">
        <v>2000277651</v>
      </c>
      <c r="C47" s="438">
        <v>-3271.2</v>
      </c>
      <c r="D47" s="372" t="s">
        <v>3502</v>
      </c>
      <c r="E47" s="543"/>
      <c r="F47" s="544">
        <f>SUM(C47)</f>
        <v>-3271.2</v>
      </c>
      <c r="G47" s="545"/>
      <c r="H47" s="546"/>
      <c r="I47" s="545">
        <v>703075</v>
      </c>
      <c r="J47" s="717">
        <f>F47/1.16</f>
        <v>-2820</v>
      </c>
      <c r="K47" s="548">
        <f t="shared" si="1"/>
        <v>-451.2</v>
      </c>
      <c r="L47" s="602"/>
      <c r="M47" s="252"/>
    </row>
    <row r="48" spans="1:13" ht="15" customHeight="1">
      <c r="A48" s="380"/>
      <c r="B48" s="708"/>
      <c r="C48" s="382"/>
      <c r="D48" s="380"/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5" customHeight="1">
      <c r="A49" s="380"/>
      <c r="B49" s="708"/>
      <c r="C49" s="382"/>
      <c r="D49" s="380"/>
      <c r="E49" s="520"/>
      <c r="F49" s="521"/>
      <c r="G49" s="522"/>
      <c r="H49" s="533"/>
      <c r="I49" s="522"/>
      <c r="J49" s="715"/>
      <c r="K49" s="524"/>
      <c r="L49" s="602"/>
      <c r="M49" s="252"/>
    </row>
    <row r="50" spans="1:13" ht="15" customHeight="1">
      <c r="A50" s="325"/>
      <c r="B50" s="718"/>
      <c r="C50" s="281">
        <f>SUM(C6:C49)</f>
        <v>247893.16000000003</v>
      </c>
      <c r="D50" s="281"/>
      <c r="E50" s="281"/>
      <c r="F50" s="281">
        <f>SUM(F6:F49)</f>
        <v>247893.16</v>
      </c>
      <c r="G50" s="281"/>
      <c r="H50" s="534">
        <f>SUM(H6:H49)</f>
        <v>0</v>
      </c>
      <c r="I50" s="281"/>
      <c r="J50" s="281">
        <f>SUM(J6:J49)</f>
        <v>213701</v>
      </c>
      <c r="K50" s="281">
        <f>SUM(K6:K49)</f>
        <v>34192.160000000003</v>
      </c>
      <c r="L50" s="281"/>
      <c r="M50" s="283"/>
    </row>
    <row r="51" spans="1:13" ht="15" customHeight="1">
      <c r="A51" s="278"/>
      <c r="B51" s="718"/>
      <c r="C51" s="240"/>
      <c r="D51" s="281"/>
      <c r="E51" s="281"/>
      <c r="F51" s="237"/>
      <c r="G51" s="240"/>
      <c r="H51" s="533"/>
      <c r="I51" s="240"/>
      <c r="J51" s="243"/>
      <c r="K51" s="251"/>
      <c r="L51" s="252"/>
      <c r="M51" s="252"/>
    </row>
    <row r="52" spans="1:13" ht="15" customHeight="1">
      <c r="A52" s="697"/>
      <c r="B52" s="1051"/>
      <c r="C52" s="1051"/>
      <c r="D52" s="1051"/>
      <c r="E52" s="1051"/>
      <c r="F52" s="1051"/>
      <c r="G52" s="240"/>
      <c r="H52" s="533"/>
      <c r="I52" s="240"/>
      <c r="J52" s="243"/>
      <c r="K52" s="251"/>
      <c r="L52" s="252"/>
      <c r="M52" s="252"/>
    </row>
    <row r="53" spans="1:13" ht="15.75">
      <c r="A53" s="284"/>
      <c r="B53" s="595"/>
      <c r="C53" s="273"/>
      <c r="D53" s="281"/>
      <c r="E53" s="281"/>
      <c r="F53" s="281"/>
      <c r="G53" s="295"/>
      <c r="H53" s="534"/>
      <c r="I53" s="281"/>
      <c r="J53" s="281"/>
      <c r="K53" s="281"/>
      <c r="L53" s="286"/>
      <c r="M53" s="252"/>
    </row>
    <row r="54" spans="1:13" ht="15.75" thickBot="1">
      <c r="A54" s="603"/>
      <c r="B54" s="273"/>
      <c r="C54" s="273"/>
      <c r="D54" s="250"/>
      <c r="E54" s="330" t="s">
        <v>3504</v>
      </c>
      <c r="F54" s="331">
        <v>42935</v>
      </c>
      <c r="G54" s="332">
        <v>338695.64</v>
      </c>
      <c r="H54" s="535"/>
      <c r="I54" s="239"/>
      <c r="J54" s="239"/>
      <c r="K54" s="252"/>
      <c r="L54" s="252"/>
      <c r="M54" s="288"/>
    </row>
    <row r="55" spans="1:13" ht="16.5" thickBot="1">
      <c r="A55" s="284"/>
      <c r="B55" s="273"/>
      <c r="C55" s="273"/>
      <c r="D55" s="250"/>
      <c r="E55" s="330" t="s">
        <v>3505</v>
      </c>
      <c r="F55" s="331">
        <v>42935</v>
      </c>
      <c r="G55" s="332">
        <v>247893.16</v>
      </c>
      <c r="H55" s="535"/>
      <c r="I55" s="239"/>
      <c r="J55" s="289" t="s">
        <v>551</v>
      </c>
      <c r="K55" s="290">
        <f>J50+K50-F50</f>
        <v>0</v>
      </c>
      <c r="L55" s="252"/>
      <c r="M55" s="288"/>
    </row>
    <row r="56" spans="1:13" ht="15.75">
      <c r="A56" s="284"/>
      <c r="B56" s="273"/>
      <c r="C56" s="239"/>
      <c r="D56" s="252"/>
      <c r="E56" s="239"/>
      <c r="F56" s="239"/>
      <c r="G56" s="252"/>
      <c r="H56" s="535"/>
      <c r="I56" s="239"/>
      <c r="J56" s="239"/>
      <c r="K56" s="252"/>
      <c r="L56" s="252"/>
      <c r="M56" s="288"/>
    </row>
    <row r="57" spans="1:13" ht="15.75">
      <c r="A57" s="284"/>
      <c r="B57" s="273"/>
      <c r="C57" s="273"/>
      <c r="D57" s="250"/>
      <c r="E57" s="239"/>
      <c r="F57" s="239"/>
      <c r="G57" s="239"/>
      <c r="H57" s="535"/>
      <c r="I57" s="239"/>
      <c r="J57" s="239"/>
      <c r="K57" s="252"/>
      <c r="L57" s="252"/>
      <c r="M57" s="288"/>
    </row>
    <row r="58" spans="1:13" ht="15.75">
      <c r="A58" s="284"/>
      <c r="B58" s="273"/>
      <c r="C58" s="273"/>
      <c r="D58" s="250"/>
      <c r="E58" s="239"/>
      <c r="F58" s="239"/>
      <c r="G58" s="239"/>
      <c r="H58" s="535"/>
      <c r="I58" s="239"/>
      <c r="J58" s="239"/>
      <c r="K58" s="252"/>
      <c r="L58" s="252"/>
      <c r="M58" s="288"/>
    </row>
    <row r="59" spans="1:13" ht="15.75">
      <c r="A59" s="284"/>
      <c r="B59" s="273"/>
      <c r="C59" s="273"/>
      <c r="D59" s="291"/>
      <c r="E59" s="292"/>
      <c r="F59" s="292"/>
      <c r="G59" s="292"/>
      <c r="H59" s="536"/>
      <c r="I59" s="292"/>
      <c r="J59" s="292"/>
      <c r="K59" s="288"/>
      <c r="L59" s="288"/>
      <c r="M59" s="288"/>
    </row>
    <row r="60" spans="1:13" ht="15.75">
      <c r="A60" s="604"/>
      <c r="B60" s="605"/>
      <c r="C60" s="606"/>
      <c r="D60" s="520"/>
      <c r="E60" s="292"/>
      <c r="F60" s="292"/>
      <c r="G60" s="292"/>
      <c r="H60" s="536"/>
      <c r="I60" s="292"/>
      <c r="J60" s="292"/>
      <c r="K60" s="288"/>
      <c r="L60" s="288"/>
      <c r="M60" s="288"/>
    </row>
    <row r="61" spans="1:13" ht="15.75">
      <c r="A61" s="294"/>
      <c r="B61" s="239" t="s">
        <v>25</v>
      </c>
      <c r="C61" s="239"/>
      <c r="D61" s="239"/>
      <c r="E61" s="240"/>
      <c r="F61" s="240"/>
      <c r="G61" s="240"/>
      <c r="H61" s="533"/>
      <c r="I61" s="240"/>
      <c r="J61" s="240"/>
      <c r="K61" s="295"/>
      <c r="L61" s="252"/>
      <c r="M61" s="252"/>
    </row>
    <row r="62" spans="1:13" ht="15.75">
      <c r="A62" s="296"/>
      <c r="B62" s="239" t="s">
        <v>127</v>
      </c>
      <c r="C62" s="239"/>
      <c r="D62" s="239"/>
      <c r="E62" s="240"/>
      <c r="F62" s="240"/>
      <c r="G62" s="240"/>
      <c r="H62" s="533"/>
      <c r="I62" s="240"/>
      <c r="J62" s="240"/>
      <c r="K62" s="295"/>
      <c r="L62" s="252"/>
      <c r="M62" s="252"/>
    </row>
    <row r="63" spans="1:13" ht="15.75">
      <c r="A63" s="297"/>
      <c r="B63" s="239" t="s">
        <v>161</v>
      </c>
      <c r="C63" s="239"/>
      <c r="D63" s="239"/>
      <c r="E63" s="240"/>
      <c r="F63" s="240"/>
      <c r="G63" s="240"/>
      <c r="H63" s="533"/>
      <c r="I63" s="240"/>
      <c r="J63" s="240"/>
      <c r="K63" s="295"/>
      <c r="L63" s="252"/>
      <c r="M63" s="252"/>
    </row>
    <row r="64" spans="1:13" ht="15.75">
      <c r="A64" s="239"/>
      <c r="B64" s="239"/>
      <c r="C64" s="239"/>
      <c r="D64" s="239"/>
      <c r="E64" s="240"/>
      <c r="F64" s="240"/>
      <c r="G64" s="240"/>
      <c r="H64" s="533"/>
      <c r="I64" s="240"/>
      <c r="J64" s="240"/>
      <c r="K64" s="295"/>
      <c r="L64" s="252"/>
      <c r="M64" s="252"/>
    </row>
    <row r="65" spans="1:13" ht="15.75">
      <c r="A65" s="239"/>
      <c r="B65" s="239"/>
      <c r="C65" s="239"/>
      <c r="D65" s="239"/>
      <c r="E65" s="240"/>
      <c r="F65" s="240"/>
      <c r="G65" s="240"/>
      <c r="H65" s="533"/>
      <c r="I65" s="240"/>
      <c r="J65" s="240"/>
      <c r="K65" s="295"/>
      <c r="L65" s="252"/>
      <c r="M65" s="252"/>
    </row>
    <row r="66" spans="1:13">
      <c r="K66" s="45"/>
      <c r="L66" s="49"/>
      <c r="M66" s="49"/>
    </row>
    <row r="67" spans="1:13">
      <c r="K67" s="45"/>
      <c r="L67" s="49"/>
      <c r="M67" s="49"/>
    </row>
    <row r="68" spans="1:13">
      <c r="K68" s="45"/>
      <c r="L68" s="49"/>
      <c r="M68" s="49"/>
    </row>
    <row r="69" spans="1:13">
      <c r="K69" s="45"/>
      <c r="L69" s="49"/>
      <c r="M69" s="49"/>
    </row>
    <row r="70" spans="1:13">
      <c r="K70" s="45"/>
      <c r="L70" s="49"/>
      <c r="M70" s="49"/>
    </row>
    <row r="71" spans="1:13">
      <c r="K71" s="45"/>
      <c r="L71" s="49"/>
      <c r="M71" s="49"/>
    </row>
    <row r="72" spans="1:13">
      <c r="K72" s="45"/>
      <c r="L72" s="49"/>
      <c r="M72" s="49"/>
    </row>
    <row r="73" spans="1:13">
      <c r="K73" s="45"/>
      <c r="L73" s="49"/>
      <c r="M73" s="49"/>
    </row>
    <row r="74" spans="1:13">
      <c r="K74" s="45"/>
      <c r="L74" s="49"/>
      <c r="M74" s="49"/>
    </row>
    <row r="75" spans="1:13">
      <c r="K75" s="45"/>
      <c r="L75" s="49"/>
      <c r="M75" s="49"/>
    </row>
    <row r="76" spans="1:13">
      <c r="K76" s="45"/>
      <c r="L76" s="49"/>
      <c r="M76" s="49"/>
    </row>
    <row r="77" spans="1:13">
      <c r="K77" s="45"/>
      <c r="L77" s="49"/>
      <c r="M77" s="49"/>
    </row>
    <row r="78" spans="1:13">
      <c r="K78" s="45"/>
      <c r="L78" s="49"/>
      <c r="M78" s="49"/>
    </row>
    <row r="79" spans="1:13">
      <c r="K79" s="45"/>
      <c r="L79" s="49"/>
      <c r="M79" s="49"/>
    </row>
    <row r="80" spans="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</sheetData>
  <autoFilter ref="A5:L53"/>
  <sortState ref="A6:D45">
    <sortCondition ref="D6:D45"/>
  </sortState>
  <mergeCells count="3">
    <mergeCell ref="I3:K3"/>
    <mergeCell ref="A4:D4"/>
    <mergeCell ref="B52:F52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83"/>
  <sheetViews>
    <sheetView zoomScale="120" zoomScaleNormal="120" workbookViewId="0">
      <pane ySplit="4" topLeftCell="A68" activePane="bottomLeft" state="frozenSplit"/>
      <selection pane="bottomLeft" activeCell="O42" sqref="O42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3506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3531</v>
      </c>
      <c r="B5" s="343" t="s">
        <v>2731</v>
      </c>
      <c r="C5" s="431" t="s">
        <v>1396</v>
      </c>
      <c r="D5" s="431"/>
      <c r="E5" s="431"/>
      <c r="F5" s="431"/>
      <c r="G5" s="344">
        <v>-13500.08</v>
      </c>
      <c r="H5" s="335"/>
      <c r="I5" s="399"/>
      <c r="J5" s="336"/>
      <c r="K5" s="337"/>
      <c r="L5" s="337"/>
      <c r="M5" s="637" t="s">
        <v>138</v>
      </c>
      <c r="N5" s="339" t="s">
        <v>1451</v>
      </c>
      <c r="O5" s="339" t="s">
        <v>136</v>
      </c>
      <c r="P5" s="339" t="s">
        <v>3609</v>
      </c>
      <c r="Q5" s="642"/>
      <c r="R5" s="29"/>
    </row>
    <row r="6" spans="1:18" s="24" customFormat="1" ht="12.75">
      <c r="A6" s="343" t="s">
        <v>3531</v>
      </c>
      <c r="B6" s="343" t="s">
        <v>2731</v>
      </c>
      <c r="C6" s="431" t="s">
        <v>2117</v>
      </c>
      <c r="D6" s="431"/>
      <c r="E6" s="431"/>
      <c r="F6" s="431"/>
      <c r="G6" s="344">
        <v>-15750.48</v>
      </c>
      <c r="H6" s="335" t="s">
        <v>133</v>
      </c>
      <c r="I6" s="399"/>
      <c r="J6" s="336"/>
      <c r="K6" s="337"/>
      <c r="L6" s="337"/>
      <c r="M6" s="637" t="s">
        <v>138</v>
      </c>
      <c r="N6" s="339" t="s">
        <v>2155</v>
      </c>
      <c r="O6" s="339" t="s">
        <v>136</v>
      </c>
      <c r="P6" s="339" t="s">
        <v>3609</v>
      </c>
      <c r="Q6" s="642"/>
      <c r="R6" s="29"/>
    </row>
    <row r="7" spans="1:18" s="24" customFormat="1" ht="12.75">
      <c r="A7" s="343" t="s">
        <v>3536</v>
      </c>
      <c r="B7" s="343" t="s">
        <v>2731</v>
      </c>
      <c r="C7" s="431" t="s">
        <v>3155</v>
      </c>
      <c r="D7" s="431"/>
      <c r="E7" s="431"/>
      <c r="F7" s="431"/>
      <c r="G7" s="344">
        <v>-15750.48</v>
      </c>
      <c r="H7" s="335" t="s">
        <v>135</v>
      </c>
      <c r="I7" s="399"/>
      <c r="J7" s="336"/>
      <c r="K7" s="337"/>
      <c r="L7" s="337"/>
      <c r="M7" s="637" t="s">
        <v>138</v>
      </c>
      <c r="N7" s="339" t="s">
        <v>746</v>
      </c>
      <c r="O7" s="339" t="s">
        <v>136</v>
      </c>
      <c r="P7" s="339" t="s">
        <v>3611</v>
      </c>
      <c r="Q7" s="642"/>
      <c r="R7" s="29"/>
    </row>
    <row r="8" spans="1:18" s="24" customFormat="1" ht="12.75">
      <c r="A8" s="343" t="s">
        <v>3536</v>
      </c>
      <c r="B8" s="343" t="s">
        <v>2731</v>
      </c>
      <c r="C8" s="431" t="s">
        <v>1268</v>
      </c>
      <c r="D8" s="431"/>
      <c r="E8" s="431"/>
      <c r="F8" s="431"/>
      <c r="G8" s="344">
        <v>-8049.24</v>
      </c>
      <c r="H8" s="335"/>
      <c r="I8" s="399"/>
      <c r="J8" s="336"/>
      <c r="K8" s="337"/>
      <c r="L8" s="337"/>
      <c r="M8" s="637" t="s">
        <v>138</v>
      </c>
      <c r="N8" s="339" t="s">
        <v>1334</v>
      </c>
      <c r="O8" s="339" t="s">
        <v>141</v>
      </c>
      <c r="P8" s="339" t="s">
        <v>3611</v>
      </c>
      <c r="Q8" s="642"/>
      <c r="R8" s="29"/>
    </row>
    <row r="9" spans="1:18" s="24" customFormat="1" ht="12.75">
      <c r="A9" s="343" t="s">
        <v>3536</v>
      </c>
      <c r="B9" s="343" t="s">
        <v>2731</v>
      </c>
      <c r="C9" s="431" t="s">
        <v>1862</v>
      </c>
      <c r="D9" s="431"/>
      <c r="E9" s="431"/>
      <c r="F9" s="431"/>
      <c r="G9" s="344">
        <v>-11481.68</v>
      </c>
      <c r="H9" s="335"/>
      <c r="I9" s="399"/>
      <c r="J9" s="336"/>
      <c r="K9" s="337"/>
      <c r="L9" s="337"/>
      <c r="M9" s="637" t="s">
        <v>138</v>
      </c>
      <c r="N9" s="339" t="s">
        <v>1912</v>
      </c>
      <c r="O9" s="339" t="s">
        <v>134</v>
      </c>
      <c r="P9" s="339" t="s">
        <v>3611</v>
      </c>
      <c r="Q9" s="642"/>
      <c r="R9" s="29"/>
    </row>
    <row r="10" spans="1:18" s="24" customFormat="1" ht="12.75">
      <c r="A10" s="343" t="s">
        <v>3536</v>
      </c>
      <c r="B10" s="343" t="s">
        <v>2731</v>
      </c>
      <c r="C10" s="431" t="s">
        <v>415</v>
      </c>
      <c r="D10" s="431"/>
      <c r="E10" s="431"/>
      <c r="F10" s="431"/>
      <c r="G10" s="344">
        <v>-19565.72</v>
      </c>
      <c r="H10" s="335" t="s">
        <v>137</v>
      </c>
      <c r="I10" s="399"/>
      <c r="J10" s="336"/>
      <c r="K10" s="337"/>
      <c r="L10" s="337"/>
      <c r="M10" s="637" t="s">
        <v>138</v>
      </c>
      <c r="N10" s="339" t="s">
        <v>465</v>
      </c>
      <c r="O10" s="339" t="s">
        <v>298</v>
      </c>
      <c r="P10" s="339" t="s">
        <v>3611</v>
      </c>
      <c r="Q10" s="642"/>
      <c r="R10" s="29"/>
    </row>
    <row r="11" spans="1:18" s="24" customFormat="1" ht="12.75">
      <c r="A11" s="343" t="s">
        <v>3552</v>
      </c>
      <c r="B11" s="343" t="s">
        <v>2731</v>
      </c>
      <c r="C11" s="343" t="s">
        <v>3534</v>
      </c>
      <c r="D11" s="431"/>
      <c r="E11" s="431"/>
      <c r="F11" s="431"/>
      <c r="G11" s="344">
        <v>-30851.360000000001</v>
      </c>
      <c r="H11" s="335" t="s">
        <v>139</v>
      </c>
      <c r="I11" s="399"/>
      <c r="J11" s="336"/>
      <c r="K11" s="337"/>
      <c r="L11" s="337"/>
      <c r="M11" s="637" t="s">
        <v>138</v>
      </c>
      <c r="N11" s="339" t="s">
        <v>3560</v>
      </c>
      <c r="O11" s="339" t="s">
        <v>3561</v>
      </c>
      <c r="P11" s="339" t="s">
        <v>3613</v>
      </c>
      <c r="Q11" s="642"/>
      <c r="R11" s="29"/>
    </row>
    <row r="12" spans="1:18" s="24" customFormat="1" ht="12.75">
      <c r="A12" s="343" t="s">
        <v>3552</v>
      </c>
      <c r="B12" s="343" t="s">
        <v>2731</v>
      </c>
      <c r="C12" s="343" t="s">
        <v>805</v>
      </c>
      <c r="D12" s="431"/>
      <c r="E12" s="431"/>
      <c r="F12" s="431"/>
      <c r="G12" s="344">
        <v>-6750.04</v>
      </c>
      <c r="H12" s="335"/>
      <c r="I12" s="399"/>
      <c r="J12" s="336"/>
      <c r="K12" s="337"/>
      <c r="L12" s="337"/>
      <c r="M12" s="637" t="s">
        <v>138</v>
      </c>
      <c r="N12" s="339" t="s">
        <v>863</v>
      </c>
      <c r="O12" s="339" t="s">
        <v>134</v>
      </c>
      <c r="P12" s="339" t="s">
        <v>3613</v>
      </c>
      <c r="Q12" s="642"/>
      <c r="R12" s="29"/>
    </row>
    <row r="13" spans="1:18" s="24" customFormat="1" ht="12.75">
      <c r="A13" s="343" t="s">
        <v>3552</v>
      </c>
      <c r="B13" s="343" t="s">
        <v>2731</v>
      </c>
      <c r="C13" s="343" t="s">
        <v>75</v>
      </c>
      <c r="D13" s="431"/>
      <c r="E13" s="431"/>
      <c r="F13" s="431"/>
      <c r="G13" s="344">
        <v>-9000.44</v>
      </c>
      <c r="H13" s="335"/>
      <c r="I13" s="399"/>
      <c r="J13" s="336"/>
      <c r="K13" s="337"/>
      <c r="L13" s="337"/>
      <c r="M13" s="637" t="s">
        <v>138</v>
      </c>
      <c r="N13" s="339" t="s">
        <v>288</v>
      </c>
      <c r="O13" s="339" t="s">
        <v>136</v>
      </c>
      <c r="P13" s="339" t="s">
        <v>3613</v>
      </c>
      <c r="Q13" s="642"/>
      <c r="R13" s="29"/>
    </row>
    <row r="14" spans="1:18" s="24" customFormat="1" ht="12.75">
      <c r="A14" s="343" t="s">
        <v>3552</v>
      </c>
      <c r="B14" s="343" t="s">
        <v>2731</v>
      </c>
      <c r="C14" s="343" t="s">
        <v>1419</v>
      </c>
      <c r="D14" s="431"/>
      <c r="E14" s="431"/>
      <c r="F14" s="431"/>
      <c r="G14" s="344">
        <v>-13500.08</v>
      </c>
      <c r="H14" s="335"/>
      <c r="I14" s="399"/>
      <c r="J14" s="336"/>
      <c r="K14" s="337"/>
      <c r="L14" s="337"/>
      <c r="M14" s="637" t="s">
        <v>138</v>
      </c>
      <c r="N14" s="339" t="s">
        <v>1471</v>
      </c>
      <c r="O14" s="339" t="s">
        <v>136</v>
      </c>
      <c r="P14" s="339" t="s">
        <v>3613</v>
      </c>
      <c r="Q14" s="642"/>
      <c r="R14" s="29"/>
    </row>
    <row r="15" spans="1:18" s="24" customFormat="1" ht="12.75">
      <c r="A15" s="343" t="s">
        <v>3552</v>
      </c>
      <c r="B15" s="343" t="s">
        <v>2731</v>
      </c>
      <c r="C15" s="343" t="s">
        <v>2413</v>
      </c>
      <c r="D15" s="431"/>
      <c r="E15" s="431"/>
      <c r="F15" s="431"/>
      <c r="G15" s="344">
        <v>-11481.68</v>
      </c>
      <c r="H15" s="335"/>
      <c r="I15" s="399"/>
      <c r="J15" s="336"/>
      <c r="K15" s="337"/>
      <c r="L15" s="337"/>
      <c r="M15" s="637" t="s">
        <v>138</v>
      </c>
      <c r="N15" s="339" t="s">
        <v>2451</v>
      </c>
      <c r="O15" s="339" t="s">
        <v>134</v>
      </c>
      <c r="P15" s="339" t="s">
        <v>3613</v>
      </c>
      <c r="Q15" s="642"/>
      <c r="R15" s="29"/>
    </row>
    <row r="16" spans="1:18" s="24" customFormat="1" ht="12.75">
      <c r="A16" s="571" t="s">
        <v>3507</v>
      </c>
      <c r="B16" s="571" t="s">
        <v>2834</v>
      </c>
      <c r="C16" s="579" t="s">
        <v>3508</v>
      </c>
      <c r="D16" s="431"/>
      <c r="E16" s="431"/>
      <c r="F16" s="431"/>
      <c r="G16" s="572">
        <v>1241.2</v>
      </c>
      <c r="H16" s="335"/>
      <c r="I16" s="399"/>
      <c r="J16" s="336"/>
      <c r="K16" s="337"/>
      <c r="L16" s="337"/>
      <c r="M16" s="637" t="s">
        <v>138</v>
      </c>
      <c r="N16" s="339" t="s">
        <v>3562</v>
      </c>
      <c r="O16" s="339" t="s">
        <v>1296</v>
      </c>
      <c r="P16" s="339" t="s">
        <v>3606</v>
      </c>
      <c r="Q16" s="642"/>
      <c r="R16" s="29"/>
    </row>
    <row r="17" spans="1:18" s="24" customFormat="1" ht="12.75">
      <c r="A17" s="571" t="s">
        <v>3507</v>
      </c>
      <c r="B17" s="571" t="s">
        <v>2834</v>
      </c>
      <c r="C17" s="579" t="s">
        <v>3509</v>
      </c>
      <c r="D17" s="431"/>
      <c r="E17" s="431"/>
      <c r="F17" s="431"/>
      <c r="G17" s="572">
        <v>1241.2</v>
      </c>
      <c r="H17" s="335"/>
      <c r="I17" s="399"/>
      <c r="J17" s="336"/>
      <c r="K17" s="337"/>
      <c r="L17" s="337"/>
      <c r="M17" s="637" t="s">
        <v>138</v>
      </c>
      <c r="N17" s="339" t="s">
        <v>3563</v>
      </c>
      <c r="O17" s="339" t="s">
        <v>136</v>
      </c>
      <c r="P17" s="339" t="s">
        <v>3606</v>
      </c>
      <c r="Q17" s="642"/>
      <c r="R17" s="29"/>
    </row>
    <row r="18" spans="1:18" s="24" customFormat="1" ht="12.75">
      <c r="A18" s="571" t="s">
        <v>3507</v>
      </c>
      <c r="B18" s="571" t="s">
        <v>2834</v>
      </c>
      <c r="C18" s="579" t="s">
        <v>3510</v>
      </c>
      <c r="D18" s="431"/>
      <c r="E18" s="431"/>
      <c r="F18" s="431"/>
      <c r="G18" s="572">
        <v>1241.2</v>
      </c>
      <c r="H18" s="335"/>
      <c r="I18" s="399"/>
      <c r="J18" s="336"/>
      <c r="K18" s="337"/>
      <c r="L18" s="337"/>
      <c r="M18" s="637" t="s">
        <v>138</v>
      </c>
      <c r="N18" s="339" t="s">
        <v>3564</v>
      </c>
      <c r="O18" s="339" t="s">
        <v>298</v>
      </c>
      <c r="P18" s="339" t="s">
        <v>3606</v>
      </c>
      <c r="Q18" s="642"/>
      <c r="R18" s="29"/>
    </row>
    <row r="19" spans="1:18" s="24" customFormat="1" ht="12.75">
      <c r="A19" s="571" t="s">
        <v>3507</v>
      </c>
      <c r="B19" s="571" t="s">
        <v>2834</v>
      </c>
      <c r="C19" s="579" t="s">
        <v>3511</v>
      </c>
      <c r="D19" s="431"/>
      <c r="E19" s="431"/>
      <c r="F19" s="431"/>
      <c r="G19" s="572">
        <v>1241.2</v>
      </c>
      <c r="H19" s="335"/>
      <c r="I19" s="399"/>
      <c r="J19" s="336"/>
      <c r="K19" s="337"/>
      <c r="L19" s="337"/>
      <c r="M19" s="637" t="s">
        <v>138</v>
      </c>
      <c r="N19" s="339" t="s">
        <v>3565</v>
      </c>
      <c r="O19" s="339" t="s">
        <v>2905</v>
      </c>
      <c r="P19" s="339" t="s">
        <v>3606</v>
      </c>
      <c r="Q19" s="642"/>
      <c r="R19" s="29"/>
    </row>
    <row r="20" spans="1:18" s="24" customFormat="1" ht="12.75">
      <c r="A20" s="571" t="s">
        <v>3507</v>
      </c>
      <c r="B20" s="571" t="s">
        <v>2834</v>
      </c>
      <c r="C20" s="579" t="s">
        <v>3512</v>
      </c>
      <c r="D20" s="431"/>
      <c r="E20" s="431"/>
      <c r="F20" s="431"/>
      <c r="G20" s="572">
        <v>1241.2</v>
      </c>
      <c r="H20" s="335"/>
      <c r="I20" s="399"/>
      <c r="J20" s="336"/>
      <c r="K20" s="337"/>
      <c r="L20" s="337"/>
      <c r="M20" s="637" t="s">
        <v>138</v>
      </c>
      <c r="N20" s="339" t="s">
        <v>3566</v>
      </c>
      <c r="O20" s="339" t="s">
        <v>2905</v>
      </c>
      <c r="P20" s="339" t="s">
        <v>3606</v>
      </c>
      <c r="Q20" s="642"/>
      <c r="R20" s="29"/>
    </row>
    <row r="21" spans="1:18" s="24" customFormat="1" ht="12.75">
      <c r="A21" s="571" t="s">
        <v>3507</v>
      </c>
      <c r="B21" s="571" t="s">
        <v>2834</v>
      </c>
      <c r="C21" s="579" t="s">
        <v>3513</v>
      </c>
      <c r="D21" s="431"/>
      <c r="E21" s="431"/>
      <c r="F21" s="431"/>
      <c r="G21" s="572">
        <v>1241.2</v>
      </c>
      <c r="H21" s="335"/>
      <c r="I21" s="399"/>
      <c r="J21" s="336"/>
      <c r="K21" s="337"/>
      <c r="L21" s="337"/>
      <c r="M21" s="637" t="s">
        <v>138</v>
      </c>
      <c r="N21" s="339" t="s">
        <v>3567</v>
      </c>
      <c r="O21" s="339" t="s">
        <v>2905</v>
      </c>
      <c r="P21" s="339" t="s">
        <v>3606</v>
      </c>
      <c r="Q21" s="642"/>
      <c r="R21" s="29"/>
    </row>
    <row r="22" spans="1:18" s="24" customFormat="1" ht="12.75">
      <c r="A22" s="571" t="s">
        <v>3507</v>
      </c>
      <c r="B22" s="571" t="s">
        <v>2834</v>
      </c>
      <c r="C22" s="579" t="s">
        <v>3514</v>
      </c>
      <c r="D22" s="431"/>
      <c r="E22" s="431"/>
      <c r="F22" s="431"/>
      <c r="G22" s="572">
        <v>1241.2</v>
      </c>
      <c r="H22" s="335"/>
      <c r="I22" s="399"/>
      <c r="J22" s="336"/>
      <c r="K22" s="337"/>
      <c r="L22" s="337"/>
      <c r="M22" s="637" t="s">
        <v>138</v>
      </c>
      <c r="N22" s="339" t="s">
        <v>3568</v>
      </c>
      <c r="O22" s="339" t="s">
        <v>2905</v>
      </c>
      <c r="P22" s="339" t="s">
        <v>3606</v>
      </c>
      <c r="Q22" s="642"/>
      <c r="R22" s="29"/>
    </row>
    <row r="23" spans="1:18" s="24" customFormat="1" ht="12.75">
      <c r="A23" s="571" t="s">
        <v>3507</v>
      </c>
      <c r="B23" s="571" t="s">
        <v>2834</v>
      </c>
      <c r="C23" s="579" t="s">
        <v>3515</v>
      </c>
      <c r="D23" s="431"/>
      <c r="E23" s="431"/>
      <c r="F23" s="431"/>
      <c r="G23" s="572">
        <v>1241.2</v>
      </c>
      <c r="H23" s="335"/>
      <c r="I23" s="399"/>
      <c r="J23" s="336"/>
      <c r="K23" s="337"/>
      <c r="L23" s="337"/>
      <c r="M23" s="637" t="s">
        <v>138</v>
      </c>
      <c r="N23" s="339" t="s">
        <v>3569</v>
      </c>
      <c r="O23" s="339" t="s">
        <v>2905</v>
      </c>
      <c r="P23" s="339" t="s">
        <v>3606</v>
      </c>
      <c r="Q23" s="642"/>
      <c r="R23" s="29"/>
    </row>
    <row r="24" spans="1:18" s="24" customFormat="1" ht="12.75">
      <c r="A24" s="571" t="s">
        <v>3507</v>
      </c>
      <c r="B24" s="571" t="s">
        <v>2834</v>
      </c>
      <c r="C24" s="579" t="s">
        <v>3516</v>
      </c>
      <c r="D24" s="431"/>
      <c r="E24" s="431"/>
      <c r="F24" s="431"/>
      <c r="G24" s="572">
        <v>1241.2</v>
      </c>
      <c r="H24" s="335"/>
      <c r="I24" s="399"/>
      <c r="J24" s="336"/>
      <c r="K24" s="337"/>
      <c r="L24" s="337"/>
      <c r="M24" s="637" t="s">
        <v>138</v>
      </c>
      <c r="N24" s="339" t="s">
        <v>3570</v>
      </c>
      <c r="O24" s="339" t="s">
        <v>2905</v>
      </c>
      <c r="P24" s="339" t="s">
        <v>3606</v>
      </c>
      <c r="Q24" s="642"/>
      <c r="R24" s="29"/>
    </row>
    <row r="25" spans="1:18" s="24" customFormat="1" ht="12.75">
      <c r="A25" s="571" t="s">
        <v>3507</v>
      </c>
      <c r="B25" s="571" t="s">
        <v>2834</v>
      </c>
      <c r="C25" s="579" t="s">
        <v>3517</v>
      </c>
      <c r="D25" s="431"/>
      <c r="E25" s="431"/>
      <c r="F25" s="431"/>
      <c r="G25" s="572">
        <v>1241.2</v>
      </c>
      <c r="H25" s="335"/>
      <c r="I25" s="399"/>
      <c r="J25" s="336"/>
      <c r="K25" s="337"/>
      <c r="L25" s="337"/>
      <c r="M25" s="637" t="s">
        <v>138</v>
      </c>
      <c r="N25" s="339" t="s">
        <v>3571</v>
      </c>
      <c r="O25" s="339" t="s">
        <v>2905</v>
      </c>
      <c r="P25" s="339" t="s">
        <v>3606</v>
      </c>
      <c r="Q25" s="642"/>
      <c r="R25" s="29"/>
    </row>
    <row r="26" spans="1:18" s="24" customFormat="1" ht="12.75">
      <c r="A26" s="571" t="s">
        <v>3522</v>
      </c>
      <c r="B26" s="571" t="s">
        <v>2834</v>
      </c>
      <c r="C26" s="579" t="s">
        <v>3526</v>
      </c>
      <c r="D26" s="431"/>
      <c r="E26" s="333"/>
      <c r="F26" s="333"/>
      <c r="G26" s="580">
        <v>1241.2</v>
      </c>
      <c r="H26" s="335"/>
      <c r="I26" s="399"/>
      <c r="J26" s="336"/>
      <c r="K26" s="337"/>
      <c r="L26" s="337"/>
      <c r="M26" s="637" t="s">
        <v>138</v>
      </c>
      <c r="N26" s="339" t="s">
        <v>3572</v>
      </c>
      <c r="O26" s="339" t="s">
        <v>136</v>
      </c>
      <c r="P26" s="339" t="s">
        <v>3607</v>
      </c>
      <c r="Q26" s="642"/>
      <c r="R26" s="29"/>
    </row>
    <row r="27" spans="1:18" s="24" customFormat="1" ht="12.75">
      <c r="A27" s="571" t="s">
        <v>3522</v>
      </c>
      <c r="B27" s="571" t="s">
        <v>2834</v>
      </c>
      <c r="C27" s="579" t="s">
        <v>3527</v>
      </c>
      <c r="D27" s="431"/>
      <c r="E27" s="333"/>
      <c r="F27" s="333"/>
      <c r="G27" s="580">
        <v>1241.2</v>
      </c>
      <c r="H27" s="335"/>
      <c r="I27" s="399"/>
      <c r="J27" s="336"/>
      <c r="K27" s="337"/>
      <c r="L27" s="337"/>
      <c r="M27" s="637" t="s">
        <v>138</v>
      </c>
      <c r="N27" s="339" t="s">
        <v>3573</v>
      </c>
      <c r="O27" s="339" t="s">
        <v>136</v>
      </c>
      <c r="P27" s="339" t="s">
        <v>3607</v>
      </c>
      <c r="Q27" s="642"/>
      <c r="R27" s="29"/>
    </row>
    <row r="28" spans="1:18" s="24" customFormat="1" ht="12.75">
      <c r="A28" s="571" t="s">
        <v>3522</v>
      </c>
      <c r="B28" s="571" t="s">
        <v>2834</v>
      </c>
      <c r="C28" s="579" t="s">
        <v>3528</v>
      </c>
      <c r="D28" s="431"/>
      <c r="E28" s="333"/>
      <c r="F28" s="333"/>
      <c r="G28" s="580">
        <v>1241.2</v>
      </c>
      <c r="H28" s="335"/>
      <c r="I28" s="399"/>
      <c r="J28" s="336"/>
      <c r="K28" s="337"/>
      <c r="L28" s="337"/>
      <c r="M28" s="637" t="s">
        <v>138</v>
      </c>
      <c r="N28" s="339" t="s">
        <v>3574</v>
      </c>
      <c r="O28" s="339" t="s">
        <v>136</v>
      </c>
      <c r="P28" s="339" t="s">
        <v>3607</v>
      </c>
      <c r="Q28" s="642"/>
      <c r="R28" s="29"/>
    </row>
    <row r="29" spans="1:18" s="24" customFormat="1" ht="12.75">
      <c r="A29" s="571" t="s">
        <v>3522</v>
      </c>
      <c r="B29" s="571" t="s">
        <v>2834</v>
      </c>
      <c r="C29" s="579" t="s">
        <v>3529</v>
      </c>
      <c r="D29" s="431"/>
      <c r="E29" s="333"/>
      <c r="F29" s="333"/>
      <c r="G29" s="580">
        <v>1241.2</v>
      </c>
      <c r="H29" s="335"/>
      <c r="I29" s="399"/>
      <c r="J29" s="336"/>
      <c r="K29" s="337"/>
      <c r="L29" s="337"/>
      <c r="M29" s="637" t="s">
        <v>138</v>
      </c>
      <c r="N29" s="339" t="s">
        <v>3575</v>
      </c>
      <c r="O29" s="339" t="s">
        <v>134</v>
      </c>
      <c r="P29" s="339" t="s">
        <v>3607</v>
      </c>
      <c r="Q29" s="642"/>
      <c r="R29" s="29"/>
    </row>
    <row r="30" spans="1:18" s="24" customFormat="1" ht="12.75">
      <c r="A30" s="571" t="s">
        <v>3522</v>
      </c>
      <c r="B30" s="571" t="s">
        <v>2834</v>
      </c>
      <c r="C30" s="579" t="s">
        <v>3530</v>
      </c>
      <c r="D30" s="431"/>
      <c r="E30" s="333"/>
      <c r="F30" s="333"/>
      <c r="G30" s="580">
        <v>1241.2</v>
      </c>
      <c r="H30" s="335"/>
      <c r="I30" s="399"/>
      <c r="J30" s="336"/>
      <c r="K30" s="337"/>
      <c r="L30" s="337"/>
      <c r="M30" s="637" t="s">
        <v>138</v>
      </c>
      <c r="N30" s="339" t="s">
        <v>3576</v>
      </c>
      <c r="O30" s="339" t="s">
        <v>134</v>
      </c>
      <c r="P30" s="339" t="s">
        <v>3607</v>
      </c>
      <c r="Q30" s="642"/>
      <c r="R30" s="29"/>
    </row>
    <row r="31" spans="1:18" s="24" customFormat="1" ht="12.75">
      <c r="A31" s="571" t="s">
        <v>3531</v>
      </c>
      <c r="B31" s="571" t="s">
        <v>2834</v>
      </c>
      <c r="C31" s="579" t="s">
        <v>3532</v>
      </c>
      <c r="D31" s="431"/>
      <c r="E31" s="333"/>
      <c r="F31" s="333"/>
      <c r="G31" s="580">
        <v>1241.2</v>
      </c>
      <c r="H31" s="335"/>
      <c r="I31" s="399"/>
      <c r="J31" s="336"/>
      <c r="K31" s="337"/>
      <c r="L31" s="337"/>
      <c r="M31" s="637" t="s">
        <v>138</v>
      </c>
      <c r="N31" s="339" t="s">
        <v>3577</v>
      </c>
      <c r="O31" s="339" t="s">
        <v>136</v>
      </c>
      <c r="P31" s="339" t="s">
        <v>3608</v>
      </c>
      <c r="Q31" s="642"/>
      <c r="R31" s="29"/>
    </row>
    <row r="32" spans="1:18" s="24" customFormat="1" ht="12.75">
      <c r="A32" s="571" t="s">
        <v>3531</v>
      </c>
      <c r="B32" s="571" t="s">
        <v>2834</v>
      </c>
      <c r="C32" s="579" t="s">
        <v>3533</v>
      </c>
      <c r="D32" s="431"/>
      <c r="E32" s="333"/>
      <c r="F32" s="333"/>
      <c r="G32" s="580">
        <v>1241.2</v>
      </c>
      <c r="H32" s="335"/>
      <c r="I32" s="399"/>
      <c r="J32" s="336"/>
      <c r="K32" s="337"/>
      <c r="L32" s="337"/>
      <c r="M32" s="637" t="s">
        <v>138</v>
      </c>
      <c r="N32" s="339" t="s">
        <v>3578</v>
      </c>
      <c r="O32" s="339" t="s">
        <v>136</v>
      </c>
      <c r="P32" s="339" t="s">
        <v>3608</v>
      </c>
      <c r="Q32" s="642"/>
      <c r="R32" s="29"/>
    </row>
    <row r="33" spans="1:18" s="24" customFormat="1" ht="12.75">
      <c r="A33" s="571" t="s">
        <v>3536</v>
      </c>
      <c r="B33" s="571" t="s">
        <v>2834</v>
      </c>
      <c r="C33" s="579" t="s">
        <v>3537</v>
      </c>
      <c r="D33" s="431"/>
      <c r="E33" s="333"/>
      <c r="F33" s="333"/>
      <c r="G33" s="580">
        <v>1241.2</v>
      </c>
      <c r="H33" s="335"/>
      <c r="I33" s="399"/>
      <c r="J33" s="336"/>
      <c r="K33" s="337"/>
      <c r="L33" s="337"/>
      <c r="M33" s="637" t="s">
        <v>138</v>
      </c>
      <c r="N33" s="339" t="s">
        <v>3579</v>
      </c>
      <c r="O33" s="339" t="s">
        <v>390</v>
      </c>
      <c r="P33" s="339" t="s">
        <v>3610</v>
      </c>
      <c r="Q33" s="642"/>
      <c r="R33" s="29"/>
    </row>
    <row r="34" spans="1:18" s="24" customFormat="1" ht="12.75">
      <c r="A34" s="571" t="s">
        <v>3536</v>
      </c>
      <c r="B34" s="571" t="s">
        <v>2834</v>
      </c>
      <c r="C34" s="579" t="s">
        <v>3538</v>
      </c>
      <c r="D34" s="431"/>
      <c r="E34" s="333"/>
      <c r="F34" s="333"/>
      <c r="G34" s="580">
        <v>1241.2</v>
      </c>
      <c r="H34" s="335"/>
      <c r="I34" s="399"/>
      <c r="J34" s="336"/>
      <c r="K34" s="337"/>
      <c r="L34" s="337"/>
      <c r="M34" s="637" t="s">
        <v>138</v>
      </c>
      <c r="N34" s="339" t="s">
        <v>3580</v>
      </c>
      <c r="O34" s="339" t="s">
        <v>136</v>
      </c>
      <c r="P34" s="339" t="s">
        <v>3610</v>
      </c>
      <c r="Q34" s="642"/>
      <c r="R34" s="29"/>
    </row>
    <row r="35" spans="1:18" s="24" customFormat="1" ht="12.75">
      <c r="A35" s="571" t="s">
        <v>3536</v>
      </c>
      <c r="B35" s="571" t="s">
        <v>2834</v>
      </c>
      <c r="C35" s="579" t="s">
        <v>3539</v>
      </c>
      <c r="D35" s="431"/>
      <c r="E35" s="333"/>
      <c r="F35" s="333"/>
      <c r="G35" s="580">
        <v>1241.2</v>
      </c>
      <c r="H35" s="335"/>
      <c r="I35" s="399"/>
      <c r="J35" s="336"/>
      <c r="K35" s="337"/>
      <c r="L35" s="337"/>
      <c r="M35" s="637" t="s">
        <v>138</v>
      </c>
      <c r="N35" s="339" t="s">
        <v>3581</v>
      </c>
      <c r="O35" s="339" t="s">
        <v>2905</v>
      </c>
      <c r="P35" s="339" t="s">
        <v>3610</v>
      </c>
      <c r="Q35" s="642"/>
      <c r="R35" s="29"/>
    </row>
    <row r="36" spans="1:18" s="24" customFormat="1" ht="12.75">
      <c r="A36" s="571" t="s">
        <v>3536</v>
      </c>
      <c r="B36" s="571" t="s">
        <v>2834</v>
      </c>
      <c r="C36" s="579" t="s">
        <v>3540</v>
      </c>
      <c r="D36" s="431"/>
      <c r="E36" s="333"/>
      <c r="F36" s="333"/>
      <c r="G36" s="580">
        <v>1241.2</v>
      </c>
      <c r="H36" s="335"/>
      <c r="I36" s="399"/>
      <c r="J36" s="336"/>
      <c r="K36" s="337"/>
      <c r="L36" s="337"/>
      <c r="M36" s="637" t="s">
        <v>138</v>
      </c>
      <c r="N36" s="339" t="s">
        <v>3582</v>
      </c>
      <c r="O36" s="339" t="s">
        <v>2905</v>
      </c>
      <c r="P36" s="339" t="s">
        <v>3610</v>
      </c>
      <c r="Q36" s="642"/>
      <c r="R36" s="29"/>
    </row>
    <row r="37" spans="1:18" s="24" customFormat="1" ht="12.75">
      <c r="A37" s="571" t="s">
        <v>3536</v>
      </c>
      <c r="B37" s="571" t="s">
        <v>2834</v>
      </c>
      <c r="C37" s="579" t="s">
        <v>3541</v>
      </c>
      <c r="D37" s="431"/>
      <c r="E37" s="333"/>
      <c r="F37" s="333"/>
      <c r="G37" s="580">
        <v>1241.2</v>
      </c>
      <c r="H37" s="335"/>
      <c r="I37" s="399"/>
      <c r="J37" s="336"/>
      <c r="K37" s="337"/>
      <c r="L37" s="337"/>
      <c r="M37" s="637" t="s">
        <v>138</v>
      </c>
      <c r="N37" s="339" t="s">
        <v>3583</v>
      </c>
      <c r="O37" s="339" t="s">
        <v>2905</v>
      </c>
      <c r="P37" s="339" t="s">
        <v>3610</v>
      </c>
      <c r="Q37" s="642"/>
      <c r="R37" s="29"/>
    </row>
    <row r="38" spans="1:18" s="24" customFormat="1" ht="12.75">
      <c r="A38" s="571" t="s">
        <v>3536</v>
      </c>
      <c r="B38" s="571" t="s">
        <v>2834</v>
      </c>
      <c r="C38" s="579" t="s">
        <v>3542</v>
      </c>
      <c r="D38" s="431"/>
      <c r="E38" s="333"/>
      <c r="F38" s="333"/>
      <c r="G38" s="580">
        <v>1241.2</v>
      </c>
      <c r="H38" s="335"/>
      <c r="I38" s="399"/>
      <c r="J38" s="336"/>
      <c r="K38" s="337"/>
      <c r="L38" s="337"/>
      <c r="M38" s="637" t="s">
        <v>138</v>
      </c>
      <c r="N38" s="339" t="s">
        <v>3584</v>
      </c>
      <c r="O38" s="339" t="s">
        <v>2905</v>
      </c>
      <c r="P38" s="339" t="s">
        <v>3610</v>
      </c>
      <c r="Q38" s="642"/>
      <c r="R38" s="29"/>
    </row>
    <row r="39" spans="1:18" s="24" customFormat="1" ht="12.75">
      <c r="A39" s="571" t="s">
        <v>3536</v>
      </c>
      <c r="B39" s="571" t="s">
        <v>2834</v>
      </c>
      <c r="C39" s="579" t="s">
        <v>3543</v>
      </c>
      <c r="D39" s="431"/>
      <c r="E39" s="333"/>
      <c r="F39" s="333"/>
      <c r="G39" s="580">
        <v>1241.2</v>
      </c>
      <c r="H39" s="335"/>
      <c r="I39" s="399"/>
      <c r="J39" s="336"/>
      <c r="K39" s="337"/>
      <c r="L39" s="337"/>
      <c r="M39" s="637" t="s">
        <v>138</v>
      </c>
      <c r="N39" s="339" t="s">
        <v>3585</v>
      </c>
      <c r="O39" s="339" t="s">
        <v>2905</v>
      </c>
      <c r="P39" s="339" t="s">
        <v>3610</v>
      </c>
      <c r="Q39" s="642"/>
      <c r="R39" s="29"/>
    </row>
    <row r="40" spans="1:18" s="24" customFormat="1" ht="12.75">
      <c r="A40" s="571" t="s">
        <v>3536</v>
      </c>
      <c r="B40" s="571" t="s">
        <v>2834</v>
      </c>
      <c r="C40" s="579" t="s">
        <v>3544</v>
      </c>
      <c r="D40" s="431"/>
      <c r="E40" s="333"/>
      <c r="F40" s="333"/>
      <c r="G40" s="580">
        <v>1241.2</v>
      </c>
      <c r="H40" s="335"/>
      <c r="I40" s="399"/>
      <c r="J40" s="336"/>
      <c r="K40" s="337"/>
      <c r="L40" s="337"/>
      <c r="M40" s="637" t="s">
        <v>138</v>
      </c>
      <c r="N40" s="339" t="s">
        <v>3586</v>
      </c>
      <c r="O40" s="339" t="s">
        <v>2905</v>
      </c>
      <c r="P40" s="339" t="s">
        <v>3610</v>
      </c>
      <c r="Q40" s="642"/>
      <c r="R40" s="29"/>
    </row>
    <row r="41" spans="1:18" s="24" customFormat="1" ht="12.75">
      <c r="A41" s="571" t="s">
        <v>3536</v>
      </c>
      <c r="B41" s="571" t="s">
        <v>2834</v>
      </c>
      <c r="C41" s="579" t="s">
        <v>3545</v>
      </c>
      <c r="D41" s="431"/>
      <c r="E41" s="333"/>
      <c r="F41" s="333"/>
      <c r="G41" s="580">
        <v>1241.2</v>
      </c>
      <c r="H41" s="335"/>
      <c r="I41" s="399"/>
      <c r="J41" s="336"/>
      <c r="K41" s="337"/>
      <c r="L41" s="337"/>
      <c r="M41" s="637" t="s">
        <v>138</v>
      </c>
      <c r="N41" s="339" t="s">
        <v>3587</v>
      </c>
      <c r="O41" s="339" t="s">
        <v>2905</v>
      </c>
      <c r="P41" s="339" t="s">
        <v>3610</v>
      </c>
      <c r="Q41" s="642"/>
      <c r="R41" s="29"/>
    </row>
    <row r="42" spans="1:18" s="24" customFormat="1" ht="12.75">
      <c r="A42" s="571" t="s">
        <v>3536</v>
      </c>
      <c r="B42" s="571" t="s">
        <v>2834</v>
      </c>
      <c r="C42" s="579" t="s">
        <v>3546</v>
      </c>
      <c r="D42" s="431"/>
      <c r="E42" s="333"/>
      <c r="F42" s="333"/>
      <c r="G42" s="580">
        <v>1241.2</v>
      </c>
      <c r="H42" s="335"/>
      <c r="I42" s="399"/>
      <c r="J42" s="336"/>
      <c r="K42" s="337"/>
      <c r="L42" s="337"/>
      <c r="M42" s="637" t="s">
        <v>138</v>
      </c>
      <c r="N42" s="339" t="s">
        <v>3588</v>
      </c>
      <c r="O42" s="339" t="s">
        <v>2905</v>
      </c>
      <c r="P42" s="339" t="s">
        <v>3610</v>
      </c>
      <c r="Q42" s="642"/>
      <c r="R42" s="29"/>
    </row>
    <row r="43" spans="1:18" s="24" customFormat="1" ht="12.75">
      <c r="A43" s="571" t="s">
        <v>3536</v>
      </c>
      <c r="B43" s="571" t="s">
        <v>2834</v>
      </c>
      <c r="C43" s="579" t="s">
        <v>3547</v>
      </c>
      <c r="D43" s="431"/>
      <c r="E43" s="333"/>
      <c r="F43" s="333"/>
      <c r="G43" s="580">
        <v>1241.2</v>
      </c>
      <c r="H43" s="335"/>
      <c r="I43" s="399"/>
      <c r="J43" s="336"/>
      <c r="K43" s="337"/>
      <c r="L43" s="337"/>
      <c r="M43" s="637" t="s">
        <v>138</v>
      </c>
      <c r="N43" s="339" t="s">
        <v>3589</v>
      </c>
      <c r="O43" s="339" t="s">
        <v>2905</v>
      </c>
      <c r="P43" s="339" t="s">
        <v>3610</v>
      </c>
      <c r="Q43" s="642"/>
      <c r="R43" s="29"/>
    </row>
    <row r="44" spans="1:18" s="24" customFormat="1" ht="12.75">
      <c r="A44" s="571" t="s">
        <v>3536</v>
      </c>
      <c r="B44" s="571" t="s">
        <v>2834</v>
      </c>
      <c r="C44" s="579" t="s">
        <v>3548</v>
      </c>
      <c r="D44" s="431"/>
      <c r="E44" s="333"/>
      <c r="F44" s="333"/>
      <c r="G44" s="580">
        <v>1241.2</v>
      </c>
      <c r="H44" s="335"/>
      <c r="I44" s="399"/>
      <c r="J44" s="336"/>
      <c r="K44" s="337"/>
      <c r="L44" s="337"/>
      <c r="M44" s="637" t="s">
        <v>138</v>
      </c>
      <c r="N44" s="339" t="s">
        <v>3590</v>
      </c>
      <c r="O44" s="339" t="s">
        <v>2905</v>
      </c>
      <c r="P44" s="339" t="s">
        <v>3610</v>
      </c>
      <c r="Q44" s="642"/>
      <c r="R44" s="29"/>
    </row>
    <row r="45" spans="1:18" s="24" customFormat="1" ht="12.75">
      <c r="A45" s="571" t="s">
        <v>3536</v>
      </c>
      <c r="B45" s="571" t="s">
        <v>2834</v>
      </c>
      <c r="C45" s="579" t="s">
        <v>3549</v>
      </c>
      <c r="D45" s="431"/>
      <c r="E45" s="333"/>
      <c r="F45" s="333"/>
      <c r="G45" s="580">
        <v>1241.2</v>
      </c>
      <c r="H45" s="335"/>
      <c r="I45" s="399"/>
      <c r="J45" s="336"/>
      <c r="K45" s="337"/>
      <c r="L45" s="337"/>
      <c r="M45" s="637" t="s">
        <v>138</v>
      </c>
      <c r="N45" s="339" t="s">
        <v>3591</v>
      </c>
      <c r="O45" s="339" t="s">
        <v>2905</v>
      </c>
      <c r="P45" s="339" t="s">
        <v>3610</v>
      </c>
      <c r="Q45" s="642"/>
      <c r="R45" s="29"/>
    </row>
    <row r="46" spans="1:18" s="24" customFormat="1" ht="12.75">
      <c r="A46" s="571" t="s">
        <v>3552</v>
      </c>
      <c r="B46" s="571" t="s">
        <v>2834</v>
      </c>
      <c r="C46" s="579" t="s">
        <v>3555</v>
      </c>
      <c r="D46" s="431"/>
      <c r="E46" s="333"/>
      <c r="F46" s="333"/>
      <c r="G46" s="580">
        <v>1241.2</v>
      </c>
      <c r="H46" s="335"/>
      <c r="I46" s="399"/>
      <c r="J46" s="336"/>
      <c r="K46" s="337"/>
      <c r="L46" s="337"/>
      <c r="M46" s="637" t="s">
        <v>138</v>
      </c>
      <c r="N46" s="339" t="s">
        <v>3592</v>
      </c>
      <c r="O46" s="339" t="s">
        <v>390</v>
      </c>
      <c r="P46" s="339" t="s">
        <v>3612</v>
      </c>
      <c r="Q46" s="642"/>
      <c r="R46" s="29"/>
    </row>
    <row r="47" spans="1:18" s="24" customFormat="1" ht="12.75">
      <c r="A47" s="571" t="s">
        <v>3552</v>
      </c>
      <c r="B47" s="571" t="s">
        <v>2834</v>
      </c>
      <c r="C47" s="579" t="s">
        <v>3556</v>
      </c>
      <c r="D47" s="431"/>
      <c r="E47" s="333"/>
      <c r="F47" s="333"/>
      <c r="G47" s="580">
        <v>1241.2</v>
      </c>
      <c r="H47" s="335"/>
      <c r="I47" s="399"/>
      <c r="J47" s="336"/>
      <c r="K47" s="337"/>
      <c r="L47" s="337"/>
      <c r="M47" s="637" t="s">
        <v>138</v>
      </c>
      <c r="N47" s="339" t="s">
        <v>3593</v>
      </c>
      <c r="O47" s="339" t="s">
        <v>136</v>
      </c>
      <c r="P47" s="339" t="s">
        <v>3612</v>
      </c>
      <c r="Q47" s="642"/>
      <c r="R47" s="29"/>
    </row>
    <row r="48" spans="1:18" s="24" customFormat="1" ht="12.75">
      <c r="A48" s="571" t="s">
        <v>3552</v>
      </c>
      <c r="B48" s="571" t="s">
        <v>2834</v>
      </c>
      <c r="C48" s="579" t="s">
        <v>3557</v>
      </c>
      <c r="D48" s="431"/>
      <c r="E48" s="333"/>
      <c r="F48" s="333"/>
      <c r="G48" s="580">
        <v>1241.2</v>
      </c>
      <c r="H48" s="335"/>
      <c r="I48" s="399"/>
      <c r="J48" s="336"/>
      <c r="K48" s="337"/>
      <c r="L48" s="337"/>
      <c r="M48" s="637" t="s">
        <v>138</v>
      </c>
      <c r="N48" s="339" t="s">
        <v>3594</v>
      </c>
      <c r="O48" s="339" t="s">
        <v>136</v>
      </c>
      <c r="P48" s="339" t="s">
        <v>3612</v>
      </c>
      <c r="Q48" s="642"/>
      <c r="R48" s="29"/>
    </row>
    <row r="49" spans="1:18" s="24" customFormat="1" ht="12.75">
      <c r="A49" s="571" t="s">
        <v>3552</v>
      </c>
      <c r="B49" s="571" t="s">
        <v>2834</v>
      </c>
      <c r="C49" s="579" t="s">
        <v>3558</v>
      </c>
      <c r="D49" s="431"/>
      <c r="E49" s="333"/>
      <c r="F49" s="333"/>
      <c r="G49" s="580">
        <v>1241.2</v>
      </c>
      <c r="H49" s="335"/>
      <c r="I49" s="399"/>
      <c r="J49" s="336"/>
      <c r="K49" s="337"/>
      <c r="L49" s="337"/>
      <c r="M49" s="637" t="s">
        <v>138</v>
      </c>
      <c r="N49" s="339" t="s">
        <v>3595</v>
      </c>
      <c r="O49" s="339" t="s">
        <v>136</v>
      </c>
      <c r="P49" s="339" t="s">
        <v>3612</v>
      </c>
      <c r="Q49" s="642"/>
      <c r="R49" s="29"/>
    </row>
    <row r="50" spans="1:18" s="24" customFormat="1" ht="12.75">
      <c r="A50" s="571" t="s">
        <v>3552</v>
      </c>
      <c r="B50" s="571" t="s">
        <v>2834</v>
      </c>
      <c r="C50" s="579" t="s">
        <v>3559</v>
      </c>
      <c r="D50" s="431"/>
      <c r="E50" s="333"/>
      <c r="F50" s="333"/>
      <c r="G50" s="580">
        <v>1241.2</v>
      </c>
      <c r="H50" s="335"/>
      <c r="I50" s="399"/>
      <c r="J50" s="336"/>
      <c r="K50" s="337"/>
      <c r="L50" s="337"/>
      <c r="M50" s="637" t="s">
        <v>138</v>
      </c>
      <c r="N50" s="339" t="s">
        <v>3596</v>
      </c>
      <c r="O50" s="339" t="s">
        <v>298</v>
      </c>
      <c r="P50" s="339" t="s">
        <v>3612</v>
      </c>
      <c r="Q50" s="642"/>
      <c r="R50" s="29"/>
    </row>
    <row r="51" spans="1:18" s="24" customFormat="1" ht="12.75">
      <c r="A51" t="s">
        <v>3507</v>
      </c>
      <c r="B51" t="s">
        <v>2834</v>
      </c>
      <c r="C51" s="615" t="s">
        <v>1205</v>
      </c>
      <c r="D51" s="431"/>
      <c r="E51" s="333"/>
      <c r="F51" s="333"/>
      <c r="G51" s="353">
        <v>4423.08</v>
      </c>
      <c r="H51" s="335"/>
      <c r="I51" s="399"/>
      <c r="J51" s="336"/>
      <c r="K51" s="337"/>
      <c r="L51" s="337"/>
      <c r="M51" s="637" t="s">
        <v>138</v>
      </c>
      <c r="N51" s="339" t="s">
        <v>1288</v>
      </c>
      <c r="O51" s="339" t="s">
        <v>457</v>
      </c>
      <c r="P51" s="339" t="s">
        <v>3606</v>
      </c>
      <c r="Q51" s="642"/>
      <c r="R51" s="29"/>
    </row>
    <row r="52" spans="1:18" s="24" customFormat="1" ht="12.75">
      <c r="A52" t="s">
        <v>3507</v>
      </c>
      <c r="B52" t="s">
        <v>2834</v>
      </c>
      <c r="C52" s="615" t="s">
        <v>2672</v>
      </c>
      <c r="D52" s="431"/>
      <c r="E52" s="333"/>
      <c r="F52" s="333"/>
      <c r="G52" s="353">
        <v>8117.68</v>
      </c>
      <c r="H52" s="335"/>
      <c r="I52" s="399"/>
      <c r="J52" s="336"/>
      <c r="K52" s="337"/>
      <c r="L52" s="337"/>
      <c r="M52" s="637" t="s">
        <v>138</v>
      </c>
      <c r="N52" s="339" t="s">
        <v>2693</v>
      </c>
      <c r="O52" s="339" t="s">
        <v>134</v>
      </c>
      <c r="P52" s="339" t="s">
        <v>3606</v>
      </c>
      <c r="Q52" s="642"/>
      <c r="R52" s="29"/>
    </row>
    <row r="53" spans="1:18" s="24" customFormat="1" ht="12.75">
      <c r="A53" t="s">
        <v>3522</v>
      </c>
      <c r="B53" t="s">
        <v>2834</v>
      </c>
      <c r="C53" t="s">
        <v>3311</v>
      </c>
      <c r="D53" s="431"/>
      <c r="E53" s="333"/>
      <c r="F53" s="333"/>
      <c r="G53" s="353">
        <v>9000.44</v>
      </c>
      <c r="H53" s="335"/>
      <c r="I53" s="399"/>
      <c r="J53" s="336"/>
      <c r="K53" s="337"/>
      <c r="L53" s="337"/>
      <c r="M53" s="637" t="s">
        <v>138</v>
      </c>
      <c r="N53" s="339" t="s">
        <v>3366</v>
      </c>
      <c r="O53" s="339" t="s">
        <v>141</v>
      </c>
      <c r="P53" s="339" t="s">
        <v>3607</v>
      </c>
      <c r="Q53" s="642"/>
      <c r="R53" s="29"/>
    </row>
    <row r="54" spans="1:18" s="24" customFormat="1" ht="12.75">
      <c r="A54" t="s">
        <v>3522</v>
      </c>
      <c r="B54" t="s">
        <v>2834</v>
      </c>
      <c r="C54" s="488" t="s">
        <v>3349</v>
      </c>
      <c r="D54" s="431"/>
      <c r="E54" s="333"/>
      <c r="F54" s="333"/>
      <c r="G54" s="353">
        <v>9000.44</v>
      </c>
      <c r="H54" s="335"/>
      <c r="I54" s="399"/>
      <c r="J54" s="336"/>
      <c r="K54" s="337"/>
      <c r="L54" s="337"/>
      <c r="M54" s="637" t="s">
        <v>138</v>
      </c>
      <c r="N54" s="339" t="s">
        <v>3397</v>
      </c>
      <c r="O54" s="339" t="s">
        <v>136</v>
      </c>
      <c r="P54" s="339" t="s">
        <v>3607</v>
      </c>
      <c r="Q54" s="642"/>
      <c r="R54" s="29"/>
    </row>
    <row r="55" spans="1:18" s="24" customFormat="1" ht="12.75">
      <c r="A55" t="s">
        <v>3531</v>
      </c>
      <c r="B55" t="s">
        <v>2834</v>
      </c>
      <c r="C55" s="488" t="s">
        <v>3165</v>
      </c>
      <c r="D55" s="431"/>
      <c r="E55" s="333"/>
      <c r="F55" s="333"/>
      <c r="G55" s="353">
        <v>11216.04</v>
      </c>
      <c r="H55" s="335"/>
      <c r="I55" s="399"/>
      <c r="J55" s="336"/>
      <c r="K55" s="337"/>
      <c r="L55" s="337"/>
      <c r="M55" s="637" t="s">
        <v>138</v>
      </c>
      <c r="N55" s="339" t="s">
        <v>3224</v>
      </c>
      <c r="O55" s="339" t="s">
        <v>134</v>
      </c>
      <c r="P55" s="339" t="s">
        <v>3608</v>
      </c>
      <c r="Q55" s="642"/>
      <c r="R55" s="29"/>
    </row>
    <row r="56" spans="1:18" s="24" customFormat="1" ht="12.75">
      <c r="A56" t="s">
        <v>3522</v>
      </c>
      <c r="B56" t="s">
        <v>2834</v>
      </c>
      <c r="C56" s="488" t="s">
        <v>1860</v>
      </c>
      <c r="D56" s="431"/>
      <c r="E56" s="333"/>
      <c r="F56" s="333"/>
      <c r="G56" s="353">
        <v>11456.16</v>
      </c>
      <c r="H56" s="335"/>
      <c r="I56" s="399"/>
      <c r="J56" s="336"/>
      <c r="K56" s="337"/>
      <c r="L56" s="337"/>
      <c r="M56" s="637" t="s">
        <v>138</v>
      </c>
      <c r="N56" s="339" t="s">
        <v>1911</v>
      </c>
      <c r="O56" s="339" t="s">
        <v>134</v>
      </c>
      <c r="P56" s="339" t="s">
        <v>3607</v>
      </c>
      <c r="Q56" s="642"/>
      <c r="R56" s="29"/>
    </row>
    <row r="57" spans="1:18" s="24" customFormat="1" ht="12.75">
      <c r="A57" t="s">
        <v>3531</v>
      </c>
      <c r="B57" t="s">
        <v>2834</v>
      </c>
      <c r="C57" s="488" t="s">
        <v>1864</v>
      </c>
      <c r="D57" s="431"/>
      <c r="E57" s="333"/>
      <c r="F57" s="333"/>
      <c r="G57" s="353">
        <v>11456.16</v>
      </c>
      <c r="H57" s="335"/>
      <c r="I57" s="399"/>
      <c r="J57" s="336"/>
      <c r="K57" s="337"/>
      <c r="L57" s="337"/>
      <c r="M57" s="637" t="s">
        <v>138</v>
      </c>
      <c r="N57" s="339" t="s">
        <v>1914</v>
      </c>
      <c r="O57" s="339" t="s">
        <v>134</v>
      </c>
      <c r="P57" s="339" t="s">
        <v>3608</v>
      </c>
      <c r="Q57" s="642"/>
      <c r="R57" s="29"/>
    </row>
    <row r="58" spans="1:18" s="24" customFormat="1" ht="12.75">
      <c r="A58" t="s">
        <v>3507</v>
      </c>
      <c r="B58" t="s">
        <v>2834</v>
      </c>
      <c r="C58" s="615" t="s">
        <v>3519</v>
      </c>
      <c r="D58" s="431"/>
      <c r="E58" s="333"/>
      <c r="F58" s="333"/>
      <c r="G58" s="353">
        <v>14317.88</v>
      </c>
      <c r="H58" s="335"/>
      <c r="I58" s="399"/>
      <c r="J58" s="336"/>
      <c r="K58" s="337"/>
      <c r="L58" s="337"/>
      <c r="M58" s="637" t="s">
        <v>138</v>
      </c>
      <c r="N58" s="339" t="s">
        <v>3597</v>
      </c>
      <c r="O58" s="339" t="s">
        <v>457</v>
      </c>
      <c r="P58" s="339" t="s">
        <v>3606</v>
      </c>
      <c r="Q58" s="642"/>
      <c r="R58" s="29"/>
    </row>
    <row r="59" spans="1:18" s="24" customFormat="1" ht="12.75">
      <c r="A59" t="s">
        <v>3507</v>
      </c>
      <c r="B59" t="s">
        <v>2834</v>
      </c>
      <c r="C59" s="615" t="s">
        <v>3520</v>
      </c>
      <c r="D59" s="431"/>
      <c r="E59" s="333"/>
      <c r="F59" s="333"/>
      <c r="G59" s="353">
        <v>15750.48</v>
      </c>
      <c r="H59" s="335"/>
      <c r="I59" s="399"/>
      <c r="J59" s="336"/>
      <c r="K59" s="337"/>
      <c r="L59" s="337"/>
      <c r="M59" s="637" t="s">
        <v>138</v>
      </c>
      <c r="N59" s="339" t="s">
        <v>2021</v>
      </c>
      <c r="O59" s="339" t="s">
        <v>136</v>
      </c>
      <c r="P59" s="339" t="s">
        <v>3606</v>
      </c>
      <c r="Q59" s="642"/>
      <c r="R59" s="29"/>
    </row>
    <row r="60" spans="1:18" s="24" customFormat="1" ht="12.75">
      <c r="A60" t="s">
        <v>3507</v>
      </c>
      <c r="B60" t="s">
        <v>2834</v>
      </c>
      <c r="C60" s="615" t="s">
        <v>3521</v>
      </c>
      <c r="D60" s="431"/>
      <c r="E60" s="333"/>
      <c r="F60" s="333"/>
      <c r="G60" s="353">
        <v>15750.48</v>
      </c>
      <c r="H60" s="335"/>
      <c r="I60" s="399"/>
      <c r="J60" s="336"/>
      <c r="K60" s="337"/>
      <c r="L60" s="337"/>
      <c r="M60" s="637" t="s">
        <v>138</v>
      </c>
      <c r="N60" s="339" t="s">
        <v>462</v>
      </c>
      <c r="O60" s="339" t="s">
        <v>136</v>
      </c>
      <c r="P60" s="339" t="s">
        <v>3606</v>
      </c>
      <c r="Q60" s="642"/>
      <c r="R60" s="29"/>
    </row>
    <row r="61" spans="1:18" s="24" customFormat="1" ht="12.75">
      <c r="A61" t="s">
        <v>3522</v>
      </c>
      <c r="B61" t="s">
        <v>2834</v>
      </c>
      <c r="C61" s="488" t="s">
        <v>2117</v>
      </c>
      <c r="D61" s="431"/>
      <c r="E61" s="333"/>
      <c r="F61" s="333"/>
      <c r="G61" s="353">
        <v>15750.48</v>
      </c>
      <c r="H61" s="335" t="s">
        <v>133</v>
      </c>
      <c r="I61" s="399"/>
      <c r="J61" s="336"/>
      <c r="K61" s="337"/>
      <c r="L61" s="337"/>
      <c r="M61" s="637" t="s">
        <v>138</v>
      </c>
      <c r="N61" s="339" t="s">
        <v>2155</v>
      </c>
      <c r="O61" s="339" t="s">
        <v>136</v>
      </c>
      <c r="P61" s="339" t="s">
        <v>3608</v>
      </c>
      <c r="Q61" s="642"/>
      <c r="R61" s="29"/>
    </row>
    <row r="62" spans="1:18" s="24" customFormat="1" ht="12.75">
      <c r="A62" t="s">
        <v>3522</v>
      </c>
      <c r="B62" t="s">
        <v>2834</v>
      </c>
      <c r="C62" s="488" t="s">
        <v>3523</v>
      </c>
      <c r="D62" s="431"/>
      <c r="E62" s="333"/>
      <c r="F62" s="333"/>
      <c r="G62" s="353">
        <v>15750.48</v>
      </c>
      <c r="H62" s="335"/>
      <c r="I62" s="399"/>
      <c r="J62" s="336"/>
      <c r="K62" s="337"/>
      <c r="L62" s="337"/>
      <c r="M62" s="637" t="s">
        <v>138</v>
      </c>
      <c r="N62" s="339" t="s">
        <v>3598</v>
      </c>
      <c r="O62" s="339" t="s">
        <v>136</v>
      </c>
      <c r="P62" s="339" t="s">
        <v>3607</v>
      </c>
      <c r="Q62" s="642"/>
      <c r="R62" s="29"/>
    </row>
    <row r="63" spans="1:18" s="24" customFormat="1" ht="12.75">
      <c r="A63" t="s">
        <v>3522</v>
      </c>
      <c r="B63" t="s">
        <v>2834</v>
      </c>
      <c r="C63" s="488" t="s">
        <v>1665</v>
      </c>
      <c r="D63" s="431"/>
      <c r="E63" s="333"/>
      <c r="F63" s="333"/>
      <c r="G63" s="353">
        <v>15750.48</v>
      </c>
      <c r="H63" s="335"/>
      <c r="I63" s="399"/>
      <c r="J63" s="336"/>
      <c r="K63" s="337"/>
      <c r="L63" s="337"/>
      <c r="M63" s="637" t="s">
        <v>138</v>
      </c>
      <c r="N63" s="339" t="s">
        <v>1771</v>
      </c>
      <c r="O63" s="339" t="s">
        <v>136</v>
      </c>
      <c r="P63" s="339" t="s">
        <v>3607</v>
      </c>
      <c r="Q63" s="642"/>
      <c r="R63" s="29"/>
    </row>
    <row r="64" spans="1:18" s="24" customFormat="1" ht="12.75">
      <c r="A64" t="s">
        <v>3522</v>
      </c>
      <c r="B64" t="s">
        <v>2834</v>
      </c>
      <c r="C64" t="s">
        <v>2616</v>
      </c>
      <c r="D64" s="431"/>
      <c r="E64" s="333"/>
      <c r="F64" s="333"/>
      <c r="G64" s="353">
        <v>15750.48</v>
      </c>
      <c r="H64" s="335"/>
      <c r="I64" s="399"/>
      <c r="J64" s="336"/>
      <c r="K64" s="337"/>
      <c r="L64" s="337"/>
      <c r="M64" s="637" t="s">
        <v>138</v>
      </c>
      <c r="N64" s="339" t="s">
        <v>2642</v>
      </c>
      <c r="O64" s="339" t="s">
        <v>136</v>
      </c>
      <c r="P64" s="339" t="s">
        <v>3607</v>
      </c>
      <c r="Q64" s="642"/>
      <c r="R64" s="29"/>
    </row>
    <row r="65" spans="1:18" s="24" customFormat="1" ht="12.75">
      <c r="A65" t="s">
        <v>3522</v>
      </c>
      <c r="B65" t="s">
        <v>2834</v>
      </c>
      <c r="C65" s="488" t="s">
        <v>3525</v>
      </c>
      <c r="D65" s="431"/>
      <c r="E65" s="333"/>
      <c r="F65" s="333"/>
      <c r="G65" s="353">
        <v>15750.48</v>
      </c>
      <c r="H65" s="335"/>
      <c r="I65" s="399"/>
      <c r="J65" s="336"/>
      <c r="K65" s="337"/>
      <c r="L65" s="337"/>
      <c r="M65" s="637" t="s">
        <v>138</v>
      </c>
      <c r="N65" s="339" t="s">
        <v>3599</v>
      </c>
      <c r="O65" s="339" t="s">
        <v>136</v>
      </c>
      <c r="P65" s="339" t="s">
        <v>3607</v>
      </c>
      <c r="Q65" s="642"/>
      <c r="R65" s="29"/>
    </row>
    <row r="66" spans="1:18" s="24" customFormat="1" ht="12.75">
      <c r="A66" t="s">
        <v>3531</v>
      </c>
      <c r="B66" t="s">
        <v>2834</v>
      </c>
      <c r="C66" s="488" t="s">
        <v>2124</v>
      </c>
      <c r="D66" s="431"/>
      <c r="E66" s="333"/>
      <c r="F66" s="333"/>
      <c r="G66" s="353">
        <v>15750.48</v>
      </c>
      <c r="H66" s="335"/>
      <c r="I66" s="399"/>
      <c r="J66" s="336"/>
      <c r="K66" s="337"/>
      <c r="L66" s="337"/>
      <c r="M66" s="637" t="s">
        <v>138</v>
      </c>
      <c r="N66" s="339" t="s">
        <v>2162</v>
      </c>
      <c r="O66" s="339" t="s">
        <v>136</v>
      </c>
      <c r="P66" s="339" t="s">
        <v>3608</v>
      </c>
      <c r="Q66" s="642"/>
      <c r="R66" s="29"/>
    </row>
    <row r="67" spans="1:18" s="24" customFormat="1" ht="12.75">
      <c r="A67" t="s">
        <v>3531</v>
      </c>
      <c r="B67" t="s">
        <v>2834</v>
      </c>
      <c r="C67" s="488" t="s">
        <v>1642</v>
      </c>
      <c r="D67" s="431"/>
      <c r="E67" s="333"/>
      <c r="F67" s="333"/>
      <c r="G67" s="353">
        <v>15750.48</v>
      </c>
      <c r="H67" s="335"/>
      <c r="I67" s="399"/>
      <c r="J67" s="336"/>
      <c r="K67" s="337"/>
      <c r="L67" s="337"/>
      <c r="M67" s="637" t="s">
        <v>138</v>
      </c>
      <c r="N67" s="339" t="s">
        <v>1758</v>
      </c>
      <c r="O67" s="339" t="s">
        <v>136</v>
      </c>
      <c r="P67" s="339" t="s">
        <v>3608</v>
      </c>
      <c r="Q67" s="642"/>
      <c r="R67" s="29"/>
    </row>
    <row r="68" spans="1:18" s="24" customFormat="1" ht="12.75">
      <c r="A68" t="s">
        <v>3531</v>
      </c>
      <c r="B68" t="s">
        <v>2834</v>
      </c>
      <c r="C68" t="s">
        <v>2117</v>
      </c>
      <c r="D68" s="431"/>
      <c r="E68" s="333"/>
      <c r="F68" s="333"/>
      <c r="G68" s="353">
        <v>15750.48</v>
      </c>
      <c r="H68" s="335" t="s">
        <v>133</v>
      </c>
      <c r="I68" s="399"/>
      <c r="J68" s="336"/>
      <c r="K68" s="337"/>
      <c r="L68" s="337"/>
      <c r="M68" s="637" t="s">
        <v>138</v>
      </c>
      <c r="N68" s="339" t="s">
        <v>2155</v>
      </c>
      <c r="O68" s="339" t="s">
        <v>136</v>
      </c>
      <c r="P68" s="339" t="s">
        <v>3607</v>
      </c>
      <c r="Q68" s="642"/>
      <c r="R68" s="29"/>
    </row>
    <row r="69" spans="1:18" s="24" customFormat="1" ht="12.75">
      <c r="A69" t="s">
        <v>3531</v>
      </c>
      <c r="B69" t="s">
        <v>2834</v>
      </c>
      <c r="C69" s="488" t="s">
        <v>3535</v>
      </c>
      <c r="D69" s="431"/>
      <c r="E69" s="333"/>
      <c r="F69" s="333"/>
      <c r="G69" s="353">
        <v>15750.48</v>
      </c>
      <c r="H69" s="335"/>
      <c r="I69" s="399"/>
      <c r="J69" s="336"/>
      <c r="K69" s="337"/>
      <c r="L69" s="337"/>
      <c r="M69" s="637" t="s">
        <v>138</v>
      </c>
      <c r="N69" s="339" t="s">
        <v>3600</v>
      </c>
      <c r="O69" s="339" t="s">
        <v>136</v>
      </c>
      <c r="P69" s="339" t="s">
        <v>3608</v>
      </c>
      <c r="Q69" s="642"/>
      <c r="R69" s="29"/>
    </row>
    <row r="70" spans="1:18" s="24" customFormat="1" ht="12.75">
      <c r="A70" t="s">
        <v>3536</v>
      </c>
      <c r="B70" t="s">
        <v>2834</v>
      </c>
      <c r="C70" s="488" t="s">
        <v>3550</v>
      </c>
      <c r="D70" s="431"/>
      <c r="E70" s="333"/>
      <c r="F70" s="333"/>
      <c r="G70" s="353">
        <v>15750.48</v>
      </c>
      <c r="H70" s="335"/>
      <c r="I70" s="399"/>
      <c r="J70" s="336"/>
      <c r="K70" s="337"/>
      <c r="L70" s="337"/>
      <c r="M70" s="637" t="s">
        <v>138</v>
      </c>
      <c r="N70" s="339" t="s">
        <v>3601</v>
      </c>
      <c r="O70" s="339" t="s">
        <v>136</v>
      </c>
      <c r="P70" s="339" t="s">
        <v>3610</v>
      </c>
      <c r="Q70" s="642"/>
      <c r="R70" s="29"/>
    </row>
    <row r="71" spans="1:18" s="24" customFormat="1" ht="12.75">
      <c r="A71" t="s">
        <v>3552</v>
      </c>
      <c r="B71" t="s">
        <v>2834</v>
      </c>
      <c r="C71" s="488" t="s">
        <v>3553</v>
      </c>
      <c r="D71" s="431"/>
      <c r="E71" s="333"/>
      <c r="F71" s="333"/>
      <c r="G71" s="353">
        <v>15750.48</v>
      </c>
      <c r="H71" s="335"/>
      <c r="I71" s="399"/>
      <c r="J71" s="336"/>
      <c r="K71" s="337"/>
      <c r="L71" s="337"/>
      <c r="M71" s="637" t="s">
        <v>138</v>
      </c>
      <c r="N71" s="339" t="s">
        <v>3602</v>
      </c>
      <c r="O71" s="339" t="s">
        <v>136</v>
      </c>
      <c r="P71" s="339" t="s">
        <v>3612</v>
      </c>
      <c r="Q71" s="642"/>
      <c r="R71" s="29"/>
    </row>
    <row r="72" spans="1:18" s="24" customFormat="1" ht="12.75">
      <c r="A72" t="s">
        <v>3552</v>
      </c>
      <c r="B72" t="s">
        <v>2834</v>
      </c>
      <c r="C72" s="488" t="s">
        <v>3155</v>
      </c>
      <c r="D72" s="431"/>
      <c r="E72" s="333"/>
      <c r="F72" s="333"/>
      <c r="G72" s="353">
        <v>15750.48</v>
      </c>
      <c r="H72" s="335" t="s">
        <v>135</v>
      </c>
      <c r="I72" s="399"/>
      <c r="J72" s="336"/>
      <c r="K72" s="337"/>
      <c r="L72" s="337"/>
      <c r="M72" s="637" t="s">
        <v>138</v>
      </c>
      <c r="N72" s="339" t="s">
        <v>746</v>
      </c>
      <c r="O72" s="339" t="s">
        <v>136</v>
      </c>
      <c r="P72" s="339" t="s">
        <v>3612</v>
      </c>
      <c r="Q72" s="642"/>
      <c r="R72" s="29"/>
    </row>
    <row r="73" spans="1:18" s="24" customFormat="1" ht="12.75">
      <c r="A73" t="s">
        <v>3507</v>
      </c>
      <c r="B73" t="s">
        <v>2834</v>
      </c>
      <c r="C73" s="615" t="s">
        <v>2107</v>
      </c>
      <c r="D73" s="431"/>
      <c r="E73" s="333"/>
      <c r="F73" s="333"/>
      <c r="G73" s="353">
        <v>19092.439999999999</v>
      </c>
      <c r="H73" s="335"/>
      <c r="I73" s="399"/>
      <c r="J73" s="336"/>
      <c r="K73" s="337"/>
      <c r="L73" s="337"/>
      <c r="M73" s="637" t="s">
        <v>138</v>
      </c>
      <c r="N73" s="339" t="s">
        <v>2145</v>
      </c>
      <c r="O73" s="339" t="s">
        <v>134</v>
      </c>
      <c r="P73" s="339" t="s">
        <v>3606</v>
      </c>
      <c r="Q73" s="642"/>
      <c r="R73" s="29"/>
    </row>
    <row r="74" spans="1:18" s="24" customFormat="1" ht="12.75">
      <c r="A74" t="s">
        <v>3531</v>
      </c>
      <c r="B74" t="s">
        <v>2834</v>
      </c>
      <c r="C74" s="488" t="s">
        <v>415</v>
      </c>
      <c r="D74" s="431"/>
      <c r="E74" s="333"/>
      <c r="F74" s="333"/>
      <c r="G74" s="353">
        <v>19565.72</v>
      </c>
      <c r="H74" s="335" t="s">
        <v>137</v>
      </c>
      <c r="I74" s="399"/>
      <c r="J74" s="336"/>
      <c r="K74" s="337"/>
      <c r="L74" s="337"/>
      <c r="M74" s="637" t="s">
        <v>138</v>
      </c>
      <c r="N74" s="339" t="s">
        <v>465</v>
      </c>
      <c r="O74" s="339" t="s">
        <v>298</v>
      </c>
      <c r="P74" s="339" t="s">
        <v>3608</v>
      </c>
      <c r="Q74" s="642"/>
      <c r="R74" s="29"/>
    </row>
    <row r="75" spans="1:18" s="24" customFormat="1" ht="12.75">
      <c r="A75" t="s">
        <v>3536</v>
      </c>
      <c r="B75" t="s">
        <v>2834</v>
      </c>
      <c r="C75" t="s">
        <v>415</v>
      </c>
      <c r="D75" s="431"/>
      <c r="E75" s="333"/>
      <c r="F75" s="333"/>
      <c r="G75" s="353">
        <v>19565.72</v>
      </c>
      <c r="H75" s="335" t="s">
        <v>137</v>
      </c>
      <c r="I75" s="399"/>
      <c r="J75" s="336"/>
      <c r="K75" s="337"/>
      <c r="L75" s="337"/>
      <c r="M75" s="637" t="s">
        <v>138</v>
      </c>
      <c r="N75" s="339" t="s">
        <v>465</v>
      </c>
      <c r="O75" s="339" t="s">
        <v>298</v>
      </c>
      <c r="P75" s="339" t="s">
        <v>3610</v>
      </c>
      <c r="Q75" s="642"/>
      <c r="R75" s="29"/>
    </row>
    <row r="76" spans="1:18" s="24" customFormat="1" ht="12.75">
      <c r="A76" t="s">
        <v>3552</v>
      </c>
      <c r="B76" t="s">
        <v>2834</v>
      </c>
      <c r="C76" s="488" t="s">
        <v>3554</v>
      </c>
      <c r="D76" s="431"/>
      <c r="E76" s="333"/>
      <c r="F76" s="333"/>
      <c r="G76" s="353">
        <v>19565.72</v>
      </c>
      <c r="H76" s="335"/>
      <c r="I76" s="399"/>
      <c r="J76" s="336"/>
      <c r="K76" s="337"/>
      <c r="L76" s="337"/>
      <c r="M76" s="637" t="s">
        <v>138</v>
      </c>
      <c r="N76" s="339" t="s">
        <v>3603</v>
      </c>
      <c r="O76" s="339" t="s">
        <v>298</v>
      </c>
      <c r="P76" s="339" t="s">
        <v>3612</v>
      </c>
      <c r="Q76" s="642"/>
      <c r="R76" s="29"/>
    </row>
    <row r="77" spans="1:18" s="24" customFormat="1" ht="12.75">
      <c r="A77" t="s">
        <v>3536</v>
      </c>
      <c r="B77" t="s">
        <v>2834</v>
      </c>
      <c r="C77" s="488" t="s">
        <v>3551</v>
      </c>
      <c r="D77" s="431"/>
      <c r="E77" s="333"/>
      <c r="F77" s="333"/>
      <c r="G77" s="353">
        <v>21592.240000000002</v>
      </c>
      <c r="H77" s="335"/>
      <c r="I77" s="399"/>
      <c r="J77" s="336"/>
      <c r="K77" s="337"/>
      <c r="L77" s="337"/>
      <c r="M77" s="637" t="s">
        <v>138</v>
      </c>
      <c r="N77" s="339" t="s">
        <v>3604</v>
      </c>
      <c r="O77" s="339" t="s">
        <v>383</v>
      </c>
      <c r="P77" s="339" t="s">
        <v>3610</v>
      </c>
      <c r="Q77" s="642"/>
      <c r="R77" s="29"/>
    </row>
    <row r="78" spans="1:18" s="24" customFormat="1" ht="12.75">
      <c r="A78" t="s">
        <v>3531</v>
      </c>
      <c r="B78" t="s">
        <v>2834</v>
      </c>
      <c r="C78" s="488" t="s">
        <v>3534</v>
      </c>
      <c r="D78" s="431"/>
      <c r="E78" s="333"/>
      <c r="F78" s="333"/>
      <c r="G78" s="353">
        <v>30851.360000000001</v>
      </c>
      <c r="H78" s="335" t="s">
        <v>139</v>
      </c>
      <c r="I78" s="399"/>
      <c r="J78" s="336"/>
      <c r="K78" s="337"/>
      <c r="L78" s="337"/>
      <c r="M78" s="637" t="s">
        <v>138</v>
      </c>
      <c r="N78" s="339" t="s">
        <v>3560</v>
      </c>
      <c r="O78" s="339" t="s">
        <v>3561</v>
      </c>
      <c r="P78" s="339" t="s">
        <v>3608</v>
      </c>
      <c r="Q78" s="642"/>
      <c r="R78" s="29"/>
    </row>
    <row r="79" spans="1:18" s="24" customFormat="1" ht="12.75">
      <c r="A79" t="s">
        <v>3552</v>
      </c>
      <c r="B79" t="s">
        <v>2834</v>
      </c>
      <c r="C79" t="s">
        <v>3534</v>
      </c>
      <c r="D79" s="431"/>
      <c r="E79" s="333"/>
      <c r="F79" s="333"/>
      <c r="G79" s="353">
        <v>30851.360000000001</v>
      </c>
      <c r="H79" s="335" t="s">
        <v>139</v>
      </c>
      <c r="I79" s="399"/>
      <c r="J79" s="336"/>
      <c r="K79" s="337"/>
      <c r="L79" s="337"/>
      <c r="M79" s="637" t="s">
        <v>138</v>
      </c>
      <c r="N79" s="339" t="s">
        <v>3560</v>
      </c>
      <c r="O79" s="339" t="s">
        <v>3561</v>
      </c>
      <c r="P79" s="339" t="s">
        <v>3612</v>
      </c>
      <c r="Q79" s="642"/>
      <c r="R79" s="29"/>
    </row>
    <row r="80" spans="1:18" s="24" customFormat="1" ht="12.75">
      <c r="A80" s="341"/>
      <c r="B80" s="341"/>
      <c r="C80" s="341"/>
      <c r="D80" s="431"/>
      <c r="E80" s="333"/>
      <c r="F80" s="333"/>
      <c r="G80" s="353"/>
      <c r="H80" s="335"/>
      <c r="I80" s="399"/>
      <c r="J80" s="336"/>
      <c r="K80" s="337"/>
      <c r="L80" s="337"/>
      <c r="M80" s="637"/>
      <c r="N80" s="339"/>
      <c r="O80" s="339"/>
      <c r="P80" s="339"/>
      <c r="Q80" s="642"/>
      <c r="R80" s="29"/>
    </row>
    <row r="81" spans="1:18" s="24" customFormat="1" ht="13.5" thickBot="1">
      <c r="A81" s="499"/>
      <c r="B81" s="431"/>
      <c r="C81" s="431"/>
      <c r="D81" s="334"/>
      <c r="E81" s="333"/>
      <c r="F81" s="333"/>
      <c r="G81" s="399"/>
      <c r="H81" s="335"/>
      <c r="I81" s="399"/>
      <c r="J81" s="336"/>
      <c r="K81" s="337"/>
      <c r="L81" s="337"/>
      <c r="M81" s="338"/>
      <c r="N81" s="339"/>
      <c r="O81" s="339"/>
      <c r="P81" s="339"/>
      <c r="Q81" s="28"/>
      <c r="R81" s="29"/>
    </row>
    <row r="82" spans="1:18" ht="12.75" thickBot="1">
      <c r="D82" s="72">
        <f>SUM(D5:D81)</f>
        <v>0</v>
      </c>
      <c r="G82" s="72">
        <f>SUM(G5:G81)</f>
        <v>348339.88000000024</v>
      </c>
      <c r="I82" s="72">
        <f>SUM(I5:I81)</f>
        <v>0</v>
      </c>
      <c r="J82" s="72">
        <f>SUM(J5:J81)</f>
        <v>0</v>
      </c>
      <c r="K82" s="36"/>
      <c r="N82" s="37" t="s">
        <v>223</v>
      </c>
      <c r="O82" s="38">
        <f>SUM(I82:K82)</f>
        <v>0</v>
      </c>
    </row>
    <row r="83" spans="1:18">
      <c r="G83" s="559"/>
    </row>
  </sheetData>
  <autoFilter ref="A4:R82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G76"/>
  <sheetViews>
    <sheetView topLeftCell="A13" workbookViewId="0">
      <selection activeCell="H93" sqref="H93"/>
    </sheetView>
  </sheetViews>
  <sheetFormatPr baseColWidth="10" defaultRowHeight="12.75"/>
  <cols>
    <col min="6" max="6" width="19.7109375" bestFit="1" customWidth="1"/>
  </cols>
  <sheetData>
    <row r="1" spans="1:7">
      <c r="A1" s="343" t="s">
        <v>3531</v>
      </c>
      <c r="B1" s="343">
        <v>7300014392</v>
      </c>
      <c r="C1" s="343" t="s">
        <v>2730</v>
      </c>
      <c r="D1" s="343" t="s">
        <v>1396</v>
      </c>
      <c r="E1" s="343" t="s">
        <v>2604</v>
      </c>
      <c r="F1" s="343" t="s">
        <v>2731</v>
      </c>
      <c r="G1" s="344">
        <v>-13500.08</v>
      </c>
    </row>
    <row r="2" spans="1:7">
      <c r="A2" s="343" t="s">
        <v>3531</v>
      </c>
      <c r="B2" s="343">
        <v>7300014393</v>
      </c>
      <c r="C2" s="343" t="s">
        <v>2730</v>
      </c>
      <c r="D2" s="343" t="s">
        <v>2117</v>
      </c>
      <c r="E2" s="343" t="s">
        <v>3454</v>
      </c>
      <c r="F2" s="343" t="s">
        <v>2731</v>
      </c>
      <c r="G2" s="344">
        <v>-15750.48</v>
      </c>
    </row>
    <row r="3" spans="1:7">
      <c r="A3" s="343" t="s">
        <v>3536</v>
      </c>
      <c r="B3" s="343">
        <v>7300015558</v>
      </c>
      <c r="C3" s="343" t="s">
        <v>2730</v>
      </c>
      <c r="D3" s="343" t="s">
        <v>3155</v>
      </c>
      <c r="E3" s="343" t="s">
        <v>2832</v>
      </c>
      <c r="F3" s="343" t="s">
        <v>2731</v>
      </c>
      <c r="G3" s="344">
        <v>-15750.48</v>
      </c>
    </row>
    <row r="4" spans="1:7">
      <c r="A4" s="343" t="s">
        <v>3536</v>
      </c>
      <c r="B4" s="343">
        <v>7300015559</v>
      </c>
      <c r="C4" s="343" t="s">
        <v>2730</v>
      </c>
      <c r="D4" s="343" t="s">
        <v>1268</v>
      </c>
      <c r="E4" s="343" t="s">
        <v>2604</v>
      </c>
      <c r="F4" s="343" t="s">
        <v>2731</v>
      </c>
      <c r="G4" s="344">
        <v>-8049.24</v>
      </c>
    </row>
    <row r="5" spans="1:7">
      <c r="A5" s="343" t="s">
        <v>3536</v>
      </c>
      <c r="B5" s="343">
        <v>7300015560</v>
      </c>
      <c r="C5" s="343" t="s">
        <v>2730</v>
      </c>
      <c r="D5" s="343" t="s">
        <v>1862</v>
      </c>
      <c r="E5" s="343" t="s">
        <v>2979</v>
      </c>
      <c r="F5" s="343" t="s">
        <v>2731</v>
      </c>
      <c r="G5" s="344">
        <v>-11481.68</v>
      </c>
    </row>
    <row r="6" spans="1:7">
      <c r="A6" s="343" t="s">
        <v>3536</v>
      </c>
      <c r="B6" s="343">
        <v>7300015561</v>
      </c>
      <c r="C6" s="343" t="s">
        <v>2730</v>
      </c>
      <c r="D6" s="343" t="s">
        <v>415</v>
      </c>
      <c r="E6" s="343" t="s">
        <v>3454</v>
      </c>
      <c r="F6" s="343" t="s">
        <v>2731</v>
      </c>
      <c r="G6" s="344">
        <v>-19565.72</v>
      </c>
    </row>
    <row r="7" spans="1:7">
      <c r="A7" s="343" t="s">
        <v>3552</v>
      </c>
      <c r="B7" s="343">
        <v>7300015784</v>
      </c>
      <c r="C7" s="343" t="s">
        <v>2730</v>
      </c>
      <c r="D7" s="343" t="s">
        <v>3534</v>
      </c>
      <c r="E7" s="343" t="s">
        <v>3297</v>
      </c>
      <c r="F7" s="343" t="s">
        <v>2731</v>
      </c>
      <c r="G7" s="344">
        <v>-30851.360000000001</v>
      </c>
    </row>
    <row r="8" spans="1:7">
      <c r="A8" s="343" t="s">
        <v>3552</v>
      </c>
      <c r="B8" s="343">
        <v>7300015797</v>
      </c>
      <c r="C8" s="343" t="s">
        <v>2730</v>
      </c>
      <c r="D8" s="343" t="s">
        <v>805</v>
      </c>
      <c r="E8" s="343" t="s">
        <v>928</v>
      </c>
      <c r="F8" s="343" t="s">
        <v>2731</v>
      </c>
      <c r="G8" s="344">
        <v>-6750.04</v>
      </c>
    </row>
    <row r="9" spans="1:7">
      <c r="A9" s="343" t="s">
        <v>3552</v>
      </c>
      <c r="B9" s="343">
        <v>7300015798</v>
      </c>
      <c r="C9" s="343" t="s">
        <v>2730</v>
      </c>
      <c r="D9" s="343" t="s">
        <v>75</v>
      </c>
      <c r="E9" s="343" t="s">
        <v>1524</v>
      </c>
      <c r="F9" s="343" t="s">
        <v>2731</v>
      </c>
      <c r="G9" s="344">
        <v>-9000.44</v>
      </c>
    </row>
    <row r="10" spans="1:7">
      <c r="A10" s="343" t="s">
        <v>3552</v>
      </c>
      <c r="B10" s="343">
        <v>7300015799</v>
      </c>
      <c r="C10" s="343" t="s">
        <v>2730</v>
      </c>
      <c r="D10" s="343" t="s">
        <v>1419</v>
      </c>
      <c r="E10" s="343" t="s">
        <v>2563</v>
      </c>
      <c r="F10" s="343" t="s">
        <v>2731</v>
      </c>
      <c r="G10" s="344">
        <v>-13500.08</v>
      </c>
    </row>
    <row r="11" spans="1:7">
      <c r="A11" s="343" t="s">
        <v>3552</v>
      </c>
      <c r="B11" s="343">
        <v>7300015800</v>
      </c>
      <c r="C11" s="343" t="s">
        <v>2730</v>
      </c>
      <c r="D11" s="343" t="s">
        <v>2413</v>
      </c>
      <c r="E11" s="343" t="s">
        <v>2979</v>
      </c>
      <c r="F11" s="343" t="s">
        <v>2731</v>
      </c>
      <c r="G11" s="344">
        <v>-11481.68</v>
      </c>
    </row>
    <row r="12" spans="1:7">
      <c r="A12" s="571" t="s">
        <v>3507</v>
      </c>
      <c r="B12" s="571">
        <v>7400068490</v>
      </c>
      <c r="C12" s="571" t="s">
        <v>2742</v>
      </c>
      <c r="D12" s="571" t="s">
        <v>3508</v>
      </c>
      <c r="E12" s="571" t="s">
        <v>157</v>
      </c>
      <c r="F12" s="571" t="s">
        <v>2834</v>
      </c>
      <c r="G12" s="572">
        <v>1241.2</v>
      </c>
    </row>
    <row r="13" spans="1:7">
      <c r="A13" s="571" t="s">
        <v>3507</v>
      </c>
      <c r="B13" s="571">
        <v>7400068494</v>
      </c>
      <c r="C13" s="571" t="s">
        <v>2742</v>
      </c>
      <c r="D13" s="571" t="s">
        <v>3509</v>
      </c>
      <c r="E13" s="571" t="s">
        <v>157</v>
      </c>
      <c r="F13" s="571" t="s">
        <v>2834</v>
      </c>
      <c r="G13" s="572">
        <v>1241.2</v>
      </c>
    </row>
    <row r="14" spans="1:7">
      <c r="A14" s="571" t="s">
        <v>3507</v>
      </c>
      <c r="B14" s="571">
        <v>7400068498</v>
      </c>
      <c r="C14" s="571" t="s">
        <v>2742</v>
      </c>
      <c r="D14" s="571" t="s">
        <v>3510</v>
      </c>
      <c r="E14" s="571" t="s">
        <v>157</v>
      </c>
      <c r="F14" s="571" t="s">
        <v>2834</v>
      </c>
      <c r="G14" s="572">
        <v>1241.2</v>
      </c>
    </row>
    <row r="15" spans="1:7">
      <c r="A15" s="571" t="s">
        <v>3507</v>
      </c>
      <c r="B15" s="571">
        <v>7400068502</v>
      </c>
      <c r="C15" s="571" t="s">
        <v>2742</v>
      </c>
      <c r="D15" s="571" t="s">
        <v>3511</v>
      </c>
      <c r="E15" s="571" t="s">
        <v>157</v>
      </c>
      <c r="F15" s="571" t="s">
        <v>2834</v>
      </c>
      <c r="G15" s="572">
        <v>1241.2</v>
      </c>
    </row>
    <row r="16" spans="1:7">
      <c r="A16" s="571" t="s">
        <v>3507</v>
      </c>
      <c r="B16" s="571">
        <v>7400068507</v>
      </c>
      <c r="C16" s="571" t="s">
        <v>2742</v>
      </c>
      <c r="D16" s="571" t="s">
        <v>3512</v>
      </c>
      <c r="E16" s="571" t="s">
        <v>157</v>
      </c>
      <c r="F16" s="571" t="s">
        <v>2834</v>
      </c>
      <c r="G16" s="572">
        <v>1241.2</v>
      </c>
    </row>
    <row r="17" spans="1:7">
      <c r="A17" s="571" t="s">
        <v>3507</v>
      </c>
      <c r="B17" s="571">
        <v>7400068513</v>
      </c>
      <c r="C17" s="571" t="s">
        <v>2742</v>
      </c>
      <c r="D17" s="571" t="s">
        <v>3513</v>
      </c>
      <c r="E17" s="571" t="s">
        <v>157</v>
      </c>
      <c r="F17" s="571" t="s">
        <v>2834</v>
      </c>
      <c r="G17" s="572">
        <v>1241.2</v>
      </c>
    </row>
    <row r="18" spans="1:7">
      <c r="A18" s="571" t="s">
        <v>3507</v>
      </c>
      <c r="B18" s="571">
        <v>7400068517</v>
      </c>
      <c r="C18" s="571" t="s">
        <v>2742</v>
      </c>
      <c r="D18" s="571" t="s">
        <v>3514</v>
      </c>
      <c r="E18" s="571" t="s">
        <v>157</v>
      </c>
      <c r="F18" s="571" t="s">
        <v>2834</v>
      </c>
      <c r="G18" s="572">
        <v>1241.2</v>
      </c>
    </row>
    <row r="19" spans="1:7">
      <c r="A19" s="571" t="s">
        <v>3507</v>
      </c>
      <c r="B19" s="571">
        <v>7400068521</v>
      </c>
      <c r="C19" s="571" t="s">
        <v>2742</v>
      </c>
      <c r="D19" s="571" t="s">
        <v>3515</v>
      </c>
      <c r="E19" s="571" t="s">
        <v>157</v>
      </c>
      <c r="F19" s="571" t="s">
        <v>2834</v>
      </c>
      <c r="G19" s="572">
        <v>1241.2</v>
      </c>
    </row>
    <row r="20" spans="1:7">
      <c r="A20" s="571" t="s">
        <v>3507</v>
      </c>
      <c r="B20" s="571">
        <v>7400068526</v>
      </c>
      <c r="C20" s="571" t="s">
        <v>2742</v>
      </c>
      <c r="D20" s="571" t="s">
        <v>3516</v>
      </c>
      <c r="E20" s="571" t="s">
        <v>157</v>
      </c>
      <c r="F20" s="571" t="s">
        <v>2834</v>
      </c>
      <c r="G20" s="572">
        <v>1241.2</v>
      </c>
    </row>
    <row r="21" spans="1:7">
      <c r="A21" s="571" t="s">
        <v>3507</v>
      </c>
      <c r="B21" s="571">
        <v>7400068530</v>
      </c>
      <c r="C21" s="571" t="s">
        <v>2742</v>
      </c>
      <c r="D21" s="571" t="s">
        <v>3517</v>
      </c>
      <c r="E21" s="571" t="s">
        <v>157</v>
      </c>
      <c r="F21" s="571" t="s">
        <v>2834</v>
      </c>
      <c r="G21" s="572">
        <v>1241.2</v>
      </c>
    </row>
    <row r="22" spans="1:7">
      <c r="A22" s="571" t="s">
        <v>3522</v>
      </c>
      <c r="B22" s="571">
        <v>7400070502</v>
      </c>
      <c r="C22" s="571" t="s">
        <v>2742</v>
      </c>
      <c r="D22" s="571" t="s">
        <v>3526</v>
      </c>
      <c r="E22" s="571" t="s">
        <v>157</v>
      </c>
      <c r="F22" s="571" t="s">
        <v>2834</v>
      </c>
      <c r="G22" s="572">
        <v>1241.2</v>
      </c>
    </row>
    <row r="23" spans="1:7">
      <c r="A23" s="571" t="s">
        <v>3522</v>
      </c>
      <c r="B23" s="571">
        <v>7400070507</v>
      </c>
      <c r="C23" s="571" t="s">
        <v>2742</v>
      </c>
      <c r="D23" s="571" t="s">
        <v>3527</v>
      </c>
      <c r="E23" s="571" t="s">
        <v>157</v>
      </c>
      <c r="F23" s="571" t="s">
        <v>2834</v>
      </c>
      <c r="G23" s="572">
        <v>1241.2</v>
      </c>
    </row>
    <row r="24" spans="1:7">
      <c r="A24" s="571" t="s">
        <v>3522</v>
      </c>
      <c r="B24" s="571">
        <v>7400070512</v>
      </c>
      <c r="C24" s="571" t="s">
        <v>2742</v>
      </c>
      <c r="D24" s="571" t="s">
        <v>3528</v>
      </c>
      <c r="E24" s="571" t="s">
        <v>157</v>
      </c>
      <c r="F24" s="571" t="s">
        <v>2834</v>
      </c>
      <c r="G24" s="572">
        <v>1241.2</v>
      </c>
    </row>
    <row r="25" spans="1:7">
      <c r="A25" s="571" t="s">
        <v>3522</v>
      </c>
      <c r="B25" s="571">
        <v>7400070517</v>
      </c>
      <c r="C25" s="571" t="s">
        <v>2742</v>
      </c>
      <c r="D25" s="571" t="s">
        <v>3529</v>
      </c>
      <c r="E25" s="571" t="s">
        <v>157</v>
      </c>
      <c r="F25" s="571" t="s">
        <v>2834</v>
      </c>
      <c r="G25" s="572">
        <v>1241.2</v>
      </c>
    </row>
    <row r="26" spans="1:7">
      <c r="A26" s="571" t="s">
        <v>3522</v>
      </c>
      <c r="B26" s="571">
        <v>7400070522</v>
      </c>
      <c r="C26" s="571" t="s">
        <v>2742</v>
      </c>
      <c r="D26" s="571" t="s">
        <v>3530</v>
      </c>
      <c r="E26" s="571" t="s">
        <v>157</v>
      </c>
      <c r="F26" s="571" t="s">
        <v>2834</v>
      </c>
      <c r="G26" s="572">
        <v>1241.2</v>
      </c>
    </row>
    <row r="27" spans="1:7">
      <c r="A27" s="571" t="s">
        <v>3531</v>
      </c>
      <c r="B27" s="571">
        <v>7400071833</v>
      </c>
      <c r="C27" s="571" t="s">
        <v>2742</v>
      </c>
      <c r="D27" s="571" t="s">
        <v>3532</v>
      </c>
      <c r="E27" s="571" t="s">
        <v>157</v>
      </c>
      <c r="F27" s="571" t="s">
        <v>2834</v>
      </c>
      <c r="G27" s="572">
        <v>1241.2</v>
      </c>
    </row>
    <row r="28" spans="1:7">
      <c r="A28" s="571" t="s">
        <v>3531</v>
      </c>
      <c r="B28" s="571">
        <v>7400071838</v>
      </c>
      <c r="C28" s="571" t="s">
        <v>2742</v>
      </c>
      <c r="D28" s="571" t="s">
        <v>3533</v>
      </c>
      <c r="E28" s="571" t="s">
        <v>157</v>
      </c>
      <c r="F28" s="571" t="s">
        <v>2834</v>
      </c>
      <c r="G28" s="572">
        <v>1241.2</v>
      </c>
    </row>
    <row r="29" spans="1:7">
      <c r="A29" s="571" t="s">
        <v>3536</v>
      </c>
      <c r="B29" s="571">
        <v>7400072455</v>
      </c>
      <c r="C29" s="571" t="s">
        <v>2742</v>
      </c>
      <c r="D29" s="571" t="s">
        <v>3537</v>
      </c>
      <c r="E29" s="571" t="s">
        <v>157</v>
      </c>
      <c r="F29" s="571" t="s">
        <v>2834</v>
      </c>
      <c r="G29" s="572">
        <v>1241.2</v>
      </c>
    </row>
    <row r="30" spans="1:7">
      <c r="A30" s="571" t="s">
        <v>3536</v>
      </c>
      <c r="B30" s="571">
        <v>7400072457</v>
      </c>
      <c r="C30" s="571" t="s">
        <v>2742</v>
      </c>
      <c r="D30" s="571" t="s">
        <v>3538</v>
      </c>
      <c r="E30" s="571" t="s">
        <v>157</v>
      </c>
      <c r="F30" s="571" t="s">
        <v>2834</v>
      </c>
      <c r="G30" s="572">
        <v>1241.2</v>
      </c>
    </row>
    <row r="31" spans="1:7">
      <c r="A31" s="571" t="s">
        <v>3536</v>
      </c>
      <c r="B31" s="571">
        <v>7400072459</v>
      </c>
      <c r="C31" s="571" t="s">
        <v>2742</v>
      </c>
      <c r="D31" s="571" t="s">
        <v>3539</v>
      </c>
      <c r="E31" s="571" t="s">
        <v>157</v>
      </c>
      <c r="F31" s="571" t="s">
        <v>2834</v>
      </c>
      <c r="G31" s="572">
        <v>1241.2</v>
      </c>
    </row>
    <row r="32" spans="1:7">
      <c r="A32" s="571" t="s">
        <v>3536</v>
      </c>
      <c r="B32" s="571">
        <v>7400072460</v>
      </c>
      <c r="C32" s="571" t="s">
        <v>2742</v>
      </c>
      <c r="D32" s="571" t="s">
        <v>3540</v>
      </c>
      <c r="E32" s="571" t="s">
        <v>157</v>
      </c>
      <c r="F32" s="571" t="s">
        <v>2834</v>
      </c>
      <c r="G32" s="572">
        <v>1241.2</v>
      </c>
    </row>
    <row r="33" spans="1:7">
      <c r="A33" s="571" t="s">
        <v>3536</v>
      </c>
      <c r="B33" s="571">
        <v>7400072463</v>
      </c>
      <c r="C33" s="571" t="s">
        <v>2742</v>
      </c>
      <c r="D33" s="571" t="s">
        <v>3541</v>
      </c>
      <c r="E33" s="571" t="s">
        <v>157</v>
      </c>
      <c r="F33" s="571" t="s">
        <v>2834</v>
      </c>
      <c r="G33" s="572">
        <v>1241.2</v>
      </c>
    </row>
    <row r="34" spans="1:7">
      <c r="A34" s="571" t="s">
        <v>3536</v>
      </c>
      <c r="B34" s="571">
        <v>7400072466</v>
      </c>
      <c r="C34" s="571" t="s">
        <v>2742</v>
      </c>
      <c r="D34" s="571" t="s">
        <v>3542</v>
      </c>
      <c r="E34" s="571" t="s">
        <v>157</v>
      </c>
      <c r="F34" s="571" t="s">
        <v>2834</v>
      </c>
      <c r="G34" s="572">
        <v>1241.2</v>
      </c>
    </row>
    <row r="35" spans="1:7">
      <c r="A35" s="571" t="s">
        <v>3536</v>
      </c>
      <c r="B35" s="571">
        <v>7400072468</v>
      </c>
      <c r="C35" s="571" t="s">
        <v>2742</v>
      </c>
      <c r="D35" s="571" t="s">
        <v>3543</v>
      </c>
      <c r="E35" s="571" t="s">
        <v>157</v>
      </c>
      <c r="F35" s="571" t="s">
        <v>2834</v>
      </c>
      <c r="G35" s="572">
        <v>1241.2</v>
      </c>
    </row>
    <row r="36" spans="1:7">
      <c r="A36" s="571" t="s">
        <v>3536</v>
      </c>
      <c r="B36" s="571">
        <v>7400072470</v>
      </c>
      <c r="C36" s="571" t="s">
        <v>2742</v>
      </c>
      <c r="D36" s="571" t="s">
        <v>3544</v>
      </c>
      <c r="E36" s="571" t="s">
        <v>157</v>
      </c>
      <c r="F36" s="571" t="s">
        <v>2834</v>
      </c>
      <c r="G36" s="572">
        <v>1241.2</v>
      </c>
    </row>
    <row r="37" spans="1:7">
      <c r="A37" s="571" t="s">
        <v>3536</v>
      </c>
      <c r="B37" s="571">
        <v>7400072473</v>
      </c>
      <c r="C37" s="571" t="s">
        <v>2742</v>
      </c>
      <c r="D37" s="571" t="s">
        <v>3545</v>
      </c>
      <c r="E37" s="571" t="s">
        <v>157</v>
      </c>
      <c r="F37" s="571" t="s">
        <v>2834</v>
      </c>
      <c r="G37" s="572">
        <v>1241.2</v>
      </c>
    </row>
    <row r="38" spans="1:7">
      <c r="A38" s="571" t="s">
        <v>3536</v>
      </c>
      <c r="B38" s="571">
        <v>7400072476</v>
      </c>
      <c r="C38" s="571" t="s">
        <v>2742</v>
      </c>
      <c r="D38" s="571" t="s">
        <v>3546</v>
      </c>
      <c r="E38" s="571" t="s">
        <v>157</v>
      </c>
      <c r="F38" s="571" t="s">
        <v>2834</v>
      </c>
      <c r="G38" s="572">
        <v>1241.2</v>
      </c>
    </row>
    <row r="39" spans="1:7">
      <c r="A39" s="571" t="s">
        <v>3536</v>
      </c>
      <c r="B39" s="571">
        <v>7400072477</v>
      </c>
      <c r="C39" s="571" t="s">
        <v>2742</v>
      </c>
      <c r="D39" s="571" t="s">
        <v>3547</v>
      </c>
      <c r="E39" s="571" t="s">
        <v>157</v>
      </c>
      <c r="F39" s="571" t="s">
        <v>2834</v>
      </c>
      <c r="G39" s="572">
        <v>1241.2</v>
      </c>
    </row>
    <row r="40" spans="1:7">
      <c r="A40" s="571" t="s">
        <v>3536</v>
      </c>
      <c r="B40" s="571">
        <v>7400072480</v>
      </c>
      <c r="C40" s="571" t="s">
        <v>2742</v>
      </c>
      <c r="D40" s="571" t="s">
        <v>3548</v>
      </c>
      <c r="E40" s="571" t="s">
        <v>157</v>
      </c>
      <c r="F40" s="571" t="s">
        <v>2834</v>
      </c>
      <c r="G40" s="572">
        <v>1241.2</v>
      </c>
    </row>
    <row r="41" spans="1:7">
      <c r="A41" s="571" t="s">
        <v>3536</v>
      </c>
      <c r="B41" s="571">
        <v>7400072482</v>
      </c>
      <c r="C41" s="571" t="s">
        <v>2742</v>
      </c>
      <c r="D41" s="571" t="s">
        <v>3549</v>
      </c>
      <c r="E41" s="571" t="s">
        <v>157</v>
      </c>
      <c r="F41" s="571" t="s">
        <v>2834</v>
      </c>
      <c r="G41" s="572">
        <v>1241.2</v>
      </c>
    </row>
    <row r="42" spans="1:7">
      <c r="A42" s="571" t="s">
        <v>3552</v>
      </c>
      <c r="B42" s="571">
        <v>7400073846</v>
      </c>
      <c r="C42" s="571" t="s">
        <v>2742</v>
      </c>
      <c r="D42" s="571" t="s">
        <v>3555</v>
      </c>
      <c r="E42" s="571" t="s">
        <v>157</v>
      </c>
      <c r="F42" s="571" t="s">
        <v>2834</v>
      </c>
      <c r="G42" s="572">
        <v>1241.2</v>
      </c>
    </row>
    <row r="43" spans="1:7">
      <c r="A43" s="571" t="s">
        <v>3552</v>
      </c>
      <c r="B43" s="571">
        <v>7400073848</v>
      </c>
      <c r="C43" s="571" t="s">
        <v>2742</v>
      </c>
      <c r="D43" s="571" t="s">
        <v>3556</v>
      </c>
      <c r="E43" s="571" t="s">
        <v>157</v>
      </c>
      <c r="F43" s="571" t="s">
        <v>2834</v>
      </c>
      <c r="G43" s="572">
        <v>1241.2</v>
      </c>
    </row>
    <row r="44" spans="1:7">
      <c r="A44" s="571" t="s">
        <v>3552</v>
      </c>
      <c r="B44" s="571">
        <v>7400073850</v>
      </c>
      <c r="C44" s="571" t="s">
        <v>2742</v>
      </c>
      <c r="D44" s="571" t="s">
        <v>3557</v>
      </c>
      <c r="E44" s="571" t="s">
        <v>157</v>
      </c>
      <c r="F44" s="571" t="s">
        <v>2834</v>
      </c>
      <c r="G44" s="572">
        <v>1241.2</v>
      </c>
    </row>
    <row r="45" spans="1:7">
      <c r="A45" s="571" t="s">
        <v>3552</v>
      </c>
      <c r="B45" s="571">
        <v>7400073851</v>
      </c>
      <c r="C45" s="571" t="s">
        <v>2742</v>
      </c>
      <c r="D45" s="571" t="s">
        <v>3558</v>
      </c>
      <c r="E45" s="571" t="s">
        <v>157</v>
      </c>
      <c r="F45" s="571" t="s">
        <v>2834</v>
      </c>
      <c r="G45" s="572">
        <v>1241.2</v>
      </c>
    </row>
    <row r="46" spans="1:7">
      <c r="A46" s="571" t="s">
        <v>3552</v>
      </c>
      <c r="B46" s="571">
        <v>7400073854</v>
      </c>
      <c r="C46" s="571" t="s">
        <v>2742</v>
      </c>
      <c r="D46" s="571" t="s">
        <v>3559</v>
      </c>
      <c r="E46" s="571" t="s">
        <v>157</v>
      </c>
      <c r="F46" s="571" t="s">
        <v>2834</v>
      </c>
      <c r="G46" s="572">
        <v>1241.2</v>
      </c>
    </row>
    <row r="47" spans="1:7">
      <c r="A47" t="s">
        <v>3507</v>
      </c>
      <c r="B47">
        <v>7400068545</v>
      </c>
      <c r="C47" t="s">
        <v>2742</v>
      </c>
      <c r="D47" t="s">
        <v>1205</v>
      </c>
      <c r="E47" t="s">
        <v>3454</v>
      </c>
      <c r="F47" t="s">
        <v>2834</v>
      </c>
      <c r="G47" s="2">
        <v>4423.08</v>
      </c>
    </row>
    <row r="48" spans="1:7">
      <c r="A48" t="s">
        <v>3507</v>
      </c>
      <c r="B48">
        <v>7400068557</v>
      </c>
      <c r="C48" t="s">
        <v>2742</v>
      </c>
      <c r="D48" t="s">
        <v>2672</v>
      </c>
      <c r="E48" t="s">
        <v>3455</v>
      </c>
      <c r="F48" t="s">
        <v>2834</v>
      </c>
      <c r="G48" s="2">
        <v>8117.68</v>
      </c>
    </row>
    <row r="49" spans="1:7">
      <c r="A49" t="s">
        <v>3522</v>
      </c>
      <c r="B49">
        <v>7400070484</v>
      </c>
      <c r="C49" t="s">
        <v>2742</v>
      </c>
      <c r="D49" t="s">
        <v>3311</v>
      </c>
      <c r="E49" t="s">
        <v>3454</v>
      </c>
      <c r="F49" t="s">
        <v>2834</v>
      </c>
      <c r="G49" s="2">
        <v>9000.44</v>
      </c>
    </row>
    <row r="50" spans="1:7">
      <c r="A50" t="s">
        <v>3522</v>
      </c>
      <c r="B50">
        <v>7400070488</v>
      </c>
      <c r="C50" t="s">
        <v>2742</v>
      </c>
      <c r="D50" t="s">
        <v>3349</v>
      </c>
      <c r="E50" t="s">
        <v>3524</v>
      </c>
      <c r="F50" t="s">
        <v>2834</v>
      </c>
      <c r="G50" s="2">
        <v>9000.44</v>
      </c>
    </row>
    <row r="51" spans="1:7">
      <c r="A51" t="s">
        <v>3531</v>
      </c>
      <c r="B51">
        <v>7400071872</v>
      </c>
      <c r="C51" t="s">
        <v>2742</v>
      </c>
      <c r="D51" t="s">
        <v>3165</v>
      </c>
      <c r="E51" t="s">
        <v>3455</v>
      </c>
      <c r="F51" t="s">
        <v>2834</v>
      </c>
      <c r="G51" s="2">
        <v>11216.04</v>
      </c>
    </row>
    <row r="52" spans="1:7">
      <c r="A52" t="s">
        <v>3522</v>
      </c>
      <c r="B52">
        <v>7400070492</v>
      </c>
      <c r="C52" t="s">
        <v>2742</v>
      </c>
      <c r="D52" t="s">
        <v>1860</v>
      </c>
      <c r="E52" t="s">
        <v>3297</v>
      </c>
      <c r="F52" t="s">
        <v>2834</v>
      </c>
      <c r="G52" s="2">
        <v>11456.16</v>
      </c>
    </row>
    <row r="53" spans="1:7">
      <c r="A53" t="s">
        <v>3531</v>
      </c>
      <c r="B53">
        <v>7400071870</v>
      </c>
      <c r="C53" t="s">
        <v>2742</v>
      </c>
      <c r="D53" t="s">
        <v>1864</v>
      </c>
      <c r="E53" t="s">
        <v>3455</v>
      </c>
      <c r="F53" t="s">
        <v>2834</v>
      </c>
      <c r="G53" s="2">
        <v>11456.16</v>
      </c>
    </row>
    <row r="54" spans="1:7">
      <c r="A54" t="s">
        <v>3507</v>
      </c>
      <c r="B54">
        <v>7400068540</v>
      </c>
      <c r="C54" t="s">
        <v>2742</v>
      </c>
      <c r="D54" t="s">
        <v>3519</v>
      </c>
      <c r="E54" t="s">
        <v>3454</v>
      </c>
      <c r="F54" t="s">
        <v>2834</v>
      </c>
      <c r="G54" s="2">
        <v>14317.88</v>
      </c>
    </row>
    <row r="55" spans="1:7">
      <c r="A55" t="s">
        <v>3507</v>
      </c>
      <c r="B55">
        <v>7400068549</v>
      </c>
      <c r="C55" t="s">
        <v>2742</v>
      </c>
      <c r="D55" t="s">
        <v>3520</v>
      </c>
      <c r="E55" t="s">
        <v>3454</v>
      </c>
      <c r="F55" t="s">
        <v>2834</v>
      </c>
      <c r="G55" s="2">
        <v>15750.48</v>
      </c>
    </row>
    <row r="56" spans="1:7">
      <c r="A56" t="s">
        <v>3507</v>
      </c>
      <c r="B56">
        <v>7400068553</v>
      </c>
      <c r="C56" t="s">
        <v>2742</v>
      </c>
      <c r="D56" t="s">
        <v>3521</v>
      </c>
      <c r="E56" t="s">
        <v>3454</v>
      </c>
      <c r="F56" t="s">
        <v>2834</v>
      </c>
      <c r="G56" s="2">
        <v>15750.48</v>
      </c>
    </row>
    <row r="57" spans="1:7">
      <c r="A57" t="s">
        <v>3522</v>
      </c>
      <c r="B57">
        <v>7400070468</v>
      </c>
      <c r="C57" t="s">
        <v>2742</v>
      </c>
      <c r="D57" t="s">
        <v>2117</v>
      </c>
      <c r="E57" t="s">
        <v>3454</v>
      </c>
      <c r="F57" t="s">
        <v>2834</v>
      </c>
      <c r="G57" s="2">
        <v>15750.48</v>
      </c>
    </row>
    <row r="58" spans="1:7">
      <c r="A58" t="s">
        <v>3522</v>
      </c>
      <c r="B58">
        <v>7400070472</v>
      </c>
      <c r="C58" t="s">
        <v>2742</v>
      </c>
      <c r="D58" t="s">
        <v>3523</v>
      </c>
      <c r="E58" t="s">
        <v>3454</v>
      </c>
      <c r="F58" t="s">
        <v>2834</v>
      </c>
      <c r="G58" s="2">
        <v>15750.48</v>
      </c>
    </row>
    <row r="59" spans="1:7">
      <c r="A59" t="s">
        <v>3522</v>
      </c>
      <c r="B59">
        <v>7400070476</v>
      </c>
      <c r="C59" t="s">
        <v>2742</v>
      </c>
      <c r="D59" t="s">
        <v>1665</v>
      </c>
      <c r="E59" t="s">
        <v>3454</v>
      </c>
      <c r="F59" t="s">
        <v>2834</v>
      </c>
      <c r="G59" s="2">
        <v>15750.48</v>
      </c>
    </row>
    <row r="60" spans="1:7">
      <c r="A60" t="s">
        <v>3522</v>
      </c>
      <c r="B60">
        <v>7400070480</v>
      </c>
      <c r="C60" t="s">
        <v>2742</v>
      </c>
      <c r="D60" t="s">
        <v>2616</v>
      </c>
      <c r="E60" t="s">
        <v>3454</v>
      </c>
      <c r="F60" t="s">
        <v>2834</v>
      </c>
      <c r="G60" s="2">
        <v>15750.48</v>
      </c>
    </row>
    <row r="61" spans="1:7">
      <c r="A61" t="s">
        <v>3522</v>
      </c>
      <c r="B61">
        <v>7400070497</v>
      </c>
      <c r="C61" t="s">
        <v>2742</v>
      </c>
      <c r="D61" t="s">
        <v>3525</v>
      </c>
      <c r="E61" t="s">
        <v>3299</v>
      </c>
      <c r="F61" t="s">
        <v>2834</v>
      </c>
      <c r="G61" s="2">
        <v>15750.48</v>
      </c>
    </row>
    <row r="62" spans="1:7">
      <c r="A62" t="s">
        <v>3531</v>
      </c>
      <c r="B62">
        <v>7400071845</v>
      </c>
      <c r="C62" t="s">
        <v>2742</v>
      </c>
      <c r="D62" t="s">
        <v>2124</v>
      </c>
      <c r="E62" t="s">
        <v>3299</v>
      </c>
      <c r="F62" t="s">
        <v>2834</v>
      </c>
      <c r="G62" s="2">
        <v>15750.48</v>
      </c>
    </row>
    <row r="63" spans="1:7">
      <c r="A63" t="s">
        <v>3531</v>
      </c>
      <c r="B63">
        <v>7400071853</v>
      </c>
      <c r="C63" t="s">
        <v>2742</v>
      </c>
      <c r="D63" t="s">
        <v>1642</v>
      </c>
      <c r="E63" t="s">
        <v>3454</v>
      </c>
      <c r="F63" t="s">
        <v>2834</v>
      </c>
      <c r="G63" s="2">
        <v>15750.48</v>
      </c>
    </row>
    <row r="64" spans="1:7">
      <c r="A64" t="s">
        <v>3531</v>
      </c>
      <c r="B64">
        <v>7400071860</v>
      </c>
      <c r="C64" t="s">
        <v>2742</v>
      </c>
      <c r="D64" t="s">
        <v>2117</v>
      </c>
      <c r="E64" t="s">
        <v>3454</v>
      </c>
      <c r="F64" t="s">
        <v>2834</v>
      </c>
      <c r="G64" s="2">
        <v>15750.48</v>
      </c>
    </row>
    <row r="65" spans="1:7">
      <c r="A65" t="s">
        <v>3531</v>
      </c>
      <c r="B65">
        <v>7400071864</v>
      </c>
      <c r="C65" t="s">
        <v>2742</v>
      </c>
      <c r="D65" t="s">
        <v>3535</v>
      </c>
      <c r="E65" t="s">
        <v>3454</v>
      </c>
      <c r="F65" t="s">
        <v>2834</v>
      </c>
      <c r="G65" s="2">
        <v>15750.48</v>
      </c>
    </row>
    <row r="66" spans="1:7">
      <c r="A66" t="s">
        <v>3536</v>
      </c>
      <c r="B66">
        <v>7400072489</v>
      </c>
      <c r="C66" t="s">
        <v>2742</v>
      </c>
      <c r="D66" t="s">
        <v>3550</v>
      </c>
      <c r="E66" t="s">
        <v>3454</v>
      </c>
      <c r="F66" t="s">
        <v>2834</v>
      </c>
      <c r="G66" s="2">
        <v>15750.48</v>
      </c>
    </row>
    <row r="67" spans="1:7">
      <c r="A67" t="s">
        <v>3552</v>
      </c>
      <c r="B67">
        <v>7400073828</v>
      </c>
      <c r="C67" t="s">
        <v>2742</v>
      </c>
      <c r="D67" t="s">
        <v>3553</v>
      </c>
      <c r="E67" t="s">
        <v>3454</v>
      </c>
      <c r="F67" t="s">
        <v>2834</v>
      </c>
      <c r="G67" s="2">
        <v>15750.48</v>
      </c>
    </row>
    <row r="68" spans="1:7">
      <c r="A68" t="s">
        <v>3552</v>
      </c>
      <c r="B68">
        <v>7400073830</v>
      </c>
      <c r="C68" t="s">
        <v>2742</v>
      </c>
      <c r="D68" t="s">
        <v>3155</v>
      </c>
      <c r="E68" t="s">
        <v>3454</v>
      </c>
      <c r="F68" t="s">
        <v>2834</v>
      </c>
      <c r="G68" s="2">
        <v>15750.48</v>
      </c>
    </row>
    <row r="69" spans="1:7">
      <c r="A69" t="s">
        <v>3507</v>
      </c>
      <c r="B69">
        <v>7400068535</v>
      </c>
      <c r="C69" t="s">
        <v>2742</v>
      </c>
      <c r="D69" t="s">
        <v>2107</v>
      </c>
      <c r="E69" t="s">
        <v>3518</v>
      </c>
      <c r="F69" t="s">
        <v>2834</v>
      </c>
      <c r="G69" s="2">
        <v>19092.439999999999</v>
      </c>
    </row>
    <row r="70" spans="1:7">
      <c r="A70" t="s">
        <v>3531</v>
      </c>
      <c r="B70">
        <v>7400071868</v>
      </c>
      <c r="C70" t="s">
        <v>2742</v>
      </c>
      <c r="D70" t="s">
        <v>415</v>
      </c>
      <c r="E70" t="s">
        <v>3454</v>
      </c>
      <c r="F70" t="s">
        <v>2834</v>
      </c>
      <c r="G70" s="2">
        <v>19565.72</v>
      </c>
    </row>
    <row r="71" spans="1:7">
      <c r="A71" t="s">
        <v>3536</v>
      </c>
      <c r="B71">
        <v>7400072497</v>
      </c>
      <c r="C71" t="s">
        <v>2742</v>
      </c>
      <c r="D71" t="s">
        <v>415</v>
      </c>
      <c r="E71" t="s">
        <v>3454</v>
      </c>
      <c r="F71" t="s">
        <v>2834</v>
      </c>
      <c r="G71" s="2">
        <v>19565.72</v>
      </c>
    </row>
    <row r="72" spans="1:7">
      <c r="A72" t="s">
        <v>3552</v>
      </c>
      <c r="B72">
        <v>7400073833</v>
      </c>
      <c r="C72" t="s">
        <v>2742</v>
      </c>
      <c r="D72" t="s">
        <v>3554</v>
      </c>
      <c r="E72" t="s">
        <v>3454</v>
      </c>
      <c r="F72" t="s">
        <v>2834</v>
      </c>
      <c r="G72" s="2">
        <v>19565.72</v>
      </c>
    </row>
    <row r="73" spans="1:7">
      <c r="A73" t="s">
        <v>3536</v>
      </c>
      <c r="B73">
        <v>7400072492</v>
      </c>
      <c r="C73" t="s">
        <v>2742</v>
      </c>
      <c r="D73" t="s">
        <v>3551</v>
      </c>
      <c r="E73" t="s">
        <v>3454</v>
      </c>
      <c r="F73" t="s">
        <v>2834</v>
      </c>
      <c r="G73" s="2">
        <v>21592.240000000002</v>
      </c>
    </row>
    <row r="74" spans="1:7">
      <c r="A74" t="s">
        <v>3531</v>
      </c>
      <c r="B74">
        <v>7400071850</v>
      </c>
      <c r="C74" t="s">
        <v>2742</v>
      </c>
      <c r="D74" t="s">
        <v>3534</v>
      </c>
      <c r="E74" t="s">
        <v>3297</v>
      </c>
      <c r="F74" t="s">
        <v>2834</v>
      </c>
      <c r="G74" s="2">
        <v>30851.360000000001</v>
      </c>
    </row>
    <row r="75" spans="1:7">
      <c r="A75" t="s">
        <v>3552</v>
      </c>
      <c r="B75">
        <v>7400073826</v>
      </c>
      <c r="C75" t="s">
        <v>2742</v>
      </c>
      <c r="D75" t="s">
        <v>3534</v>
      </c>
      <c r="E75" t="s">
        <v>3297</v>
      </c>
      <c r="F75" t="s">
        <v>2834</v>
      </c>
      <c r="G75" s="2">
        <v>30851.360000000001</v>
      </c>
    </row>
    <row r="76" spans="1:7">
      <c r="G76" s="6">
        <f>SUM(G1:G75)</f>
        <v>348339.88000000024</v>
      </c>
    </row>
  </sheetData>
  <sortState ref="A12:G75">
    <sortCondition ref="G12:G75"/>
  </sortState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02"/>
  <sheetViews>
    <sheetView topLeftCell="A82" workbookViewId="0">
      <selection activeCell="A107" sqref="A107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3605</v>
      </c>
      <c r="E1" s="40"/>
      <c r="K1" s="720"/>
      <c r="L1" s="720"/>
      <c r="M1" s="720"/>
    </row>
    <row r="2" spans="1:15" ht="15">
      <c r="A2" s="720"/>
      <c r="B2" s="720"/>
      <c r="C2" s="720"/>
      <c r="D2" s="720"/>
      <c r="E2" s="720"/>
      <c r="F2" s="721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721"/>
      <c r="K3" s="41" t="s">
        <v>187</v>
      </c>
      <c r="L3" s="42"/>
      <c r="M3" s="720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720"/>
    </row>
    <row r="5" spans="1:15" ht="15" customHeight="1">
      <c r="A5" s="637" t="s">
        <v>138</v>
      </c>
      <c r="B5" s="339" t="s">
        <v>1451</v>
      </c>
      <c r="C5" s="339" t="s">
        <v>136</v>
      </c>
      <c r="D5" s="344">
        <v>-13500.08</v>
      </c>
      <c r="E5" s="335"/>
      <c r="F5" s="496" t="s">
        <v>190</v>
      </c>
      <c r="G5" s="423"/>
      <c r="H5" s="335"/>
      <c r="I5" s="357"/>
      <c r="K5" s="357"/>
      <c r="L5" s="358"/>
      <c r="M5" s="359"/>
      <c r="N5" s="360"/>
      <c r="O5" s="360"/>
    </row>
    <row r="6" spans="1:15" ht="15" customHeight="1">
      <c r="A6" s="637" t="s">
        <v>138</v>
      </c>
      <c r="B6" s="396" t="s">
        <v>2155</v>
      </c>
      <c r="C6" s="339" t="s">
        <v>136</v>
      </c>
      <c r="D6" s="344">
        <v>-15750.48</v>
      </c>
      <c r="E6" s="335" t="s">
        <v>133</v>
      </c>
      <c r="F6" s="496" t="s">
        <v>190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637" t="s">
        <v>138</v>
      </c>
      <c r="B7" s="396" t="s">
        <v>746</v>
      </c>
      <c r="C7" s="339" t="s">
        <v>136</v>
      </c>
      <c r="D7" s="344">
        <v>-15750.48</v>
      </c>
      <c r="E7" s="335" t="s">
        <v>135</v>
      </c>
      <c r="F7" s="496" t="s">
        <v>190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637" t="s">
        <v>138</v>
      </c>
      <c r="B8" s="339" t="s">
        <v>288</v>
      </c>
      <c r="C8" s="339" t="s">
        <v>136</v>
      </c>
      <c r="D8" s="344">
        <v>-9000.44</v>
      </c>
      <c r="E8" s="335"/>
      <c r="F8" s="496" t="s">
        <v>190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637" t="s">
        <v>138</v>
      </c>
      <c r="B9" s="339" t="s">
        <v>1471</v>
      </c>
      <c r="C9" s="339" t="s">
        <v>136</v>
      </c>
      <c r="D9" s="344">
        <v>-13500.08</v>
      </c>
      <c r="E9" s="335"/>
      <c r="F9" s="496" t="s">
        <v>190</v>
      </c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637" t="s">
        <v>138</v>
      </c>
      <c r="B10" s="339" t="s">
        <v>3563</v>
      </c>
      <c r="C10" s="339" t="s">
        <v>136</v>
      </c>
      <c r="D10" s="572">
        <v>1241.2</v>
      </c>
      <c r="E10" s="335"/>
      <c r="F10" s="496" t="s">
        <v>137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637" t="s">
        <v>138</v>
      </c>
      <c r="B11" s="339" t="s">
        <v>3572</v>
      </c>
      <c r="C11" s="339" t="s">
        <v>136</v>
      </c>
      <c r="D11" s="572">
        <v>1241.2</v>
      </c>
      <c r="E11" s="335"/>
      <c r="F11" s="496" t="s">
        <v>137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>
      <c r="A12" s="637" t="s">
        <v>138</v>
      </c>
      <c r="B12" s="339" t="s">
        <v>3573</v>
      </c>
      <c r="C12" s="339" t="s">
        <v>136</v>
      </c>
      <c r="D12" s="572">
        <v>1241.2</v>
      </c>
      <c r="E12" s="335"/>
      <c r="F12" s="496" t="s">
        <v>137</v>
      </c>
      <c r="G12" s="423"/>
      <c r="H12" s="335"/>
      <c r="I12" s="357"/>
      <c r="K12" s="357"/>
      <c r="L12" s="358"/>
      <c r="M12" s="359"/>
      <c r="N12" s="360"/>
      <c r="O12" s="360"/>
    </row>
    <row r="13" spans="1:15" ht="15" customHeight="1">
      <c r="A13" s="637" t="s">
        <v>138</v>
      </c>
      <c r="B13" s="339" t="s">
        <v>3574</v>
      </c>
      <c r="C13" s="339" t="s">
        <v>136</v>
      </c>
      <c r="D13" s="572">
        <v>1241.2</v>
      </c>
      <c r="E13" s="335"/>
      <c r="F13" s="496" t="s">
        <v>137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637" t="s">
        <v>138</v>
      </c>
      <c r="B14" s="339" t="s">
        <v>3577</v>
      </c>
      <c r="C14" s="339" t="s">
        <v>136</v>
      </c>
      <c r="D14" s="572">
        <v>1241.2</v>
      </c>
      <c r="E14" s="335"/>
      <c r="F14" s="496" t="s">
        <v>137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637" t="s">
        <v>138</v>
      </c>
      <c r="B15" s="339" t="s">
        <v>3578</v>
      </c>
      <c r="C15" s="339" t="s">
        <v>136</v>
      </c>
      <c r="D15" s="572">
        <v>1241.2</v>
      </c>
      <c r="E15" s="335"/>
      <c r="F15" s="496" t="s">
        <v>137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37" t="s">
        <v>138</v>
      </c>
      <c r="B16" s="339" t="s">
        <v>3580</v>
      </c>
      <c r="C16" s="339" t="s">
        <v>136</v>
      </c>
      <c r="D16" s="572">
        <v>1241.2</v>
      </c>
      <c r="E16" s="335"/>
      <c r="F16" s="496" t="s">
        <v>137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37" t="s">
        <v>138</v>
      </c>
      <c r="B17" s="339" t="s">
        <v>3593</v>
      </c>
      <c r="C17" s="339" t="s">
        <v>136</v>
      </c>
      <c r="D17" s="572">
        <v>1241.2</v>
      </c>
      <c r="E17" s="335"/>
      <c r="F17" s="496" t="s">
        <v>137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637" t="s">
        <v>138</v>
      </c>
      <c r="B18" s="339" t="s">
        <v>3594</v>
      </c>
      <c r="C18" s="339" t="s">
        <v>136</v>
      </c>
      <c r="D18" s="572">
        <v>1241.2</v>
      </c>
      <c r="E18" s="335"/>
      <c r="F18" s="496" t="s">
        <v>137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637" t="s">
        <v>138</v>
      </c>
      <c r="B19" s="339" t="s">
        <v>3595</v>
      </c>
      <c r="C19" s="339" t="s">
        <v>136</v>
      </c>
      <c r="D19" s="572">
        <v>1241.2</v>
      </c>
      <c r="E19" s="335"/>
      <c r="F19" s="496" t="s">
        <v>137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637" t="s">
        <v>138</v>
      </c>
      <c r="B20" s="339" t="s">
        <v>3397</v>
      </c>
      <c r="C20" s="339" t="s">
        <v>136</v>
      </c>
      <c r="D20" s="2">
        <v>9000.44</v>
      </c>
      <c r="E20" s="335"/>
      <c r="F20" s="496" t="s">
        <v>190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637" t="s">
        <v>138</v>
      </c>
      <c r="B21" s="339" t="s">
        <v>2021</v>
      </c>
      <c r="C21" s="339" t="s">
        <v>136</v>
      </c>
      <c r="D21" s="2">
        <v>15750.48</v>
      </c>
      <c r="E21" s="335"/>
      <c r="F21" s="496" t="s">
        <v>190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637" t="s">
        <v>138</v>
      </c>
      <c r="B22" s="398" t="s">
        <v>462</v>
      </c>
      <c r="C22" s="339" t="s">
        <v>136</v>
      </c>
      <c r="D22" s="2">
        <v>15750.48</v>
      </c>
      <c r="E22" s="335"/>
      <c r="F22" s="496" t="s">
        <v>190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>
      <c r="A23" s="637" t="s">
        <v>138</v>
      </c>
      <c r="B23" s="396" t="s">
        <v>2155</v>
      </c>
      <c r="C23" s="339" t="s">
        <v>136</v>
      </c>
      <c r="D23" s="2">
        <v>15750.48</v>
      </c>
      <c r="E23" s="335" t="s">
        <v>133</v>
      </c>
      <c r="F23" s="496" t="s">
        <v>190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>
      <c r="A24" s="637" t="s">
        <v>138</v>
      </c>
      <c r="B24" s="339" t="s">
        <v>3598</v>
      </c>
      <c r="C24" s="339" t="s">
        <v>136</v>
      </c>
      <c r="D24" s="2">
        <v>15750.48</v>
      </c>
      <c r="E24" s="335"/>
      <c r="F24" s="496" t="s">
        <v>190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>
      <c r="A25" s="637" t="s">
        <v>138</v>
      </c>
      <c r="B25" s="398" t="s">
        <v>1771</v>
      </c>
      <c r="C25" s="339" t="s">
        <v>136</v>
      </c>
      <c r="D25" s="2">
        <v>15750.48</v>
      </c>
      <c r="E25" s="335"/>
      <c r="F25" s="496" t="s">
        <v>190</v>
      </c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>
      <c r="A26" s="637" t="s">
        <v>138</v>
      </c>
      <c r="B26" s="398" t="s">
        <v>2642</v>
      </c>
      <c r="C26" s="339" t="s">
        <v>136</v>
      </c>
      <c r="D26" s="2">
        <v>15750.48</v>
      </c>
      <c r="E26" s="335"/>
      <c r="F26" s="496" t="s">
        <v>190</v>
      </c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>
      <c r="A27" s="637" t="s">
        <v>138</v>
      </c>
      <c r="B27" s="398" t="s">
        <v>3599</v>
      </c>
      <c r="C27" s="339" t="s">
        <v>136</v>
      </c>
      <c r="D27" s="2">
        <v>15750.48</v>
      </c>
      <c r="E27" s="335"/>
      <c r="F27" s="496" t="s">
        <v>190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>
      <c r="A28" s="637" t="s">
        <v>138</v>
      </c>
      <c r="B28" s="339" t="s">
        <v>2162</v>
      </c>
      <c r="C28" s="339" t="s">
        <v>136</v>
      </c>
      <c r="D28" s="2">
        <v>15750.48</v>
      </c>
      <c r="E28" s="335"/>
      <c r="F28" s="496" t="s">
        <v>190</v>
      </c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>
      <c r="A29" s="637" t="s">
        <v>138</v>
      </c>
      <c r="B29" s="398" t="s">
        <v>1758</v>
      </c>
      <c r="C29" s="339" t="s">
        <v>136</v>
      </c>
      <c r="D29" s="2">
        <v>15750.48</v>
      </c>
      <c r="E29" s="335"/>
      <c r="F29" s="496" t="s">
        <v>190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637" t="s">
        <v>138</v>
      </c>
      <c r="B30" s="339" t="s">
        <v>2155</v>
      </c>
      <c r="C30" s="339" t="s">
        <v>136</v>
      </c>
      <c r="D30" s="2">
        <v>15750.48</v>
      </c>
      <c r="E30" s="335" t="s">
        <v>133</v>
      </c>
      <c r="F30" s="496" t="s">
        <v>190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637" t="s">
        <v>138</v>
      </c>
      <c r="B31" s="339" t="s">
        <v>3600</v>
      </c>
      <c r="C31" s="339" t="s">
        <v>136</v>
      </c>
      <c r="D31" s="2">
        <v>15750.48</v>
      </c>
      <c r="E31" s="335"/>
      <c r="F31" s="496" t="s">
        <v>190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637" t="s">
        <v>138</v>
      </c>
      <c r="B32" s="339" t="s">
        <v>3601</v>
      </c>
      <c r="C32" s="339" t="s">
        <v>136</v>
      </c>
      <c r="D32" s="2">
        <v>15750.48</v>
      </c>
      <c r="E32" s="335"/>
      <c r="F32" s="496" t="s">
        <v>190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637" t="s">
        <v>138</v>
      </c>
      <c r="B33" s="398" t="s">
        <v>3602</v>
      </c>
      <c r="C33" s="339" t="s">
        <v>136</v>
      </c>
      <c r="D33" s="2">
        <v>15750.48</v>
      </c>
      <c r="E33" s="335"/>
      <c r="F33" s="496" t="s">
        <v>190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 thickBot="1">
      <c r="A34" s="638" t="s">
        <v>138</v>
      </c>
      <c r="B34" s="397" t="s">
        <v>746</v>
      </c>
      <c r="C34" s="362" t="s">
        <v>136</v>
      </c>
      <c r="D34" s="87">
        <v>15750.48</v>
      </c>
      <c r="E34" s="364" t="s">
        <v>135</v>
      </c>
      <c r="F34" s="495" t="s">
        <v>190</v>
      </c>
      <c r="G34" s="400"/>
      <c r="H34" s="364"/>
      <c r="I34" s="367"/>
      <c r="K34" s="357"/>
      <c r="L34" s="358"/>
      <c r="M34" s="359"/>
      <c r="N34" s="360"/>
      <c r="O34" s="360"/>
    </row>
    <row r="35" spans="1:15" ht="15" customHeight="1">
      <c r="A35" s="637" t="s">
        <v>138</v>
      </c>
      <c r="B35" s="339" t="s">
        <v>3565</v>
      </c>
      <c r="C35" s="339" t="s">
        <v>2905</v>
      </c>
      <c r="D35" s="572">
        <v>1241.2</v>
      </c>
      <c r="E35" s="335"/>
      <c r="F35" s="496" t="s">
        <v>137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637" t="s">
        <v>138</v>
      </c>
      <c r="B36" s="339" t="s">
        <v>3566</v>
      </c>
      <c r="C36" s="339" t="s">
        <v>2905</v>
      </c>
      <c r="D36" s="572">
        <v>1241.2</v>
      </c>
      <c r="E36" s="335"/>
      <c r="F36" s="496" t="s">
        <v>137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637" t="s">
        <v>138</v>
      </c>
      <c r="B37" s="339" t="s">
        <v>3567</v>
      </c>
      <c r="C37" s="339" t="s">
        <v>2905</v>
      </c>
      <c r="D37" s="572">
        <v>1241.2</v>
      </c>
      <c r="E37" s="335"/>
      <c r="F37" s="496" t="s">
        <v>137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>
      <c r="A38" s="637" t="s">
        <v>138</v>
      </c>
      <c r="B38" s="339" t="s">
        <v>3568</v>
      </c>
      <c r="C38" s="339" t="s">
        <v>2905</v>
      </c>
      <c r="D38" s="572">
        <v>1241.2</v>
      </c>
      <c r="E38" s="335"/>
      <c r="F38" s="496" t="s">
        <v>137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637" t="s">
        <v>138</v>
      </c>
      <c r="B39" s="339" t="s">
        <v>3569</v>
      </c>
      <c r="C39" s="339" t="s">
        <v>2905</v>
      </c>
      <c r="D39" s="572">
        <v>1241.2</v>
      </c>
      <c r="E39" s="335"/>
      <c r="F39" s="496" t="s">
        <v>137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37" t="s">
        <v>138</v>
      </c>
      <c r="B40" s="339" t="s">
        <v>3570</v>
      </c>
      <c r="C40" s="339" t="s">
        <v>2905</v>
      </c>
      <c r="D40" s="572">
        <v>1241.2</v>
      </c>
      <c r="E40" s="335"/>
      <c r="F40" s="496" t="s">
        <v>137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637" t="s">
        <v>138</v>
      </c>
      <c r="B41" s="339" t="s">
        <v>3571</v>
      </c>
      <c r="C41" s="339" t="s">
        <v>2905</v>
      </c>
      <c r="D41" s="572">
        <v>1241.2</v>
      </c>
      <c r="E41" s="335"/>
      <c r="F41" s="496" t="s">
        <v>137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637" t="s">
        <v>138</v>
      </c>
      <c r="B42" s="339" t="s">
        <v>3581</v>
      </c>
      <c r="C42" s="339" t="s">
        <v>2905</v>
      </c>
      <c r="D42" s="572">
        <v>1241.2</v>
      </c>
      <c r="E42" s="335"/>
      <c r="F42" s="496" t="s">
        <v>137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>
      <c r="A43" s="637" t="s">
        <v>138</v>
      </c>
      <c r="B43" s="339" t="s">
        <v>3582</v>
      </c>
      <c r="C43" s="339" t="s">
        <v>2905</v>
      </c>
      <c r="D43" s="572">
        <v>1241.2</v>
      </c>
      <c r="E43" s="335"/>
      <c r="F43" s="496" t="s">
        <v>137</v>
      </c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637" t="s">
        <v>138</v>
      </c>
      <c r="B44" s="339" t="s">
        <v>3583</v>
      </c>
      <c r="C44" s="339" t="s">
        <v>2905</v>
      </c>
      <c r="D44" s="572">
        <v>1241.2</v>
      </c>
      <c r="E44" s="335"/>
      <c r="F44" s="496" t="s">
        <v>137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637" t="s">
        <v>138</v>
      </c>
      <c r="B45" s="339" t="s">
        <v>3584</v>
      </c>
      <c r="C45" s="339" t="s">
        <v>2905</v>
      </c>
      <c r="D45" s="572">
        <v>1241.2</v>
      </c>
      <c r="E45" s="335"/>
      <c r="F45" s="496" t="s">
        <v>137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637" t="s">
        <v>138</v>
      </c>
      <c r="B46" s="339" t="s">
        <v>3585</v>
      </c>
      <c r="C46" s="339" t="s">
        <v>2905</v>
      </c>
      <c r="D46" s="572">
        <v>1241.2</v>
      </c>
      <c r="E46" s="335"/>
      <c r="F46" s="496" t="s">
        <v>137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>
      <c r="A47" s="637" t="s">
        <v>138</v>
      </c>
      <c r="B47" s="339" t="s">
        <v>3586</v>
      </c>
      <c r="C47" s="339" t="s">
        <v>2905</v>
      </c>
      <c r="D47" s="572">
        <v>1241.2</v>
      </c>
      <c r="E47" s="335"/>
      <c r="F47" s="496" t="s">
        <v>137</v>
      </c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>
      <c r="A48" s="637" t="s">
        <v>138</v>
      </c>
      <c r="B48" s="339" t="s">
        <v>3587</v>
      </c>
      <c r="C48" s="339" t="s">
        <v>2905</v>
      </c>
      <c r="D48" s="572">
        <v>1241.2</v>
      </c>
      <c r="E48" s="335"/>
      <c r="F48" s="496" t="s">
        <v>137</v>
      </c>
      <c r="G48" s="663"/>
      <c r="H48" s="335"/>
      <c r="I48" s="357"/>
      <c r="K48" s="357"/>
      <c r="L48" s="358"/>
      <c r="M48" s="359"/>
      <c r="N48" s="360"/>
      <c r="O48" s="360"/>
    </row>
    <row r="49" spans="1:15" ht="15" customHeight="1">
      <c r="A49" s="637" t="s">
        <v>138</v>
      </c>
      <c r="B49" s="339" t="s">
        <v>3588</v>
      </c>
      <c r="C49" s="339" t="s">
        <v>2905</v>
      </c>
      <c r="D49" s="572">
        <v>1241.2</v>
      </c>
      <c r="E49" s="335"/>
      <c r="F49" s="496" t="s">
        <v>137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637" t="s">
        <v>138</v>
      </c>
      <c r="B50" s="339" t="s">
        <v>3589</v>
      </c>
      <c r="C50" s="339" t="s">
        <v>2905</v>
      </c>
      <c r="D50" s="572">
        <v>1241.2</v>
      </c>
      <c r="E50" s="335"/>
      <c r="F50" s="496" t="s">
        <v>137</v>
      </c>
      <c r="G50" s="423"/>
      <c r="H50" s="335"/>
      <c r="I50" s="357"/>
      <c r="K50" s="357"/>
      <c r="L50" s="358"/>
      <c r="M50" s="359"/>
      <c r="N50" s="360"/>
      <c r="O50" s="360"/>
    </row>
    <row r="51" spans="1:15" ht="15" customHeight="1">
      <c r="A51" s="637" t="s">
        <v>138</v>
      </c>
      <c r="B51" s="339" t="s">
        <v>3590</v>
      </c>
      <c r="C51" s="339" t="s">
        <v>2905</v>
      </c>
      <c r="D51" s="572">
        <v>1241.2</v>
      </c>
      <c r="E51" s="335"/>
      <c r="F51" s="496" t="s">
        <v>137</v>
      </c>
      <c r="G51" s="423"/>
      <c r="H51" s="335"/>
      <c r="I51" s="357"/>
      <c r="K51" s="357"/>
      <c r="L51" s="358"/>
      <c r="M51" s="359"/>
      <c r="N51" s="360"/>
      <c r="O51" s="360"/>
    </row>
    <row r="52" spans="1:15" ht="15" customHeight="1" thickBot="1">
      <c r="A52" s="638" t="s">
        <v>138</v>
      </c>
      <c r="B52" s="362" t="s">
        <v>3591</v>
      </c>
      <c r="C52" s="362" t="s">
        <v>2905</v>
      </c>
      <c r="D52" s="576">
        <v>1241.2</v>
      </c>
      <c r="E52" s="364"/>
      <c r="F52" s="495" t="s">
        <v>137</v>
      </c>
      <c r="G52" s="400"/>
      <c r="H52" s="364"/>
      <c r="I52" s="367"/>
      <c r="K52" s="357"/>
      <c r="L52" s="358"/>
      <c r="M52" s="359"/>
      <c r="N52" s="360"/>
      <c r="O52" s="360"/>
    </row>
    <row r="53" spans="1:15" ht="15" customHeight="1">
      <c r="A53" s="637" t="s">
        <v>138</v>
      </c>
      <c r="B53" s="396" t="s">
        <v>3560</v>
      </c>
      <c r="C53" s="339" t="s">
        <v>3561</v>
      </c>
      <c r="D53" s="344">
        <v>-30851.360000000001</v>
      </c>
      <c r="E53" s="335" t="s">
        <v>139</v>
      </c>
      <c r="F53" s="496" t="s">
        <v>190</v>
      </c>
      <c r="G53" s="423"/>
      <c r="H53" s="335"/>
      <c r="I53" s="357"/>
      <c r="K53" s="357"/>
      <c r="L53" s="358"/>
      <c r="M53" s="359"/>
      <c r="N53" s="360"/>
      <c r="O53" s="360"/>
    </row>
    <row r="54" spans="1:15" ht="15" customHeight="1">
      <c r="A54" s="637" t="s">
        <v>138</v>
      </c>
      <c r="B54" s="396" t="s">
        <v>3560</v>
      </c>
      <c r="C54" s="339" t="s">
        <v>3561</v>
      </c>
      <c r="D54" s="2">
        <v>30851.360000000001</v>
      </c>
      <c r="E54" s="335" t="s">
        <v>139</v>
      </c>
      <c r="F54" s="496" t="s">
        <v>190</v>
      </c>
      <c r="G54" s="423"/>
      <c r="H54" s="335"/>
      <c r="I54" s="357"/>
      <c r="K54" s="357"/>
      <c r="L54" s="358"/>
      <c r="M54" s="359"/>
      <c r="N54" s="360"/>
      <c r="O54" s="360"/>
    </row>
    <row r="55" spans="1:15" ht="15" customHeight="1" thickBot="1">
      <c r="A55" s="638" t="s">
        <v>138</v>
      </c>
      <c r="B55" s="362" t="s">
        <v>3560</v>
      </c>
      <c r="C55" s="362" t="s">
        <v>3561</v>
      </c>
      <c r="D55" s="87">
        <v>30851.360000000001</v>
      </c>
      <c r="E55" s="364" t="s">
        <v>139</v>
      </c>
      <c r="F55" s="495" t="s">
        <v>190</v>
      </c>
      <c r="G55" s="400"/>
      <c r="H55" s="364"/>
      <c r="I55" s="367"/>
      <c r="K55" s="357"/>
      <c r="L55" s="358"/>
      <c r="M55" s="359"/>
      <c r="N55" s="360"/>
      <c r="O55" s="360"/>
    </row>
    <row r="56" spans="1:15" ht="15" customHeight="1" thickBot="1">
      <c r="A56" s="639" t="s">
        <v>138</v>
      </c>
      <c r="B56" s="372" t="s">
        <v>3562</v>
      </c>
      <c r="C56" s="372" t="s">
        <v>1296</v>
      </c>
      <c r="D56" s="600">
        <v>1241.2</v>
      </c>
      <c r="E56" s="373"/>
      <c r="F56" s="577" t="s">
        <v>137</v>
      </c>
      <c r="G56" s="404"/>
      <c r="H56" s="373"/>
      <c r="I56" s="375"/>
      <c r="K56" s="357"/>
      <c r="L56" s="358"/>
      <c r="M56" s="359"/>
      <c r="N56" s="360"/>
      <c r="O56" s="360"/>
    </row>
    <row r="57" spans="1:15" ht="15" customHeight="1" thickBot="1">
      <c r="A57" s="639" t="s">
        <v>138</v>
      </c>
      <c r="B57" s="372" t="s">
        <v>3604</v>
      </c>
      <c r="C57" s="372" t="s">
        <v>383</v>
      </c>
      <c r="D57" s="98">
        <v>21592.240000000002</v>
      </c>
      <c r="E57" s="373"/>
      <c r="F57" s="577" t="s">
        <v>190</v>
      </c>
      <c r="G57" s="404"/>
      <c r="H57" s="373"/>
      <c r="I57" s="375"/>
      <c r="K57" s="357"/>
      <c r="L57" s="358"/>
      <c r="M57" s="359"/>
      <c r="N57" s="360"/>
      <c r="O57" s="360"/>
    </row>
    <row r="58" spans="1:15" ht="15" customHeight="1">
      <c r="A58" s="637" t="s">
        <v>138</v>
      </c>
      <c r="B58" s="396" t="s">
        <v>465</v>
      </c>
      <c r="C58" s="339" t="s">
        <v>298</v>
      </c>
      <c r="D58" s="344">
        <v>-19565.72</v>
      </c>
      <c r="E58" s="335" t="s">
        <v>137</v>
      </c>
      <c r="F58" s="496" t="s">
        <v>190</v>
      </c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>
      <c r="A59" s="637" t="s">
        <v>138</v>
      </c>
      <c r="B59" s="339" t="s">
        <v>3564</v>
      </c>
      <c r="C59" s="339" t="s">
        <v>298</v>
      </c>
      <c r="D59" s="572">
        <v>1241.2</v>
      </c>
      <c r="E59" s="335"/>
      <c r="F59" s="496" t="s">
        <v>137</v>
      </c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637" t="s">
        <v>138</v>
      </c>
      <c r="B60" s="339" t="s">
        <v>3596</v>
      </c>
      <c r="C60" s="339" t="s">
        <v>298</v>
      </c>
      <c r="D60" s="572">
        <v>1241.2</v>
      </c>
      <c r="E60" s="335"/>
      <c r="F60" s="496" t="s">
        <v>137</v>
      </c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>
      <c r="A61" s="637" t="s">
        <v>138</v>
      </c>
      <c r="B61" s="396" t="s">
        <v>465</v>
      </c>
      <c r="C61" s="339" t="s">
        <v>298</v>
      </c>
      <c r="D61" s="2">
        <v>19565.72</v>
      </c>
      <c r="E61" s="335" t="s">
        <v>137</v>
      </c>
      <c r="F61" s="496" t="s">
        <v>190</v>
      </c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>
      <c r="A62" s="637" t="s">
        <v>138</v>
      </c>
      <c r="B62" s="398" t="s">
        <v>465</v>
      </c>
      <c r="C62" s="339" t="s">
        <v>298</v>
      </c>
      <c r="D62" s="2">
        <v>19565.72</v>
      </c>
      <c r="E62" s="335" t="s">
        <v>137</v>
      </c>
      <c r="F62" s="496" t="s">
        <v>190</v>
      </c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 thickBot="1">
      <c r="A63" s="638" t="s">
        <v>138</v>
      </c>
      <c r="B63" s="362" t="s">
        <v>3603</v>
      </c>
      <c r="C63" s="362" t="s">
        <v>298</v>
      </c>
      <c r="D63" s="87">
        <v>19565.72</v>
      </c>
      <c r="E63" s="364"/>
      <c r="F63" s="495" t="s">
        <v>190</v>
      </c>
      <c r="G63" s="400"/>
      <c r="H63" s="364"/>
      <c r="I63" s="367"/>
      <c r="K63" s="357"/>
      <c r="L63" s="358"/>
      <c r="M63" s="359"/>
      <c r="N63" s="360"/>
      <c r="O63" s="360"/>
    </row>
    <row r="64" spans="1:15" ht="15" customHeight="1">
      <c r="A64" s="637" t="s">
        <v>138</v>
      </c>
      <c r="B64" s="339" t="s">
        <v>1912</v>
      </c>
      <c r="C64" s="339" t="s">
        <v>134</v>
      </c>
      <c r="D64" s="344">
        <v>-11481.68</v>
      </c>
      <c r="E64" s="335"/>
      <c r="F64" s="496" t="s">
        <v>190</v>
      </c>
      <c r="G64" s="423"/>
      <c r="H64" s="335"/>
      <c r="I64" s="357"/>
      <c r="K64" s="357"/>
      <c r="L64" s="358"/>
      <c r="M64" s="359"/>
      <c r="N64" s="360"/>
      <c r="O64" s="360"/>
    </row>
    <row r="65" spans="1:15" ht="15" customHeight="1">
      <c r="A65" s="637" t="s">
        <v>138</v>
      </c>
      <c r="B65" s="339" t="s">
        <v>863</v>
      </c>
      <c r="C65" s="339" t="s">
        <v>134</v>
      </c>
      <c r="D65" s="344">
        <v>-6750.04</v>
      </c>
      <c r="E65" s="335"/>
      <c r="F65" s="496" t="s">
        <v>190</v>
      </c>
      <c r="G65" s="423"/>
      <c r="H65" s="335"/>
      <c r="I65" s="357"/>
      <c r="K65" s="357"/>
      <c r="L65" s="358"/>
      <c r="M65" s="359"/>
      <c r="N65" s="360"/>
      <c r="O65" s="360"/>
    </row>
    <row r="66" spans="1:15" ht="15" customHeight="1">
      <c r="A66" s="637" t="s">
        <v>138</v>
      </c>
      <c r="B66" s="339" t="s">
        <v>2451</v>
      </c>
      <c r="C66" s="339" t="s">
        <v>134</v>
      </c>
      <c r="D66" s="344">
        <v>-11481.68</v>
      </c>
      <c r="E66" s="335"/>
      <c r="F66" s="496" t="s">
        <v>190</v>
      </c>
      <c r="G66" s="423"/>
      <c r="H66" s="335"/>
      <c r="I66" s="357"/>
      <c r="K66" s="357"/>
      <c r="L66" s="358"/>
      <c r="M66" s="359"/>
      <c r="N66" s="360"/>
      <c r="O66" s="360"/>
    </row>
    <row r="67" spans="1:15" ht="15" customHeight="1">
      <c r="A67" s="637" t="s">
        <v>138</v>
      </c>
      <c r="B67" s="339" t="s">
        <v>3575</v>
      </c>
      <c r="C67" s="339" t="s">
        <v>134</v>
      </c>
      <c r="D67" s="572">
        <v>1241.2</v>
      </c>
      <c r="E67" s="335"/>
      <c r="F67" s="496" t="s">
        <v>137</v>
      </c>
      <c r="G67" s="423"/>
      <c r="H67" s="335"/>
      <c r="I67" s="357"/>
      <c r="K67" s="357"/>
      <c r="L67" s="358"/>
      <c r="M67" s="359"/>
      <c r="N67" s="360"/>
      <c r="O67" s="360"/>
    </row>
    <row r="68" spans="1:15" ht="15" customHeight="1">
      <c r="A68" s="637" t="s">
        <v>138</v>
      </c>
      <c r="B68" s="339" t="s">
        <v>3576</v>
      </c>
      <c r="C68" s="339" t="s">
        <v>134</v>
      </c>
      <c r="D68" s="572">
        <v>1241.2</v>
      </c>
      <c r="E68" s="335"/>
      <c r="F68" s="496" t="s">
        <v>137</v>
      </c>
      <c r="G68" s="423"/>
      <c r="H68" s="335"/>
      <c r="I68" s="357"/>
      <c r="K68" s="357"/>
      <c r="L68" s="358"/>
      <c r="M68" s="359"/>
      <c r="N68" s="360"/>
      <c r="O68" s="360"/>
    </row>
    <row r="69" spans="1:15" ht="15" customHeight="1">
      <c r="A69" s="637" t="s">
        <v>138</v>
      </c>
      <c r="B69" s="398" t="s">
        <v>2693</v>
      </c>
      <c r="C69" s="339" t="s">
        <v>134</v>
      </c>
      <c r="D69" s="2">
        <v>8117.68</v>
      </c>
      <c r="E69" s="335"/>
      <c r="F69" s="496" t="s">
        <v>190</v>
      </c>
      <c r="G69" s="423"/>
      <c r="H69" s="335"/>
      <c r="I69" s="357"/>
      <c r="K69" s="357"/>
      <c r="L69" s="358"/>
      <c r="M69" s="359"/>
      <c r="N69" s="360"/>
      <c r="O69" s="360"/>
    </row>
    <row r="70" spans="1:15" ht="15" customHeight="1">
      <c r="A70" s="637" t="s">
        <v>138</v>
      </c>
      <c r="B70" s="398" t="s">
        <v>3224</v>
      </c>
      <c r="C70" s="339" t="s">
        <v>134</v>
      </c>
      <c r="D70" s="2">
        <v>11216.04</v>
      </c>
      <c r="E70" s="335"/>
      <c r="F70" s="496" t="s">
        <v>190</v>
      </c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637" t="s">
        <v>138</v>
      </c>
      <c r="B71" s="398" t="s">
        <v>1911</v>
      </c>
      <c r="C71" s="339" t="s">
        <v>134</v>
      </c>
      <c r="D71" s="2">
        <v>11456.16</v>
      </c>
      <c r="E71" s="335"/>
      <c r="F71" s="496" t="s">
        <v>190</v>
      </c>
      <c r="G71" s="423"/>
      <c r="H71" s="335"/>
      <c r="I71" s="357"/>
      <c r="K71" s="357"/>
      <c r="L71" s="358"/>
      <c r="M71" s="359"/>
      <c r="N71" s="360"/>
      <c r="O71" s="360"/>
    </row>
    <row r="72" spans="1:15" ht="15" customHeight="1">
      <c r="A72" s="637" t="s">
        <v>138</v>
      </c>
      <c r="B72" s="339" t="s">
        <v>1914</v>
      </c>
      <c r="C72" s="339" t="s">
        <v>134</v>
      </c>
      <c r="D72" s="2">
        <v>11456.16</v>
      </c>
      <c r="E72" s="335"/>
      <c r="F72" s="496" t="s">
        <v>190</v>
      </c>
      <c r="G72" s="423"/>
      <c r="H72" s="335"/>
      <c r="I72" s="357"/>
      <c r="K72" s="357"/>
      <c r="L72" s="358"/>
      <c r="M72" s="359"/>
      <c r="N72" s="360"/>
      <c r="O72" s="360"/>
    </row>
    <row r="73" spans="1:15" ht="15" customHeight="1" thickBot="1">
      <c r="A73" s="638" t="s">
        <v>138</v>
      </c>
      <c r="B73" s="362" t="s">
        <v>2145</v>
      </c>
      <c r="C73" s="362" t="s">
        <v>134</v>
      </c>
      <c r="D73" s="87">
        <v>19092.439999999999</v>
      </c>
      <c r="E73" s="364"/>
      <c r="F73" s="495" t="s">
        <v>190</v>
      </c>
      <c r="G73" s="400"/>
      <c r="H73" s="364"/>
      <c r="I73" s="367"/>
      <c r="K73" s="357"/>
      <c r="L73" s="358"/>
      <c r="M73" s="359"/>
      <c r="N73" s="360"/>
      <c r="O73" s="360"/>
    </row>
    <row r="74" spans="1:15" ht="15" customHeight="1">
      <c r="A74" s="637" t="s">
        <v>138</v>
      </c>
      <c r="B74" s="339" t="s">
        <v>1334</v>
      </c>
      <c r="C74" s="339" t="s">
        <v>141</v>
      </c>
      <c r="D74" s="344">
        <v>-8049.24</v>
      </c>
      <c r="E74" s="335"/>
      <c r="F74" s="496" t="s">
        <v>190</v>
      </c>
      <c r="G74" s="423"/>
      <c r="H74" s="335"/>
      <c r="I74" s="357"/>
      <c r="K74" s="357"/>
      <c r="L74" s="358"/>
      <c r="M74" s="359"/>
      <c r="N74" s="360"/>
      <c r="O74" s="360"/>
    </row>
    <row r="75" spans="1:15" ht="15" customHeight="1" thickBot="1">
      <c r="A75" s="638" t="s">
        <v>138</v>
      </c>
      <c r="B75" s="401" t="s">
        <v>3366</v>
      </c>
      <c r="C75" s="362" t="s">
        <v>141</v>
      </c>
      <c r="D75" s="87">
        <v>9000.44</v>
      </c>
      <c r="E75" s="364"/>
      <c r="F75" s="495" t="s">
        <v>190</v>
      </c>
      <c r="G75" s="400"/>
      <c r="H75" s="364"/>
      <c r="I75" s="367"/>
      <c r="K75" s="357"/>
      <c r="L75" s="358"/>
      <c r="M75" s="359"/>
      <c r="N75" s="360"/>
      <c r="O75" s="360"/>
    </row>
    <row r="76" spans="1:15" ht="15" customHeight="1">
      <c r="A76" s="637" t="s">
        <v>138</v>
      </c>
      <c r="B76" s="339" t="s">
        <v>3579</v>
      </c>
      <c r="C76" s="339" t="s">
        <v>390</v>
      </c>
      <c r="D76" s="572">
        <v>1241.2</v>
      </c>
      <c r="E76" s="335"/>
      <c r="F76" s="496" t="s">
        <v>137</v>
      </c>
      <c r="G76" s="423"/>
      <c r="H76" s="335"/>
      <c r="I76" s="357"/>
      <c r="K76" s="357"/>
      <c r="L76" s="358"/>
      <c r="M76" s="359"/>
      <c r="N76" s="360"/>
      <c r="O76" s="360"/>
    </row>
    <row r="77" spans="1:15" ht="15" customHeight="1" thickBot="1">
      <c r="A77" s="638" t="s">
        <v>138</v>
      </c>
      <c r="B77" s="362" t="s">
        <v>3592</v>
      </c>
      <c r="C77" s="362" t="s">
        <v>390</v>
      </c>
      <c r="D77" s="576">
        <v>1241.2</v>
      </c>
      <c r="E77" s="364"/>
      <c r="F77" s="495" t="s">
        <v>137</v>
      </c>
      <c r="G77" s="400"/>
      <c r="H77" s="364"/>
      <c r="I77" s="367"/>
      <c r="K77" s="357"/>
      <c r="L77" s="358"/>
      <c r="M77" s="359"/>
      <c r="N77" s="360"/>
      <c r="O77" s="360"/>
    </row>
    <row r="78" spans="1:15" ht="15" customHeight="1">
      <c r="A78" s="637" t="s">
        <v>138</v>
      </c>
      <c r="B78" s="339" t="s">
        <v>1288</v>
      </c>
      <c r="C78" s="339" t="s">
        <v>457</v>
      </c>
      <c r="D78" s="2">
        <v>4423.08</v>
      </c>
      <c r="E78" s="335"/>
      <c r="F78" s="496" t="s">
        <v>190</v>
      </c>
      <c r="G78" s="423"/>
      <c r="H78" s="335"/>
      <c r="I78" s="357"/>
      <c r="K78" s="357"/>
      <c r="L78" s="358"/>
      <c r="M78" s="359"/>
      <c r="N78" s="360"/>
      <c r="O78" s="360"/>
    </row>
    <row r="79" spans="1:15" ht="15" customHeight="1" thickBot="1">
      <c r="A79" s="638" t="s">
        <v>138</v>
      </c>
      <c r="B79" s="401" t="s">
        <v>3597</v>
      </c>
      <c r="C79" s="362" t="s">
        <v>457</v>
      </c>
      <c r="D79" s="87">
        <v>14317.88</v>
      </c>
      <c r="E79" s="364"/>
      <c r="F79" s="495" t="s">
        <v>190</v>
      </c>
      <c r="G79" s="400"/>
      <c r="H79" s="364"/>
      <c r="I79" s="367"/>
      <c r="K79" s="357"/>
      <c r="L79" s="358"/>
      <c r="M79" s="359"/>
      <c r="N79" s="360"/>
      <c r="O79" s="360"/>
    </row>
    <row r="80" spans="1:15" ht="15" customHeight="1">
      <c r="A80" s="643"/>
      <c r="B80" s="380"/>
      <c r="C80" s="380"/>
      <c r="D80" s="382"/>
      <c r="E80" s="335"/>
      <c r="F80" s="496"/>
      <c r="G80" s="423"/>
      <c r="H80" s="335"/>
      <c r="I80" s="357"/>
      <c r="K80" s="357"/>
      <c r="L80" s="358"/>
      <c r="M80" s="359"/>
      <c r="N80" s="360"/>
      <c r="O80" s="360"/>
    </row>
    <row r="81" spans="1:15" ht="15.75" customHeight="1">
      <c r="A81" s="643"/>
      <c r="B81" s="722"/>
      <c r="C81" s="380"/>
      <c r="D81" s="723"/>
      <c r="E81" s="335"/>
      <c r="F81" s="496"/>
      <c r="G81" s="423"/>
      <c r="H81" s="335"/>
      <c r="I81" s="357"/>
      <c r="K81" s="357"/>
      <c r="L81" s="358"/>
      <c r="M81" s="359"/>
      <c r="N81" s="360"/>
      <c r="O81" s="360"/>
    </row>
    <row r="82" spans="1:15" ht="15.75" customHeight="1">
      <c r="A82" s="643"/>
      <c r="B82" s="722"/>
      <c r="C82" s="380"/>
      <c r="D82" s="723"/>
      <c r="E82" s="335"/>
      <c r="F82" s="496"/>
      <c r="G82" s="423"/>
      <c r="H82" s="335"/>
      <c r="I82" s="357"/>
      <c r="K82" s="357"/>
      <c r="L82" s="358"/>
      <c r="M82" s="359"/>
      <c r="N82" s="360"/>
      <c r="O82" s="360"/>
    </row>
    <row r="83" spans="1:15" ht="15" customHeight="1">
      <c r="A83" s="643"/>
      <c r="B83" s="380"/>
      <c r="C83" s="380"/>
      <c r="D83" s="423"/>
      <c r="E83" s="335"/>
      <c r="F83" s="496"/>
      <c r="G83" s="423"/>
      <c r="H83" s="335"/>
      <c r="I83" s="357"/>
      <c r="K83" s="357"/>
      <c r="L83" s="358"/>
      <c r="M83" s="359"/>
      <c r="N83" s="360"/>
      <c r="O83" s="360"/>
    </row>
    <row r="84" spans="1:15" ht="15" customHeight="1">
      <c r="A84" s="643"/>
      <c r="B84" s="380"/>
      <c r="C84" s="380"/>
      <c r="D84" s="382"/>
      <c r="E84" s="335"/>
      <c r="F84" s="496"/>
      <c r="G84" s="423"/>
      <c r="H84" s="335"/>
      <c r="I84" s="357"/>
      <c r="K84" s="357"/>
      <c r="L84" s="358"/>
      <c r="M84" s="359"/>
      <c r="N84" s="360"/>
      <c r="O84" s="360"/>
    </row>
    <row r="85" spans="1:15" ht="15" customHeight="1">
      <c r="A85" s="64"/>
      <c r="B85" s="79"/>
      <c r="C85" s="61"/>
      <c r="D85" s="65">
        <f>SUM(D5:D84)</f>
        <v>348339.88000000024</v>
      </c>
      <c r="E85" s="65"/>
      <c r="F85" s="65"/>
      <c r="G85" s="65">
        <f>SUM(G5:G84)</f>
        <v>0</v>
      </c>
      <c r="H85" s="65"/>
      <c r="I85" s="65"/>
      <c r="J85" s="384">
        <f>SUM(J5:J84)</f>
        <v>0</v>
      </c>
      <c r="K85" s="65"/>
      <c r="L85" s="65">
        <f>SUM(L5:L84)</f>
        <v>0</v>
      </c>
      <c r="M85" s="65">
        <f>SUM(M5:M84)</f>
        <v>0</v>
      </c>
      <c r="N85" s="65"/>
      <c r="O85" s="49"/>
    </row>
    <row r="86" spans="1:15" ht="15" customHeight="1">
      <c r="A86" s="64"/>
      <c r="B86" s="79"/>
      <c r="C86" s="61"/>
      <c r="D86" s="65"/>
      <c r="E86" s="13"/>
      <c r="F86" s="75"/>
      <c r="G86" s="65"/>
      <c r="H86" s="13"/>
      <c r="L86" s="42"/>
      <c r="M86" s="71"/>
      <c r="N86" s="49"/>
      <c r="O86" s="49"/>
    </row>
    <row r="87" spans="1:15" ht="15" customHeight="1">
      <c r="A87" s="46"/>
      <c r="B87" s="47"/>
      <c r="C87" s="47"/>
      <c r="D87" s="55"/>
      <c r="E87" s="13"/>
      <c r="F87" s="70"/>
      <c r="L87" s="42"/>
      <c r="M87" s="71"/>
      <c r="N87" s="49"/>
      <c r="O87" s="49"/>
    </row>
    <row r="88" spans="1:15" ht="12.75">
      <c r="A88" s="46"/>
      <c r="B88" s="47"/>
      <c r="C88" s="47"/>
      <c r="D88" s="65"/>
      <c r="E88" s="65"/>
      <c r="F88" s="65"/>
      <c r="G88" s="65"/>
      <c r="H88" s="65"/>
      <c r="I88" s="65"/>
      <c r="J88" s="384"/>
      <c r="K88" s="65"/>
      <c r="L88" s="65"/>
      <c r="M88" s="65"/>
      <c r="N88" s="80"/>
      <c r="O88" s="49"/>
    </row>
    <row r="89" spans="1:15" ht="12.75">
      <c r="A89" s="46"/>
      <c r="B89" s="47"/>
      <c r="C89" s="47"/>
      <c r="D89" s="52"/>
      <c r="E89" s="13"/>
      <c r="F89" s="65"/>
      <c r="G89" s="73"/>
      <c r="H89" s="73"/>
      <c r="I89" s="73"/>
      <c r="J89" s="517"/>
      <c r="K89" s="73"/>
      <c r="L89" s="73"/>
      <c r="M89" s="154">
        <f>L85+M85-G85</f>
        <v>0</v>
      </c>
      <c r="N89" s="81"/>
      <c r="O89" s="54"/>
    </row>
    <row r="90" spans="1:15" ht="12.75">
      <c r="A90" s="46"/>
      <c r="B90" s="47"/>
      <c r="C90" s="47"/>
      <c r="D90" s="52"/>
      <c r="E90" s="13"/>
      <c r="F90" s="73"/>
      <c r="G90" s="73"/>
      <c r="H90" s="73"/>
      <c r="I90" s="73"/>
      <c r="J90" s="517"/>
      <c r="K90" s="73"/>
      <c r="L90" s="73"/>
      <c r="M90" s="81"/>
      <c r="N90" s="81"/>
      <c r="O90" s="54"/>
    </row>
    <row r="91" spans="1:15" ht="12.75">
      <c r="A91" s="46"/>
      <c r="B91" s="47"/>
      <c r="C91" s="47"/>
      <c r="D91" s="52"/>
      <c r="E91" s="13"/>
      <c r="F91" s="73"/>
      <c r="G91" s="73"/>
      <c r="H91" s="73"/>
      <c r="I91" s="73"/>
      <c r="J91" s="517"/>
      <c r="K91" s="73"/>
      <c r="L91" s="73"/>
      <c r="M91" s="81"/>
      <c r="N91" s="81"/>
      <c r="O91" s="54"/>
    </row>
    <row r="92" spans="1:15" ht="12.75">
      <c r="A92" s="46"/>
      <c r="B92" s="47"/>
      <c r="C92" s="47"/>
      <c r="D92" s="52"/>
      <c r="E92" s="13"/>
      <c r="F92" s="73"/>
      <c r="G92" s="82"/>
      <c r="H92" s="82"/>
      <c r="I92" s="83"/>
      <c r="J92" s="517"/>
      <c r="K92" s="73"/>
      <c r="L92" s="73"/>
      <c r="M92" s="81"/>
      <c r="N92" s="81"/>
      <c r="O92" s="54"/>
    </row>
    <row r="93" spans="1:15" ht="12.75">
      <c r="A93" s="46"/>
      <c r="B93" s="47"/>
      <c r="C93" s="47"/>
      <c r="D93" s="52"/>
      <c r="E93" s="13"/>
      <c r="F93" s="73"/>
      <c r="G93" s="73"/>
      <c r="H93" s="73"/>
      <c r="I93" s="73"/>
      <c r="J93" s="517"/>
      <c r="K93" s="73"/>
      <c r="L93" s="73"/>
      <c r="M93" s="81"/>
      <c r="N93" s="81"/>
      <c r="O93" s="54"/>
    </row>
    <row r="94" spans="1:15" ht="12.75">
      <c r="A94" s="46"/>
      <c r="B94" s="47"/>
      <c r="C94" s="47"/>
      <c r="D94" s="52"/>
      <c r="E94" s="13"/>
      <c r="F94" s="73"/>
      <c r="G94" s="73"/>
      <c r="H94" s="73"/>
      <c r="I94" s="73"/>
      <c r="J94" s="517"/>
      <c r="K94" s="73"/>
      <c r="L94" s="73"/>
      <c r="M94" s="81"/>
      <c r="N94" s="81"/>
      <c r="O94" s="54"/>
    </row>
    <row r="95" spans="1:15" ht="12.75">
      <c r="A95" s="46"/>
      <c r="B95" s="47"/>
      <c r="C95" s="47"/>
      <c r="D95" s="52"/>
      <c r="E95" s="13"/>
      <c r="F95" s="73"/>
      <c r="G95" s="83"/>
      <c r="H95" s="83"/>
      <c r="I95" s="83"/>
      <c r="J95" s="517"/>
      <c r="K95" s="73"/>
      <c r="L95" s="73"/>
      <c r="M95" s="81"/>
      <c r="N95" s="81"/>
      <c r="O95" s="54"/>
    </row>
    <row r="96" spans="1:15" ht="12.75">
      <c r="A96" s="46"/>
      <c r="B96" s="47"/>
      <c r="C96" s="47"/>
      <c r="D96" s="52"/>
      <c r="E96" s="13"/>
      <c r="F96" s="73"/>
      <c r="G96" s="73"/>
      <c r="H96" s="73"/>
      <c r="I96" s="73"/>
      <c r="J96" s="517"/>
      <c r="K96" s="73"/>
      <c r="L96" s="73"/>
      <c r="M96" s="81"/>
      <c r="N96" s="81"/>
      <c r="O96" s="54"/>
    </row>
    <row r="97" spans="1:15" ht="12.75">
      <c r="A97" s="46"/>
      <c r="B97" s="47"/>
      <c r="C97" s="47"/>
      <c r="D97" s="52"/>
      <c r="E97" s="13"/>
      <c r="F97" s="73"/>
      <c r="G97" s="73"/>
      <c r="H97" s="73"/>
      <c r="I97" s="73"/>
      <c r="J97" s="517"/>
      <c r="K97" s="73"/>
      <c r="L97" s="73"/>
      <c r="M97" s="81"/>
      <c r="N97" s="81"/>
      <c r="O97" s="54"/>
    </row>
    <row r="98" spans="1:15" ht="12.75">
      <c r="A98" s="46"/>
      <c r="B98" s="47"/>
      <c r="C98" s="73"/>
      <c r="D98" s="81"/>
      <c r="E98" s="13"/>
      <c r="F98" s="73"/>
      <c r="G98" s="73"/>
      <c r="H98" s="73"/>
      <c r="I98" s="73"/>
      <c r="J98" s="517"/>
      <c r="K98" s="73"/>
      <c r="L98" s="73"/>
      <c r="M98" s="81"/>
      <c r="N98" s="81"/>
      <c r="O98" s="54"/>
    </row>
    <row r="99" spans="1:15" ht="12.75">
      <c r="A99" s="46"/>
      <c r="B99" s="47"/>
      <c r="C99" s="73"/>
      <c r="D99" s="81"/>
      <c r="E99" s="13"/>
      <c r="F99" s="73"/>
      <c r="G99" s="73"/>
      <c r="H99" s="73"/>
      <c r="I99" s="73"/>
      <c r="J99" s="517"/>
      <c r="K99" s="73"/>
      <c r="L99" s="73"/>
      <c r="M99" s="81"/>
      <c r="N99" s="81"/>
      <c r="O99" s="54"/>
    </row>
    <row r="100" spans="1:15" ht="12.75">
      <c r="A100" s="46"/>
      <c r="B100" s="47"/>
      <c r="C100" s="47"/>
      <c r="D100" s="52"/>
      <c r="E100" s="13"/>
      <c r="F100" s="73"/>
      <c r="G100" s="73"/>
      <c r="H100" s="73"/>
      <c r="I100" s="73"/>
      <c r="J100" s="517"/>
      <c r="K100" s="73"/>
      <c r="L100" s="73"/>
      <c r="M100" s="81"/>
      <c r="N100" s="81"/>
      <c r="O100" s="54"/>
    </row>
    <row r="101" spans="1:15" ht="12.75">
      <c r="A101" s="46"/>
      <c r="B101" s="47"/>
      <c r="C101" s="47"/>
      <c r="D101" s="52"/>
      <c r="E101" s="13"/>
      <c r="F101" s="73"/>
      <c r="G101" s="73"/>
      <c r="H101" s="73"/>
      <c r="I101" s="73"/>
      <c r="J101" s="517"/>
      <c r="K101" s="73"/>
      <c r="L101" s="73"/>
      <c r="M101" s="81"/>
      <c r="N101" s="81"/>
      <c r="O101" s="54"/>
    </row>
    <row r="102" spans="1:15" ht="12.75">
      <c r="A102" s="46"/>
      <c r="B102" s="47"/>
      <c r="C102" s="47"/>
      <c r="D102" s="48"/>
      <c r="E102" s="13"/>
      <c r="F102" s="73"/>
      <c r="G102"/>
      <c r="H102"/>
      <c r="I102"/>
      <c r="J102" s="518"/>
      <c r="K102"/>
      <c r="L102"/>
      <c r="M102" s="54"/>
      <c r="N102" s="54"/>
      <c r="O102" s="54"/>
    </row>
    <row r="103" spans="1:15" ht="12.75">
      <c r="A103" s="46"/>
      <c r="B103" s="47"/>
      <c r="C103" s="47"/>
      <c r="D103" s="48"/>
      <c r="E103" s="13"/>
      <c r="F103" s="73"/>
      <c r="G103"/>
      <c r="H103"/>
      <c r="I103"/>
      <c r="J103" s="518"/>
      <c r="K103"/>
      <c r="L103"/>
      <c r="M103" s="54"/>
      <c r="N103" s="54"/>
      <c r="O103" s="54"/>
    </row>
    <row r="104" spans="1:15">
      <c r="A104" s="66"/>
      <c r="B104" s="40" t="s">
        <v>25</v>
      </c>
      <c r="E104" s="40"/>
      <c r="M104" s="45"/>
      <c r="N104" s="49"/>
      <c r="O104" s="49"/>
    </row>
    <row r="105" spans="1:15">
      <c r="A105" s="59"/>
      <c r="B105" s="40" t="s">
        <v>127</v>
      </c>
      <c r="E105" s="40"/>
      <c r="M105" s="45"/>
      <c r="N105" s="49"/>
      <c r="O105" s="49"/>
    </row>
    <row r="106" spans="1:15">
      <c r="A106" s="60"/>
      <c r="B106" s="40" t="s">
        <v>161</v>
      </c>
      <c r="E106" s="40"/>
      <c r="M106" s="45"/>
      <c r="N106" s="49"/>
      <c r="O106" s="49"/>
    </row>
    <row r="107" spans="1:15">
      <c r="A107" s="842"/>
      <c r="B107" s="40" t="s">
        <v>3292</v>
      </c>
      <c r="M107" s="45"/>
      <c r="N107" s="49"/>
      <c r="O107" s="49"/>
    </row>
    <row r="108" spans="1:15">
      <c r="M108" s="45"/>
      <c r="N108" s="49"/>
      <c r="O108" s="49"/>
    </row>
    <row r="109" spans="1:15">
      <c r="M109" s="45"/>
      <c r="N109" s="49"/>
      <c r="O109" s="49"/>
    </row>
    <row r="110" spans="1:15">
      <c r="M110" s="45"/>
      <c r="N110" s="49"/>
      <c r="O110" s="49"/>
    </row>
    <row r="111" spans="1:15">
      <c r="M111" s="45"/>
      <c r="N111" s="49"/>
      <c r="O111" s="49"/>
    </row>
    <row r="112" spans="1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</sheetData>
  <autoFilter ref="A4:N88"/>
  <sortState ref="A5:F79">
    <sortCondition ref="C5:C79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99"/>
  <sheetViews>
    <sheetView topLeftCell="B82" workbookViewId="0">
      <selection activeCell="G96" sqref="G96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3614</v>
      </c>
      <c r="E1" s="240"/>
      <c r="F1" s="240"/>
      <c r="G1" s="240"/>
      <c r="H1" s="533"/>
      <c r="I1" s="724"/>
      <c r="J1" s="724"/>
      <c r="K1" s="724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724"/>
      <c r="J2" s="724"/>
      <c r="K2" s="724"/>
      <c r="L2" s="239"/>
      <c r="M2" s="239"/>
    </row>
    <row r="3" spans="1:13" ht="15.75">
      <c r="A3" s="724"/>
      <c r="B3" s="724"/>
      <c r="C3" s="724"/>
      <c r="D3" s="724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724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724"/>
      <c r="L5" s="239"/>
      <c r="M5" s="239"/>
    </row>
    <row r="6" spans="1:13" ht="15" customHeight="1">
      <c r="A6" s="339" t="s">
        <v>136</v>
      </c>
      <c r="B6" s="431" t="s">
        <v>1396</v>
      </c>
      <c r="C6" s="344">
        <v>-13500.08</v>
      </c>
      <c r="D6" s="339" t="s">
        <v>3609</v>
      </c>
      <c r="E6" s="520"/>
      <c r="F6" s="521"/>
      <c r="G6" s="522"/>
      <c r="H6" s="533"/>
      <c r="I6" s="522"/>
      <c r="J6" s="715"/>
      <c r="K6" s="524"/>
      <c r="L6" s="602"/>
      <c r="M6" s="252"/>
    </row>
    <row r="7" spans="1:13" ht="15" customHeight="1" thickBot="1">
      <c r="A7" s="362" t="s">
        <v>136</v>
      </c>
      <c r="B7" s="433" t="s">
        <v>2117</v>
      </c>
      <c r="C7" s="490">
        <v>-15750.48</v>
      </c>
      <c r="D7" s="362" t="s">
        <v>3609</v>
      </c>
      <c r="E7" s="525"/>
      <c r="F7" s="526">
        <f>SUM(C6:C7)</f>
        <v>-29250.559999999998</v>
      </c>
      <c r="G7" s="527"/>
      <c r="H7" s="537"/>
      <c r="I7" s="527">
        <v>600640</v>
      </c>
      <c r="J7" s="714">
        <f>F7/1.16</f>
        <v>-25216</v>
      </c>
      <c r="K7" s="529">
        <f>J7*0.16</f>
        <v>-4034.56</v>
      </c>
      <c r="L7" s="602"/>
      <c r="M7" s="252"/>
    </row>
    <row r="8" spans="1:13" ht="15" customHeight="1">
      <c r="A8" s="339" t="s">
        <v>136</v>
      </c>
      <c r="B8" s="431" t="s">
        <v>3155</v>
      </c>
      <c r="C8" s="344">
        <v>-15750.48</v>
      </c>
      <c r="D8" s="339" t="s">
        <v>3611</v>
      </c>
      <c r="E8" s="520">
        <f>SUM(C8:D8)</f>
        <v>-15750.48</v>
      </c>
      <c r="F8" s="521"/>
      <c r="G8" s="522"/>
      <c r="H8" s="533"/>
      <c r="I8" s="530">
        <v>600640</v>
      </c>
      <c r="J8" s="716">
        <f>E8/1.16</f>
        <v>-13578</v>
      </c>
      <c r="K8" s="532">
        <f>J8*0.16</f>
        <v>-2172.48</v>
      </c>
      <c r="L8" s="602"/>
      <c r="M8" s="252"/>
    </row>
    <row r="9" spans="1:13" ht="15" customHeight="1">
      <c r="A9" s="339" t="s">
        <v>141</v>
      </c>
      <c r="B9" s="431" t="s">
        <v>1268</v>
      </c>
      <c r="C9" s="344">
        <v>-8049.24</v>
      </c>
      <c r="D9" s="339" t="s">
        <v>3611</v>
      </c>
      <c r="E9" s="520">
        <f t="shared" ref="E9:E11" si="0">SUM(C9:D9)</f>
        <v>-8049.24</v>
      </c>
      <c r="F9" s="521"/>
      <c r="G9" s="522"/>
      <c r="H9" s="533"/>
      <c r="I9" s="522">
        <v>600684</v>
      </c>
      <c r="J9" s="715">
        <f t="shared" ref="J9:J71" si="1">E9/1.16</f>
        <v>-6939</v>
      </c>
      <c r="K9" s="524">
        <f t="shared" ref="K9:K71" si="2">J9*0.16</f>
        <v>-1110.24</v>
      </c>
      <c r="L9" s="602"/>
      <c r="M9" s="252"/>
    </row>
    <row r="10" spans="1:13" ht="15" customHeight="1">
      <c r="A10" s="339" t="s">
        <v>134</v>
      </c>
      <c r="B10" s="431" t="s">
        <v>1862</v>
      </c>
      <c r="C10" s="344">
        <v>-11481.68</v>
      </c>
      <c r="D10" s="339" t="s">
        <v>3611</v>
      </c>
      <c r="E10" s="520">
        <f t="shared" si="0"/>
        <v>-11481.68</v>
      </c>
      <c r="F10" s="521"/>
      <c r="G10" s="522"/>
      <c r="H10" s="533"/>
      <c r="I10" s="522">
        <v>600644</v>
      </c>
      <c r="J10" s="715">
        <f t="shared" si="1"/>
        <v>-9898.0000000000018</v>
      </c>
      <c r="K10" s="524">
        <f t="shared" si="2"/>
        <v>-1583.6800000000003</v>
      </c>
      <c r="L10" s="602"/>
      <c r="M10" s="252"/>
    </row>
    <row r="11" spans="1:13" ht="15" customHeight="1" thickBot="1">
      <c r="A11" s="362" t="s">
        <v>298</v>
      </c>
      <c r="B11" s="433" t="s">
        <v>415</v>
      </c>
      <c r="C11" s="490">
        <v>-19565.72</v>
      </c>
      <c r="D11" s="362" t="s">
        <v>3611</v>
      </c>
      <c r="E11" s="728">
        <f t="shared" si="0"/>
        <v>-19565.72</v>
      </c>
      <c r="F11" s="526">
        <f>SUM(E8:E11)</f>
        <v>-54847.12</v>
      </c>
      <c r="G11" s="527"/>
      <c r="H11" s="537"/>
      <c r="I11" s="527">
        <v>600638</v>
      </c>
      <c r="J11" s="714">
        <f t="shared" si="1"/>
        <v>-16867.000000000004</v>
      </c>
      <c r="K11" s="529">
        <f t="shared" si="2"/>
        <v>-2698.7200000000007</v>
      </c>
      <c r="L11" s="602"/>
      <c r="M11" s="252"/>
    </row>
    <row r="12" spans="1:13" ht="15" customHeight="1">
      <c r="A12" s="339" t="s">
        <v>3561</v>
      </c>
      <c r="B12" s="431" t="s">
        <v>3534</v>
      </c>
      <c r="C12" s="344">
        <v>-30851.360000000001</v>
      </c>
      <c r="D12" s="339" t="s">
        <v>3613</v>
      </c>
      <c r="E12" s="520">
        <f>SUM(C12)</f>
        <v>-30851.360000000001</v>
      </c>
      <c r="F12" s="521"/>
      <c r="G12" s="522"/>
      <c r="H12" s="533"/>
      <c r="I12" s="530">
        <v>600653</v>
      </c>
      <c r="J12" s="716">
        <f t="shared" si="1"/>
        <v>-26596.000000000004</v>
      </c>
      <c r="K12" s="532">
        <f t="shared" si="2"/>
        <v>-4255.3600000000006</v>
      </c>
      <c r="L12" s="602"/>
      <c r="M12" s="252"/>
    </row>
    <row r="13" spans="1:13" s="729" customFormat="1" ht="15" customHeight="1">
      <c r="A13" s="339" t="s">
        <v>136</v>
      </c>
      <c r="B13" s="431" t="s">
        <v>75</v>
      </c>
      <c r="C13" s="399">
        <v>-9000.44</v>
      </c>
      <c r="D13" s="339" t="s">
        <v>3613</v>
      </c>
      <c r="E13" s="520"/>
      <c r="F13" s="521"/>
      <c r="G13" s="522"/>
      <c r="H13" s="522"/>
      <c r="I13" s="522"/>
      <c r="J13" s="715"/>
      <c r="K13" s="524"/>
      <c r="L13" s="602"/>
      <c r="M13" s="602"/>
    </row>
    <row r="14" spans="1:13" ht="15" customHeight="1">
      <c r="A14" s="339" t="s">
        <v>136</v>
      </c>
      <c r="B14" s="434" t="s">
        <v>1419</v>
      </c>
      <c r="C14" s="541">
        <v>-13500.08</v>
      </c>
      <c r="D14" s="339" t="s">
        <v>3613</v>
      </c>
      <c r="E14" s="520">
        <f>SUM(C13:C14)</f>
        <v>-22500.52</v>
      </c>
      <c r="F14" s="521"/>
      <c r="G14" s="522"/>
      <c r="H14" s="533"/>
      <c r="I14" s="522">
        <v>600640</v>
      </c>
      <c r="J14" s="715">
        <f t="shared" si="1"/>
        <v>-19397</v>
      </c>
      <c r="K14" s="524">
        <f t="shared" si="2"/>
        <v>-3103.52</v>
      </c>
      <c r="L14" s="602"/>
      <c r="M14" s="252"/>
    </row>
    <row r="15" spans="1:13" ht="15" customHeight="1">
      <c r="A15" s="339" t="s">
        <v>134</v>
      </c>
      <c r="B15" s="431" t="s">
        <v>805</v>
      </c>
      <c r="C15" s="344">
        <v>-6750.04</v>
      </c>
      <c r="D15" s="339" t="s">
        <v>3613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 thickBot="1">
      <c r="A16" s="362" t="s">
        <v>134</v>
      </c>
      <c r="B16" s="433" t="s">
        <v>2413</v>
      </c>
      <c r="C16" s="490">
        <v>-11481.68</v>
      </c>
      <c r="D16" s="362" t="s">
        <v>3613</v>
      </c>
      <c r="E16" s="525">
        <f>SUM(C15:C16)</f>
        <v>-18231.72</v>
      </c>
      <c r="F16" s="526">
        <f>SUM(E12:E16)</f>
        <v>-71583.600000000006</v>
      </c>
      <c r="G16" s="527"/>
      <c r="H16" s="537"/>
      <c r="I16" s="527">
        <v>600644</v>
      </c>
      <c r="J16" s="714">
        <f t="shared" si="1"/>
        <v>-15717.000000000002</v>
      </c>
      <c r="K16" s="529">
        <f t="shared" si="2"/>
        <v>-2514.7200000000003</v>
      </c>
      <c r="L16" s="602"/>
      <c r="M16" s="252"/>
    </row>
    <row r="17" spans="1:13" ht="15" customHeight="1">
      <c r="A17" s="339" t="s">
        <v>1296</v>
      </c>
      <c r="B17" s="579" t="s">
        <v>3508</v>
      </c>
      <c r="C17" s="572">
        <v>1241.2</v>
      </c>
      <c r="D17" s="339" t="s">
        <v>3606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339" t="s">
        <v>136</v>
      </c>
      <c r="B18" s="579" t="s">
        <v>3509</v>
      </c>
      <c r="C18" s="572">
        <v>1241.2</v>
      </c>
      <c r="D18" s="339" t="s">
        <v>3606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298</v>
      </c>
      <c r="B19" s="579" t="s">
        <v>3510</v>
      </c>
      <c r="C19" s="572">
        <v>1241.2</v>
      </c>
      <c r="D19" s="339" t="s">
        <v>3606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>
      <c r="A20" s="339" t="s">
        <v>2905</v>
      </c>
      <c r="B20" s="579" t="s">
        <v>3511</v>
      </c>
      <c r="C20" s="572">
        <v>1241.2</v>
      </c>
      <c r="D20" s="339" t="s">
        <v>3606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5" customHeight="1">
      <c r="A21" s="339" t="s">
        <v>2905</v>
      </c>
      <c r="B21" s="579" t="s">
        <v>3512</v>
      </c>
      <c r="C21" s="572">
        <v>1241.2</v>
      </c>
      <c r="D21" s="339" t="s">
        <v>3606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>
      <c r="A22" s="339" t="s">
        <v>2905</v>
      </c>
      <c r="B22" s="579" t="s">
        <v>3513</v>
      </c>
      <c r="C22" s="572">
        <v>1241.2</v>
      </c>
      <c r="D22" s="339" t="s">
        <v>3606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5" customHeight="1">
      <c r="A23" s="339" t="s">
        <v>2905</v>
      </c>
      <c r="B23" s="579" t="s">
        <v>3514</v>
      </c>
      <c r="C23" s="572">
        <v>1241.2</v>
      </c>
      <c r="D23" s="339" t="s">
        <v>3606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5" customHeight="1">
      <c r="A24" s="339" t="s">
        <v>2905</v>
      </c>
      <c r="B24" s="579" t="s">
        <v>3515</v>
      </c>
      <c r="C24" s="572">
        <v>1241.2</v>
      </c>
      <c r="D24" s="339" t="s">
        <v>3606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339" t="s">
        <v>2905</v>
      </c>
      <c r="B25" s="579" t="s">
        <v>3516</v>
      </c>
      <c r="C25" s="572">
        <v>1241.2</v>
      </c>
      <c r="D25" s="339" t="s">
        <v>3606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339" t="s">
        <v>2905</v>
      </c>
      <c r="B26" s="579" t="s">
        <v>3517</v>
      </c>
      <c r="C26" s="572">
        <v>1241.2</v>
      </c>
      <c r="D26" s="339" t="s">
        <v>3606</v>
      </c>
      <c r="E26" s="520">
        <f>SUM(C17:C26)</f>
        <v>12412.000000000002</v>
      </c>
      <c r="F26" s="521"/>
      <c r="G26" s="522"/>
      <c r="H26" s="533"/>
      <c r="I26" s="522">
        <v>803001</v>
      </c>
      <c r="J26" s="715">
        <f t="shared" si="1"/>
        <v>10700.000000000002</v>
      </c>
      <c r="K26" s="524">
        <f t="shared" si="2"/>
        <v>1712.0000000000002</v>
      </c>
      <c r="L26" s="602"/>
      <c r="M26" s="252"/>
    </row>
    <row r="27" spans="1:13" ht="15" customHeight="1">
      <c r="A27" s="339" t="s">
        <v>457</v>
      </c>
      <c r="B27" s="341" t="s">
        <v>1205</v>
      </c>
      <c r="C27" s="353">
        <v>4423.08</v>
      </c>
      <c r="D27" s="339" t="s">
        <v>3606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5" customHeight="1">
      <c r="A28" s="339" t="s">
        <v>457</v>
      </c>
      <c r="B28" s="341" t="s">
        <v>3519</v>
      </c>
      <c r="C28" s="353">
        <v>14317.88</v>
      </c>
      <c r="D28" s="339" t="s">
        <v>3606</v>
      </c>
      <c r="E28" s="520">
        <f>SUM(C27:C28)</f>
        <v>18740.96</v>
      </c>
      <c r="F28" s="521"/>
      <c r="G28" s="522"/>
      <c r="H28" s="533"/>
      <c r="I28" s="522">
        <v>600691</v>
      </c>
      <c r="J28" s="715">
        <f t="shared" si="1"/>
        <v>16156</v>
      </c>
      <c r="K28" s="524">
        <f t="shared" si="2"/>
        <v>2584.96</v>
      </c>
      <c r="L28" s="602"/>
      <c r="M28" s="252"/>
    </row>
    <row r="29" spans="1:13" ht="15" customHeight="1">
      <c r="A29" s="339" t="s">
        <v>136</v>
      </c>
      <c r="B29" s="341" t="s">
        <v>3520</v>
      </c>
      <c r="C29" s="353">
        <v>15750.48</v>
      </c>
      <c r="D29" s="339" t="s">
        <v>3606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339" t="s">
        <v>136</v>
      </c>
      <c r="B30" s="414" t="s">
        <v>3521</v>
      </c>
      <c r="C30" s="382">
        <v>15750.48</v>
      </c>
      <c r="D30" s="339" t="s">
        <v>3606</v>
      </c>
      <c r="E30" s="520">
        <f>SUM(C29:C30)</f>
        <v>31500.959999999999</v>
      </c>
      <c r="F30" s="521"/>
      <c r="G30" s="522"/>
      <c r="H30" s="533"/>
      <c r="I30" s="522">
        <v>600640</v>
      </c>
      <c r="J30" s="715">
        <f t="shared" si="1"/>
        <v>27156</v>
      </c>
      <c r="K30" s="524">
        <f t="shared" si="2"/>
        <v>4344.96</v>
      </c>
      <c r="L30" s="602"/>
      <c r="M30" s="252"/>
    </row>
    <row r="31" spans="1:13" ht="15" customHeight="1">
      <c r="A31" s="339" t="s">
        <v>134</v>
      </c>
      <c r="B31" s="341" t="s">
        <v>2672</v>
      </c>
      <c r="C31" s="353">
        <v>8117.68</v>
      </c>
      <c r="D31" s="339" t="s">
        <v>3606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 thickBot="1">
      <c r="A32" s="362" t="s">
        <v>134</v>
      </c>
      <c r="B32" s="415" t="s">
        <v>2107</v>
      </c>
      <c r="C32" s="363">
        <v>19092.439999999999</v>
      </c>
      <c r="D32" s="362" t="s">
        <v>3606</v>
      </c>
      <c r="E32" s="525">
        <f>SUM(C31:C32)</f>
        <v>27210.12</v>
      </c>
      <c r="F32" s="526">
        <f>SUM(E22:E32)</f>
        <v>89864.04</v>
      </c>
      <c r="G32" s="527"/>
      <c r="H32" s="537"/>
      <c r="I32" s="527">
        <v>600644</v>
      </c>
      <c r="J32" s="714">
        <f t="shared" si="1"/>
        <v>23457</v>
      </c>
      <c r="K32" s="529">
        <f t="shared" si="2"/>
        <v>3753.12</v>
      </c>
      <c r="L32" s="602"/>
      <c r="M32" s="252"/>
    </row>
    <row r="33" spans="1:13" ht="15" customHeight="1">
      <c r="A33" s="339" t="s">
        <v>136</v>
      </c>
      <c r="B33" s="579" t="s">
        <v>3526</v>
      </c>
      <c r="C33" s="580">
        <v>1241.2</v>
      </c>
      <c r="D33" s="339" t="s">
        <v>3607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>
      <c r="A34" s="339" t="s">
        <v>136</v>
      </c>
      <c r="B34" s="579" t="s">
        <v>3527</v>
      </c>
      <c r="C34" s="580">
        <v>1241.2</v>
      </c>
      <c r="D34" s="339" t="s">
        <v>3607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5" customHeight="1">
      <c r="A35" s="339" t="s">
        <v>136</v>
      </c>
      <c r="B35" s="579" t="s">
        <v>3528</v>
      </c>
      <c r="C35" s="580">
        <v>1241.2</v>
      </c>
      <c r="D35" s="339" t="s">
        <v>3607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339" t="s">
        <v>134</v>
      </c>
      <c r="B36" s="579" t="s">
        <v>3529</v>
      </c>
      <c r="C36" s="580">
        <v>1241.2</v>
      </c>
      <c r="D36" s="339" t="s">
        <v>3607</v>
      </c>
      <c r="E36" s="520"/>
      <c r="F36" s="521"/>
      <c r="G36" s="522"/>
      <c r="H36" s="533"/>
      <c r="I36" s="522"/>
      <c r="J36" s="715"/>
      <c r="K36" s="524"/>
      <c r="L36" s="602"/>
      <c r="M36" s="252"/>
    </row>
    <row r="37" spans="1:13" ht="15" customHeight="1">
      <c r="A37" s="339" t="s">
        <v>134</v>
      </c>
      <c r="B37" s="579" t="s">
        <v>3530</v>
      </c>
      <c r="C37" s="580">
        <v>1241.2</v>
      </c>
      <c r="D37" s="339" t="s">
        <v>3607</v>
      </c>
      <c r="E37" s="520">
        <f>SUM(C33:C37)</f>
        <v>6206</v>
      </c>
      <c r="F37" s="521"/>
      <c r="G37" s="522"/>
      <c r="H37" s="533"/>
      <c r="I37" s="522">
        <v>803001</v>
      </c>
      <c r="J37" s="715">
        <f t="shared" si="1"/>
        <v>5350</v>
      </c>
      <c r="K37" s="524">
        <f t="shared" si="2"/>
        <v>856</v>
      </c>
      <c r="L37" s="602"/>
      <c r="M37" s="252"/>
    </row>
    <row r="38" spans="1:13" ht="15" customHeight="1">
      <c r="A38" s="339" t="s">
        <v>141</v>
      </c>
      <c r="B38" s="341" t="s">
        <v>3311</v>
      </c>
      <c r="C38" s="353">
        <v>9000.44</v>
      </c>
      <c r="D38" s="339" t="s">
        <v>3607</v>
      </c>
      <c r="E38" s="520">
        <f>SUM(C38)</f>
        <v>9000.44</v>
      </c>
      <c r="F38" s="521"/>
      <c r="G38" s="522"/>
      <c r="H38" s="533"/>
      <c r="I38" s="522">
        <v>600684</v>
      </c>
      <c r="J38" s="715">
        <f t="shared" si="1"/>
        <v>7759.0000000000009</v>
      </c>
      <c r="K38" s="524">
        <f t="shared" si="2"/>
        <v>1241.4400000000003</v>
      </c>
      <c r="L38" s="602"/>
      <c r="M38" s="252"/>
    </row>
    <row r="39" spans="1:13" ht="15" customHeight="1">
      <c r="A39" s="339" t="s">
        <v>134</v>
      </c>
      <c r="B39" s="341" t="s">
        <v>1860</v>
      </c>
      <c r="C39" s="353">
        <v>11456.16</v>
      </c>
      <c r="D39" s="339" t="s">
        <v>3607</v>
      </c>
      <c r="E39" s="520">
        <f>SUM(C39:D39)</f>
        <v>11456.16</v>
      </c>
      <c r="F39" s="521"/>
      <c r="G39" s="522"/>
      <c r="H39" s="533"/>
      <c r="I39" s="522">
        <v>600644</v>
      </c>
      <c r="J39" s="715">
        <f t="shared" si="1"/>
        <v>9876</v>
      </c>
      <c r="K39" s="524">
        <f t="shared" si="2"/>
        <v>1580.16</v>
      </c>
      <c r="L39" s="602"/>
      <c r="M39" s="252"/>
    </row>
    <row r="40" spans="1:13" ht="15" customHeight="1">
      <c r="A40" s="339" t="s">
        <v>136</v>
      </c>
      <c r="B40" s="341" t="s">
        <v>3349</v>
      </c>
      <c r="C40" s="353">
        <v>9000.44</v>
      </c>
      <c r="D40" s="339" t="s">
        <v>3607</v>
      </c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5" customHeight="1">
      <c r="A41" s="339" t="s">
        <v>136</v>
      </c>
      <c r="B41" s="341" t="s">
        <v>3523</v>
      </c>
      <c r="C41" s="353">
        <v>15750.48</v>
      </c>
      <c r="D41" s="339" t="s">
        <v>3607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5" customHeight="1">
      <c r="A42" s="339" t="s">
        <v>136</v>
      </c>
      <c r="B42" s="341" t="s">
        <v>1665</v>
      </c>
      <c r="C42" s="353">
        <v>15750.48</v>
      </c>
      <c r="D42" s="339" t="s">
        <v>3607</v>
      </c>
      <c r="E42" s="520"/>
      <c r="F42" s="521"/>
      <c r="G42" s="522"/>
      <c r="H42" s="533"/>
      <c r="I42" s="522"/>
      <c r="J42" s="715"/>
      <c r="K42" s="524"/>
      <c r="L42" s="602"/>
      <c r="M42" s="252"/>
    </row>
    <row r="43" spans="1:13" ht="15" customHeight="1">
      <c r="A43" s="339" t="s">
        <v>136</v>
      </c>
      <c r="B43" s="341" t="s">
        <v>2616</v>
      </c>
      <c r="C43" s="353">
        <v>15750.48</v>
      </c>
      <c r="D43" s="339" t="s">
        <v>3607</v>
      </c>
      <c r="E43" s="520"/>
      <c r="F43" s="521"/>
      <c r="G43" s="522"/>
      <c r="H43" s="533"/>
      <c r="I43" s="522"/>
      <c r="J43" s="715"/>
      <c r="K43" s="524"/>
      <c r="L43" s="602"/>
      <c r="M43" s="252"/>
    </row>
    <row r="44" spans="1:13" ht="15" customHeight="1">
      <c r="A44" s="339" t="s">
        <v>136</v>
      </c>
      <c r="B44" s="341" t="s">
        <v>3525</v>
      </c>
      <c r="C44" s="353">
        <v>15750.48</v>
      </c>
      <c r="D44" s="339" t="s">
        <v>3607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 thickBot="1">
      <c r="A45" s="362" t="s">
        <v>136</v>
      </c>
      <c r="B45" s="415" t="s">
        <v>2117</v>
      </c>
      <c r="C45" s="363">
        <v>15750.48</v>
      </c>
      <c r="D45" s="362" t="s">
        <v>3607</v>
      </c>
      <c r="E45" s="525">
        <f>SUM(C40:C45)</f>
        <v>87752.839999999982</v>
      </c>
      <c r="F45" s="526">
        <f>SUM(E35:E45)</f>
        <v>114415.43999999997</v>
      </c>
      <c r="G45" s="527"/>
      <c r="H45" s="537"/>
      <c r="I45" s="527">
        <v>600640</v>
      </c>
      <c r="J45" s="714">
        <f t="shared" si="1"/>
        <v>75648.999999999985</v>
      </c>
      <c r="K45" s="529">
        <f t="shared" si="2"/>
        <v>12103.839999999998</v>
      </c>
      <c r="L45" s="602"/>
      <c r="M45" s="252"/>
    </row>
    <row r="46" spans="1:13" ht="15" customHeight="1">
      <c r="A46" s="339" t="s">
        <v>136</v>
      </c>
      <c r="B46" s="579" t="s">
        <v>3532</v>
      </c>
      <c r="C46" s="580">
        <v>1241.2</v>
      </c>
      <c r="D46" s="339" t="s">
        <v>3608</v>
      </c>
      <c r="E46" s="520"/>
      <c r="F46" s="521"/>
      <c r="G46" s="522"/>
      <c r="H46" s="533"/>
      <c r="I46" s="530"/>
      <c r="J46" s="716"/>
      <c r="K46" s="532"/>
      <c r="L46" s="602"/>
      <c r="M46" s="252"/>
    </row>
    <row r="47" spans="1:13" ht="15" customHeight="1">
      <c r="A47" s="339" t="s">
        <v>136</v>
      </c>
      <c r="B47" s="579" t="s">
        <v>3533</v>
      </c>
      <c r="C47" s="580">
        <v>1241.2</v>
      </c>
      <c r="D47" s="339" t="s">
        <v>3608</v>
      </c>
      <c r="E47" s="520">
        <f>SUM(C46:C47)</f>
        <v>2482.4</v>
      </c>
      <c r="F47" s="521"/>
      <c r="G47" s="522"/>
      <c r="H47" s="533"/>
      <c r="I47" s="522">
        <v>803001</v>
      </c>
      <c r="J47" s="715">
        <f t="shared" si="1"/>
        <v>2140</v>
      </c>
      <c r="K47" s="524">
        <f t="shared" si="2"/>
        <v>342.40000000000003</v>
      </c>
      <c r="L47" s="602"/>
      <c r="M47" s="252"/>
    </row>
    <row r="48" spans="1:13" ht="15" customHeight="1">
      <c r="A48" s="339" t="s">
        <v>134</v>
      </c>
      <c r="B48" s="341" t="s">
        <v>3165</v>
      </c>
      <c r="C48" s="353">
        <v>11216.04</v>
      </c>
      <c r="D48" s="339" t="s">
        <v>3608</v>
      </c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5" customHeight="1">
      <c r="A49" s="339" t="s">
        <v>134</v>
      </c>
      <c r="B49" s="341" t="s">
        <v>1864</v>
      </c>
      <c r="C49" s="353">
        <v>11456.16</v>
      </c>
      <c r="D49" s="339" t="s">
        <v>3608</v>
      </c>
      <c r="E49" s="520">
        <f>SUM(C48:C49)</f>
        <v>22672.2</v>
      </c>
      <c r="F49" s="521"/>
      <c r="G49" s="522"/>
      <c r="H49" s="533"/>
      <c r="I49" s="522">
        <v>600644</v>
      </c>
      <c r="J49" s="715">
        <f t="shared" si="1"/>
        <v>19545.000000000004</v>
      </c>
      <c r="K49" s="524">
        <f t="shared" si="2"/>
        <v>3127.2000000000007</v>
      </c>
      <c r="L49" s="602"/>
      <c r="M49" s="252"/>
    </row>
    <row r="50" spans="1:13" ht="15" customHeight="1">
      <c r="A50" s="339" t="s">
        <v>136</v>
      </c>
      <c r="B50" s="341" t="s">
        <v>2117</v>
      </c>
      <c r="C50" s="353">
        <v>15750.48</v>
      </c>
      <c r="D50" s="339" t="s">
        <v>3608</v>
      </c>
      <c r="E50" s="520"/>
      <c r="F50" s="521"/>
      <c r="G50" s="522"/>
      <c r="H50" s="533"/>
      <c r="I50" s="522"/>
      <c r="J50" s="715"/>
      <c r="K50" s="524"/>
      <c r="L50" s="602"/>
      <c r="M50" s="252"/>
    </row>
    <row r="51" spans="1:13" ht="15" customHeight="1">
      <c r="A51" s="339" t="s">
        <v>136</v>
      </c>
      <c r="B51" s="341" t="s">
        <v>2124</v>
      </c>
      <c r="C51" s="353">
        <v>15750.48</v>
      </c>
      <c r="D51" s="339" t="s">
        <v>3608</v>
      </c>
      <c r="E51" s="520"/>
      <c r="F51" s="521"/>
      <c r="G51" s="522"/>
      <c r="H51" s="533"/>
      <c r="I51" s="522"/>
      <c r="J51" s="715"/>
      <c r="K51" s="524"/>
      <c r="L51" s="602"/>
      <c r="M51" s="252"/>
    </row>
    <row r="52" spans="1:13" ht="15" customHeight="1">
      <c r="A52" s="339" t="s">
        <v>136</v>
      </c>
      <c r="B52" s="341" t="s">
        <v>1642</v>
      </c>
      <c r="C52" s="353">
        <v>15750.48</v>
      </c>
      <c r="D52" s="339" t="s">
        <v>3608</v>
      </c>
      <c r="E52" s="520"/>
      <c r="F52" s="521"/>
      <c r="G52" s="522"/>
      <c r="H52" s="533"/>
      <c r="I52" s="522"/>
      <c r="J52" s="715"/>
      <c r="K52" s="524"/>
      <c r="L52" s="602"/>
      <c r="M52" s="252"/>
    </row>
    <row r="53" spans="1:13" ht="15" customHeight="1">
      <c r="A53" s="339" t="s">
        <v>136</v>
      </c>
      <c r="B53" s="341" t="s">
        <v>3535</v>
      </c>
      <c r="C53" s="353">
        <v>15750.48</v>
      </c>
      <c r="D53" s="339" t="s">
        <v>3608</v>
      </c>
      <c r="E53" s="520">
        <f>SUM(C50:C53)</f>
        <v>63001.919999999998</v>
      </c>
      <c r="F53" s="521"/>
      <c r="G53" s="522"/>
      <c r="H53" s="533"/>
      <c r="I53" s="522">
        <v>600640</v>
      </c>
      <c r="J53" s="715">
        <f t="shared" si="1"/>
        <v>54312</v>
      </c>
      <c r="K53" s="524">
        <f t="shared" si="2"/>
        <v>8689.92</v>
      </c>
      <c r="L53" s="602"/>
      <c r="M53" s="252"/>
    </row>
    <row r="54" spans="1:13" ht="15" customHeight="1">
      <c r="A54" s="339" t="s">
        <v>298</v>
      </c>
      <c r="B54" s="341" t="s">
        <v>415</v>
      </c>
      <c r="C54" s="353">
        <v>19565.72</v>
      </c>
      <c r="D54" s="339" t="s">
        <v>3608</v>
      </c>
      <c r="E54" s="520">
        <f>SUM(C54)</f>
        <v>19565.72</v>
      </c>
      <c r="F54" s="521"/>
      <c r="G54" s="522"/>
      <c r="H54" s="533"/>
      <c r="I54" s="522">
        <v>600638</v>
      </c>
      <c r="J54" s="715">
        <f t="shared" si="1"/>
        <v>16867.000000000004</v>
      </c>
      <c r="K54" s="524">
        <f t="shared" si="2"/>
        <v>2698.7200000000007</v>
      </c>
      <c r="L54" s="602"/>
      <c r="M54" s="252"/>
    </row>
    <row r="55" spans="1:13" ht="15" customHeight="1" thickBot="1">
      <c r="A55" s="362" t="s">
        <v>3561</v>
      </c>
      <c r="B55" s="415" t="s">
        <v>3534</v>
      </c>
      <c r="C55" s="363">
        <v>30851.360000000001</v>
      </c>
      <c r="D55" s="362" t="s">
        <v>3608</v>
      </c>
      <c r="E55" s="525">
        <f>SUM(C55:D55)</f>
        <v>30851.360000000001</v>
      </c>
      <c r="F55" s="526">
        <f>SUM(E46:E55)</f>
        <v>138573.6</v>
      </c>
      <c r="G55" s="527"/>
      <c r="H55" s="537"/>
      <c r="I55" s="527">
        <v>600653</v>
      </c>
      <c r="J55" s="714">
        <f t="shared" si="1"/>
        <v>26596.000000000004</v>
      </c>
      <c r="K55" s="529">
        <f t="shared" si="2"/>
        <v>4255.3600000000006</v>
      </c>
      <c r="L55" s="602"/>
      <c r="M55" s="252"/>
    </row>
    <row r="56" spans="1:13" ht="15" customHeight="1">
      <c r="A56" s="339" t="s">
        <v>390</v>
      </c>
      <c r="B56" s="579" t="s">
        <v>3537</v>
      </c>
      <c r="C56" s="580">
        <v>1241.2</v>
      </c>
      <c r="D56" s="339" t="s">
        <v>3610</v>
      </c>
      <c r="E56" s="520"/>
      <c r="F56" s="521"/>
      <c r="G56" s="522"/>
      <c r="H56" s="533"/>
      <c r="I56" s="522"/>
      <c r="J56" s="715"/>
      <c r="K56" s="524"/>
      <c r="L56" s="602"/>
      <c r="M56" s="252"/>
    </row>
    <row r="57" spans="1:13" ht="15" customHeight="1">
      <c r="A57" s="339" t="s">
        <v>136</v>
      </c>
      <c r="B57" s="579" t="s">
        <v>3538</v>
      </c>
      <c r="C57" s="580">
        <v>1241.2</v>
      </c>
      <c r="D57" s="339" t="s">
        <v>3610</v>
      </c>
      <c r="E57" s="520"/>
      <c r="F57" s="521"/>
      <c r="G57" s="522"/>
      <c r="H57" s="533"/>
      <c r="I57" s="522"/>
      <c r="J57" s="715"/>
      <c r="K57" s="524"/>
      <c r="L57" s="602"/>
      <c r="M57" s="252"/>
    </row>
    <row r="58" spans="1:13" ht="15" customHeight="1">
      <c r="A58" s="339" t="s">
        <v>2905</v>
      </c>
      <c r="B58" s="579" t="s">
        <v>3539</v>
      </c>
      <c r="C58" s="580">
        <v>1241.2</v>
      </c>
      <c r="D58" s="339" t="s">
        <v>3610</v>
      </c>
      <c r="E58" s="520"/>
      <c r="F58" s="521"/>
      <c r="G58" s="522"/>
      <c r="H58" s="533"/>
      <c r="I58" s="522"/>
      <c r="J58" s="715"/>
      <c r="K58" s="524"/>
      <c r="L58" s="602"/>
      <c r="M58" s="252"/>
    </row>
    <row r="59" spans="1:13" ht="15" customHeight="1">
      <c r="A59" s="339" t="s">
        <v>2905</v>
      </c>
      <c r="B59" s="579" t="s">
        <v>3540</v>
      </c>
      <c r="C59" s="580">
        <v>1241.2</v>
      </c>
      <c r="D59" s="339" t="s">
        <v>3610</v>
      </c>
      <c r="E59" s="520"/>
      <c r="F59" s="521"/>
      <c r="G59" s="522"/>
      <c r="H59" s="533"/>
      <c r="I59" s="522"/>
      <c r="J59" s="715"/>
      <c r="K59" s="524"/>
      <c r="L59" s="602"/>
      <c r="M59" s="252"/>
    </row>
    <row r="60" spans="1:13" ht="15" customHeight="1">
      <c r="A60" s="339" t="s">
        <v>2905</v>
      </c>
      <c r="B60" s="579" t="s">
        <v>3541</v>
      </c>
      <c r="C60" s="580">
        <v>1241.2</v>
      </c>
      <c r="D60" s="339" t="s">
        <v>3610</v>
      </c>
      <c r="E60" s="520"/>
      <c r="F60" s="521"/>
      <c r="G60" s="522"/>
      <c r="H60" s="533"/>
      <c r="I60" s="522"/>
      <c r="J60" s="715"/>
      <c r="K60" s="524"/>
      <c r="L60" s="602"/>
      <c r="M60" s="252"/>
    </row>
    <row r="61" spans="1:13" ht="15" customHeight="1">
      <c r="A61" s="339" t="s">
        <v>2905</v>
      </c>
      <c r="B61" s="579" t="s">
        <v>3542</v>
      </c>
      <c r="C61" s="580">
        <v>1241.2</v>
      </c>
      <c r="D61" s="339" t="s">
        <v>3610</v>
      </c>
      <c r="E61" s="520"/>
      <c r="F61" s="521"/>
      <c r="G61" s="522"/>
      <c r="H61" s="533"/>
      <c r="I61" s="522"/>
      <c r="J61" s="715"/>
      <c r="K61" s="524"/>
      <c r="L61" s="602"/>
      <c r="M61" s="252"/>
    </row>
    <row r="62" spans="1:13" ht="15" customHeight="1">
      <c r="A62" s="339" t="s">
        <v>2905</v>
      </c>
      <c r="B62" s="579" t="s">
        <v>3543</v>
      </c>
      <c r="C62" s="580">
        <v>1241.2</v>
      </c>
      <c r="D62" s="339" t="s">
        <v>3610</v>
      </c>
      <c r="E62" s="520"/>
      <c r="F62" s="521"/>
      <c r="G62" s="522"/>
      <c r="H62" s="533"/>
      <c r="I62" s="522"/>
      <c r="J62" s="715"/>
      <c r="K62" s="524"/>
      <c r="L62" s="602"/>
      <c r="M62" s="252"/>
    </row>
    <row r="63" spans="1:13" ht="15" customHeight="1">
      <c r="A63" s="339" t="s">
        <v>2905</v>
      </c>
      <c r="B63" s="579" t="s">
        <v>3544</v>
      </c>
      <c r="C63" s="580">
        <v>1241.2</v>
      </c>
      <c r="D63" s="339" t="s">
        <v>3610</v>
      </c>
      <c r="E63" s="520"/>
      <c r="F63" s="521"/>
      <c r="G63" s="522"/>
      <c r="H63" s="533"/>
      <c r="I63" s="522"/>
      <c r="J63" s="715"/>
      <c r="K63" s="524"/>
      <c r="L63" s="602"/>
      <c r="M63" s="252"/>
    </row>
    <row r="64" spans="1:13" ht="15" customHeight="1">
      <c r="A64" s="339" t="s">
        <v>2905</v>
      </c>
      <c r="B64" s="579" t="s">
        <v>3545</v>
      </c>
      <c r="C64" s="580">
        <v>1241.2</v>
      </c>
      <c r="D64" s="339" t="s">
        <v>3610</v>
      </c>
      <c r="E64" s="520"/>
      <c r="F64" s="521"/>
      <c r="G64" s="522"/>
      <c r="H64" s="533"/>
      <c r="I64" s="522"/>
      <c r="J64" s="715"/>
      <c r="K64" s="524"/>
      <c r="L64" s="602"/>
      <c r="M64" s="252"/>
    </row>
    <row r="65" spans="1:13" ht="15" customHeight="1">
      <c r="A65" s="339" t="s">
        <v>2905</v>
      </c>
      <c r="B65" s="579" t="s">
        <v>3546</v>
      </c>
      <c r="C65" s="580">
        <v>1241.2</v>
      </c>
      <c r="D65" s="339" t="s">
        <v>3610</v>
      </c>
      <c r="E65" s="520"/>
      <c r="F65" s="521"/>
      <c r="G65" s="522"/>
      <c r="H65" s="533"/>
      <c r="I65" s="522"/>
      <c r="J65" s="715"/>
      <c r="K65" s="524"/>
      <c r="L65" s="602"/>
      <c r="M65" s="252"/>
    </row>
    <row r="66" spans="1:13" ht="15" customHeight="1">
      <c r="A66" s="339" t="s">
        <v>2905</v>
      </c>
      <c r="B66" s="579" t="s">
        <v>3547</v>
      </c>
      <c r="C66" s="580">
        <v>1241.2</v>
      </c>
      <c r="D66" s="339" t="s">
        <v>3610</v>
      </c>
      <c r="E66" s="520"/>
      <c r="F66" s="521"/>
      <c r="G66" s="522"/>
      <c r="H66" s="533"/>
      <c r="I66" s="522"/>
      <c r="J66" s="715"/>
      <c r="K66" s="524"/>
      <c r="L66" s="602"/>
      <c r="M66" s="252"/>
    </row>
    <row r="67" spans="1:13" ht="15" customHeight="1">
      <c r="A67" s="339" t="s">
        <v>2905</v>
      </c>
      <c r="B67" s="579" t="s">
        <v>3548</v>
      </c>
      <c r="C67" s="580">
        <v>1241.2</v>
      </c>
      <c r="D67" s="339" t="s">
        <v>3610</v>
      </c>
      <c r="E67" s="520"/>
      <c r="F67" s="521"/>
      <c r="G67" s="522"/>
      <c r="H67" s="533"/>
      <c r="I67" s="522"/>
      <c r="J67" s="715"/>
      <c r="K67" s="524"/>
      <c r="L67" s="602"/>
      <c r="M67" s="252"/>
    </row>
    <row r="68" spans="1:13" ht="15" customHeight="1">
      <c r="A68" s="339" t="s">
        <v>2905</v>
      </c>
      <c r="B68" s="579" t="s">
        <v>3549</v>
      </c>
      <c r="C68" s="580">
        <v>1241.2</v>
      </c>
      <c r="D68" s="339" t="s">
        <v>3610</v>
      </c>
      <c r="E68" s="520">
        <f>SUM(C56:C68)</f>
        <v>16135.600000000004</v>
      </c>
      <c r="F68" s="521"/>
      <c r="G68" s="522"/>
      <c r="H68" s="533"/>
      <c r="I68" s="522">
        <v>803001</v>
      </c>
      <c r="J68" s="715">
        <f t="shared" si="1"/>
        <v>13910.000000000004</v>
      </c>
      <c r="K68" s="524">
        <f t="shared" si="2"/>
        <v>2225.6000000000008</v>
      </c>
      <c r="L68" s="602"/>
      <c r="M68" s="252"/>
    </row>
    <row r="69" spans="1:13" ht="15" customHeight="1">
      <c r="A69" s="339" t="s">
        <v>136</v>
      </c>
      <c r="B69" s="341" t="s">
        <v>3550</v>
      </c>
      <c r="C69" s="353">
        <v>15750.48</v>
      </c>
      <c r="D69" s="339" t="s">
        <v>3610</v>
      </c>
      <c r="E69" s="520">
        <f>SUM(C69)</f>
        <v>15750.48</v>
      </c>
      <c r="F69" s="521"/>
      <c r="G69" s="522"/>
      <c r="H69" s="533"/>
      <c r="I69" s="522">
        <v>600640</v>
      </c>
      <c r="J69" s="715">
        <f t="shared" si="1"/>
        <v>13578</v>
      </c>
      <c r="K69" s="524">
        <f t="shared" si="2"/>
        <v>2172.48</v>
      </c>
      <c r="L69" s="602"/>
      <c r="M69" s="252"/>
    </row>
    <row r="70" spans="1:13" ht="15" customHeight="1">
      <c r="A70" s="339" t="s">
        <v>298</v>
      </c>
      <c r="B70" s="414" t="s">
        <v>415</v>
      </c>
      <c r="C70" s="382">
        <v>19565.72</v>
      </c>
      <c r="D70" s="339" t="s">
        <v>3610</v>
      </c>
      <c r="E70" s="520">
        <f>SUM(C70:D70)</f>
        <v>19565.72</v>
      </c>
      <c r="F70" s="521"/>
      <c r="G70" s="522"/>
      <c r="H70" s="533"/>
      <c r="I70" s="522">
        <v>600638</v>
      </c>
      <c r="J70" s="715">
        <f t="shared" si="1"/>
        <v>16867.000000000004</v>
      </c>
      <c r="K70" s="524">
        <f t="shared" si="2"/>
        <v>2698.7200000000007</v>
      </c>
      <c r="L70" s="602"/>
      <c r="M70" s="252"/>
    </row>
    <row r="71" spans="1:13" ht="15" customHeight="1" thickBot="1">
      <c r="A71" s="362" t="s">
        <v>383</v>
      </c>
      <c r="B71" s="415" t="s">
        <v>3551</v>
      </c>
      <c r="C71" s="363">
        <v>21592.240000000002</v>
      </c>
      <c r="D71" s="362" t="s">
        <v>3610</v>
      </c>
      <c r="E71" s="525">
        <f>SUM(C71)</f>
        <v>21592.240000000002</v>
      </c>
      <c r="F71" s="526">
        <f>SUM(E60:E71)</f>
        <v>73044.040000000008</v>
      </c>
      <c r="G71" s="527"/>
      <c r="H71" s="537"/>
      <c r="I71" s="527">
        <v>600606</v>
      </c>
      <c r="J71" s="714">
        <f t="shared" si="1"/>
        <v>18614.000000000004</v>
      </c>
      <c r="K71" s="529">
        <f t="shared" si="2"/>
        <v>2978.2400000000007</v>
      </c>
      <c r="L71" s="602"/>
      <c r="M71" s="252"/>
    </row>
    <row r="72" spans="1:13" ht="15" customHeight="1">
      <c r="A72" s="339" t="s">
        <v>390</v>
      </c>
      <c r="B72" s="579" t="s">
        <v>3555</v>
      </c>
      <c r="C72" s="580">
        <v>1241.2</v>
      </c>
      <c r="D72" s="339" t="s">
        <v>3612</v>
      </c>
      <c r="E72" s="520"/>
      <c r="F72" s="521"/>
      <c r="G72" s="522"/>
      <c r="H72" s="533"/>
      <c r="I72" s="522"/>
      <c r="J72" s="715"/>
      <c r="K72" s="524"/>
      <c r="L72" s="602"/>
      <c r="M72" s="252"/>
    </row>
    <row r="73" spans="1:13" ht="15" customHeight="1">
      <c r="A73" s="339" t="s">
        <v>136</v>
      </c>
      <c r="B73" s="579" t="s">
        <v>3556</v>
      </c>
      <c r="C73" s="580">
        <v>1241.2</v>
      </c>
      <c r="D73" s="339" t="s">
        <v>3612</v>
      </c>
      <c r="E73" s="520"/>
      <c r="F73" s="521"/>
      <c r="G73" s="522"/>
      <c r="H73" s="533"/>
      <c r="I73" s="522"/>
      <c r="J73" s="715"/>
      <c r="K73" s="524"/>
      <c r="L73" s="602"/>
      <c r="M73" s="252"/>
    </row>
    <row r="74" spans="1:13" ht="15" customHeight="1">
      <c r="A74" s="339" t="s">
        <v>136</v>
      </c>
      <c r="B74" s="579" t="s">
        <v>3557</v>
      </c>
      <c r="C74" s="580">
        <v>1241.2</v>
      </c>
      <c r="D74" s="339" t="s">
        <v>3612</v>
      </c>
      <c r="E74" s="520"/>
      <c r="F74" s="521"/>
      <c r="G74" s="522"/>
      <c r="H74" s="533"/>
      <c r="I74" s="522"/>
      <c r="J74" s="715"/>
      <c r="K74" s="524"/>
      <c r="L74" s="602"/>
      <c r="M74" s="252"/>
    </row>
    <row r="75" spans="1:13" ht="15" customHeight="1">
      <c r="A75" s="339" t="s">
        <v>136</v>
      </c>
      <c r="B75" s="579" t="s">
        <v>3558</v>
      </c>
      <c r="C75" s="580">
        <v>1241.2</v>
      </c>
      <c r="D75" s="339" t="s">
        <v>3612</v>
      </c>
      <c r="E75" s="520"/>
      <c r="F75" s="521"/>
      <c r="G75" s="522"/>
      <c r="H75" s="533"/>
      <c r="I75" s="522"/>
      <c r="J75" s="715"/>
      <c r="K75" s="524"/>
      <c r="L75" s="602"/>
      <c r="M75" s="252"/>
    </row>
    <row r="76" spans="1:13" ht="15" customHeight="1">
      <c r="A76" s="339" t="s">
        <v>298</v>
      </c>
      <c r="B76" s="579" t="s">
        <v>3559</v>
      </c>
      <c r="C76" s="580">
        <v>1241.2</v>
      </c>
      <c r="D76" s="339" t="s">
        <v>3612</v>
      </c>
      <c r="E76" s="520">
        <f>SUM(C72:C76)</f>
        <v>6206</v>
      </c>
      <c r="F76" s="521"/>
      <c r="G76" s="522"/>
      <c r="H76" s="533"/>
      <c r="I76" s="522">
        <v>803001</v>
      </c>
      <c r="J76" s="715">
        <f t="shared" ref="J76:J80" si="3">E76/1.16</f>
        <v>5350</v>
      </c>
      <c r="K76" s="524">
        <f t="shared" ref="K76:K80" si="4">J76*0.16</f>
        <v>856</v>
      </c>
      <c r="L76" s="602"/>
      <c r="M76" s="252"/>
    </row>
    <row r="77" spans="1:13" ht="15" customHeight="1">
      <c r="A77" s="339" t="s">
        <v>136</v>
      </c>
      <c r="B77" s="341" t="s">
        <v>3553</v>
      </c>
      <c r="C77" s="353">
        <v>15750.48</v>
      </c>
      <c r="D77" s="339" t="s">
        <v>3612</v>
      </c>
      <c r="E77" s="520"/>
      <c r="F77" s="521"/>
      <c r="G77" s="522"/>
      <c r="H77" s="533"/>
      <c r="I77" s="522"/>
      <c r="J77" s="715"/>
      <c r="K77" s="524"/>
      <c r="L77" s="602"/>
      <c r="M77" s="252"/>
    </row>
    <row r="78" spans="1:13" ht="15" customHeight="1">
      <c r="A78" s="339" t="s">
        <v>136</v>
      </c>
      <c r="B78" s="414" t="s">
        <v>3155</v>
      </c>
      <c r="C78" s="382">
        <v>15750.48</v>
      </c>
      <c r="D78" s="339" t="s">
        <v>3612</v>
      </c>
      <c r="E78" s="520">
        <f>SUM(C77:C78)</f>
        <v>31500.959999999999</v>
      </c>
      <c r="F78" s="521"/>
      <c r="G78" s="522"/>
      <c r="H78" s="533"/>
      <c r="I78" s="522">
        <v>600640</v>
      </c>
      <c r="J78" s="715">
        <f t="shared" si="3"/>
        <v>27156</v>
      </c>
      <c r="K78" s="524">
        <f t="shared" si="4"/>
        <v>4344.96</v>
      </c>
      <c r="L78" s="602"/>
      <c r="M78" s="252"/>
    </row>
    <row r="79" spans="1:13" ht="15" customHeight="1">
      <c r="A79" s="339" t="s">
        <v>298</v>
      </c>
      <c r="B79" s="414" t="s">
        <v>3554</v>
      </c>
      <c r="C79" s="382">
        <v>19565.72</v>
      </c>
      <c r="D79" s="339" t="s">
        <v>3612</v>
      </c>
      <c r="E79" s="520">
        <f>SUM(C79)</f>
        <v>19565.72</v>
      </c>
      <c r="F79" s="521"/>
      <c r="G79" s="522"/>
      <c r="H79" s="533"/>
      <c r="I79" s="522">
        <v>600638</v>
      </c>
      <c r="J79" s="715">
        <f t="shared" si="3"/>
        <v>16867.000000000004</v>
      </c>
      <c r="K79" s="524">
        <f t="shared" si="4"/>
        <v>2698.7200000000007</v>
      </c>
      <c r="L79" s="602"/>
      <c r="M79" s="252"/>
    </row>
    <row r="80" spans="1:13" ht="15" customHeight="1" thickBot="1">
      <c r="A80" s="362" t="s">
        <v>3561</v>
      </c>
      <c r="B80" s="415" t="s">
        <v>3534</v>
      </c>
      <c r="C80" s="363">
        <v>30851.360000000001</v>
      </c>
      <c r="D80" s="362" t="s">
        <v>3612</v>
      </c>
      <c r="E80" s="525">
        <f>SUM(C80:D80)</f>
        <v>30851.360000000001</v>
      </c>
      <c r="F80" s="526">
        <f>SUM(E73:E80)</f>
        <v>88124.040000000008</v>
      </c>
      <c r="G80" s="527"/>
      <c r="H80" s="537"/>
      <c r="I80" s="527">
        <v>600653</v>
      </c>
      <c r="J80" s="714">
        <f t="shared" si="3"/>
        <v>26596.000000000004</v>
      </c>
      <c r="K80" s="529">
        <f t="shared" si="4"/>
        <v>4255.3600000000006</v>
      </c>
      <c r="L80" s="602"/>
      <c r="M80" s="252"/>
    </row>
    <row r="81" spans="1:13" ht="15" customHeight="1">
      <c r="A81" s="380"/>
      <c r="B81" s="508"/>
      <c r="C81" s="468"/>
      <c r="D81" s="380"/>
      <c r="E81" s="520"/>
      <c r="F81" s="521"/>
      <c r="G81" s="522"/>
      <c r="H81" s="533"/>
      <c r="I81" s="522"/>
      <c r="J81" s="715"/>
      <c r="K81" s="524"/>
      <c r="L81" s="602"/>
      <c r="M81" s="252"/>
    </row>
    <row r="82" spans="1:13" ht="15" customHeight="1">
      <c r="A82" s="380"/>
      <c r="B82" s="414"/>
      <c r="C82" s="382"/>
      <c r="D82" s="380"/>
      <c r="E82" s="520"/>
      <c r="F82" s="521"/>
      <c r="G82" s="522"/>
      <c r="H82" s="533"/>
      <c r="I82" s="522"/>
      <c r="J82" s="715"/>
      <c r="K82" s="524"/>
      <c r="L82" s="602"/>
      <c r="M82" s="252"/>
    </row>
    <row r="83" spans="1:13" ht="15" customHeight="1">
      <c r="A83" s="380"/>
      <c r="B83" s="414"/>
      <c r="C83" s="382"/>
      <c r="D83" s="380"/>
      <c r="E83" s="520"/>
      <c r="F83" s="521"/>
      <c r="G83" s="522"/>
      <c r="H83" s="533"/>
      <c r="I83" s="522"/>
      <c r="J83" s="715"/>
      <c r="K83" s="524"/>
      <c r="L83" s="602"/>
      <c r="M83" s="252"/>
    </row>
    <row r="84" spans="1:13" ht="15" customHeight="1">
      <c r="A84" s="380"/>
      <c r="B84" s="414"/>
      <c r="C84" s="382"/>
      <c r="D84" s="380"/>
      <c r="E84" s="520"/>
      <c r="F84" s="521"/>
      <c r="G84" s="522"/>
      <c r="H84" s="533"/>
      <c r="I84" s="522"/>
      <c r="J84" s="715"/>
      <c r="K84" s="524"/>
      <c r="L84" s="602"/>
      <c r="M84" s="252"/>
    </row>
    <row r="85" spans="1:13" ht="15" customHeight="1">
      <c r="A85" s="380"/>
      <c r="B85" s="414"/>
      <c r="C85" s="382"/>
      <c r="D85" s="380"/>
      <c r="E85" s="520"/>
      <c r="F85" s="521"/>
      <c r="G85" s="522"/>
      <c r="H85" s="533"/>
      <c r="I85" s="522"/>
      <c r="J85" s="715"/>
      <c r="K85" s="524"/>
      <c r="L85" s="602"/>
      <c r="M85" s="252"/>
    </row>
    <row r="86" spans="1:13" ht="17.25" customHeight="1">
      <c r="A86" s="632"/>
      <c r="B86" s="633"/>
      <c r="C86" s="449"/>
      <c r="D86" s="380"/>
      <c r="E86" s="520"/>
      <c r="F86" s="521"/>
      <c r="G86" s="522"/>
      <c r="H86" s="533"/>
      <c r="I86" s="522"/>
      <c r="J86" s="715"/>
      <c r="K86" s="524"/>
      <c r="L86" s="602"/>
      <c r="M86" s="252"/>
    </row>
    <row r="87" spans="1:13" ht="17.25" customHeight="1">
      <c r="A87" s="632"/>
      <c r="B87" s="633"/>
      <c r="C87" s="449"/>
      <c r="D87" s="380"/>
      <c r="E87" s="520"/>
      <c r="F87" s="521"/>
      <c r="G87" s="522"/>
      <c r="H87" s="533"/>
      <c r="I87" s="522"/>
      <c r="J87" s="715"/>
      <c r="K87" s="524"/>
      <c r="L87" s="602"/>
      <c r="M87" s="252"/>
    </row>
    <row r="88" spans="1:13" ht="15" customHeight="1">
      <c r="A88" s="380"/>
      <c r="B88" s="708"/>
      <c r="C88" s="382"/>
      <c r="D88" s="380"/>
      <c r="E88" s="520"/>
      <c r="F88" s="521"/>
      <c r="G88" s="522"/>
      <c r="H88" s="533"/>
      <c r="I88" s="522"/>
      <c r="J88" s="715"/>
      <c r="K88" s="524"/>
      <c r="L88" s="602"/>
      <c r="M88" s="252"/>
    </row>
    <row r="89" spans="1:13" ht="15" customHeight="1">
      <c r="A89" s="380"/>
      <c r="B89" s="708"/>
      <c r="C89" s="382"/>
      <c r="D89" s="380"/>
      <c r="E89" s="520"/>
      <c r="F89" s="521"/>
      <c r="G89" s="522"/>
      <c r="H89" s="533"/>
      <c r="I89" s="522"/>
      <c r="J89" s="715"/>
      <c r="K89" s="524"/>
      <c r="L89" s="602"/>
      <c r="M89" s="252"/>
    </row>
    <row r="90" spans="1:13" ht="15" customHeight="1">
      <c r="A90" s="325"/>
      <c r="B90" s="724"/>
      <c r="C90" s="281">
        <f>SUM(C6:C89)</f>
        <v>348339.88000000024</v>
      </c>
      <c r="D90" s="281"/>
      <c r="E90" s="281"/>
      <c r="F90" s="281">
        <f>SUM(F6:F89)</f>
        <v>348339.88</v>
      </c>
      <c r="G90" s="281"/>
      <c r="H90" s="534">
        <f>SUM(H6:H89)</f>
        <v>0</v>
      </c>
      <c r="I90" s="281"/>
      <c r="J90" s="281">
        <f>SUM(J6:J89)</f>
        <v>300293</v>
      </c>
      <c r="K90" s="281">
        <f>SUM(K6:K89)</f>
        <v>48046.879999999997</v>
      </c>
      <c r="L90" s="281"/>
      <c r="M90" s="283"/>
    </row>
    <row r="91" spans="1:13" ht="15" customHeight="1">
      <c r="A91" s="278"/>
      <c r="B91" s="724"/>
      <c r="C91" s="240"/>
      <c r="D91" s="281"/>
      <c r="E91" s="281"/>
      <c r="F91" s="237"/>
      <c r="G91" s="240"/>
      <c r="H91" s="533"/>
      <c r="I91" s="240"/>
      <c r="J91" s="243"/>
      <c r="K91" s="251"/>
      <c r="L91" s="252"/>
      <c r="M91" s="252"/>
    </row>
    <row r="92" spans="1:13" ht="15" customHeight="1">
      <c r="A92" s="697"/>
      <c r="B92" s="1051"/>
      <c r="C92" s="1051"/>
      <c r="D92" s="1051"/>
      <c r="E92" s="1051"/>
      <c r="F92" s="1051"/>
      <c r="G92" s="240"/>
      <c r="H92" s="533"/>
      <c r="I92" s="240"/>
      <c r="J92" s="243"/>
      <c r="K92" s="251"/>
      <c r="L92" s="252"/>
      <c r="M92" s="252"/>
    </row>
    <row r="93" spans="1:13" ht="15.75">
      <c r="A93" s="284"/>
      <c r="B93" s="595"/>
      <c r="C93" s="273"/>
      <c r="D93" s="281"/>
      <c r="E93" s="281"/>
      <c r="F93" s="281"/>
      <c r="G93" s="295"/>
      <c r="H93" s="534"/>
      <c r="I93" s="281"/>
      <c r="J93" s="281"/>
      <c r="K93" s="281"/>
      <c r="L93" s="286"/>
      <c r="M93" s="252"/>
    </row>
    <row r="94" spans="1:13" ht="15.75" thickBot="1">
      <c r="A94" s="603"/>
      <c r="B94" s="273"/>
      <c r="C94" s="273"/>
      <c r="D94" s="250"/>
      <c r="E94" s="330" t="s">
        <v>3615</v>
      </c>
      <c r="F94" s="331">
        <v>42943</v>
      </c>
      <c r="G94" s="332">
        <v>348339.88</v>
      </c>
      <c r="H94" s="535"/>
      <c r="I94" s="239"/>
      <c r="J94" s="239"/>
      <c r="K94" s="252"/>
      <c r="L94" s="252"/>
      <c r="M94" s="288"/>
    </row>
    <row r="95" spans="1:13" ht="16.5" thickBot="1">
      <c r="A95" s="284"/>
      <c r="B95" s="273"/>
      <c r="C95" s="273"/>
      <c r="D95" s="250"/>
      <c r="E95" s="330" t="s">
        <v>3616</v>
      </c>
      <c r="F95" s="331">
        <v>42943</v>
      </c>
      <c r="G95" s="332">
        <v>659702.43999999994</v>
      </c>
      <c r="H95" s="535"/>
      <c r="I95" s="239"/>
      <c r="J95" s="289" t="s">
        <v>551</v>
      </c>
      <c r="K95" s="290">
        <f>J90+K90-F90</f>
        <v>0</v>
      </c>
      <c r="L95" s="252"/>
      <c r="M95" s="288"/>
    </row>
    <row r="96" spans="1:13" ht="15.75">
      <c r="A96" s="284"/>
      <c r="B96" s="273"/>
      <c r="C96" s="239"/>
      <c r="D96" s="252"/>
      <c r="E96" s="239"/>
      <c r="F96" s="239"/>
      <c r="G96" s="252"/>
      <c r="H96" s="535"/>
      <c r="I96" s="239"/>
      <c r="J96" s="239"/>
      <c r="K96" s="252"/>
      <c r="L96" s="252"/>
      <c r="M96" s="288"/>
    </row>
    <row r="97" spans="1:13" ht="15.75">
      <c r="A97" s="284"/>
      <c r="B97" s="273"/>
      <c r="C97" s="273"/>
      <c r="D97" s="250"/>
      <c r="E97" s="239"/>
      <c r="F97" s="239"/>
      <c r="G97" s="239"/>
      <c r="H97" s="535"/>
      <c r="I97" s="239"/>
      <c r="J97" s="239"/>
      <c r="K97" s="252"/>
      <c r="L97" s="252"/>
      <c r="M97" s="288"/>
    </row>
    <row r="98" spans="1:13" ht="15.75">
      <c r="A98" s="284"/>
      <c r="B98" s="273"/>
      <c r="C98" s="273"/>
      <c r="D98" s="250"/>
      <c r="E98" s="239"/>
      <c r="F98" s="239"/>
      <c r="G98" s="239"/>
      <c r="H98" s="535"/>
      <c r="I98" s="239"/>
      <c r="J98" s="239"/>
      <c r="K98" s="252"/>
      <c r="L98" s="252"/>
      <c r="M98" s="288"/>
    </row>
    <row r="99" spans="1:13" ht="15.75">
      <c r="A99" s="284"/>
      <c r="B99" s="273"/>
      <c r="C99" s="273"/>
      <c r="D99" s="291"/>
      <c r="E99" s="292"/>
      <c r="F99" s="292"/>
      <c r="G99" s="292"/>
      <c r="H99" s="536"/>
      <c r="I99" s="292"/>
      <c r="J99" s="292"/>
      <c r="K99" s="288"/>
      <c r="L99" s="288"/>
      <c r="M99" s="288"/>
    </row>
    <row r="100" spans="1:13" ht="15.75">
      <c r="A100" s="604"/>
      <c r="B100" s="605"/>
      <c r="C100" s="606"/>
      <c r="D100" s="520"/>
      <c r="E100" s="292"/>
      <c r="F100" s="292"/>
      <c r="G100" s="292"/>
      <c r="H100" s="536"/>
      <c r="I100" s="292"/>
      <c r="J100" s="292"/>
      <c r="K100" s="288"/>
      <c r="L100" s="288"/>
      <c r="M100" s="288"/>
    </row>
    <row r="101" spans="1:13" ht="15.75">
      <c r="A101" s="294"/>
      <c r="B101" s="239" t="s">
        <v>25</v>
      </c>
      <c r="C101" s="239"/>
      <c r="D101" s="239"/>
      <c r="E101" s="240"/>
      <c r="F101" s="240"/>
      <c r="G101" s="240"/>
      <c r="H101" s="533"/>
      <c r="I101" s="240"/>
      <c r="J101" s="240"/>
      <c r="K101" s="295"/>
      <c r="L101" s="252"/>
      <c r="M101" s="252"/>
    </row>
    <row r="102" spans="1:13" ht="15.75">
      <c r="A102" s="296"/>
      <c r="B102" s="239" t="s">
        <v>127</v>
      </c>
      <c r="C102" s="239"/>
      <c r="D102" s="239"/>
      <c r="E102" s="240"/>
      <c r="F102" s="240"/>
      <c r="G102" s="240"/>
      <c r="H102" s="533"/>
      <c r="I102" s="240"/>
      <c r="J102" s="240"/>
      <c r="K102" s="295"/>
      <c r="L102" s="252"/>
      <c r="M102" s="252"/>
    </row>
    <row r="103" spans="1:13" ht="15.75">
      <c r="A103" s="297"/>
      <c r="B103" s="239" t="s">
        <v>161</v>
      </c>
      <c r="C103" s="239"/>
      <c r="D103" s="239"/>
      <c r="E103" s="240"/>
      <c r="F103" s="240"/>
      <c r="G103" s="240"/>
      <c r="H103" s="533"/>
      <c r="I103" s="240"/>
      <c r="J103" s="240"/>
      <c r="K103" s="295"/>
      <c r="L103" s="252"/>
      <c r="M103" s="252"/>
    </row>
    <row r="104" spans="1:13" ht="15.75">
      <c r="A104" s="239"/>
      <c r="B104" s="239"/>
      <c r="C104" s="239"/>
      <c r="D104" s="239"/>
      <c r="E104" s="240"/>
      <c r="F104" s="240"/>
      <c r="G104" s="240"/>
      <c r="H104" s="533"/>
      <c r="I104" s="240"/>
      <c r="J104" s="240"/>
      <c r="K104" s="295"/>
      <c r="L104" s="252"/>
      <c r="M104" s="252"/>
    </row>
    <row r="105" spans="1:13" ht="15.75">
      <c r="A105" s="239"/>
      <c r="B105" s="239"/>
      <c r="C105" s="239"/>
      <c r="D105" s="239"/>
      <c r="E105" s="240"/>
      <c r="F105" s="240"/>
      <c r="G105" s="240"/>
      <c r="H105" s="533"/>
      <c r="I105" s="240"/>
      <c r="J105" s="240"/>
      <c r="K105" s="295"/>
      <c r="L105" s="252"/>
      <c r="M105" s="252"/>
    </row>
    <row r="106" spans="1:13">
      <c r="K106" s="45"/>
      <c r="L106" s="49"/>
      <c r="M106" s="49"/>
    </row>
    <row r="107" spans="1:13">
      <c r="K107" s="45"/>
      <c r="L107" s="49"/>
      <c r="M107" s="49"/>
    </row>
    <row r="108" spans="1:13">
      <c r="K108" s="45"/>
      <c r="L108" s="49"/>
      <c r="M108" s="49"/>
    </row>
    <row r="109" spans="1:13">
      <c r="K109" s="45"/>
      <c r="L109" s="49"/>
      <c r="M109" s="49"/>
    </row>
    <row r="110" spans="1:13">
      <c r="K110" s="45"/>
      <c r="L110" s="49"/>
      <c r="M110" s="49"/>
    </row>
    <row r="111" spans="1:13">
      <c r="K111" s="45"/>
      <c r="L111" s="49"/>
      <c r="M111" s="49"/>
    </row>
    <row r="112" spans="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</sheetData>
  <autoFilter ref="A5:L93"/>
  <sortState ref="A6:D80">
    <sortCondition ref="D6:D80"/>
  </sortState>
  <mergeCells count="3">
    <mergeCell ref="I3:K3"/>
    <mergeCell ref="A4:D4"/>
    <mergeCell ref="B92:F92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60"/>
  <sheetViews>
    <sheetView zoomScale="120" zoomScaleNormal="120" workbookViewId="0">
      <pane ySplit="4" topLeftCell="A41" activePane="bottomLeft" state="frozenSplit"/>
      <selection pane="bottomLeft" activeCell="B49" sqref="B49:B55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3617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3633</v>
      </c>
      <c r="B5" s="343" t="s">
        <v>2731</v>
      </c>
      <c r="C5" s="343" t="s">
        <v>3188</v>
      </c>
      <c r="D5" s="431"/>
      <c r="E5" s="431"/>
      <c r="F5" s="431"/>
      <c r="G5" s="344">
        <v>-10491.04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3243</v>
      </c>
      <c r="O5" s="339" t="s">
        <v>2905</v>
      </c>
      <c r="P5" s="339" t="s">
        <v>3697</v>
      </c>
      <c r="Q5" s="642"/>
      <c r="R5" s="29"/>
    </row>
    <row r="6" spans="1:18" s="24" customFormat="1" ht="12.75">
      <c r="A6" s="477" t="s">
        <v>3618</v>
      </c>
      <c r="B6" s="477" t="s">
        <v>2834</v>
      </c>
      <c r="C6" s="508" t="s">
        <v>3619</v>
      </c>
      <c r="D6" s="431"/>
      <c r="E6" s="431"/>
      <c r="F6" s="431"/>
      <c r="G6" s="468">
        <v>1241.2</v>
      </c>
      <c r="H6" s="335"/>
      <c r="I6" s="399"/>
      <c r="J6" s="336"/>
      <c r="K6" s="337"/>
      <c r="L6" s="337"/>
      <c r="M6" s="637" t="s">
        <v>138</v>
      </c>
      <c r="N6" s="339" t="s">
        <v>3659</v>
      </c>
      <c r="O6" s="339" t="s">
        <v>390</v>
      </c>
      <c r="P6" s="339" t="s">
        <v>3695</v>
      </c>
      <c r="Q6" s="642"/>
      <c r="R6" s="29"/>
    </row>
    <row r="7" spans="1:18" s="24" customFormat="1" ht="12.75">
      <c r="A7" s="477" t="s">
        <v>3618</v>
      </c>
      <c r="B7" s="477" t="s">
        <v>2834</v>
      </c>
      <c r="C7" s="508" t="s">
        <v>3620</v>
      </c>
      <c r="D7" s="431"/>
      <c r="E7" s="431"/>
      <c r="F7" s="431"/>
      <c r="G7" s="468">
        <v>1241.2</v>
      </c>
      <c r="H7" s="335"/>
      <c r="I7" s="399"/>
      <c r="J7" s="336"/>
      <c r="K7" s="337"/>
      <c r="L7" s="337"/>
      <c r="M7" s="637" t="s">
        <v>138</v>
      </c>
      <c r="N7" s="339" t="s">
        <v>3693</v>
      </c>
      <c r="O7" s="339" t="s">
        <v>136</v>
      </c>
      <c r="P7" s="339" t="s">
        <v>3695</v>
      </c>
      <c r="Q7" s="642"/>
      <c r="R7" s="29"/>
    </row>
    <row r="8" spans="1:18" s="24" customFormat="1" ht="12.75">
      <c r="A8" s="477" t="s">
        <v>3618</v>
      </c>
      <c r="B8" s="477" t="s">
        <v>2834</v>
      </c>
      <c r="C8" s="508" t="s">
        <v>3621</v>
      </c>
      <c r="D8" s="431"/>
      <c r="E8" s="431"/>
      <c r="F8" s="431"/>
      <c r="G8" s="468">
        <v>1241.2</v>
      </c>
      <c r="H8" s="335"/>
      <c r="I8" s="399"/>
      <c r="J8" s="336"/>
      <c r="K8" s="337"/>
      <c r="L8" s="337"/>
      <c r="M8" s="637" t="s">
        <v>138</v>
      </c>
      <c r="N8" s="339" t="s">
        <v>3694</v>
      </c>
      <c r="O8" s="339" t="s">
        <v>136</v>
      </c>
      <c r="P8" s="339" t="s">
        <v>3695</v>
      </c>
      <c r="Q8" s="642"/>
      <c r="R8" s="29"/>
    </row>
    <row r="9" spans="1:18" s="24" customFormat="1" ht="12.75">
      <c r="A9" s="477" t="s">
        <v>3618</v>
      </c>
      <c r="B9" s="477" t="s">
        <v>2834</v>
      </c>
      <c r="C9" s="508" t="s">
        <v>3622</v>
      </c>
      <c r="D9" s="431"/>
      <c r="E9" s="431"/>
      <c r="F9" s="431"/>
      <c r="G9" s="468">
        <v>1241.2</v>
      </c>
      <c r="H9" s="335"/>
      <c r="I9" s="399"/>
      <c r="J9" s="336"/>
      <c r="K9" s="337"/>
      <c r="L9" s="337"/>
      <c r="M9" s="637" t="s">
        <v>138</v>
      </c>
      <c r="N9" s="339" t="s">
        <v>3660</v>
      </c>
      <c r="O9" s="339" t="s">
        <v>298</v>
      </c>
      <c r="P9" s="339" t="s">
        <v>3695</v>
      </c>
      <c r="Q9" s="642"/>
      <c r="R9" s="29"/>
    </row>
    <row r="10" spans="1:18" s="24" customFormat="1" ht="12.75">
      <c r="A10" s="477" t="s">
        <v>3623</v>
      </c>
      <c r="B10" s="477" t="s">
        <v>2834</v>
      </c>
      <c r="C10" s="477" t="s">
        <v>3629</v>
      </c>
      <c r="D10" s="431"/>
      <c r="E10" s="431"/>
      <c r="F10" s="431"/>
      <c r="G10" s="569">
        <v>1241.2</v>
      </c>
      <c r="H10" s="335"/>
      <c r="I10" s="399"/>
      <c r="J10" s="336"/>
      <c r="K10" s="337"/>
      <c r="L10" s="337"/>
      <c r="M10" s="637" t="s">
        <v>138</v>
      </c>
      <c r="N10" s="339" t="s">
        <v>3661</v>
      </c>
      <c r="O10" s="339" t="s">
        <v>298</v>
      </c>
      <c r="P10" s="339" t="s">
        <v>3707</v>
      </c>
      <c r="Q10" s="642"/>
      <c r="R10" s="29"/>
    </row>
    <row r="11" spans="1:18" s="24" customFormat="1" ht="12.75">
      <c r="A11" s="477" t="s">
        <v>3623</v>
      </c>
      <c r="B11" s="477" t="s">
        <v>2834</v>
      </c>
      <c r="C11" s="477" t="s">
        <v>3630</v>
      </c>
      <c r="D11" s="431"/>
      <c r="E11" s="431"/>
      <c r="F11" s="431"/>
      <c r="G11" s="569">
        <v>1241.2</v>
      </c>
      <c r="H11" s="335"/>
      <c r="I11" s="399"/>
      <c r="J11" s="336"/>
      <c r="K11" s="337"/>
      <c r="L11" s="337"/>
      <c r="M11" s="637" t="s">
        <v>138</v>
      </c>
      <c r="N11" s="339" t="s">
        <v>3662</v>
      </c>
      <c r="O11" s="339" t="s">
        <v>298</v>
      </c>
      <c r="P11" s="339" t="s">
        <v>3707</v>
      </c>
      <c r="Q11" s="642"/>
      <c r="R11" s="29"/>
    </row>
    <row r="12" spans="1:18" s="24" customFormat="1" ht="12.75">
      <c r="A12" s="477" t="s">
        <v>3623</v>
      </c>
      <c r="B12" s="477" t="s">
        <v>2834</v>
      </c>
      <c r="C12" s="477" t="s">
        <v>3631</v>
      </c>
      <c r="D12" s="431"/>
      <c r="E12" s="431"/>
      <c r="F12" s="431"/>
      <c r="G12" s="569">
        <v>1241.2</v>
      </c>
      <c r="H12" s="335"/>
      <c r="I12" s="399"/>
      <c r="J12" s="336"/>
      <c r="K12" s="337"/>
      <c r="L12" s="337"/>
      <c r="M12" s="637" t="s">
        <v>138</v>
      </c>
      <c r="N12" s="339" t="s">
        <v>3663</v>
      </c>
      <c r="O12" s="339" t="s">
        <v>136</v>
      </c>
      <c r="P12" s="339" t="s">
        <v>3707</v>
      </c>
      <c r="Q12" s="642"/>
      <c r="R12" s="29"/>
    </row>
    <row r="13" spans="1:18" s="24" customFormat="1" ht="12.75">
      <c r="A13" s="477" t="s">
        <v>3623</v>
      </c>
      <c r="B13" s="477" t="s">
        <v>2834</v>
      </c>
      <c r="C13" s="477" t="s">
        <v>3632</v>
      </c>
      <c r="D13" s="431"/>
      <c r="E13" s="431"/>
      <c r="F13" s="431"/>
      <c r="G13" s="569">
        <v>1241.2</v>
      </c>
      <c r="H13" s="335"/>
      <c r="I13" s="399"/>
      <c r="J13" s="336"/>
      <c r="K13" s="337"/>
      <c r="L13" s="337"/>
      <c r="M13" s="637" t="s">
        <v>138</v>
      </c>
      <c r="N13" s="339" t="s">
        <v>3664</v>
      </c>
      <c r="O13" s="339" t="s">
        <v>1296</v>
      </c>
      <c r="P13" s="339" t="s">
        <v>3707</v>
      </c>
      <c r="Q13" s="642"/>
      <c r="R13" s="29"/>
    </row>
    <row r="14" spans="1:18" s="24" customFormat="1" ht="12.75">
      <c r="A14" s="477" t="s">
        <v>3633</v>
      </c>
      <c r="B14" s="477" t="s">
        <v>2834</v>
      </c>
      <c r="C14" s="508" t="s">
        <v>3634</v>
      </c>
      <c r="D14" s="431"/>
      <c r="E14" s="431"/>
      <c r="F14" s="431"/>
      <c r="G14" s="468">
        <v>1241.2</v>
      </c>
      <c r="H14" s="335"/>
      <c r="I14" s="399"/>
      <c r="J14" s="336"/>
      <c r="K14" s="337"/>
      <c r="L14" s="337"/>
      <c r="M14" s="637" t="s">
        <v>138</v>
      </c>
      <c r="N14" s="339" t="s">
        <v>3665</v>
      </c>
      <c r="O14" s="339" t="s">
        <v>2905</v>
      </c>
      <c r="P14" s="339" t="s">
        <v>3696</v>
      </c>
      <c r="Q14" s="642"/>
      <c r="R14" s="29"/>
    </row>
    <row r="15" spans="1:18" s="24" customFormat="1" ht="12.75">
      <c r="A15" s="477" t="s">
        <v>3633</v>
      </c>
      <c r="B15" s="477" t="s">
        <v>2834</v>
      </c>
      <c r="C15" s="508" t="s">
        <v>3635</v>
      </c>
      <c r="D15" s="431"/>
      <c r="E15" s="431"/>
      <c r="F15" s="431"/>
      <c r="G15" s="468">
        <v>1241.2</v>
      </c>
      <c r="H15" s="335"/>
      <c r="I15" s="399"/>
      <c r="J15" s="336"/>
      <c r="K15" s="337"/>
      <c r="L15" s="337"/>
      <c r="M15" s="637" t="s">
        <v>138</v>
      </c>
      <c r="N15" s="339" t="s">
        <v>3666</v>
      </c>
      <c r="O15" s="339" t="s">
        <v>2905</v>
      </c>
      <c r="P15" s="339" t="s">
        <v>3696</v>
      </c>
      <c r="Q15" s="642"/>
      <c r="R15" s="29"/>
    </row>
    <row r="16" spans="1:18" s="24" customFormat="1" ht="12.75">
      <c r="A16" s="477" t="s">
        <v>3633</v>
      </c>
      <c r="B16" s="477" t="s">
        <v>2834</v>
      </c>
      <c r="C16" s="508" t="s">
        <v>3636</v>
      </c>
      <c r="D16" s="431"/>
      <c r="E16" s="431"/>
      <c r="F16" s="431"/>
      <c r="G16" s="468">
        <v>1241.2</v>
      </c>
      <c r="H16" s="335"/>
      <c r="I16" s="399"/>
      <c r="J16" s="336"/>
      <c r="K16" s="337"/>
      <c r="L16" s="337"/>
      <c r="M16" s="637" t="s">
        <v>138</v>
      </c>
      <c r="N16" s="339" t="s">
        <v>3667</v>
      </c>
      <c r="O16" s="339" t="s">
        <v>2905</v>
      </c>
      <c r="P16" s="339" t="s">
        <v>3696</v>
      </c>
      <c r="Q16" s="642"/>
      <c r="R16" s="29"/>
    </row>
    <row r="17" spans="1:18" s="24" customFormat="1" ht="12.75">
      <c r="A17" s="477" t="s">
        <v>3633</v>
      </c>
      <c r="B17" s="477" t="s">
        <v>2834</v>
      </c>
      <c r="C17" s="508" t="s">
        <v>3637</v>
      </c>
      <c r="D17" s="431"/>
      <c r="E17" s="431"/>
      <c r="F17" s="431"/>
      <c r="G17" s="468">
        <v>1241.2</v>
      </c>
      <c r="H17" s="335"/>
      <c r="I17" s="399"/>
      <c r="J17" s="336"/>
      <c r="K17" s="337"/>
      <c r="L17" s="337"/>
      <c r="M17" s="637" t="s">
        <v>138</v>
      </c>
      <c r="N17" s="339" t="s">
        <v>3668</v>
      </c>
      <c r="O17" s="339" t="s">
        <v>2905</v>
      </c>
      <c r="P17" s="339" t="s">
        <v>3696</v>
      </c>
      <c r="Q17" s="642"/>
      <c r="R17" s="29"/>
    </row>
    <row r="18" spans="1:18" s="24" customFormat="1" ht="12.75">
      <c r="A18" s="477" t="s">
        <v>3633</v>
      </c>
      <c r="B18" s="477" t="s">
        <v>2834</v>
      </c>
      <c r="C18" s="508" t="s">
        <v>3638</v>
      </c>
      <c r="D18" s="431"/>
      <c r="E18" s="431"/>
      <c r="F18" s="431"/>
      <c r="G18" s="468">
        <v>1241.2</v>
      </c>
      <c r="H18" s="335"/>
      <c r="I18" s="399"/>
      <c r="J18" s="336"/>
      <c r="K18" s="337"/>
      <c r="L18" s="337"/>
      <c r="M18" s="637" t="s">
        <v>138</v>
      </c>
      <c r="N18" s="339" t="s">
        <v>3669</v>
      </c>
      <c r="O18" s="339" t="s">
        <v>2905</v>
      </c>
      <c r="P18" s="339" t="s">
        <v>3696</v>
      </c>
      <c r="Q18" s="642"/>
      <c r="R18" s="29"/>
    </row>
    <row r="19" spans="1:18" s="24" customFormat="1" ht="12.75">
      <c r="A19" s="477" t="s">
        <v>3633</v>
      </c>
      <c r="B19" s="477" t="s">
        <v>2834</v>
      </c>
      <c r="C19" s="508" t="s">
        <v>3639</v>
      </c>
      <c r="D19" s="431"/>
      <c r="E19" s="431"/>
      <c r="F19" s="431"/>
      <c r="G19" s="468">
        <v>1241.2</v>
      </c>
      <c r="H19" s="335"/>
      <c r="I19" s="399"/>
      <c r="J19" s="336"/>
      <c r="K19" s="337"/>
      <c r="L19" s="337"/>
      <c r="M19" s="637" t="s">
        <v>138</v>
      </c>
      <c r="N19" s="339" t="s">
        <v>3670</v>
      </c>
      <c r="O19" s="339" t="s">
        <v>2905</v>
      </c>
      <c r="P19" s="339" t="s">
        <v>3696</v>
      </c>
      <c r="Q19" s="642"/>
      <c r="R19" s="29"/>
    </row>
    <row r="20" spans="1:18" s="24" customFormat="1" ht="12.75">
      <c r="A20" s="477" t="s">
        <v>3633</v>
      </c>
      <c r="B20" s="477" t="s">
        <v>2834</v>
      </c>
      <c r="C20" s="508" t="s">
        <v>2743</v>
      </c>
      <c r="D20" s="431"/>
      <c r="E20" s="431"/>
      <c r="F20" s="431"/>
      <c r="G20" s="468">
        <v>1241.2</v>
      </c>
      <c r="H20" s="335"/>
      <c r="I20" s="399"/>
      <c r="J20" s="336"/>
      <c r="K20" s="337"/>
      <c r="L20" s="337"/>
      <c r="M20" s="637" t="s">
        <v>138</v>
      </c>
      <c r="N20" s="339" t="s">
        <v>3671</v>
      </c>
      <c r="O20" s="339" t="s">
        <v>457</v>
      </c>
      <c r="P20" s="339" t="s">
        <v>3696</v>
      </c>
      <c r="Q20" s="642"/>
      <c r="R20" s="29"/>
    </row>
    <row r="21" spans="1:18" s="24" customFormat="1" ht="12.75">
      <c r="A21" s="477" t="s">
        <v>3633</v>
      </c>
      <c r="B21" s="477" t="s">
        <v>2834</v>
      </c>
      <c r="C21" s="508" t="s">
        <v>3643</v>
      </c>
      <c r="D21" s="431"/>
      <c r="E21" s="431"/>
      <c r="F21" s="431"/>
      <c r="G21" s="468">
        <v>1241.2</v>
      </c>
      <c r="H21" s="335"/>
      <c r="I21" s="399"/>
      <c r="J21" s="336"/>
      <c r="K21" s="337"/>
      <c r="L21" s="337"/>
      <c r="M21" s="637" t="s">
        <v>138</v>
      </c>
      <c r="N21" s="339" t="s">
        <v>3672</v>
      </c>
      <c r="O21" s="339" t="s">
        <v>298</v>
      </c>
      <c r="P21" s="339" t="s">
        <v>3696</v>
      </c>
      <c r="Q21" s="642"/>
      <c r="R21" s="29"/>
    </row>
    <row r="22" spans="1:18" s="24" customFormat="1" ht="12.75">
      <c r="A22" s="477" t="s">
        <v>3633</v>
      </c>
      <c r="B22" s="477" t="s">
        <v>2834</v>
      </c>
      <c r="C22" s="508" t="s">
        <v>3644</v>
      </c>
      <c r="D22" s="431"/>
      <c r="E22" s="431"/>
      <c r="F22" s="431"/>
      <c r="G22" s="468">
        <v>1241.2</v>
      </c>
      <c r="H22" s="335"/>
      <c r="I22" s="399"/>
      <c r="J22" s="336"/>
      <c r="K22" s="337"/>
      <c r="L22" s="337"/>
      <c r="M22" s="637" t="s">
        <v>138</v>
      </c>
      <c r="N22" s="339" t="s">
        <v>3673</v>
      </c>
      <c r="O22" s="339" t="s">
        <v>2905</v>
      </c>
      <c r="P22" s="339" t="s">
        <v>3696</v>
      </c>
      <c r="Q22" s="642"/>
      <c r="R22" s="29"/>
    </row>
    <row r="23" spans="1:18" s="24" customFormat="1" ht="12.75">
      <c r="A23" s="477" t="s">
        <v>3633</v>
      </c>
      <c r="B23" s="477" t="s">
        <v>2834</v>
      </c>
      <c r="C23" s="508" t="s">
        <v>3645</v>
      </c>
      <c r="D23" s="431"/>
      <c r="E23" s="431"/>
      <c r="F23" s="431"/>
      <c r="G23" s="468">
        <v>1241.2</v>
      </c>
      <c r="H23" s="335"/>
      <c r="I23" s="399"/>
      <c r="J23" s="336"/>
      <c r="K23" s="337"/>
      <c r="L23" s="337"/>
      <c r="M23" s="637" t="s">
        <v>138</v>
      </c>
      <c r="N23" s="339" t="s">
        <v>3674</v>
      </c>
      <c r="O23" s="339" t="s">
        <v>2905</v>
      </c>
      <c r="P23" s="339" t="s">
        <v>3696</v>
      </c>
      <c r="Q23" s="642"/>
      <c r="R23" s="29"/>
    </row>
    <row r="24" spans="1:18" s="24" customFormat="1" ht="12.75">
      <c r="A24" s="477" t="s">
        <v>3633</v>
      </c>
      <c r="B24" s="477" t="s">
        <v>2834</v>
      </c>
      <c r="C24" s="508" t="s">
        <v>3646</v>
      </c>
      <c r="D24" s="431"/>
      <c r="E24" s="431"/>
      <c r="F24" s="431"/>
      <c r="G24" s="468">
        <v>1241.2</v>
      </c>
      <c r="H24" s="335"/>
      <c r="I24" s="399"/>
      <c r="J24" s="336"/>
      <c r="K24" s="337"/>
      <c r="L24" s="337"/>
      <c r="M24" s="637" t="s">
        <v>138</v>
      </c>
      <c r="N24" s="339" t="s">
        <v>3675</v>
      </c>
      <c r="O24" s="339" t="s">
        <v>2905</v>
      </c>
      <c r="P24" s="339" t="s">
        <v>3696</v>
      </c>
      <c r="Q24" s="642"/>
      <c r="R24" s="29"/>
    </row>
    <row r="25" spans="1:18" s="24" customFormat="1" ht="12.75">
      <c r="A25" s="477" t="s">
        <v>3633</v>
      </c>
      <c r="B25" s="477" t="s">
        <v>2834</v>
      </c>
      <c r="C25" s="508" t="s">
        <v>3647</v>
      </c>
      <c r="D25" s="431"/>
      <c r="E25" s="431"/>
      <c r="F25" s="431"/>
      <c r="G25" s="468">
        <v>1241.2</v>
      </c>
      <c r="H25" s="335"/>
      <c r="I25" s="399"/>
      <c r="J25" s="336"/>
      <c r="K25" s="337"/>
      <c r="L25" s="337"/>
      <c r="M25" s="637" t="s">
        <v>138</v>
      </c>
      <c r="N25" s="339" t="s">
        <v>3676</v>
      </c>
      <c r="O25" s="339" t="s">
        <v>2905</v>
      </c>
      <c r="P25" s="339" t="s">
        <v>3696</v>
      </c>
      <c r="Q25" s="642"/>
      <c r="R25" s="29"/>
    </row>
    <row r="26" spans="1:18" s="24" customFormat="1" ht="12.75">
      <c r="A26" s="477" t="s">
        <v>3633</v>
      </c>
      <c r="B26" s="477" t="s">
        <v>2834</v>
      </c>
      <c r="C26" s="508" t="s">
        <v>3648</v>
      </c>
      <c r="D26" s="431"/>
      <c r="E26" s="333"/>
      <c r="F26" s="333"/>
      <c r="G26" s="468">
        <v>1241.2</v>
      </c>
      <c r="H26" s="335"/>
      <c r="I26" s="399"/>
      <c r="J26" s="336"/>
      <c r="K26" s="337"/>
      <c r="L26" s="337"/>
      <c r="M26" s="637" t="s">
        <v>138</v>
      </c>
      <c r="N26" s="339" t="s">
        <v>3677</v>
      </c>
      <c r="O26" s="339" t="s">
        <v>2905</v>
      </c>
      <c r="P26" s="339" t="s">
        <v>3696</v>
      </c>
      <c r="Q26" s="642"/>
      <c r="R26" s="29"/>
    </row>
    <row r="27" spans="1:18" s="24" customFormat="1" ht="12.75">
      <c r="A27" s="477" t="s">
        <v>3633</v>
      </c>
      <c r="B27" s="477" t="s">
        <v>2834</v>
      </c>
      <c r="C27" s="508" t="s">
        <v>3649</v>
      </c>
      <c r="D27" s="431"/>
      <c r="E27" s="333"/>
      <c r="F27" s="333"/>
      <c r="G27" s="468">
        <v>1241.2</v>
      </c>
      <c r="H27" s="335"/>
      <c r="I27" s="399"/>
      <c r="J27" s="336"/>
      <c r="K27" s="337"/>
      <c r="L27" s="337"/>
      <c r="M27" s="637" t="s">
        <v>138</v>
      </c>
      <c r="N27" s="339" t="s">
        <v>3678</v>
      </c>
      <c r="O27" s="339" t="s">
        <v>2905</v>
      </c>
      <c r="P27" s="339" t="s">
        <v>3696</v>
      </c>
      <c r="Q27" s="642"/>
      <c r="R27" s="29"/>
    </row>
    <row r="28" spans="1:18" s="24" customFormat="1" ht="12.75">
      <c r="A28" s="477" t="s">
        <v>3633</v>
      </c>
      <c r="B28" s="477" t="s">
        <v>2834</v>
      </c>
      <c r="C28" s="508" t="s">
        <v>3650</v>
      </c>
      <c r="D28" s="431"/>
      <c r="E28" s="333"/>
      <c r="F28" s="333"/>
      <c r="G28" s="468">
        <v>1241.2</v>
      </c>
      <c r="H28" s="335"/>
      <c r="I28" s="399"/>
      <c r="J28" s="336"/>
      <c r="K28" s="337"/>
      <c r="L28" s="337"/>
      <c r="M28" s="637" t="s">
        <v>138</v>
      </c>
      <c r="N28" s="339" t="s">
        <v>3679</v>
      </c>
      <c r="O28" s="339" t="s">
        <v>2905</v>
      </c>
      <c r="P28" s="339" t="s">
        <v>3696</v>
      </c>
      <c r="Q28" s="642"/>
      <c r="R28" s="29"/>
    </row>
    <row r="29" spans="1:18" s="24" customFormat="1" ht="12.75">
      <c r="A29" s="477" t="s">
        <v>3633</v>
      </c>
      <c r="B29" s="477" t="s">
        <v>2834</v>
      </c>
      <c r="C29" s="508" t="s">
        <v>3651</v>
      </c>
      <c r="D29" s="431"/>
      <c r="E29" s="333"/>
      <c r="F29" s="333"/>
      <c r="G29" s="468">
        <v>1241.2</v>
      </c>
      <c r="H29" s="335"/>
      <c r="I29" s="399"/>
      <c r="J29" s="336"/>
      <c r="K29" s="337"/>
      <c r="L29" s="337"/>
      <c r="M29" s="637" t="s">
        <v>138</v>
      </c>
      <c r="N29" s="339" t="s">
        <v>3680</v>
      </c>
      <c r="O29" s="339" t="s">
        <v>2905</v>
      </c>
      <c r="P29" s="339" t="s">
        <v>3696</v>
      </c>
      <c r="Q29" s="642"/>
      <c r="R29" s="29"/>
    </row>
    <row r="30" spans="1:18" s="24" customFormat="1" ht="12.75">
      <c r="A30" s="477" t="s">
        <v>3652</v>
      </c>
      <c r="B30" s="477" t="s">
        <v>2834</v>
      </c>
      <c r="C30" s="508" t="s">
        <v>3653</v>
      </c>
      <c r="D30" s="431"/>
      <c r="E30" s="333"/>
      <c r="F30" s="333"/>
      <c r="G30" s="468">
        <v>1241.2</v>
      </c>
      <c r="H30" s="335"/>
      <c r="I30" s="399"/>
      <c r="J30" s="336"/>
      <c r="K30" s="337"/>
      <c r="L30" s="337"/>
      <c r="M30" s="637" t="s">
        <v>138</v>
      </c>
      <c r="N30" s="339" t="s">
        <v>3681</v>
      </c>
      <c r="O30" s="339" t="s">
        <v>136</v>
      </c>
      <c r="P30" s="339" t="s">
        <v>3699</v>
      </c>
      <c r="Q30" s="642"/>
      <c r="R30" s="29"/>
    </row>
    <row r="31" spans="1:18" s="24" customFormat="1" ht="12.75">
      <c r="A31" s="477" t="s">
        <v>3652</v>
      </c>
      <c r="B31" s="477" t="s">
        <v>2834</v>
      </c>
      <c r="C31" s="508" t="s">
        <v>3654</v>
      </c>
      <c r="D31" s="431"/>
      <c r="E31" s="333"/>
      <c r="F31" s="333"/>
      <c r="G31" s="468">
        <v>1241.2</v>
      </c>
      <c r="H31" s="335"/>
      <c r="I31" s="399"/>
      <c r="J31" s="336"/>
      <c r="K31" s="337"/>
      <c r="L31" s="337"/>
      <c r="M31" s="637" t="s">
        <v>138</v>
      </c>
      <c r="N31" s="339" t="s">
        <v>3682</v>
      </c>
      <c r="O31" s="339" t="s">
        <v>136</v>
      </c>
      <c r="P31" s="339" t="s">
        <v>3699</v>
      </c>
      <c r="Q31" s="642"/>
      <c r="R31" s="29"/>
    </row>
    <row r="32" spans="1:18" s="24" customFormat="1" ht="12.75">
      <c r="A32" s="477" t="s">
        <v>3652</v>
      </c>
      <c r="B32" s="477" t="s">
        <v>2834</v>
      </c>
      <c r="C32" s="508" t="s">
        <v>3657</v>
      </c>
      <c r="D32" s="431"/>
      <c r="E32" s="333"/>
      <c r="F32" s="333"/>
      <c r="G32" s="468">
        <v>1241.2</v>
      </c>
      <c r="H32" s="335"/>
      <c r="I32" s="399"/>
      <c r="J32" s="336"/>
      <c r="K32" s="337"/>
      <c r="L32" s="337"/>
      <c r="M32" s="637" t="s">
        <v>138</v>
      </c>
      <c r="N32" s="339" t="s">
        <v>3683</v>
      </c>
      <c r="O32" s="339" t="s">
        <v>298</v>
      </c>
      <c r="P32" s="339" t="s">
        <v>3699</v>
      </c>
      <c r="Q32" s="642"/>
      <c r="R32" s="29"/>
    </row>
    <row r="33" spans="1:18" s="24" customFormat="1" ht="12.75">
      <c r="A33" s="477" t="s">
        <v>3652</v>
      </c>
      <c r="B33" s="477" t="s">
        <v>2834</v>
      </c>
      <c r="C33" s="508" t="s">
        <v>3658</v>
      </c>
      <c r="D33" s="431"/>
      <c r="E33" s="333"/>
      <c r="F33" s="333"/>
      <c r="G33" s="468">
        <v>1241.2</v>
      </c>
      <c r="H33" s="335"/>
      <c r="I33" s="399"/>
      <c r="J33" s="336"/>
      <c r="K33" s="337"/>
      <c r="L33" s="337"/>
      <c r="M33" s="637" t="s">
        <v>138</v>
      </c>
      <c r="N33" s="339" t="s">
        <v>3684</v>
      </c>
      <c r="O33" s="339" t="s">
        <v>136</v>
      </c>
      <c r="P33" s="339" t="s">
        <v>3699</v>
      </c>
      <c r="Q33" s="642"/>
      <c r="R33" s="29"/>
    </row>
    <row r="34" spans="1:18" s="24" customFormat="1" ht="12.75">
      <c r="A34" t="s">
        <v>3623</v>
      </c>
      <c r="B34" t="s">
        <v>2834</v>
      </c>
      <c r="C34" t="s">
        <v>3537</v>
      </c>
      <c r="D34" s="431"/>
      <c r="E34" s="333"/>
      <c r="F34" s="333"/>
      <c r="G34" s="2">
        <v>9000.44</v>
      </c>
      <c r="H34" s="335"/>
      <c r="I34" s="399"/>
      <c r="J34" s="336"/>
      <c r="K34" s="337"/>
      <c r="L34" s="337"/>
      <c r="M34" s="637" t="s">
        <v>138</v>
      </c>
      <c r="N34" s="339" t="s">
        <v>3579</v>
      </c>
      <c r="O34" s="339" t="s">
        <v>390</v>
      </c>
      <c r="P34" s="339" t="s">
        <v>3707</v>
      </c>
      <c r="Q34" s="642"/>
      <c r="R34" s="29"/>
    </row>
    <row r="35" spans="1:18" s="24" customFormat="1" ht="12.75">
      <c r="A35" t="s">
        <v>3623</v>
      </c>
      <c r="B35" t="s">
        <v>2834</v>
      </c>
      <c r="C35" t="s">
        <v>3350</v>
      </c>
      <c r="D35" s="431"/>
      <c r="E35" s="333"/>
      <c r="F35" s="333"/>
      <c r="G35" s="2">
        <v>9000.44</v>
      </c>
      <c r="H35" s="335"/>
      <c r="I35" s="399"/>
      <c r="J35" s="336"/>
      <c r="K35" s="337"/>
      <c r="L35" s="337"/>
      <c r="M35" s="637" t="s">
        <v>138</v>
      </c>
      <c r="N35" s="339" t="s">
        <v>3398</v>
      </c>
      <c r="O35" s="339" t="s">
        <v>136</v>
      </c>
      <c r="P35" s="339" t="s">
        <v>3707</v>
      </c>
      <c r="Q35" s="642"/>
      <c r="R35" s="29"/>
    </row>
    <row r="36" spans="1:18" s="24" customFormat="1" ht="12.75">
      <c r="A36" t="s">
        <v>3623</v>
      </c>
      <c r="B36" t="s">
        <v>2834</v>
      </c>
      <c r="C36" s="488" t="s">
        <v>3626</v>
      </c>
      <c r="D36" s="431"/>
      <c r="E36" s="333"/>
      <c r="F36" s="333"/>
      <c r="G36" s="2">
        <v>9000.44</v>
      </c>
      <c r="H36" s="335"/>
      <c r="I36" s="399"/>
      <c r="J36" s="336"/>
      <c r="K36" s="337"/>
      <c r="L36" s="337"/>
      <c r="M36" s="637" t="s">
        <v>138</v>
      </c>
      <c r="N36" s="339" t="s">
        <v>3685</v>
      </c>
      <c r="O36" s="339" t="s">
        <v>136</v>
      </c>
      <c r="P36" s="339" t="s">
        <v>3707</v>
      </c>
      <c r="Q36" s="642"/>
      <c r="R36" s="29"/>
    </row>
    <row r="37" spans="1:18" s="24" customFormat="1" ht="12.75">
      <c r="A37" t="s">
        <v>3623</v>
      </c>
      <c r="B37" t="s">
        <v>2834</v>
      </c>
      <c r="C37" t="s">
        <v>3304</v>
      </c>
      <c r="D37" s="431"/>
      <c r="E37" s="333"/>
      <c r="F37" s="333"/>
      <c r="G37" s="2">
        <v>9000.44</v>
      </c>
      <c r="H37" s="335"/>
      <c r="I37" s="399"/>
      <c r="J37" s="336"/>
      <c r="K37" s="337"/>
      <c r="L37" s="337"/>
      <c r="M37" s="637" t="s">
        <v>138</v>
      </c>
      <c r="N37" s="339" t="s">
        <v>3359</v>
      </c>
      <c r="O37" s="339" t="s">
        <v>136</v>
      </c>
      <c r="P37" s="339" t="s">
        <v>3707</v>
      </c>
      <c r="Q37" s="642"/>
      <c r="R37" s="29"/>
    </row>
    <row r="38" spans="1:18" s="24" customFormat="1" ht="12.75">
      <c r="A38" t="s">
        <v>3633</v>
      </c>
      <c r="B38" t="s">
        <v>2834</v>
      </c>
      <c r="C38" s="488" t="s">
        <v>3640</v>
      </c>
      <c r="D38" s="431"/>
      <c r="E38" s="333"/>
      <c r="F38" s="333"/>
      <c r="G38" s="353">
        <v>9000.44</v>
      </c>
      <c r="H38" s="335"/>
      <c r="I38" s="399"/>
      <c r="J38" s="336"/>
      <c r="K38" s="337"/>
      <c r="L38" s="337"/>
      <c r="M38" s="637" t="s">
        <v>138</v>
      </c>
      <c r="N38" s="339" t="s">
        <v>3686</v>
      </c>
      <c r="O38" s="339" t="s">
        <v>136</v>
      </c>
      <c r="P38" s="339" t="s">
        <v>3696</v>
      </c>
      <c r="Q38" s="642"/>
      <c r="R38" s="29"/>
    </row>
    <row r="39" spans="1:18" s="24" customFormat="1" ht="12.75">
      <c r="A39" t="s">
        <v>3633</v>
      </c>
      <c r="B39" t="s">
        <v>2834</v>
      </c>
      <c r="C39" s="488" t="s">
        <v>3188</v>
      </c>
      <c r="D39" s="431"/>
      <c r="E39" s="333"/>
      <c r="F39" s="333"/>
      <c r="G39" s="353">
        <v>10494.52</v>
      </c>
      <c r="H39" s="335" t="s">
        <v>133</v>
      </c>
      <c r="I39" s="399"/>
      <c r="J39" s="336"/>
      <c r="K39" s="337"/>
      <c r="L39" s="337"/>
      <c r="M39" s="637" t="s">
        <v>138</v>
      </c>
      <c r="N39" s="339" t="s">
        <v>3243</v>
      </c>
      <c r="O39" s="339" t="s">
        <v>2905</v>
      </c>
      <c r="P39" s="339" t="s">
        <v>3696</v>
      </c>
      <c r="Q39" s="642"/>
      <c r="R39" s="29"/>
    </row>
    <row r="40" spans="1:18" s="24" customFormat="1" ht="12.75">
      <c r="A40" t="s">
        <v>3618</v>
      </c>
      <c r="B40" t="s">
        <v>2834</v>
      </c>
      <c r="C40" s="615" t="s">
        <v>3439</v>
      </c>
      <c r="D40" s="431"/>
      <c r="E40" s="333"/>
      <c r="F40" s="333"/>
      <c r="G40" s="353">
        <v>11216.04</v>
      </c>
      <c r="H40" s="335"/>
      <c r="I40" s="399"/>
      <c r="J40" s="336"/>
      <c r="K40" s="337"/>
      <c r="L40" s="337"/>
      <c r="M40" s="637" t="s">
        <v>138</v>
      </c>
      <c r="N40" s="339" t="s">
        <v>3475</v>
      </c>
      <c r="O40" s="339" t="s">
        <v>134</v>
      </c>
      <c r="P40" s="339" t="s">
        <v>3695</v>
      </c>
      <c r="Q40" s="642"/>
      <c r="R40" s="29"/>
    </row>
    <row r="41" spans="1:18" s="24" customFormat="1" ht="12.75">
      <c r="A41" t="s">
        <v>3652</v>
      </c>
      <c r="B41" t="s">
        <v>2834</v>
      </c>
      <c r="C41" s="488" t="s">
        <v>3136</v>
      </c>
      <c r="D41" s="431"/>
      <c r="E41" s="333"/>
      <c r="F41" s="333"/>
      <c r="G41" s="353">
        <v>11456.16</v>
      </c>
      <c r="H41" s="335"/>
      <c r="I41" s="399"/>
      <c r="J41" s="336"/>
      <c r="K41" s="337"/>
      <c r="L41" s="337"/>
      <c r="M41" s="637" t="s">
        <v>138</v>
      </c>
      <c r="N41" s="339" t="s">
        <v>3206</v>
      </c>
      <c r="O41" s="339" t="s">
        <v>134</v>
      </c>
      <c r="P41" s="339" t="s">
        <v>3699</v>
      </c>
      <c r="Q41" s="642"/>
      <c r="R41" s="29"/>
    </row>
    <row r="42" spans="1:18" s="24" customFormat="1" ht="12.75">
      <c r="A42" t="s">
        <v>3623</v>
      </c>
      <c r="B42" t="s">
        <v>2834</v>
      </c>
      <c r="C42" t="s">
        <v>3628</v>
      </c>
      <c r="D42" s="431"/>
      <c r="E42" s="333"/>
      <c r="F42" s="333"/>
      <c r="G42" s="2">
        <v>13990.76</v>
      </c>
      <c r="H42" s="335"/>
      <c r="I42" s="399"/>
      <c r="J42" s="336"/>
      <c r="K42" s="337"/>
      <c r="L42" s="337"/>
      <c r="M42" s="637" t="s">
        <v>138</v>
      </c>
      <c r="N42" s="339" t="s">
        <v>3687</v>
      </c>
      <c r="O42" s="339" t="s">
        <v>383</v>
      </c>
      <c r="P42" s="339" t="s">
        <v>3707</v>
      </c>
      <c r="Q42" s="642"/>
      <c r="R42" s="29"/>
    </row>
    <row r="43" spans="1:18" s="24" customFormat="1" ht="12.75">
      <c r="A43" t="s">
        <v>3633</v>
      </c>
      <c r="B43" t="s">
        <v>2834</v>
      </c>
      <c r="C43" s="488" t="s">
        <v>3641</v>
      </c>
      <c r="D43" s="431"/>
      <c r="E43" s="333"/>
      <c r="F43" s="333"/>
      <c r="G43" s="353">
        <v>14317.88</v>
      </c>
      <c r="H43" s="335"/>
      <c r="I43" s="399"/>
      <c r="J43" s="336"/>
      <c r="K43" s="337"/>
      <c r="L43" s="337"/>
      <c r="M43" s="637" t="s">
        <v>138</v>
      </c>
      <c r="N43" s="339" t="s">
        <v>3688</v>
      </c>
      <c r="O43" s="339" t="s">
        <v>457</v>
      </c>
      <c r="P43" s="339" t="s">
        <v>3696</v>
      </c>
      <c r="Q43" s="642"/>
      <c r="R43" s="29"/>
    </row>
    <row r="44" spans="1:18" s="24" customFormat="1" ht="12.75">
      <c r="A44" t="s">
        <v>3623</v>
      </c>
      <c r="B44" t="s">
        <v>2834</v>
      </c>
      <c r="C44" s="488" t="s">
        <v>1419</v>
      </c>
      <c r="D44" s="431"/>
      <c r="E44" s="333"/>
      <c r="F44" s="333"/>
      <c r="G44" s="2">
        <v>15750.48</v>
      </c>
      <c r="H44" s="335"/>
      <c r="I44" s="399"/>
      <c r="J44" s="336"/>
      <c r="K44" s="337"/>
      <c r="L44" s="337"/>
      <c r="M44" s="637" t="s">
        <v>138</v>
      </c>
      <c r="N44" s="339" t="s">
        <v>1471</v>
      </c>
      <c r="O44" s="339" t="s">
        <v>136</v>
      </c>
      <c r="P44" s="339" t="s">
        <v>3707</v>
      </c>
      <c r="Q44" s="642"/>
      <c r="R44" s="29"/>
    </row>
    <row r="45" spans="1:18" s="24" customFormat="1" ht="12.75">
      <c r="A45" t="s">
        <v>3623</v>
      </c>
      <c r="B45" t="s">
        <v>2834</v>
      </c>
      <c r="C45" s="488" t="s">
        <v>1396</v>
      </c>
      <c r="D45" s="431"/>
      <c r="E45" s="333"/>
      <c r="F45" s="333"/>
      <c r="G45" s="2">
        <v>15750.48</v>
      </c>
      <c r="H45" s="335"/>
      <c r="I45" s="399"/>
      <c r="J45" s="336"/>
      <c r="K45" s="337"/>
      <c r="L45" s="337"/>
      <c r="M45" s="637" t="s">
        <v>138</v>
      </c>
      <c r="N45" s="339" t="s">
        <v>1451</v>
      </c>
      <c r="O45" s="339" t="s">
        <v>136</v>
      </c>
      <c r="P45" s="339" t="s">
        <v>3707</v>
      </c>
      <c r="Q45" s="642"/>
      <c r="R45" s="29"/>
    </row>
    <row r="46" spans="1:18" s="24" customFormat="1" ht="12.75">
      <c r="A46" t="s">
        <v>3633</v>
      </c>
      <c r="B46" t="s">
        <v>2834</v>
      </c>
      <c r="C46" s="488" t="s">
        <v>3642</v>
      </c>
      <c r="D46" s="431"/>
      <c r="E46" s="333"/>
      <c r="F46" s="333"/>
      <c r="G46" s="353">
        <v>15750.48</v>
      </c>
      <c r="H46" s="335"/>
      <c r="I46" s="399"/>
      <c r="J46" s="336"/>
      <c r="K46" s="337"/>
      <c r="L46" s="337"/>
      <c r="M46" s="637" t="s">
        <v>138</v>
      </c>
      <c r="N46" s="339" t="s">
        <v>3689</v>
      </c>
      <c r="O46" s="339" t="s">
        <v>136</v>
      </c>
      <c r="P46" s="339" t="s">
        <v>3696</v>
      </c>
      <c r="Q46" s="642"/>
      <c r="R46" s="29"/>
    </row>
    <row r="47" spans="1:18" s="24" customFormat="1" ht="12.75">
      <c r="A47" t="s">
        <v>3652</v>
      </c>
      <c r="B47" t="s">
        <v>2834</v>
      </c>
      <c r="C47" s="488" t="s">
        <v>3655</v>
      </c>
      <c r="D47" s="431"/>
      <c r="E47" s="333"/>
      <c r="F47" s="333"/>
      <c r="G47" s="353">
        <v>15750.48</v>
      </c>
      <c r="H47" s="335"/>
      <c r="I47" s="399"/>
      <c r="J47" s="336"/>
      <c r="K47" s="337"/>
      <c r="L47" s="337"/>
      <c r="M47" s="637" t="s">
        <v>138</v>
      </c>
      <c r="N47" s="339" t="s">
        <v>3690</v>
      </c>
      <c r="O47" s="339" t="s">
        <v>136</v>
      </c>
      <c r="P47" s="339" t="s">
        <v>3699</v>
      </c>
      <c r="Q47" s="642"/>
      <c r="R47" s="29"/>
    </row>
    <row r="48" spans="1:18" s="24" customFormat="1" ht="12.75">
      <c r="A48" t="s">
        <v>3652</v>
      </c>
      <c r="B48" t="s">
        <v>2834</v>
      </c>
      <c r="C48" s="488" t="s">
        <v>3656</v>
      </c>
      <c r="D48" s="431"/>
      <c r="E48" s="333"/>
      <c r="F48" s="333"/>
      <c r="G48" s="353">
        <v>33056.519999999997</v>
      </c>
      <c r="H48" s="335"/>
      <c r="I48" s="399"/>
      <c r="J48" s="336"/>
      <c r="K48" s="337"/>
      <c r="L48" s="337"/>
      <c r="M48" s="637" t="s">
        <v>138</v>
      </c>
      <c r="N48" s="339" t="s">
        <v>3691</v>
      </c>
      <c r="O48" s="339" t="s">
        <v>3561</v>
      </c>
      <c r="P48" s="339" t="s">
        <v>3699</v>
      </c>
      <c r="Q48" s="642"/>
      <c r="R48" s="29"/>
    </row>
    <row r="49" spans="1:18" s="24" customFormat="1" ht="12.75">
      <c r="A49" s="51" t="s">
        <v>3652</v>
      </c>
      <c r="B49" s="51" t="s">
        <v>2770</v>
      </c>
      <c r="C49" s="466">
        <v>2000277866</v>
      </c>
      <c r="D49" s="431"/>
      <c r="E49" s="333"/>
      <c r="F49" s="333"/>
      <c r="G49" s="6">
        <v>-10002.42</v>
      </c>
      <c r="H49" s="335"/>
      <c r="I49" s="399"/>
      <c r="J49" s="336"/>
      <c r="K49" s="337"/>
      <c r="L49" s="337"/>
      <c r="M49" s="637" t="s">
        <v>138</v>
      </c>
      <c r="N49" s="339"/>
      <c r="O49" s="339"/>
      <c r="P49" s="339" t="s">
        <v>3700</v>
      </c>
      <c r="Q49" s="642"/>
      <c r="R49" s="29"/>
    </row>
    <row r="50" spans="1:18" s="24" customFormat="1" ht="12.75">
      <c r="A50" s="51" t="s">
        <v>3652</v>
      </c>
      <c r="B50" s="51" t="s">
        <v>2770</v>
      </c>
      <c r="C50" s="466">
        <v>2000278065</v>
      </c>
      <c r="D50" s="431"/>
      <c r="E50" s="333"/>
      <c r="F50" s="333"/>
      <c r="G50" s="6">
        <v>-11373.45</v>
      </c>
      <c r="H50" s="335"/>
      <c r="I50" s="399"/>
      <c r="J50" s="336"/>
      <c r="K50" s="337"/>
      <c r="L50" s="337"/>
      <c r="M50" s="637" t="s">
        <v>138</v>
      </c>
      <c r="N50" s="339"/>
      <c r="O50" s="339"/>
      <c r="P50" s="339" t="s">
        <v>3701</v>
      </c>
      <c r="Q50" s="642"/>
      <c r="R50" s="29"/>
    </row>
    <row r="51" spans="1:18" s="24" customFormat="1" ht="12.75">
      <c r="A51" s="51" t="s">
        <v>3652</v>
      </c>
      <c r="B51" s="51" t="s">
        <v>2770</v>
      </c>
      <c r="C51" s="466">
        <v>2000278269</v>
      </c>
      <c r="D51" s="431"/>
      <c r="E51" s="333"/>
      <c r="F51" s="333"/>
      <c r="G51" s="6">
        <v>-2320</v>
      </c>
      <c r="H51" s="335"/>
      <c r="I51" s="399"/>
      <c r="J51" s="336"/>
      <c r="K51" s="337"/>
      <c r="L51" s="337"/>
      <c r="M51" s="637" t="s">
        <v>138</v>
      </c>
      <c r="N51" s="339"/>
      <c r="O51" s="339"/>
      <c r="P51" s="339" t="s">
        <v>3702</v>
      </c>
      <c r="Q51" s="642"/>
      <c r="R51" s="29"/>
    </row>
    <row r="52" spans="1:18" s="24" customFormat="1" ht="12.75">
      <c r="A52" s="51" t="s">
        <v>3652</v>
      </c>
      <c r="B52" s="51" t="s">
        <v>2770</v>
      </c>
      <c r="C52" s="466">
        <v>2000278270</v>
      </c>
      <c r="D52" s="431"/>
      <c r="E52" s="333"/>
      <c r="F52" s="333"/>
      <c r="G52" s="6">
        <v>-2320</v>
      </c>
      <c r="H52" s="335"/>
      <c r="I52" s="399"/>
      <c r="J52" s="336"/>
      <c r="K52" s="337"/>
      <c r="L52" s="337"/>
      <c r="M52" s="637" t="s">
        <v>138</v>
      </c>
      <c r="N52" s="339"/>
      <c r="O52" s="339"/>
      <c r="P52" s="339" t="s">
        <v>3703</v>
      </c>
      <c r="Q52" s="642"/>
      <c r="R52" s="29"/>
    </row>
    <row r="53" spans="1:18" s="24" customFormat="1" ht="12.75">
      <c r="A53" s="51" t="s">
        <v>3652</v>
      </c>
      <c r="B53" s="51" t="s">
        <v>2770</v>
      </c>
      <c r="C53" s="466">
        <v>2000278271</v>
      </c>
      <c r="D53" s="431"/>
      <c r="E53" s="333"/>
      <c r="F53" s="333"/>
      <c r="G53" s="6">
        <v>-2320</v>
      </c>
      <c r="H53" s="335"/>
      <c r="I53" s="399"/>
      <c r="J53" s="336"/>
      <c r="K53" s="337"/>
      <c r="L53" s="337"/>
      <c r="M53" s="637" t="s">
        <v>138</v>
      </c>
      <c r="N53" s="339"/>
      <c r="O53" s="339"/>
      <c r="P53" s="339" t="s">
        <v>3704</v>
      </c>
      <c r="Q53" s="642"/>
      <c r="R53" s="29"/>
    </row>
    <row r="54" spans="1:18" s="24" customFormat="1" ht="12.75">
      <c r="A54" s="51" t="s">
        <v>3652</v>
      </c>
      <c r="B54" s="51" t="s">
        <v>2770</v>
      </c>
      <c r="C54" s="466">
        <v>2000278272</v>
      </c>
      <c r="D54" s="431"/>
      <c r="E54" s="333"/>
      <c r="F54" s="333"/>
      <c r="G54" s="6">
        <v>-2320</v>
      </c>
      <c r="H54" s="335"/>
      <c r="I54" s="399"/>
      <c r="J54" s="336"/>
      <c r="K54" s="337"/>
      <c r="L54" s="337"/>
      <c r="M54" s="637" t="s">
        <v>138</v>
      </c>
      <c r="N54" s="339"/>
      <c r="O54" s="339"/>
      <c r="P54" s="339" t="s">
        <v>3705</v>
      </c>
      <c r="Q54" s="642"/>
      <c r="R54" s="29"/>
    </row>
    <row r="55" spans="1:18" s="24" customFormat="1" ht="12.75">
      <c r="A55" s="51" t="s">
        <v>3652</v>
      </c>
      <c r="B55" s="51" t="s">
        <v>2770</v>
      </c>
      <c r="C55" s="466">
        <v>2000278422</v>
      </c>
      <c r="D55" s="431"/>
      <c r="E55" s="333"/>
      <c r="F55" s="333"/>
      <c r="G55" s="6">
        <v>-4852.6899999999996</v>
      </c>
      <c r="H55" s="335"/>
      <c r="I55" s="399"/>
      <c r="J55" s="336"/>
      <c r="K55" s="337"/>
      <c r="L55" s="337"/>
      <c r="M55" s="637" t="s">
        <v>138</v>
      </c>
      <c r="N55" s="339"/>
      <c r="O55" s="339"/>
      <c r="P55" s="339" t="s">
        <v>3706</v>
      </c>
      <c r="Q55" s="642"/>
      <c r="R55" s="29"/>
    </row>
    <row r="56" spans="1:18" s="24" customFormat="1" ht="12.75">
      <c r="A56" s="341"/>
      <c r="B56" s="341"/>
      <c r="C56" s="341"/>
      <c r="D56" s="431"/>
      <c r="E56" s="333"/>
      <c r="F56" s="333"/>
      <c r="G56" s="353"/>
      <c r="H56" s="335"/>
      <c r="I56" s="399"/>
      <c r="J56" s="336"/>
      <c r="K56" s="337"/>
      <c r="L56" s="337"/>
      <c r="M56" s="637"/>
      <c r="N56" s="339"/>
      <c r="O56" s="339"/>
      <c r="P56" s="339"/>
      <c r="Q56" s="642"/>
      <c r="R56" s="29"/>
    </row>
    <row r="57" spans="1:18" s="24" customFormat="1" ht="12.75">
      <c r="A57" s="341"/>
      <c r="B57" s="341"/>
      <c r="C57" s="341"/>
      <c r="D57" s="431"/>
      <c r="E57" s="333"/>
      <c r="F57" s="333"/>
      <c r="G57" s="353"/>
      <c r="H57" s="335"/>
      <c r="I57" s="399"/>
      <c r="J57" s="336"/>
      <c r="K57" s="337"/>
      <c r="L57" s="337"/>
      <c r="M57" s="637"/>
      <c r="N57" s="339"/>
      <c r="O57" s="339"/>
      <c r="P57" s="339"/>
      <c r="Q57" s="642"/>
      <c r="R57" s="29"/>
    </row>
    <row r="58" spans="1:18" s="24" customFormat="1" ht="13.5" thickBot="1">
      <c r="A58" s="499"/>
      <c r="B58" s="431"/>
      <c r="C58" s="431"/>
      <c r="D58" s="334"/>
      <c r="E58" s="333"/>
      <c r="F58" s="333"/>
      <c r="G58" s="399"/>
      <c r="H58" s="335"/>
      <c r="I58" s="399"/>
      <c r="J58" s="336"/>
      <c r="K58" s="337"/>
      <c r="L58" s="337"/>
      <c r="M58" s="338"/>
      <c r="N58" s="339"/>
      <c r="O58" s="339"/>
      <c r="P58" s="339"/>
      <c r="Q58" s="28"/>
      <c r="R58" s="29"/>
    </row>
    <row r="59" spans="1:18" ht="12.75" thickBot="1">
      <c r="D59" s="72">
        <f>SUM(D5:D58)</f>
        <v>0</v>
      </c>
      <c r="G59" s="72">
        <f>SUM(G5:G58)</f>
        <v>191290</v>
      </c>
      <c r="I59" s="72">
        <f>SUM(I5:I58)</f>
        <v>0</v>
      </c>
      <c r="J59" s="72">
        <f>SUM(J5:J58)</f>
        <v>0</v>
      </c>
      <c r="K59" s="36"/>
      <c r="N59" s="37" t="s">
        <v>223</v>
      </c>
      <c r="O59" s="38">
        <f>SUM(I59:K59)</f>
        <v>0</v>
      </c>
    </row>
    <row r="60" spans="1:18">
      <c r="G60" s="559"/>
    </row>
  </sheetData>
  <autoFilter ref="A4:R59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28" workbookViewId="0">
      <selection activeCell="C57" sqref="C57"/>
    </sheetView>
  </sheetViews>
  <sheetFormatPr baseColWidth="10" defaultRowHeight="12.75"/>
  <cols>
    <col min="4" max="4" width="11.28515625" bestFit="1" customWidth="1"/>
    <col min="6" max="6" width="20" bestFit="1" customWidth="1"/>
  </cols>
  <sheetData>
    <row r="1" spans="1:8">
      <c r="A1" s="343" t="s">
        <v>3633</v>
      </c>
      <c r="B1" s="343">
        <v>7300017376</v>
      </c>
      <c r="C1" s="343" t="s">
        <v>2730</v>
      </c>
      <c r="D1" s="343" t="s">
        <v>3188</v>
      </c>
      <c r="E1" s="343" t="s">
        <v>2832</v>
      </c>
      <c r="F1" s="343" t="s">
        <v>2731</v>
      </c>
      <c r="G1" s="344">
        <v>-10491.04</v>
      </c>
    </row>
    <row r="2" spans="1:8">
      <c r="A2" s="477" t="s">
        <v>3618</v>
      </c>
      <c r="B2" s="477">
        <v>7400074622</v>
      </c>
      <c r="C2" s="477" t="s">
        <v>2742</v>
      </c>
      <c r="D2" s="477" t="s">
        <v>3619</v>
      </c>
      <c r="E2" s="477" t="s">
        <v>157</v>
      </c>
      <c r="F2" s="477" t="s">
        <v>2834</v>
      </c>
      <c r="G2" s="569">
        <v>1241.2</v>
      </c>
      <c r="H2" s="453"/>
    </row>
    <row r="3" spans="1:8">
      <c r="A3" s="477" t="s">
        <v>3618</v>
      </c>
      <c r="B3" s="477">
        <v>7400074625</v>
      </c>
      <c r="C3" s="477" t="s">
        <v>2742</v>
      </c>
      <c r="D3" s="477" t="s">
        <v>3620</v>
      </c>
      <c r="E3" s="477" t="s">
        <v>157</v>
      </c>
      <c r="F3" s="477" t="s">
        <v>2834</v>
      </c>
      <c r="G3" s="569">
        <v>1241.2</v>
      </c>
      <c r="H3" s="453"/>
    </row>
    <row r="4" spans="1:8">
      <c r="A4" s="477" t="s">
        <v>3618</v>
      </c>
      <c r="B4" s="477">
        <v>7400074628</v>
      </c>
      <c r="C4" s="477" t="s">
        <v>2742</v>
      </c>
      <c r="D4" s="477" t="s">
        <v>3621</v>
      </c>
      <c r="E4" s="477" t="s">
        <v>157</v>
      </c>
      <c r="F4" s="477" t="s">
        <v>2834</v>
      </c>
      <c r="G4" s="569">
        <v>1241.2</v>
      </c>
      <c r="H4" s="453"/>
    </row>
    <row r="5" spans="1:8">
      <c r="A5" s="477" t="s">
        <v>3618</v>
      </c>
      <c r="B5" s="477">
        <v>7400074631</v>
      </c>
      <c r="C5" s="477" t="s">
        <v>2742</v>
      </c>
      <c r="D5" s="477" t="s">
        <v>3622</v>
      </c>
      <c r="E5" s="477" t="s">
        <v>157</v>
      </c>
      <c r="F5" s="477" t="s">
        <v>2834</v>
      </c>
      <c r="G5" s="569">
        <v>1241.2</v>
      </c>
      <c r="H5" s="453"/>
    </row>
    <row r="6" spans="1:8">
      <c r="A6" s="477" t="s">
        <v>3623</v>
      </c>
      <c r="B6" s="477">
        <v>7400076852</v>
      </c>
      <c r="C6" s="477" t="s">
        <v>2742</v>
      </c>
      <c r="D6" s="477" t="s">
        <v>3629</v>
      </c>
      <c r="E6" s="477" t="s">
        <v>157</v>
      </c>
      <c r="F6" s="477" t="s">
        <v>2834</v>
      </c>
      <c r="G6" s="569">
        <v>1241.2</v>
      </c>
      <c r="H6" s="453"/>
    </row>
    <row r="7" spans="1:8">
      <c r="A7" s="477" t="s">
        <v>3623</v>
      </c>
      <c r="B7" s="477">
        <v>7400076855</v>
      </c>
      <c r="C7" s="477" t="s">
        <v>2742</v>
      </c>
      <c r="D7" s="477" t="s">
        <v>3630</v>
      </c>
      <c r="E7" s="477" t="s">
        <v>157</v>
      </c>
      <c r="F7" s="477" t="s">
        <v>2834</v>
      </c>
      <c r="G7" s="569">
        <v>1241.2</v>
      </c>
      <c r="H7" s="453"/>
    </row>
    <row r="8" spans="1:8">
      <c r="A8" s="477" t="s">
        <v>3623</v>
      </c>
      <c r="B8" s="477">
        <v>7400076858</v>
      </c>
      <c r="C8" s="477" t="s">
        <v>2742</v>
      </c>
      <c r="D8" s="477" t="s">
        <v>3631</v>
      </c>
      <c r="E8" s="477" t="s">
        <v>157</v>
      </c>
      <c r="F8" s="477" t="s">
        <v>2834</v>
      </c>
      <c r="G8" s="569">
        <v>1241.2</v>
      </c>
      <c r="H8" s="453"/>
    </row>
    <row r="9" spans="1:8">
      <c r="A9" s="477" t="s">
        <v>3623</v>
      </c>
      <c r="B9" s="477">
        <v>7400076861</v>
      </c>
      <c r="C9" s="477" t="s">
        <v>2742</v>
      </c>
      <c r="D9" s="477" t="s">
        <v>3632</v>
      </c>
      <c r="E9" s="477" t="s">
        <v>157</v>
      </c>
      <c r="F9" s="477" t="s">
        <v>2834</v>
      </c>
      <c r="G9" s="569">
        <v>1241.2</v>
      </c>
      <c r="H9" s="453"/>
    </row>
    <row r="10" spans="1:8">
      <c r="A10" s="477" t="s">
        <v>3633</v>
      </c>
      <c r="B10" s="477">
        <v>7400089099</v>
      </c>
      <c r="C10" s="477" t="s">
        <v>2742</v>
      </c>
      <c r="D10" s="477" t="s">
        <v>3634</v>
      </c>
      <c r="E10" s="477" t="s">
        <v>157</v>
      </c>
      <c r="F10" s="477" t="s">
        <v>2834</v>
      </c>
      <c r="G10" s="569">
        <v>1241.2</v>
      </c>
      <c r="H10" s="453"/>
    </row>
    <row r="11" spans="1:8">
      <c r="A11" s="477" t="s">
        <v>3633</v>
      </c>
      <c r="B11" s="477">
        <v>7400089104</v>
      </c>
      <c r="C11" s="477" t="s">
        <v>2742</v>
      </c>
      <c r="D11" s="477" t="s">
        <v>3635</v>
      </c>
      <c r="E11" s="477" t="s">
        <v>157</v>
      </c>
      <c r="F11" s="477" t="s">
        <v>2834</v>
      </c>
      <c r="G11" s="569">
        <v>1241.2</v>
      </c>
      <c r="H11" s="453"/>
    </row>
    <row r="12" spans="1:8">
      <c r="A12" s="477" t="s">
        <v>3633</v>
      </c>
      <c r="B12" s="477">
        <v>7400089107</v>
      </c>
      <c r="C12" s="477" t="s">
        <v>2742</v>
      </c>
      <c r="D12" s="477" t="s">
        <v>3636</v>
      </c>
      <c r="E12" s="477" t="s">
        <v>157</v>
      </c>
      <c r="F12" s="477" t="s">
        <v>2834</v>
      </c>
      <c r="G12" s="569">
        <v>1241.2</v>
      </c>
      <c r="H12" s="453"/>
    </row>
    <row r="13" spans="1:8">
      <c r="A13" s="477" t="s">
        <v>3633</v>
      </c>
      <c r="B13" s="477">
        <v>7400089110</v>
      </c>
      <c r="C13" s="477" t="s">
        <v>2742</v>
      </c>
      <c r="D13" s="477" t="s">
        <v>3637</v>
      </c>
      <c r="E13" s="477" t="s">
        <v>157</v>
      </c>
      <c r="F13" s="477" t="s">
        <v>2834</v>
      </c>
      <c r="G13" s="569">
        <v>1241.2</v>
      </c>
      <c r="H13" s="453"/>
    </row>
    <row r="14" spans="1:8">
      <c r="A14" s="477" t="s">
        <v>3633</v>
      </c>
      <c r="B14" s="477">
        <v>7400089113</v>
      </c>
      <c r="C14" s="477" t="s">
        <v>2742</v>
      </c>
      <c r="D14" s="477" t="s">
        <v>3638</v>
      </c>
      <c r="E14" s="477" t="s">
        <v>157</v>
      </c>
      <c r="F14" s="477" t="s">
        <v>2834</v>
      </c>
      <c r="G14" s="569">
        <v>1241.2</v>
      </c>
      <c r="H14" s="453"/>
    </row>
    <row r="15" spans="1:8">
      <c r="A15" s="477" t="s">
        <v>3633</v>
      </c>
      <c r="B15" s="477">
        <v>7400089117</v>
      </c>
      <c r="C15" s="477" t="s">
        <v>2742</v>
      </c>
      <c r="D15" s="477" t="s">
        <v>3639</v>
      </c>
      <c r="E15" s="477" t="s">
        <v>157</v>
      </c>
      <c r="F15" s="477" t="s">
        <v>2834</v>
      </c>
      <c r="G15" s="569">
        <v>1241.2</v>
      </c>
      <c r="H15" s="453"/>
    </row>
    <row r="16" spans="1:8">
      <c r="A16" s="477" t="s">
        <v>3633</v>
      </c>
      <c r="B16" s="477">
        <v>7400089195</v>
      </c>
      <c r="C16" s="477" t="s">
        <v>2742</v>
      </c>
      <c r="D16" s="477" t="s">
        <v>2743</v>
      </c>
      <c r="E16" s="477" t="s">
        <v>157</v>
      </c>
      <c r="F16" s="477" t="s">
        <v>2834</v>
      </c>
      <c r="G16" s="569">
        <v>1241.2</v>
      </c>
      <c r="H16" s="453"/>
    </row>
    <row r="17" spans="1:8">
      <c r="A17" s="477" t="s">
        <v>3633</v>
      </c>
      <c r="B17" s="477">
        <v>7400089198</v>
      </c>
      <c r="C17" s="477" t="s">
        <v>2742</v>
      </c>
      <c r="D17" s="477" t="s">
        <v>3643</v>
      </c>
      <c r="E17" s="477" t="s">
        <v>157</v>
      </c>
      <c r="F17" s="477" t="s">
        <v>2834</v>
      </c>
      <c r="G17" s="569">
        <v>1241.2</v>
      </c>
      <c r="H17" s="453"/>
    </row>
    <row r="18" spans="1:8">
      <c r="A18" s="477" t="s">
        <v>3633</v>
      </c>
      <c r="B18" s="477">
        <v>7400089200</v>
      </c>
      <c r="C18" s="477" t="s">
        <v>2742</v>
      </c>
      <c r="D18" s="477" t="s">
        <v>3644</v>
      </c>
      <c r="E18" s="477" t="s">
        <v>157</v>
      </c>
      <c r="F18" s="477" t="s">
        <v>2834</v>
      </c>
      <c r="G18" s="569">
        <v>1241.2</v>
      </c>
      <c r="H18" s="453"/>
    </row>
    <row r="19" spans="1:8">
      <c r="A19" s="477" t="s">
        <v>3633</v>
      </c>
      <c r="B19" s="477">
        <v>7400089204</v>
      </c>
      <c r="C19" s="477" t="s">
        <v>2742</v>
      </c>
      <c r="D19" s="477" t="s">
        <v>3645</v>
      </c>
      <c r="E19" s="477" t="s">
        <v>157</v>
      </c>
      <c r="F19" s="477" t="s">
        <v>2834</v>
      </c>
      <c r="G19" s="569">
        <v>1241.2</v>
      </c>
      <c r="H19" s="453"/>
    </row>
    <row r="20" spans="1:8">
      <c r="A20" s="477" t="s">
        <v>3633</v>
      </c>
      <c r="B20" s="477">
        <v>7400089207</v>
      </c>
      <c r="C20" s="477" t="s">
        <v>2742</v>
      </c>
      <c r="D20" s="477" t="s">
        <v>3646</v>
      </c>
      <c r="E20" s="477" t="s">
        <v>157</v>
      </c>
      <c r="F20" s="477" t="s">
        <v>2834</v>
      </c>
      <c r="G20" s="569">
        <v>1241.2</v>
      </c>
      <c r="H20" s="453"/>
    </row>
    <row r="21" spans="1:8">
      <c r="A21" s="477" t="s">
        <v>3633</v>
      </c>
      <c r="B21" s="477">
        <v>7400089211</v>
      </c>
      <c r="C21" s="477" t="s">
        <v>2742</v>
      </c>
      <c r="D21" s="477" t="s">
        <v>3647</v>
      </c>
      <c r="E21" s="477" t="s">
        <v>157</v>
      </c>
      <c r="F21" s="477" t="s">
        <v>2834</v>
      </c>
      <c r="G21" s="569">
        <v>1241.2</v>
      </c>
      <c r="H21" s="453"/>
    </row>
    <row r="22" spans="1:8">
      <c r="A22" s="477" t="s">
        <v>3633</v>
      </c>
      <c r="B22" s="477">
        <v>7400089216</v>
      </c>
      <c r="C22" s="477" t="s">
        <v>2742</v>
      </c>
      <c r="D22" s="477" t="s">
        <v>3648</v>
      </c>
      <c r="E22" s="477" t="s">
        <v>157</v>
      </c>
      <c r="F22" s="477" t="s">
        <v>2834</v>
      </c>
      <c r="G22" s="569">
        <v>1241.2</v>
      </c>
      <c r="H22" s="453"/>
    </row>
    <row r="23" spans="1:8">
      <c r="A23" s="477" t="s">
        <v>3633</v>
      </c>
      <c r="B23" s="477">
        <v>7400089220</v>
      </c>
      <c r="C23" s="477" t="s">
        <v>2742</v>
      </c>
      <c r="D23" s="477" t="s">
        <v>3649</v>
      </c>
      <c r="E23" s="477" t="s">
        <v>157</v>
      </c>
      <c r="F23" s="477" t="s">
        <v>2834</v>
      </c>
      <c r="G23" s="569">
        <v>1241.2</v>
      </c>
      <c r="H23" s="453"/>
    </row>
    <row r="24" spans="1:8">
      <c r="A24" s="477" t="s">
        <v>3633</v>
      </c>
      <c r="B24" s="477">
        <v>7400089225</v>
      </c>
      <c r="C24" s="477" t="s">
        <v>2742</v>
      </c>
      <c r="D24" s="477" t="s">
        <v>3650</v>
      </c>
      <c r="E24" s="477" t="s">
        <v>157</v>
      </c>
      <c r="F24" s="477" t="s">
        <v>2834</v>
      </c>
      <c r="G24" s="569">
        <v>1241.2</v>
      </c>
      <c r="H24" s="453"/>
    </row>
    <row r="25" spans="1:8">
      <c r="A25" s="477" t="s">
        <v>3633</v>
      </c>
      <c r="B25" s="477">
        <v>7400089229</v>
      </c>
      <c r="C25" s="477" t="s">
        <v>2742</v>
      </c>
      <c r="D25" s="477" t="s">
        <v>3651</v>
      </c>
      <c r="E25" s="477" t="s">
        <v>157</v>
      </c>
      <c r="F25" s="477" t="s">
        <v>2834</v>
      </c>
      <c r="G25" s="569">
        <v>1241.2</v>
      </c>
      <c r="H25" s="453"/>
    </row>
    <row r="26" spans="1:8">
      <c r="A26" s="477" t="s">
        <v>3652</v>
      </c>
      <c r="B26" s="477">
        <v>7400090222</v>
      </c>
      <c r="C26" s="477" t="s">
        <v>2742</v>
      </c>
      <c r="D26" s="477" t="s">
        <v>3653</v>
      </c>
      <c r="E26" s="477" t="s">
        <v>157</v>
      </c>
      <c r="F26" s="477" t="s">
        <v>2834</v>
      </c>
      <c r="G26" s="569">
        <v>1241.2</v>
      </c>
      <c r="H26" s="453"/>
    </row>
    <row r="27" spans="1:8">
      <c r="A27" s="477" t="s">
        <v>3652</v>
      </c>
      <c r="B27" s="477">
        <v>7400090227</v>
      </c>
      <c r="C27" s="477" t="s">
        <v>2742</v>
      </c>
      <c r="D27" s="477" t="s">
        <v>3654</v>
      </c>
      <c r="E27" s="477" t="s">
        <v>157</v>
      </c>
      <c r="F27" s="477" t="s">
        <v>2834</v>
      </c>
      <c r="G27" s="569">
        <v>1241.2</v>
      </c>
      <c r="H27" s="453"/>
    </row>
    <row r="28" spans="1:8">
      <c r="A28" s="477" t="s">
        <v>3652</v>
      </c>
      <c r="B28" s="477">
        <v>7400090368</v>
      </c>
      <c r="C28" s="477" t="s">
        <v>2742</v>
      </c>
      <c r="D28" s="477" t="s">
        <v>3657</v>
      </c>
      <c r="E28" s="477" t="s">
        <v>157</v>
      </c>
      <c r="F28" s="477" t="s">
        <v>2834</v>
      </c>
      <c r="G28" s="569">
        <v>1241.2</v>
      </c>
      <c r="H28" s="453"/>
    </row>
    <row r="29" spans="1:8">
      <c r="A29" s="477" t="s">
        <v>3652</v>
      </c>
      <c r="B29" s="477">
        <v>7400090372</v>
      </c>
      <c r="C29" s="477" t="s">
        <v>2742</v>
      </c>
      <c r="D29" s="477" t="s">
        <v>3658</v>
      </c>
      <c r="E29" s="477" t="s">
        <v>157</v>
      </c>
      <c r="F29" s="477" t="s">
        <v>2834</v>
      </c>
      <c r="G29" s="569">
        <v>1241.2</v>
      </c>
      <c r="H29" s="453"/>
    </row>
    <row r="30" spans="1:8">
      <c r="A30" t="s">
        <v>3623</v>
      </c>
      <c r="B30">
        <v>7400076825</v>
      </c>
      <c r="C30" t="s">
        <v>2742</v>
      </c>
      <c r="D30" t="s">
        <v>3537</v>
      </c>
      <c r="E30" t="s">
        <v>3624</v>
      </c>
      <c r="F30" t="s">
        <v>2834</v>
      </c>
      <c r="G30" s="2">
        <v>9000.44</v>
      </c>
    </row>
    <row r="31" spans="1:8">
      <c r="A31" t="s">
        <v>3623</v>
      </c>
      <c r="B31">
        <v>7400076835</v>
      </c>
      <c r="C31" t="s">
        <v>2742</v>
      </c>
      <c r="D31" t="s">
        <v>3350</v>
      </c>
      <c r="E31" t="s">
        <v>3625</v>
      </c>
      <c r="F31" t="s">
        <v>2834</v>
      </c>
      <c r="G31" s="2">
        <v>9000.44</v>
      </c>
    </row>
    <row r="32" spans="1:8">
      <c r="A32" t="s">
        <v>3623</v>
      </c>
      <c r="B32">
        <v>7400076838</v>
      </c>
      <c r="C32" t="s">
        <v>2742</v>
      </c>
      <c r="D32" t="s">
        <v>3626</v>
      </c>
      <c r="E32" t="s">
        <v>3625</v>
      </c>
      <c r="F32" t="s">
        <v>2834</v>
      </c>
      <c r="G32" s="2">
        <v>9000.44</v>
      </c>
    </row>
    <row r="33" spans="1:7">
      <c r="A33" t="s">
        <v>3623</v>
      </c>
      <c r="B33">
        <v>7400076842</v>
      </c>
      <c r="C33" t="s">
        <v>2742</v>
      </c>
      <c r="D33" t="s">
        <v>3304</v>
      </c>
      <c r="E33" t="s">
        <v>3627</v>
      </c>
      <c r="F33" t="s">
        <v>2834</v>
      </c>
      <c r="G33" s="2">
        <v>9000.44</v>
      </c>
    </row>
    <row r="34" spans="1:7">
      <c r="A34" t="s">
        <v>3633</v>
      </c>
      <c r="B34">
        <v>7400089122</v>
      </c>
      <c r="C34" t="s">
        <v>2742</v>
      </c>
      <c r="D34" t="s">
        <v>3640</v>
      </c>
      <c r="E34" t="s">
        <v>3625</v>
      </c>
      <c r="F34" t="s">
        <v>2834</v>
      </c>
      <c r="G34" s="2">
        <v>9000.44</v>
      </c>
    </row>
    <row r="35" spans="1:7">
      <c r="A35" t="s">
        <v>3633</v>
      </c>
      <c r="B35">
        <v>7400089132</v>
      </c>
      <c r="C35" t="s">
        <v>2742</v>
      </c>
      <c r="D35" t="s">
        <v>3188</v>
      </c>
      <c r="E35" t="s">
        <v>3454</v>
      </c>
      <c r="F35" t="s">
        <v>2834</v>
      </c>
      <c r="G35" s="2">
        <v>10494.52</v>
      </c>
    </row>
    <row r="36" spans="1:7">
      <c r="A36" t="s">
        <v>3618</v>
      </c>
      <c r="B36">
        <v>7400074635</v>
      </c>
      <c r="C36" t="s">
        <v>2742</v>
      </c>
      <c r="D36" t="s">
        <v>3439</v>
      </c>
      <c r="E36" t="s">
        <v>3455</v>
      </c>
      <c r="F36" t="s">
        <v>2834</v>
      </c>
      <c r="G36" s="2">
        <v>11216.04</v>
      </c>
    </row>
    <row r="37" spans="1:7">
      <c r="A37" t="s">
        <v>3652</v>
      </c>
      <c r="B37">
        <v>7400090355</v>
      </c>
      <c r="C37" t="s">
        <v>2742</v>
      </c>
      <c r="D37" t="s">
        <v>3136</v>
      </c>
      <c r="E37" t="s">
        <v>3455</v>
      </c>
      <c r="F37" t="s">
        <v>2834</v>
      </c>
      <c r="G37" s="2">
        <v>11456.16</v>
      </c>
    </row>
    <row r="38" spans="1:7">
      <c r="A38" t="s">
        <v>3623</v>
      </c>
      <c r="B38">
        <v>7400076845</v>
      </c>
      <c r="C38" t="s">
        <v>2742</v>
      </c>
      <c r="D38" t="s">
        <v>3628</v>
      </c>
      <c r="E38" t="s">
        <v>3299</v>
      </c>
      <c r="F38" t="s">
        <v>2834</v>
      </c>
      <c r="G38" s="2">
        <v>13990.76</v>
      </c>
    </row>
    <row r="39" spans="1:7">
      <c r="A39" t="s">
        <v>3633</v>
      </c>
      <c r="B39">
        <v>7400089125</v>
      </c>
      <c r="C39" t="s">
        <v>2742</v>
      </c>
      <c r="D39" t="s">
        <v>3641</v>
      </c>
      <c r="E39" t="s">
        <v>3454</v>
      </c>
      <c r="F39" t="s">
        <v>2834</v>
      </c>
      <c r="G39" s="2">
        <v>14317.88</v>
      </c>
    </row>
    <row r="40" spans="1:7">
      <c r="A40" t="s">
        <v>3623</v>
      </c>
      <c r="B40">
        <v>7400076830</v>
      </c>
      <c r="C40" t="s">
        <v>2742</v>
      </c>
      <c r="D40" t="s">
        <v>1419</v>
      </c>
      <c r="E40" t="s">
        <v>3454</v>
      </c>
      <c r="F40" t="s">
        <v>2834</v>
      </c>
      <c r="G40" s="2">
        <v>15750.48</v>
      </c>
    </row>
    <row r="41" spans="1:7">
      <c r="A41" t="s">
        <v>3623</v>
      </c>
      <c r="B41">
        <v>7400076849</v>
      </c>
      <c r="C41" t="s">
        <v>2742</v>
      </c>
      <c r="D41" t="s">
        <v>1396</v>
      </c>
      <c r="E41" t="s">
        <v>3299</v>
      </c>
      <c r="F41" t="s">
        <v>2834</v>
      </c>
      <c r="G41" s="2">
        <v>15750.48</v>
      </c>
    </row>
    <row r="42" spans="1:7">
      <c r="A42" t="s">
        <v>3633</v>
      </c>
      <c r="B42">
        <v>7400089128</v>
      </c>
      <c r="C42" t="s">
        <v>2742</v>
      </c>
      <c r="D42" t="s">
        <v>3642</v>
      </c>
      <c r="E42" t="s">
        <v>3454</v>
      </c>
      <c r="F42" t="s">
        <v>2834</v>
      </c>
      <c r="G42" s="2">
        <v>15750.48</v>
      </c>
    </row>
    <row r="43" spans="1:7">
      <c r="A43" t="s">
        <v>3652</v>
      </c>
      <c r="B43">
        <v>7400090360</v>
      </c>
      <c r="C43" t="s">
        <v>2742</v>
      </c>
      <c r="D43" t="s">
        <v>3655</v>
      </c>
      <c r="E43" t="s">
        <v>3454</v>
      </c>
      <c r="F43" t="s">
        <v>2834</v>
      </c>
      <c r="G43" s="2">
        <v>15750.48</v>
      </c>
    </row>
    <row r="44" spans="1:7">
      <c r="A44" t="s">
        <v>3652</v>
      </c>
      <c r="B44">
        <v>7400090364</v>
      </c>
      <c r="C44" t="s">
        <v>2742</v>
      </c>
      <c r="D44" t="s">
        <v>3656</v>
      </c>
      <c r="E44" t="s">
        <v>3297</v>
      </c>
      <c r="F44" t="s">
        <v>2834</v>
      </c>
      <c r="G44" s="2">
        <v>33056.519999999997</v>
      </c>
    </row>
    <row r="45" spans="1:7">
      <c r="A45" s="51" t="s">
        <v>3652</v>
      </c>
      <c r="B45" s="51">
        <v>7300017878</v>
      </c>
      <c r="C45" s="51" t="s">
        <v>2769</v>
      </c>
      <c r="D45" s="51">
        <v>2000277866</v>
      </c>
      <c r="E45" s="51"/>
      <c r="F45" s="51" t="s">
        <v>2770</v>
      </c>
      <c r="G45" s="6">
        <v>-10002.42</v>
      </c>
    </row>
    <row r="46" spans="1:7">
      <c r="A46" s="51" t="s">
        <v>3652</v>
      </c>
      <c r="B46" s="51">
        <v>7300018035</v>
      </c>
      <c r="C46" s="51" t="s">
        <v>2769</v>
      </c>
      <c r="D46" s="51">
        <v>2000278065</v>
      </c>
      <c r="E46" s="51"/>
      <c r="F46" s="51" t="s">
        <v>2770</v>
      </c>
      <c r="G46" s="6">
        <v>-11373.45</v>
      </c>
    </row>
    <row r="47" spans="1:7">
      <c r="A47" s="51" t="s">
        <v>3652</v>
      </c>
      <c r="B47" s="51">
        <v>7300018244</v>
      </c>
      <c r="C47" s="51" t="s">
        <v>2769</v>
      </c>
      <c r="D47" s="51">
        <v>2000278269</v>
      </c>
      <c r="E47" s="51"/>
      <c r="F47" s="51" t="s">
        <v>2770</v>
      </c>
      <c r="G47" s="6">
        <v>-2320</v>
      </c>
    </row>
    <row r="48" spans="1:7">
      <c r="A48" s="51" t="s">
        <v>3652</v>
      </c>
      <c r="B48" s="51">
        <v>7300018247</v>
      </c>
      <c r="C48" s="51" t="s">
        <v>2769</v>
      </c>
      <c r="D48" s="51">
        <v>2000278270</v>
      </c>
      <c r="E48" s="51"/>
      <c r="F48" s="51" t="s">
        <v>2770</v>
      </c>
      <c r="G48" s="6">
        <v>-2320</v>
      </c>
    </row>
    <row r="49" spans="1:7">
      <c r="A49" s="51" t="s">
        <v>3652</v>
      </c>
      <c r="B49" s="51">
        <v>7300018251</v>
      </c>
      <c r="C49" s="51" t="s">
        <v>2769</v>
      </c>
      <c r="D49" s="51">
        <v>2000278271</v>
      </c>
      <c r="E49" s="51"/>
      <c r="F49" s="51" t="s">
        <v>2770</v>
      </c>
      <c r="G49" s="6">
        <v>-2320</v>
      </c>
    </row>
    <row r="50" spans="1:7">
      <c r="A50" s="51" t="s">
        <v>3652</v>
      </c>
      <c r="B50" s="51">
        <v>7300018254</v>
      </c>
      <c r="C50" s="51" t="s">
        <v>2769</v>
      </c>
      <c r="D50" s="51">
        <v>2000278272</v>
      </c>
      <c r="E50" s="51"/>
      <c r="F50" s="51" t="s">
        <v>2770</v>
      </c>
      <c r="G50" s="6">
        <v>-2320</v>
      </c>
    </row>
    <row r="51" spans="1:7">
      <c r="A51" s="51" t="s">
        <v>3652</v>
      </c>
      <c r="B51" s="51">
        <v>7300018409</v>
      </c>
      <c r="C51" s="51" t="s">
        <v>2769</v>
      </c>
      <c r="D51" s="51">
        <v>2000278422</v>
      </c>
      <c r="E51" s="51"/>
      <c r="F51" s="51" t="s">
        <v>2770</v>
      </c>
      <c r="G51" s="6">
        <v>-4852.6899999999996</v>
      </c>
    </row>
    <row r="52" spans="1:7">
      <c r="G52" s="6">
        <f>SUM(G1:G51)</f>
        <v>191290</v>
      </c>
    </row>
    <row r="56" spans="1:7">
      <c r="C56" s="487" t="s">
        <v>3741</v>
      </c>
      <c r="D56" s="54">
        <v>191290</v>
      </c>
    </row>
    <row r="57" spans="1:7">
      <c r="C57" s="487" t="s">
        <v>3740</v>
      </c>
      <c r="D57" s="563">
        <v>35508.559999999998</v>
      </c>
    </row>
    <row r="58" spans="1:7">
      <c r="C58" s="487" t="s">
        <v>2494</v>
      </c>
      <c r="D58" s="54">
        <f>SUM(D56:D57)</f>
        <v>226798.56</v>
      </c>
    </row>
    <row r="59" spans="1:7">
      <c r="D59" s="54"/>
    </row>
  </sheetData>
  <sortState ref="A2:G44">
    <sortCondition ref="G2:G44"/>
  </sortState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02"/>
  <sheetViews>
    <sheetView workbookViewId="0">
      <selection activeCell="A107" sqref="A107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3692</v>
      </c>
      <c r="E1" s="40"/>
      <c r="K1" s="725"/>
      <c r="L1" s="725"/>
      <c r="M1" s="725"/>
    </row>
    <row r="2" spans="1:15" ht="15">
      <c r="A2" s="725"/>
      <c r="B2" s="725"/>
      <c r="C2" s="725"/>
      <c r="D2" s="725"/>
      <c r="E2" s="725"/>
      <c r="F2" s="726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726"/>
      <c r="K3" s="41" t="s">
        <v>187</v>
      </c>
      <c r="L3" s="42"/>
      <c r="M3" s="725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725"/>
    </row>
    <row r="5" spans="1:15" ht="15" customHeight="1">
      <c r="A5" s="643" t="s">
        <v>138</v>
      </c>
      <c r="B5" s="339" t="s">
        <v>3693</v>
      </c>
      <c r="C5" s="339" t="s">
        <v>136</v>
      </c>
      <c r="D5" s="569">
        <v>1241.2</v>
      </c>
      <c r="E5" s="335"/>
      <c r="F5" s="496"/>
      <c r="G5" s="423"/>
      <c r="H5" s="335"/>
      <c r="I5" s="357"/>
      <c r="K5" s="357"/>
      <c r="L5" s="358"/>
      <c r="M5" s="359"/>
      <c r="N5" s="360"/>
      <c r="O5" s="360"/>
    </row>
    <row r="6" spans="1:15" ht="15" customHeight="1">
      <c r="A6" s="643" t="s">
        <v>138</v>
      </c>
      <c r="B6" s="339" t="s">
        <v>3694</v>
      </c>
      <c r="C6" s="339" t="s">
        <v>136</v>
      </c>
      <c r="D6" s="569">
        <v>1241.2</v>
      </c>
      <c r="E6" s="335"/>
      <c r="F6" s="496"/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643" t="s">
        <v>138</v>
      </c>
      <c r="B7" s="339" t="s">
        <v>3663</v>
      </c>
      <c r="C7" s="339" t="s">
        <v>136</v>
      </c>
      <c r="D7" s="569">
        <v>1241.2</v>
      </c>
      <c r="E7" s="335"/>
      <c r="F7" s="496"/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643" t="s">
        <v>138</v>
      </c>
      <c r="B8" s="339" t="s">
        <v>3681</v>
      </c>
      <c r="C8" s="339" t="s">
        <v>136</v>
      </c>
      <c r="D8" s="569">
        <v>1241.2</v>
      </c>
      <c r="E8" s="335"/>
      <c r="F8" s="496"/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643" t="s">
        <v>138</v>
      </c>
      <c r="B9" s="339" t="s">
        <v>3682</v>
      </c>
      <c r="C9" s="339" t="s">
        <v>136</v>
      </c>
      <c r="D9" s="569">
        <v>1241.2</v>
      </c>
      <c r="E9" s="335"/>
      <c r="F9" s="496"/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643" t="s">
        <v>138</v>
      </c>
      <c r="B10" s="339" t="s">
        <v>3684</v>
      </c>
      <c r="C10" s="339" t="s">
        <v>136</v>
      </c>
      <c r="D10" s="569">
        <v>1241.2</v>
      </c>
      <c r="E10" s="335"/>
      <c r="F10" s="496"/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643" t="s">
        <v>138</v>
      </c>
      <c r="B11" s="339" t="s">
        <v>3398</v>
      </c>
      <c r="C11" s="339" t="s">
        <v>136</v>
      </c>
      <c r="D11" s="2">
        <v>9000.44</v>
      </c>
      <c r="E11" s="335"/>
      <c r="F11" s="496"/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>
      <c r="A12" s="643" t="s">
        <v>138</v>
      </c>
      <c r="B12" s="339" t="s">
        <v>3685</v>
      </c>
      <c r="C12" s="339" t="s">
        <v>136</v>
      </c>
      <c r="D12" s="2">
        <v>9000.44</v>
      </c>
      <c r="E12" s="335"/>
      <c r="F12" s="496"/>
      <c r="G12" s="423"/>
      <c r="H12" s="335"/>
      <c r="I12" s="357"/>
      <c r="K12" s="357"/>
      <c r="L12" s="358"/>
      <c r="M12" s="359"/>
      <c r="N12" s="360"/>
      <c r="O12" s="360"/>
    </row>
    <row r="13" spans="1:15" ht="15" customHeight="1">
      <c r="A13" s="643" t="s">
        <v>138</v>
      </c>
      <c r="B13" s="339" t="s">
        <v>3359</v>
      </c>
      <c r="C13" s="339" t="s">
        <v>136</v>
      </c>
      <c r="D13" s="2">
        <v>9000.44</v>
      </c>
      <c r="E13" s="335"/>
      <c r="F13" s="496"/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643" t="s">
        <v>138</v>
      </c>
      <c r="B14" s="339" t="s">
        <v>3686</v>
      </c>
      <c r="C14" s="339" t="s">
        <v>136</v>
      </c>
      <c r="D14" s="2">
        <v>9000.44</v>
      </c>
      <c r="E14" s="335"/>
      <c r="F14" s="496"/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643" t="s">
        <v>138</v>
      </c>
      <c r="B15" s="339" t="s">
        <v>1471</v>
      </c>
      <c r="C15" s="339" t="s">
        <v>136</v>
      </c>
      <c r="D15" s="2">
        <v>15750.48</v>
      </c>
      <c r="E15" s="335"/>
      <c r="F15" s="496"/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43" t="s">
        <v>138</v>
      </c>
      <c r="B16" s="398" t="s">
        <v>1451</v>
      </c>
      <c r="C16" s="339" t="s">
        <v>136</v>
      </c>
      <c r="D16" s="2">
        <v>15750.48</v>
      </c>
      <c r="E16" s="335"/>
      <c r="F16" s="496"/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43" t="s">
        <v>138</v>
      </c>
      <c r="B17" s="339" t="s">
        <v>3689</v>
      </c>
      <c r="C17" s="339" t="s">
        <v>136</v>
      </c>
      <c r="D17" s="48">
        <v>15750.48</v>
      </c>
      <c r="E17" s="335"/>
      <c r="F17" s="496"/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 thickBot="1">
      <c r="A18" s="730" t="s">
        <v>138</v>
      </c>
      <c r="B18" s="362" t="s">
        <v>3690</v>
      </c>
      <c r="C18" s="362" t="s">
        <v>136</v>
      </c>
      <c r="D18" s="87">
        <v>15750.48</v>
      </c>
      <c r="E18" s="364"/>
      <c r="F18" s="495"/>
      <c r="G18" s="400"/>
      <c r="H18" s="364"/>
      <c r="I18" s="367"/>
      <c r="K18" s="357"/>
      <c r="L18" s="358"/>
      <c r="M18" s="359"/>
      <c r="N18" s="360"/>
      <c r="O18" s="360"/>
    </row>
    <row r="19" spans="1:15" ht="15" customHeight="1">
      <c r="A19" s="643" t="s">
        <v>138</v>
      </c>
      <c r="B19" s="339" t="s">
        <v>3665</v>
      </c>
      <c r="C19" s="339" t="s">
        <v>2905</v>
      </c>
      <c r="D19" s="569">
        <v>1241.2</v>
      </c>
      <c r="E19" s="335"/>
      <c r="F19" s="496"/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643" t="s">
        <v>138</v>
      </c>
      <c r="B20" s="339" t="s">
        <v>3666</v>
      </c>
      <c r="C20" s="339" t="s">
        <v>2905</v>
      </c>
      <c r="D20" s="569">
        <v>1241.2</v>
      </c>
      <c r="E20" s="335"/>
      <c r="F20" s="496"/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643" t="s">
        <v>138</v>
      </c>
      <c r="B21" s="339" t="s">
        <v>3667</v>
      </c>
      <c r="C21" s="339" t="s">
        <v>2905</v>
      </c>
      <c r="D21" s="569">
        <v>1241.2</v>
      </c>
      <c r="E21" s="335"/>
      <c r="F21" s="496"/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643" t="s">
        <v>138</v>
      </c>
      <c r="B22" s="339" t="s">
        <v>3668</v>
      </c>
      <c r="C22" s="339" t="s">
        <v>2905</v>
      </c>
      <c r="D22" s="569">
        <v>1241.2</v>
      </c>
      <c r="E22" s="335"/>
      <c r="F22" s="496"/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>
      <c r="A23" s="643" t="s">
        <v>138</v>
      </c>
      <c r="B23" s="339" t="s">
        <v>3669</v>
      </c>
      <c r="C23" s="339" t="s">
        <v>2905</v>
      </c>
      <c r="D23" s="569">
        <v>1241.2</v>
      </c>
      <c r="E23" s="335"/>
      <c r="F23" s="496"/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>
      <c r="A24" s="643" t="s">
        <v>138</v>
      </c>
      <c r="B24" s="339" t="s">
        <v>3670</v>
      </c>
      <c r="C24" s="339" t="s">
        <v>2905</v>
      </c>
      <c r="D24" s="569">
        <v>1241.2</v>
      </c>
      <c r="E24" s="335"/>
      <c r="F24" s="496"/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>
      <c r="A25" s="643" t="s">
        <v>138</v>
      </c>
      <c r="B25" s="339" t="s">
        <v>3673</v>
      </c>
      <c r="C25" s="339" t="s">
        <v>2905</v>
      </c>
      <c r="D25" s="569">
        <v>1241.2</v>
      </c>
      <c r="E25" s="335"/>
      <c r="F25" s="496"/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>
      <c r="A26" s="643" t="s">
        <v>138</v>
      </c>
      <c r="B26" s="339" t="s">
        <v>3674</v>
      </c>
      <c r="C26" s="339" t="s">
        <v>2905</v>
      </c>
      <c r="D26" s="569">
        <v>1241.2</v>
      </c>
      <c r="E26" s="335"/>
      <c r="F26" s="496"/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>
      <c r="A27" s="643" t="s">
        <v>138</v>
      </c>
      <c r="B27" s="339" t="s">
        <v>3675</v>
      </c>
      <c r="C27" s="339" t="s">
        <v>2905</v>
      </c>
      <c r="D27" s="569">
        <v>1241.2</v>
      </c>
      <c r="E27" s="335"/>
      <c r="F27" s="496"/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>
      <c r="A28" s="643" t="s">
        <v>138</v>
      </c>
      <c r="B28" s="339" t="s">
        <v>3676</v>
      </c>
      <c r="C28" s="339" t="s">
        <v>2905</v>
      </c>
      <c r="D28" s="569">
        <v>1241.2</v>
      </c>
      <c r="E28" s="335"/>
      <c r="F28" s="496"/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>
      <c r="A29" s="643" t="s">
        <v>138</v>
      </c>
      <c r="B29" s="339" t="s">
        <v>3677</v>
      </c>
      <c r="C29" s="339" t="s">
        <v>2905</v>
      </c>
      <c r="D29" s="569">
        <v>1241.2</v>
      </c>
      <c r="E29" s="335"/>
      <c r="F29" s="496"/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643" t="s">
        <v>138</v>
      </c>
      <c r="B30" s="339" t="s">
        <v>3678</v>
      </c>
      <c r="C30" s="339" t="s">
        <v>2905</v>
      </c>
      <c r="D30" s="569">
        <v>1241.2</v>
      </c>
      <c r="E30" s="335"/>
      <c r="F30" s="496"/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643" t="s">
        <v>138</v>
      </c>
      <c r="B31" s="339" t="s">
        <v>3679</v>
      </c>
      <c r="C31" s="339" t="s">
        <v>2905</v>
      </c>
      <c r="D31" s="569">
        <v>1241.2</v>
      </c>
      <c r="E31" s="335"/>
      <c r="F31" s="496"/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643" t="s">
        <v>138</v>
      </c>
      <c r="B32" s="339" t="s">
        <v>3680</v>
      </c>
      <c r="C32" s="339" t="s">
        <v>2905</v>
      </c>
      <c r="D32" s="569">
        <v>1241.2</v>
      </c>
      <c r="E32" s="335"/>
      <c r="F32" s="496"/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643" t="s">
        <v>138</v>
      </c>
      <c r="B33" s="396" t="s">
        <v>3243</v>
      </c>
      <c r="C33" s="339" t="s">
        <v>2905</v>
      </c>
      <c r="D33" s="344">
        <v>-10491.04</v>
      </c>
      <c r="E33" s="335" t="s">
        <v>133</v>
      </c>
      <c r="F33" s="496"/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 thickBot="1">
      <c r="A34" s="730" t="s">
        <v>138</v>
      </c>
      <c r="B34" s="397" t="s">
        <v>3243</v>
      </c>
      <c r="C34" s="362" t="s">
        <v>2905</v>
      </c>
      <c r="D34" s="87">
        <v>10494.52</v>
      </c>
      <c r="E34" s="364" t="s">
        <v>133</v>
      </c>
      <c r="F34" s="495"/>
      <c r="G34" s="400"/>
      <c r="H34" s="364"/>
      <c r="I34" s="367"/>
      <c r="K34" s="357"/>
      <c r="L34" s="358"/>
      <c r="M34" s="359"/>
      <c r="N34" s="360"/>
      <c r="O34" s="360"/>
    </row>
    <row r="35" spans="1:15" ht="15" customHeight="1" thickBot="1">
      <c r="A35" s="731" t="s">
        <v>138</v>
      </c>
      <c r="B35" s="507" t="s">
        <v>3691</v>
      </c>
      <c r="C35" s="372" t="s">
        <v>3561</v>
      </c>
      <c r="D35" s="98">
        <v>33056.519999999997</v>
      </c>
      <c r="E35" s="373"/>
      <c r="F35" s="577"/>
      <c r="G35" s="404"/>
      <c r="H35" s="373"/>
      <c r="I35" s="375"/>
      <c r="K35" s="357"/>
      <c r="L35" s="358"/>
      <c r="M35" s="359"/>
      <c r="N35" s="360"/>
      <c r="O35" s="360"/>
    </row>
    <row r="36" spans="1:15" ht="15" customHeight="1" thickBot="1">
      <c r="A36" s="731" t="s">
        <v>138</v>
      </c>
      <c r="B36" s="372" t="s">
        <v>3664</v>
      </c>
      <c r="C36" s="372" t="s">
        <v>1296</v>
      </c>
      <c r="D36" s="504">
        <v>1241.2</v>
      </c>
      <c r="E36" s="373"/>
      <c r="F36" s="577"/>
      <c r="G36" s="404"/>
      <c r="H36" s="373"/>
      <c r="I36" s="375"/>
      <c r="K36" s="357"/>
      <c r="L36" s="358"/>
      <c r="M36" s="359"/>
      <c r="N36" s="360"/>
      <c r="O36" s="360"/>
    </row>
    <row r="37" spans="1:15" ht="15" customHeight="1" thickBot="1">
      <c r="A37" s="731" t="s">
        <v>138</v>
      </c>
      <c r="B37" s="372" t="s">
        <v>3687</v>
      </c>
      <c r="C37" s="372" t="s">
        <v>383</v>
      </c>
      <c r="D37" s="98">
        <v>13990.76</v>
      </c>
      <c r="E37" s="373"/>
      <c r="F37" s="577"/>
      <c r="G37" s="404"/>
      <c r="H37" s="373"/>
      <c r="I37" s="375"/>
      <c r="K37" s="357"/>
      <c r="L37" s="358"/>
      <c r="M37" s="359"/>
      <c r="N37" s="360"/>
      <c r="O37" s="360"/>
    </row>
    <row r="38" spans="1:15" ht="15" customHeight="1">
      <c r="A38" s="643" t="s">
        <v>138</v>
      </c>
      <c r="B38" s="339" t="s">
        <v>3660</v>
      </c>
      <c r="C38" s="339" t="s">
        <v>298</v>
      </c>
      <c r="D38" s="569">
        <v>1241.2</v>
      </c>
      <c r="E38" s="335"/>
      <c r="F38" s="496"/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643" t="s">
        <v>138</v>
      </c>
      <c r="B39" s="339" t="s">
        <v>3661</v>
      </c>
      <c r="C39" s="339" t="s">
        <v>298</v>
      </c>
      <c r="D39" s="569">
        <v>1241.2</v>
      </c>
      <c r="E39" s="335"/>
      <c r="F39" s="496"/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43" t="s">
        <v>138</v>
      </c>
      <c r="B40" s="339" t="s">
        <v>3662</v>
      </c>
      <c r="C40" s="339" t="s">
        <v>298</v>
      </c>
      <c r="D40" s="569">
        <v>1241.2</v>
      </c>
      <c r="E40" s="335"/>
      <c r="F40" s="496"/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643" t="s">
        <v>138</v>
      </c>
      <c r="B41" s="339" t="s">
        <v>3672</v>
      </c>
      <c r="C41" s="339" t="s">
        <v>298</v>
      </c>
      <c r="D41" s="569">
        <v>1241.2</v>
      </c>
      <c r="E41" s="335"/>
      <c r="F41" s="496"/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 thickBot="1">
      <c r="A42" s="730" t="s">
        <v>138</v>
      </c>
      <c r="B42" s="362" t="s">
        <v>3683</v>
      </c>
      <c r="C42" s="362" t="s">
        <v>298</v>
      </c>
      <c r="D42" s="505">
        <v>1241.2</v>
      </c>
      <c r="E42" s="364"/>
      <c r="F42" s="495"/>
      <c r="G42" s="400"/>
      <c r="H42" s="364"/>
      <c r="I42" s="367"/>
      <c r="K42" s="357"/>
      <c r="L42" s="358"/>
      <c r="M42" s="359"/>
      <c r="N42" s="360"/>
      <c r="O42" s="360"/>
    </row>
    <row r="43" spans="1:15" ht="15" customHeight="1">
      <c r="A43" s="643" t="s">
        <v>138</v>
      </c>
      <c r="B43" s="339" t="s">
        <v>3475</v>
      </c>
      <c r="C43" s="339" t="s">
        <v>134</v>
      </c>
      <c r="D43" s="2">
        <v>11216.04</v>
      </c>
      <c r="E43" s="335"/>
      <c r="F43" s="496"/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 thickBot="1">
      <c r="A44" s="730" t="s">
        <v>138</v>
      </c>
      <c r="B44" s="362" t="s">
        <v>3206</v>
      </c>
      <c r="C44" s="362" t="s">
        <v>134</v>
      </c>
      <c r="D44" s="87">
        <v>11456.16</v>
      </c>
      <c r="E44" s="364"/>
      <c r="F44" s="495"/>
      <c r="G44" s="400"/>
      <c r="H44" s="364"/>
      <c r="I44" s="367"/>
      <c r="K44" s="357"/>
      <c r="L44" s="358"/>
      <c r="M44" s="359"/>
      <c r="N44" s="360"/>
      <c r="O44" s="360"/>
    </row>
    <row r="45" spans="1:15" ht="15" customHeight="1">
      <c r="A45" s="643" t="s">
        <v>138</v>
      </c>
      <c r="B45" s="339" t="s">
        <v>3659</v>
      </c>
      <c r="C45" s="339" t="s">
        <v>390</v>
      </c>
      <c r="D45" s="569">
        <v>1241.2</v>
      </c>
      <c r="E45" s="335"/>
      <c r="F45" s="496"/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 thickBot="1">
      <c r="A46" s="730" t="s">
        <v>138</v>
      </c>
      <c r="B46" s="401" t="s">
        <v>3579</v>
      </c>
      <c r="C46" s="362" t="s">
        <v>390</v>
      </c>
      <c r="D46" s="87">
        <v>9000.44</v>
      </c>
      <c r="E46" s="364"/>
      <c r="F46" s="495"/>
      <c r="G46" s="400"/>
      <c r="H46" s="364"/>
      <c r="I46" s="367"/>
      <c r="K46" s="357"/>
      <c r="L46" s="358"/>
      <c r="M46" s="359"/>
      <c r="N46" s="360"/>
      <c r="O46" s="360"/>
    </row>
    <row r="47" spans="1:15" ht="15" customHeight="1">
      <c r="A47" s="643" t="s">
        <v>138</v>
      </c>
      <c r="B47" s="339" t="s">
        <v>3671</v>
      </c>
      <c r="C47" s="339" t="s">
        <v>457</v>
      </c>
      <c r="D47" s="569">
        <v>1241.2</v>
      </c>
      <c r="E47" s="335"/>
      <c r="F47" s="496"/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 thickBot="1">
      <c r="A48" s="730" t="s">
        <v>138</v>
      </c>
      <c r="B48" s="362" t="s">
        <v>3688</v>
      </c>
      <c r="C48" s="362" t="s">
        <v>457</v>
      </c>
      <c r="D48" s="87">
        <v>14317.88</v>
      </c>
      <c r="E48" s="364"/>
      <c r="F48" s="495"/>
      <c r="G48" s="664"/>
      <c r="H48" s="364"/>
      <c r="I48" s="367"/>
      <c r="K48" s="357"/>
      <c r="L48" s="358"/>
      <c r="M48" s="359"/>
      <c r="N48" s="360"/>
      <c r="O48" s="360"/>
    </row>
    <row r="49" spans="1:15" ht="15" customHeight="1">
      <c r="A49" s="643" t="s">
        <v>138</v>
      </c>
      <c r="B49" s="339"/>
      <c r="C49" s="323" t="s">
        <v>2770</v>
      </c>
      <c r="D49" s="6">
        <v>-10002.42</v>
      </c>
      <c r="E49" s="335"/>
      <c r="F49" s="496"/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643" t="s">
        <v>138</v>
      </c>
      <c r="B50" s="339"/>
      <c r="C50" s="323" t="s">
        <v>2770</v>
      </c>
      <c r="D50" s="6">
        <v>-11373.45</v>
      </c>
      <c r="E50" s="335"/>
      <c r="F50" s="496"/>
      <c r="G50" s="423"/>
      <c r="H50" s="335"/>
      <c r="I50" s="357"/>
      <c r="K50" s="357"/>
      <c r="L50" s="358"/>
      <c r="M50" s="359"/>
      <c r="N50" s="360"/>
      <c r="O50" s="360"/>
    </row>
    <row r="51" spans="1:15" ht="15" customHeight="1">
      <c r="A51" s="643" t="s">
        <v>138</v>
      </c>
      <c r="B51" s="339"/>
      <c r="C51" s="323" t="s">
        <v>2770</v>
      </c>
      <c r="D51" s="6">
        <v>-2320</v>
      </c>
      <c r="E51" s="335"/>
      <c r="F51" s="496"/>
      <c r="G51" s="423"/>
      <c r="H51" s="335"/>
      <c r="I51" s="357"/>
      <c r="K51" s="357"/>
      <c r="L51" s="358"/>
      <c r="M51" s="359"/>
      <c r="N51" s="360"/>
      <c r="O51" s="360"/>
    </row>
    <row r="52" spans="1:15" ht="15" customHeight="1">
      <c r="A52" s="643" t="s">
        <v>138</v>
      </c>
      <c r="B52" s="339"/>
      <c r="C52" s="323" t="s">
        <v>2770</v>
      </c>
      <c r="D52" s="6">
        <v>-2320</v>
      </c>
      <c r="E52" s="335"/>
      <c r="F52" s="496"/>
      <c r="G52" s="423"/>
      <c r="H52" s="335"/>
      <c r="I52" s="357"/>
      <c r="K52" s="357"/>
      <c r="L52" s="358"/>
      <c r="M52" s="359"/>
      <c r="N52" s="360"/>
      <c r="O52" s="360"/>
    </row>
    <row r="53" spans="1:15" ht="15" customHeight="1">
      <c r="A53" s="643" t="s">
        <v>138</v>
      </c>
      <c r="B53" s="339"/>
      <c r="C53" s="323" t="s">
        <v>2770</v>
      </c>
      <c r="D53" s="6">
        <v>-2320</v>
      </c>
      <c r="E53" s="335"/>
      <c r="F53" s="496"/>
      <c r="G53" s="423"/>
      <c r="H53" s="335"/>
      <c r="I53" s="357"/>
      <c r="K53" s="357"/>
      <c r="L53" s="358"/>
      <c r="M53" s="359"/>
      <c r="N53" s="360"/>
      <c r="O53" s="360"/>
    </row>
    <row r="54" spans="1:15" ht="15" customHeight="1">
      <c r="A54" s="643" t="s">
        <v>138</v>
      </c>
      <c r="B54" s="339"/>
      <c r="C54" s="323" t="s">
        <v>2770</v>
      </c>
      <c r="D54" s="6">
        <v>-2320</v>
      </c>
      <c r="E54" s="335"/>
      <c r="F54" s="496"/>
      <c r="G54" s="423"/>
      <c r="H54" s="335"/>
      <c r="I54" s="357"/>
      <c r="K54" s="357"/>
      <c r="L54" s="358"/>
      <c r="M54" s="359"/>
      <c r="N54" s="360"/>
      <c r="O54" s="360"/>
    </row>
    <row r="55" spans="1:15" ht="15" customHeight="1">
      <c r="A55" s="643" t="s">
        <v>138</v>
      </c>
      <c r="B55" s="339"/>
      <c r="C55" s="323" t="s">
        <v>2770</v>
      </c>
      <c r="D55" s="6">
        <v>-4852.6899999999996</v>
      </c>
      <c r="E55" s="335"/>
      <c r="F55" s="496"/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643"/>
      <c r="B56" s="380"/>
      <c r="C56" s="380"/>
      <c r="D56" s="599"/>
      <c r="E56" s="335"/>
      <c r="F56" s="496"/>
      <c r="G56" s="423"/>
      <c r="H56" s="335"/>
      <c r="I56" s="357"/>
      <c r="K56" s="357"/>
      <c r="L56" s="358"/>
      <c r="M56" s="359"/>
      <c r="N56" s="360"/>
      <c r="O56" s="360"/>
    </row>
    <row r="57" spans="1:15" ht="15" customHeight="1">
      <c r="A57" s="643"/>
      <c r="B57" s="380"/>
      <c r="C57" s="380"/>
      <c r="D57" s="382"/>
      <c r="E57" s="335"/>
      <c r="F57" s="496"/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643"/>
      <c r="B58" s="380"/>
      <c r="C58" s="380"/>
      <c r="D58" s="423"/>
      <c r="E58" s="335"/>
      <c r="F58" s="496"/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>
      <c r="A59" s="643"/>
      <c r="B59" s="380"/>
      <c r="C59" s="380"/>
      <c r="D59" s="599"/>
      <c r="E59" s="335"/>
      <c r="F59" s="496"/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643"/>
      <c r="B60" s="380"/>
      <c r="C60" s="380"/>
      <c r="D60" s="599"/>
      <c r="E60" s="335"/>
      <c r="F60" s="496"/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>
      <c r="A61" s="643"/>
      <c r="B61" s="380"/>
      <c r="C61" s="380"/>
      <c r="D61" s="382"/>
      <c r="E61" s="335"/>
      <c r="F61" s="496"/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>
      <c r="A62" s="643"/>
      <c r="B62" s="380"/>
      <c r="C62" s="380"/>
      <c r="D62" s="382"/>
      <c r="E62" s="335"/>
      <c r="F62" s="496"/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>
      <c r="A63" s="643"/>
      <c r="B63" s="380"/>
      <c r="C63" s="380"/>
      <c r="D63" s="382"/>
      <c r="E63" s="335"/>
      <c r="F63" s="496"/>
      <c r="G63" s="423"/>
      <c r="H63" s="335"/>
      <c r="I63" s="357"/>
      <c r="K63" s="357"/>
      <c r="L63" s="358"/>
      <c r="M63" s="359"/>
      <c r="N63" s="360"/>
      <c r="O63" s="360"/>
    </row>
    <row r="64" spans="1:15" ht="15" customHeight="1">
      <c r="A64" s="643"/>
      <c r="B64" s="380"/>
      <c r="C64" s="380"/>
      <c r="D64" s="423"/>
      <c r="E64" s="335"/>
      <c r="F64" s="496"/>
      <c r="G64" s="423"/>
      <c r="H64" s="335"/>
      <c r="I64" s="357"/>
      <c r="K64" s="357"/>
      <c r="L64" s="358"/>
      <c r="M64" s="359"/>
      <c r="N64" s="360"/>
      <c r="O64" s="360"/>
    </row>
    <row r="65" spans="1:15" ht="15" customHeight="1">
      <c r="A65" s="643"/>
      <c r="B65" s="380"/>
      <c r="C65" s="380"/>
      <c r="D65" s="423"/>
      <c r="E65" s="335"/>
      <c r="F65" s="496"/>
      <c r="G65" s="423"/>
      <c r="H65" s="335"/>
      <c r="I65" s="357"/>
      <c r="K65" s="357"/>
      <c r="L65" s="358"/>
      <c r="M65" s="359"/>
      <c r="N65" s="360"/>
      <c r="O65" s="360"/>
    </row>
    <row r="66" spans="1:15" ht="15" customHeight="1">
      <c r="A66" s="643"/>
      <c r="B66" s="380"/>
      <c r="C66" s="380"/>
      <c r="D66" s="423"/>
      <c r="E66" s="335"/>
      <c r="F66" s="496"/>
      <c r="G66" s="423"/>
      <c r="H66" s="335"/>
      <c r="I66" s="357"/>
      <c r="K66" s="357"/>
      <c r="L66" s="358"/>
      <c r="M66" s="359"/>
      <c r="N66" s="360"/>
      <c r="O66" s="360"/>
    </row>
    <row r="67" spans="1:15" ht="15" customHeight="1">
      <c r="A67" s="643"/>
      <c r="B67" s="380"/>
      <c r="C67" s="380"/>
      <c r="D67" s="599"/>
      <c r="E67" s="335"/>
      <c r="F67" s="496"/>
      <c r="G67" s="423"/>
      <c r="H67" s="335"/>
      <c r="I67" s="357"/>
      <c r="K67" s="357"/>
      <c r="L67" s="358"/>
      <c r="M67" s="359"/>
      <c r="N67" s="360"/>
      <c r="O67" s="360"/>
    </row>
    <row r="68" spans="1:15" ht="15" customHeight="1">
      <c r="A68" s="643"/>
      <c r="B68" s="380"/>
      <c r="C68" s="380"/>
      <c r="D68" s="599"/>
      <c r="E68" s="335"/>
      <c r="F68" s="496"/>
      <c r="G68" s="423"/>
      <c r="H68" s="335"/>
      <c r="I68" s="357"/>
      <c r="K68" s="357"/>
      <c r="L68" s="358"/>
      <c r="M68" s="359"/>
      <c r="N68" s="360"/>
      <c r="O68" s="360"/>
    </row>
    <row r="69" spans="1:15" ht="15" customHeight="1">
      <c r="A69" s="643"/>
      <c r="B69" s="380"/>
      <c r="C69" s="380"/>
      <c r="D69" s="382"/>
      <c r="E69" s="335"/>
      <c r="F69" s="496"/>
      <c r="G69" s="423"/>
      <c r="H69" s="335"/>
      <c r="I69" s="357"/>
      <c r="K69" s="357"/>
      <c r="L69" s="358"/>
      <c r="M69" s="359"/>
      <c r="N69" s="360"/>
      <c r="O69" s="360"/>
    </row>
    <row r="70" spans="1:15" ht="15" customHeight="1">
      <c r="A70" s="643"/>
      <c r="B70" s="380"/>
      <c r="C70" s="380"/>
      <c r="D70" s="382"/>
      <c r="E70" s="335"/>
      <c r="F70" s="496"/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643"/>
      <c r="B71" s="380"/>
      <c r="C71" s="380"/>
      <c r="D71" s="382"/>
      <c r="E71" s="335"/>
      <c r="F71" s="496"/>
      <c r="G71" s="423"/>
      <c r="H71" s="335"/>
      <c r="I71" s="357"/>
      <c r="K71" s="357"/>
      <c r="L71" s="358"/>
      <c r="M71" s="359"/>
      <c r="N71" s="360"/>
      <c r="O71" s="360"/>
    </row>
    <row r="72" spans="1:15" ht="15" customHeight="1">
      <c r="A72" s="643"/>
      <c r="B72" s="380"/>
      <c r="C72" s="380"/>
      <c r="D72" s="382"/>
      <c r="E72" s="335"/>
      <c r="F72" s="496"/>
      <c r="G72" s="423"/>
      <c r="H72" s="335"/>
      <c r="I72" s="357"/>
      <c r="K72" s="357"/>
      <c r="L72" s="358"/>
      <c r="M72" s="359"/>
      <c r="N72" s="360"/>
      <c r="O72" s="360"/>
    </row>
    <row r="73" spans="1:15" ht="15" customHeight="1">
      <c r="A73" s="643"/>
      <c r="B73" s="380"/>
      <c r="C73" s="380"/>
      <c r="D73" s="382"/>
      <c r="E73" s="335"/>
      <c r="F73" s="496"/>
      <c r="G73" s="423"/>
      <c r="H73" s="335"/>
      <c r="I73" s="357"/>
      <c r="K73" s="357"/>
      <c r="L73" s="358"/>
      <c r="M73" s="359"/>
      <c r="N73" s="360"/>
      <c r="O73" s="360"/>
    </row>
    <row r="74" spans="1:15" ht="15" customHeight="1">
      <c r="A74" s="643"/>
      <c r="B74" s="380"/>
      <c r="C74" s="380"/>
      <c r="D74" s="423"/>
      <c r="E74" s="335"/>
      <c r="F74" s="496"/>
      <c r="G74" s="423"/>
      <c r="H74" s="335"/>
      <c r="I74" s="357"/>
      <c r="K74" s="357"/>
      <c r="L74" s="358"/>
      <c r="M74" s="359"/>
      <c r="N74" s="360"/>
      <c r="O74" s="360"/>
    </row>
    <row r="75" spans="1:15" ht="15" customHeight="1">
      <c r="A75" s="643"/>
      <c r="B75" s="380"/>
      <c r="C75" s="380"/>
      <c r="D75" s="382"/>
      <c r="E75" s="335"/>
      <c r="F75" s="496"/>
      <c r="G75" s="423"/>
      <c r="H75" s="335"/>
      <c r="I75" s="357"/>
      <c r="K75" s="357"/>
      <c r="L75" s="358"/>
      <c r="M75" s="359"/>
      <c r="N75" s="360"/>
      <c r="O75" s="360"/>
    </row>
    <row r="76" spans="1:15" ht="15" customHeight="1">
      <c r="A76" s="643"/>
      <c r="B76" s="380"/>
      <c r="C76" s="380"/>
      <c r="D76" s="599"/>
      <c r="E76" s="335"/>
      <c r="F76" s="496"/>
      <c r="G76" s="423"/>
      <c r="H76" s="335"/>
      <c r="I76" s="357"/>
      <c r="K76" s="357"/>
      <c r="L76" s="358"/>
      <c r="M76" s="359"/>
      <c r="N76" s="360"/>
      <c r="O76" s="360"/>
    </row>
    <row r="77" spans="1:15" ht="15" customHeight="1">
      <c r="A77" s="643"/>
      <c r="B77" s="380"/>
      <c r="C77" s="380"/>
      <c r="D77" s="599"/>
      <c r="E77" s="335"/>
      <c r="F77" s="496"/>
      <c r="G77" s="423"/>
      <c r="H77" s="335"/>
      <c r="I77" s="357"/>
      <c r="K77" s="357"/>
      <c r="L77" s="358"/>
      <c r="M77" s="359"/>
      <c r="N77" s="360"/>
      <c r="O77" s="360"/>
    </row>
    <row r="78" spans="1:15" ht="15" customHeight="1">
      <c r="A78" s="643"/>
      <c r="B78" s="380"/>
      <c r="C78" s="380"/>
      <c r="D78" s="382"/>
      <c r="E78" s="335"/>
      <c r="F78" s="496"/>
      <c r="G78" s="423"/>
      <c r="H78" s="335"/>
      <c r="I78" s="357"/>
      <c r="K78" s="357"/>
      <c r="L78" s="358"/>
      <c r="M78" s="359"/>
      <c r="N78" s="360"/>
      <c r="O78" s="360"/>
    </row>
    <row r="79" spans="1:15" ht="15" customHeight="1">
      <c r="A79" s="643"/>
      <c r="B79" s="380"/>
      <c r="C79" s="380"/>
      <c r="D79" s="382"/>
      <c r="E79" s="335"/>
      <c r="F79" s="496"/>
      <c r="G79" s="423"/>
      <c r="H79" s="335"/>
      <c r="I79" s="357"/>
      <c r="K79" s="357"/>
      <c r="L79" s="358"/>
      <c r="M79" s="359"/>
      <c r="N79" s="360"/>
      <c r="O79" s="360"/>
    </row>
    <row r="80" spans="1:15" ht="15" customHeight="1">
      <c r="A80" s="643"/>
      <c r="B80" s="380"/>
      <c r="C80" s="380"/>
      <c r="D80" s="382"/>
      <c r="E80" s="335"/>
      <c r="F80" s="496"/>
      <c r="G80" s="423"/>
      <c r="H80" s="335"/>
      <c r="I80" s="357"/>
      <c r="K80" s="357"/>
      <c r="L80" s="358"/>
      <c r="M80" s="359"/>
      <c r="N80" s="360"/>
      <c r="O80" s="360"/>
    </row>
    <row r="81" spans="1:15" ht="15.75" customHeight="1">
      <c r="A81" s="643"/>
      <c r="B81" s="722"/>
      <c r="C81" s="380"/>
      <c r="D81" s="723"/>
      <c r="E81" s="335"/>
      <c r="F81" s="496"/>
      <c r="G81" s="423"/>
      <c r="H81" s="335"/>
      <c r="I81" s="357"/>
      <c r="K81" s="357"/>
      <c r="L81" s="358"/>
      <c r="M81" s="359"/>
      <c r="N81" s="360"/>
      <c r="O81" s="360"/>
    </row>
    <row r="82" spans="1:15" ht="15.75" customHeight="1">
      <c r="A82" s="643"/>
      <c r="B82" s="722"/>
      <c r="C82" s="380"/>
      <c r="D82" s="723"/>
      <c r="E82" s="335"/>
      <c r="F82" s="496"/>
      <c r="G82" s="423"/>
      <c r="H82" s="335"/>
      <c r="I82" s="357"/>
      <c r="K82" s="357"/>
      <c r="L82" s="358"/>
      <c r="M82" s="359"/>
      <c r="N82" s="360"/>
      <c r="O82" s="360"/>
    </row>
    <row r="83" spans="1:15" ht="15" customHeight="1">
      <c r="A83" s="643"/>
      <c r="B83" s="380"/>
      <c r="C83" s="380"/>
      <c r="D83" s="423"/>
      <c r="E83" s="335"/>
      <c r="F83" s="496"/>
      <c r="G83" s="423"/>
      <c r="H83" s="335"/>
      <c r="I83" s="357"/>
      <c r="K83" s="357"/>
      <c r="L83" s="358"/>
      <c r="M83" s="359"/>
      <c r="N83" s="360"/>
      <c r="O83" s="360"/>
    </row>
    <row r="84" spans="1:15" ht="15" customHeight="1">
      <c r="A84" s="643"/>
      <c r="B84" s="380"/>
      <c r="C84" s="380"/>
      <c r="D84" s="382"/>
      <c r="E84" s="335"/>
      <c r="F84" s="496"/>
      <c r="G84" s="423"/>
      <c r="H84" s="335"/>
      <c r="I84" s="357"/>
      <c r="K84" s="357"/>
      <c r="L84" s="358"/>
      <c r="M84" s="359"/>
      <c r="N84" s="360"/>
      <c r="O84" s="360"/>
    </row>
    <row r="85" spans="1:15" ht="15" customHeight="1">
      <c r="A85" s="64"/>
      <c r="B85" s="79"/>
      <c r="C85" s="61"/>
      <c r="D85" s="65">
        <f>SUM(D5:D84)</f>
        <v>191290.00000000006</v>
      </c>
      <c r="E85" s="65"/>
      <c r="F85" s="65"/>
      <c r="G85" s="65">
        <f>SUM(G5:G84)</f>
        <v>0</v>
      </c>
      <c r="H85" s="65"/>
      <c r="I85" s="65"/>
      <c r="J85" s="384">
        <f>SUM(J5:J84)</f>
        <v>0</v>
      </c>
      <c r="K85" s="65"/>
      <c r="L85" s="65">
        <f>SUM(L5:L84)</f>
        <v>0</v>
      </c>
      <c r="M85" s="65">
        <f>SUM(M5:M84)</f>
        <v>0</v>
      </c>
      <c r="N85" s="65"/>
      <c r="O85" s="49"/>
    </row>
    <row r="86" spans="1:15" ht="15" customHeight="1">
      <c r="A86" s="64"/>
      <c r="B86" s="79"/>
      <c r="C86" s="61"/>
      <c r="D86" s="65"/>
      <c r="E86" s="13"/>
      <c r="F86" s="75"/>
      <c r="G86" s="65"/>
      <c r="H86" s="13"/>
      <c r="L86" s="42"/>
      <c r="M86" s="71"/>
      <c r="N86" s="49"/>
      <c r="O86" s="49"/>
    </row>
    <row r="87" spans="1:15" ht="15" customHeight="1">
      <c r="A87" s="46"/>
      <c r="B87" s="47"/>
      <c r="C87" s="47"/>
      <c r="D87" s="55"/>
      <c r="E87" s="13"/>
      <c r="F87" s="70"/>
      <c r="L87" s="42"/>
      <c r="M87" s="71"/>
      <c r="N87" s="49"/>
      <c r="O87" s="49"/>
    </row>
    <row r="88" spans="1:15" ht="12.75">
      <c r="A88" s="46"/>
      <c r="B88" s="47"/>
      <c r="C88" s="47"/>
      <c r="D88" s="65"/>
      <c r="E88" s="65"/>
      <c r="F88" s="65"/>
      <c r="G88" s="65"/>
      <c r="H88" s="65"/>
      <c r="I88" s="65"/>
      <c r="J88" s="384"/>
      <c r="K88" s="65"/>
      <c r="L88" s="65"/>
      <c r="M88" s="65"/>
      <c r="N88" s="80"/>
      <c r="O88" s="49"/>
    </row>
    <row r="89" spans="1:15" ht="12.75">
      <c r="A89" s="46"/>
      <c r="B89" s="47"/>
      <c r="C89" s="47"/>
      <c r="D89" s="52"/>
      <c r="E89" s="13"/>
      <c r="F89" s="65"/>
      <c r="G89" s="73"/>
      <c r="H89" s="73"/>
      <c r="I89" s="73"/>
      <c r="J89" s="517"/>
      <c r="K89" s="73"/>
      <c r="L89" s="73"/>
      <c r="M89" s="154">
        <f>L85+M85-G85</f>
        <v>0</v>
      </c>
      <c r="N89" s="81"/>
      <c r="O89" s="54"/>
    </row>
    <row r="90" spans="1:15" ht="12.75">
      <c r="A90" s="46"/>
      <c r="B90" s="47"/>
      <c r="C90" s="47"/>
      <c r="D90" s="52"/>
      <c r="E90" s="13"/>
      <c r="F90" s="73"/>
      <c r="G90" s="73"/>
      <c r="H90" s="73"/>
      <c r="I90" s="73"/>
      <c r="J90" s="517"/>
      <c r="K90" s="73"/>
      <c r="L90" s="73"/>
      <c r="M90" s="81"/>
      <c r="N90" s="81"/>
      <c r="O90" s="54"/>
    </row>
    <row r="91" spans="1:15" ht="12.75">
      <c r="A91" s="46"/>
      <c r="B91" s="47"/>
      <c r="C91" s="47"/>
      <c r="D91" s="52"/>
      <c r="E91" s="13"/>
      <c r="F91" s="73"/>
      <c r="G91" s="73"/>
      <c r="H91" s="73"/>
      <c r="I91" s="73"/>
      <c r="J91" s="517"/>
      <c r="K91" s="73"/>
      <c r="L91" s="73"/>
      <c r="M91" s="81"/>
      <c r="N91" s="81"/>
      <c r="O91" s="54"/>
    </row>
    <row r="92" spans="1:15" ht="12.75">
      <c r="A92" s="46"/>
      <c r="B92" s="47"/>
      <c r="C92" s="47"/>
      <c r="D92" s="52"/>
      <c r="E92" s="13"/>
      <c r="F92" s="73"/>
      <c r="G92" s="82"/>
      <c r="H92" s="82"/>
      <c r="I92" s="83"/>
      <c r="J92" s="517"/>
      <c r="K92" s="73"/>
      <c r="L92" s="73"/>
      <c r="M92" s="81"/>
      <c r="N92" s="81"/>
      <c r="O92" s="54"/>
    </row>
    <row r="93" spans="1:15" ht="12.75">
      <c r="A93" s="46"/>
      <c r="B93" s="47"/>
      <c r="C93" s="47"/>
      <c r="D93" s="52"/>
      <c r="E93" s="13"/>
      <c r="F93" s="73"/>
      <c r="G93" s="73"/>
      <c r="H93" s="73"/>
      <c r="I93" s="73"/>
      <c r="J93" s="517"/>
      <c r="K93" s="73"/>
      <c r="L93" s="73"/>
      <c r="M93" s="81"/>
      <c r="N93" s="81"/>
      <c r="O93" s="54"/>
    </row>
    <row r="94" spans="1:15" ht="12.75">
      <c r="A94" s="46"/>
      <c r="B94" s="47"/>
      <c r="C94" s="47"/>
      <c r="D94" s="52"/>
      <c r="E94" s="13"/>
      <c r="F94" s="73"/>
      <c r="G94" s="73"/>
      <c r="H94" s="73"/>
      <c r="I94" s="73"/>
      <c r="J94" s="517"/>
      <c r="K94" s="73"/>
      <c r="L94" s="73"/>
      <c r="M94" s="81"/>
      <c r="N94" s="81"/>
      <c r="O94" s="54"/>
    </row>
    <row r="95" spans="1:15" ht="12.75">
      <c r="A95" s="46"/>
      <c r="B95" s="47"/>
      <c r="C95" s="47"/>
      <c r="D95" s="52"/>
      <c r="E95" s="13"/>
      <c r="F95" s="73"/>
      <c r="G95" s="83"/>
      <c r="H95" s="83"/>
      <c r="I95" s="83"/>
      <c r="J95" s="517"/>
      <c r="K95" s="73"/>
      <c r="L95" s="73"/>
      <c r="M95" s="81"/>
      <c r="N95" s="81"/>
      <c r="O95" s="54"/>
    </row>
    <row r="96" spans="1:15" ht="12.75">
      <c r="A96" s="46"/>
      <c r="B96" s="47"/>
      <c r="C96" s="47"/>
      <c r="D96" s="52"/>
      <c r="E96" s="13"/>
      <c r="F96" s="73"/>
      <c r="G96" s="73"/>
      <c r="H96" s="73"/>
      <c r="I96" s="73"/>
      <c r="J96" s="517"/>
      <c r="K96" s="73"/>
      <c r="L96" s="73"/>
      <c r="M96" s="81"/>
      <c r="N96" s="81"/>
      <c r="O96" s="54"/>
    </row>
    <row r="97" spans="1:15" ht="12.75">
      <c r="A97" s="46"/>
      <c r="B97" s="47"/>
      <c r="C97" s="47"/>
      <c r="D97" s="52"/>
      <c r="E97" s="13"/>
      <c r="F97" s="73"/>
      <c r="G97" s="73"/>
      <c r="H97" s="73"/>
      <c r="I97" s="73"/>
      <c r="J97" s="517"/>
      <c r="K97" s="73"/>
      <c r="L97" s="73"/>
      <c r="M97" s="81"/>
      <c r="N97" s="81"/>
      <c r="O97" s="54"/>
    </row>
    <row r="98" spans="1:15" ht="12.75">
      <c r="A98" s="46"/>
      <c r="B98" s="47"/>
      <c r="C98" s="73"/>
      <c r="D98" s="81"/>
      <c r="E98" s="13"/>
      <c r="F98" s="73"/>
      <c r="G98" s="73"/>
      <c r="H98" s="73"/>
      <c r="I98" s="73"/>
      <c r="J98" s="517"/>
      <c r="K98" s="73"/>
      <c r="L98" s="73"/>
      <c r="M98" s="81"/>
      <c r="N98" s="81"/>
      <c r="O98" s="54"/>
    </row>
    <row r="99" spans="1:15" ht="12.75">
      <c r="A99" s="46"/>
      <c r="B99" s="47"/>
      <c r="C99" s="73"/>
      <c r="D99" s="81"/>
      <c r="E99" s="13"/>
      <c r="F99" s="73"/>
      <c r="G99" s="73"/>
      <c r="H99" s="73"/>
      <c r="I99" s="73"/>
      <c r="J99" s="517"/>
      <c r="K99" s="73"/>
      <c r="L99" s="73"/>
      <c r="M99" s="81"/>
      <c r="N99" s="81"/>
      <c r="O99" s="54"/>
    </row>
    <row r="100" spans="1:15" ht="12.75">
      <c r="A100" s="46"/>
      <c r="B100" s="47"/>
      <c r="C100" s="47"/>
      <c r="D100" s="52"/>
      <c r="E100" s="13"/>
      <c r="F100" s="73"/>
      <c r="G100" s="73"/>
      <c r="H100" s="73"/>
      <c r="I100" s="73"/>
      <c r="J100" s="517"/>
      <c r="K100" s="73"/>
      <c r="L100" s="73"/>
      <c r="M100" s="81"/>
      <c r="N100" s="81"/>
      <c r="O100" s="54"/>
    </row>
    <row r="101" spans="1:15" ht="12.75">
      <c r="A101" s="46"/>
      <c r="B101" s="47"/>
      <c r="C101" s="47"/>
      <c r="D101" s="52"/>
      <c r="E101" s="13"/>
      <c r="F101" s="73"/>
      <c r="G101" s="73"/>
      <c r="H101" s="73"/>
      <c r="I101" s="73"/>
      <c r="J101" s="517"/>
      <c r="K101" s="73"/>
      <c r="L101" s="73"/>
      <c r="M101" s="81"/>
      <c r="N101" s="81"/>
      <c r="O101" s="54"/>
    </row>
    <row r="102" spans="1:15" ht="12.75">
      <c r="A102" s="46"/>
      <c r="B102" s="47"/>
      <c r="C102" s="47"/>
      <c r="D102" s="48"/>
      <c r="E102" s="13"/>
      <c r="F102" s="73"/>
      <c r="G102"/>
      <c r="H102"/>
      <c r="I102"/>
      <c r="J102" s="518"/>
      <c r="K102"/>
      <c r="L102"/>
      <c r="M102" s="54"/>
      <c r="N102" s="54"/>
      <c r="O102" s="54"/>
    </row>
    <row r="103" spans="1:15" ht="12.75">
      <c r="A103" s="46"/>
      <c r="B103" s="47"/>
      <c r="C103" s="47"/>
      <c r="D103" s="48"/>
      <c r="E103" s="13"/>
      <c r="F103" s="73"/>
      <c r="G103"/>
      <c r="H103"/>
      <c r="I103"/>
      <c r="J103" s="518"/>
      <c r="K103"/>
      <c r="L103"/>
      <c r="M103" s="54"/>
      <c r="N103" s="54"/>
      <c r="O103" s="54"/>
    </row>
    <row r="104" spans="1:15">
      <c r="A104" s="66"/>
      <c r="B104" s="40" t="s">
        <v>25</v>
      </c>
      <c r="E104" s="40"/>
      <c r="M104" s="45"/>
      <c r="N104" s="49"/>
      <c r="O104" s="49"/>
    </row>
    <row r="105" spans="1:15">
      <c r="A105" s="59"/>
      <c r="B105" s="40" t="s">
        <v>127</v>
      </c>
      <c r="E105" s="40"/>
      <c r="M105" s="45"/>
      <c r="N105" s="49"/>
      <c r="O105" s="49"/>
    </row>
    <row r="106" spans="1:15">
      <c r="A106" s="60"/>
      <c r="B106" s="40" t="s">
        <v>161</v>
      </c>
      <c r="E106" s="40"/>
      <c r="M106" s="45"/>
      <c r="N106" s="49"/>
      <c r="O106" s="49"/>
    </row>
    <row r="107" spans="1:15">
      <c r="A107" s="842"/>
      <c r="B107" s="40" t="s">
        <v>3292</v>
      </c>
      <c r="M107" s="45"/>
      <c r="N107" s="49"/>
      <c r="O107" s="49"/>
    </row>
    <row r="108" spans="1:15">
      <c r="M108" s="45"/>
      <c r="N108" s="49"/>
      <c r="O108" s="49"/>
    </row>
    <row r="109" spans="1:15">
      <c r="M109" s="45"/>
      <c r="N109" s="49"/>
      <c r="O109" s="49"/>
    </row>
    <row r="110" spans="1:15">
      <c r="M110" s="45"/>
      <c r="N110" s="49"/>
      <c r="O110" s="49"/>
    </row>
    <row r="111" spans="1:15">
      <c r="M111" s="45"/>
      <c r="N111" s="49"/>
      <c r="O111" s="49"/>
    </row>
    <row r="112" spans="1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</sheetData>
  <autoFilter ref="A4:N88"/>
  <sortState ref="A5:E48">
    <sortCondition ref="C5:C48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tabColor indexed="29"/>
  </sheetPr>
  <dimension ref="A1:M179"/>
  <sheetViews>
    <sheetView topLeftCell="A40" workbookViewId="0">
      <selection activeCell="G19" sqref="G19"/>
    </sheetView>
  </sheetViews>
  <sheetFormatPr baseColWidth="10" defaultRowHeight="12"/>
  <cols>
    <col min="1" max="1" width="17.140625" style="40" customWidth="1"/>
    <col min="2" max="2" width="18.7109375" style="40" customWidth="1"/>
    <col min="3" max="3" width="16.7109375" style="40" customWidth="1"/>
    <col min="4" max="4" width="12.28515625" style="40" customWidth="1"/>
    <col min="5" max="5" width="12.28515625" style="41" customWidth="1"/>
    <col min="6" max="6" width="17.85546875" style="41" bestFit="1" customWidth="1"/>
    <col min="7" max="7" width="11.28515625" style="41" customWidth="1"/>
    <col min="8" max="8" width="1" style="43" customWidth="1"/>
    <col min="9" max="9" width="12.28515625" style="41" customWidth="1"/>
    <col min="10" max="10" width="14.7109375" style="41" bestFit="1" customWidth="1"/>
    <col min="11" max="11" width="13.28515625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489</v>
      </c>
      <c r="E1" s="240"/>
      <c r="F1" s="240"/>
      <c r="G1" s="240"/>
      <c r="H1" s="241"/>
      <c r="I1" s="242"/>
      <c r="J1" s="242"/>
      <c r="K1" s="242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241"/>
      <c r="I2" s="242"/>
      <c r="J2" s="242"/>
      <c r="K2" s="242"/>
      <c r="L2" s="239"/>
      <c r="M2" s="239"/>
    </row>
    <row r="3" spans="1:13" ht="15.75">
      <c r="A3" s="242"/>
      <c r="B3" s="242"/>
      <c r="C3" s="242"/>
      <c r="D3" s="242"/>
      <c r="E3" s="240"/>
      <c r="F3" s="240"/>
      <c r="G3" s="240"/>
      <c r="H3" s="241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241"/>
      <c r="I4" s="240" t="s">
        <v>187</v>
      </c>
      <c r="J4" s="243"/>
      <c r="K4" s="242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39" t="s">
        <v>616</v>
      </c>
      <c r="F5" s="240" t="s">
        <v>611</v>
      </c>
      <c r="G5" s="240"/>
      <c r="H5" s="241"/>
      <c r="I5" s="240" t="s">
        <v>215</v>
      </c>
      <c r="J5" s="243"/>
      <c r="K5" s="242"/>
      <c r="L5" s="239"/>
      <c r="M5" s="239"/>
    </row>
    <row r="6" spans="1:13" ht="15" customHeight="1">
      <c r="A6" s="247" t="s">
        <v>136</v>
      </c>
      <c r="B6" s="248" t="s">
        <v>490</v>
      </c>
      <c r="C6" s="249">
        <v>-13500.08</v>
      </c>
      <c r="D6" s="247" t="s">
        <v>615</v>
      </c>
      <c r="E6" s="250">
        <f>SUM(C6:D6)</f>
        <v>-13500.08</v>
      </c>
      <c r="F6" s="237"/>
      <c r="G6" s="240"/>
      <c r="H6" s="241"/>
      <c r="I6" s="240">
        <v>600640</v>
      </c>
      <c r="J6" s="243">
        <f>E6/1.16</f>
        <v>-11638</v>
      </c>
      <c r="K6" s="251">
        <f>J6*0.16</f>
        <v>-1862.08</v>
      </c>
      <c r="L6" s="252"/>
      <c r="M6" s="252"/>
    </row>
    <row r="7" spans="1:13" ht="15" customHeight="1" thickBot="1">
      <c r="A7" s="253" t="s">
        <v>298</v>
      </c>
      <c r="B7" s="254" t="s">
        <v>415</v>
      </c>
      <c r="C7" s="255">
        <v>-19657.36</v>
      </c>
      <c r="D7" s="253" t="s">
        <v>615</v>
      </c>
      <c r="E7" s="256">
        <f>SUM(C7:D7)</f>
        <v>-19657.36</v>
      </c>
      <c r="F7" s="257">
        <f>SUM(E6:E7)</f>
        <v>-33157.440000000002</v>
      </c>
      <c r="G7" s="258"/>
      <c r="H7" s="259"/>
      <c r="I7" s="258">
        <v>600638</v>
      </c>
      <c r="J7" s="260">
        <f>E7/1.16</f>
        <v>-16946</v>
      </c>
      <c r="K7" s="261">
        <f>J7*0.16</f>
        <v>-2711.36</v>
      </c>
      <c r="L7" s="262"/>
      <c r="M7" s="252"/>
    </row>
    <row r="8" spans="1:13" ht="15" customHeight="1">
      <c r="A8" s="247" t="s">
        <v>141</v>
      </c>
      <c r="B8" s="263" t="s">
        <v>101</v>
      </c>
      <c r="C8" s="264">
        <v>8100.28</v>
      </c>
      <c r="D8" s="247" t="s">
        <v>606</v>
      </c>
      <c r="E8" s="250">
        <f>SUM(C8)</f>
        <v>8100.28</v>
      </c>
      <c r="F8" s="237"/>
      <c r="G8" s="240"/>
      <c r="H8" s="241"/>
      <c r="I8" s="240">
        <v>600684</v>
      </c>
      <c r="J8" s="243">
        <f>E8/1.16</f>
        <v>6983</v>
      </c>
      <c r="K8" s="251">
        <f>J8*0.16</f>
        <v>1117.28</v>
      </c>
      <c r="L8" s="252"/>
      <c r="M8" s="252"/>
    </row>
    <row r="9" spans="1:13" ht="15" customHeight="1">
      <c r="A9" s="247" t="s">
        <v>134</v>
      </c>
      <c r="B9" s="263" t="s">
        <v>491</v>
      </c>
      <c r="C9" s="264">
        <v>11893.48</v>
      </c>
      <c r="D9" s="247" t="s">
        <v>606</v>
      </c>
      <c r="E9" s="250">
        <f>SUM(C9)</f>
        <v>11893.48</v>
      </c>
      <c r="F9" s="237"/>
      <c r="G9" s="240"/>
      <c r="H9" s="241"/>
      <c r="I9" s="240">
        <v>600644</v>
      </c>
      <c r="J9" s="243">
        <f>E9/1.16</f>
        <v>10253</v>
      </c>
      <c r="K9" s="251">
        <f>J9*0.16</f>
        <v>1640.48</v>
      </c>
      <c r="L9" s="252"/>
      <c r="M9" s="252"/>
    </row>
    <row r="10" spans="1:13" ht="15" customHeight="1">
      <c r="A10" s="247" t="s">
        <v>136</v>
      </c>
      <c r="B10" s="263" t="s">
        <v>492</v>
      </c>
      <c r="C10" s="264">
        <v>13500.08</v>
      </c>
      <c r="D10" s="247" t="s">
        <v>606</v>
      </c>
      <c r="E10" s="265"/>
      <c r="F10" s="237"/>
      <c r="G10" s="240"/>
      <c r="H10" s="241"/>
      <c r="I10" s="240"/>
      <c r="J10" s="243"/>
      <c r="K10" s="251"/>
      <c r="L10" s="252"/>
      <c r="M10" s="252"/>
    </row>
    <row r="11" spans="1:13" ht="15" customHeight="1">
      <c r="A11" s="247" t="s">
        <v>136</v>
      </c>
      <c r="B11" s="263" t="s">
        <v>494</v>
      </c>
      <c r="C11" s="264">
        <v>13500.08</v>
      </c>
      <c r="D11" s="247" t="s">
        <v>606</v>
      </c>
      <c r="E11" s="239"/>
      <c r="F11" s="237"/>
      <c r="G11" s="240"/>
      <c r="H11" s="241"/>
      <c r="I11" s="240"/>
      <c r="J11" s="243"/>
      <c r="K11" s="251"/>
      <c r="L11" s="252"/>
      <c r="M11" s="252"/>
    </row>
    <row r="12" spans="1:13" ht="15" customHeight="1">
      <c r="A12" s="247" t="s">
        <v>136</v>
      </c>
      <c r="B12" s="263" t="s">
        <v>495</v>
      </c>
      <c r="C12" s="264">
        <v>13500.08</v>
      </c>
      <c r="D12" s="247" t="s">
        <v>606</v>
      </c>
      <c r="E12" s="239"/>
      <c r="F12" s="237"/>
      <c r="G12" s="240"/>
      <c r="H12" s="241"/>
      <c r="I12" s="240"/>
      <c r="J12" s="243"/>
      <c r="K12" s="251"/>
      <c r="L12" s="252"/>
      <c r="M12" s="252"/>
    </row>
    <row r="13" spans="1:13" ht="15" customHeight="1">
      <c r="A13" s="247" t="s">
        <v>136</v>
      </c>
      <c r="B13" s="263" t="s">
        <v>496</v>
      </c>
      <c r="C13" s="264">
        <v>13500.08</v>
      </c>
      <c r="D13" s="247" t="s">
        <v>606</v>
      </c>
      <c r="E13" s="239"/>
      <c r="F13" s="237"/>
      <c r="G13" s="240"/>
      <c r="H13" s="241"/>
      <c r="I13" s="240"/>
      <c r="J13" s="243"/>
      <c r="K13" s="251"/>
      <c r="L13" s="252"/>
      <c r="M13" s="252"/>
    </row>
    <row r="14" spans="1:13" ht="15" customHeight="1">
      <c r="A14" s="247" t="s">
        <v>136</v>
      </c>
      <c r="B14" s="263" t="s">
        <v>493</v>
      </c>
      <c r="C14" s="264">
        <v>20208.36</v>
      </c>
      <c r="D14" s="247" t="s">
        <v>606</v>
      </c>
      <c r="E14" s="250">
        <f>SUM(C10:C14)</f>
        <v>74208.679999999993</v>
      </c>
      <c r="F14" s="237"/>
      <c r="G14" s="240"/>
      <c r="H14" s="241"/>
      <c r="I14" s="240">
        <v>600640</v>
      </c>
      <c r="J14" s="243">
        <f>E14/1.16</f>
        <v>63973</v>
      </c>
      <c r="K14" s="251">
        <f>J14*0.16</f>
        <v>10235.68</v>
      </c>
      <c r="L14" s="252"/>
      <c r="M14" s="252"/>
    </row>
    <row r="15" spans="1:13" ht="15" customHeight="1" thickBot="1">
      <c r="A15" s="253" t="s">
        <v>390</v>
      </c>
      <c r="B15" s="266" t="s">
        <v>498</v>
      </c>
      <c r="C15" s="256">
        <v>30011.52</v>
      </c>
      <c r="D15" s="253" t="s">
        <v>606</v>
      </c>
      <c r="E15" s="256">
        <f>SUM(C15)</f>
        <v>30011.52</v>
      </c>
      <c r="F15" s="257">
        <f>SUM(E8:E15)</f>
        <v>124213.95999999999</v>
      </c>
      <c r="G15" s="258"/>
      <c r="H15" s="259"/>
      <c r="I15" s="258">
        <v>600623</v>
      </c>
      <c r="J15" s="260">
        <f>E15/1.16</f>
        <v>25872.000000000004</v>
      </c>
      <c r="K15" s="261">
        <f>J15*0.16</f>
        <v>4139.5200000000004</v>
      </c>
      <c r="L15" s="262"/>
      <c r="M15" s="252"/>
    </row>
    <row r="16" spans="1:13" ht="15" customHeight="1">
      <c r="A16" s="247" t="s">
        <v>565</v>
      </c>
      <c r="B16" s="267" t="s">
        <v>512</v>
      </c>
      <c r="C16" s="268">
        <v>1241.2</v>
      </c>
      <c r="D16" s="247" t="s">
        <v>608</v>
      </c>
      <c r="E16" s="250">
        <f>SUM(C16:D16)</f>
        <v>1241.2</v>
      </c>
      <c r="F16" s="237"/>
      <c r="G16" s="240"/>
      <c r="H16" s="241"/>
      <c r="I16" s="240">
        <v>600627</v>
      </c>
      <c r="J16" s="243">
        <f>E16/1.16</f>
        <v>1070</v>
      </c>
      <c r="K16" s="251">
        <f>J16*0.16</f>
        <v>171.20000000000002</v>
      </c>
      <c r="L16" s="252"/>
      <c r="M16" s="252"/>
    </row>
    <row r="17" spans="1:13" ht="15" customHeight="1">
      <c r="A17" s="247" t="s">
        <v>141</v>
      </c>
      <c r="B17" s="267" t="s">
        <v>520</v>
      </c>
      <c r="C17" s="268">
        <v>1241.2</v>
      </c>
      <c r="D17" s="247" t="s">
        <v>608</v>
      </c>
      <c r="E17" s="269"/>
      <c r="F17" s="237"/>
      <c r="G17" s="240"/>
      <c r="H17" s="241"/>
      <c r="I17" s="240"/>
      <c r="J17" s="243"/>
      <c r="K17" s="251"/>
      <c r="L17" s="252"/>
      <c r="M17" s="252"/>
    </row>
    <row r="18" spans="1:13" ht="15" customHeight="1">
      <c r="A18" s="247" t="s">
        <v>141</v>
      </c>
      <c r="B18" s="263" t="s">
        <v>97</v>
      </c>
      <c r="C18" s="264">
        <v>6299.96</v>
      </c>
      <c r="D18" s="247" t="s">
        <v>608</v>
      </c>
      <c r="E18" s="269">
        <f>SUM(C17:C18)</f>
        <v>7541.16</v>
      </c>
      <c r="F18" s="237"/>
      <c r="G18" s="240"/>
      <c r="H18" s="241"/>
      <c r="I18" s="240">
        <v>600684</v>
      </c>
      <c r="J18" s="243">
        <f>E18/1.16</f>
        <v>6501</v>
      </c>
      <c r="K18" s="251">
        <f>J18*0.16</f>
        <v>1040.1600000000001</v>
      </c>
      <c r="L18" s="252"/>
      <c r="M18" s="252"/>
    </row>
    <row r="19" spans="1:13" ht="15" customHeight="1">
      <c r="A19" s="247" t="s">
        <v>134</v>
      </c>
      <c r="B19" s="263" t="s">
        <v>514</v>
      </c>
      <c r="C19" s="264">
        <v>12824.96</v>
      </c>
      <c r="D19" s="247" t="s">
        <v>608</v>
      </c>
      <c r="E19" s="269">
        <f>SUM(C19)</f>
        <v>12824.96</v>
      </c>
      <c r="F19" s="237"/>
      <c r="G19" s="240"/>
      <c r="H19" s="241"/>
      <c r="I19" s="240">
        <v>600644</v>
      </c>
      <c r="J19" s="243">
        <f>E19/1.16</f>
        <v>11056</v>
      </c>
      <c r="K19" s="251">
        <f>J19*0.16</f>
        <v>1768.96</v>
      </c>
      <c r="L19" s="252"/>
      <c r="M19" s="252"/>
    </row>
    <row r="20" spans="1:13" ht="15" customHeight="1">
      <c r="A20" s="247" t="s">
        <v>136</v>
      </c>
      <c r="B20" s="267" t="s">
        <v>513</v>
      </c>
      <c r="C20" s="268">
        <v>1241.2</v>
      </c>
      <c r="D20" s="247" t="s">
        <v>608</v>
      </c>
      <c r="E20" s="269"/>
      <c r="F20" s="237"/>
      <c r="G20" s="240"/>
      <c r="H20" s="241"/>
      <c r="I20" s="240"/>
      <c r="J20" s="243"/>
      <c r="K20" s="251"/>
      <c r="L20" s="252"/>
      <c r="M20" s="252"/>
    </row>
    <row r="21" spans="1:13" ht="15" customHeight="1">
      <c r="A21" s="247" t="s">
        <v>136</v>
      </c>
      <c r="B21" s="263" t="s">
        <v>518</v>
      </c>
      <c r="C21" s="264">
        <v>13500.08</v>
      </c>
      <c r="D21" s="247" t="s">
        <v>608</v>
      </c>
      <c r="E21" s="269"/>
      <c r="F21" s="237"/>
      <c r="G21" s="240"/>
      <c r="H21" s="241"/>
      <c r="I21" s="240"/>
      <c r="J21" s="243"/>
      <c r="K21" s="251"/>
      <c r="L21" s="252"/>
      <c r="M21" s="252"/>
    </row>
    <row r="22" spans="1:13" ht="15" customHeight="1">
      <c r="A22" s="247" t="s">
        <v>136</v>
      </c>
      <c r="B22" s="263" t="s">
        <v>519</v>
      </c>
      <c r="C22" s="264">
        <v>13500.08</v>
      </c>
      <c r="D22" s="247" t="s">
        <v>608</v>
      </c>
      <c r="E22" s="269">
        <f>SUM(C20:C22)</f>
        <v>28241.360000000001</v>
      </c>
      <c r="F22" s="237"/>
      <c r="G22" s="240"/>
      <c r="H22" s="241"/>
      <c r="I22" s="240">
        <v>600640</v>
      </c>
      <c r="J22" s="243">
        <f>E22/1.16</f>
        <v>24346.000000000004</v>
      </c>
      <c r="K22" s="251">
        <f>J22*0.16</f>
        <v>3895.3600000000006</v>
      </c>
      <c r="L22" s="252"/>
      <c r="M22" s="252"/>
    </row>
    <row r="23" spans="1:13" ht="15" customHeight="1" thickBot="1">
      <c r="A23" s="253" t="s">
        <v>386</v>
      </c>
      <c r="B23" s="266" t="s">
        <v>516</v>
      </c>
      <c r="C23" s="256">
        <v>23200</v>
      </c>
      <c r="D23" s="253" t="s">
        <v>608</v>
      </c>
      <c r="E23" s="270">
        <f>SUM(C23)</f>
        <v>23200</v>
      </c>
      <c r="F23" s="257">
        <f>SUM(E16:E23)</f>
        <v>73048.679999999993</v>
      </c>
      <c r="G23" s="258"/>
      <c r="H23" s="259"/>
      <c r="I23" s="258">
        <v>600636</v>
      </c>
      <c r="J23" s="260">
        <f>E23/1.16</f>
        <v>20000</v>
      </c>
      <c r="K23" s="261">
        <f>J23*0.16</f>
        <v>3200</v>
      </c>
      <c r="L23" s="262"/>
      <c r="M23" s="252"/>
    </row>
    <row r="24" spans="1:13" ht="15" customHeight="1">
      <c r="A24" s="247" t="s">
        <v>383</v>
      </c>
      <c r="B24" s="263" t="s">
        <v>523</v>
      </c>
      <c r="C24" s="264">
        <v>5050.6400000000003</v>
      </c>
      <c r="D24" s="247" t="s">
        <v>612</v>
      </c>
      <c r="E24" s="269">
        <f>SUM(C24:D24)</f>
        <v>5050.6400000000003</v>
      </c>
      <c r="F24" s="237"/>
      <c r="G24" s="240"/>
      <c r="H24" s="241"/>
      <c r="I24" s="240">
        <v>600606</v>
      </c>
      <c r="J24" s="271">
        <f>E24/1.16</f>
        <v>4354.0000000000009</v>
      </c>
      <c r="K24" s="272">
        <f>J24*0.16</f>
        <v>696.64000000000021</v>
      </c>
      <c r="L24" s="252"/>
      <c r="M24" s="252"/>
    </row>
    <row r="25" spans="1:13" ht="15" customHeight="1">
      <c r="A25" s="247" t="s">
        <v>136</v>
      </c>
      <c r="B25" s="263" t="s">
        <v>525</v>
      </c>
      <c r="C25" s="264">
        <v>9000.44</v>
      </c>
      <c r="D25" s="247" t="s">
        <v>612</v>
      </c>
      <c r="E25" s="269"/>
      <c r="F25" s="237"/>
      <c r="G25" s="240"/>
      <c r="H25" s="241"/>
      <c r="I25" s="240"/>
      <c r="J25" s="243"/>
      <c r="K25" s="251"/>
      <c r="L25" s="252"/>
      <c r="M25" s="252"/>
    </row>
    <row r="26" spans="1:13" ht="15" customHeight="1">
      <c r="A26" s="247" t="s">
        <v>136</v>
      </c>
      <c r="B26" s="263" t="s">
        <v>490</v>
      </c>
      <c r="C26" s="264">
        <v>13500.08</v>
      </c>
      <c r="D26" s="247" t="s">
        <v>612</v>
      </c>
      <c r="E26" s="269"/>
      <c r="F26" s="237"/>
      <c r="G26" s="240"/>
      <c r="H26" s="241"/>
      <c r="I26" s="240"/>
      <c r="J26" s="243"/>
      <c r="K26" s="251"/>
      <c r="L26" s="252"/>
      <c r="M26" s="252"/>
    </row>
    <row r="27" spans="1:13" ht="15" customHeight="1">
      <c r="A27" s="247" t="s">
        <v>136</v>
      </c>
      <c r="B27" s="263" t="s">
        <v>524</v>
      </c>
      <c r="C27" s="264">
        <v>13500.08</v>
      </c>
      <c r="D27" s="247" t="s">
        <v>612</v>
      </c>
      <c r="E27" s="269">
        <f>SUM(C25:C27)</f>
        <v>36000.6</v>
      </c>
      <c r="F27" s="237"/>
      <c r="G27" s="240"/>
      <c r="H27" s="241"/>
      <c r="I27" s="240">
        <v>600640</v>
      </c>
      <c r="J27" s="243">
        <f>E27/1.16</f>
        <v>31035</v>
      </c>
      <c r="K27" s="251">
        <f>J27*0.16</f>
        <v>4965.6000000000004</v>
      </c>
      <c r="L27" s="252"/>
      <c r="M27" s="252"/>
    </row>
    <row r="28" spans="1:13" ht="15" customHeight="1" thickBot="1">
      <c r="A28" s="253" t="s">
        <v>390</v>
      </c>
      <c r="B28" s="266" t="s">
        <v>521</v>
      </c>
      <c r="C28" s="256">
        <v>36058.6</v>
      </c>
      <c r="D28" s="253" t="s">
        <v>612</v>
      </c>
      <c r="E28" s="270">
        <f>SUM(C28)</f>
        <v>36058.6</v>
      </c>
      <c r="F28" s="257">
        <f>SUM(E24:E28)</f>
        <v>77109.84</v>
      </c>
      <c r="G28" s="258"/>
      <c r="H28" s="259"/>
      <c r="I28" s="258">
        <v>600623</v>
      </c>
      <c r="J28" s="260">
        <f>E28/1.16</f>
        <v>31085</v>
      </c>
      <c r="K28" s="261">
        <f>J28*0.16</f>
        <v>4973.6000000000004</v>
      </c>
      <c r="L28" s="262"/>
      <c r="M28" s="252"/>
    </row>
    <row r="29" spans="1:13" ht="15" customHeight="1">
      <c r="A29" s="247" t="s">
        <v>141</v>
      </c>
      <c r="B29" s="267" t="s">
        <v>526</v>
      </c>
      <c r="C29" s="268">
        <v>1241.2</v>
      </c>
      <c r="D29" s="247" t="s">
        <v>613</v>
      </c>
      <c r="E29" s="269"/>
      <c r="F29" s="237"/>
      <c r="G29" s="240"/>
      <c r="H29" s="241"/>
      <c r="I29" s="240"/>
      <c r="J29" s="271"/>
      <c r="K29" s="272"/>
      <c r="L29" s="252"/>
      <c r="M29" s="252"/>
    </row>
    <row r="30" spans="1:13" ht="15" customHeight="1">
      <c r="A30" s="247" t="s">
        <v>141</v>
      </c>
      <c r="B30" s="267" t="s">
        <v>527</v>
      </c>
      <c r="C30" s="268">
        <v>1241.2</v>
      </c>
      <c r="D30" s="247" t="s">
        <v>613</v>
      </c>
      <c r="E30" s="269"/>
      <c r="F30" s="237"/>
      <c r="G30" s="240"/>
      <c r="H30" s="241"/>
      <c r="I30" s="240"/>
      <c r="J30" s="243"/>
      <c r="K30" s="251"/>
      <c r="L30" s="252"/>
      <c r="M30" s="252"/>
    </row>
    <row r="31" spans="1:13" ht="15" customHeight="1">
      <c r="A31" s="247" t="s">
        <v>141</v>
      </c>
      <c r="B31" s="267" t="s">
        <v>528</v>
      </c>
      <c r="C31" s="268">
        <v>1241.2</v>
      </c>
      <c r="D31" s="247" t="s">
        <v>613</v>
      </c>
      <c r="E31" s="269"/>
      <c r="F31" s="237"/>
      <c r="G31" s="240"/>
      <c r="H31" s="241"/>
      <c r="I31" s="240"/>
      <c r="J31" s="243"/>
      <c r="K31" s="251"/>
      <c r="L31" s="252"/>
      <c r="M31" s="252"/>
    </row>
    <row r="32" spans="1:13" ht="15" customHeight="1">
      <c r="A32" s="247" t="s">
        <v>141</v>
      </c>
      <c r="B32" s="267" t="s">
        <v>529</v>
      </c>
      <c r="C32" s="268">
        <v>1241.2</v>
      </c>
      <c r="D32" s="247" t="s">
        <v>613</v>
      </c>
      <c r="E32" s="269"/>
      <c r="F32" s="237"/>
      <c r="G32" s="240"/>
      <c r="H32" s="241"/>
      <c r="I32" s="240"/>
      <c r="J32" s="243"/>
      <c r="K32" s="251"/>
      <c r="L32" s="252"/>
      <c r="M32" s="252"/>
    </row>
    <row r="33" spans="1:13" ht="15" customHeight="1">
      <c r="A33" s="247" t="s">
        <v>141</v>
      </c>
      <c r="B33" s="267" t="s">
        <v>538</v>
      </c>
      <c r="C33" s="268">
        <v>1241.2</v>
      </c>
      <c r="D33" s="247" t="s">
        <v>613</v>
      </c>
      <c r="E33" s="269"/>
      <c r="F33" s="237"/>
      <c r="G33" s="240"/>
      <c r="H33" s="241"/>
      <c r="I33" s="240"/>
      <c r="J33" s="243"/>
      <c r="K33" s="251"/>
      <c r="L33" s="252"/>
      <c r="M33" s="252"/>
    </row>
    <row r="34" spans="1:13" ht="15" customHeight="1">
      <c r="A34" s="247" t="s">
        <v>141</v>
      </c>
      <c r="B34" s="267" t="s">
        <v>539</v>
      </c>
      <c r="C34" s="268">
        <v>1241.2</v>
      </c>
      <c r="D34" s="247" t="s">
        <v>613</v>
      </c>
      <c r="E34" s="269"/>
      <c r="F34" s="237"/>
      <c r="G34" s="240"/>
      <c r="H34" s="241"/>
      <c r="I34" s="240"/>
      <c r="J34" s="243"/>
      <c r="K34" s="251"/>
      <c r="L34" s="252"/>
      <c r="M34" s="252"/>
    </row>
    <row r="35" spans="1:13" ht="15" customHeight="1">
      <c r="A35" s="247" t="s">
        <v>141</v>
      </c>
      <c r="B35" s="267" t="s">
        <v>540</v>
      </c>
      <c r="C35" s="268">
        <v>1241.2</v>
      </c>
      <c r="D35" s="247" t="s">
        <v>613</v>
      </c>
      <c r="E35" s="269"/>
      <c r="F35" s="237"/>
      <c r="G35" s="240"/>
      <c r="H35" s="241"/>
      <c r="I35" s="240"/>
      <c r="J35" s="243"/>
      <c r="K35" s="251"/>
      <c r="L35" s="252"/>
      <c r="M35" s="252"/>
    </row>
    <row r="36" spans="1:13" ht="15" customHeight="1">
      <c r="A36" s="247" t="s">
        <v>141</v>
      </c>
      <c r="B36" s="267" t="s">
        <v>541</v>
      </c>
      <c r="C36" s="268">
        <v>1241.2</v>
      </c>
      <c r="D36" s="247" t="s">
        <v>613</v>
      </c>
      <c r="E36" s="269"/>
      <c r="F36" s="237"/>
      <c r="G36" s="240"/>
      <c r="H36" s="241"/>
      <c r="I36" s="240"/>
      <c r="J36" s="243"/>
      <c r="K36" s="251"/>
      <c r="L36" s="252"/>
      <c r="M36" s="252"/>
    </row>
    <row r="37" spans="1:13" ht="15" customHeight="1">
      <c r="A37" s="247" t="s">
        <v>141</v>
      </c>
      <c r="B37" s="267" t="s">
        <v>542</v>
      </c>
      <c r="C37" s="268">
        <v>1241.2</v>
      </c>
      <c r="D37" s="247" t="s">
        <v>613</v>
      </c>
      <c r="E37" s="269"/>
      <c r="F37" s="237"/>
      <c r="G37" s="240"/>
      <c r="H37" s="241"/>
      <c r="I37" s="240"/>
      <c r="J37" s="243"/>
      <c r="K37" s="251"/>
      <c r="L37" s="252"/>
      <c r="M37" s="252"/>
    </row>
    <row r="38" spans="1:13" ht="15" customHeight="1">
      <c r="A38" s="247" t="s">
        <v>141</v>
      </c>
      <c r="B38" s="267" t="s">
        <v>543</v>
      </c>
      <c r="C38" s="268">
        <v>1241.2</v>
      </c>
      <c r="D38" s="247" t="s">
        <v>613</v>
      </c>
      <c r="E38" s="269"/>
      <c r="F38" s="237"/>
      <c r="G38" s="240"/>
      <c r="H38" s="241"/>
      <c r="I38" s="240"/>
      <c r="J38" s="243"/>
      <c r="K38" s="251"/>
      <c r="L38" s="252"/>
      <c r="M38" s="252"/>
    </row>
    <row r="39" spans="1:13" ht="15" customHeight="1">
      <c r="A39" s="247" t="s">
        <v>141</v>
      </c>
      <c r="B39" s="267" t="s">
        <v>544</v>
      </c>
      <c r="C39" s="268">
        <v>1241.2</v>
      </c>
      <c r="D39" s="247" t="s">
        <v>613</v>
      </c>
      <c r="E39" s="269">
        <f>SUM(C29:C39)</f>
        <v>13653.200000000003</v>
      </c>
      <c r="F39" s="237"/>
      <c r="G39" s="240"/>
      <c r="H39" s="241"/>
      <c r="I39" s="240">
        <v>600684</v>
      </c>
      <c r="J39" s="243">
        <f>E39/1.16</f>
        <v>11770.000000000004</v>
      </c>
      <c r="K39" s="251">
        <f>J39*0.16</f>
        <v>1883.2000000000007</v>
      </c>
      <c r="L39" s="252"/>
      <c r="M39" s="252"/>
    </row>
    <row r="40" spans="1:13" ht="15" customHeight="1">
      <c r="A40" s="247" t="s">
        <v>457</v>
      </c>
      <c r="B40" s="267" t="s">
        <v>530</v>
      </c>
      <c r="C40" s="268">
        <v>1241.2</v>
      </c>
      <c r="D40" s="247" t="s">
        <v>613</v>
      </c>
      <c r="E40" s="269"/>
      <c r="F40" s="237"/>
      <c r="G40" s="240"/>
      <c r="H40" s="241"/>
      <c r="I40" s="240"/>
      <c r="J40" s="243"/>
      <c r="K40" s="251"/>
      <c r="L40" s="252"/>
      <c r="M40" s="252"/>
    </row>
    <row r="41" spans="1:13" ht="15" customHeight="1">
      <c r="A41" s="247" t="s">
        <v>457</v>
      </c>
      <c r="B41" s="263" t="s">
        <v>533</v>
      </c>
      <c r="C41" s="264">
        <v>8181.48</v>
      </c>
      <c r="D41" s="247" t="s">
        <v>613</v>
      </c>
      <c r="E41" s="269">
        <f>SUM(C40:C41)</f>
        <v>9422.68</v>
      </c>
      <c r="F41" s="237"/>
      <c r="G41" s="240"/>
      <c r="H41" s="241"/>
      <c r="I41" s="240">
        <v>600691</v>
      </c>
      <c r="J41" s="243">
        <f>E41/1.16</f>
        <v>8123.0000000000009</v>
      </c>
      <c r="K41" s="251">
        <f>J41*0.16</f>
        <v>1299.68</v>
      </c>
      <c r="L41" s="252"/>
      <c r="M41" s="252"/>
    </row>
    <row r="42" spans="1:13" ht="15" customHeight="1">
      <c r="A42" s="247" t="s">
        <v>136</v>
      </c>
      <c r="B42" s="267" t="s">
        <v>531</v>
      </c>
      <c r="C42" s="268">
        <v>1241.2</v>
      </c>
      <c r="D42" s="247" t="s">
        <v>613</v>
      </c>
      <c r="E42" s="269"/>
      <c r="F42" s="237"/>
      <c r="G42" s="240"/>
      <c r="H42" s="241"/>
      <c r="I42" s="240"/>
      <c r="J42" s="243"/>
      <c r="K42" s="251"/>
      <c r="L42" s="252"/>
      <c r="M42" s="252"/>
    </row>
    <row r="43" spans="1:13" ht="15" customHeight="1">
      <c r="A43" s="247" t="s">
        <v>136</v>
      </c>
      <c r="B43" s="267" t="s">
        <v>532</v>
      </c>
      <c r="C43" s="268">
        <v>1241.2</v>
      </c>
      <c r="D43" s="247" t="s">
        <v>613</v>
      </c>
      <c r="E43" s="269"/>
      <c r="F43" s="237"/>
      <c r="G43" s="240"/>
      <c r="H43" s="241"/>
      <c r="I43" s="240"/>
      <c r="J43" s="243"/>
      <c r="K43" s="251"/>
      <c r="L43" s="252"/>
      <c r="M43" s="252"/>
    </row>
    <row r="44" spans="1:13" ht="15" customHeight="1">
      <c r="A44" s="247" t="s">
        <v>136</v>
      </c>
      <c r="B44" s="263" t="s">
        <v>545</v>
      </c>
      <c r="C44" s="264">
        <v>9000.44</v>
      </c>
      <c r="D44" s="247" t="s">
        <v>613</v>
      </c>
      <c r="E44" s="269"/>
      <c r="F44" s="237"/>
      <c r="G44" s="240"/>
      <c r="H44" s="241"/>
      <c r="I44" s="240"/>
      <c r="J44" s="243"/>
      <c r="K44" s="251"/>
      <c r="L44" s="252"/>
      <c r="M44" s="252"/>
    </row>
    <row r="45" spans="1:13" ht="15" customHeight="1">
      <c r="A45" s="247" t="s">
        <v>136</v>
      </c>
      <c r="B45" s="263" t="s">
        <v>534</v>
      </c>
      <c r="C45" s="264">
        <v>13500.08</v>
      </c>
      <c r="D45" s="247" t="s">
        <v>613</v>
      </c>
      <c r="E45" s="269">
        <f>SUM(C42:C45)</f>
        <v>24982.92</v>
      </c>
      <c r="F45" s="237"/>
      <c r="G45" s="240"/>
      <c r="H45" s="241"/>
      <c r="I45" s="240">
        <v>600640</v>
      </c>
      <c r="J45" s="243">
        <f>E45/1.16</f>
        <v>21537</v>
      </c>
      <c r="K45" s="251">
        <f>J45*0.16</f>
        <v>3445.92</v>
      </c>
      <c r="L45" s="252"/>
      <c r="M45" s="252"/>
    </row>
    <row r="46" spans="1:13" ht="15" customHeight="1">
      <c r="A46" s="247" t="s">
        <v>298</v>
      </c>
      <c r="B46" s="263" t="s">
        <v>112</v>
      </c>
      <c r="C46" s="264">
        <v>19565.72</v>
      </c>
      <c r="D46" s="247" t="s">
        <v>613</v>
      </c>
      <c r="E46" s="269">
        <f>SUM(C46)</f>
        <v>19565.72</v>
      </c>
      <c r="F46" s="237"/>
      <c r="G46" s="240"/>
      <c r="H46" s="241"/>
      <c r="I46" s="240">
        <v>600638</v>
      </c>
      <c r="J46" s="243">
        <f>E46/1.16</f>
        <v>16867.000000000004</v>
      </c>
      <c r="K46" s="251">
        <f>J46*0.16</f>
        <v>2698.7200000000007</v>
      </c>
      <c r="L46" s="252"/>
      <c r="M46" s="252"/>
    </row>
    <row r="47" spans="1:13" ht="15" customHeight="1">
      <c r="A47" s="247" t="s">
        <v>390</v>
      </c>
      <c r="B47" s="263" t="s">
        <v>535</v>
      </c>
      <c r="C47" s="264">
        <v>35999.440000000002</v>
      </c>
      <c r="D47" s="247" t="s">
        <v>613</v>
      </c>
      <c r="E47" s="269">
        <f>SUM(C47:D47)</f>
        <v>35999.440000000002</v>
      </c>
      <c r="F47" s="237"/>
      <c r="G47" s="240"/>
      <c r="H47" s="241"/>
      <c r="I47" s="240">
        <v>600623</v>
      </c>
      <c r="J47" s="243">
        <f>E47/1.16</f>
        <v>31034.000000000004</v>
      </c>
      <c r="K47" s="251">
        <f>J47*0.16</f>
        <v>4965.4400000000005</v>
      </c>
      <c r="L47" s="252"/>
      <c r="M47" s="252"/>
    </row>
    <row r="48" spans="1:13" ht="15" customHeight="1" thickBot="1">
      <c r="A48" s="253" t="s">
        <v>242</v>
      </c>
      <c r="B48" s="266" t="s">
        <v>536</v>
      </c>
      <c r="C48" s="256">
        <v>47912.639999999999</v>
      </c>
      <c r="D48" s="253" t="s">
        <v>613</v>
      </c>
      <c r="E48" s="270">
        <f>SUM(C48)</f>
        <v>47912.639999999999</v>
      </c>
      <c r="F48" s="257">
        <f>SUM(E29:E48)</f>
        <v>151536.6</v>
      </c>
      <c r="G48" s="258"/>
      <c r="H48" s="259"/>
      <c r="I48" s="258">
        <v>600634</v>
      </c>
      <c r="J48" s="260">
        <f>E48/1.16</f>
        <v>41304</v>
      </c>
      <c r="K48" s="261">
        <f>J48*0.16</f>
        <v>6608.64</v>
      </c>
      <c r="L48" s="262"/>
      <c r="M48" s="252"/>
    </row>
    <row r="49" spans="1:13" ht="15" customHeight="1">
      <c r="A49" s="247" t="s">
        <v>141</v>
      </c>
      <c r="B49" s="267" t="s">
        <v>500</v>
      </c>
      <c r="C49" s="268">
        <v>1241.2</v>
      </c>
      <c r="D49" s="247" t="s">
        <v>607</v>
      </c>
      <c r="E49" s="269"/>
      <c r="F49" s="237"/>
      <c r="G49" s="240"/>
      <c r="H49" s="241"/>
      <c r="I49" s="240"/>
      <c r="J49" s="243"/>
      <c r="K49" s="251"/>
      <c r="L49" s="252"/>
      <c r="M49" s="252"/>
    </row>
    <row r="50" spans="1:13" ht="15" customHeight="1">
      <c r="A50" s="247" t="s">
        <v>141</v>
      </c>
      <c r="B50" s="267" t="s">
        <v>501</v>
      </c>
      <c r="C50" s="268">
        <v>1241.2</v>
      </c>
      <c r="D50" s="247" t="s">
        <v>607</v>
      </c>
      <c r="E50" s="269"/>
      <c r="F50" s="237"/>
      <c r="G50" s="240"/>
      <c r="H50" s="241"/>
      <c r="I50" s="240"/>
      <c r="J50" s="243"/>
      <c r="K50" s="251"/>
      <c r="L50" s="252"/>
      <c r="M50" s="252"/>
    </row>
    <row r="51" spans="1:13" ht="15" customHeight="1">
      <c r="A51" s="247" t="s">
        <v>141</v>
      </c>
      <c r="B51" s="267" t="s">
        <v>505</v>
      </c>
      <c r="C51" s="268">
        <v>1241.2</v>
      </c>
      <c r="D51" s="247" t="s">
        <v>607</v>
      </c>
      <c r="E51" s="269"/>
      <c r="F51" s="237"/>
      <c r="G51" s="240"/>
      <c r="H51" s="241"/>
      <c r="I51" s="240"/>
      <c r="J51" s="243"/>
      <c r="K51" s="251"/>
      <c r="L51" s="252"/>
      <c r="M51" s="252"/>
    </row>
    <row r="52" spans="1:13" ht="15" customHeight="1">
      <c r="A52" s="247" t="s">
        <v>141</v>
      </c>
      <c r="B52" s="267" t="s">
        <v>506</v>
      </c>
      <c r="C52" s="268">
        <v>1241.2</v>
      </c>
      <c r="D52" s="247" t="s">
        <v>607</v>
      </c>
      <c r="E52" s="269"/>
      <c r="F52" s="237"/>
      <c r="G52" s="240"/>
      <c r="H52" s="241"/>
      <c r="I52" s="240"/>
      <c r="J52" s="243"/>
      <c r="K52" s="251"/>
      <c r="L52" s="252"/>
      <c r="M52" s="252"/>
    </row>
    <row r="53" spans="1:13" ht="15" customHeight="1">
      <c r="A53" s="247" t="s">
        <v>141</v>
      </c>
      <c r="B53" s="267" t="s">
        <v>507</v>
      </c>
      <c r="C53" s="268">
        <v>1241.2</v>
      </c>
      <c r="D53" s="247" t="s">
        <v>607</v>
      </c>
      <c r="E53" s="269"/>
      <c r="F53" s="237"/>
      <c r="G53" s="240"/>
      <c r="H53" s="241"/>
      <c r="I53" s="240"/>
      <c r="J53" s="243"/>
      <c r="K53" s="251"/>
      <c r="L53" s="252"/>
      <c r="M53" s="252"/>
    </row>
    <row r="54" spans="1:13" ht="15" customHeight="1">
      <c r="A54" s="247" t="s">
        <v>141</v>
      </c>
      <c r="B54" s="267" t="s">
        <v>508</v>
      </c>
      <c r="C54" s="268">
        <v>1241.2</v>
      </c>
      <c r="D54" s="247" t="s">
        <v>607</v>
      </c>
      <c r="E54" s="269"/>
      <c r="F54" s="237"/>
      <c r="G54" s="240"/>
      <c r="H54" s="241"/>
      <c r="I54" s="240"/>
      <c r="J54" s="243"/>
      <c r="K54" s="251"/>
      <c r="L54" s="252"/>
      <c r="M54" s="252"/>
    </row>
    <row r="55" spans="1:13" ht="15" customHeight="1">
      <c r="A55" s="247" t="s">
        <v>141</v>
      </c>
      <c r="B55" s="267" t="s">
        <v>509</v>
      </c>
      <c r="C55" s="268">
        <v>1241.2</v>
      </c>
      <c r="D55" s="247" t="s">
        <v>607</v>
      </c>
      <c r="E55" s="269"/>
      <c r="F55" s="237"/>
      <c r="G55" s="240"/>
      <c r="H55" s="241"/>
      <c r="I55" s="240"/>
      <c r="J55" s="243"/>
      <c r="K55" s="251"/>
      <c r="L55" s="252"/>
      <c r="M55" s="252"/>
    </row>
    <row r="56" spans="1:13" ht="15" customHeight="1">
      <c r="A56" s="247" t="s">
        <v>141</v>
      </c>
      <c r="B56" s="267" t="s">
        <v>511</v>
      </c>
      <c r="C56" s="268">
        <v>1241.2</v>
      </c>
      <c r="D56" s="247" t="s">
        <v>607</v>
      </c>
      <c r="E56" s="269">
        <f>SUM(C49:C56)</f>
        <v>9929.6</v>
      </c>
      <c r="F56" s="237"/>
      <c r="G56" s="240"/>
      <c r="H56" s="241"/>
      <c r="I56" s="240">
        <v>600684</v>
      </c>
      <c r="J56" s="243">
        <f>E56/1.16</f>
        <v>8560</v>
      </c>
      <c r="K56" s="251">
        <f>J56*0.16</f>
        <v>1369.6000000000001</v>
      </c>
      <c r="L56" s="252"/>
      <c r="M56" s="252"/>
    </row>
    <row r="57" spans="1:13" ht="15" customHeight="1">
      <c r="A57" s="247" t="s">
        <v>134</v>
      </c>
      <c r="B57" s="263" t="s">
        <v>504</v>
      </c>
      <c r="C57" s="264">
        <v>6750.04</v>
      </c>
      <c r="D57" s="247" t="s">
        <v>607</v>
      </c>
      <c r="E57" s="269">
        <f>SUM(C57)</f>
        <v>6750.04</v>
      </c>
      <c r="F57" s="237"/>
      <c r="G57" s="240"/>
      <c r="H57" s="241"/>
      <c r="I57" s="240">
        <v>600644</v>
      </c>
      <c r="J57" s="243">
        <f>E57/1.16</f>
        <v>5819</v>
      </c>
      <c r="K57" s="251">
        <f>J57*0.16</f>
        <v>931.04</v>
      </c>
      <c r="L57" s="252"/>
      <c r="M57" s="252"/>
    </row>
    <row r="58" spans="1:13" ht="15" customHeight="1">
      <c r="A58" s="247" t="s">
        <v>136</v>
      </c>
      <c r="B58" s="263" t="s">
        <v>510</v>
      </c>
      <c r="C58" s="264">
        <v>9000.44</v>
      </c>
      <c r="D58" s="247" t="s">
        <v>607</v>
      </c>
      <c r="E58" s="269"/>
      <c r="F58" s="237"/>
      <c r="G58" s="240"/>
      <c r="H58" s="241"/>
      <c r="I58" s="240"/>
      <c r="J58" s="243"/>
      <c r="K58" s="251"/>
      <c r="L58" s="252"/>
      <c r="M58" s="252"/>
    </row>
    <row r="59" spans="1:13" ht="15" customHeight="1">
      <c r="A59" s="247" t="s">
        <v>136</v>
      </c>
      <c r="B59" s="263" t="s">
        <v>499</v>
      </c>
      <c r="C59" s="264">
        <v>13500.08</v>
      </c>
      <c r="D59" s="247" t="s">
        <v>607</v>
      </c>
      <c r="E59" s="269"/>
      <c r="F59" s="237"/>
      <c r="G59" s="240"/>
      <c r="H59" s="241"/>
      <c r="I59" s="240"/>
      <c r="J59" s="243"/>
      <c r="K59" s="251"/>
      <c r="L59" s="252"/>
      <c r="M59" s="252"/>
    </row>
    <row r="60" spans="1:13" ht="15" customHeight="1">
      <c r="A60" s="247" t="s">
        <v>136</v>
      </c>
      <c r="B60" s="263" t="s">
        <v>502</v>
      </c>
      <c r="C60" s="264">
        <v>13500.08</v>
      </c>
      <c r="D60" s="247" t="s">
        <v>607</v>
      </c>
      <c r="E60" s="269"/>
      <c r="F60" s="237"/>
      <c r="G60" s="240"/>
      <c r="H60" s="241"/>
      <c r="I60" s="240"/>
      <c r="J60" s="243"/>
      <c r="K60" s="251"/>
      <c r="L60" s="252"/>
      <c r="M60" s="252"/>
    </row>
    <row r="61" spans="1:13" ht="15" customHeight="1" thickBot="1">
      <c r="A61" s="253" t="s">
        <v>136</v>
      </c>
      <c r="B61" s="266" t="s">
        <v>503</v>
      </c>
      <c r="C61" s="256">
        <v>13500.08</v>
      </c>
      <c r="D61" s="253" t="s">
        <v>607</v>
      </c>
      <c r="E61" s="270">
        <f>SUM(C58:C61)</f>
        <v>49500.68</v>
      </c>
      <c r="F61" s="257">
        <f>SUM(E49:E61)</f>
        <v>66180.320000000007</v>
      </c>
      <c r="G61" s="258"/>
      <c r="H61" s="259"/>
      <c r="I61" s="258">
        <v>600640</v>
      </c>
      <c r="J61" s="260">
        <f>E61/1.16</f>
        <v>42673</v>
      </c>
      <c r="K61" s="261">
        <f>J61*0.16</f>
        <v>6827.68</v>
      </c>
      <c r="L61" s="262"/>
      <c r="M61" s="252"/>
    </row>
    <row r="62" spans="1:13" ht="15" customHeight="1">
      <c r="A62" s="273"/>
      <c r="B62" s="239"/>
      <c r="C62" s="274">
        <v>-16820</v>
      </c>
      <c r="D62" s="247" t="s">
        <v>614</v>
      </c>
      <c r="E62" s="269"/>
      <c r="F62" s="275">
        <f>SUM(C62:E62)</f>
        <v>-16820</v>
      </c>
      <c r="G62" s="240"/>
      <c r="H62" s="241"/>
      <c r="I62" s="240">
        <v>700064</v>
      </c>
      <c r="J62" s="243">
        <f>F62/1.16</f>
        <v>-14500.000000000002</v>
      </c>
      <c r="K62" s="251">
        <f>J62*0.16</f>
        <v>-2320.0000000000005</v>
      </c>
      <c r="L62" s="252"/>
      <c r="M62" s="252"/>
    </row>
    <row r="63" spans="1:13" ht="15" customHeight="1">
      <c r="A63" s="273"/>
      <c r="B63" s="239"/>
      <c r="C63" s="250"/>
      <c r="D63" s="273"/>
      <c r="E63" s="269"/>
      <c r="F63" s="237"/>
      <c r="G63" s="240"/>
      <c r="H63" s="241"/>
      <c r="I63" s="240"/>
      <c r="J63" s="243"/>
      <c r="K63" s="251"/>
      <c r="L63" s="252"/>
      <c r="M63" s="252"/>
    </row>
    <row r="64" spans="1:13" ht="15" customHeight="1">
      <c r="A64" s="273"/>
      <c r="B64" s="239"/>
      <c r="C64" s="250"/>
      <c r="D64" s="273"/>
      <c r="E64" s="276"/>
      <c r="F64" s="237"/>
      <c r="G64" s="240"/>
      <c r="H64" s="241"/>
      <c r="I64" s="240"/>
      <c r="J64" s="243"/>
      <c r="K64" s="251"/>
      <c r="L64" s="252"/>
      <c r="M64" s="252"/>
    </row>
    <row r="65" spans="1:13" ht="15" customHeight="1">
      <c r="A65" s="273"/>
      <c r="B65" s="239"/>
      <c r="C65" s="250"/>
      <c r="D65" s="273"/>
      <c r="E65" s="276"/>
      <c r="F65" s="237"/>
      <c r="G65" s="240"/>
      <c r="H65" s="241"/>
      <c r="I65" s="240"/>
      <c r="J65" s="243"/>
      <c r="K65" s="251"/>
      <c r="L65" s="252"/>
      <c r="M65" s="252"/>
    </row>
    <row r="66" spans="1:13" ht="15" customHeight="1">
      <c r="A66" s="273"/>
      <c r="B66" s="239"/>
      <c r="C66" s="250"/>
      <c r="D66" s="273"/>
      <c r="E66" s="276"/>
      <c r="F66" s="237"/>
      <c r="G66" s="240"/>
      <c r="H66" s="241"/>
      <c r="I66" s="240"/>
      <c r="J66" s="243"/>
      <c r="K66" s="251"/>
      <c r="L66" s="252"/>
      <c r="M66" s="252"/>
    </row>
    <row r="67" spans="1:13" ht="15" customHeight="1">
      <c r="A67" s="273"/>
      <c r="B67" s="277"/>
      <c r="C67" s="250"/>
      <c r="D67" s="273"/>
      <c r="E67" s="276"/>
      <c r="F67" s="237"/>
      <c r="G67" s="240"/>
      <c r="H67" s="241"/>
      <c r="I67" s="240"/>
      <c r="J67" s="243"/>
      <c r="K67" s="251"/>
      <c r="L67" s="252"/>
      <c r="M67" s="252"/>
    </row>
    <row r="68" spans="1:13" ht="15" customHeight="1">
      <c r="A68" s="278"/>
      <c r="B68" s="279"/>
      <c r="C68" s="279"/>
      <c r="D68" s="280"/>
      <c r="E68" s="250"/>
      <c r="F68" s="237"/>
      <c r="G68" s="240"/>
      <c r="H68" s="241"/>
      <c r="I68" s="240"/>
      <c r="J68" s="243"/>
      <c r="K68" s="251"/>
      <c r="L68" s="252"/>
      <c r="M68" s="252"/>
    </row>
    <row r="69" spans="1:13" ht="15" customHeight="1">
      <c r="A69" s="278"/>
      <c r="B69" s="242"/>
      <c r="C69" s="240"/>
      <c r="D69" s="281"/>
      <c r="E69" s="250"/>
      <c r="F69" s="237"/>
      <c r="G69" s="240"/>
      <c r="H69" s="241"/>
      <c r="I69" s="240"/>
      <c r="J69" s="243"/>
      <c r="K69" s="251"/>
      <c r="L69" s="252"/>
      <c r="M69" s="252"/>
    </row>
    <row r="70" spans="1:13" ht="15" customHeight="1">
      <c r="A70" s="278"/>
      <c r="B70" s="242"/>
      <c r="C70" s="281">
        <f>SUM(C6:C69)</f>
        <v>442111.96000000031</v>
      </c>
      <c r="D70" s="281"/>
      <c r="E70" s="281"/>
      <c r="F70" s="281">
        <f>SUM(F6:F69)</f>
        <v>442111.96</v>
      </c>
      <c r="G70" s="281"/>
      <c r="H70" s="282">
        <f>SUM(H6:H69)</f>
        <v>0</v>
      </c>
      <c r="I70" s="281"/>
      <c r="J70" s="281">
        <f>SUM(J6:J69)</f>
        <v>381131</v>
      </c>
      <c r="K70" s="281">
        <f>SUM(K6:K69)</f>
        <v>60980.960000000006</v>
      </c>
      <c r="L70" s="281"/>
      <c r="M70" s="283"/>
    </row>
    <row r="71" spans="1:13" ht="15" customHeight="1">
      <c r="A71" s="278"/>
      <c r="B71" s="242"/>
      <c r="C71" s="240"/>
      <c r="D71" s="281"/>
      <c r="E71" s="281"/>
      <c r="F71" s="237"/>
      <c r="G71" s="240"/>
      <c r="H71" s="241"/>
      <c r="I71" s="240"/>
      <c r="J71" s="243"/>
      <c r="K71" s="251"/>
      <c r="L71" s="252"/>
      <c r="M71" s="252"/>
    </row>
    <row r="72" spans="1:13" ht="15" customHeight="1">
      <c r="A72" s="284"/>
      <c r="B72" s="273"/>
      <c r="C72" s="273"/>
      <c r="D72" s="285"/>
      <c r="E72" s="240"/>
      <c r="F72" s="240"/>
      <c r="G72" s="240"/>
      <c r="H72" s="241"/>
      <c r="I72" s="240"/>
      <c r="J72" s="243"/>
      <c r="K72" s="251"/>
      <c r="L72" s="252"/>
      <c r="M72" s="252"/>
    </row>
    <row r="73" spans="1:13" ht="15.75">
      <c r="A73" s="284"/>
      <c r="B73" s="273"/>
      <c r="C73" s="273"/>
      <c r="D73" s="281"/>
      <c r="E73" s="281"/>
      <c r="F73" s="281"/>
      <c r="G73" s="281"/>
      <c r="H73" s="282"/>
      <c r="I73" s="281"/>
      <c r="J73" s="281"/>
      <c r="K73" s="281"/>
      <c r="L73" s="286"/>
      <c r="M73" s="252"/>
    </row>
    <row r="74" spans="1:13" ht="16.5" thickBot="1">
      <c r="A74" s="284"/>
      <c r="B74" s="273"/>
      <c r="C74" s="273"/>
      <c r="D74" s="250"/>
      <c r="E74" s="239"/>
      <c r="F74" s="239"/>
      <c r="G74" s="239"/>
      <c r="H74" s="287"/>
      <c r="I74" s="239"/>
      <c r="J74" s="239"/>
      <c r="K74" s="252"/>
      <c r="L74" s="252"/>
      <c r="M74" s="288"/>
    </row>
    <row r="75" spans="1:13" ht="16.5" thickBot="1">
      <c r="A75" s="284"/>
      <c r="B75" s="273"/>
      <c r="C75" s="273"/>
      <c r="D75" s="250"/>
      <c r="E75" s="330" t="s">
        <v>914</v>
      </c>
      <c r="F75" s="331">
        <v>42761</v>
      </c>
      <c r="G75" s="332">
        <v>542066.84</v>
      </c>
      <c r="H75" s="287"/>
      <c r="I75" s="239"/>
      <c r="J75" s="289" t="s">
        <v>551</v>
      </c>
      <c r="K75" s="290">
        <f>J70+K70-F70</f>
        <v>0</v>
      </c>
      <c r="L75" s="252"/>
      <c r="M75" s="288"/>
    </row>
    <row r="76" spans="1:13" ht="15.75">
      <c r="A76" s="284"/>
      <c r="B76" s="273"/>
      <c r="C76" s="239"/>
      <c r="D76" s="252"/>
      <c r="E76" s="330" t="s">
        <v>915</v>
      </c>
      <c r="F76" s="331">
        <v>42761</v>
      </c>
      <c r="G76" s="332">
        <v>442111.96</v>
      </c>
      <c r="H76" s="287"/>
      <c r="I76" s="239"/>
      <c r="J76" s="239"/>
      <c r="K76" s="252"/>
      <c r="L76" s="252"/>
      <c r="M76" s="288"/>
    </row>
    <row r="77" spans="1:13" ht="15.75">
      <c r="A77" s="284"/>
      <c r="B77" s="273"/>
      <c r="C77" s="273"/>
      <c r="D77" s="250"/>
      <c r="E77" s="239"/>
      <c r="F77" s="239"/>
      <c r="G77" s="239"/>
      <c r="H77" s="287"/>
      <c r="I77" s="239"/>
      <c r="J77" s="239"/>
      <c r="K77" s="252"/>
      <c r="L77" s="252"/>
      <c r="M77" s="288"/>
    </row>
    <row r="78" spans="1:13" ht="15.75">
      <c r="A78" s="284"/>
      <c r="B78" s="273"/>
      <c r="C78" s="273"/>
      <c r="D78" s="250"/>
      <c r="E78" s="239"/>
      <c r="F78" s="239"/>
      <c r="G78" s="239"/>
      <c r="H78" s="287"/>
      <c r="I78" s="239"/>
      <c r="J78" s="239"/>
      <c r="K78" s="252"/>
      <c r="L78" s="252"/>
      <c r="M78" s="288"/>
    </row>
    <row r="79" spans="1:13" ht="15.75">
      <c r="A79" s="284"/>
      <c r="B79" s="273"/>
      <c r="C79" s="273"/>
      <c r="D79" s="291"/>
      <c r="E79" s="292"/>
      <c r="F79" s="292"/>
      <c r="G79" s="292"/>
      <c r="H79" s="293"/>
      <c r="I79" s="292"/>
      <c r="J79" s="292"/>
      <c r="K79" s="288"/>
      <c r="L79" s="288"/>
      <c r="M79" s="288"/>
    </row>
    <row r="80" spans="1:13" ht="15.75">
      <c r="A80" s="284"/>
      <c r="B80" s="273"/>
      <c r="C80" s="273"/>
      <c r="D80" s="291"/>
      <c r="E80" s="292"/>
      <c r="F80" s="292"/>
      <c r="G80" s="292"/>
      <c r="H80" s="293"/>
      <c r="I80" s="292"/>
      <c r="J80" s="292"/>
      <c r="K80" s="288"/>
      <c r="L80" s="288"/>
      <c r="M80" s="288"/>
    </row>
    <row r="81" spans="1:13" ht="15.75">
      <c r="A81" s="294"/>
      <c r="B81" s="239" t="s">
        <v>25</v>
      </c>
      <c r="C81" s="239"/>
      <c r="D81" s="239"/>
      <c r="E81" s="240"/>
      <c r="F81" s="240"/>
      <c r="G81" s="240"/>
      <c r="H81" s="241"/>
      <c r="I81" s="240"/>
      <c r="J81" s="240"/>
      <c r="K81" s="295"/>
      <c r="L81" s="252"/>
      <c r="M81" s="252"/>
    </row>
    <row r="82" spans="1:13" ht="15.75">
      <c r="A82" s="296"/>
      <c r="B82" s="239" t="s">
        <v>127</v>
      </c>
      <c r="C82" s="239"/>
      <c r="D82" s="239"/>
      <c r="E82" s="240"/>
      <c r="F82" s="240"/>
      <c r="G82" s="240"/>
      <c r="H82" s="241"/>
      <c r="I82" s="240"/>
      <c r="J82" s="240"/>
      <c r="K82" s="295"/>
      <c r="L82" s="252"/>
      <c r="M82" s="252"/>
    </row>
    <row r="83" spans="1:13" ht="15.75">
      <c r="A83" s="297"/>
      <c r="B83" s="239" t="s">
        <v>161</v>
      </c>
      <c r="C83" s="239"/>
      <c r="D83" s="239"/>
      <c r="E83" s="240"/>
      <c r="F83" s="240"/>
      <c r="G83" s="240"/>
      <c r="H83" s="241"/>
      <c r="I83" s="240"/>
      <c r="J83" s="240"/>
      <c r="K83" s="295"/>
      <c r="L83" s="252"/>
      <c r="M83" s="252"/>
    </row>
    <row r="84" spans="1:13" ht="15.75">
      <c r="A84" s="239"/>
      <c r="B84" s="239"/>
      <c r="C84" s="239"/>
      <c r="D84" s="239"/>
      <c r="E84" s="240"/>
      <c r="F84" s="240"/>
      <c r="G84" s="240"/>
      <c r="H84" s="241"/>
      <c r="I84" s="240"/>
      <c r="J84" s="240"/>
      <c r="K84" s="295"/>
      <c r="L84" s="252"/>
      <c r="M84" s="252"/>
    </row>
    <row r="85" spans="1:13" ht="15.75">
      <c r="A85" s="239"/>
      <c r="B85" s="239"/>
      <c r="C85" s="239"/>
      <c r="D85" s="239"/>
      <c r="E85" s="240"/>
      <c r="F85" s="240"/>
      <c r="G85" s="240"/>
      <c r="H85" s="241"/>
      <c r="I85" s="240"/>
      <c r="J85" s="240"/>
      <c r="K85" s="295"/>
      <c r="L85" s="252"/>
      <c r="M85" s="252"/>
    </row>
    <row r="86" spans="1:13">
      <c r="K86" s="45"/>
      <c r="L86" s="49"/>
      <c r="M86" s="49"/>
    </row>
    <row r="87" spans="1:13">
      <c r="K87" s="45"/>
      <c r="L87" s="49"/>
      <c r="M87" s="49"/>
    </row>
    <row r="88" spans="1:13">
      <c r="K88" s="45"/>
      <c r="L88" s="49"/>
      <c r="M88" s="49"/>
    </row>
    <row r="89" spans="1:13">
      <c r="K89" s="45"/>
      <c r="L89" s="49"/>
      <c r="M89" s="49"/>
    </row>
    <row r="90" spans="1:13">
      <c r="K90" s="45"/>
      <c r="L90" s="49"/>
      <c r="M90" s="49"/>
    </row>
    <row r="91" spans="1:13">
      <c r="K91" s="45"/>
      <c r="L91" s="49"/>
      <c r="M91" s="49"/>
    </row>
    <row r="92" spans="1:13">
      <c r="K92" s="45"/>
      <c r="L92" s="49"/>
      <c r="M92" s="49"/>
    </row>
    <row r="93" spans="1:13">
      <c r="K93" s="45"/>
      <c r="L93" s="49"/>
      <c r="M93" s="49"/>
    </row>
    <row r="94" spans="1:13">
      <c r="K94" s="45"/>
      <c r="L94" s="49"/>
      <c r="M94" s="49"/>
    </row>
    <row r="95" spans="1:13">
      <c r="K95" s="45"/>
      <c r="L95" s="49"/>
      <c r="M95" s="49"/>
    </row>
    <row r="96" spans="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</sheetData>
  <autoFilter ref="A5:L73"/>
  <mergeCells count="2">
    <mergeCell ref="A4:D4"/>
    <mergeCell ref="I3:K3"/>
  </mergeCells>
  <phoneticPr fontId="0" type="noConversion"/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69"/>
  <sheetViews>
    <sheetView topLeftCell="A48" workbookViewId="0">
      <selection activeCell="B63" sqref="B63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3698</v>
      </c>
      <c r="E1" s="240"/>
      <c r="F1" s="240"/>
      <c r="G1" s="240"/>
      <c r="H1" s="533"/>
      <c r="I1" s="727"/>
      <c r="J1" s="727"/>
      <c r="K1" s="727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727"/>
      <c r="J2" s="727"/>
      <c r="K2" s="727"/>
      <c r="L2" s="239"/>
      <c r="M2" s="239"/>
    </row>
    <row r="3" spans="1:13" ht="15.75">
      <c r="A3" s="727"/>
      <c r="B3" s="727"/>
      <c r="C3" s="727"/>
      <c r="D3" s="727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727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727"/>
      <c r="L5" s="239"/>
      <c r="M5" s="239"/>
    </row>
    <row r="6" spans="1:13" ht="15" customHeight="1" thickBot="1">
      <c r="A6" s="362" t="s">
        <v>2905</v>
      </c>
      <c r="B6" s="433" t="s">
        <v>3188</v>
      </c>
      <c r="C6" s="490">
        <v>-10491.04</v>
      </c>
      <c r="D6" s="362" t="s">
        <v>3697</v>
      </c>
      <c r="E6" s="525"/>
      <c r="F6" s="526">
        <f>SUM(C6:E6)</f>
        <v>-10491.04</v>
      </c>
      <c r="G6" s="527"/>
      <c r="H6" s="537"/>
      <c r="I6" s="527">
        <v>600616</v>
      </c>
      <c r="J6" s="714">
        <f>F6/1.16</f>
        <v>-9044.0000000000018</v>
      </c>
      <c r="K6" s="529">
        <f>J6*0.16</f>
        <v>-1447.0400000000004</v>
      </c>
      <c r="L6" s="602"/>
      <c r="M6" s="252"/>
    </row>
    <row r="7" spans="1:13" ht="15" customHeight="1">
      <c r="A7" s="339" t="s">
        <v>390</v>
      </c>
      <c r="B7" s="508" t="s">
        <v>3619</v>
      </c>
      <c r="C7" s="468">
        <v>1241.2</v>
      </c>
      <c r="D7" s="339" t="s">
        <v>3695</v>
      </c>
      <c r="E7" s="520"/>
      <c r="F7" s="521"/>
      <c r="G7" s="522"/>
      <c r="H7" s="533"/>
      <c r="I7" s="522"/>
      <c r="J7" s="715"/>
      <c r="K7" s="524"/>
      <c r="L7" s="602"/>
      <c r="M7" s="252"/>
    </row>
    <row r="8" spans="1:13" ht="15" customHeight="1">
      <c r="A8" s="339" t="s">
        <v>136</v>
      </c>
      <c r="B8" s="508" t="s">
        <v>3620</v>
      </c>
      <c r="C8" s="468">
        <v>1241.2</v>
      </c>
      <c r="D8" s="339" t="s">
        <v>3695</v>
      </c>
      <c r="E8" s="520"/>
      <c r="F8" s="521"/>
      <c r="G8" s="522"/>
      <c r="H8" s="533"/>
      <c r="I8" s="522"/>
      <c r="J8" s="715"/>
      <c r="K8" s="524"/>
      <c r="L8" s="602"/>
      <c r="M8" s="252"/>
    </row>
    <row r="9" spans="1:13" ht="15" customHeight="1">
      <c r="A9" s="339" t="s">
        <v>136</v>
      </c>
      <c r="B9" s="508" t="s">
        <v>3621</v>
      </c>
      <c r="C9" s="468">
        <v>1241.2</v>
      </c>
      <c r="D9" s="339" t="s">
        <v>3695</v>
      </c>
      <c r="E9" s="520"/>
      <c r="F9" s="521"/>
      <c r="G9" s="522"/>
      <c r="H9" s="533"/>
      <c r="I9" s="522"/>
      <c r="J9" s="715"/>
      <c r="K9" s="524"/>
      <c r="L9" s="602"/>
      <c r="M9" s="252"/>
    </row>
    <row r="10" spans="1:13" ht="15" customHeight="1">
      <c r="A10" s="339" t="s">
        <v>298</v>
      </c>
      <c r="B10" s="508" t="s">
        <v>3622</v>
      </c>
      <c r="C10" s="468">
        <v>1241.2</v>
      </c>
      <c r="D10" s="339" t="s">
        <v>3695</v>
      </c>
      <c r="E10" s="520">
        <f>SUM(C7:C10)</f>
        <v>4964.8</v>
      </c>
      <c r="F10" s="521"/>
      <c r="G10" s="522"/>
      <c r="H10" s="533"/>
      <c r="I10" s="522">
        <v>803001</v>
      </c>
      <c r="J10" s="715">
        <f>E10/1.16</f>
        <v>4280</v>
      </c>
      <c r="K10" s="524">
        <f>J10*0.16</f>
        <v>684.80000000000007</v>
      </c>
      <c r="L10" s="602"/>
      <c r="M10" s="252"/>
    </row>
    <row r="11" spans="1:13" ht="15" customHeight="1" thickBot="1">
      <c r="A11" s="362" t="s">
        <v>134</v>
      </c>
      <c r="B11" s="415" t="s">
        <v>3439</v>
      </c>
      <c r="C11" s="363">
        <v>11216.04</v>
      </c>
      <c r="D11" s="362" t="s">
        <v>3695</v>
      </c>
      <c r="E11" s="525">
        <f>SUM(C11:D11)</f>
        <v>11216.04</v>
      </c>
      <c r="F11" s="526">
        <f>SUM(E8:E11)</f>
        <v>16180.84</v>
      </c>
      <c r="G11" s="527"/>
      <c r="H11" s="537"/>
      <c r="I11" s="527">
        <v>600644</v>
      </c>
      <c r="J11" s="714">
        <f t="shared" ref="J11:J49" si="0">E11/1.16</f>
        <v>9669.0000000000018</v>
      </c>
      <c r="K11" s="529">
        <f t="shared" ref="K11:K56" si="1">J11*0.16</f>
        <v>1547.0400000000004</v>
      </c>
      <c r="L11" s="602"/>
      <c r="M11" s="252"/>
    </row>
    <row r="12" spans="1:13" ht="15" customHeight="1">
      <c r="A12" s="339" t="s">
        <v>298</v>
      </c>
      <c r="B12" s="508" t="s">
        <v>3629</v>
      </c>
      <c r="C12" s="569">
        <v>1241.2</v>
      </c>
      <c r="D12" s="339" t="s">
        <v>3707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>
      <c r="A13" s="339" t="s">
        <v>298</v>
      </c>
      <c r="B13" s="508" t="s">
        <v>3630</v>
      </c>
      <c r="C13" s="569">
        <v>1241.2</v>
      </c>
      <c r="D13" s="339" t="s">
        <v>3707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339" t="s">
        <v>136</v>
      </c>
      <c r="B14" s="508" t="s">
        <v>3631</v>
      </c>
      <c r="C14" s="569">
        <v>1241.2</v>
      </c>
      <c r="D14" s="339" t="s">
        <v>3707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339" t="s">
        <v>1296</v>
      </c>
      <c r="B15" s="508" t="s">
        <v>3632</v>
      </c>
      <c r="C15" s="569">
        <v>1241.2</v>
      </c>
      <c r="D15" s="339" t="s">
        <v>3707</v>
      </c>
      <c r="E15" s="520">
        <f>SUM(C12:C15)</f>
        <v>4964.8</v>
      </c>
      <c r="F15" s="521"/>
      <c r="G15" s="522"/>
      <c r="H15" s="533"/>
      <c r="I15" s="522">
        <v>803001</v>
      </c>
      <c r="J15" s="715">
        <f t="shared" si="0"/>
        <v>4280</v>
      </c>
      <c r="K15" s="524">
        <f t="shared" si="1"/>
        <v>684.80000000000007</v>
      </c>
      <c r="L15" s="602"/>
      <c r="M15" s="252"/>
    </row>
    <row r="16" spans="1:13" ht="15" customHeight="1">
      <c r="A16" s="339" t="s">
        <v>390</v>
      </c>
      <c r="B16" s="341" t="s">
        <v>3537</v>
      </c>
      <c r="C16" s="2">
        <v>9000.44</v>
      </c>
      <c r="D16" s="339" t="s">
        <v>3707</v>
      </c>
      <c r="E16" s="520">
        <f>SUM(C16)</f>
        <v>9000.44</v>
      </c>
      <c r="F16" s="521"/>
      <c r="G16" s="522"/>
      <c r="H16" s="533"/>
      <c r="I16" s="522">
        <v>600623</v>
      </c>
      <c r="J16" s="715">
        <f t="shared" si="0"/>
        <v>7759.0000000000009</v>
      </c>
      <c r="K16" s="524">
        <f t="shared" si="1"/>
        <v>1241.4400000000003</v>
      </c>
      <c r="L16" s="602"/>
      <c r="M16" s="252"/>
    </row>
    <row r="17" spans="1:13" ht="15" customHeight="1">
      <c r="A17" s="339" t="s">
        <v>383</v>
      </c>
      <c r="B17" s="341" t="s">
        <v>3628</v>
      </c>
      <c r="C17" s="2">
        <v>13990.76</v>
      </c>
      <c r="D17" s="339" t="s">
        <v>3707</v>
      </c>
      <c r="E17" s="520">
        <f>SUM(C17)</f>
        <v>13990.76</v>
      </c>
      <c r="F17" s="521"/>
      <c r="G17" s="522"/>
      <c r="H17" s="533"/>
      <c r="I17" s="522">
        <v>600606</v>
      </c>
      <c r="J17" s="715">
        <f t="shared" si="0"/>
        <v>12061.000000000002</v>
      </c>
      <c r="K17" s="524">
        <f t="shared" si="1"/>
        <v>1929.7600000000002</v>
      </c>
      <c r="L17" s="602"/>
      <c r="M17" s="252"/>
    </row>
    <row r="18" spans="1:13" ht="15" customHeight="1">
      <c r="A18" s="339" t="s">
        <v>136</v>
      </c>
      <c r="B18" s="341" t="s">
        <v>3350</v>
      </c>
      <c r="C18" s="2">
        <v>9000.44</v>
      </c>
      <c r="D18" s="339" t="s">
        <v>3707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136</v>
      </c>
      <c r="B19" s="341" t="s">
        <v>3626</v>
      </c>
      <c r="C19" s="2">
        <v>9000.44</v>
      </c>
      <c r="D19" s="339" t="s">
        <v>3707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>
      <c r="A20" s="339" t="s">
        <v>136</v>
      </c>
      <c r="B20" s="341" t="s">
        <v>3304</v>
      </c>
      <c r="C20" s="2">
        <v>9000.44</v>
      </c>
      <c r="D20" s="339" t="s">
        <v>3707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5" customHeight="1">
      <c r="A21" s="339" t="s">
        <v>136</v>
      </c>
      <c r="B21" s="341" t="s">
        <v>1419</v>
      </c>
      <c r="C21" s="2">
        <v>15750.48</v>
      </c>
      <c r="D21" s="339" t="s">
        <v>3707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 thickBot="1">
      <c r="A22" s="362" t="s">
        <v>136</v>
      </c>
      <c r="B22" s="415" t="s">
        <v>1396</v>
      </c>
      <c r="C22" s="87">
        <v>15750.48</v>
      </c>
      <c r="D22" s="362" t="s">
        <v>3707</v>
      </c>
      <c r="E22" s="525">
        <f>SUM(C18:C22)</f>
        <v>58502.28</v>
      </c>
      <c r="F22" s="526">
        <f>SUM(E13:E22)</f>
        <v>86458.28</v>
      </c>
      <c r="G22" s="527"/>
      <c r="H22" s="537"/>
      <c r="I22" s="527">
        <v>600640</v>
      </c>
      <c r="J22" s="714">
        <f t="shared" si="0"/>
        <v>50433</v>
      </c>
      <c r="K22" s="529">
        <f t="shared" si="1"/>
        <v>8069.28</v>
      </c>
      <c r="L22" s="602"/>
      <c r="M22" s="252"/>
    </row>
    <row r="23" spans="1:13" ht="15" customHeight="1">
      <c r="A23" s="339" t="s">
        <v>2905</v>
      </c>
      <c r="B23" s="508" t="s">
        <v>3634</v>
      </c>
      <c r="C23" s="468">
        <v>1241.2</v>
      </c>
      <c r="D23" s="339" t="s">
        <v>3696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5" customHeight="1">
      <c r="A24" s="339" t="s">
        <v>2905</v>
      </c>
      <c r="B24" s="508" t="s">
        <v>3635</v>
      </c>
      <c r="C24" s="468">
        <v>1241.2</v>
      </c>
      <c r="D24" s="339" t="s">
        <v>3696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339" t="s">
        <v>2905</v>
      </c>
      <c r="B25" s="508" t="s">
        <v>3636</v>
      </c>
      <c r="C25" s="468">
        <v>1241.2</v>
      </c>
      <c r="D25" s="339" t="s">
        <v>3696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339" t="s">
        <v>2905</v>
      </c>
      <c r="B26" s="508" t="s">
        <v>3637</v>
      </c>
      <c r="C26" s="468">
        <v>1241.2</v>
      </c>
      <c r="D26" s="339" t="s">
        <v>3696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s="729" customFormat="1" ht="15" customHeight="1">
      <c r="A27" s="339" t="s">
        <v>2905</v>
      </c>
      <c r="B27" s="508" t="s">
        <v>3638</v>
      </c>
      <c r="C27" s="468">
        <v>1241.2</v>
      </c>
      <c r="D27" s="339" t="s">
        <v>3696</v>
      </c>
      <c r="E27" s="520"/>
      <c r="F27" s="521"/>
      <c r="G27" s="522"/>
      <c r="H27" s="522"/>
      <c r="I27" s="522"/>
      <c r="J27" s="715"/>
      <c r="K27" s="524"/>
      <c r="L27" s="602"/>
      <c r="M27" s="602"/>
    </row>
    <row r="28" spans="1:13" ht="15" customHeight="1">
      <c r="A28" s="339" t="s">
        <v>2905</v>
      </c>
      <c r="B28" s="508" t="s">
        <v>3639</v>
      </c>
      <c r="C28" s="468">
        <v>1241.2</v>
      </c>
      <c r="D28" s="339" t="s">
        <v>3696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339" t="s">
        <v>457</v>
      </c>
      <c r="B29" s="508" t="s">
        <v>2743</v>
      </c>
      <c r="C29" s="468">
        <v>1241.2</v>
      </c>
      <c r="D29" s="339" t="s">
        <v>3696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339" t="s">
        <v>298</v>
      </c>
      <c r="B30" s="508" t="s">
        <v>3643</v>
      </c>
      <c r="C30" s="468">
        <v>1241.2</v>
      </c>
      <c r="D30" s="339" t="s">
        <v>3696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>
      <c r="A31" s="339" t="s">
        <v>2905</v>
      </c>
      <c r="B31" s="508" t="s">
        <v>3644</v>
      </c>
      <c r="C31" s="468">
        <v>1241.2</v>
      </c>
      <c r="D31" s="339" t="s">
        <v>3696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39" t="s">
        <v>2905</v>
      </c>
      <c r="B32" s="508" t="s">
        <v>3645</v>
      </c>
      <c r="C32" s="468">
        <v>1241.2</v>
      </c>
      <c r="D32" s="339" t="s">
        <v>3696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39" t="s">
        <v>2905</v>
      </c>
      <c r="B33" s="508" t="s">
        <v>3646</v>
      </c>
      <c r="C33" s="468">
        <v>1241.2</v>
      </c>
      <c r="D33" s="339" t="s">
        <v>3696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>
      <c r="A34" s="339" t="s">
        <v>2905</v>
      </c>
      <c r="B34" s="508" t="s">
        <v>3647</v>
      </c>
      <c r="C34" s="468">
        <v>1241.2</v>
      </c>
      <c r="D34" s="339" t="s">
        <v>3696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5" customHeight="1">
      <c r="A35" s="339" t="s">
        <v>2905</v>
      </c>
      <c r="B35" s="508" t="s">
        <v>3648</v>
      </c>
      <c r="C35" s="468">
        <v>1241.2</v>
      </c>
      <c r="D35" s="339" t="s">
        <v>3696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339" t="s">
        <v>2905</v>
      </c>
      <c r="B36" s="508" t="s">
        <v>3649</v>
      </c>
      <c r="C36" s="468">
        <v>1241.2</v>
      </c>
      <c r="D36" s="339" t="s">
        <v>3696</v>
      </c>
      <c r="E36" s="520"/>
      <c r="F36" s="521"/>
      <c r="G36" s="522"/>
      <c r="H36" s="533"/>
      <c r="I36" s="522"/>
      <c r="J36" s="715"/>
      <c r="K36" s="524"/>
      <c r="L36" s="602"/>
      <c r="M36" s="252"/>
    </row>
    <row r="37" spans="1:13" ht="15" customHeight="1">
      <c r="A37" s="339" t="s">
        <v>2905</v>
      </c>
      <c r="B37" s="508" t="s">
        <v>3650</v>
      </c>
      <c r="C37" s="468">
        <v>1241.2</v>
      </c>
      <c r="D37" s="339" t="s">
        <v>3696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5" customHeight="1">
      <c r="A38" s="339" t="s">
        <v>2905</v>
      </c>
      <c r="B38" s="508" t="s">
        <v>3651</v>
      </c>
      <c r="C38" s="468">
        <v>1241.2</v>
      </c>
      <c r="D38" s="339" t="s">
        <v>3696</v>
      </c>
      <c r="E38" s="520">
        <f>SUM(C23:C38)</f>
        <v>19859.200000000004</v>
      </c>
      <c r="F38" s="521"/>
      <c r="G38" s="522"/>
      <c r="H38" s="533"/>
      <c r="I38" s="522">
        <v>803001</v>
      </c>
      <c r="J38" s="715">
        <f t="shared" si="0"/>
        <v>17120.000000000004</v>
      </c>
      <c r="K38" s="524">
        <f t="shared" si="1"/>
        <v>2739.2000000000007</v>
      </c>
      <c r="L38" s="602"/>
      <c r="M38" s="252"/>
    </row>
    <row r="39" spans="1:13" ht="15" customHeight="1">
      <c r="A39" s="339" t="s">
        <v>2905</v>
      </c>
      <c r="B39" s="341" t="s">
        <v>3188</v>
      </c>
      <c r="C39" s="353">
        <v>10494.52</v>
      </c>
      <c r="D39" s="339" t="s">
        <v>3696</v>
      </c>
      <c r="E39" s="520">
        <f>SUM(C39)</f>
        <v>10494.52</v>
      </c>
      <c r="F39" s="521"/>
      <c r="G39" s="522"/>
      <c r="H39" s="533"/>
      <c r="I39" s="522">
        <v>600616</v>
      </c>
      <c r="J39" s="715">
        <f t="shared" si="0"/>
        <v>9047.0000000000018</v>
      </c>
      <c r="K39" s="524">
        <f t="shared" si="1"/>
        <v>1447.5200000000002</v>
      </c>
      <c r="L39" s="602"/>
      <c r="M39" s="252"/>
    </row>
    <row r="40" spans="1:13" ht="15" customHeight="1">
      <c r="A40" s="339" t="s">
        <v>457</v>
      </c>
      <c r="B40" s="341" t="s">
        <v>3641</v>
      </c>
      <c r="C40" s="353">
        <v>14317.88</v>
      </c>
      <c r="D40" s="339" t="s">
        <v>3696</v>
      </c>
      <c r="E40" s="520">
        <f>SUM(C40:D40)</f>
        <v>14317.88</v>
      </c>
      <c r="F40" s="521"/>
      <c r="G40" s="522"/>
      <c r="H40" s="533"/>
      <c r="I40" s="522">
        <v>600691</v>
      </c>
      <c r="J40" s="715">
        <f t="shared" si="0"/>
        <v>12343</v>
      </c>
      <c r="K40" s="524">
        <f t="shared" si="1"/>
        <v>1974.88</v>
      </c>
      <c r="L40" s="602"/>
      <c r="M40" s="252"/>
    </row>
    <row r="41" spans="1:13" ht="15" customHeight="1">
      <c r="A41" s="339" t="s">
        <v>136</v>
      </c>
      <c r="B41" s="341" t="s">
        <v>3640</v>
      </c>
      <c r="C41" s="353">
        <v>9000.44</v>
      </c>
      <c r="D41" s="339" t="s">
        <v>3696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5" customHeight="1" thickBot="1">
      <c r="A42" s="362" t="s">
        <v>136</v>
      </c>
      <c r="B42" s="415" t="s">
        <v>3642</v>
      </c>
      <c r="C42" s="363">
        <v>15750.48</v>
      </c>
      <c r="D42" s="362" t="s">
        <v>3696</v>
      </c>
      <c r="E42" s="525">
        <f>SUM(C41:C42)</f>
        <v>24750.92</v>
      </c>
      <c r="F42" s="526">
        <f>SUM(E30:E42)</f>
        <v>69422.52</v>
      </c>
      <c r="G42" s="527"/>
      <c r="H42" s="537"/>
      <c r="I42" s="527">
        <v>600640</v>
      </c>
      <c r="J42" s="714">
        <f t="shared" si="0"/>
        <v>21337</v>
      </c>
      <c r="K42" s="529">
        <f t="shared" si="1"/>
        <v>3413.92</v>
      </c>
      <c r="L42" s="602"/>
      <c r="M42" s="252"/>
    </row>
    <row r="43" spans="1:13" ht="15" customHeight="1">
      <c r="A43" s="339" t="s">
        <v>136</v>
      </c>
      <c r="B43" s="508" t="s">
        <v>3653</v>
      </c>
      <c r="C43" s="468">
        <v>1241.2</v>
      </c>
      <c r="D43" s="339" t="s">
        <v>3699</v>
      </c>
      <c r="E43" s="520"/>
      <c r="F43" s="521"/>
      <c r="G43" s="522"/>
      <c r="H43" s="533"/>
      <c r="I43" s="522"/>
      <c r="J43" s="715"/>
      <c r="K43" s="524"/>
      <c r="L43" s="602"/>
      <c r="M43" s="252"/>
    </row>
    <row r="44" spans="1:13" ht="15" customHeight="1">
      <c r="A44" s="339" t="s">
        <v>136</v>
      </c>
      <c r="B44" s="508" t="s">
        <v>3654</v>
      </c>
      <c r="C44" s="468">
        <v>1241.2</v>
      </c>
      <c r="D44" s="339" t="s">
        <v>3699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>
      <c r="A45" s="339" t="s">
        <v>298</v>
      </c>
      <c r="B45" s="508" t="s">
        <v>3657</v>
      </c>
      <c r="C45" s="468">
        <v>1241.2</v>
      </c>
      <c r="D45" s="339" t="s">
        <v>3699</v>
      </c>
      <c r="E45" s="520"/>
      <c r="F45" s="521"/>
      <c r="G45" s="522"/>
      <c r="H45" s="533"/>
      <c r="I45" s="522"/>
      <c r="J45" s="715"/>
      <c r="K45" s="524"/>
      <c r="L45" s="602"/>
      <c r="M45" s="252"/>
    </row>
    <row r="46" spans="1:13" ht="15" customHeight="1">
      <c r="A46" s="339" t="s">
        <v>136</v>
      </c>
      <c r="B46" s="508" t="s">
        <v>3658</v>
      </c>
      <c r="C46" s="468">
        <v>1241.2</v>
      </c>
      <c r="D46" s="339" t="s">
        <v>3699</v>
      </c>
      <c r="E46" s="520">
        <f>SUM(C43:C46)</f>
        <v>4964.8</v>
      </c>
      <c r="F46" s="521"/>
      <c r="G46" s="522"/>
      <c r="H46" s="533"/>
      <c r="I46" s="522">
        <v>803001</v>
      </c>
      <c r="J46" s="715">
        <f t="shared" si="0"/>
        <v>4280</v>
      </c>
      <c r="K46" s="524">
        <f t="shared" si="1"/>
        <v>684.80000000000007</v>
      </c>
      <c r="L46" s="602"/>
      <c r="M46" s="252"/>
    </row>
    <row r="47" spans="1:13" ht="15" customHeight="1">
      <c r="A47" s="339" t="s">
        <v>134</v>
      </c>
      <c r="B47" s="341" t="s">
        <v>3136</v>
      </c>
      <c r="C47" s="353">
        <v>11456.16</v>
      </c>
      <c r="D47" s="339" t="s">
        <v>3699</v>
      </c>
      <c r="E47" s="520">
        <f>SUM(C47)</f>
        <v>11456.16</v>
      </c>
      <c r="F47" s="521"/>
      <c r="G47" s="522"/>
      <c r="H47" s="533"/>
      <c r="I47" s="522">
        <v>600644</v>
      </c>
      <c r="J47" s="715">
        <f t="shared" si="0"/>
        <v>9876</v>
      </c>
      <c r="K47" s="524">
        <f t="shared" si="1"/>
        <v>1580.16</v>
      </c>
      <c r="L47" s="602"/>
      <c r="M47" s="252"/>
    </row>
    <row r="48" spans="1:13" ht="15" customHeight="1">
      <c r="A48" s="339" t="s">
        <v>136</v>
      </c>
      <c r="B48" s="414" t="s">
        <v>3655</v>
      </c>
      <c r="C48" s="382">
        <v>15750.48</v>
      </c>
      <c r="D48" s="339" t="s">
        <v>3699</v>
      </c>
      <c r="E48" s="520">
        <f t="shared" ref="E48:E49" si="2">SUM(C48)</f>
        <v>15750.48</v>
      </c>
      <c r="F48" s="521"/>
      <c r="G48" s="522"/>
      <c r="H48" s="533"/>
      <c r="I48" s="522">
        <v>600640</v>
      </c>
      <c r="J48" s="715">
        <f t="shared" si="0"/>
        <v>13578</v>
      </c>
      <c r="K48" s="524">
        <f t="shared" si="1"/>
        <v>2172.48</v>
      </c>
      <c r="L48" s="602"/>
      <c r="M48" s="252"/>
    </row>
    <row r="49" spans="1:13" ht="15" customHeight="1" thickBot="1">
      <c r="A49" s="362" t="s">
        <v>3561</v>
      </c>
      <c r="B49" s="415" t="s">
        <v>3656</v>
      </c>
      <c r="C49" s="363">
        <v>33056.519999999997</v>
      </c>
      <c r="D49" s="362" t="s">
        <v>3699</v>
      </c>
      <c r="E49" s="520">
        <f t="shared" si="2"/>
        <v>33056.519999999997</v>
      </c>
      <c r="F49" s="526">
        <f>SUM(E44:E49)</f>
        <v>65227.959999999992</v>
      </c>
      <c r="G49" s="527"/>
      <c r="H49" s="537"/>
      <c r="I49" s="527">
        <v>600653</v>
      </c>
      <c r="J49" s="715">
        <f t="shared" si="0"/>
        <v>28497</v>
      </c>
      <c r="K49" s="524">
        <f t="shared" si="1"/>
        <v>4559.5200000000004</v>
      </c>
      <c r="L49" s="602"/>
      <c r="M49" s="252"/>
    </row>
    <row r="50" spans="1:13" ht="17.25" customHeight="1" thickBot="1">
      <c r="A50" s="625" t="s">
        <v>2770</v>
      </c>
      <c r="B50" s="626">
        <v>2000277866</v>
      </c>
      <c r="C50" s="438">
        <v>-10002.42</v>
      </c>
      <c r="D50" s="372" t="s">
        <v>3700</v>
      </c>
      <c r="E50" s="543"/>
      <c r="F50" s="544">
        <f>SUM(C50)</f>
        <v>-10002.42</v>
      </c>
      <c r="G50" s="545"/>
      <c r="H50" s="546"/>
      <c r="I50" s="545">
        <v>700075</v>
      </c>
      <c r="J50" s="717">
        <f>F50/1.16</f>
        <v>-8622.7758620689656</v>
      </c>
      <c r="K50" s="548">
        <f t="shared" si="1"/>
        <v>-1379.6441379310345</v>
      </c>
      <c r="L50" s="602"/>
      <c r="M50" s="252"/>
    </row>
    <row r="51" spans="1:13" ht="17.25" customHeight="1" thickBot="1">
      <c r="A51" s="625" t="s">
        <v>2770</v>
      </c>
      <c r="B51" s="626">
        <v>2000278065</v>
      </c>
      <c r="C51" s="438">
        <v>-11373.45</v>
      </c>
      <c r="D51" s="372" t="s">
        <v>3701</v>
      </c>
      <c r="E51" s="543"/>
      <c r="F51" s="544">
        <f t="shared" ref="F51:F56" si="3">SUM(C51)</f>
        <v>-11373.45</v>
      </c>
      <c r="G51" s="545"/>
      <c r="H51" s="546"/>
      <c r="I51" s="545">
        <v>700075</v>
      </c>
      <c r="J51" s="717">
        <f t="shared" ref="J51:J56" si="4">F51/1.16</f>
        <v>-9804.6982758620707</v>
      </c>
      <c r="K51" s="548">
        <f t="shared" si="1"/>
        <v>-1568.7517241379314</v>
      </c>
      <c r="L51" s="602"/>
      <c r="M51" s="252"/>
    </row>
    <row r="52" spans="1:13" ht="17.25" customHeight="1" thickBot="1">
      <c r="A52" s="625" t="s">
        <v>2770</v>
      </c>
      <c r="B52" s="626">
        <v>2000278269</v>
      </c>
      <c r="C52" s="438">
        <v>-2320</v>
      </c>
      <c r="D52" s="372" t="s">
        <v>3702</v>
      </c>
      <c r="E52" s="543"/>
      <c r="F52" s="544">
        <f t="shared" si="3"/>
        <v>-2320</v>
      </c>
      <c r="G52" s="545"/>
      <c r="H52" s="546"/>
      <c r="I52" s="545">
        <v>700075</v>
      </c>
      <c r="J52" s="717">
        <f t="shared" si="4"/>
        <v>-2000.0000000000002</v>
      </c>
      <c r="K52" s="548">
        <f t="shared" si="1"/>
        <v>-320.00000000000006</v>
      </c>
      <c r="L52" s="602"/>
      <c r="M52" s="252"/>
    </row>
    <row r="53" spans="1:13" ht="17.25" customHeight="1" thickBot="1">
      <c r="A53" s="625" t="s">
        <v>2770</v>
      </c>
      <c r="B53" s="626">
        <v>2000278270</v>
      </c>
      <c r="C53" s="438">
        <v>-2320</v>
      </c>
      <c r="D53" s="372" t="s">
        <v>3703</v>
      </c>
      <c r="E53" s="543"/>
      <c r="F53" s="544">
        <f t="shared" si="3"/>
        <v>-2320</v>
      </c>
      <c r="G53" s="545"/>
      <c r="H53" s="546"/>
      <c r="I53" s="545">
        <v>700075</v>
      </c>
      <c r="J53" s="717">
        <f t="shared" si="4"/>
        <v>-2000.0000000000002</v>
      </c>
      <c r="K53" s="548">
        <f t="shared" si="1"/>
        <v>-320.00000000000006</v>
      </c>
      <c r="L53" s="602"/>
      <c r="M53" s="252"/>
    </row>
    <row r="54" spans="1:13" ht="17.25" customHeight="1" thickBot="1">
      <c r="A54" s="625" t="s">
        <v>2770</v>
      </c>
      <c r="B54" s="626">
        <v>2000278271</v>
      </c>
      <c r="C54" s="438">
        <v>-2320</v>
      </c>
      <c r="D54" s="372" t="s">
        <v>3704</v>
      </c>
      <c r="E54" s="543"/>
      <c r="F54" s="544">
        <f t="shared" si="3"/>
        <v>-2320</v>
      </c>
      <c r="G54" s="545"/>
      <c r="H54" s="546"/>
      <c r="I54" s="545">
        <v>700075</v>
      </c>
      <c r="J54" s="717">
        <f t="shared" si="4"/>
        <v>-2000.0000000000002</v>
      </c>
      <c r="K54" s="548">
        <f t="shared" si="1"/>
        <v>-320.00000000000006</v>
      </c>
      <c r="L54" s="602"/>
      <c r="M54" s="252"/>
    </row>
    <row r="55" spans="1:13" ht="17.25" customHeight="1" thickBot="1">
      <c r="A55" s="625" t="s">
        <v>2770</v>
      </c>
      <c r="B55" s="626">
        <v>2000278272</v>
      </c>
      <c r="C55" s="438">
        <v>-2320</v>
      </c>
      <c r="D55" s="372" t="s">
        <v>3705</v>
      </c>
      <c r="E55" s="543"/>
      <c r="F55" s="544">
        <f t="shared" si="3"/>
        <v>-2320</v>
      </c>
      <c r="G55" s="545"/>
      <c r="H55" s="546"/>
      <c r="I55" s="545">
        <v>700075</v>
      </c>
      <c r="J55" s="717">
        <f t="shared" si="4"/>
        <v>-2000.0000000000002</v>
      </c>
      <c r="K55" s="548">
        <f t="shared" si="1"/>
        <v>-320.00000000000006</v>
      </c>
      <c r="L55" s="602"/>
      <c r="M55" s="252"/>
    </row>
    <row r="56" spans="1:13" ht="17.25" customHeight="1" thickBot="1">
      <c r="A56" s="625" t="s">
        <v>2770</v>
      </c>
      <c r="B56" s="481">
        <v>2000278422</v>
      </c>
      <c r="C56" s="438">
        <v>-4852.6899999999996</v>
      </c>
      <c r="D56" s="372" t="s">
        <v>3706</v>
      </c>
      <c r="E56" s="543"/>
      <c r="F56" s="544">
        <f t="shared" si="3"/>
        <v>-4852.6899999999996</v>
      </c>
      <c r="G56" s="545"/>
      <c r="H56" s="546"/>
      <c r="I56" s="545">
        <v>700075</v>
      </c>
      <c r="J56" s="717">
        <f t="shared" si="4"/>
        <v>-4183.3534482758623</v>
      </c>
      <c r="K56" s="548">
        <f t="shared" si="1"/>
        <v>-669.33655172413796</v>
      </c>
      <c r="L56" s="602"/>
      <c r="M56" s="252"/>
    </row>
    <row r="57" spans="1:13" ht="15" customHeight="1">
      <c r="A57" s="380"/>
      <c r="B57" s="414"/>
      <c r="C57" s="382"/>
      <c r="D57" s="380"/>
      <c r="E57" s="520"/>
      <c r="F57" s="521"/>
      <c r="G57" s="522"/>
      <c r="H57" s="533"/>
      <c r="I57" s="522"/>
      <c r="J57" s="715"/>
      <c r="K57" s="524"/>
      <c r="L57" s="602"/>
      <c r="M57" s="252"/>
    </row>
    <row r="58" spans="1:13" ht="15" customHeight="1">
      <c r="A58" s="380"/>
      <c r="B58" s="414"/>
      <c r="C58" s="382"/>
      <c r="D58" s="380"/>
      <c r="E58" s="520"/>
      <c r="F58" s="521"/>
      <c r="G58" s="522"/>
      <c r="H58" s="533"/>
      <c r="I58" s="522"/>
      <c r="J58" s="715"/>
      <c r="K58" s="524"/>
      <c r="L58" s="602"/>
      <c r="M58" s="252"/>
    </row>
    <row r="59" spans="1:13" ht="15" customHeight="1">
      <c r="A59" s="380"/>
      <c r="B59" s="708"/>
      <c r="C59" s="382"/>
      <c r="D59" s="380"/>
      <c r="E59" s="520"/>
      <c r="F59" s="521"/>
      <c r="G59" s="522"/>
      <c r="H59" s="533"/>
      <c r="I59" s="522"/>
      <c r="J59" s="715"/>
      <c r="K59" s="524"/>
      <c r="L59" s="602"/>
      <c r="M59" s="252"/>
    </row>
    <row r="60" spans="1:13" ht="15" customHeight="1">
      <c r="A60" s="325"/>
      <c r="B60" s="727"/>
      <c r="C60" s="281">
        <f>SUM(C6:C59)</f>
        <v>191290</v>
      </c>
      <c r="D60" s="281"/>
      <c r="E60" s="281"/>
      <c r="F60" s="281">
        <f>SUM(F6:F59)</f>
        <v>191289.99999999997</v>
      </c>
      <c r="G60" s="281"/>
      <c r="H60" s="534">
        <f>SUM(H6:H59)</f>
        <v>0</v>
      </c>
      <c r="I60" s="281"/>
      <c r="J60" s="281">
        <f>SUM(J6:J59)</f>
        <v>164905.17241379313</v>
      </c>
      <c r="K60" s="281">
        <f>SUM(K6:K59)</f>
        <v>26384.827586206902</v>
      </c>
      <c r="L60" s="281"/>
      <c r="M60" s="283"/>
    </row>
    <row r="61" spans="1:13" ht="15" customHeight="1">
      <c r="A61" s="278"/>
      <c r="B61" s="727"/>
      <c r="C61" s="240"/>
      <c r="D61" s="281"/>
      <c r="E61" s="281"/>
      <c r="F61" s="237"/>
      <c r="G61" s="240"/>
      <c r="H61" s="533"/>
      <c r="I61" s="240"/>
      <c r="J61" s="243"/>
      <c r="K61" s="251"/>
      <c r="L61" s="252"/>
      <c r="M61" s="252"/>
    </row>
    <row r="62" spans="1:13" ht="15" customHeight="1">
      <c r="A62" s="697" t="s">
        <v>3710</v>
      </c>
      <c r="B62" s="1051" t="s">
        <v>3711</v>
      </c>
      <c r="C62" s="1051"/>
      <c r="D62" s="1051"/>
      <c r="E62" s="1051"/>
      <c r="F62" s="1051"/>
      <c r="G62" s="240"/>
      <c r="H62" s="533"/>
      <c r="I62" s="240"/>
      <c r="J62" s="243"/>
      <c r="K62" s="251"/>
      <c r="L62" s="252"/>
      <c r="M62" s="252"/>
    </row>
    <row r="63" spans="1:13" ht="15.75">
      <c r="A63" s="284"/>
      <c r="B63" s="595"/>
      <c r="C63" s="273"/>
      <c r="D63" s="281"/>
      <c r="E63" s="281"/>
      <c r="F63" s="281"/>
      <c r="G63" s="295"/>
      <c r="H63" s="534"/>
      <c r="I63" s="281"/>
      <c r="J63" s="281"/>
      <c r="K63" s="281"/>
      <c r="L63" s="286"/>
      <c r="M63" s="252"/>
    </row>
    <row r="64" spans="1:13" ht="15.75" thickBot="1">
      <c r="A64" s="603"/>
      <c r="B64" s="273"/>
      <c r="C64" s="273"/>
      <c r="D64" s="250"/>
      <c r="E64" s="330" t="s">
        <v>3708</v>
      </c>
      <c r="F64" s="331">
        <v>42947</v>
      </c>
      <c r="G64" s="332">
        <v>191290</v>
      </c>
      <c r="H64" s="535"/>
      <c r="I64" s="239"/>
      <c r="J64" s="239"/>
      <c r="K64" s="252"/>
      <c r="L64" s="252"/>
      <c r="M64" s="288"/>
    </row>
    <row r="65" spans="1:13" ht="16.5" thickBot="1">
      <c r="A65" s="284"/>
      <c r="B65" s="273"/>
      <c r="C65" s="273"/>
      <c r="D65" s="250"/>
      <c r="E65" s="330" t="s">
        <v>3709</v>
      </c>
      <c r="F65" s="331">
        <v>42950</v>
      </c>
      <c r="G65" s="332">
        <v>283289.2</v>
      </c>
      <c r="H65" s="535"/>
      <c r="I65" s="239"/>
      <c r="J65" s="289" t="s">
        <v>551</v>
      </c>
      <c r="K65" s="290">
        <f>J60+K60-F60</f>
        <v>0</v>
      </c>
      <c r="L65" s="252"/>
      <c r="M65" s="288"/>
    </row>
    <row r="66" spans="1:13" ht="15.75">
      <c r="A66" s="284"/>
      <c r="B66" s="273"/>
      <c r="C66" s="239"/>
      <c r="D66" s="252"/>
      <c r="E66" s="239"/>
      <c r="F66" s="239"/>
      <c r="G66" s="252"/>
      <c r="H66" s="535"/>
      <c r="I66" s="239"/>
      <c r="J66" s="239"/>
      <c r="K66" s="252"/>
      <c r="L66" s="252"/>
      <c r="M66" s="288"/>
    </row>
    <row r="67" spans="1:13" ht="15.75">
      <c r="A67" s="284"/>
      <c r="B67" s="273"/>
      <c r="C67" s="273"/>
      <c r="D67" s="250"/>
      <c r="E67" s="239"/>
      <c r="F67" s="239"/>
      <c r="G67" s="239"/>
      <c r="H67" s="535"/>
      <c r="I67" s="239"/>
      <c r="J67" s="239"/>
      <c r="K67" s="252"/>
      <c r="L67" s="252"/>
      <c r="M67" s="288"/>
    </row>
    <row r="68" spans="1:13" ht="15.75">
      <c r="A68" s="284"/>
      <c r="B68" s="273"/>
      <c r="C68" s="273"/>
      <c r="D68" s="250"/>
      <c r="E68" s="239"/>
      <c r="F68" s="239"/>
      <c r="G68" s="239"/>
      <c r="H68" s="535"/>
      <c r="I68" s="239"/>
      <c r="J68" s="239"/>
      <c r="K68" s="252"/>
      <c r="L68" s="252"/>
      <c r="M68" s="288"/>
    </row>
    <row r="69" spans="1:13" ht="15.75">
      <c r="A69" s="284"/>
      <c r="B69" s="273"/>
      <c r="C69" s="273"/>
      <c r="D69" s="291"/>
      <c r="E69" s="292"/>
      <c r="F69" s="292"/>
      <c r="G69" s="292"/>
      <c r="H69" s="536"/>
      <c r="I69" s="292"/>
      <c r="J69" s="292"/>
      <c r="K69" s="288"/>
      <c r="L69" s="288"/>
      <c r="M69" s="288"/>
    </row>
    <row r="70" spans="1:13" ht="15.75">
      <c r="A70" s="604"/>
      <c r="B70" s="605"/>
      <c r="C70" s="606"/>
      <c r="D70" s="520"/>
      <c r="E70" s="292"/>
      <c r="F70" s="292"/>
      <c r="G70" s="292"/>
      <c r="H70" s="536"/>
      <c r="I70" s="292"/>
      <c r="J70" s="292"/>
      <c r="K70" s="288"/>
      <c r="L70" s="288"/>
      <c r="M70" s="288"/>
    </row>
    <row r="71" spans="1:13" ht="15.75">
      <c r="A71" s="294"/>
      <c r="B71" s="239" t="s">
        <v>25</v>
      </c>
      <c r="C71" s="239"/>
      <c r="D71" s="239"/>
      <c r="E71" s="240"/>
      <c r="F71" s="240"/>
      <c r="G71" s="240"/>
      <c r="H71" s="533"/>
      <c r="I71" s="240"/>
      <c r="J71" s="240"/>
      <c r="K71" s="295"/>
      <c r="L71" s="252"/>
      <c r="M71" s="252"/>
    </row>
    <row r="72" spans="1:13" ht="15.75">
      <c r="A72" s="296"/>
      <c r="B72" s="239" t="s">
        <v>127</v>
      </c>
      <c r="C72" s="239"/>
      <c r="D72" s="239"/>
      <c r="E72" s="240"/>
      <c r="F72" s="240"/>
      <c r="G72" s="240"/>
      <c r="H72" s="533"/>
      <c r="I72" s="240"/>
      <c r="J72" s="240"/>
      <c r="K72" s="295"/>
      <c r="L72" s="252"/>
      <c r="M72" s="252"/>
    </row>
    <row r="73" spans="1:13" ht="15.75">
      <c r="A73" s="297"/>
      <c r="B73" s="239" t="s">
        <v>161</v>
      </c>
      <c r="C73" s="239"/>
      <c r="D73" s="239"/>
      <c r="E73" s="240"/>
      <c r="F73" s="240"/>
      <c r="G73" s="240"/>
      <c r="H73" s="533"/>
      <c r="I73" s="240"/>
      <c r="J73" s="240"/>
      <c r="K73" s="295"/>
      <c r="L73" s="252"/>
      <c r="M73" s="252"/>
    </row>
    <row r="74" spans="1:13" ht="15.75">
      <c r="A74" s="239"/>
      <c r="B74" s="239"/>
      <c r="C74" s="239"/>
      <c r="D74" s="239"/>
      <c r="E74" s="240"/>
      <c r="F74" s="240"/>
      <c r="G74" s="240"/>
      <c r="H74" s="533"/>
      <c r="I74" s="240"/>
      <c r="J74" s="240"/>
      <c r="K74" s="295"/>
      <c r="L74" s="252"/>
      <c r="M74" s="252"/>
    </row>
    <row r="75" spans="1:13" ht="15.75">
      <c r="A75" s="239"/>
      <c r="B75" s="239"/>
      <c r="C75" s="239"/>
      <c r="D75" s="239"/>
      <c r="E75" s="240"/>
      <c r="F75" s="240"/>
      <c r="G75" s="240"/>
      <c r="H75" s="533"/>
      <c r="I75" s="240"/>
      <c r="J75" s="240"/>
      <c r="K75" s="295"/>
      <c r="L75" s="252"/>
      <c r="M75" s="252"/>
    </row>
    <row r="76" spans="1:13">
      <c r="K76" s="45"/>
      <c r="L76" s="49"/>
      <c r="M76" s="49"/>
    </row>
    <row r="77" spans="1:13">
      <c r="K77" s="45"/>
      <c r="L77" s="49"/>
      <c r="M77" s="49"/>
    </row>
    <row r="78" spans="1:13">
      <c r="K78" s="45"/>
      <c r="L78" s="49"/>
      <c r="M78" s="49"/>
    </row>
    <row r="79" spans="1:13">
      <c r="K79" s="45"/>
      <c r="L79" s="49"/>
      <c r="M79" s="49"/>
    </row>
    <row r="80" spans="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</sheetData>
  <autoFilter ref="A5:L63"/>
  <sortState ref="A6:D49">
    <sortCondition ref="D6:D49"/>
  </sortState>
  <mergeCells count="3">
    <mergeCell ref="I3:K3"/>
    <mergeCell ref="A4:D4"/>
    <mergeCell ref="B62:F62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43"/>
  <sheetViews>
    <sheetView zoomScale="130" zoomScaleNormal="130" workbookViewId="0">
      <pane ySplit="4" topLeftCell="A17" activePane="bottomLeft" state="frozenSplit"/>
      <selection pane="bottomLeft" activeCell="P5" sqref="P5:P37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3763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3713</v>
      </c>
      <c r="B5" s="343" t="s">
        <v>2731</v>
      </c>
      <c r="C5" s="343" t="s">
        <v>3155</v>
      </c>
      <c r="D5" s="431"/>
      <c r="E5" s="431"/>
      <c r="F5" s="431"/>
      <c r="G5" s="344">
        <v>-15750.48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746</v>
      </c>
      <c r="O5" s="339" t="s">
        <v>136</v>
      </c>
      <c r="P5" s="339" t="s">
        <v>3766</v>
      </c>
      <c r="Q5" s="642"/>
      <c r="R5" s="29"/>
    </row>
    <row r="6" spans="1:18" s="24" customFormat="1" ht="12.75">
      <c r="A6" s="343" t="s">
        <v>3714</v>
      </c>
      <c r="B6" s="343" t="s">
        <v>2731</v>
      </c>
      <c r="C6" s="343" t="s">
        <v>3551</v>
      </c>
      <c r="D6" s="431"/>
      <c r="E6" s="431"/>
      <c r="F6" s="431"/>
      <c r="G6" s="344">
        <v>-21592.240000000002</v>
      </c>
      <c r="H6" s="335" t="s">
        <v>135</v>
      </c>
      <c r="I6" s="399"/>
      <c r="J6" s="336"/>
      <c r="K6" s="337"/>
      <c r="L6" s="337"/>
      <c r="M6" s="637" t="s">
        <v>138</v>
      </c>
      <c r="N6" s="339" t="s">
        <v>3604</v>
      </c>
      <c r="O6" s="339" t="s">
        <v>383</v>
      </c>
      <c r="P6" s="339" t="s">
        <v>3769</v>
      </c>
      <c r="Q6" s="642"/>
      <c r="R6" s="29"/>
    </row>
    <row r="7" spans="1:18" s="24" customFormat="1" ht="12.75">
      <c r="A7" s="445" t="s">
        <v>3715</v>
      </c>
      <c r="B7" s="445" t="s">
        <v>2834</v>
      </c>
      <c r="C7" s="478" t="s">
        <v>3716</v>
      </c>
      <c r="D7" s="478"/>
      <c r="E7" s="478"/>
      <c r="F7" s="478"/>
      <c r="G7" s="422">
        <v>1241.2</v>
      </c>
      <c r="H7" s="335"/>
      <c r="I7" s="399"/>
      <c r="J7" s="336"/>
      <c r="K7" s="337"/>
      <c r="L7" s="337"/>
      <c r="M7" s="637" t="s">
        <v>138</v>
      </c>
      <c r="N7" s="339" t="s">
        <v>3743</v>
      </c>
      <c r="O7" s="339" t="s">
        <v>136</v>
      </c>
      <c r="P7" s="339" t="s">
        <v>3764</v>
      </c>
      <c r="Q7" s="642"/>
      <c r="R7" s="29"/>
    </row>
    <row r="8" spans="1:18" s="24" customFormat="1" ht="12.75">
      <c r="A8" s="445" t="s">
        <v>3713</v>
      </c>
      <c r="B8" s="445" t="s">
        <v>2834</v>
      </c>
      <c r="C8" s="478" t="s">
        <v>3718</v>
      </c>
      <c r="D8" s="478"/>
      <c r="E8" s="478"/>
      <c r="F8" s="478"/>
      <c r="G8" s="446">
        <v>1241.2</v>
      </c>
      <c r="H8" s="335"/>
      <c r="I8" s="399"/>
      <c r="J8" s="336"/>
      <c r="K8" s="337"/>
      <c r="L8" s="337"/>
      <c r="M8" s="637" t="s">
        <v>138</v>
      </c>
      <c r="N8" s="339" t="s">
        <v>3744</v>
      </c>
      <c r="O8" s="339" t="s">
        <v>1296</v>
      </c>
      <c r="P8" s="339" t="s">
        <v>3765</v>
      </c>
      <c r="Q8" s="642"/>
      <c r="R8" s="29"/>
    </row>
    <row r="9" spans="1:18" s="24" customFormat="1" ht="12.75">
      <c r="A9" s="445" t="s">
        <v>3713</v>
      </c>
      <c r="B9" s="445" t="s">
        <v>2834</v>
      </c>
      <c r="C9" s="478" t="s">
        <v>3719</v>
      </c>
      <c r="D9" s="478"/>
      <c r="E9" s="478"/>
      <c r="F9" s="478"/>
      <c r="G9" s="446">
        <v>1241.2</v>
      </c>
      <c r="H9" s="335"/>
      <c r="I9" s="399"/>
      <c r="J9" s="336"/>
      <c r="K9" s="337"/>
      <c r="L9" s="337"/>
      <c r="M9" s="637" t="s">
        <v>138</v>
      </c>
      <c r="N9" s="339" t="s">
        <v>3745</v>
      </c>
      <c r="O9" s="339" t="s">
        <v>136</v>
      </c>
      <c r="P9" s="339" t="s">
        <v>3765</v>
      </c>
      <c r="Q9" s="642"/>
      <c r="R9" s="29"/>
    </row>
    <row r="10" spans="1:18" s="24" customFormat="1" ht="12.75">
      <c r="A10" s="445" t="s">
        <v>3714</v>
      </c>
      <c r="B10" s="445" t="s">
        <v>2834</v>
      </c>
      <c r="C10" s="478" t="s">
        <v>3730</v>
      </c>
      <c r="D10" s="478"/>
      <c r="E10" s="478"/>
      <c r="F10" s="478"/>
      <c r="G10" s="446">
        <v>1241.2</v>
      </c>
      <c r="H10" s="335"/>
      <c r="I10" s="399"/>
      <c r="J10" s="336"/>
      <c r="K10" s="337"/>
      <c r="L10" s="337"/>
      <c r="M10" s="637" t="s">
        <v>138</v>
      </c>
      <c r="N10" s="339" t="s">
        <v>3746</v>
      </c>
      <c r="O10" s="339" t="s">
        <v>298</v>
      </c>
      <c r="P10" s="339" t="s">
        <v>3768</v>
      </c>
      <c r="Q10" s="642"/>
      <c r="R10" s="29"/>
    </row>
    <row r="11" spans="1:18" s="24" customFormat="1" ht="12.75">
      <c r="A11" s="445" t="s">
        <v>3714</v>
      </c>
      <c r="B11" s="445" t="s">
        <v>2834</v>
      </c>
      <c r="C11" s="478" t="s">
        <v>3731</v>
      </c>
      <c r="D11" s="478"/>
      <c r="E11" s="478"/>
      <c r="F11" s="478"/>
      <c r="G11" s="446">
        <v>1241.2</v>
      </c>
      <c r="H11" s="335"/>
      <c r="I11" s="399"/>
      <c r="J11" s="336"/>
      <c r="K11" s="337"/>
      <c r="L11" s="337"/>
      <c r="M11" s="637" t="s">
        <v>138</v>
      </c>
      <c r="N11" s="339" t="s">
        <v>3747</v>
      </c>
      <c r="O11" s="339" t="s">
        <v>298</v>
      </c>
      <c r="P11" s="339" t="s">
        <v>3768</v>
      </c>
      <c r="Q11" s="642"/>
      <c r="R11" s="29"/>
    </row>
    <row r="12" spans="1:18" s="24" customFormat="1" ht="12.75">
      <c r="A12" s="445" t="s">
        <v>3714</v>
      </c>
      <c r="B12" s="445" t="s">
        <v>2834</v>
      </c>
      <c r="C12" s="478" t="s">
        <v>3732</v>
      </c>
      <c r="D12" s="478"/>
      <c r="E12" s="478"/>
      <c r="F12" s="478"/>
      <c r="G12" s="446">
        <v>1241.2</v>
      </c>
      <c r="H12" s="335"/>
      <c r="I12" s="399"/>
      <c r="J12" s="336"/>
      <c r="K12" s="337"/>
      <c r="L12" s="337"/>
      <c r="M12" s="637" t="s">
        <v>138</v>
      </c>
      <c r="N12" s="339" t="s">
        <v>3748</v>
      </c>
      <c r="O12" s="339" t="s">
        <v>136</v>
      </c>
      <c r="P12" s="339" t="s">
        <v>3768</v>
      </c>
      <c r="Q12" s="642"/>
      <c r="R12" s="29"/>
    </row>
    <row r="13" spans="1:18" s="24" customFormat="1" ht="12.75">
      <c r="A13" s="445" t="s">
        <v>3714</v>
      </c>
      <c r="B13" s="445" t="s">
        <v>2834</v>
      </c>
      <c r="C13" s="478" t="s">
        <v>3733</v>
      </c>
      <c r="D13" s="478"/>
      <c r="E13" s="478"/>
      <c r="F13" s="478"/>
      <c r="G13" s="446">
        <v>1241.2</v>
      </c>
      <c r="H13" s="335"/>
      <c r="I13" s="399"/>
      <c r="J13" s="336"/>
      <c r="K13" s="337"/>
      <c r="L13" s="337"/>
      <c r="M13" s="637" t="s">
        <v>138</v>
      </c>
      <c r="N13" s="339" t="s">
        <v>3749</v>
      </c>
      <c r="O13" s="339" t="s">
        <v>136</v>
      </c>
      <c r="P13" s="339" t="s">
        <v>3768</v>
      </c>
      <c r="Q13" s="642"/>
      <c r="R13" s="29"/>
    </row>
    <row r="14" spans="1:18" s="24" customFormat="1" ht="12.75">
      <c r="A14" s="445" t="s">
        <v>3714</v>
      </c>
      <c r="B14" s="445" t="s">
        <v>2834</v>
      </c>
      <c r="C14" s="478" t="s">
        <v>3734</v>
      </c>
      <c r="D14" s="478"/>
      <c r="E14" s="478"/>
      <c r="F14" s="478"/>
      <c r="G14" s="446">
        <v>1241.2</v>
      </c>
      <c r="H14" s="335"/>
      <c r="I14" s="399"/>
      <c r="J14" s="336"/>
      <c r="K14" s="337"/>
      <c r="L14" s="337"/>
      <c r="M14" s="637" t="s">
        <v>138</v>
      </c>
      <c r="N14" s="339" t="s">
        <v>3750</v>
      </c>
      <c r="O14" s="339" t="s">
        <v>136</v>
      </c>
      <c r="P14" s="339" t="s">
        <v>3768</v>
      </c>
      <c r="Q14" s="642"/>
      <c r="R14" s="29"/>
    </row>
    <row r="15" spans="1:18" s="24" customFormat="1" ht="12.75">
      <c r="A15" s="445" t="s">
        <v>3714</v>
      </c>
      <c r="B15" s="445" t="s">
        <v>2834</v>
      </c>
      <c r="C15" s="478" t="s">
        <v>3735</v>
      </c>
      <c r="D15" s="478"/>
      <c r="E15" s="478"/>
      <c r="F15" s="478"/>
      <c r="G15" s="446">
        <v>1241.2</v>
      </c>
      <c r="H15" s="335"/>
      <c r="I15" s="399"/>
      <c r="J15" s="336"/>
      <c r="K15" s="337"/>
      <c r="L15" s="337"/>
      <c r="M15" s="637" t="s">
        <v>138</v>
      </c>
      <c r="N15" s="339" t="s">
        <v>3751</v>
      </c>
      <c r="O15" s="339" t="s">
        <v>136</v>
      </c>
      <c r="P15" s="339" t="s">
        <v>3768</v>
      </c>
      <c r="Q15" s="642"/>
      <c r="R15" s="29"/>
    </row>
    <row r="16" spans="1:18" s="24" customFormat="1" ht="12.75">
      <c r="A16" t="s">
        <v>3713</v>
      </c>
      <c r="B16" t="s">
        <v>2834</v>
      </c>
      <c r="C16" s="341" t="s">
        <v>3332</v>
      </c>
      <c r="D16" s="431"/>
      <c r="E16" s="431"/>
      <c r="F16" s="431"/>
      <c r="G16" s="353">
        <v>9000.44</v>
      </c>
      <c r="H16" s="335"/>
      <c r="I16" s="399"/>
      <c r="J16" s="336"/>
      <c r="K16" s="337"/>
      <c r="L16" s="337"/>
      <c r="M16" s="637" t="s">
        <v>138</v>
      </c>
      <c r="N16" s="339" t="s">
        <v>3380</v>
      </c>
      <c r="O16" s="339" t="s">
        <v>136</v>
      </c>
      <c r="P16" s="339" t="s">
        <v>3765</v>
      </c>
      <c r="Q16" s="642"/>
      <c r="R16" s="29"/>
    </row>
    <row r="17" spans="1:18" s="24" customFormat="1" ht="12.75">
      <c r="A17" t="s">
        <v>3713</v>
      </c>
      <c r="B17" t="s">
        <v>2834</v>
      </c>
      <c r="C17" s="488" t="s">
        <v>3720</v>
      </c>
      <c r="D17" s="431"/>
      <c r="E17" s="431"/>
      <c r="F17" s="431"/>
      <c r="G17" s="353">
        <v>9000.44</v>
      </c>
      <c r="H17" s="335"/>
      <c r="I17" s="399"/>
      <c r="J17" s="336"/>
      <c r="K17" s="337"/>
      <c r="L17" s="337"/>
      <c r="M17" s="637" t="s">
        <v>138</v>
      </c>
      <c r="N17" s="339" t="s">
        <v>3752</v>
      </c>
      <c r="O17" s="339" t="s">
        <v>136</v>
      </c>
      <c r="P17" s="339" t="s">
        <v>3765</v>
      </c>
      <c r="Q17" s="642"/>
      <c r="R17" s="29"/>
    </row>
    <row r="18" spans="1:18" s="24" customFormat="1" ht="12.75">
      <c r="A18" t="s">
        <v>3713</v>
      </c>
      <c r="B18" t="s">
        <v>2834</v>
      </c>
      <c r="C18" s="341" t="s">
        <v>3721</v>
      </c>
      <c r="D18" s="431"/>
      <c r="E18" s="431"/>
      <c r="F18" s="431"/>
      <c r="G18" s="353">
        <v>9000.44</v>
      </c>
      <c r="H18" s="335"/>
      <c r="I18" s="399"/>
      <c r="J18" s="336"/>
      <c r="K18" s="337"/>
      <c r="L18" s="337"/>
      <c r="M18" s="637" t="s">
        <v>138</v>
      </c>
      <c r="N18" s="339" t="s">
        <v>3753</v>
      </c>
      <c r="O18" s="339" t="s">
        <v>136</v>
      </c>
      <c r="P18" s="339" t="s">
        <v>3765</v>
      </c>
      <c r="Q18" s="642"/>
      <c r="R18" s="29"/>
    </row>
    <row r="19" spans="1:18" s="24" customFormat="1" ht="12.75">
      <c r="A19" t="s">
        <v>3713</v>
      </c>
      <c r="B19" t="s">
        <v>2834</v>
      </c>
      <c r="C19" s="341" t="s">
        <v>3722</v>
      </c>
      <c r="D19" s="431"/>
      <c r="E19" s="431"/>
      <c r="F19" s="431"/>
      <c r="G19" s="353">
        <v>9000.44</v>
      </c>
      <c r="H19" s="335"/>
      <c r="I19" s="399"/>
      <c r="J19" s="336"/>
      <c r="K19" s="337"/>
      <c r="L19" s="337"/>
      <c r="M19" s="637" t="s">
        <v>138</v>
      </c>
      <c r="N19" s="339" t="s">
        <v>3754</v>
      </c>
      <c r="O19" s="339" t="s">
        <v>136</v>
      </c>
      <c r="P19" s="339" t="s">
        <v>3765</v>
      </c>
      <c r="Q19" s="642"/>
      <c r="R19" s="29"/>
    </row>
    <row r="20" spans="1:18" s="24" customFormat="1" ht="12.75">
      <c r="A20" t="s">
        <v>3714</v>
      </c>
      <c r="B20" t="s">
        <v>2834</v>
      </c>
      <c r="C20" s="488" t="s">
        <v>3528</v>
      </c>
      <c r="D20" s="431"/>
      <c r="E20" s="431"/>
      <c r="F20" s="431"/>
      <c r="G20" s="353">
        <v>9000.44</v>
      </c>
      <c r="H20" s="335"/>
      <c r="I20" s="399"/>
      <c r="J20" s="336"/>
      <c r="K20" s="337"/>
      <c r="L20" s="337"/>
      <c r="M20" s="637" t="s">
        <v>138</v>
      </c>
      <c r="N20" s="339" t="s">
        <v>3574</v>
      </c>
      <c r="O20" s="339" t="s">
        <v>136</v>
      </c>
      <c r="P20" s="339" t="s">
        <v>3768</v>
      </c>
      <c r="Q20" s="642"/>
      <c r="R20" s="29"/>
    </row>
    <row r="21" spans="1:18" s="24" customFormat="1" ht="12.75">
      <c r="A21" t="s">
        <v>3714</v>
      </c>
      <c r="B21" t="s">
        <v>2834</v>
      </c>
      <c r="C21" s="488" t="s">
        <v>3728</v>
      </c>
      <c r="D21" s="431"/>
      <c r="E21" s="431"/>
      <c r="F21" s="431"/>
      <c r="G21" s="353">
        <v>9000.44</v>
      </c>
      <c r="H21" s="335"/>
      <c r="I21" s="399"/>
      <c r="J21" s="336"/>
      <c r="K21" s="337"/>
      <c r="L21" s="337"/>
      <c r="M21" s="637" t="s">
        <v>138</v>
      </c>
      <c r="N21" s="339" t="s">
        <v>3755</v>
      </c>
      <c r="O21" s="339" t="s">
        <v>136</v>
      </c>
      <c r="P21" s="339" t="s">
        <v>3768</v>
      </c>
      <c r="Q21" s="642"/>
      <c r="R21" s="29"/>
    </row>
    <row r="22" spans="1:18" s="24" customFormat="1" ht="12.75">
      <c r="A22" t="s">
        <v>3714</v>
      </c>
      <c r="B22" t="s">
        <v>2834</v>
      </c>
      <c r="C22" s="488" t="s">
        <v>3330</v>
      </c>
      <c r="D22" s="431"/>
      <c r="E22" s="431"/>
      <c r="F22" s="431"/>
      <c r="G22" s="353">
        <v>9000.44</v>
      </c>
      <c r="H22" s="335"/>
      <c r="I22" s="399"/>
      <c r="J22" s="336"/>
      <c r="K22" s="337"/>
      <c r="L22" s="337"/>
      <c r="M22" s="637" t="s">
        <v>138</v>
      </c>
      <c r="N22" s="339" t="s">
        <v>3378</v>
      </c>
      <c r="O22" s="339" t="s">
        <v>136</v>
      </c>
      <c r="P22" s="339" t="s">
        <v>3768</v>
      </c>
      <c r="Q22" s="642"/>
      <c r="R22" s="29"/>
    </row>
    <row r="23" spans="1:18" s="24" customFormat="1" ht="12.75">
      <c r="A23" t="s">
        <v>3736</v>
      </c>
      <c r="B23" t="s">
        <v>2834</v>
      </c>
      <c r="C23" s="488" t="s">
        <v>3334</v>
      </c>
      <c r="D23" s="431"/>
      <c r="E23" s="431"/>
      <c r="F23" s="431"/>
      <c r="G23" s="2">
        <v>9000.44</v>
      </c>
      <c r="H23" s="335"/>
      <c r="I23" s="399"/>
      <c r="J23" s="336"/>
      <c r="K23" s="337"/>
      <c r="L23" s="337"/>
      <c r="M23" s="637" t="s">
        <v>138</v>
      </c>
      <c r="N23" s="339" t="s">
        <v>3382</v>
      </c>
      <c r="O23" s="339" t="s">
        <v>136</v>
      </c>
      <c r="P23" s="339" t="s">
        <v>3770</v>
      </c>
      <c r="Q23" s="642"/>
      <c r="R23" s="29"/>
    </row>
    <row r="24" spans="1:18" s="24" customFormat="1" ht="12.75">
      <c r="A24" t="s">
        <v>3713</v>
      </c>
      <c r="B24" t="s">
        <v>2834</v>
      </c>
      <c r="C24" s="488" t="s">
        <v>2310</v>
      </c>
      <c r="D24" s="431"/>
      <c r="E24" s="431"/>
      <c r="F24" s="431"/>
      <c r="G24" s="353">
        <v>11456.16</v>
      </c>
      <c r="H24" s="335"/>
      <c r="I24" s="399"/>
      <c r="J24" s="336"/>
      <c r="K24" s="337"/>
      <c r="L24" s="337"/>
      <c r="M24" s="637" t="s">
        <v>138</v>
      </c>
      <c r="N24" s="339" t="s">
        <v>2347</v>
      </c>
      <c r="O24" s="339" t="s">
        <v>134</v>
      </c>
      <c r="P24" s="339" t="s">
        <v>3765</v>
      </c>
      <c r="Q24" s="642"/>
      <c r="R24" s="29"/>
    </row>
    <row r="25" spans="1:18" s="24" customFormat="1" ht="12.75">
      <c r="A25" t="s">
        <v>3713</v>
      </c>
      <c r="B25" t="s">
        <v>2834</v>
      </c>
      <c r="C25" s="488" t="s">
        <v>3726</v>
      </c>
      <c r="D25" s="431"/>
      <c r="E25" s="431"/>
      <c r="F25" s="431"/>
      <c r="G25" s="353">
        <v>11456.16</v>
      </c>
      <c r="H25" s="335"/>
      <c r="I25" s="399"/>
      <c r="J25" s="336"/>
      <c r="K25" s="337"/>
      <c r="L25" s="337"/>
      <c r="M25" s="637" t="s">
        <v>138</v>
      </c>
      <c r="N25" s="339" t="s">
        <v>3756</v>
      </c>
      <c r="O25" s="339" t="s">
        <v>134</v>
      </c>
      <c r="P25" s="339" t="s">
        <v>3765</v>
      </c>
      <c r="Q25" s="642"/>
      <c r="R25" s="29"/>
    </row>
    <row r="26" spans="1:18" s="24" customFormat="1" ht="12.75">
      <c r="A26" t="s">
        <v>3715</v>
      </c>
      <c r="B26" t="s">
        <v>2834</v>
      </c>
      <c r="C26" s="615" t="s">
        <v>3717</v>
      </c>
      <c r="D26" s="431"/>
      <c r="E26" s="431"/>
      <c r="F26" s="431"/>
      <c r="G26" s="353">
        <v>13773.84</v>
      </c>
      <c r="H26" s="335"/>
      <c r="I26" s="399"/>
      <c r="J26" s="336"/>
      <c r="K26" s="337"/>
      <c r="L26" s="337"/>
      <c r="M26" s="637" t="s">
        <v>138</v>
      </c>
      <c r="N26" s="339" t="s">
        <v>3757</v>
      </c>
      <c r="O26" s="339" t="s">
        <v>457</v>
      </c>
      <c r="P26" s="339" t="s">
        <v>3764</v>
      </c>
      <c r="Q26" s="642"/>
      <c r="R26" s="29"/>
    </row>
    <row r="27" spans="1:18" s="24" customFormat="1" ht="12.75">
      <c r="A27" t="s">
        <v>3714</v>
      </c>
      <c r="B27" t="s">
        <v>2834</v>
      </c>
      <c r="C27" s="488" t="s">
        <v>641</v>
      </c>
      <c r="D27" s="431"/>
      <c r="E27" s="431"/>
      <c r="F27" s="431"/>
      <c r="G27" s="353">
        <v>13773.84</v>
      </c>
      <c r="H27" s="335"/>
      <c r="I27" s="399"/>
      <c r="J27" s="336"/>
      <c r="K27" s="337"/>
      <c r="L27" s="337"/>
      <c r="M27" s="637" t="s">
        <v>138</v>
      </c>
      <c r="N27" s="339" t="s">
        <v>706</v>
      </c>
      <c r="O27" s="339" t="s">
        <v>457</v>
      </c>
      <c r="P27" s="339" t="s">
        <v>3768</v>
      </c>
      <c r="Q27" s="642"/>
      <c r="R27" s="29"/>
    </row>
    <row r="28" spans="1:18" s="24" customFormat="1" ht="12.75">
      <c r="A28" t="s">
        <v>3713</v>
      </c>
      <c r="B28" t="s">
        <v>2834</v>
      </c>
      <c r="C28" s="488" t="s">
        <v>3724</v>
      </c>
      <c r="D28" s="431"/>
      <c r="E28" s="431"/>
      <c r="F28" s="431"/>
      <c r="G28" s="353">
        <v>14317.88</v>
      </c>
      <c r="H28" s="335"/>
      <c r="I28" s="399"/>
      <c r="J28" s="336"/>
      <c r="K28" s="337"/>
      <c r="L28" s="337"/>
      <c r="M28" s="637" t="s">
        <v>138</v>
      </c>
      <c r="N28" s="339" t="s">
        <v>3758</v>
      </c>
      <c r="O28" s="339" t="s">
        <v>457</v>
      </c>
      <c r="P28" s="339" t="s">
        <v>3765</v>
      </c>
      <c r="Q28" s="642"/>
      <c r="R28" s="29"/>
    </row>
    <row r="29" spans="1:18" s="24" customFormat="1" ht="12.75">
      <c r="A29" t="s">
        <v>3714</v>
      </c>
      <c r="B29" t="s">
        <v>2834</v>
      </c>
      <c r="C29" s="488" t="s">
        <v>1606</v>
      </c>
      <c r="D29" s="431"/>
      <c r="E29" s="431"/>
      <c r="F29" s="431"/>
      <c r="G29" s="353">
        <v>14317.88</v>
      </c>
      <c r="H29" s="335"/>
      <c r="I29" s="399"/>
      <c r="J29" s="336"/>
      <c r="K29" s="337"/>
      <c r="L29" s="337"/>
      <c r="M29" s="637" t="s">
        <v>138</v>
      </c>
      <c r="N29" s="339" t="s">
        <v>1727</v>
      </c>
      <c r="O29" s="339" t="s">
        <v>457</v>
      </c>
      <c r="P29" s="339" t="s">
        <v>3768</v>
      </c>
      <c r="Q29" s="642"/>
      <c r="R29" s="29"/>
    </row>
    <row r="30" spans="1:18" s="24" customFormat="1" ht="12.75">
      <c r="A30" t="s">
        <v>3713</v>
      </c>
      <c r="B30" t="s">
        <v>2834</v>
      </c>
      <c r="C30" s="341" t="s">
        <v>3723</v>
      </c>
      <c r="D30" s="431"/>
      <c r="E30" s="431"/>
      <c r="F30" s="431"/>
      <c r="G30" s="353">
        <v>15750.48</v>
      </c>
      <c r="H30" s="335"/>
      <c r="I30" s="399"/>
      <c r="J30" s="336"/>
      <c r="K30" s="337"/>
      <c r="L30" s="337"/>
      <c r="M30" s="637" t="s">
        <v>138</v>
      </c>
      <c r="N30" s="339" t="s">
        <v>1179</v>
      </c>
      <c r="O30" s="339" t="s">
        <v>136</v>
      </c>
      <c r="P30" s="339" t="s">
        <v>3765</v>
      </c>
      <c r="Q30" s="642"/>
      <c r="R30" s="29"/>
    </row>
    <row r="31" spans="1:18" s="24" customFormat="1" ht="12.75">
      <c r="A31" t="s">
        <v>3713</v>
      </c>
      <c r="B31" t="s">
        <v>2834</v>
      </c>
      <c r="C31" s="488" t="s">
        <v>3725</v>
      </c>
      <c r="D31" s="431"/>
      <c r="E31" s="431"/>
      <c r="F31" s="431"/>
      <c r="G31" s="353">
        <v>15750.48</v>
      </c>
      <c r="H31" s="335"/>
      <c r="I31" s="399"/>
      <c r="J31" s="336"/>
      <c r="K31" s="337"/>
      <c r="L31" s="337"/>
      <c r="M31" s="637" t="s">
        <v>138</v>
      </c>
      <c r="N31" s="339" t="s">
        <v>3759</v>
      </c>
      <c r="O31" s="339" t="s">
        <v>136</v>
      </c>
      <c r="P31" s="339" t="s">
        <v>3765</v>
      </c>
      <c r="Q31" s="642"/>
      <c r="R31" s="29"/>
    </row>
    <row r="32" spans="1:18" s="24" customFormat="1" ht="12.75">
      <c r="A32" t="s">
        <v>3714</v>
      </c>
      <c r="B32" t="s">
        <v>2834</v>
      </c>
      <c r="C32" s="488" t="s">
        <v>3155</v>
      </c>
      <c r="D32" s="431"/>
      <c r="E32" s="431"/>
      <c r="F32" s="431"/>
      <c r="G32" s="353">
        <v>15750.48</v>
      </c>
      <c r="H32" s="335" t="s">
        <v>133</v>
      </c>
      <c r="I32" s="399"/>
      <c r="J32" s="336"/>
      <c r="K32" s="337"/>
      <c r="L32" s="337"/>
      <c r="M32" s="637" t="s">
        <v>138</v>
      </c>
      <c r="N32" s="339" t="s">
        <v>746</v>
      </c>
      <c r="O32" s="339" t="s">
        <v>136</v>
      </c>
      <c r="P32" s="339" t="s">
        <v>3768</v>
      </c>
      <c r="Q32" s="642"/>
      <c r="R32" s="29"/>
    </row>
    <row r="33" spans="1:18" s="24" customFormat="1" ht="12.75">
      <c r="A33" t="s">
        <v>3714</v>
      </c>
      <c r="B33" t="s">
        <v>2834</v>
      </c>
      <c r="C33" s="488" t="s">
        <v>3551</v>
      </c>
      <c r="D33" s="431"/>
      <c r="E33" s="431"/>
      <c r="F33" s="431"/>
      <c r="G33" s="353">
        <v>21592.240000000002</v>
      </c>
      <c r="H33" s="335" t="s">
        <v>135</v>
      </c>
      <c r="I33" s="399"/>
      <c r="J33" s="336"/>
      <c r="K33" s="337"/>
      <c r="L33" s="337"/>
      <c r="M33" s="637" t="s">
        <v>138</v>
      </c>
      <c r="N33" s="339" t="s">
        <v>3604</v>
      </c>
      <c r="O33" s="339" t="s">
        <v>383</v>
      </c>
      <c r="P33" s="339" t="s">
        <v>3768</v>
      </c>
      <c r="Q33" s="642"/>
      <c r="R33" s="29"/>
    </row>
    <row r="34" spans="1:18" s="24" customFormat="1" ht="12.75">
      <c r="A34" t="s">
        <v>3714</v>
      </c>
      <c r="B34" t="s">
        <v>2834</v>
      </c>
      <c r="C34" s="488" t="s">
        <v>3729</v>
      </c>
      <c r="D34" s="431"/>
      <c r="E34" s="431"/>
      <c r="F34" s="431"/>
      <c r="G34" s="353">
        <v>22356.68</v>
      </c>
      <c r="H34" s="335"/>
      <c r="I34" s="399"/>
      <c r="J34" s="336"/>
      <c r="K34" s="337"/>
      <c r="L34" s="337"/>
      <c r="M34" s="637" t="s">
        <v>138</v>
      </c>
      <c r="N34" s="339" t="s">
        <v>3760</v>
      </c>
      <c r="O34" s="339" t="s">
        <v>454</v>
      </c>
      <c r="P34" s="339" t="s">
        <v>3768</v>
      </c>
      <c r="Q34" s="642"/>
      <c r="R34" s="29"/>
    </row>
    <row r="35" spans="1:18" s="24" customFormat="1" ht="12.75">
      <c r="A35" t="s">
        <v>3714</v>
      </c>
      <c r="B35" t="s">
        <v>2834</v>
      </c>
      <c r="C35" s="488" t="s">
        <v>3727</v>
      </c>
      <c r="D35" s="431"/>
      <c r="E35" s="431"/>
      <c r="F35" s="431"/>
      <c r="G35" s="353">
        <v>74053.240000000005</v>
      </c>
      <c r="H35" s="335"/>
      <c r="I35" s="399"/>
      <c r="J35" s="336"/>
      <c r="K35" s="337"/>
      <c r="L35" s="337"/>
      <c r="M35" s="637" t="s">
        <v>138</v>
      </c>
      <c r="N35" s="339" t="s">
        <v>3761</v>
      </c>
      <c r="O35" s="339" t="s">
        <v>1136</v>
      </c>
      <c r="P35" s="339" t="s">
        <v>3768</v>
      </c>
      <c r="Q35" s="642"/>
      <c r="R35" s="29"/>
    </row>
    <row r="36" spans="1:18" s="24" customFormat="1" ht="12.75">
      <c r="A36" t="s">
        <v>3736</v>
      </c>
      <c r="B36" t="s">
        <v>2834</v>
      </c>
      <c r="C36" s="488" t="s">
        <v>3738</v>
      </c>
      <c r="D36" s="431"/>
      <c r="E36" s="431"/>
      <c r="F36" s="431"/>
      <c r="G36" s="2">
        <v>74053.240000000005</v>
      </c>
      <c r="H36" s="335"/>
      <c r="I36" s="399"/>
      <c r="J36" s="336"/>
      <c r="K36" s="337"/>
      <c r="L36" s="337"/>
      <c r="M36" s="637" t="s">
        <v>138</v>
      </c>
      <c r="N36" s="339" t="s">
        <v>3762</v>
      </c>
      <c r="O36" s="339" t="s">
        <v>1136</v>
      </c>
      <c r="P36" s="339" t="s">
        <v>3770</v>
      </c>
      <c r="Q36" s="642"/>
      <c r="R36" s="29"/>
    </row>
    <row r="37" spans="1:18" s="24" customFormat="1" ht="12.75">
      <c r="A37" s="51" t="s">
        <v>3713</v>
      </c>
      <c r="B37" s="51" t="s">
        <v>2770</v>
      </c>
      <c r="C37" s="508"/>
      <c r="D37" s="431"/>
      <c r="E37" s="431"/>
      <c r="F37" s="431"/>
      <c r="G37" s="6">
        <v>-3271.2</v>
      </c>
      <c r="H37" s="335"/>
      <c r="I37" s="399"/>
      <c r="J37" s="336"/>
      <c r="K37" s="337"/>
      <c r="L37" s="337"/>
      <c r="M37" s="637"/>
      <c r="N37" s="339"/>
      <c r="O37" s="339"/>
      <c r="P37" s="339" t="s">
        <v>3767</v>
      </c>
      <c r="Q37" s="642"/>
      <c r="R37" s="29"/>
    </row>
    <row r="38" spans="1:18" s="24" customFormat="1" ht="12.75">
      <c r="A38" s="508"/>
      <c r="B38"/>
      <c r="C38" s="508"/>
      <c r="D38" s="431"/>
      <c r="E38" s="431"/>
      <c r="F38" s="431"/>
      <c r="G38" s="468"/>
      <c r="H38" s="335"/>
      <c r="I38" s="399"/>
      <c r="J38" s="336"/>
      <c r="K38" s="337"/>
      <c r="L38" s="337"/>
      <c r="M38" s="637"/>
      <c r="N38" s="339"/>
      <c r="O38" s="339"/>
      <c r="P38" s="339"/>
      <c r="Q38" s="642"/>
      <c r="R38" s="29"/>
    </row>
    <row r="39" spans="1:18" s="24" customFormat="1" ht="12.75">
      <c r="A39" s="341"/>
      <c r="B39" s="341"/>
      <c r="C39" s="341"/>
      <c r="D39" s="431"/>
      <c r="E39" s="333"/>
      <c r="F39" s="333"/>
      <c r="G39" s="353"/>
      <c r="H39" s="335"/>
      <c r="I39" s="399"/>
      <c r="J39" s="336"/>
      <c r="K39" s="337"/>
      <c r="L39" s="337"/>
      <c r="M39" s="637"/>
      <c r="N39" s="339"/>
      <c r="O39" s="339"/>
      <c r="P39" s="339"/>
      <c r="Q39" s="642"/>
      <c r="R39" s="29"/>
    </row>
    <row r="40" spans="1:18" s="24" customFormat="1" ht="12.75">
      <c r="A40" s="341"/>
      <c r="B40" s="341"/>
      <c r="C40" s="341"/>
      <c r="D40" s="431"/>
      <c r="E40" s="333"/>
      <c r="F40" s="333"/>
      <c r="G40" s="353"/>
      <c r="H40" s="335"/>
      <c r="I40" s="399"/>
      <c r="J40" s="336"/>
      <c r="K40" s="337"/>
      <c r="L40" s="337"/>
      <c r="M40" s="637"/>
      <c r="N40" s="339"/>
      <c r="O40" s="339"/>
      <c r="P40" s="339"/>
      <c r="Q40" s="642"/>
      <c r="R40" s="29"/>
    </row>
    <row r="41" spans="1:18" s="24" customFormat="1" ht="13.5" thickBot="1">
      <c r="A41" s="499"/>
      <c r="B41" s="431"/>
      <c r="C41" s="431"/>
      <c r="D41" s="334"/>
      <c r="E41" s="333"/>
      <c r="F41" s="333"/>
      <c r="G41" s="399"/>
      <c r="H41" s="335"/>
      <c r="I41" s="399"/>
      <c r="J41" s="336"/>
      <c r="K41" s="337"/>
      <c r="L41" s="337"/>
      <c r="M41" s="338"/>
      <c r="N41" s="339"/>
      <c r="O41" s="339"/>
      <c r="P41" s="339"/>
      <c r="Q41" s="28"/>
      <c r="R41" s="29"/>
    </row>
    <row r="42" spans="1:18" ht="12.75" thickBot="1">
      <c r="D42" s="72">
        <f>SUM(D5:D41)</f>
        <v>0</v>
      </c>
      <c r="G42" s="72">
        <f>SUM(G5:G41)</f>
        <v>360963</v>
      </c>
      <c r="I42" s="72">
        <f>SUM(I5:I41)</f>
        <v>0</v>
      </c>
      <c r="J42" s="72">
        <f>SUM(J5:J41)</f>
        <v>0</v>
      </c>
      <c r="K42" s="36"/>
      <c r="N42" s="37" t="s">
        <v>223</v>
      </c>
      <c r="O42" s="38">
        <f>SUM(I42:K42)</f>
        <v>0</v>
      </c>
    </row>
    <row r="43" spans="1:18">
      <c r="G43" s="559"/>
    </row>
  </sheetData>
  <autoFilter ref="A4:R42"/>
  <sortState ref="A7:H36">
    <sortCondition ref="G7:G36"/>
  </sortState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topLeftCell="A13" workbookViewId="0">
      <selection activeCell="G1" sqref="G1:G33"/>
    </sheetView>
  </sheetViews>
  <sheetFormatPr baseColWidth="10" defaultRowHeight="12.75"/>
  <cols>
    <col min="6" max="6" width="19.7109375" bestFit="1" customWidth="1"/>
  </cols>
  <sheetData>
    <row r="1" spans="1:7">
      <c r="A1" s="343" t="s">
        <v>3713</v>
      </c>
      <c r="B1" s="343">
        <v>7300019015</v>
      </c>
      <c r="C1" s="343" t="s">
        <v>2730</v>
      </c>
      <c r="D1" s="343" t="s">
        <v>3155</v>
      </c>
      <c r="E1" s="343" t="s">
        <v>3454</v>
      </c>
      <c r="F1" s="343" t="s">
        <v>2731</v>
      </c>
      <c r="G1" s="344">
        <v>-15750.48</v>
      </c>
    </row>
    <row r="2" spans="1:7">
      <c r="A2" s="343" t="s">
        <v>3714</v>
      </c>
      <c r="B2" s="343">
        <v>7300019797</v>
      </c>
      <c r="C2" s="343" t="s">
        <v>2730</v>
      </c>
      <c r="D2" s="343" t="s">
        <v>3551</v>
      </c>
      <c r="E2" s="343" t="s">
        <v>3454</v>
      </c>
      <c r="F2" s="343" t="s">
        <v>2731</v>
      </c>
      <c r="G2" s="344">
        <v>-21592.240000000002</v>
      </c>
    </row>
    <row r="3" spans="1:7">
      <c r="A3" t="s">
        <v>3715</v>
      </c>
      <c r="B3">
        <v>7400091408</v>
      </c>
      <c r="C3" t="s">
        <v>2742</v>
      </c>
      <c r="D3" t="s">
        <v>3716</v>
      </c>
      <c r="E3" t="s">
        <v>157</v>
      </c>
      <c r="F3" t="s">
        <v>2834</v>
      </c>
      <c r="G3" s="2">
        <v>1241.2</v>
      </c>
    </row>
    <row r="4" spans="1:7">
      <c r="A4" t="s">
        <v>3715</v>
      </c>
      <c r="B4">
        <v>7400091411</v>
      </c>
      <c r="C4" t="s">
        <v>2742</v>
      </c>
      <c r="D4" t="s">
        <v>3717</v>
      </c>
      <c r="E4" t="s">
        <v>3454</v>
      </c>
      <c r="F4" t="s">
        <v>2834</v>
      </c>
      <c r="G4" s="2">
        <v>13773.84</v>
      </c>
    </row>
    <row r="5" spans="1:7">
      <c r="A5" t="s">
        <v>3713</v>
      </c>
      <c r="B5">
        <v>7400093847</v>
      </c>
      <c r="C5" t="s">
        <v>2742</v>
      </c>
      <c r="D5" t="s">
        <v>3718</v>
      </c>
      <c r="E5" t="s">
        <v>157</v>
      </c>
      <c r="F5" t="s">
        <v>2834</v>
      </c>
      <c r="G5" s="2">
        <v>1241.2</v>
      </c>
    </row>
    <row r="6" spans="1:7">
      <c r="A6" t="s">
        <v>3713</v>
      </c>
      <c r="B6">
        <v>7400093852</v>
      </c>
      <c r="C6" t="s">
        <v>2742</v>
      </c>
      <c r="D6" t="s">
        <v>3719</v>
      </c>
      <c r="E6" t="s">
        <v>157</v>
      </c>
      <c r="F6" t="s">
        <v>2834</v>
      </c>
      <c r="G6" s="2">
        <v>1241.2</v>
      </c>
    </row>
    <row r="7" spans="1:7">
      <c r="A7" t="s">
        <v>3713</v>
      </c>
      <c r="B7">
        <v>7400093856</v>
      </c>
      <c r="C7" t="s">
        <v>2742</v>
      </c>
      <c r="D7" t="s">
        <v>3332</v>
      </c>
      <c r="E7" t="s">
        <v>3627</v>
      </c>
      <c r="F7" t="s">
        <v>2834</v>
      </c>
      <c r="G7" s="2">
        <v>9000.44</v>
      </c>
    </row>
    <row r="8" spans="1:7">
      <c r="A8" t="s">
        <v>3713</v>
      </c>
      <c r="B8">
        <v>7400093862</v>
      </c>
      <c r="C8" t="s">
        <v>2742</v>
      </c>
      <c r="D8" t="s">
        <v>3720</v>
      </c>
      <c r="E8" t="s">
        <v>3625</v>
      </c>
      <c r="F8" t="s">
        <v>2834</v>
      </c>
      <c r="G8" s="2">
        <v>9000.44</v>
      </c>
    </row>
    <row r="9" spans="1:7">
      <c r="A9" t="s">
        <v>3713</v>
      </c>
      <c r="B9">
        <v>7400093867</v>
      </c>
      <c r="C9" t="s">
        <v>2742</v>
      </c>
      <c r="D9" t="s">
        <v>3721</v>
      </c>
      <c r="E9" t="s">
        <v>3625</v>
      </c>
      <c r="F9" t="s">
        <v>2834</v>
      </c>
      <c r="G9" s="2">
        <v>9000.44</v>
      </c>
    </row>
    <row r="10" spans="1:7">
      <c r="A10" t="s">
        <v>3713</v>
      </c>
      <c r="B10">
        <v>7400093872</v>
      </c>
      <c r="C10" t="s">
        <v>2742</v>
      </c>
      <c r="D10" t="s">
        <v>3722</v>
      </c>
      <c r="E10" t="s">
        <v>3625</v>
      </c>
      <c r="F10" t="s">
        <v>2834</v>
      </c>
      <c r="G10" s="2">
        <v>9000.44</v>
      </c>
    </row>
    <row r="11" spans="1:7">
      <c r="A11" t="s">
        <v>3713</v>
      </c>
      <c r="B11">
        <v>7400093876</v>
      </c>
      <c r="C11" t="s">
        <v>2742</v>
      </c>
      <c r="D11" t="s">
        <v>3723</v>
      </c>
      <c r="E11" t="s">
        <v>3454</v>
      </c>
      <c r="F11" t="s">
        <v>2834</v>
      </c>
      <c r="G11" s="2">
        <v>15750.48</v>
      </c>
    </row>
    <row r="12" spans="1:7">
      <c r="A12" t="s">
        <v>3713</v>
      </c>
      <c r="B12">
        <v>7400093879</v>
      </c>
      <c r="C12" t="s">
        <v>2742</v>
      </c>
      <c r="D12" t="s">
        <v>3724</v>
      </c>
      <c r="E12" t="s">
        <v>3454</v>
      </c>
      <c r="F12" t="s">
        <v>2834</v>
      </c>
      <c r="G12" s="2">
        <v>14317.88</v>
      </c>
    </row>
    <row r="13" spans="1:7">
      <c r="A13" t="s">
        <v>3713</v>
      </c>
      <c r="B13">
        <v>7400093884</v>
      </c>
      <c r="C13" t="s">
        <v>2742</v>
      </c>
      <c r="D13" t="s">
        <v>3725</v>
      </c>
      <c r="E13" t="s">
        <v>3454</v>
      </c>
      <c r="F13" t="s">
        <v>2834</v>
      </c>
      <c r="G13" s="2">
        <v>15750.48</v>
      </c>
    </row>
    <row r="14" spans="1:7">
      <c r="A14" t="s">
        <v>3713</v>
      </c>
      <c r="B14">
        <v>7400093889</v>
      </c>
      <c r="C14" t="s">
        <v>2742</v>
      </c>
      <c r="D14" t="s">
        <v>2310</v>
      </c>
      <c r="E14" t="s">
        <v>3455</v>
      </c>
      <c r="F14" t="s">
        <v>2834</v>
      </c>
      <c r="G14" s="2">
        <v>11456.16</v>
      </c>
    </row>
    <row r="15" spans="1:7">
      <c r="A15" t="s">
        <v>3713</v>
      </c>
      <c r="B15">
        <v>7400093890</v>
      </c>
      <c r="C15" t="s">
        <v>2742</v>
      </c>
      <c r="D15" t="s">
        <v>3726</v>
      </c>
      <c r="E15" t="s">
        <v>3455</v>
      </c>
      <c r="F15" t="s">
        <v>2834</v>
      </c>
      <c r="G15" s="2">
        <v>11456.16</v>
      </c>
    </row>
    <row r="16" spans="1:7">
      <c r="A16" t="s">
        <v>3714</v>
      </c>
      <c r="B16">
        <v>7400096136</v>
      </c>
      <c r="C16" t="s">
        <v>2742</v>
      </c>
      <c r="D16" t="s">
        <v>3727</v>
      </c>
      <c r="E16" t="s">
        <v>3455</v>
      </c>
      <c r="F16" t="s">
        <v>2834</v>
      </c>
      <c r="G16" s="2">
        <v>74053.240000000005</v>
      </c>
    </row>
    <row r="17" spans="1:7">
      <c r="A17" t="s">
        <v>3714</v>
      </c>
      <c r="B17">
        <v>7400096142</v>
      </c>
      <c r="C17" t="s">
        <v>2742</v>
      </c>
      <c r="D17" t="s">
        <v>3155</v>
      </c>
      <c r="E17" t="s">
        <v>3454</v>
      </c>
      <c r="F17" t="s">
        <v>2834</v>
      </c>
      <c r="G17" s="2">
        <v>15750.48</v>
      </c>
    </row>
    <row r="18" spans="1:7">
      <c r="A18" t="s">
        <v>3714</v>
      </c>
      <c r="B18">
        <v>7400096145</v>
      </c>
      <c r="C18" t="s">
        <v>2742</v>
      </c>
      <c r="D18" t="s">
        <v>1606</v>
      </c>
      <c r="E18" t="s">
        <v>3454</v>
      </c>
      <c r="F18" t="s">
        <v>2834</v>
      </c>
      <c r="G18" s="2">
        <v>14317.88</v>
      </c>
    </row>
    <row r="19" spans="1:7">
      <c r="A19" t="s">
        <v>3714</v>
      </c>
      <c r="B19">
        <v>7400096148</v>
      </c>
      <c r="C19" t="s">
        <v>2742</v>
      </c>
      <c r="D19" t="s">
        <v>641</v>
      </c>
      <c r="E19" t="s">
        <v>3454</v>
      </c>
      <c r="F19" t="s">
        <v>2834</v>
      </c>
      <c r="G19" s="2">
        <v>13773.84</v>
      </c>
    </row>
    <row r="20" spans="1:7">
      <c r="A20" t="s">
        <v>3714</v>
      </c>
      <c r="B20">
        <v>7400096151</v>
      </c>
      <c r="C20" t="s">
        <v>2742</v>
      </c>
      <c r="D20" t="s">
        <v>3528</v>
      </c>
      <c r="E20" t="s">
        <v>3625</v>
      </c>
      <c r="F20" t="s">
        <v>2834</v>
      </c>
      <c r="G20" s="2">
        <v>9000.44</v>
      </c>
    </row>
    <row r="21" spans="1:7">
      <c r="A21" t="s">
        <v>3714</v>
      </c>
      <c r="B21">
        <v>7400096155</v>
      </c>
      <c r="C21" t="s">
        <v>2742</v>
      </c>
      <c r="D21" t="s">
        <v>3728</v>
      </c>
      <c r="E21" t="s">
        <v>3625</v>
      </c>
      <c r="F21" t="s">
        <v>2834</v>
      </c>
      <c r="G21" s="2">
        <v>9000.44</v>
      </c>
    </row>
    <row r="22" spans="1:7">
      <c r="A22" t="s">
        <v>3714</v>
      </c>
      <c r="B22">
        <v>7400096160</v>
      </c>
      <c r="C22" t="s">
        <v>2742</v>
      </c>
      <c r="D22" t="s">
        <v>3330</v>
      </c>
      <c r="E22" t="s">
        <v>3627</v>
      </c>
      <c r="F22" t="s">
        <v>2834</v>
      </c>
      <c r="G22" s="2">
        <v>9000.44</v>
      </c>
    </row>
    <row r="23" spans="1:7">
      <c r="A23" t="s">
        <v>3714</v>
      </c>
      <c r="B23">
        <v>7400096164</v>
      </c>
      <c r="C23" t="s">
        <v>2742</v>
      </c>
      <c r="D23" t="s">
        <v>3729</v>
      </c>
      <c r="E23" t="s">
        <v>3297</v>
      </c>
      <c r="F23" t="s">
        <v>2834</v>
      </c>
      <c r="G23" s="2">
        <v>22356.68</v>
      </c>
    </row>
    <row r="24" spans="1:7">
      <c r="A24" t="s">
        <v>3714</v>
      </c>
      <c r="B24">
        <v>7400096167</v>
      </c>
      <c r="C24" t="s">
        <v>2742</v>
      </c>
      <c r="D24" t="s">
        <v>3551</v>
      </c>
      <c r="E24" t="s">
        <v>3299</v>
      </c>
      <c r="F24" t="s">
        <v>2834</v>
      </c>
      <c r="G24" s="2">
        <v>21592.240000000002</v>
      </c>
    </row>
    <row r="25" spans="1:7">
      <c r="A25" t="s">
        <v>3714</v>
      </c>
      <c r="B25">
        <v>7400096171</v>
      </c>
      <c r="C25" t="s">
        <v>2742</v>
      </c>
      <c r="D25" t="s">
        <v>3730</v>
      </c>
      <c r="E25" t="s">
        <v>157</v>
      </c>
      <c r="F25" t="s">
        <v>2834</v>
      </c>
      <c r="G25" s="2">
        <v>1241.2</v>
      </c>
    </row>
    <row r="26" spans="1:7">
      <c r="A26" t="s">
        <v>3714</v>
      </c>
      <c r="B26">
        <v>7400096175</v>
      </c>
      <c r="C26" t="s">
        <v>2742</v>
      </c>
      <c r="D26" t="s">
        <v>3731</v>
      </c>
      <c r="E26" t="s">
        <v>157</v>
      </c>
      <c r="F26" t="s">
        <v>2834</v>
      </c>
      <c r="G26" s="2">
        <v>1241.2</v>
      </c>
    </row>
    <row r="27" spans="1:7">
      <c r="A27" t="s">
        <v>3714</v>
      </c>
      <c r="B27">
        <v>7400096178</v>
      </c>
      <c r="C27" t="s">
        <v>2742</v>
      </c>
      <c r="D27" t="s">
        <v>3732</v>
      </c>
      <c r="E27" t="s">
        <v>157</v>
      </c>
      <c r="F27" t="s">
        <v>2834</v>
      </c>
      <c r="G27" s="2">
        <v>1241.2</v>
      </c>
    </row>
    <row r="28" spans="1:7">
      <c r="A28" t="s">
        <v>3714</v>
      </c>
      <c r="B28">
        <v>7400096181</v>
      </c>
      <c r="C28" t="s">
        <v>2742</v>
      </c>
      <c r="D28" t="s">
        <v>3733</v>
      </c>
      <c r="E28" t="s">
        <v>157</v>
      </c>
      <c r="F28" t="s">
        <v>2834</v>
      </c>
      <c r="G28" s="2">
        <v>1241.2</v>
      </c>
    </row>
    <row r="29" spans="1:7">
      <c r="A29" t="s">
        <v>3714</v>
      </c>
      <c r="B29">
        <v>7400096184</v>
      </c>
      <c r="C29" t="s">
        <v>2742</v>
      </c>
      <c r="D29" t="s">
        <v>3734</v>
      </c>
      <c r="E29" t="s">
        <v>157</v>
      </c>
      <c r="F29" t="s">
        <v>2834</v>
      </c>
      <c r="G29" s="2">
        <v>1241.2</v>
      </c>
    </row>
    <row r="30" spans="1:7">
      <c r="A30" t="s">
        <v>3714</v>
      </c>
      <c r="B30">
        <v>7400096187</v>
      </c>
      <c r="C30" t="s">
        <v>2742</v>
      </c>
      <c r="D30" t="s">
        <v>3735</v>
      </c>
      <c r="E30" t="s">
        <v>157</v>
      </c>
      <c r="F30" t="s">
        <v>2834</v>
      </c>
      <c r="G30" s="2">
        <v>1241.2</v>
      </c>
    </row>
    <row r="31" spans="1:7">
      <c r="A31" t="s">
        <v>3736</v>
      </c>
      <c r="B31">
        <v>7400097918</v>
      </c>
      <c r="C31" t="s">
        <v>2742</v>
      </c>
      <c r="D31" t="s">
        <v>3334</v>
      </c>
      <c r="E31" t="s">
        <v>3737</v>
      </c>
      <c r="F31" t="s">
        <v>2834</v>
      </c>
      <c r="G31" s="2">
        <v>9000.44</v>
      </c>
    </row>
    <row r="32" spans="1:7">
      <c r="A32" t="s">
        <v>3736</v>
      </c>
      <c r="B32">
        <v>7400097923</v>
      </c>
      <c r="C32" t="s">
        <v>2742</v>
      </c>
      <c r="D32" t="s">
        <v>3738</v>
      </c>
      <c r="E32" t="s">
        <v>3739</v>
      </c>
      <c r="F32" t="s">
        <v>2834</v>
      </c>
      <c r="G32" s="2">
        <v>74053.240000000005</v>
      </c>
    </row>
    <row r="33" spans="1:7">
      <c r="A33" s="51" t="s">
        <v>3713</v>
      </c>
      <c r="B33" s="51">
        <v>7300019333</v>
      </c>
      <c r="C33" s="51" t="s">
        <v>2769</v>
      </c>
      <c r="D33" s="51"/>
      <c r="E33" s="51">
        <v>2000278961</v>
      </c>
      <c r="F33" s="51" t="s">
        <v>2770</v>
      </c>
      <c r="G33" s="6">
        <v>-3271.2</v>
      </c>
    </row>
    <row r="34" spans="1:7">
      <c r="A34" s="51" t="s">
        <v>3712</v>
      </c>
      <c r="B34" s="51"/>
      <c r="C34" s="51"/>
      <c r="D34" s="51"/>
      <c r="G34" s="6">
        <f>SUM(G1:G33)</f>
        <v>360963.00000000006</v>
      </c>
    </row>
    <row r="35" spans="1:7">
      <c r="A35" s="51" t="s">
        <v>621</v>
      </c>
      <c r="B35" s="51"/>
      <c r="C35" s="51"/>
      <c r="D35" s="51"/>
    </row>
    <row r="36" spans="1:7">
      <c r="A36" s="51"/>
      <c r="B36" s="51"/>
      <c r="C36" s="51"/>
      <c r="D36" s="51"/>
    </row>
    <row r="37" spans="1:7">
      <c r="D37" s="54"/>
    </row>
    <row r="38" spans="1:7">
      <c r="C38" s="487" t="s">
        <v>3741</v>
      </c>
      <c r="D38" s="54">
        <v>360963</v>
      </c>
    </row>
    <row r="39" spans="1:7">
      <c r="B39" s="487" t="s">
        <v>2525</v>
      </c>
      <c r="C39" s="487"/>
      <c r="D39" s="563">
        <v>35508.559999999998</v>
      </c>
    </row>
    <row r="40" spans="1:7">
      <c r="C40" s="487" t="s">
        <v>2494</v>
      </c>
      <c r="D40" s="54">
        <f>D38-D39</f>
        <v>325454.44</v>
      </c>
    </row>
    <row r="41" spans="1:7">
      <c r="D41" s="54"/>
    </row>
    <row r="42" spans="1:7">
      <c r="D42" s="54"/>
    </row>
  </sheetData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57"/>
  <sheetViews>
    <sheetView workbookViewId="0">
      <selection activeCell="D22" sqref="D22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3742</v>
      </c>
      <c r="E1" s="40"/>
      <c r="K1" s="732"/>
      <c r="L1" s="732"/>
      <c r="M1" s="732"/>
    </row>
    <row r="2" spans="1:15" ht="15">
      <c r="A2" s="732"/>
      <c r="B2" s="732"/>
      <c r="C2" s="732"/>
      <c r="D2" s="732"/>
      <c r="E2" s="732"/>
      <c r="F2" s="733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733"/>
      <c r="K3" s="41" t="s">
        <v>187</v>
      </c>
      <c r="L3" s="42"/>
      <c r="M3" s="732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732"/>
    </row>
    <row r="5" spans="1:15" ht="15" customHeight="1">
      <c r="A5" s="637" t="s">
        <v>138</v>
      </c>
      <c r="B5" s="396" t="s">
        <v>746</v>
      </c>
      <c r="C5" s="339" t="s">
        <v>136</v>
      </c>
      <c r="D5" s="344">
        <v>-15750.48</v>
      </c>
      <c r="E5" s="335" t="s">
        <v>133</v>
      </c>
      <c r="F5" s="496" t="s">
        <v>190</v>
      </c>
      <c r="G5" s="423"/>
      <c r="H5" s="335"/>
      <c r="I5" s="357"/>
      <c r="K5" s="357"/>
      <c r="L5" s="358"/>
      <c r="M5" s="359"/>
      <c r="N5" s="360"/>
      <c r="O5" s="360"/>
    </row>
    <row r="6" spans="1:15" ht="15" customHeight="1">
      <c r="A6" s="637" t="s">
        <v>138</v>
      </c>
      <c r="B6" s="339" t="s">
        <v>3743</v>
      </c>
      <c r="C6" s="339" t="s">
        <v>136</v>
      </c>
      <c r="D6" s="422">
        <v>1241.2</v>
      </c>
      <c r="E6" s="335"/>
      <c r="F6" s="496" t="s">
        <v>137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637" t="s">
        <v>138</v>
      </c>
      <c r="B7" s="339" t="s">
        <v>3745</v>
      </c>
      <c r="C7" s="339" t="s">
        <v>136</v>
      </c>
      <c r="D7" s="422">
        <v>1241.2</v>
      </c>
      <c r="E7" s="335"/>
      <c r="F7" s="496" t="s">
        <v>137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637" t="s">
        <v>138</v>
      </c>
      <c r="B8" s="339" t="s">
        <v>3748</v>
      </c>
      <c r="C8" s="339" t="s">
        <v>136</v>
      </c>
      <c r="D8" s="422">
        <v>1241.2</v>
      </c>
      <c r="E8" s="335"/>
      <c r="F8" s="496" t="s">
        <v>137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637" t="s">
        <v>138</v>
      </c>
      <c r="B9" s="339" t="s">
        <v>3749</v>
      </c>
      <c r="C9" s="339" t="s">
        <v>136</v>
      </c>
      <c r="D9" s="422">
        <v>1241.2</v>
      </c>
      <c r="E9" s="335"/>
      <c r="F9" s="496" t="s">
        <v>137</v>
      </c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637" t="s">
        <v>138</v>
      </c>
      <c r="B10" s="339" t="s">
        <v>3750</v>
      </c>
      <c r="C10" s="339" t="s">
        <v>136</v>
      </c>
      <c r="D10" s="422">
        <v>1241.2</v>
      </c>
      <c r="E10" s="335"/>
      <c r="F10" s="496" t="s">
        <v>137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637" t="s">
        <v>138</v>
      </c>
      <c r="B11" s="339" t="s">
        <v>3751</v>
      </c>
      <c r="C11" s="339" t="s">
        <v>136</v>
      </c>
      <c r="D11" s="422">
        <v>1241.2</v>
      </c>
      <c r="E11" s="335"/>
      <c r="F11" s="496" t="s">
        <v>137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>
      <c r="A12" s="637" t="s">
        <v>138</v>
      </c>
      <c r="B12" s="398" t="s">
        <v>3380</v>
      </c>
      <c r="C12" s="339" t="s">
        <v>136</v>
      </c>
      <c r="D12" s="2">
        <v>9000.44</v>
      </c>
      <c r="E12" s="335"/>
      <c r="F12" s="496" t="s">
        <v>190</v>
      </c>
      <c r="G12" s="423"/>
      <c r="H12" s="335"/>
      <c r="I12" s="357"/>
      <c r="K12" s="357"/>
      <c r="L12" s="358"/>
      <c r="M12" s="359"/>
      <c r="N12" s="360"/>
      <c r="O12" s="360"/>
    </row>
    <row r="13" spans="1:15" ht="15" customHeight="1">
      <c r="A13" s="637" t="s">
        <v>138</v>
      </c>
      <c r="B13" s="398" t="s">
        <v>3752</v>
      </c>
      <c r="C13" s="339" t="s">
        <v>136</v>
      </c>
      <c r="D13" s="2">
        <v>9000.44</v>
      </c>
      <c r="E13" s="335"/>
      <c r="F13" s="496" t="s">
        <v>190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637" t="s">
        <v>138</v>
      </c>
      <c r="B14" s="398" t="s">
        <v>3753</v>
      </c>
      <c r="C14" s="339" t="s">
        <v>136</v>
      </c>
      <c r="D14" s="2">
        <v>9000.44</v>
      </c>
      <c r="E14" s="335"/>
      <c r="F14" s="496" t="s">
        <v>190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637" t="s">
        <v>138</v>
      </c>
      <c r="B15" s="339" t="s">
        <v>3754</v>
      </c>
      <c r="C15" s="339" t="s">
        <v>136</v>
      </c>
      <c r="D15" s="2">
        <v>9000.44</v>
      </c>
      <c r="E15" s="335"/>
      <c r="F15" s="496" t="s">
        <v>190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37" t="s">
        <v>138</v>
      </c>
      <c r="B16" s="339" t="s">
        <v>3574</v>
      </c>
      <c r="C16" s="339" t="s">
        <v>136</v>
      </c>
      <c r="D16" s="2">
        <v>9000.44</v>
      </c>
      <c r="E16" s="335"/>
      <c r="F16" s="496" t="s">
        <v>190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37" t="s">
        <v>138</v>
      </c>
      <c r="B17" s="398" t="s">
        <v>3755</v>
      </c>
      <c r="C17" s="339" t="s">
        <v>136</v>
      </c>
      <c r="D17" s="2">
        <v>9000.44</v>
      </c>
      <c r="E17" s="335"/>
      <c r="F17" s="496" t="s">
        <v>190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637" t="s">
        <v>138</v>
      </c>
      <c r="B18" s="339" t="s">
        <v>3378</v>
      </c>
      <c r="C18" s="339" t="s">
        <v>136</v>
      </c>
      <c r="D18" s="2">
        <v>9000.44</v>
      </c>
      <c r="E18" s="335"/>
      <c r="F18" s="496" t="s">
        <v>190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637" t="s">
        <v>138</v>
      </c>
      <c r="B19" s="339" t="s">
        <v>3382</v>
      </c>
      <c r="C19" s="339" t="s">
        <v>136</v>
      </c>
      <c r="D19" s="2">
        <v>9000.44</v>
      </c>
      <c r="E19" s="335"/>
      <c r="F19" s="496" t="s">
        <v>190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637" t="s">
        <v>138</v>
      </c>
      <c r="B20" s="339" t="s">
        <v>1179</v>
      </c>
      <c r="C20" s="339" t="s">
        <v>136</v>
      </c>
      <c r="D20" s="2">
        <v>15750.48</v>
      </c>
      <c r="E20" s="335"/>
      <c r="F20" s="496" t="s">
        <v>190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637" t="s">
        <v>138</v>
      </c>
      <c r="B21" s="398" t="s">
        <v>3759</v>
      </c>
      <c r="C21" s="339" t="s">
        <v>136</v>
      </c>
      <c r="D21" s="2">
        <v>15750.48</v>
      </c>
      <c r="E21" s="335"/>
      <c r="F21" s="496" t="s">
        <v>190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 thickBot="1">
      <c r="A22" s="638" t="s">
        <v>138</v>
      </c>
      <c r="B22" s="397" t="s">
        <v>746</v>
      </c>
      <c r="C22" s="362" t="s">
        <v>136</v>
      </c>
      <c r="D22" s="87">
        <v>15750.48</v>
      </c>
      <c r="E22" s="364" t="s">
        <v>133</v>
      </c>
      <c r="F22" s="495" t="s">
        <v>190</v>
      </c>
      <c r="G22" s="400"/>
      <c r="H22" s="364"/>
      <c r="I22" s="367"/>
      <c r="K22" s="357"/>
      <c r="L22" s="358"/>
      <c r="M22" s="359"/>
      <c r="N22" s="360"/>
      <c r="O22" s="360"/>
    </row>
    <row r="23" spans="1:15" ht="15" customHeight="1" thickBot="1">
      <c r="A23" s="639" t="s">
        <v>138</v>
      </c>
      <c r="B23" s="372" t="s">
        <v>3744</v>
      </c>
      <c r="C23" s="372" t="s">
        <v>1296</v>
      </c>
      <c r="D23" s="504">
        <v>1241.2</v>
      </c>
      <c r="E23" s="373"/>
      <c r="F23" s="577" t="s">
        <v>137</v>
      </c>
      <c r="G23" s="404"/>
      <c r="H23" s="373"/>
      <c r="I23" s="375"/>
      <c r="K23" s="357"/>
      <c r="L23" s="358"/>
      <c r="M23" s="359"/>
      <c r="N23" s="360"/>
      <c r="O23" s="360"/>
    </row>
    <row r="24" spans="1:15" ht="15" customHeight="1">
      <c r="A24" s="637" t="s">
        <v>138</v>
      </c>
      <c r="B24" s="396" t="s">
        <v>3604</v>
      </c>
      <c r="C24" s="339" t="s">
        <v>383</v>
      </c>
      <c r="D24" s="344">
        <v>-21592.240000000002</v>
      </c>
      <c r="E24" s="335" t="s">
        <v>135</v>
      </c>
      <c r="F24" s="496" t="s">
        <v>190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 thickBot="1">
      <c r="A25" s="638" t="s">
        <v>138</v>
      </c>
      <c r="B25" s="397" t="s">
        <v>3604</v>
      </c>
      <c r="C25" s="362" t="s">
        <v>383</v>
      </c>
      <c r="D25" s="87">
        <v>21592.240000000002</v>
      </c>
      <c r="E25" s="364" t="s">
        <v>135</v>
      </c>
      <c r="F25" s="495" t="s">
        <v>190</v>
      </c>
      <c r="G25" s="400"/>
      <c r="H25" s="364"/>
      <c r="I25" s="367"/>
      <c r="K25" s="357"/>
      <c r="L25" s="358"/>
      <c r="M25" s="359"/>
      <c r="N25" s="360"/>
      <c r="O25" s="360"/>
    </row>
    <row r="26" spans="1:15" ht="15" customHeight="1">
      <c r="A26" s="735" t="s">
        <v>138</v>
      </c>
      <c r="B26" s="454" t="s">
        <v>3746</v>
      </c>
      <c r="C26" s="454" t="s">
        <v>298</v>
      </c>
      <c r="D26" s="736">
        <v>1241.2</v>
      </c>
      <c r="E26" s="737"/>
      <c r="F26" s="738" t="s">
        <v>137</v>
      </c>
      <c r="G26" s="739"/>
      <c r="H26" s="737"/>
      <c r="I26" s="740"/>
      <c r="K26" s="357"/>
      <c r="L26" s="358"/>
      <c r="M26" s="359"/>
      <c r="N26" s="360"/>
      <c r="O26" s="360"/>
    </row>
    <row r="27" spans="1:15" ht="15" customHeight="1" thickBot="1">
      <c r="A27" s="638" t="s">
        <v>138</v>
      </c>
      <c r="B27" s="362" t="s">
        <v>3747</v>
      </c>
      <c r="C27" s="362" t="s">
        <v>298</v>
      </c>
      <c r="D27" s="505">
        <v>1241.2</v>
      </c>
      <c r="E27" s="364"/>
      <c r="F27" s="495" t="s">
        <v>137</v>
      </c>
      <c r="G27" s="400"/>
      <c r="H27" s="364"/>
      <c r="I27" s="367"/>
      <c r="K27" s="357"/>
      <c r="L27" s="358"/>
      <c r="M27" s="359"/>
      <c r="N27" s="360"/>
      <c r="O27" s="360"/>
    </row>
    <row r="28" spans="1:15" ht="15" customHeight="1" thickBot="1">
      <c r="A28" s="639" t="s">
        <v>138</v>
      </c>
      <c r="B28" s="372" t="s">
        <v>3760</v>
      </c>
      <c r="C28" s="372" t="s">
        <v>454</v>
      </c>
      <c r="D28" s="98">
        <v>22356.68</v>
      </c>
      <c r="E28" s="373"/>
      <c r="F28" s="577" t="s">
        <v>190</v>
      </c>
      <c r="G28" s="404"/>
      <c r="H28" s="373"/>
      <c r="I28" s="375"/>
      <c r="K28" s="357"/>
      <c r="L28" s="358"/>
      <c r="M28" s="359"/>
      <c r="N28" s="360"/>
      <c r="O28" s="360"/>
    </row>
    <row r="29" spans="1:15" ht="15" customHeight="1">
      <c r="A29" s="637" t="s">
        <v>138</v>
      </c>
      <c r="B29" s="398" t="s">
        <v>2347</v>
      </c>
      <c r="C29" s="339" t="s">
        <v>134</v>
      </c>
      <c r="D29" s="2">
        <v>11456.16</v>
      </c>
      <c r="E29" s="335"/>
      <c r="F29" s="496" t="s">
        <v>190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 thickBot="1">
      <c r="A30" s="638" t="s">
        <v>138</v>
      </c>
      <c r="B30" s="401" t="s">
        <v>3756</v>
      </c>
      <c r="C30" s="362" t="s">
        <v>134</v>
      </c>
      <c r="D30" s="87">
        <v>11456.16</v>
      </c>
      <c r="E30" s="364"/>
      <c r="F30" s="495" t="s">
        <v>190</v>
      </c>
      <c r="G30" s="400"/>
      <c r="H30" s="364"/>
      <c r="I30" s="367"/>
      <c r="K30" s="357"/>
      <c r="L30" s="358"/>
      <c r="M30" s="359"/>
      <c r="N30" s="360"/>
      <c r="O30" s="360"/>
    </row>
    <row r="31" spans="1:15" ht="15" customHeight="1">
      <c r="A31" s="637" t="s">
        <v>138</v>
      </c>
      <c r="B31" s="339" t="s">
        <v>3761</v>
      </c>
      <c r="C31" s="339" t="s">
        <v>1136</v>
      </c>
      <c r="D31" s="2">
        <v>74053.240000000005</v>
      </c>
      <c r="E31" s="335"/>
      <c r="F31" s="496" t="s">
        <v>190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 thickBot="1">
      <c r="A32" s="638" t="s">
        <v>138</v>
      </c>
      <c r="B32" s="401" t="s">
        <v>3762</v>
      </c>
      <c r="C32" s="362" t="s">
        <v>1136</v>
      </c>
      <c r="D32" s="87">
        <v>74053.240000000005</v>
      </c>
      <c r="E32" s="364"/>
      <c r="F32" s="495" t="s">
        <v>190</v>
      </c>
      <c r="G32" s="400"/>
      <c r="H32" s="364"/>
      <c r="I32" s="367"/>
      <c r="K32" s="357"/>
      <c r="L32" s="358"/>
      <c r="M32" s="359"/>
      <c r="N32" s="360"/>
      <c r="O32" s="360"/>
    </row>
    <row r="33" spans="1:15" ht="15" customHeight="1">
      <c r="A33" s="637" t="s">
        <v>138</v>
      </c>
      <c r="B33" s="339" t="s">
        <v>3757</v>
      </c>
      <c r="C33" s="339" t="s">
        <v>457</v>
      </c>
      <c r="D33" s="2">
        <v>13773.84</v>
      </c>
      <c r="E33" s="335"/>
      <c r="F33" s="496" t="s">
        <v>190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637" t="s">
        <v>138</v>
      </c>
      <c r="B34" s="339" t="s">
        <v>706</v>
      </c>
      <c r="C34" s="339" t="s">
        <v>457</v>
      </c>
      <c r="D34" s="2">
        <v>13773.84</v>
      </c>
      <c r="E34" s="335"/>
      <c r="F34" s="496" t="s">
        <v>190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637" t="s">
        <v>138</v>
      </c>
      <c r="B35" s="339" t="s">
        <v>3758</v>
      </c>
      <c r="C35" s="339" t="s">
        <v>457</v>
      </c>
      <c r="D35" s="2">
        <v>14317.88</v>
      </c>
      <c r="E35" s="335"/>
      <c r="F35" s="496" t="s">
        <v>190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 thickBot="1">
      <c r="A36" s="638" t="s">
        <v>138</v>
      </c>
      <c r="B36" s="401" t="s">
        <v>1727</v>
      </c>
      <c r="C36" s="362" t="s">
        <v>457</v>
      </c>
      <c r="D36" s="87">
        <v>14317.88</v>
      </c>
      <c r="E36" s="364"/>
      <c r="F36" s="495" t="s">
        <v>190</v>
      </c>
      <c r="G36" s="400"/>
      <c r="H36" s="364"/>
      <c r="I36" s="367"/>
      <c r="K36" s="357"/>
      <c r="L36" s="358"/>
      <c r="M36" s="359"/>
      <c r="N36" s="360"/>
      <c r="O36" s="360"/>
    </row>
    <row r="37" spans="1:15" ht="15" customHeight="1" thickBot="1">
      <c r="A37" s="647" t="s">
        <v>138</v>
      </c>
      <c r="B37" s="625" t="s">
        <v>2770</v>
      </c>
      <c r="C37" s="372"/>
      <c r="D37" s="438">
        <v>-3271.2</v>
      </c>
      <c r="E37" s="373"/>
      <c r="F37" s="577" t="s">
        <v>190</v>
      </c>
      <c r="G37" s="404"/>
      <c r="H37" s="373"/>
      <c r="I37" s="375"/>
      <c r="K37" s="357"/>
      <c r="L37" s="358"/>
      <c r="M37" s="359"/>
      <c r="N37" s="360"/>
      <c r="O37" s="360"/>
    </row>
    <row r="38" spans="1:15" ht="15" customHeight="1">
      <c r="A38" s="637"/>
      <c r="B38" s="339"/>
      <c r="C38" s="339"/>
      <c r="D38" s="468"/>
      <c r="E38" s="335"/>
      <c r="F38" s="496"/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643"/>
      <c r="B39" s="380"/>
      <c r="C39" s="380"/>
      <c r="D39" s="382"/>
      <c r="E39" s="335"/>
      <c r="F39" s="496"/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4"/>
      <c r="B40" s="79"/>
      <c r="C40" s="61"/>
      <c r="D40" s="65">
        <f>SUM(D5:D39)</f>
        <v>360963.00000000006</v>
      </c>
      <c r="E40" s="65"/>
      <c r="F40" s="65"/>
      <c r="G40" s="65">
        <f>SUM(G5:G39)</f>
        <v>0</v>
      </c>
      <c r="H40" s="65"/>
      <c r="I40" s="65"/>
      <c r="J40" s="384">
        <f>SUM(J5:J39)</f>
        <v>0</v>
      </c>
      <c r="K40" s="65"/>
      <c r="L40" s="65">
        <f>SUM(L5:L39)</f>
        <v>0</v>
      </c>
      <c r="M40" s="65">
        <f>SUM(M5:M39)</f>
        <v>0</v>
      </c>
      <c r="N40" s="65"/>
      <c r="O40" s="49"/>
    </row>
    <row r="41" spans="1:15" ht="15" customHeight="1">
      <c r="A41" s="64"/>
      <c r="B41" s="79"/>
      <c r="C41" s="61"/>
      <c r="D41" s="65"/>
      <c r="E41" s="13"/>
      <c r="F41" s="75"/>
      <c r="G41" s="65"/>
      <c r="H41" s="13"/>
      <c r="L41" s="42"/>
      <c r="M41" s="71"/>
      <c r="N41" s="49"/>
      <c r="O41" s="49"/>
    </row>
    <row r="42" spans="1:15" ht="15" customHeight="1">
      <c r="A42" s="46"/>
      <c r="B42" s="47"/>
      <c r="C42" s="47"/>
      <c r="D42" s="55"/>
      <c r="E42" s="13"/>
      <c r="F42" s="70"/>
      <c r="L42" s="42"/>
      <c r="M42" s="71"/>
      <c r="N42" s="49"/>
      <c r="O42" s="49"/>
    </row>
    <row r="43" spans="1:15" ht="12.75">
      <c r="A43" s="46"/>
      <c r="B43" s="47"/>
      <c r="C43" s="47"/>
      <c r="D43" s="65"/>
      <c r="E43" s="65"/>
      <c r="F43" s="65"/>
      <c r="G43" s="65"/>
      <c r="H43" s="65"/>
      <c r="I43" s="65"/>
      <c r="J43" s="384"/>
      <c r="K43" s="65"/>
      <c r="L43" s="65"/>
      <c r="M43" s="65"/>
      <c r="N43" s="80"/>
      <c r="O43" s="49"/>
    </row>
    <row r="44" spans="1:15" ht="12.75">
      <c r="A44" s="46"/>
      <c r="B44" s="47"/>
      <c r="C44" s="47"/>
      <c r="D44" s="52"/>
      <c r="E44" s="13"/>
      <c r="F44" s="65"/>
      <c r="G44" s="73"/>
      <c r="H44" s="73"/>
      <c r="I44" s="73"/>
      <c r="J44" s="517"/>
      <c r="K44" s="73"/>
      <c r="L44" s="73"/>
      <c r="M44" s="154">
        <f>L40+M40-G40</f>
        <v>0</v>
      </c>
      <c r="N44" s="81"/>
      <c r="O44" s="54"/>
    </row>
    <row r="45" spans="1:15" ht="12.75">
      <c r="A45" s="46"/>
      <c r="B45" s="47"/>
      <c r="C45" s="47"/>
      <c r="D45" s="52"/>
      <c r="E45" s="13"/>
      <c r="F45" s="73"/>
      <c r="G45" s="73"/>
      <c r="H45" s="73"/>
      <c r="I45" s="73"/>
      <c r="J45" s="517"/>
      <c r="K45" s="73"/>
      <c r="L45" s="73"/>
      <c r="M45" s="81"/>
      <c r="N45" s="81"/>
      <c r="O45" s="54"/>
    </row>
    <row r="46" spans="1:15" ht="12.75">
      <c r="A46" s="46"/>
      <c r="B46" s="47"/>
      <c r="C46" s="47"/>
      <c r="D46" s="52"/>
      <c r="E46" s="13"/>
      <c r="F46" s="73"/>
      <c r="G46" s="73"/>
      <c r="H46" s="73"/>
      <c r="I46" s="73"/>
      <c r="J46" s="517"/>
      <c r="K46" s="73"/>
      <c r="L46" s="73"/>
      <c r="M46" s="81"/>
      <c r="N46" s="81"/>
      <c r="O46" s="54"/>
    </row>
    <row r="47" spans="1:15" ht="12.75">
      <c r="A47" s="46"/>
      <c r="B47" s="47"/>
      <c r="C47" s="47"/>
      <c r="D47" s="52"/>
      <c r="E47" s="13"/>
      <c r="F47" s="73"/>
      <c r="G47" s="82"/>
      <c r="H47" s="82"/>
      <c r="I47" s="83"/>
      <c r="J47" s="517"/>
      <c r="K47" s="73"/>
      <c r="L47" s="73"/>
      <c r="M47" s="81"/>
      <c r="N47" s="81"/>
      <c r="O47" s="54"/>
    </row>
    <row r="48" spans="1:15" ht="12.75">
      <c r="A48" s="46"/>
      <c r="B48" s="47"/>
      <c r="C48" s="47"/>
      <c r="D48" s="52"/>
      <c r="E48" s="13"/>
      <c r="F48" s="73"/>
      <c r="G48" s="73"/>
      <c r="H48" s="73"/>
      <c r="I48" s="73"/>
      <c r="J48" s="517"/>
      <c r="K48" s="73"/>
      <c r="L48" s="73"/>
      <c r="M48" s="81"/>
      <c r="N48" s="81"/>
      <c r="O48" s="54"/>
    </row>
    <row r="49" spans="1:15" ht="12.75">
      <c r="A49" s="46"/>
      <c r="B49" s="47"/>
      <c r="C49" s="47"/>
      <c r="D49" s="52"/>
      <c r="E49" s="13"/>
      <c r="F49" s="73"/>
      <c r="G49" s="73"/>
      <c r="H49" s="73"/>
      <c r="I49" s="73"/>
      <c r="J49" s="517"/>
      <c r="K49" s="73"/>
      <c r="L49" s="73"/>
      <c r="M49" s="81"/>
      <c r="N49" s="81"/>
      <c r="O49" s="54"/>
    </row>
    <row r="50" spans="1:15" ht="12.75">
      <c r="A50" s="46"/>
      <c r="B50" s="47"/>
      <c r="C50" s="47"/>
      <c r="D50" s="52"/>
      <c r="E50" s="13"/>
      <c r="F50" s="73"/>
      <c r="G50" s="83"/>
      <c r="H50" s="83"/>
      <c r="I50" s="83"/>
      <c r="J50" s="517"/>
      <c r="K50" s="73"/>
      <c r="L50" s="73"/>
      <c r="M50" s="81"/>
      <c r="N50" s="81"/>
      <c r="O50" s="54"/>
    </row>
    <row r="51" spans="1:15" ht="12.75">
      <c r="A51" s="46"/>
      <c r="B51" s="47"/>
      <c r="C51" s="47"/>
      <c r="D51" s="52"/>
      <c r="E51" s="13"/>
      <c r="F51" s="73"/>
      <c r="G51" s="73"/>
      <c r="H51" s="73"/>
      <c r="I51" s="73"/>
      <c r="J51" s="517"/>
      <c r="K51" s="73"/>
      <c r="L51" s="73"/>
      <c r="M51" s="81"/>
      <c r="N51" s="81"/>
      <c r="O51" s="54"/>
    </row>
    <row r="52" spans="1:15" ht="12.75">
      <c r="A52" s="46"/>
      <c r="B52" s="47"/>
      <c r="C52" s="47"/>
      <c r="D52" s="52"/>
      <c r="E52" s="13"/>
      <c r="F52" s="73"/>
      <c r="G52" s="73"/>
      <c r="H52" s="73"/>
      <c r="I52" s="73"/>
      <c r="J52" s="517"/>
      <c r="K52" s="73"/>
      <c r="L52" s="73"/>
      <c r="M52" s="81"/>
      <c r="N52" s="81"/>
      <c r="O52" s="54"/>
    </row>
    <row r="53" spans="1:15" ht="12.75">
      <c r="A53" s="46"/>
      <c r="B53" s="47"/>
      <c r="C53" s="73"/>
      <c r="D53" s="81"/>
      <c r="E53" s="13"/>
      <c r="F53" s="73"/>
      <c r="G53" s="73"/>
      <c r="H53" s="73"/>
      <c r="I53" s="73"/>
      <c r="J53" s="517"/>
      <c r="K53" s="73"/>
      <c r="L53" s="73"/>
      <c r="M53" s="81"/>
      <c r="N53" s="81"/>
      <c r="O53" s="54"/>
    </row>
    <row r="54" spans="1:15" ht="12.75">
      <c r="A54" s="46"/>
      <c r="B54" s="47"/>
      <c r="C54" s="73"/>
      <c r="D54" s="81"/>
      <c r="E54" s="13"/>
      <c r="F54" s="73"/>
      <c r="G54" s="73"/>
      <c r="H54" s="73"/>
      <c r="I54" s="73"/>
      <c r="J54" s="517"/>
      <c r="K54" s="73"/>
      <c r="L54" s="73"/>
      <c r="M54" s="81"/>
      <c r="N54" s="81"/>
      <c r="O54" s="54"/>
    </row>
    <row r="55" spans="1:15" ht="12.75">
      <c r="A55" s="46"/>
      <c r="B55" s="47"/>
      <c r="C55" s="47"/>
      <c r="D55" s="52"/>
      <c r="E55" s="13"/>
      <c r="F55" s="73"/>
      <c r="G55" s="73"/>
      <c r="H55" s="73"/>
      <c r="I55" s="73"/>
      <c r="J55" s="517"/>
      <c r="K55" s="73"/>
      <c r="L55" s="73"/>
      <c r="M55" s="81"/>
      <c r="N55" s="81"/>
      <c r="O55" s="54"/>
    </row>
    <row r="56" spans="1:15" ht="12.75">
      <c r="A56" s="46"/>
      <c r="B56" s="47"/>
      <c r="C56" s="47"/>
      <c r="D56" s="52"/>
      <c r="E56" s="13"/>
      <c r="F56" s="73"/>
      <c r="G56" s="73"/>
      <c r="H56" s="73"/>
      <c r="I56" s="73"/>
      <c r="J56" s="517"/>
      <c r="K56" s="73"/>
      <c r="L56" s="73"/>
      <c r="M56" s="81"/>
      <c r="N56" s="81"/>
      <c r="O56" s="54"/>
    </row>
    <row r="57" spans="1:15" ht="12.75">
      <c r="A57" s="46"/>
      <c r="B57" s="47"/>
      <c r="C57" s="47"/>
      <c r="D57" s="48"/>
      <c r="E57" s="13"/>
      <c r="F57" s="73"/>
      <c r="G57"/>
      <c r="H57"/>
      <c r="I57"/>
      <c r="J57" s="518"/>
      <c r="K57"/>
      <c r="L57"/>
      <c r="M57" s="54"/>
      <c r="N57" s="54"/>
      <c r="O57" s="54"/>
    </row>
    <row r="58" spans="1:15" ht="12.75">
      <c r="A58" s="46"/>
      <c r="B58" s="47"/>
      <c r="C58" s="47"/>
      <c r="D58" s="48"/>
      <c r="E58" s="13"/>
      <c r="F58" s="73"/>
      <c r="G58"/>
      <c r="H58"/>
      <c r="I58"/>
      <c r="J58" s="518"/>
      <c r="K58"/>
      <c r="L58"/>
      <c r="M58" s="54"/>
      <c r="N58" s="54"/>
      <c r="O58" s="54"/>
    </row>
    <row r="59" spans="1:15">
      <c r="A59" s="66"/>
      <c r="B59" s="40" t="s">
        <v>25</v>
      </c>
      <c r="E59" s="40"/>
      <c r="M59" s="45"/>
      <c r="N59" s="49"/>
      <c r="O59" s="49"/>
    </row>
    <row r="60" spans="1:15">
      <c r="A60" s="59"/>
      <c r="B60" s="40" t="s">
        <v>127</v>
      </c>
      <c r="E60" s="40"/>
      <c r="M60" s="45"/>
      <c r="N60" s="49"/>
      <c r="O60" s="49"/>
    </row>
    <row r="61" spans="1:15">
      <c r="A61" s="60"/>
      <c r="B61" s="40" t="s">
        <v>161</v>
      </c>
      <c r="E61" s="40"/>
      <c r="M61" s="45"/>
      <c r="N61" s="49"/>
      <c r="O61" s="49"/>
    </row>
    <row r="62" spans="1:15">
      <c r="A62" s="842"/>
      <c r="B62" s="40" t="s">
        <v>3292</v>
      </c>
      <c r="M62" s="45"/>
      <c r="N62" s="49"/>
      <c r="O62" s="49"/>
    </row>
    <row r="63" spans="1:15">
      <c r="M63" s="45"/>
      <c r="N63" s="49"/>
      <c r="O63" s="49"/>
    </row>
    <row r="64" spans="1:15">
      <c r="M64" s="45"/>
      <c r="N64" s="49"/>
      <c r="O64" s="49"/>
    </row>
    <row r="65" spans="13:15">
      <c r="M65" s="45"/>
      <c r="N65" s="49"/>
      <c r="O65" s="49"/>
    </row>
    <row r="66" spans="13:15">
      <c r="M66" s="45"/>
      <c r="N66" s="49"/>
      <c r="O66" s="49"/>
    </row>
    <row r="67" spans="13:15">
      <c r="M67" s="45"/>
      <c r="N67" s="49"/>
      <c r="O67" s="49"/>
    </row>
    <row r="68" spans="13:15">
      <c r="M68" s="45"/>
      <c r="N68" s="49"/>
      <c r="O68" s="49"/>
    </row>
    <row r="69" spans="13:15">
      <c r="M69" s="45"/>
      <c r="N69" s="49"/>
      <c r="O69" s="49"/>
    </row>
    <row r="70" spans="13:15">
      <c r="M70" s="45"/>
      <c r="N70" s="49"/>
      <c r="O70" s="49"/>
    </row>
    <row r="71" spans="13:15">
      <c r="M71" s="45"/>
      <c r="N71" s="49"/>
      <c r="O71" s="49"/>
    </row>
    <row r="72" spans="13:15">
      <c r="M72" s="45"/>
      <c r="N72" s="49"/>
      <c r="O72" s="49"/>
    </row>
    <row r="73" spans="13:15">
      <c r="M73" s="45"/>
      <c r="N73" s="49"/>
      <c r="O73" s="49"/>
    </row>
    <row r="74" spans="13:15">
      <c r="M74" s="45"/>
      <c r="N74" s="49"/>
      <c r="O74" s="49"/>
    </row>
    <row r="75" spans="13:15">
      <c r="M75" s="45"/>
      <c r="N75" s="49"/>
      <c r="O75" s="49"/>
    </row>
    <row r="76" spans="13:15">
      <c r="M76" s="45"/>
      <c r="N76" s="49"/>
      <c r="O76" s="49"/>
    </row>
    <row r="77" spans="13:15">
      <c r="M77" s="45"/>
      <c r="N77" s="49"/>
      <c r="O77" s="49"/>
    </row>
    <row r="78" spans="13:15">
      <c r="M78" s="45"/>
      <c r="N78" s="49"/>
      <c r="O78" s="49"/>
    </row>
    <row r="79" spans="13:15">
      <c r="M79" s="45"/>
      <c r="N79" s="49"/>
      <c r="O79" s="49"/>
    </row>
    <row r="80" spans="13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</sheetData>
  <autoFilter ref="A4:N43"/>
  <sortState ref="A5:F36">
    <sortCondition ref="C5:C36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51"/>
  <sheetViews>
    <sheetView topLeftCell="A19" workbookViewId="0">
      <selection activeCell="F9" sqref="F9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3771</v>
      </c>
      <c r="E1" s="240"/>
      <c r="F1" s="240"/>
      <c r="G1" s="240"/>
      <c r="H1" s="533"/>
      <c r="I1" s="734"/>
      <c r="J1" s="734"/>
      <c r="K1" s="734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734"/>
      <c r="J2" s="734"/>
      <c r="K2" s="734"/>
      <c r="L2" s="239"/>
      <c r="M2" s="239"/>
    </row>
    <row r="3" spans="1:13" ht="15.75">
      <c r="A3" s="734"/>
      <c r="B3" s="734"/>
      <c r="C3" s="734"/>
      <c r="D3" s="734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734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734"/>
      <c r="L5" s="239"/>
      <c r="M5" s="239"/>
    </row>
    <row r="6" spans="1:13" ht="15" customHeight="1" thickBot="1">
      <c r="A6" s="744" t="s">
        <v>136</v>
      </c>
      <c r="B6" s="433" t="s">
        <v>3155</v>
      </c>
      <c r="C6" s="490">
        <v>-15750.48</v>
      </c>
      <c r="D6" s="744" t="s">
        <v>3766</v>
      </c>
      <c r="E6" s="525"/>
      <c r="F6" s="526">
        <f>SUM(C6:E6)</f>
        <v>-15750.48</v>
      </c>
      <c r="G6" s="527"/>
      <c r="H6" s="537"/>
      <c r="I6" s="527">
        <v>600640</v>
      </c>
      <c r="J6" s="714">
        <f>F6/1.16</f>
        <v>-13578</v>
      </c>
      <c r="K6" s="529">
        <f>J6*0.16</f>
        <v>-2172.48</v>
      </c>
      <c r="L6" s="602"/>
      <c r="M6" s="252"/>
    </row>
    <row r="7" spans="1:13" ht="15" customHeight="1" thickBot="1">
      <c r="A7" s="745" t="s">
        <v>383</v>
      </c>
      <c r="B7" s="542" t="s">
        <v>3551</v>
      </c>
      <c r="C7" s="452">
        <v>-21592.240000000002</v>
      </c>
      <c r="D7" s="745" t="s">
        <v>3769</v>
      </c>
      <c r="E7" s="543"/>
      <c r="F7" s="544">
        <f>SUM(C7:E7)</f>
        <v>-21592.240000000002</v>
      </c>
      <c r="G7" s="545"/>
      <c r="H7" s="546"/>
      <c r="I7" s="545">
        <v>600606</v>
      </c>
      <c r="J7" s="714">
        <f>F7/1.16</f>
        <v>-18614.000000000004</v>
      </c>
      <c r="K7" s="529">
        <f>J7*0.16</f>
        <v>-2978.2400000000007</v>
      </c>
      <c r="L7" s="602"/>
      <c r="M7" s="252"/>
    </row>
    <row r="8" spans="1:13" ht="15" customHeight="1">
      <c r="A8" s="743" t="s">
        <v>136</v>
      </c>
      <c r="B8" s="478" t="s">
        <v>3716</v>
      </c>
      <c r="C8" s="422">
        <v>1241.2</v>
      </c>
      <c r="D8" s="743" t="s">
        <v>3764</v>
      </c>
      <c r="E8" s="520">
        <f>SUM(C8:D8)</f>
        <v>1241.2</v>
      </c>
      <c r="F8" s="521"/>
      <c r="G8" s="522"/>
      <c r="H8" s="533"/>
      <c r="I8" s="530">
        <v>803001</v>
      </c>
      <c r="J8" s="716">
        <f>E8/1.16</f>
        <v>1070</v>
      </c>
      <c r="K8" s="532">
        <f>J8*0.16</f>
        <v>171.20000000000002</v>
      </c>
      <c r="L8" s="602"/>
      <c r="M8" s="252"/>
    </row>
    <row r="9" spans="1:13" ht="15" customHeight="1" thickBot="1">
      <c r="A9" s="362" t="s">
        <v>457</v>
      </c>
      <c r="B9" s="415" t="s">
        <v>3717</v>
      </c>
      <c r="C9" s="363">
        <v>13773.84</v>
      </c>
      <c r="D9" s="362" t="s">
        <v>3764</v>
      </c>
      <c r="E9" s="525">
        <f>SUM(C9:D9)</f>
        <v>13773.84</v>
      </c>
      <c r="F9" s="526">
        <f>SUM(E8:E9)</f>
        <v>15015.04</v>
      </c>
      <c r="G9" s="527"/>
      <c r="H9" s="537"/>
      <c r="I9" s="527">
        <v>600691</v>
      </c>
      <c r="J9" s="714">
        <f t="shared" ref="J9:J37" si="0">E9/1.16</f>
        <v>11874.000000000002</v>
      </c>
      <c r="K9" s="529">
        <f t="shared" ref="K9:K38" si="1">J9*0.16</f>
        <v>1899.8400000000004</v>
      </c>
      <c r="L9" s="602"/>
      <c r="M9" s="252"/>
    </row>
    <row r="10" spans="1:13" ht="15" customHeight="1">
      <c r="A10" s="743" t="s">
        <v>1296</v>
      </c>
      <c r="B10" s="478" t="s">
        <v>3718</v>
      </c>
      <c r="C10" s="446">
        <v>1241.2</v>
      </c>
      <c r="D10" s="743" t="s">
        <v>3765</v>
      </c>
      <c r="E10" s="520"/>
      <c r="F10" s="521"/>
      <c r="G10" s="522"/>
      <c r="H10" s="533"/>
      <c r="I10" s="530"/>
      <c r="J10" s="716"/>
      <c r="K10" s="532"/>
      <c r="L10" s="602"/>
      <c r="M10" s="252"/>
    </row>
    <row r="11" spans="1:13" ht="15" customHeight="1">
      <c r="A11" s="743" t="s">
        <v>136</v>
      </c>
      <c r="B11" s="478" t="s">
        <v>3719</v>
      </c>
      <c r="C11" s="446">
        <v>1241.2</v>
      </c>
      <c r="D11" s="743" t="s">
        <v>3765</v>
      </c>
      <c r="E11" s="520">
        <f>SUM(C10:C11)</f>
        <v>2482.4</v>
      </c>
      <c r="F11" s="521"/>
      <c r="G11" s="522"/>
      <c r="H11" s="533"/>
      <c r="I11" s="522">
        <v>803001</v>
      </c>
      <c r="J11" s="715">
        <f t="shared" si="0"/>
        <v>2140</v>
      </c>
      <c r="K11" s="524">
        <f t="shared" si="1"/>
        <v>342.40000000000003</v>
      </c>
      <c r="L11" s="602"/>
      <c r="M11" s="252"/>
    </row>
    <row r="12" spans="1:13" ht="15" customHeight="1">
      <c r="A12" s="339" t="s">
        <v>134</v>
      </c>
      <c r="B12" s="341" t="s">
        <v>2310</v>
      </c>
      <c r="C12" s="353">
        <v>11456.16</v>
      </c>
      <c r="D12" s="339" t="s">
        <v>3765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>
      <c r="A13" s="339" t="s">
        <v>134</v>
      </c>
      <c r="B13" s="341" t="s">
        <v>3726</v>
      </c>
      <c r="C13" s="353">
        <v>11456.16</v>
      </c>
      <c r="D13" s="339" t="s">
        <v>3765</v>
      </c>
      <c r="E13" s="520">
        <f>SUM(C12:C13)</f>
        <v>22912.32</v>
      </c>
      <c r="F13" s="521"/>
      <c r="G13" s="522"/>
      <c r="H13" s="533"/>
      <c r="I13" s="522">
        <v>600644</v>
      </c>
      <c r="J13" s="715">
        <f t="shared" si="0"/>
        <v>19752</v>
      </c>
      <c r="K13" s="524">
        <f t="shared" si="1"/>
        <v>3160.32</v>
      </c>
      <c r="L13" s="602"/>
      <c r="M13" s="252"/>
    </row>
    <row r="14" spans="1:13" ht="15" customHeight="1">
      <c r="A14" s="339" t="s">
        <v>457</v>
      </c>
      <c r="B14" s="341" t="s">
        <v>3724</v>
      </c>
      <c r="C14" s="353">
        <v>14317.88</v>
      </c>
      <c r="D14" s="339" t="s">
        <v>3765</v>
      </c>
      <c r="E14" s="520">
        <f>SUM(C14)</f>
        <v>14317.88</v>
      </c>
      <c r="F14" s="521"/>
      <c r="G14" s="522"/>
      <c r="H14" s="533"/>
      <c r="I14" s="522">
        <v>600691</v>
      </c>
      <c r="J14" s="715">
        <f t="shared" si="0"/>
        <v>12343</v>
      </c>
      <c r="K14" s="524">
        <f t="shared" si="1"/>
        <v>1974.88</v>
      </c>
      <c r="L14" s="602"/>
      <c r="M14" s="252"/>
    </row>
    <row r="15" spans="1:13" ht="15" customHeight="1">
      <c r="A15" s="339" t="s">
        <v>136</v>
      </c>
      <c r="B15" s="341" t="s">
        <v>3332</v>
      </c>
      <c r="C15" s="353">
        <v>9000.44</v>
      </c>
      <c r="D15" s="339" t="s">
        <v>3765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339" t="s">
        <v>136</v>
      </c>
      <c r="B16" s="341" t="s">
        <v>3720</v>
      </c>
      <c r="C16" s="353">
        <v>9000.44</v>
      </c>
      <c r="D16" s="339" t="s">
        <v>3765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5" customHeight="1">
      <c r="A17" s="339" t="s">
        <v>136</v>
      </c>
      <c r="B17" s="341" t="s">
        <v>3721</v>
      </c>
      <c r="C17" s="353">
        <v>9000.44</v>
      </c>
      <c r="D17" s="339" t="s">
        <v>3765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339" t="s">
        <v>136</v>
      </c>
      <c r="B18" s="341" t="s">
        <v>3722</v>
      </c>
      <c r="C18" s="353">
        <v>9000.44</v>
      </c>
      <c r="D18" s="339" t="s">
        <v>3765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136</v>
      </c>
      <c r="B19" s="341" t="s">
        <v>3723</v>
      </c>
      <c r="C19" s="353">
        <v>15750.48</v>
      </c>
      <c r="D19" s="339" t="s">
        <v>3765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 thickBot="1">
      <c r="A20" s="362" t="s">
        <v>136</v>
      </c>
      <c r="B20" s="415" t="s">
        <v>3725</v>
      </c>
      <c r="C20" s="363">
        <v>15750.48</v>
      </c>
      <c r="D20" s="362" t="s">
        <v>3765</v>
      </c>
      <c r="E20" s="525">
        <f>SUM(C15:C20)</f>
        <v>67502.720000000001</v>
      </c>
      <c r="F20" s="526">
        <f>SUM(E11:E20)</f>
        <v>107215.32</v>
      </c>
      <c r="G20" s="527"/>
      <c r="H20" s="537"/>
      <c r="I20" s="527">
        <v>600640</v>
      </c>
      <c r="J20" s="714">
        <f t="shared" si="0"/>
        <v>58192.000000000007</v>
      </c>
      <c r="K20" s="529">
        <f t="shared" si="1"/>
        <v>9310.7200000000012</v>
      </c>
      <c r="L20" s="602"/>
      <c r="M20" s="252"/>
    </row>
    <row r="21" spans="1:13" ht="15" customHeight="1">
      <c r="A21" s="743" t="s">
        <v>298</v>
      </c>
      <c r="B21" s="478" t="s">
        <v>3730</v>
      </c>
      <c r="C21" s="446">
        <v>1241.2</v>
      </c>
      <c r="D21" s="743" t="s">
        <v>3768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>
      <c r="A22" s="743" t="s">
        <v>298</v>
      </c>
      <c r="B22" s="478" t="s">
        <v>3731</v>
      </c>
      <c r="C22" s="446">
        <v>1241.2</v>
      </c>
      <c r="D22" s="743" t="s">
        <v>3768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5" customHeight="1">
      <c r="A23" s="743" t="s">
        <v>136</v>
      </c>
      <c r="B23" s="478" t="s">
        <v>3732</v>
      </c>
      <c r="C23" s="446">
        <v>1241.2</v>
      </c>
      <c r="D23" s="743" t="s">
        <v>3768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5" customHeight="1">
      <c r="A24" s="743" t="s">
        <v>136</v>
      </c>
      <c r="B24" s="478" t="s">
        <v>3733</v>
      </c>
      <c r="C24" s="446">
        <v>1241.2</v>
      </c>
      <c r="D24" s="743" t="s">
        <v>3768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743" t="s">
        <v>136</v>
      </c>
      <c r="B25" s="478" t="s">
        <v>3734</v>
      </c>
      <c r="C25" s="446">
        <v>1241.2</v>
      </c>
      <c r="D25" s="743" t="s">
        <v>3768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743" t="s">
        <v>136</v>
      </c>
      <c r="B26" s="478" t="s">
        <v>3735</v>
      </c>
      <c r="C26" s="446">
        <v>1241.2</v>
      </c>
      <c r="D26" s="743" t="s">
        <v>3768</v>
      </c>
      <c r="E26" s="520">
        <f>SUM(C21:C26)</f>
        <v>7447.2</v>
      </c>
      <c r="F26" s="521"/>
      <c r="G26" s="522"/>
      <c r="H26" s="533"/>
      <c r="I26" s="522">
        <v>803001</v>
      </c>
      <c r="J26" s="715">
        <f t="shared" si="0"/>
        <v>6420</v>
      </c>
      <c r="K26" s="524">
        <f t="shared" si="1"/>
        <v>1027.2</v>
      </c>
      <c r="L26" s="602"/>
      <c r="M26" s="252"/>
    </row>
    <row r="27" spans="1:13" s="729" customFormat="1" ht="15" customHeight="1">
      <c r="A27" s="339" t="s">
        <v>136</v>
      </c>
      <c r="B27" s="341" t="s">
        <v>3528</v>
      </c>
      <c r="C27" s="353">
        <v>9000.44</v>
      </c>
      <c r="D27" s="339" t="s">
        <v>3768</v>
      </c>
      <c r="E27" s="520"/>
      <c r="F27" s="521"/>
      <c r="G27" s="522"/>
      <c r="H27" s="533"/>
      <c r="I27" s="522"/>
      <c r="J27" s="715"/>
      <c r="K27" s="524"/>
      <c r="L27" s="602"/>
      <c r="M27" s="602"/>
    </row>
    <row r="28" spans="1:13" ht="15" customHeight="1">
      <c r="A28" s="339" t="s">
        <v>136</v>
      </c>
      <c r="B28" s="341" t="s">
        <v>3728</v>
      </c>
      <c r="C28" s="353">
        <v>9000.44</v>
      </c>
      <c r="D28" s="339" t="s">
        <v>3768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339" t="s">
        <v>136</v>
      </c>
      <c r="B29" s="341" t="s">
        <v>3330</v>
      </c>
      <c r="C29" s="353">
        <v>9000.44</v>
      </c>
      <c r="D29" s="339" t="s">
        <v>3768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339" t="s">
        <v>136</v>
      </c>
      <c r="B30" s="341" t="s">
        <v>3155</v>
      </c>
      <c r="C30" s="353">
        <v>15750.48</v>
      </c>
      <c r="D30" s="339" t="s">
        <v>3768</v>
      </c>
      <c r="E30" s="520">
        <f>SUM(C27:C30)</f>
        <v>42751.8</v>
      </c>
      <c r="F30" s="521"/>
      <c r="G30" s="522"/>
      <c r="H30" s="533"/>
      <c r="I30" s="522">
        <v>600640</v>
      </c>
      <c r="J30" s="715">
        <f t="shared" si="0"/>
        <v>36855.000000000007</v>
      </c>
      <c r="K30" s="524">
        <f t="shared" si="1"/>
        <v>5896.8000000000011</v>
      </c>
      <c r="L30" s="602"/>
      <c r="M30" s="252"/>
    </row>
    <row r="31" spans="1:13" ht="15" customHeight="1">
      <c r="A31" s="339" t="s">
        <v>457</v>
      </c>
      <c r="B31" s="341" t="s">
        <v>641</v>
      </c>
      <c r="C31" s="353">
        <v>13773.84</v>
      </c>
      <c r="D31" s="339" t="s">
        <v>3768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39" t="s">
        <v>457</v>
      </c>
      <c r="B32" s="341" t="s">
        <v>1606</v>
      </c>
      <c r="C32" s="353">
        <v>14317.88</v>
      </c>
      <c r="D32" s="339" t="s">
        <v>3768</v>
      </c>
      <c r="E32" s="520">
        <f>SUM(C31:C32)</f>
        <v>28091.72</v>
      </c>
      <c r="F32" s="521"/>
      <c r="G32" s="522"/>
      <c r="H32" s="533"/>
      <c r="I32" s="522">
        <v>600691</v>
      </c>
      <c r="J32" s="715">
        <f t="shared" si="0"/>
        <v>24217.000000000004</v>
      </c>
      <c r="K32" s="524">
        <f t="shared" si="1"/>
        <v>3874.7200000000007</v>
      </c>
      <c r="L32" s="602"/>
      <c r="M32" s="252"/>
    </row>
    <row r="33" spans="1:13" ht="15" customHeight="1">
      <c r="A33" s="339" t="s">
        <v>383</v>
      </c>
      <c r="B33" s="341" t="s">
        <v>3551</v>
      </c>
      <c r="C33" s="353">
        <v>21592.240000000002</v>
      </c>
      <c r="D33" s="339" t="s">
        <v>3768</v>
      </c>
      <c r="E33" s="520">
        <f>SUM(C33)</f>
        <v>21592.240000000002</v>
      </c>
      <c r="F33" s="521"/>
      <c r="G33" s="522"/>
      <c r="H33" s="533"/>
      <c r="I33" s="522">
        <v>600606</v>
      </c>
      <c r="J33" s="715">
        <f t="shared" si="0"/>
        <v>18614.000000000004</v>
      </c>
      <c r="K33" s="524">
        <f t="shared" si="1"/>
        <v>2978.2400000000007</v>
      </c>
      <c r="L33" s="602"/>
      <c r="M33" s="252"/>
    </row>
    <row r="34" spans="1:13" ht="15" customHeight="1">
      <c r="A34" s="339" t="s">
        <v>454</v>
      </c>
      <c r="B34" s="341" t="s">
        <v>3729</v>
      </c>
      <c r="C34" s="353">
        <v>22356.68</v>
      </c>
      <c r="D34" s="339" t="s">
        <v>3768</v>
      </c>
      <c r="E34" s="520">
        <f>SUM(C34:D34)</f>
        <v>22356.68</v>
      </c>
      <c r="F34" s="521"/>
      <c r="G34" s="522"/>
      <c r="H34" s="533"/>
      <c r="I34" s="522">
        <v>600610</v>
      </c>
      <c r="J34" s="715">
        <f t="shared" si="0"/>
        <v>19273</v>
      </c>
      <c r="K34" s="524">
        <f t="shared" si="1"/>
        <v>3083.6800000000003</v>
      </c>
      <c r="L34" s="602"/>
      <c r="M34" s="252"/>
    </row>
    <row r="35" spans="1:13" ht="15" customHeight="1" thickBot="1">
      <c r="A35" s="362" t="s">
        <v>1136</v>
      </c>
      <c r="B35" s="415" t="s">
        <v>3727</v>
      </c>
      <c r="C35" s="363">
        <v>74053.240000000005</v>
      </c>
      <c r="D35" s="362" t="s">
        <v>3768</v>
      </c>
      <c r="E35" s="525">
        <f>SUM(C35)</f>
        <v>74053.240000000005</v>
      </c>
      <c r="F35" s="526">
        <f>SUM(E24:E35)</f>
        <v>196292.88</v>
      </c>
      <c r="G35" s="527"/>
      <c r="H35" s="537"/>
      <c r="I35" s="527">
        <v>600620</v>
      </c>
      <c r="J35" s="714">
        <f t="shared" si="0"/>
        <v>63839.000000000007</v>
      </c>
      <c r="K35" s="529">
        <f t="shared" si="1"/>
        <v>10214.240000000002</v>
      </c>
      <c r="L35" s="602"/>
      <c r="M35" s="252"/>
    </row>
    <row r="36" spans="1:13" ht="15" customHeight="1">
      <c r="A36" s="339" t="s">
        <v>136</v>
      </c>
      <c r="B36" s="341" t="s">
        <v>3334</v>
      </c>
      <c r="C36" s="2">
        <v>9000.44</v>
      </c>
      <c r="D36" s="339" t="s">
        <v>3770</v>
      </c>
      <c r="E36" s="520">
        <f>SUM(C36)</f>
        <v>9000.44</v>
      </c>
      <c r="F36" s="521"/>
      <c r="G36" s="522"/>
      <c r="H36" s="533"/>
      <c r="I36" s="522">
        <v>600640</v>
      </c>
      <c r="J36" s="715">
        <f t="shared" si="0"/>
        <v>7759.0000000000009</v>
      </c>
      <c r="K36" s="524">
        <f t="shared" si="1"/>
        <v>1241.4400000000003</v>
      </c>
      <c r="L36" s="602"/>
      <c r="M36" s="252"/>
    </row>
    <row r="37" spans="1:13" ht="15" customHeight="1" thickBot="1">
      <c r="A37" s="362" t="s">
        <v>1136</v>
      </c>
      <c r="B37" s="415" t="s">
        <v>3738</v>
      </c>
      <c r="C37" s="87">
        <v>74053.240000000005</v>
      </c>
      <c r="D37" s="362" t="s">
        <v>3770</v>
      </c>
      <c r="E37" s="520">
        <f>SUM(C37)</f>
        <v>74053.240000000005</v>
      </c>
      <c r="F37" s="526">
        <f>SUM(E36:E37)</f>
        <v>83053.680000000008</v>
      </c>
      <c r="G37" s="527"/>
      <c r="H37" s="537"/>
      <c r="I37" s="527">
        <v>600620</v>
      </c>
      <c r="J37" s="715">
        <f t="shared" si="0"/>
        <v>63839.000000000007</v>
      </c>
      <c r="K37" s="524">
        <f t="shared" si="1"/>
        <v>10214.240000000002</v>
      </c>
      <c r="L37" s="602"/>
      <c r="M37" s="252"/>
    </row>
    <row r="38" spans="1:13" ht="15" customHeight="1" thickBot="1">
      <c r="A38" s="625" t="s">
        <v>2770</v>
      </c>
      <c r="B38" s="646"/>
      <c r="C38" s="438">
        <v>-3271.2</v>
      </c>
      <c r="D38" s="746" t="s">
        <v>3767</v>
      </c>
      <c r="E38" s="543"/>
      <c r="F38" s="544">
        <f>SUM(C38:E38)</f>
        <v>-3271.2</v>
      </c>
      <c r="G38" s="545"/>
      <c r="H38" s="546"/>
      <c r="I38" s="545">
        <v>703075</v>
      </c>
      <c r="J38" s="717">
        <f>F38/1.16</f>
        <v>-2820</v>
      </c>
      <c r="K38" s="548">
        <f t="shared" si="1"/>
        <v>-451.2</v>
      </c>
      <c r="L38" s="602"/>
      <c r="M38" s="252"/>
    </row>
    <row r="39" spans="1:13" ht="15" customHeight="1">
      <c r="A39" s="380"/>
      <c r="B39" s="414"/>
      <c r="C39" s="382"/>
      <c r="D39" s="380"/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>
      <c r="A40" s="380"/>
      <c r="B40" s="414"/>
      <c r="C40" s="382"/>
      <c r="D40" s="380"/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5" customHeight="1">
      <c r="A41" s="380"/>
      <c r="B41" s="708"/>
      <c r="C41" s="382"/>
      <c r="D41" s="380"/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5" customHeight="1">
      <c r="A42" s="325"/>
      <c r="B42" s="734"/>
      <c r="C42" s="281">
        <f>SUM(C6:C41)</f>
        <v>360962.99999999994</v>
      </c>
      <c r="D42" s="281"/>
      <c r="E42" s="281"/>
      <c r="F42" s="281">
        <f>SUM(F6:F41)</f>
        <v>360963</v>
      </c>
      <c r="G42" s="281"/>
      <c r="H42" s="534">
        <f>SUM(H6:H41)</f>
        <v>0</v>
      </c>
      <c r="I42" s="281"/>
      <c r="J42" s="281">
        <f>SUM(J6:J41)</f>
        <v>311175</v>
      </c>
      <c r="K42" s="281">
        <f>SUM(K6:K41)</f>
        <v>49788.000000000015</v>
      </c>
      <c r="L42" s="281"/>
      <c r="M42" s="283"/>
    </row>
    <row r="43" spans="1:13" ht="15" customHeight="1">
      <c r="A43" s="278"/>
      <c r="B43" s="734"/>
      <c r="C43" s="240"/>
      <c r="D43" s="281"/>
      <c r="E43" s="281"/>
      <c r="F43" s="237"/>
      <c r="G43" s="240"/>
      <c r="H43" s="533"/>
      <c r="I43" s="240"/>
      <c r="J43" s="243"/>
      <c r="K43" s="251"/>
      <c r="L43" s="252"/>
      <c r="M43" s="252"/>
    </row>
    <row r="44" spans="1:13" ht="15" customHeight="1">
      <c r="A44" s="697" t="s">
        <v>3710</v>
      </c>
      <c r="B44" s="1051" t="s">
        <v>3772</v>
      </c>
      <c r="C44" s="1051"/>
      <c r="D44" s="1051"/>
      <c r="E44" s="1051"/>
      <c r="F44" s="1051"/>
      <c r="G44" s="240"/>
      <c r="H44" s="533"/>
      <c r="I44" s="240"/>
      <c r="J44" s="243"/>
      <c r="K44" s="251"/>
      <c r="L44" s="252"/>
      <c r="M44" s="252"/>
    </row>
    <row r="45" spans="1:13" ht="15.75">
      <c r="A45" s="284"/>
      <c r="B45" s="595"/>
      <c r="C45" s="273"/>
      <c r="D45" s="281"/>
      <c r="E45" s="281"/>
      <c r="F45" s="281"/>
      <c r="G45" s="295"/>
      <c r="H45" s="534"/>
      <c r="I45" s="281"/>
      <c r="J45" s="281"/>
      <c r="K45" s="281"/>
      <c r="L45" s="286"/>
      <c r="M45" s="252"/>
    </row>
    <row r="46" spans="1:13" ht="15.75" thickBot="1">
      <c r="A46" s="603"/>
      <c r="B46" s="273"/>
      <c r="C46" s="273"/>
      <c r="D46" s="250"/>
      <c r="E46" s="330" t="s">
        <v>3773</v>
      </c>
      <c r="F46" s="331">
        <v>42956</v>
      </c>
      <c r="G46" s="332">
        <v>427175.8</v>
      </c>
      <c r="H46" s="535"/>
      <c r="I46" s="239"/>
      <c r="J46" s="239"/>
      <c r="K46" s="252"/>
      <c r="L46" s="252"/>
      <c r="M46" s="288"/>
    </row>
    <row r="47" spans="1:13" ht="16.5" thickBot="1">
      <c r="A47" s="284"/>
      <c r="B47" s="273"/>
      <c r="C47" s="273"/>
      <c r="D47" s="250"/>
      <c r="E47" s="330" t="s">
        <v>3774</v>
      </c>
      <c r="F47" s="331">
        <v>42956</v>
      </c>
      <c r="G47" s="332">
        <v>360963</v>
      </c>
      <c r="H47" s="535"/>
      <c r="I47" s="239"/>
      <c r="J47" s="289" t="s">
        <v>551</v>
      </c>
      <c r="K47" s="290">
        <f>J42+K42-F42</f>
        <v>0</v>
      </c>
      <c r="L47" s="252"/>
      <c r="M47" s="288"/>
    </row>
    <row r="48" spans="1:13" ht="15.75">
      <c r="A48" s="284"/>
      <c r="B48" s="273"/>
      <c r="C48" s="239"/>
      <c r="D48" s="252"/>
      <c r="E48" s="239"/>
      <c r="F48" s="239"/>
      <c r="G48" s="252"/>
      <c r="H48" s="535"/>
      <c r="I48" s="239"/>
      <c r="J48" s="239"/>
      <c r="K48" s="252"/>
      <c r="L48" s="252"/>
      <c r="M48" s="288"/>
    </row>
    <row r="49" spans="1:13" ht="15.75">
      <c r="A49" s="284"/>
      <c r="B49" s="273"/>
      <c r="C49" s="273"/>
      <c r="D49" s="250"/>
      <c r="E49" s="239"/>
      <c r="F49" s="239"/>
      <c r="G49" s="239"/>
      <c r="H49" s="535"/>
      <c r="I49" s="239"/>
      <c r="J49" s="239"/>
      <c r="K49" s="252"/>
      <c r="L49" s="252"/>
      <c r="M49" s="288"/>
    </row>
    <row r="50" spans="1:13" ht="15.75">
      <c r="A50" s="284"/>
      <c r="B50" s="273"/>
      <c r="C50" s="273"/>
      <c r="D50" s="250"/>
      <c r="E50" s="239"/>
      <c r="F50" s="239"/>
      <c r="G50" s="239"/>
      <c r="H50" s="535"/>
      <c r="I50" s="239"/>
      <c r="J50" s="239"/>
      <c r="K50" s="252"/>
      <c r="L50" s="252"/>
      <c r="M50" s="288"/>
    </row>
    <row r="51" spans="1:13" ht="15.75">
      <c r="A51" s="284"/>
      <c r="B51" s="273"/>
      <c r="C51" s="273"/>
      <c r="D51" s="291"/>
      <c r="E51" s="292"/>
      <c r="F51" s="292"/>
      <c r="G51" s="292"/>
      <c r="H51" s="536"/>
      <c r="I51" s="292"/>
      <c r="J51" s="292"/>
      <c r="K51" s="288"/>
      <c r="L51" s="288"/>
      <c r="M51" s="288"/>
    </row>
    <row r="52" spans="1:13" ht="15.75">
      <c r="A52" s="604"/>
      <c r="B52" s="605"/>
      <c r="C52" s="606"/>
      <c r="D52" s="520"/>
      <c r="E52" s="292"/>
      <c r="F52" s="292"/>
      <c r="G52" s="292"/>
      <c r="H52" s="536"/>
      <c r="I52" s="292"/>
      <c r="J52" s="292"/>
      <c r="K52" s="288"/>
      <c r="L52" s="288"/>
      <c r="M52" s="288"/>
    </row>
    <row r="53" spans="1:13" ht="15.75">
      <c r="A53" s="294"/>
      <c r="B53" s="239" t="s">
        <v>25</v>
      </c>
      <c r="C53" s="239"/>
      <c r="D53" s="239"/>
      <c r="E53" s="240"/>
      <c r="F53" s="240"/>
      <c r="G53" s="240"/>
      <c r="H53" s="533"/>
      <c r="I53" s="240"/>
      <c r="J53" s="240"/>
      <c r="K53" s="295"/>
      <c r="L53" s="252"/>
      <c r="M53" s="252"/>
    </row>
    <row r="54" spans="1:13" ht="15.75">
      <c r="A54" s="296"/>
      <c r="B54" s="239" t="s">
        <v>127</v>
      </c>
      <c r="C54" s="239"/>
      <c r="D54" s="239"/>
      <c r="E54" s="240"/>
      <c r="F54" s="240"/>
      <c r="G54" s="240"/>
      <c r="H54" s="533"/>
      <c r="I54" s="240"/>
      <c r="J54" s="240"/>
      <c r="K54" s="295"/>
      <c r="L54" s="252"/>
      <c r="M54" s="252"/>
    </row>
    <row r="55" spans="1:13" ht="15.75">
      <c r="A55" s="297"/>
      <c r="B55" s="239" t="s">
        <v>161</v>
      </c>
      <c r="C55" s="239"/>
      <c r="D55" s="239"/>
      <c r="E55" s="240"/>
      <c r="F55" s="240"/>
      <c r="G55" s="240"/>
      <c r="H55" s="533"/>
      <c r="I55" s="240"/>
      <c r="J55" s="240"/>
      <c r="K55" s="295"/>
      <c r="L55" s="252"/>
      <c r="M55" s="252"/>
    </row>
    <row r="56" spans="1:13" ht="15.75">
      <c r="A56" s="239"/>
      <c r="B56" s="239"/>
      <c r="C56" s="239"/>
      <c r="D56" s="239"/>
      <c r="E56" s="240"/>
      <c r="F56" s="240"/>
      <c r="G56" s="240"/>
      <c r="H56" s="533"/>
      <c r="I56" s="240"/>
      <c r="J56" s="240"/>
      <c r="K56" s="295"/>
      <c r="L56" s="252"/>
      <c r="M56" s="252"/>
    </row>
    <row r="57" spans="1:13" ht="15.75">
      <c r="A57" s="239"/>
      <c r="B57" s="239"/>
      <c r="C57" s="239"/>
      <c r="D57" s="239"/>
      <c r="E57" s="240"/>
      <c r="F57" s="240"/>
      <c r="G57" s="240"/>
      <c r="H57" s="533"/>
      <c r="I57" s="240"/>
      <c r="J57" s="240"/>
      <c r="K57" s="295"/>
      <c r="L57" s="252"/>
      <c r="M57" s="252"/>
    </row>
    <row r="58" spans="1:13">
      <c r="K58" s="45"/>
      <c r="L58" s="49"/>
      <c r="M58" s="49"/>
    </row>
    <row r="59" spans="1:13">
      <c r="K59" s="45"/>
      <c r="L59" s="49"/>
      <c r="M59" s="49"/>
    </row>
    <row r="60" spans="1:13">
      <c r="K60" s="45"/>
      <c r="L60" s="49"/>
      <c r="M60" s="49"/>
    </row>
    <row r="61" spans="1:13">
      <c r="K61" s="45"/>
      <c r="L61" s="49"/>
      <c r="M61" s="49"/>
    </row>
    <row r="62" spans="1:13">
      <c r="K62" s="45"/>
      <c r="L62" s="49"/>
      <c r="M62" s="49"/>
    </row>
    <row r="63" spans="1:13">
      <c r="K63" s="45"/>
      <c r="L63" s="49"/>
      <c r="M63" s="49"/>
    </row>
    <row r="64" spans="1:13">
      <c r="K64" s="45"/>
      <c r="L64" s="49"/>
      <c r="M64" s="49"/>
    </row>
    <row r="65" spans="11:13">
      <c r="K65" s="45"/>
      <c r="L65" s="49"/>
      <c r="M65" s="49"/>
    </row>
    <row r="66" spans="11:13">
      <c r="K66" s="45"/>
      <c r="L66" s="49"/>
      <c r="M66" s="49"/>
    </row>
    <row r="67" spans="11:13">
      <c r="K67" s="45"/>
      <c r="L67" s="49"/>
      <c r="M67" s="49"/>
    </row>
    <row r="68" spans="11:13">
      <c r="K68" s="45"/>
      <c r="L68" s="49"/>
      <c r="M68" s="49"/>
    </row>
    <row r="69" spans="11:13">
      <c r="K69" s="45"/>
      <c r="L69" s="49"/>
      <c r="M69" s="49"/>
    </row>
    <row r="70" spans="11:13">
      <c r="K70" s="45"/>
      <c r="L70" s="49"/>
      <c r="M70" s="49"/>
    </row>
    <row r="71" spans="11:13">
      <c r="K71" s="45"/>
      <c r="L71" s="49"/>
      <c r="M71" s="49"/>
    </row>
    <row r="72" spans="11:13">
      <c r="K72" s="45"/>
      <c r="L72" s="49"/>
      <c r="M72" s="49"/>
    </row>
    <row r="73" spans="11:13">
      <c r="K73" s="45"/>
      <c r="L73" s="49"/>
      <c r="M73" s="49"/>
    </row>
    <row r="74" spans="11:13">
      <c r="K74" s="45"/>
      <c r="L74" s="49"/>
      <c r="M74" s="49"/>
    </row>
    <row r="75" spans="11:13">
      <c r="K75" s="45"/>
      <c r="L75" s="49"/>
      <c r="M75" s="49"/>
    </row>
    <row r="76" spans="11:13">
      <c r="K76" s="45"/>
      <c r="L76" s="49"/>
      <c r="M76" s="49"/>
    </row>
    <row r="77" spans="11:13">
      <c r="K77" s="45"/>
      <c r="L77" s="49"/>
      <c r="M77" s="49"/>
    </row>
    <row r="78" spans="11:13">
      <c r="K78" s="45"/>
      <c r="L78" s="49"/>
      <c r="M78" s="49"/>
    </row>
    <row r="79" spans="11:13">
      <c r="K79" s="45"/>
      <c r="L79" s="49"/>
      <c r="M79" s="49"/>
    </row>
    <row r="80" spans="1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</sheetData>
  <autoFilter ref="A5:L45"/>
  <sortState ref="A6:D37">
    <sortCondition ref="D6:D37"/>
  </sortState>
  <mergeCells count="3">
    <mergeCell ref="I3:K3"/>
    <mergeCell ref="A4:D4"/>
    <mergeCell ref="B44:F4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48"/>
  <sheetViews>
    <sheetView zoomScale="101" zoomScaleNormal="101" workbookViewId="0">
      <pane ySplit="4" topLeftCell="A23" activePane="bottomLeft" state="frozenSplit"/>
      <selection pane="bottomLeft" activeCell="O50" sqref="O50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3842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3775</v>
      </c>
      <c r="B5" s="343" t="s">
        <v>2731</v>
      </c>
      <c r="C5" s="343" t="s">
        <v>2950</v>
      </c>
      <c r="D5" s="431"/>
      <c r="E5" s="431"/>
      <c r="F5" s="431"/>
      <c r="G5" s="344">
        <v>-15750.48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3000</v>
      </c>
      <c r="O5" s="339" t="s">
        <v>136</v>
      </c>
      <c r="P5" s="339" t="s">
        <v>3833</v>
      </c>
      <c r="Q5" s="642"/>
      <c r="R5" s="29"/>
    </row>
    <row r="6" spans="1:18" s="24" customFormat="1" ht="12.75">
      <c r="A6" s="343" t="s">
        <v>3776</v>
      </c>
      <c r="B6" s="343" t="s">
        <v>2731</v>
      </c>
      <c r="C6" s="431" t="s">
        <v>3155</v>
      </c>
      <c r="D6" s="431"/>
      <c r="E6" s="431"/>
      <c r="F6" s="431"/>
      <c r="G6" s="344">
        <v>-15750.48</v>
      </c>
      <c r="H6" s="335"/>
      <c r="I6" s="399"/>
      <c r="J6" s="336"/>
      <c r="K6" s="337"/>
      <c r="L6" s="337"/>
      <c r="M6" s="637" t="s">
        <v>138</v>
      </c>
      <c r="N6" s="339" t="s">
        <v>746</v>
      </c>
      <c r="O6" s="339" t="s">
        <v>136</v>
      </c>
      <c r="P6" s="339" t="s">
        <v>3836</v>
      </c>
      <c r="Q6" s="642"/>
      <c r="R6" s="29"/>
    </row>
    <row r="7" spans="1:18" s="24" customFormat="1" ht="12.75">
      <c r="A7" s="343" t="s">
        <v>3777</v>
      </c>
      <c r="B7" s="343" t="s">
        <v>2731</v>
      </c>
      <c r="C7" s="431" t="s">
        <v>3350</v>
      </c>
      <c r="D7" s="431"/>
      <c r="E7" s="431"/>
      <c r="F7" s="431"/>
      <c r="G7" s="344">
        <v>-9000.44</v>
      </c>
      <c r="H7" s="335"/>
      <c r="I7" s="399"/>
      <c r="J7" s="336"/>
      <c r="K7" s="337"/>
      <c r="L7" s="337"/>
      <c r="M7" s="637" t="s">
        <v>138</v>
      </c>
      <c r="N7" s="339" t="s">
        <v>3398</v>
      </c>
      <c r="O7" s="339" t="s">
        <v>136</v>
      </c>
      <c r="P7" s="339" t="s">
        <v>3839</v>
      </c>
      <c r="Q7" s="642"/>
      <c r="R7" s="29"/>
    </row>
    <row r="8" spans="1:18" s="24" customFormat="1" ht="12.75">
      <c r="A8" s="343" t="s">
        <v>3777</v>
      </c>
      <c r="B8" s="343" t="s">
        <v>2731</v>
      </c>
      <c r="C8" s="431" t="s">
        <v>3724</v>
      </c>
      <c r="D8" s="431"/>
      <c r="E8" s="431"/>
      <c r="F8" s="431"/>
      <c r="G8" s="344">
        <v>-14317.88</v>
      </c>
      <c r="H8" s="335" t="s">
        <v>135</v>
      </c>
      <c r="I8" s="399"/>
      <c r="J8" s="336"/>
      <c r="K8" s="337"/>
      <c r="L8" s="337"/>
      <c r="M8" s="637" t="s">
        <v>138</v>
      </c>
      <c r="N8" s="339" t="s">
        <v>3758</v>
      </c>
      <c r="O8" s="339" t="s">
        <v>457</v>
      </c>
      <c r="P8" s="339" t="s">
        <v>3839</v>
      </c>
      <c r="Q8" s="642"/>
      <c r="R8" s="29"/>
    </row>
    <row r="9" spans="1:18" s="24" customFormat="1" ht="12.75">
      <c r="A9" s="343" t="s">
        <v>3777</v>
      </c>
      <c r="B9" s="343" t="s">
        <v>2731</v>
      </c>
      <c r="C9" s="343" t="s">
        <v>641</v>
      </c>
      <c r="D9" s="431"/>
      <c r="E9" s="431"/>
      <c r="F9" s="431"/>
      <c r="G9" s="344">
        <v>-13773.84</v>
      </c>
      <c r="H9" s="335" t="s">
        <v>137</v>
      </c>
      <c r="I9" s="399"/>
      <c r="J9" s="336"/>
      <c r="K9" s="337"/>
      <c r="L9" s="337"/>
      <c r="M9" s="637" t="s">
        <v>138</v>
      </c>
      <c r="N9" s="339" t="s">
        <v>706</v>
      </c>
      <c r="O9" s="339" t="s">
        <v>457</v>
      </c>
      <c r="P9" s="339" t="s">
        <v>3839</v>
      </c>
      <c r="Q9" s="642"/>
      <c r="R9" s="29"/>
    </row>
    <row r="10" spans="1:18" s="24" customFormat="1" ht="12.75">
      <c r="A10" s="445" t="s">
        <v>3775</v>
      </c>
      <c r="B10" s="445" t="s">
        <v>2834</v>
      </c>
      <c r="C10" s="478" t="s">
        <v>3778</v>
      </c>
      <c r="D10" s="431"/>
      <c r="E10" s="431"/>
      <c r="F10" s="431"/>
      <c r="G10" s="446">
        <v>1241.2</v>
      </c>
      <c r="H10" s="335"/>
      <c r="I10" s="399"/>
      <c r="J10" s="336"/>
      <c r="K10" s="337"/>
      <c r="L10" s="337"/>
      <c r="M10" s="637" t="s">
        <v>138</v>
      </c>
      <c r="N10" s="339" t="s">
        <v>3807</v>
      </c>
      <c r="O10" s="339" t="s">
        <v>298</v>
      </c>
      <c r="P10" s="339" t="s">
        <v>3832</v>
      </c>
      <c r="Q10" s="642"/>
      <c r="R10" s="29"/>
    </row>
    <row r="11" spans="1:18" s="24" customFormat="1" ht="12.75">
      <c r="A11" s="445" t="s">
        <v>3780</v>
      </c>
      <c r="B11" s="445" t="s">
        <v>2834</v>
      </c>
      <c r="C11" s="478" t="s">
        <v>3781</v>
      </c>
      <c r="D11" s="431"/>
      <c r="E11" s="431"/>
      <c r="F11" s="431"/>
      <c r="G11" s="446">
        <v>1241.2</v>
      </c>
      <c r="H11" s="335"/>
      <c r="I11" s="399"/>
      <c r="J11" s="336"/>
      <c r="K11" s="337"/>
      <c r="L11" s="337"/>
      <c r="M11" s="637" t="s">
        <v>138</v>
      </c>
      <c r="N11" s="339" t="s">
        <v>3808</v>
      </c>
      <c r="O11" s="339" t="s">
        <v>242</v>
      </c>
      <c r="P11" s="339" t="s">
        <v>3834</v>
      </c>
      <c r="Q11" s="642"/>
      <c r="R11" s="29"/>
    </row>
    <row r="12" spans="1:18" s="24" customFormat="1" ht="12.75">
      <c r="A12" s="445" t="s">
        <v>3780</v>
      </c>
      <c r="B12" s="445" t="s">
        <v>2834</v>
      </c>
      <c r="C12" s="478" t="s">
        <v>3782</v>
      </c>
      <c r="D12" s="431"/>
      <c r="E12" s="431"/>
      <c r="F12" s="431"/>
      <c r="G12" s="446">
        <v>1241.2</v>
      </c>
      <c r="H12" s="335"/>
      <c r="I12" s="399"/>
      <c r="J12" s="336"/>
      <c r="K12" s="337"/>
      <c r="L12" s="337"/>
      <c r="M12" s="637" t="s">
        <v>138</v>
      </c>
      <c r="N12" s="339" t="s">
        <v>3809</v>
      </c>
      <c r="O12" s="339" t="s">
        <v>136</v>
      </c>
      <c r="P12" s="339" t="s">
        <v>3834</v>
      </c>
      <c r="Q12" s="642"/>
      <c r="R12" s="29"/>
    </row>
    <row r="13" spans="1:18" s="24" customFormat="1" ht="12.75">
      <c r="A13" s="445" t="s">
        <v>3780</v>
      </c>
      <c r="B13" s="445" t="s">
        <v>2834</v>
      </c>
      <c r="C13" s="478" t="s">
        <v>3783</v>
      </c>
      <c r="D13" s="431"/>
      <c r="E13" s="431"/>
      <c r="F13" s="431"/>
      <c r="G13" s="446">
        <v>1241.2</v>
      </c>
      <c r="H13" s="335"/>
      <c r="I13" s="399"/>
      <c r="J13" s="336"/>
      <c r="K13" s="337"/>
      <c r="L13" s="337"/>
      <c r="M13" s="637" t="s">
        <v>138</v>
      </c>
      <c r="N13" s="339" t="s">
        <v>3810</v>
      </c>
      <c r="O13" s="339" t="s">
        <v>298</v>
      </c>
      <c r="P13" s="339" t="s">
        <v>3834</v>
      </c>
      <c r="Q13" s="642"/>
      <c r="R13" s="29"/>
    </row>
    <row r="14" spans="1:18" s="24" customFormat="1" ht="12.75">
      <c r="A14" s="445" t="s">
        <v>3776</v>
      </c>
      <c r="B14" s="445" t="s">
        <v>2834</v>
      </c>
      <c r="C14" s="478" t="s">
        <v>3784</v>
      </c>
      <c r="D14" s="431"/>
      <c r="E14" s="431"/>
      <c r="F14" s="431"/>
      <c r="G14" s="446">
        <v>1241.2</v>
      </c>
      <c r="H14" s="335"/>
      <c r="I14" s="399"/>
      <c r="J14" s="336"/>
      <c r="K14" s="337"/>
      <c r="L14" s="337"/>
      <c r="M14" s="637" t="s">
        <v>138</v>
      </c>
      <c r="N14" s="339" t="s">
        <v>3811</v>
      </c>
      <c r="O14" s="339" t="s">
        <v>298</v>
      </c>
      <c r="P14" s="339" t="s">
        <v>3835</v>
      </c>
      <c r="Q14" s="642"/>
      <c r="R14" s="29"/>
    </row>
    <row r="15" spans="1:18" s="24" customFormat="1" ht="12.75">
      <c r="A15" s="445" t="s">
        <v>3777</v>
      </c>
      <c r="B15" s="445" t="s">
        <v>2834</v>
      </c>
      <c r="C15" s="478" t="s">
        <v>3785</v>
      </c>
      <c r="D15" s="431"/>
      <c r="E15" s="431"/>
      <c r="F15" s="431"/>
      <c r="G15" s="446">
        <v>1241.2</v>
      </c>
      <c r="H15" s="335"/>
      <c r="I15" s="399"/>
      <c r="J15" s="336"/>
      <c r="K15" s="337"/>
      <c r="L15" s="337"/>
      <c r="M15" s="637" t="s">
        <v>138</v>
      </c>
      <c r="N15" s="339" t="s">
        <v>3830</v>
      </c>
      <c r="O15" s="339" t="s">
        <v>390</v>
      </c>
      <c r="P15" s="339" t="s">
        <v>3837</v>
      </c>
      <c r="Q15" s="642"/>
      <c r="R15" s="29"/>
    </row>
    <row r="16" spans="1:18" s="24" customFormat="1" ht="12.75">
      <c r="A16" s="445" t="s">
        <v>3777</v>
      </c>
      <c r="B16" s="445" t="s">
        <v>2834</v>
      </c>
      <c r="C16" s="478" t="s">
        <v>3786</v>
      </c>
      <c r="D16" s="431"/>
      <c r="E16" s="431"/>
      <c r="F16" s="431"/>
      <c r="G16" s="446">
        <v>1241.2</v>
      </c>
      <c r="H16" s="335"/>
      <c r="I16" s="399"/>
      <c r="J16" s="336"/>
      <c r="K16" s="337"/>
      <c r="L16" s="337"/>
      <c r="M16" s="637" t="s">
        <v>138</v>
      </c>
      <c r="N16" s="339" t="s">
        <v>3812</v>
      </c>
      <c r="O16" s="339" t="s">
        <v>390</v>
      </c>
      <c r="P16" s="339" t="s">
        <v>3837</v>
      </c>
      <c r="Q16" s="642"/>
      <c r="R16" s="29"/>
    </row>
    <row r="17" spans="1:18" s="24" customFormat="1" ht="12.75">
      <c r="A17" s="445" t="s">
        <v>3777</v>
      </c>
      <c r="B17" s="445" t="s">
        <v>2834</v>
      </c>
      <c r="C17" s="478" t="s">
        <v>3787</v>
      </c>
      <c r="D17" s="431"/>
      <c r="E17" s="431"/>
      <c r="F17" s="431"/>
      <c r="G17" s="446">
        <v>1241.2</v>
      </c>
      <c r="H17" s="335"/>
      <c r="I17" s="399"/>
      <c r="J17" s="336"/>
      <c r="K17" s="337"/>
      <c r="L17" s="337"/>
      <c r="M17" s="637" t="s">
        <v>138</v>
      </c>
      <c r="N17" s="339" t="s">
        <v>3813</v>
      </c>
      <c r="O17" s="339" t="s">
        <v>390</v>
      </c>
      <c r="P17" s="339" t="s">
        <v>3837</v>
      </c>
      <c r="Q17" s="642"/>
      <c r="R17" s="29"/>
    </row>
    <row r="18" spans="1:18" s="24" customFormat="1" ht="12.75">
      <c r="A18" s="445" t="s">
        <v>3777</v>
      </c>
      <c r="B18" s="445" t="s">
        <v>2834</v>
      </c>
      <c r="C18" s="478" t="s">
        <v>3788</v>
      </c>
      <c r="D18" s="431"/>
      <c r="E18" s="431"/>
      <c r="F18" s="431"/>
      <c r="G18" s="446">
        <v>1241.2</v>
      </c>
      <c r="H18" s="335"/>
      <c r="I18" s="399"/>
      <c r="J18" s="336"/>
      <c r="K18" s="337"/>
      <c r="L18" s="337"/>
      <c r="M18" s="637" t="s">
        <v>138</v>
      </c>
      <c r="N18" s="339" t="s">
        <v>3814</v>
      </c>
      <c r="O18" s="339" t="s">
        <v>2905</v>
      </c>
      <c r="P18" s="339" t="s">
        <v>3837</v>
      </c>
      <c r="Q18" s="642"/>
      <c r="R18" s="29"/>
    </row>
    <row r="19" spans="1:18" s="24" customFormat="1" ht="12.75">
      <c r="A19" s="445" t="s">
        <v>3777</v>
      </c>
      <c r="B19" s="445" t="s">
        <v>2834</v>
      </c>
      <c r="C19" s="478" t="s">
        <v>3789</v>
      </c>
      <c r="D19" s="431"/>
      <c r="E19" s="431"/>
      <c r="F19" s="431"/>
      <c r="G19" s="446">
        <v>1241.2</v>
      </c>
      <c r="H19" s="335"/>
      <c r="I19" s="399"/>
      <c r="J19" s="336"/>
      <c r="K19" s="337"/>
      <c r="L19" s="337"/>
      <c r="M19" s="637" t="s">
        <v>138</v>
      </c>
      <c r="N19" s="339" t="s">
        <v>3815</v>
      </c>
      <c r="O19" s="339" t="s">
        <v>2905</v>
      </c>
      <c r="P19" s="339" t="s">
        <v>3837</v>
      </c>
      <c r="Q19" s="642"/>
      <c r="R19" s="29"/>
    </row>
    <row r="20" spans="1:18" s="24" customFormat="1" ht="12.75">
      <c r="A20" s="445" t="s">
        <v>3791</v>
      </c>
      <c r="B20" s="445" t="s">
        <v>2834</v>
      </c>
      <c r="C20" s="478" t="s">
        <v>3796</v>
      </c>
      <c r="D20" s="431"/>
      <c r="E20" s="431"/>
      <c r="F20" s="431"/>
      <c r="G20" s="446">
        <v>1241.2</v>
      </c>
      <c r="H20" s="335"/>
      <c r="I20" s="399"/>
      <c r="J20" s="336"/>
      <c r="K20" s="337"/>
      <c r="L20" s="337"/>
      <c r="M20" s="637" t="s">
        <v>138</v>
      </c>
      <c r="N20" s="339" t="s">
        <v>3816</v>
      </c>
      <c r="O20" s="339" t="s">
        <v>390</v>
      </c>
      <c r="P20" s="339" t="s">
        <v>3840</v>
      </c>
      <c r="Q20" s="642"/>
      <c r="R20" s="29"/>
    </row>
    <row r="21" spans="1:18" s="24" customFormat="1" ht="12.75">
      <c r="A21" s="445" t="s">
        <v>3791</v>
      </c>
      <c r="B21" s="445" t="s">
        <v>2834</v>
      </c>
      <c r="C21" s="478" t="s">
        <v>3797</v>
      </c>
      <c r="D21" s="431"/>
      <c r="E21" s="431"/>
      <c r="F21" s="431"/>
      <c r="G21" s="446">
        <v>1241.2</v>
      </c>
      <c r="H21" s="335"/>
      <c r="I21" s="399"/>
      <c r="J21" s="336"/>
      <c r="K21" s="337"/>
      <c r="L21" s="337"/>
      <c r="M21" s="637" t="s">
        <v>138</v>
      </c>
      <c r="N21" s="339" t="s">
        <v>3817</v>
      </c>
      <c r="O21" s="339" t="s">
        <v>390</v>
      </c>
      <c r="P21" s="339" t="s">
        <v>3840</v>
      </c>
      <c r="Q21" s="642"/>
      <c r="R21" s="29"/>
    </row>
    <row r="22" spans="1:18" s="24" customFormat="1" ht="12.75">
      <c r="A22" s="445" t="s">
        <v>3791</v>
      </c>
      <c r="B22" s="445" t="s">
        <v>2834</v>
      </c>
      <c r="C22" s="478" t="s">
        <v>3798</v>
      </c>
      <c r="D22" s="431"/>
      <c r="E22" s="431"/>
      <c r="F22" s="431"/>
      <c r="G22" s="446">
        <v>1241.2</v>
      </c>
      <c r="H22" s="335"/>
      <c r="I22" s="399"/>
      <c r="J22" s="336"/>
      <c r="K22" s="337"/>
      <c r="L22" s="337"/>
      <c r="M22" s="637" t="s">
        <v>138</v>
      </c>
      <c r="N22" s="339" t="s">
        <v>3818</v>
      </c>
      <c r="O22" s="339" t="s">
        <v>136</v>
      </c>
      <c r="P22" s="339" t="s">
        <v>3840</v>
      </c>
      <c r="Q22" s="642"/>
      <c r="R22" s="29"/>
    </row>
    <row r="23" spans="1:18" s="24" customFormat="1" ht="12.75">
      <c r="A23" s="445" t="s">
        <v>3791</v>
      </c>
      <c r="B23" s="445" t="s">
        <v>2834</v>
      </c>
      <c r="C23" s="478" t="s">
        <v>3799</v>
      </c>
      <c r="D23" s="431"/>
      <c r="E23" s="431"/>
      <c r="F23" s="431"/>
      <c r="G23" s="446">
        <v>1241.2</v>
      </c>
      <c r="H23" s="335"/>
      <c r="I23" s="399"/>
      <c r="J23" s="336"/>
      <c r="K23" s="337"/>
      <c r="L23" s="337"/>
      <c r="M23" s="637" t="s">
        <v>138</v>
      </c>
      <c r="N23" s="339" t="s">
        <v>3819</v>
      </c>
      <c r="O23" s="339" t="s">
        <v>136</v>
      </c>
      <c r="P23" s="339" t="s">
        <v>3840</v>
      </c>
      <c r="Q23" s="642"/>
      <c r="R23" s="29"/>
    </row>
    <row r="24" spans="1:18" s="24" customFormat="1" ht="12.75">
      <c r="A24" s="445" t="s">
        <v>3791</v>
      </c>
      <c r="B24" s="445" t="s">
        <v>2834</v>
      </c>
      <c r="C24" s="478" t="s">
        <v>3800</v>
      </c>
      <c r="D24" s="431"/>
      <c r="E24" s="431"/>
      <c r="F24" s="431"/>
      <c r="G24" s="446">
        <v>1241.2</v>
      </c>
      <c r="H24" s="335"/>
      <c r="I24" s="399"/>
      <c r="J24" s="336"/>
      <c r="K24" s="337"/>
      <c r="L24" s="337"/>
      <c r="M24" s="637" t="s">
        <v>138</v>
      </c>
      <c r="N24" s="339" t="s">
        <v>3820</v>
      </c>
      <c r="O24" s="339" t="s">
        <v>136</v>
      </c>
      <c r="P24" s="339" t="s">
        <v>3840</v>
      </c>
      <c r="Q24" s="642"/>
      <c r="R24" s="29"/>
    </row>
    <row r="25" spans="1:18" s="24" customFormat="1" ht="12.75">
      <c r="A25" s="445" t="s">
        <v>3791</v>
      </c>
      <c r="B25" s="445" t="s">
        <v>2834</v>
      </c>
      <c r="C25" s="478" t="s">
        <v>3801</v>
      </c>
      <c r="D25" s="431"/>
      <c r="E25" s="431"/>
      <c r="F25" s="431"/>
      <c r="G25" s="446">
        <v>1241.2</v>
      </c>
      <c r="H25" s="335"/>
      <c r="I25" s="399"/>
      <c r="J25" s="336"/>
      <c r="K25" s="337"/>
      <c r="L25" s="337"/>
      <c r="M25" s="637" t="s">
        <v>138</v>
      </c>
      <c r="N25" s="339" t="s">
        <v>3821</v>
      </c>
      <c r="O25" s="339" t="s">
        <v>2905</v>
      </c>
      <c r="P25" s="339" t="s">
        <v>3840</v>
      </c>
      <c r="Q25" s="642"/>
      <c r="R25" s="29"/>
    </row>
    <row r="26" spans="1:18" s="24" customFormat="1" ht="12.75">
      <c r="A26" t="s">
        <v>3780</v>
      </c>
      <c r="B26" t="s">
        <v>2834</v>
      </c>
      <c r="C26" s="488" t="s">
        <v>3331</v>
      </c>
      <c r="D26" s="431"/>
      <c r="E26" s="431"/>
      <c r="F26" s="431"/>
      <c r="G26" s="353">
        <v>9000.44</v>
      </c>
      <c r="H26" s="335"/>
      <c r="I26" s="399"/>
      <c r="J26" s="336"/>
      <c r="K26" s="337"/>
      <c r="L26" s="337"/>
      <c r="M26" s="637" t="s">
        <v>138</v>
      </c>
      <c r="N26" s="339" t="s">
        <v>3379</v>
      </c>
      <c r="O26" s="339" t="s">
        <v>136</v>
      </c>
      <c r="P26" s="339" t="s">
        <v>3834</v>
      </c>
      <c r="Q26" s="642"/>
      <c r="R26" s="29"/>
    </row>
    <row r="27" spans="1:18" s="24" customFormat="1" ht="12.75">
      <c r="A27" t="s">
        <v>3780</v>
      </c>
      <c r="B27" t="s">
        <v>2834</v>
      </c>
      <c r="C27" s="488" t="s">
        <v>3460</v>
      </c>
      <c r="D27" s="431"/>
      <c r="E27" s="431"/>
      <c r="F27" s="431"/>
      <c r="G27" s="353">
        <v>9000.44</v>
      </c>
      <c r="H27" s="335"/>
      <c r="I27" s="399"/>
      <c r="J27" s="336"/>
      <c r="K27" s="337"/>
      <c r="L27" s="337"/>
      <c r="M27" s="637" t="s">
        <v>138</v>
      </c>
      <c r="N27" s="339" t="s">
        <v>3484</v>
      </c>
      <c r="O27" s="339" t="s">
        <v>136</v>
      </c>
      <c r="P27" s="339" t="s">
        <v>3834</v>
      </c>
      <c r="Q27" s="642"/>
      <c r="R27" s="29"/>
    </row>
    <row r="28" spans="1:18" s="24" customFormat="1" ht="12.75">
      <c r="A28" t="s">
        <v>3780</v>
      </c>
      <c r="B28" t="s">
        <v>2834</v>
      </c>
      <c r="C28" s="488" t="s">
        <v>3735</v>
      </c>
      <c r="D28" s="431"/>
      <c r="E28" s="431"/>
      <c r="F28" s="431"/>
      <c r="G28" s="353">
        <v>9000.44</v>
      </c>
      <c r="H28" s="335"/>
      <c r="I28" s="399"/>
      <c r="J28" s="336"/>
      <c r="K28" s="337"/>
      <c r="L28" s="337"/>
      <c r="M28" s="637" t="s">
        <v>138</v>
      </c>
      <c r="N28" s="339" t="s">
        <v>3751</v>
      </c>
      <c r="O28" s="339" t="s">
        <v>136</v>
      </c>
      <c r="P28" s="339" t="s">
        <v>3834</v>
      </c>
      <c r="Q28" s="642"/>
      <c r="R28" s="29"/>
    </row>
    <row r="29" spans="1:18" s="24" customFormat="1" ht="12.75">
      <c r="A29" t="s">
        <v>3776</v>
      </c>
      <c r="B29" t="s">
        <v>2834</v>
      </c>
      <c r="C29" s="488" t="s">
        <v>3658</v>
      </c>
      <c r="D29" s="431"/>
      <c r="E29" s="431"/>
      <c r="F29" s="431"/>
      <c r="G29" s="353">
        <v>9000.44</v>
      </c>
      <c r="H29" s="335"/>
      <c r="I29" s="399"/>
      <c r="J29" s="336"/>
      <c r="K29" s="337"/>
      <c r="L29" s="337"/>
      <c r="M29" s="637" t="s">
        <v>138</v>
      </c>
      <c r="N29" s="339" t="s">
        <v>3684</v>
      </c>
      <c r="O29" s="339" t="s">
        <v>136</v>
      </c>
      <c r="P29" s="339" t="s">
        <v>3835</v>
      </c>
      <c r="Q29" s="642"/>
      <c r="R29" s="29"/>
    </row>
    <row r="30" spans="1:18" s="24" customFormat="1" ht="12.75">
      <c r="A30" t="s">
        <v>3776</v>
      </c>
      <c r="B30" t="s">
        <v>2834</v>
      </c>
      <c r="C30" s="488" t="s">
        <v>3509</v>
      </c>
      <c r="D30" s="431"/>
      <c r="E30" s="431"/>
      <c r="F30" s="431"/>
      <c r="G30" s="353">
        <v>9000.44</v>
      </c>
      <c r="H30" s="335"/>
      <c r="I30" s="399"/>
      <c r="J30" s="336"/>
      <c r="K30" s="337"/>
      <c r="L30" s="337"/>
      <c r="M30" s="637" t="s">
        <v>138</v>
      </c>
      <c r="N30" s="339" t="s">
        <v>3563</v>
      </c>
      <c r="O30" s="339" t="s">
        <v>136</v>
      </c>
      <c r="P30" s="339" t="s">
        <v>3835</v>
      </c>
      <c r="Q30" s="642"/>
      <c r="R30" s="29"/>
    </row>
    <row r="31" spans="1:18" s="24" customFormat="1" ht="12.75">
      <c r="A31" t="s">
        <v>3791</v>
      </c>
      <c r="B31" t="s">
        <v>2834</v>
      </c>
      <c r="C31" s="488" t="s">
        <v>3333</v>
      </c>
      <c r="D31" s="431"/>
      <c r="E31" s="431"/>
      <c r="F31" s="431"/>
      <c r="G31" s="353">
        <v>9000.44</v>
      </c>
      <c r="H31" s="335"/>
      <c r="I31" s="399"/>
      <c r="J31" s="336"/>
      <c r="K31" s="337"/>
      <c r="L31" s="337"/>
      <c r="M31" s="637" t="s">
        <v>138</v>
      </c>
      <c r="N31" s="339" t="s">
        <v>3381</v>
      </c>
      <c r="O31" s="339" t="s">
        <v>136</v>
      </c>
      <c r="P31" s="339" t="s">
        <v>3840</v>
      </c>
      <c r="Q31" s="642"/>
      <c r="R31" s="29"/>
    </row>
    <row r="32" spans="1:18" s="24" customFormat="1" ht="12.75">
      <c r="A32" t="s">
        <v>3791</v>
      </c>
      <c r="B32" t="s">
        <v>2834</v>
      </c>
      <c r="C32" s="488" t="s">
        <v>2301</v>
      </c>
      <c r="D32" s="431"/>
      <c r="E32" s="431"/>
      <c r="F32" s="431"/>
      <c r="G32" s="353">
        <v>11456.16</v>
      </c>
      <c r="H32" s="335"/>
      <c r="I32" s="399"/>
      <c r="J32" s="336"/>
      <c r="K32" s="337"/>
      <c r="L32" s="337"/>
      <c r="M32" s="637" t="s">
        <v>138</v>
      </c>
      <c r="N32" s="339" t="s">
        <v>3822</v>
      </c>
      <c r="O32" s="339" t="s">
        <v>134</v>
      </c>
      <c r="P32" s="339" t="s">
        <v>3840</v>
      </c>
      <c r="Q32" s="642"/>
      <c r="R32" s="29"/>
    </row>
    <row r="33" spans="1:18" s="24" customFormat="1" ht="12.75">
      <c r="A33" t="s">
        <v>3775</v>
      </c>
      <c r="B33" t="s">
        <v>2834</v>
      </c>
      <c r="C33" s="615" t="s">
        <v>3064</v>
      </c>
      <c r="D33" s="431"/>
      <c r="E33" s="431"/>
      <c r="F33" s="431"/>
      <c r="G33" s="353">
        <v>11648.72</v>
      </c>
      <c r="H33" s="335"/>
      <c r="I33" s="399"/>
      <c r="J33" s="336"/>
      <c r="K33" s="337"/>
      <c r="L33" s="337"/>
      <c r="M33" s="637" t="s">
        <v>138</v>
      </c>
      <c r="N33" s="339" t="s">
        <v>3107</v>
      </c>
      <c r="O33" s="339" t="s">
        <v>134</v>
      </c>
      <c r="P33" s="339" t="s">
        <v>3832</v>
      </c>
      <c r="Q33" s="642"/>
      <c r="R33" s="29"/>
    </row>
    <row r="34" spans="1:18" s="24" customFormat="1" ht="12.75">
      <c r="A34" t="s">
        <v>3791</v>
      </c>
      <c r="B34" t="s">
        <v>2834</v>
      </c>
      <c r="C34" s="615" t="s">
        <v>3794</v>
      </c>
      <c r="D34" s="431"/>
      <c r="E34" s="431"/>
      <c r="F34" s="431"/>
      <c r="G34" s="353">
        <v>12689.24</v>
      </c>
      <c r="H34" s="335"/>
      <c r="I34" s="399"/>
      <c r="J34" s="336"/>
      <c r="K34" s="337"/>
      <c r="L34" s="337"/>
      <c r="M34" s="637" t="s">
        <v>138</v>
      </c>
      <c r="N34" s="339" t="s">
        <v>3823</v>
      </c>
      <c r="O34" s="339" t="s">
        <v>141</v>
      </c>
      <c r="P34" s="339" t="s">
        <v>3840</v>
      </c>
      <c r="Q34" s="642"/>
      <c r="R34" s="29"/>
    </row>
    <row r="35" spans="1:18" s="24" customFormat="1" ht="12.75">
      <c r="A35" t="s">
        <v>3791</v>
      </c>
      <c r="B35" t="s">
        <v>2834</v>
      </c>
      <c r="C35" s="488" t="s">
        <v>3804</v>
      </c>
      <c r="D35" s="431"/>
      <c r="E35" s="431"/>
      <c r="F35" s="431"/>
      <c r="G35" s="353">
        <v>13770.36</v>
      </c>
      <c r="H35" s="335"/>
      <c r="I35" s="399"/>
      <c r="J35" s="336"/>
      <c r="K35" s="337"/>
      <c r="L35" s="337"/>
      <c r="M35" s="637" t="s">
        <v>138</v>
      </c>
      <c r="N35" s="339" t="s">
        <v>3824</v>
      </c>
      <c r="O35" s="339" t="s">
        <v>136</v>
      </c>
      <c r="P35" s="339" t="s">
        <v>3840</v>
      </c>
      <c r="Q35" s="642"/>
      <c r="R35" s="29"/>
    </row>
    <row r="36" spans="1:18" s="24" customFormat="1" ht="12.75">
      <c r="A36" t="s">
        <v>3777</v>
      </c>
      <c r="B36" t="s">
        <v>2834</v>
      </c>
      <c r="C36" s="488" t="s">
        <v>3790</v>
      </c>
      <c r="D36" s="431"/>
      <c r="E36" s="431"/>
      <c r="F36" s="431"/>
      <c r="G36" s="353">
        <v>13773.84</v>
      </c>
      <c r="H36" s="335"/>
      <c r="I36" s="399"/>
      <c r="J36" s="336"/>
      <c r="K36" s="337"/>
      <c r="L36" s="337"/>
      <c r="M36" s="637" t="s">
        <v>138</v>
      </c>
      <c r="N36" s="339" t="s">
        <v>3825</v>
      </c>
      <c r="O36" s="339" t="s">
        <v>457</v>
      </c>
      <c r="P36" s="339" t="s">
        <v>3837</v>
      </c>
      <c r="Q36" s="642"/>
      <c r="R36" s="29"/>
    </row>
    <row r="37" spans="1:18" s="24" customFormat="1" ht="12.75">
      <c r="A37" t="s">
        <v>3777</v>
      </c>
      <c r="B37" t="s">
        <v>2834</v>
      </c>
      <c r="C37" s="488" t="s">
        <v>641</v>
      </c>
      <c r="D37" s="431"/>
      <c r="E37" s="431"/>
      <c r="F37" s="431"/>
      <c r="G37" s="353">
        <v>13773.84</v>
      </c>
      <c r="H37" s="335" t="s">
        <v>137</v>
      </c>
      <c r="I37" s="399"/>
      <c r="J37" s="336"/>
      <c r="K37" s="337"/>
      <c r="L37" s="337"/>
      <c r="M37" s="637" t="s">
        <v>138</v>
      </c>
      <c r="N37" s="339" t="s">
        <v>706</v>
      </c>
      <c r="O37" s="339" t="s">
        <v>457</v>
      </c>
      <c r="P37" s="339" t="s">
        <v>3837</v>
      </c>
      <c r="Q37" s="642"/>
      <c r="R37" s="29"/>
    </row>
    <row r="38" spans="1:18" s="24" customFormat="1" ht="12.75">
      <c r="A38" t="s">
        <v>3791</v>
      </c>
      <c r="B38" t="s">
        <v>2834</v>
      </c>
      <c r="C38" s="488" t="s">
        <v>3806</v>
      </c>
      <c r="D38" s="431"/>
      <c r="E38" s="431"/>
      <c r="F38" s="431"/>
      <c r="G38" s="353">
        <v>13773.84</v>
      </c>
      <c r="H38" s="335"/>
      <c r="I38" s="399"/>
      <c r="J38" s="336"/>
      <c r="K38" s="337"/>
      <c r="L38" s="337"/>
      <c r="M38" s="637" t="s">
        <v>138</v>
      </c>
      <c r="N38" s="339" t="s">
        <v>3826</v>
      </c>
      <c r="O38" s="339" t="s">
        <v>457</v>
      </c>
      <c r="P38" s="339" t="s">
        <v>3840</v>
      </c>
      <c r="Q38" s="642"/>
      <c r="R38" s="29"/>
    </row>
    <row r="39" spans="1:18" s="24" customFormat="1" ht="12.75">
      <c r="A39" t="s">
        <v>3777</v>
      </c>
      <c r="B39" t="s">
        <v>2834</v>
      </c>
      <c r="C39" s="488" t="s">
        <v>2118</v>
      </c>
      <c r="D39" s="431"/>
      <c r="E39" s="431"/>
      <c r="F39" s="431"/>
      <c r="G39" s="353">
        <v>14317.88</v>
      </c>
      <c r="H39" s="335"/>
      <c r="I39" s="399"/>
      <c r="J39" s="336"/>
      <c r="K39" s="337"/>
      <c r="L39" s="337"/>
      <c r="M39" s="637" t="s">
        <v>138</v>
      </c>
      <c r="N39" s="339" t="s">
        <v>2156</v>
      </c>
      <c r="O39" s="339" t="s">
        <v>457</v>
      </c>
      <c r="P39" s="339" t="s">
        <v>3837</v>
      </c>
      <c r="Q39" s="642"/>
      <c r="R39" s="29"/>
    </row>
    <row r="40" spans="1:18" s="24" customFormat="1" ht="12.75">
      <c r="A40" t="s">
        <v>3791</v>
      </c>
      <c r="B40" t="s">
        <v>2834</v>
      </c>
      <c r="C40" s="488" t="s">
        <v>3724</v>
      </c>
      <c r="D40" s="431"/>
      <c r="E40" s="431"/>
      <c r="F40" s="431"/>
      <c r="G40" s="353">
        <v>14317.88</v>
      </c>
      <c r="H40" s="335" t="s">
        <v>135</v>
      </c>
      <c r="I40" s="399"/>
      <c r="J40" s="336"/>
      <c r="K40" s="337"/>
      <c r="L40" s="337"/>
      <c r="M40" s="637" t="s">
        <v>138</v>
      </c>
      <c r="N40" s="339" t="s">
        <v>3758</v>
      </c>
      <c r="O40" s="339" t="s">
        <v>457</v>
      </c>
      <c r="P40" s="339" t="s">
        <v>3840</v>
      </c>
      <c r="Q40" s="642"/>
      <c r="R40" s="29"/>
    </row>
    <row r="41" spans="1:18" s="24" customFormat="1" ht="12.75">
      <c r="A41" t="s">
        <v>3775</v>
      </c>
      <c r="B41" t="s">
        <v>2834</v>
      </c>
      <c r="C41" s="615" t="s">
        <v>2950</v>
      </c>
      <c r="D41" s="431"/>
      <c r="E41" s="431"/>
      <c r="F41" s="431"/>
      <c r="G41" s="353">
        <v>15750.48</v>
      </c>
      <c r="H41" s="335" t="s">
        <v>133</v>
      </c>
      <c r="I41" s="399"/>
      <c r="J41" s="336"/>
      <c r="K41" s="337"/>
      <c r="L41" s="337"/>
      <c r="M41" s="637" t="s">
        <v>138</v>
      </c>
      <c r="N41" s="339" t="s">
        <v>3000</v>
      </c>
      <c r="O41" s="339" t="s">
        <v>136</v>
      </c>
      <c r="P41" s="339" t="s">
        <v>3832</v>
      </c>
      <c r="Q41" s="642"/>
      <c r="R41" s="29"/>
    </row>
    <row r="42" spans="1:18" s="24" customFormat="1" ht="12.75">
      <c r="A42" t="s">
        <v>3791</v>
      </c>
      <c r="B42" t="s">
        <v>2834</v>
      </c>
      <c r="C42" s="488" t="s">
        <v>3802</v>
      </c>
      <c r="D42" s="431"/>
      <c r="E42" s="431"/>
      <c r="F42" s="431"/>
      <c r="G42" s="353">
        <v>21460</v>
      </c>
      <c r="H42" s="335"/>
      <c r="I42" s="399"/>
      <c r="J42" s="336"/>
      <c r="K42" s="337"/>
      <c r="L42" s="337"/>
      <c r="M42" s="637" t="s">
        <v>138</v>
      </c>
      <c r="N42" s="339" t="s">
        <v>3827</v>
      </c>
      <c r="O42" s="339" t="s">
        <v>136</v>
      </c>
      <c r="P42" s="339" t="s">
        <v>3840</v>
      </c>
      <c r="Q42" s="642"/>
      <c r="R42" s="29"/>
    </row>
    <row r="43" spans="1:18" s="24" customFormat="1" ht="12.75">
      <c r="A43" t="s">
        <v>3791</v>
      </c>
      <c r="B43" t="s">
        <v>2834</v>
      </c>
      <c r="C43" s="488" t="s">
        <v>3792</v>
      </c>
      <c r="D43" s="431"/>
      <c r="E43" s="431"/>
      <c r="F43" s="431"/>
      <c r="G43" s="353">
        <v>74053.240000000005</v>
      </c>
      <c r="H43" s="335"/>
      <c r="I43" s="399"/>
      <c r="J43" s="336"/>
      <c r="K43" s="337"/>
      <c r="L43" s="337"/>
      <c r="M43" s="637" t="s">
        <v>138</v>
      </c>
      <c r="N43" s="339" t="s">
        <v>3828</v>
      </c>
      <c r="O43" s="339" t="s">
        <v>1136</v>
      </c>
      <c r="P43" s="339" t="s">
        <v>3840</v>
      </c>
      <c r="Q43" s="642"/>
      <c r="R43" s="29"/>
    </row>
    <row r="44" spans="1:18" s="24" customFormat="1" ht="12.75">
      <c r="A44" s="51" t="s">
        <v>3777</v>
      </c>
      <c r="B44" s="51" t="s">
        <v>2861</v>
      </c>
      <c r="C44" s="51">
        <v>3000283703</v>
      </c>
      <c r="D44" s="431"/>
      <c r="E44" s="431"/>
      <c r="F44" s="431"/>
      <c r="G44" s="6">
        <v>116000</v>
      </c>
      <c r="H44" s="335"/>
      <c r="I44" s="399"/>
      <c r="J44" s="336"/>
      <c r="K44" s="337"/>
      <c r="L44" s="337"/>
      <c r="M44" s="637" t="s">
        <v>138</v>
      </c>
      <c r="N44" s="339"/>
      <c r="O44" s="339"/>
      <c r="P44" s="339" t="s">
        <v>3838</v>
      </c>
      <c r="Q44" s="642"/>
      <c r="R44" s="29"/>
    </row>
    <row r="45" spans="1:18" s="24" customFormat="1" ht="12.75">
      <c r="A45" s="343"/>
      <c r="B45" s="343"/>
      <c r="C45" s="431"/>
      <c r="D45" s="431"/>
      <c r="E45" s="431"/>
      <c r="F45" s="431"/>
      <c r="G45" s="344"/>
      <c r="H45" s="335"/>
      <c r="I45" s="399"/>
      <c r="J45" s="336"/>
      <c r="K45" s="337"/>
      <c r="L45" s="337"/>
      <c r="M45" s="637"/>
      <c r="N45" s="339"/>
      <c r="O45" s="339"/>
      <c r="P45" s="339"/>
      <c r="Q45" s="642"/>
      <c r="R45" s="29"/>
    </row>
    <row r="46" spans="1:18" s="24" customFormat="1" ht="13.5" thickBot="1">
      <c r="A46" s="499"/>
      <c r="B46" s="431"/>
      <c r="C46" s="431"/>
      <c r="D46" s="334"/>
      <c r="E46" s="333"/>
      <c r="F46" s="333"/>
      <c r="G46" s="399"/>
      <c r="H46" s="335"/>
      <c r="I46" s="399"/>
      <c r="J46" s="336"/>
      <c r="K46" s="337"/>
      <c r="L46" s="337"/>
      <c r="M46" s="338"/>
      <c r="N46" s="339"/>
      <c r="O46" s="339"/>
      <c r="P46" s="339"/>
      <c r="Q46" s="28"/>
      <c r="R46" s="29"/>
    </row>
    <row r="47" spans="1:18" ht="12.75" thickBot="1">
      <c r="D47" s="72">
        <f>SUM(D5:D46)</f>
        <v>0</v>
      </c>
      <c r="G47" s="72">
        <f>SUM(G5:G46)</f>
        <v>352054.19999999995</v>
      </c>
      <c r="I47" s="72">
        <f>SUM(I5:I46)</f>
        <v>0</v>
      </c>
      <c r="J47" s="72">
        <f>SUM(J5:J46)</f>
        <v>0</v>
      </c>
      <c r="K47" s="36"/>
      <c r="N47" s="37" t="s">
        <v>223</v>
      </c>
      <c r="O47" s="38">
        <f>SUM(I47:K47)</f>
        <v>0</v>
      </c>
    </row>
    <row r="48" spans="1:18">
      <c r="G48" s="559"/>
    </row>
  </sheetData>
  <autoFilter ref="A4:R47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workbookViewId="0">
      <selection activeCell="G36" sqref="G36"/>
    </sheetView>
  </sheetViews>
  <sheetFormatPr baseColWidth="10" defaultRowHeight="12.75"/>
  <cols>
    <col min="6" max="6" width="19.7109375" bestFit="1" customWidth="1"/>
  </cols>
  <sheetData>
    <row r="1" spans="1:7">
      <c r="A1" s="343" t="s">
        <v>3775</v>
      </c>
      <c r="B1" s="343">
        <v>7300020437</v>
      </c>
      <c r="C1" s="343" t="s">
        <v>2730</v>
      </c>
      <c r="D1" s="343" t="s">
        <v>2950</v>
      </c>
      <c r="E1" s="343" t="s">
        <v>2832</v>
      </c>
      <c r="F1" s="343" t="s">
        <v>2731</v>
      </c>
      <c r="G1" s="344">
        <v>-15750.48</v>
      </c>
    </row>
    <row r="2" spans="1:7">
      <c r="A2" s="343" t="s">
        <v>3776</v>
      </c>
      <c r="B2" s="343">
        <v>7300020724</v>
      </c>
      <c r="C2" s="343" t="s">
        <v>2730</v>
      </c>
      <c r="D2" s="343" t="s">
        <v>3155</v>
      </c>
      <c r="E2" s="343" t="s">
        <v>3454</v>
      </c>
      <c r="F2" s="343" t="s">
        <v>2731</v>
      </c>
      <c r="G2" s="344">
        <v>-15750.48</v>
      </c>
    </row>
    <row r="3" spans="1:7">
      <c r="A3" s="343" t="s">
        <v>3777</v>
      </c>
      <c r="B3" s="343">
        <v>7300020876</v>
      </c>
      <c r="C3" s="343" t="s">
        <v>2730</v>
      </c>
      <c r="D3" s="343" t="s">
        <v>3350</v>
      </c>
      <c r="E3" s="343" t="s">
        <v>3625</v>
      </c>
      <c r="F3" s="343" t="s">
        <v>2731</v>
      </c>
      <c r="G3" s="344">
        <v>-9000.44</v>
      </c>
    </row>
    <row r="4" spans="1:7">
      <c r="A4" s="343" t="s">
        <v>3777</v>
      </c>
      <c r="B4" s="343">
        <v>7300020878</v>
      </c>
      <c r="C4" s="343" t="s">
        <v>2730</v>
      </c>
      <c r="D4" s="343" t="s">
        <v>3724</v>
      </c>
      <c r="E4" s="343" t="s">
        <v>3454</v>
      </c>
      <c r="F4" s="343" t="s">
        <v>2731</v>
      </c>
      <c r="G4" s="344">
        <v>-14317.88</v>
      </c>
    </row>
    <row r="5" spans="1:7">
      <c r="A5" s="343" t="s">
        <v>3777</v>
      </c>
      <c r="B5" s="343">
        <v>7300020880</v>
      </c>
      <c r="C5" s="343" t="s">
        <v>2730</v>
      </c>
      <c r="D5" s="343" t="s">
        <v>641</v>
      </c>
      <c r="E5" s="343" t="s">
        <v>3454</v>
      </c>
      <c r="F5" s="343" t="s">
        <v>2731</v>
      </c>
      <c r="G5" s="344">
        <v>-13773.84</v>
      </c>
    </row>
    <row r="6" spans="1:7">
      <c r="A6" s="445" t="s">
        <v>3775</v>
      </c>
      <c r="B6" s="445">
        <v>7400098474</v>
      </c>
      <c r="C6" s="445" t="s">
        <v>2742</v>
      </c>
      <c r="D6" s="445" t="s">
        <v>3778</v>
      </c>
      <c r="E6" s="445" t="s">
        <v>157</v>
      </c>
      <c r="F6" s="445" t="s">
        <v>2834</v>
      </c>
      <c r="G6" s="422">
        <v>1241.2</v>
      </c>
    </row>
    <row r="7" spans="1:7">
      <c r="A7" s="445" t="s">
        <v>3780</v>
      </c>
      <c r="B7" s="445">
        <v>7400098892</v>
      </c>
      <c r="C7" s="445" t="s">
        <v>2742</v>
      </c>
      <c r="D7" s="445" t="s">
        <v>3781</v>
      </c>
      <c r="E7" s="445" t="s">
        <v>157</v>
      </c>
      <c r="F7" s="445" t="s">
        <v>2834</v>
      </c>
      <c r="G7" s="422">
        <v>1241.2</v>
      </c>
    </row>
    <row r="8" spans="1:7">
      <c r="A8" s="445" t="s">
        <v>3780</v>
      </c>
      <c r="B8" s="445">
        <v>7400098895</v>
      </c>
      <c r="C8" s="445" t="s">
        <v>2742</v>
      </c>
      <c r="D8" s="445" t="s">
        <v>3782</v>
      </c>
      <c r="E8" s="445" t="s">
        <v>157</v>
      </c>
      <c r="F8" s="445" t="s">
        <v>2834</v>
      </c>
      <c r="G8" s="422">
        <v>1241.2</v>
      </c>
    </row>
    <row r="9" spans="1:7">
      <c r="A9" s="445" t="s">
        <v>3780</v>
      </c>
      <c r="B9" s="445">
        <v>7400098899</v>
      </c>
      <c r="C9" s="445" t="s">
        <v>2742</v>
      </c>
      <c r="D9" s="445" t="s">
        <v>3783</v>
      </c>
      <c r="E9" s="445" t="s">
        <v>157</v>
      </c>
      <c r="F9" s="445" t="s">
        <v>2834</v>
      </c>
      <c r="G9" s="422">
        <v>1241.2</v>
      </c>
    </row>
    <row r="10" spans="1:7">
      <c r="A10" s="445" t="s">
        <v>3776</v>
      </c>
      <c r="B10" s="445">
        <v>7400099348</v>
      </c>
      <c r="C10" s="445" t="s">
        <v>2742</v>
      </c>
      <c r="D10" s="445" t="s">
        <v>3784</v>
      </c>
      <c r="E10" s="445" t="s">
        <v>157</v>
      </c>
      <c r="F10" s="445" t="s">
        <v>2834</v>
      </c>
      <c r="G10" s="422">
        <v>1241.2</v>
      </c>
    </row>
    <row r="11" spans="1:7">
      <c r="A11" s="445" t="s">
        <v>3777</v>
      </c>
      <c r="B11" s="445">
        <v>7400099861</v>
      </c>
      <c r="C11" s="445" t="s">
        <v>2742</v>
      </c>
      <c r="D11" s="445" t="s">
        <v>3785</v>
      </c>
      <c r="E11" s="445" t="s">
        <v>157</v>
      </c>
      <c r="F11" s="445" t="s">
        <v>2834</v>
      </c>
      <c r="G11" s="422">
        <v>1241.2</v>
      </c>
    </row>
    <row r="12" spans="1:7">
      <c r="A12" s="445" t="s">
        <v>3777</v>
      </c>
      <c r="B12" s="445">
        <v>7400099865</v>
      </c>
      <c r="C12" s="445" t="s">
        <v>2742</v>
      </c>
      <c r="D12" s="445" t="s">
        <v>3786</v>
      </c>
      <c r="E12" s="445" t="s">
        <v>157</v>
      </c>
      <c r="F12" s="445" t="s">
        <v>2834</v>
      </c>
      <c r="G12" s="422">
        <v>1241.2</v>
      </c>
    </row>
    <row r="13" spans="1:7">
      <c r="A13" s="445" t="s">
        <v>3777</v>
      </c>
      <c r="B13" s="445">
        <v>7400099870</v>
      </c>
      <c r="C13" s="445" t="s">
        <v>2742</v>
      </c>
      <c r="D13" s="445" t="s">
        <v>3787</v>
      </c>
      <c r="E13" s="445" t="s">
        <v>157</v>
      </c>
      <c r="F13" s="445" t="s">
        <v>2834</v>
      </c>
      <c r="G13" s="422">
        <v>1241.2</v>
      </c>
    </row>
    <row r="14" spans="1:7">
      <c r="A14" s="445" t="s">
        <v>3777</v>
      </c>
      <c r="B14" s="445">
        <v>7400099873</v>
      </c>
      <c r="C14" s="445" t="s">
        <v>2742</v>
      </c>
      <c r="D14" s="445" t="s">
        <v>3788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3777</v>
      </c>
      <c r="B15" s="445">
        <v>7400099877</v>
      </c>
      <c r="C15" s="445" t="s">
        <v>2742</v>
      </c>
      <c r="D15" s="445" t="s">
        <v>3789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3791</v>
      </c>
      <c r="B16" s="445">
        <v>7400100628</v>
      </c>
      <c r="C16" s="445" t="s">
        <v>2742</v>
      </c>
      <c r="D16" s="445" t="s">
        <v>3796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3791</v>
      </c>
      <c r="B17" s="445">
        <v>7400100632</v>
      </c>
      <c r="C17" s="445" t="s">
        <v>2742</v>
      </c>
      <c r="D17" s="445" t="s">
        <v>3797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3791</v>
      </c>
      <c r="B18" s="445">
        <v>7400100637</v>
      </c>
      <c r="C18" s="445" t="s">
        <v>2742</v>
      </c>
      <c r="D18" s="445" t="s">
        <v>3798</v>
      </c>
      <c r="E18" s="445" t="s">
        <v>157</v>
      </c>
      <c r="F18" s="445" t="s">
        <v>2834</v>
      </c>
      <c r="G18" s="422">
        <v>1241.2</v>
      </c>
    </row>
    <row r="19" spans="1:7">
      <c r="A19" s="445" t="s">
        <v>3791</v>
      </c>
      <c r="B19" s="445">
        <v>7400100642</v>
      </c>
      <c r="C19" s="445" t="s">
        <v>2742</v>
      </c>
      <c r="D19" s="445" t="s">
        <v>3799</v>
      </c>
      <c r="E19" s="445" t="s">
        <v>157</v>
      </c>
      <c r="F19" s="445" t="s">
        <v>2834</v>
      </c>
      <c r="G19" s="422">
        <v>1241.2</v>
      </c>
    </row>
    <row r="20" spans="1:7">
      <c r="A20" s="445" t="s">
        <v>3791</v>
      </c>
      <c r="B20" s="445">
        <v>7400100647</v>
      </c>
      <c r="C20" s="445" t="s">
        <v>2742</v>
      </c>
      <c r="D20" s="445" t="s">
        <v>3800</v>
      </c>
      <c r="E20" s="445" t="s">
        <v>157</v>
      </c>
      <c r="F20" s="445" t="s">
        <v>2834</v>
      </c>
      <c r="G20" s="422">
        <v>1241.2</v>
      </c>
    </row>
    <row r="21" spans="1:7">
      <c r="A21" s="445" t="s">
        <v>3791</v>
      </c>
      <c r="B21" s="445">
        <v>7400100652</v>
      </c>
      <c r="C21" s="445" t="s">
        <v>2742</v>
      </c>
      <c r="D21" s="445" t="s">
        <v>3801</v>
      </c>
      <c r="E21" s="445" t="s">
        <v>157</v>
      </c>
      <c r="F21" s="445" t="s">
        <v>2834</v>
      </c>
      <c r="G21" s="422">
        <v>1241.2</v>
      </c>
    </row>
    <row r="22" spans="1:7">
      <c r="A22" t="s">
        <v>3780</v>
      </c>
      <c r="B22">
        <v>7400098903</v>
      </c>
      <c r="C22" t="s">
        <v>2742</v>
      </c>
      <c r="D22" t="s">
        <v>3331</v>
      </c>
      <c r="E22" t="s">
        <v>3737</v>
      </c>
      <c r="F22" t="s">
        <v>2834</v>
      </c>
      <c r="G22" s="2">
        <v>9000.44</v>
      </c>
    </row>
    <row r="23" spans="1:7">
      <c r="A23" t="s">
        <v>3780</v>
      </c>
      <c r="B23">
        <v>7400098905</v>
      </c>
      <c r="C23" t="s">
        <v>2742</v>
      </c>
      <c r="D23" t="s">
        <v>3460</v>
      </c>
      <c r="E23" t="s">
        <v>3737</v>
      </c>
      <c r="F23" t="s">
        <v>2834</v>
      </c>
      <c r="G23" s="2">
        <v>9000.44</v>
      </c>
    </row>
    <row r="24" spans="1:7">
      <c r="A24" t="s">
        <v>3780</v>
      </c>
      <c r="B24">
        <v>7400098909</v>
      </c>
      <c r="C24" t="s">
        <v>2742</v>
      </c>
      <c r="D24" t="s">
        <v>3735</v>
      </c>
      <c r="E24" t="s">
        <v>3737</v>
      </c>
      <c r="F24" t="s">
        <v>2834</v>
      </c>
      <c r="G24" s="2">
        <v>9000.44</v>
      </c>
    </row>
    <row r="25" spans="1:7">
      <c r="A25" t="s">
        <v>3776</v>
      </c>
      <c r="B25">
        <v>7400099272</v>
      </c>
      <c r="C25" t="s">
        <v>2742</v>
      </c>
      <c r="D25" t="s">
        <v>3658</v>
      </c>
      <c r="E25" t="s">
        <v>3737</v>
      </c>
      <c r="F25" t="s">
        <v>2834</v>
      </c>
      <c r="G25" s="2">
        <v>9000.44</v>
      </c>
    </row>
    <row r="26" spans="1:7">
      <c r="A26" t="s">
        <v>3776</v>
      </c>
      <c r="B26">
        <v>7400099277</v>
      </c>
      <c r="C26" t="s">
        <v>2742</v>
      </c>
      <c r="D26" t="s">
        <v>3509</v>
      </c>
      <c r="E26" t="s">
        <v>3737</v>
      </c>
      <c r="F26" t="s">
        <v>2834</v>
      </c>
      <c r="G26" s="2">
        <v>9000.44</v>
      </c>
    </row>
    <row r="27" spans="1:7">
      <c r="A27" t="s">
        <v>3791</v>
      </c>
      <c r="B27">
        <v>7400100660</v>
      </c>
      <c r="C27" t="s">
        <v>2742</v>
      </c>
      <c r="D27" t="s">
        <v>3333</v>
      </c>
      <c r="E27" t="s">
        <v>3737</v>
      </c>
      <c r="F27" t="s">
        <v>2834</v>
      </c>
      <c r="G27" s="2">
        <v>9000.44</v>
      </c>
    </row>
    <row r="28" spans="1:7">
      <c r="A28" t="s">
        <v>3791</v>
      </c>
      <c r="B28">
        <v>7400100529</v>
      </c>
      <c r="C28" t="s">
        <v>2742</v>
      </c>
      <c r="D28" t="s">
        <v>2301</v>
      </c>
      <c r="E28" t="s">
        <v>3793</v>
      </c>
      <c r="F28" t="s">
        <v>2834</v>
      </c>
      <c r="G28" s="2">
        <v>11456.16</v>
      </c>
    </row>
    <row r="29" spans="1:7">
      <c r="A29" t="s">
        <v>3775</v>
      </c>
      <c r="B29">
        <v>7400098486</v>
      </c>
      <c r="C29" t="s">
        <v>2742</v>
      </c>
      <c r="D29" t="s">
        <v>3064</v>
      </c>
      <c r="E29" t="s">
        <v>3739</v>
      </c>
      <c r="F29" t="s">
        <v>2834</v>
      </c>
      <c r="G29" s="2">
        <v>11648.72</v>
      </c>
    </row>
    <row r="30" spans="1:7">
      <c r="A30" t="s">
        <v>3791</v>
      </c>
      <c r="B30">
        <v>7400100624</v>
      </c>
      <c r="C30" t="s">
        <v>2742</v>
      </c>
      <c r="D30" t="s">
        <v>3794</v>
      </c>
      <c r="E30" t="s">
        <v>3795</v>
      </c>
      <c r="F30" t="s">
        <v>2834</v>
      </c>
      <c r="G30" s="2">
        <v>12689.24</v>
      </c>
    </row>
    <row r="31" spans="1:7">
      <c r="A31" t="s">
        <v>3791</v>
      </c>
      <c r="B31">
        <v>7400100665</v>
      </c>
      <c r="C31" t="s">
        <v>2742</v>
      </c>
      <c r="D31" t="s">
        <v>3804</v>
      </c>
      <c r="E31" t="s">
        <v>3805</v>
      </c>
      <c r="F31" t="s">
        <v>2834</v>
      </c>
      <c r="G31" s="2">
        <v>13770.36</v>
      </c>
    </row>
    <row r="32" spans="1:7">
      <c r="A32" t="s">
        <v>3777</v>
      </c>
      <c r="B32">
        <v>7400099891</v>
      </c>
      <c r="C32" t="s">
        <v>2742</v>
      </c>
      <c r="D32" t="s">
        <v>3790</v>
      </c>
      <c r="E32" t="s">
        <v>3779</v>
      </c>
      <c r="F32" t="s">
        <v>2834</v>
      </c>
      <c r="G32" s="2">
        <v>13773.84</v>
      </c>
    </row>
    <row r="33" spans="1:7">
      <c r="A33" t="s">
        <v>3777</v>
      </c>
      <c r="B33">
        <v>7400099896</v>
      </c>
      <c r="C33" t="s">
        <v>2742</v>
      </c>
      <c r="D33" t="s">
        <v>641</v>
      </c>
      <c r="E33" t="s">
        <v>3779</v>
      </c>
      <c r="F33" t="s">
        <v>2834</v>
      </c>
      <c r="G33" s="2">
        <v>13773.84</v>
      </c>
    </row>
    <row r="34" spans="1:7">
      <c r="A34" t="s">
        <v>3791</v>
      </c>
      <c r="B34">
        <v>7400100674</v>
      </c>
      <c r="C34" t="s">
        <v>2742</v>
      </c>
      <c r="D34" t="s">
        <v>3806</v>
      </c>
      <c r="E34" t="s">
        <v>3779</v>
      </c>
      <c r="F34" t="s">
        <v>2834</v>
      </c>
      <c r="G34" s="2">
        <v>13773.84</v>
      </c>
    </row>
    <row r="35" spans="1:7">
      <c r="A35" t="s">
        <v>3777</v>
      </c>
      <c r="B35">
        <v>7400099898</v>
      </c>
      <c r="C35" t="s">
        <v>2742</v>
      </c>
      <c r="D35" t="s">
        <v>2118</v>
      </c>
      <c r="E35" t="s">
        <v>3779</v>
      </c>
      <c r="F35" t="s">
        <v>2834</v>
      </c>
      <c r="G35" s="2">
        <v>14317.88</v>
      </c>
    </row>
    <row r="36" spans="1:7">
      <c r="A36" t="s">
        <v>3791</v>
      </c>
      <c r="B36">
        <v>7400100670</v>
      </c>
      <c r="C36" t="s">
        <v>2742</v>
      </c>
      <c r="D36" t="s">
        <v>3724</v>
      </c>
      <c r="E36" t="s">
        <v>3779</v>
      </c>
      <c r="F36" t="s">
        <v>2834</v>
      </c>
      <c r="G36" s="2">
        <v>14317.88</v>
      </c>
    </row>
    <row r="37" spans="1:7">
      <c r="A37" t="s">
        <v>3775</v>
      </c>
      <c r="B37">
        <v>7400098481</v>
      </c>
      <c r="C37" t="s">
        <v>2742</v>
      </c>
      <c r="D37" t="s">
        <v>2950</v>
      </c>
      <c r="E37" t="s">
        <v>3779</v>
      </c>
      <c r="F37" t="s">
        <v>2834</v>
      </c>
      <c r="G37" s="2">
        <v>15750.48</v>
      </c>
    </row>
    <row r="38" spans="1:7">
      <c r="A38" t="s">
        <v>3791</v>
      </c>
      <c r="B38">
        <v>7400100657</v>
      </c>
      <c r="C38" t="s">
        <v>2742</v>
      </c>
      <c r="D38" t="s">
        <v>3802</v>
      </c>
      <c r="E38" t="s">
        <v>3803</v>
      </c>
      <c r="F38" t="s">
        <v>2834</v>
      </c>
      <c r="G38" s="2">
        <v>21460</v>
      </c>
    </row>
    <row r="39" spans="1:7">
      <c r="A39" t="s">
        <v>3791</v>
      </c>
      <c r="B39">
        <v>7400100525</v>
      </c>
      <c r="C39" t="s">
        <v>2742</v>
      </c>
      <c r="D39" t="s">
        <v>3792</v>
      </c>
      <c r="E39" t="s">
        <v>3739</v>
      </c>
      <c r="F39" t="s">
        <v>2834</v>
      </c>
      <c r="G39" s="2">
        <v>74053.240000000005</v>
      </c>
    </row>
    <row r="40" spans="1:7">
      <c r="A40" s="51" t="s">
        <v>3777</v>
      </c>
      <c r="B40" s="51">
        <v>7400100108</v>
      </c>
      <c r="C40" s="51" t="s">
        <v>2860</v>
      </c>
      <c r="D40" s="51">
        <v>3000283703</v>
      </c>
      <c r="E40" s="51"/>
      <c r="F40" s="51" t="s">
        <v>2861</v>
      </c>
      <c r="G40" s="6">
        <v>116000</v>
      </c>
    </row>
    <row r="41" spans="1:7">
      <c r="G41" s="6">
        <f>SUM(G1:G40)</f>
        <v>352054.19999999995</v>
      </c>
    </row>
  </sheetData>
  <sortState ref="A6:G39">
    <sortCondition ref="G6:G39"/>
  </sortState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65"/>
  <sheetViews>
    <sheetView topLeftCell="A40" workbookViewId="0">
      <selection activeCell="A70" sqref="A70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3829</v>
      </c>
      <c r="E1" s="40"/>
      <c r="K1" s="741"/>
      <c r="L1" s="741"/>
      <c r="M1" s="741"/>
    </row>
    <row r="2" spans="1:15" ht="15">
      <c r="A2" s="741"/>
      <c r="B2" s="741"/>
      <c r="C2" s="741"/>
      <c r="D2" s="741"/>
      <c r="E2" s="741"/>
      <c r="F2" s="742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742"/>
      <c r="K3" s="41" t="s">
        <v>187</v>
      </c>
      <c r="L3" s="42"/>
      <c r="M3" s="741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741"/>
    </row>
    <row r="5" spans="1:15" s="729" customFormat="1" ht="15" customHeight="1">
      <c r="A5" s="637" t="s">
        <v>138</v>
      </c>
      <c r="B5" s="396" t="s">
        <v>3000</v>
      </c>
      <c r="C5" s="339" t="s">
        <v>136</v>
      </c>
      <c r="D5" s="344">
        <v>-15750.48</v>
      </c>
      <c r="E5" s="335" t="s">
        <v>133</v>
      </c>
      <c r="F5" s="751" t="s">
        <v>190</v>
      </c>
      <c r="G5" s="357"/>
      <c r="H5" s="357"/>
      <c r="I5" s="357"/>
      <c r="J5" s="383"/>
      <c r="K5" s="357"/>
      <c r="L5" s="358"/>
      <c r="M5" s="749"/>
    </row>
    <row r="6" spans="1:15" s="729" customFormat="1" ht="15" customHeight="1">
      <c r="A6" s="637" t="s">
        <v>138</v>
      </c>
      <c r="B6" s="339" t="s">
        <v>746</v>
      </c>
      <c r="C6" s="339" t="s">
        <v>136</v>
      </c>
      <c r="D6" s="344">
        <v>-15750.48</v>
      </c>
      <c r="E6" s="335"/>
      <c r="F6" s="751" t="s">
        <v>190</v>
      </c>
      <c r="G6" s="357"/>
      <c r="H6" s="357"/>
      <c r="I6" s="357"/>
      <c r="J6" s="383"/>
      <c r="K6" s="357"/>
      <c r="L6" s="358"/>
      <c r="M6" s="749"/>
    </row>
    <row r="7" spans="1:15" s="729" customFormat="1" ht="15" customHeight="1">
      <c r="A7" s="637" t="s">
        <v>138</v>
      </c>
      <c r="B7" s="339" t="s">
        <v>3398</v>
      </c>
      <c r="C7" s="339" t="s">
        <v>136</v>
      </c>
      <c r="D7" s="344">
        <v>-9000.44</v>
      </c>
      <c r="E7" s="335"/>
      <c r="F7" s="751" t="s">
        <v>190</v>
      </c>
      <c r="G7" s="357"/>
      <c r="H7" s="357"/>
      <c r="I7" s="357"/>
      <c r="J7" s="383"/>
      <c r="K7" s="357"/>
      <c r="L7" s="358"/>
      <c r="M7" s="749"/>
    </row>
    <row r="8" spans="1:15" s="729" customFormat="1" ht="15" customHeight="1">
      <c r="A8" s="637" t="s">
        <v>138</v>
      </c>
      <c r="B8" s="339" t="s">
        <v>3809</v>
      </c>
      <c r="C8" s="339" t="s">
        <v>136</v>
      </c>
      <c r="D8" s="422">
        <v>1241.2</v>
      </c>
      <c r="E8" s="335"/>
      <c r="F8" s="751" t="s">
        <v>137</v>
      </c>
      <c r="G8" s="357"/>
      <c r="H8" s="357"/>
      <c r="I8" s="357"/>
      <c r="J8" s="383"/>
      <c r="K8" s="357"/>
      <c r="L8" s="358"/>
      <c r="M8" s="749"/>
    </row>
    <row r="9" spans="1:15" s="729" customFormat="1" ht="15" customHeight="1">
      <c r="A9" s="637" t="s">
        <v>138</v>
      </c>
      <c r="B9" s="339" t="s">
        <v>3818</v>
      </c>
      <c r="C9" s="339" t="s">
        <v>136</v>
      </c>
      <c r="D9" s="422">
        <v>1241.2</v>
      </c>
      <c r="E9" s="335"/>
      <c r="F9" s="751" t="s">
        <v>137</v>
      </c>
      <c r="G9" s="357"/>
      <c r="H9" s="357"/>
      <c r="I9" s="357"/>
      <c r="J9" s="383"/>
      <c r="K9" s="357"/>
      <c r="L9" s="358"/>
      <c r="M9" s="749"/>
    </row>
    <row r="10" spans="1:15" s="729" customFormat="1" ht="15" customHeight="1">
      <c r="A10" s="637" t="s">
        <v>138</v>
      </c>
      <c r="B10" s="339" t="s">
        <v>3819</v>
      </c>
      <c r="C10" s="339" t="s">
        <v>136</v>
      </c>
      <c r="D10" s="422">
        <v>1241.2</v>
      </c>
      <c r="E10" s="335"/>
      <c r="F10" s="751" t="s">
        <v>137</v>
      </c>
      <c r="G10" s="357"/>
      <c r="H10" s="357"/>
      <c r="I10" s="357"/>
      <c r="J10" s="383"/>
      <c r="K10" s="357"/>
      <c r="L10" s="358"/>
      <c r="M10" s="749"/>
    </row>
    <row r="11" spans="1:15" s="729" customFormat="1" ht="15" customHeight="1">
      <c r="A11" s="637" t="s">
        <v>138</v>
      </c>
      <c r="B11" s="339" t="s">
        <v>3820</v>
      </c>
      <c r="C11" s="339" t="s">
        <v>136</v>
      </c>
      <c r="D11" s="422">
        <v>1241.2</v>
      </c>
      <c r="E11" s="335"/>
      <c r="F11" s="751" t="s">
        <v>137</v>
      </c>
      <c r="G11" s="357"/>
      <c r="H11" s="357"/>
      <c r="I11" s="357"/>
      <c r="J11" s="383"/>
      <c r="K11" s="357"/>
      <c r="L11" s="358"/>
      <c r="M11" s="749"/>
    </row>
    <row r="12" spans="1:15" s="729" customFormat="1" ht="15" customHeight="1">
      <c r="A12" s="637" t="s">
        <v>138</v>
      </c>
      <c r="B12" s="398" t="s">
        <v>3379</v>
      </c>
      <c r="C12" s="339" t="s">
        <v>136</v>
      </c>
      <c r="D12" s="2">
        <v>9000.44</v>
      </c>
      <c r="E12" s="335"/>
      <c r="F12" s="750" t="s">
        <v>190</v>
      </c>
      <c r="G12" s="357"/>
      <c r="H12" s="357"/>
      <c r="I12" s="357"/>
      <c r="J12" s="383"/>
      <c r="K12" s="357"/>
      <c r="L12" s="358"/>
      <c r="M12" s="749"/>
    </row>
    <row r="13" spans="1:15" ht="15" customHeight="1">
      <c r="A13" s="637" t="s">
        <v>138</v>
      </c>
      <c r="B13" s="398" t="s">
        <v>3484</v>
      </c>
      <c r="C13" s="339" t="s">
        <v>136</v>
      </c>
      <c r="D13" s="2">
        <v>9000.44</v>
      </c>
      <c r="E13" s="335"/>
      <c r="F13" s="750" t="s">
        <v>190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637" t="s">
        <v>138</v>
      </c>
      <c r="B14" s="398" t="s">
        <v>3751</v>
      </c>
      <c r="C14" s="339" t="s">
        <v>136</v>
      </c>
      <c r="D14" s="2">
        <v>9000.44</v>
      </c>
      <c r="E14" s="335"/>
      <c r="F14" s="750" t="s">
        <v>190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637" t="s">
        <v>138</v>
      </c>
      <c r="B15" s="398" t="s">
        <v>3684</v>
      </c>
      <c r="C15" s="339" t="s">
        <v>136</v>
      </c>
      <c r="D15" s="2">
        <v>9000.44</v>
      </c>
      <c r="E15" s="335"/>
      <c r="F15" s="750" t="s">
        <v>190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37" t="s">
        <v>138</v>
      </c>
      <c r="B16" s="398" t="s">
        <v>3563</v>
      </c>
      <c r="C16" s="339" t="s">
        <v>136</v>
      </c>
      <c r="D16" s="2">
        <v>9000.44</v>
      </c>
      <c r="E16" s="335"/>
      <c r="F16" s="750" t="s">
        <v>190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37" t="s">
        <v>138</v>
      </c>
      <c r="B17" s="398" t="s">
        <v>3381</v>
      </c>
      <c r="C17" s="339" t="s">
        <v>136</v>
      </c>
      <c r="D17" s="2">
        <v>9000.44</v>
      </c>
      <c r="E17" s="335"/>
      <c r="F17" s="750" t="s">
        <v>190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637" t="s">
        <v>138</v>
      </c>
      <c r="B18" s="339" t="s">
        <v>3824</v>
      </c>
      <c r="C18" s="339" t="s">
        <v>136</v>
      </c>
      <c r="D18" s="2">
        <v>13770.36</v>
      </c>
      <c r="E18" s="335"/>
      <c r="F18" s="750" t="s">
        <v>190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637" t="s">
        <v>138</v>
      </c>
      <c r="B19" s="396" t="s">
        <v>3000</v>
      </c>
      <c r="C19" s="339" t="s">
        <v>136</v>
      </c>
      <c r="D19" s="2">
        <v>15750.48</v>
      </c>
      <c r="E19" s="335" t="s">
        <v>133</v>
      </c>
      <c r="F19" s="750" t="s">
        <v>190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 thickBot="1">
      <c r="A20" s="638" t="s">
        <v>138</v>
      </c>
      <c r="B20" s="401" t="s">
        <v>3827</v>
      </c>
      <c r="C20" s="362" t="s">
        <v>136</v>
      </c>
      <c r="D20" s="87">
        <v>21460</v>
      </c>
      <c r="E20" s="364"/>
      <c r="F20" s="752" t="s">
        <v>190</v>
      </c>
      <c r="G20" s="400"/>
      <c r="H20" s="364"/>
      <c r="I20" s="367"/>
      <c r="K20" s="357"/>
      <c r="L20" s="358"/>
      <c r="M20" s="359"/>
      <c r="N20" s="360"/>
      <c r="O20" s="360"/>
    </row>
    <row r="21" spans="1:15" ht="15" customHeight="1">
      <c r="A21" s="637" t="s">
        <v>138</v>
      </c>
      <c r="B21" s="339" t="s">
        <v>3814</v>
      </c>
      <c r="C21" s="339" t="s">
        <v>2905</v>
      </c>
      <c r="D21" s="422">
        <v>1241.2</v>
      </c>
      <c r="E21" s="335"/>
      <c r="F21" s="751" t="s">
        <v>137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637" t="s">
        <v>138</v>
      </c>
      <c r="B22" s="339" t="s">
        <v>3815</v>
      </c>
      <c r="C22" s="339" t="s">
        <v>2905</v>
      </c>
      <c r="D22" s="422">
        <v>1241.2</v>
      </c>
      <c r="E22" s="335"/>
      <c r="F22" s="751" t="s">
        <v>137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 thickBot="1">
      <c r="A23" s="638" t="s">
        <v>138</v>
      </c>
      <c r="B23" s="362" t="s">
        <v>3821</v>
      </c>
      <c r="C23" s="362" t="s">
        <v>2905</v>
      </c>
      <c r="D23" s="505">
        <v>1241.2</v>
      </c>
      <c r="E23" s="364"/>
      <c r="F23" s="753" t="s">
        <v>137</v>
      </c>
      <c r="G23" s="400"/>
      <c r="H23" s="364"/>
      <c r="I23" s="367"/>
      <c r="K23" s="357"/>
      <c r="L23" s="358"/>
      <c r="M23" s="359"/>
      <c r="N23" s="360"/>
      <c r="O23" s="360"/>
    </row>
    <row r="24" spans="1:15" ht="15" customHeight="1">
      <c r="A24" s="637" t="s">
        <v>138</v>
      </c>
      <c r="B24" s="339" t="s">
        <v>3807</v>
      </c>
      <c r="C24" s="339" t="s">
        <v>298</v>
      </c>
      <c r="D24" s="422">
        <v>1241.2</v>
      </c>
      <c r="E24" s="335"/>
      <c r="F24" s="751" t="s">
        <v>137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>
      <c r="A25" s="637" t="s">
        <v>138</v>
      </c>
      <c r="B25" s="339" t="s">
        <v>3810</v>
      </c>
      <c r="C25" s="339" t="s">
        <v>298</v>
      </c>
      <c r="D25" s="422">
        <v>1241.2</v>
      </c>
      <c r="E25" s="335"/>
      <c r="F25" s="751" t="s">
        <v>137</v>
      </c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 thickBot="1">
      <c r="A26" s="638" t="s">
        <v>138</v>
      </c>
      <c r="B26" s="362" t="s">
        <v>3811</v>
      </c>
      <c r="C26" s="362" t="s">
        <v>298</v>
      </c>
      <c r="D26" s="505">
        <v>1241.2</v>
      </c>
      <c r="E26" s="364"/>
      <c r="F26" s="753" t="s">
        <v>137</v>
      </c>
      <c r="G26" s="400"/>
      <c r="H26" s="364"/>
      <c r="I26" s="367"/>
      <c r="K26" s="357"/>
      <c r="L26" s="358"/>
      <c r="M26" s="359"/>
      <c r="N26" s="360"/>
      <c r="O26" s="360"/>
    </row>
    <row r="27" spans="1:15" ht="15" customHeight="1">
      <c r="A27" s="637" t="s">
        <v>138</v>
      </c>
      <c r="B27" s="398" t="s">
        <v>3822</v>
      </c>
      <c r="C27" s="339" t="s">
        <v>134</v>
      </c>
      <c r="D27" s="2">
        <v>11456.16</v>
      </c>
      <c r="E27" s="335"/>
      <c r="F27" s="750" t="s">
        <v>190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 thickBot="1">
      <c r="A28" s="638" t="s">
        <v>138</v>
      </c>
      <c r="B28" s="401" t="s">
        <v>3107</v>
      </c>
      <c r="C28" s="362" t="s">
        <v>134</v>
      </c>
      <c r="D28" s="87">
        <v>11648.72</v>
      </c>
      <c r="E28" s="364"/>
      <c r="F28" s="752" t="s">
        <v>190</v>
      </c>
      <c r="G28" s="400"/>
      <c r="H28" s="364"/>
      <c r="I28" s="367"/>
      <c r="K28" s="357"/>
      <c r="L28" s="358"/>
      <c r="M28" s="359"/>
      <c r="N28" s="360"/>
      <c r="O28" s="360"/>
    </row>
    <row r="29" spans="1:15" ht="15" customHeight="1" thickBot="1">
      <c r="A29" s="639" t="s">
        <v>138</v>
      </c>
      <c r="B29" s="372" t="s">
        <v>3823</v>
      </c>
      <c r="C29" s="372" t="s">
        <v>141</v>
      </c>
      <c r="D29" s="98">
        <v>12689.24</v>
      </c>
      <c r="E29" s="373"/>
      <c r="F29" s="754" t="s">
        <v>190</v>
      </c>
      <c r="G29" s="404"/>
      <c r="H29" s="373"/>
      <c r="I29" s="375"/>
      <c r="K29" s="357"/>
      <c r="L29" s="358"/>
      <c r="M29" s="359"/>
      <c r="N29" s="360"/>
      <c r="O29" s="360"/>
    </row>
    <row r="30" spans="1:15" ht="15" customHeight="1" thickBot="1">
      <c r="A30" s="639" t="s">
        <v>138</v>
      </c>
      <c r="B30" s="372" t="s">
        <v>3808</v>
      </c>
      <c r="C30" s="372" t="s">
        <v>242</v>
      </c>
      <c r="D30" s="504">
        <v>1241.2</v>
      </c>
      <c r="E30" s="373"/>
      <c r="F30" s="755" t="s">
        <v>137</v>
      </c>
      <c r="G30" s="404"/>
      <c r="H30" s="373"/>
      <c r="I30" s="375"/>
      <c r="K30" s="357"/>
      <c r="L30" s="358"/>
      <c r="M30" s="359"/>
      <c r="N30" s="360"/>
      <c r="O30" s="360"/>
    </row>
    <row r="31" spans="1:15" ht="15" customHeight="1">
      <c r="A31" s="637" t="s">
        <v>138</v>
      </c>
      <c r="B31" s="339" t="s">
        <v>3830</v>
      </c>
      <c r="C31" s="339" t="s">
        <v>390</v>
      </c>
      <c r="D31" s="422">
        <v>1241.2</v>
      </c>
      <c r="E31" s="335"/>
      <c r="F31" s="751" t="s">
        <v>137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637" t="s">
        <v>138</v>
      </c>
      <c r="B32" s="339" t="s">
        <v>3812</v>
      </c>
      <c r="C32" s="339" t="s">
        <v>390</v>
      </c>
      <c r="D32" s="422">
        <v>1241.2</v>
      </c>
      <c r="E32" s="335"/>
      <c r="F32" s="751" t="s">
        <v>137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637" t="s">
        <v>138</v>
      </c>
      <c r="B33" s="339" t="s">
        <v>3813</v>
      </c>
      <c r="C33" s="339" t="s">
        <v>390</v>
      </c>
      <c r="D33" s="422">
        <v>1241.2</v>
      </c>
      <c r="E33" s="335"/>
      <c r="F33" s="751" t="s">
        <v>137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637" t="s">
        <v>138</v>
      </c>
      <c r="B34" s="339" t="s">
        <v>3816</v>
      </c>
      <c r="C34" s="339" t="s">
        <v>390</v>
      </c>
      <c r="D34" s="422">
        <v>1241.2</v>
      </c>
      <c r="E34" s="335"/>
      <c r="F34" s="751" t="s">
        <v>137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 thickBot="1">
      <c r="A35" s="638" t="s">
        <v>138</v>
      </c>
      <c r="B35" s="362" t="s">
        <v>3817</v>
      </c>
      <c r="C35" s="362" t="s">
        <v>390</v>
      </c>
      <c r="D35" s="505">
        <v>1241.2</v>
      </c>
      <c r="E35" s="364"/>
      <c r="F35" s="753" t="s">
        <v>137</v>
      </c>
      <c r="G35" s="400"/>
      <c r="H35" s="364"/>
      <c r="I35" s="367"/>
      <c r="K35" s="357"/>
      <c r="L35" s="358"/>
      <c r="M35" s="359"/>
      <c r="N35" s="360"/>
      <c r="O35" s="360"/>
    </row>
    <row r="36" spans="1:15" ht="15" customHeight="1" thickBot="1">
      <c r="A36" s="639" t="s">
        <v>138</v>
      </c>
      <c r="B36" s="372" t="s">
        <v>3828</v>
      </c>
      <c r="C36" s="372" t="s">
        <v>1136</v>
      </c>
      <c r="D36" s="98">
        <v>74053.240000000005</v>
      </c>
      <c r="E36" s="373"/>
      <c r="F36" s="754" t="s">
        <v>190</v>
      </c>
      <c r="G36" s="404"/>
      <c r="H36" s="373"/>
      <c r="I36" s="375"/>
      <c r="K36" s="357"/>
      <c r="L36" s="358"/>
      <c r="M36" s="359"/>
      <c r="N36" s="360"/>
      <c r="O36" s="360"/>
    </row>
    <row r="37" spans="1:15" ht="15" customHeight="1">
      <c r="A37" s="637" t="s">
        <v>138</v>
      </c>
      <c r="B37" s="396" t="s">
        <v>3758</v>
      </c>
      <c r="C37" s="339" t="s">
        <v>457</v>
      </c>
      <c r="D37" s="344">
        <v>-14317.88</v>
      </c>
      <c r="E37" s="335" t="s">
        <v>135</v>
      </c>
      <c r="F37" s="751" t="s">
        <v>190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>
      <c r="A38" s="637" t="s">
        <v>138</v>
      </c>
      <c r="B38" s="396" t="s">
        <v>706</v>
      </c>
      <c r="C38" s="339" t="s">
        <v>457</v>
      </c>
      <c r="D38" s="344">
        <v>-13773.84</v>
      </c>
      <c r="E38" s="335" t="s">
        <v>137</v>
      </c>
      <c r="F38" s="751" t="s">
        <v>190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637" t="s">
        <v>138</v>
      </c>
      <c r="B39" s="339" t="s">
        <v>3825</v>
      </c>
      <c r="C39" s="339" t="s">
        <v>457</v>
      </c>
      <c r="D39" s="2">
        <v>13773.84</v>
      </c>
      <c r="E39" s="335"/>
      <c r="F39" s="750" t="s">
        <v>190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37" t="s">
        <v>138</v>
      </c>
      <c r="B40" s="396" t="s">
        <v>706</v>
      </c>
      <c r="C40" s="339" t="s">
        <v>457</v>
      </c>
      <c r="D40" s="2">
        <v>13773.84</v>
      </c>
      <c r="E40" s="335" t="s">
        <v>137</v>
      </c>
      <c r="F40" s="750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637" t="s">
        <v>138</v>
      </c>
      <c r="B41" s="339" t="s">
        <v>3826</v>
      </c>
      <c r="C41" s="339" t="s">
        <v>457</v>
      </c>
      <c r="D41" s="2">
        <v>13773.84</v>
      </c>
      <c r="E41" s="335"/>
      <c r="F41" s="750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637" t="s">
        <v>138</v>
      </c>
      <c r="B42" s="339" t="s">
        <v>2156</v>
      </c>
      <c r="C42" s="339" t="s">
        <v>457</v>
      </c>
      <c r="D42" s="2">
        <v>14317.88</v>
      </c>
      <c r="E42" s="335"/>
      <c r="F42" s="750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 thickBot="1">
      <c r="A43" s="638" t="s">
        <v>138</v>
      </c>
      <c r="B43" s="397" t="s">
        <v>3758</v>
      </c>
      <c r="C43" s="362" t="s">
        <v>457</v>
      </c>
      <c r="D43" s="87">
        <v>14317.88</v>
      </c>
      <c r="E43" s="364" t="s">
        <v>135</v>
      </c>
      <c r="F43" s="752" t="s">
        <v>190</v>
      </c>
      <c r="G43" s="400"/>
      <c r="H43" s="364"/>
      <c r="I43" s="367"/>
      <c r="K43" s="357"/>
      <c r="L43" s="358"/>
      <c r="M43" s="359"/>
      <c r="N43" s="360"/>
      <c r="O43" s="360"/>
    </row>
    <row r="44" spans="1:15" ht="15" customHeight="1">
      <c r="A44" s="637" t="s">
        <v>138</v>
      </c>
      <c r="B44" s="339"/>
      <c r="C44" s="323" t="s">
        <v>2861</v>
      </c>
      <c r="D44" s="6">
        <v>116000</v>
      </c>
      <c r="E44" s="335"/>
      <c r="F44" s="750" t="s">
        <v>190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748"/>
      <c r="B45" s="722"/>
      <c r="C45" s="380"/>
      <c r="D45" s="723"/>
      <c r="E45" s="335"/>
      <c r="F45" s="496"/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643"/>
      <c r="B46" s="380"/>
      <c r="C46" s="380"/>
      <c r="D46" s="468"/>
      <c r="E46" s="335"/>
      <c r="F46" s="496"/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>
      <c r="A47" s="643"/>
      <c r="B47" s="380"/>
      <c r="C47" s="380"/>
      <c r="D47" s="382"/>
      <c r="E47" s="335"/>
      <c r="F47" s="496"/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>
      <c r="A48" s="64"/>
      <c r="B48" s="79"/>
      <c r="C48" s="61"/>
      <c r="D48" s="65">
        <f>SUM(D5:D47)</f>
        <v>352054.19999999995</v>
      </c>
      <c r="E48" s="65"/>
      <c r="F48" s="65"/>
      <c r="G48" s="65">
        <f>SUM(G13:G47)</f>
        <v>0</v>
      </c>
      <c r="H48" s="65"/>
      <c r="I48" s="65"/>
      <c r="J48" s="384">
        <f>SUM(J13:J47)</f>
        <v>0</v>
      </c>
      <c r="K48" s="65"/>
      <c r="L48" s="65">
        <f>SUM(L13:L47)</f>
        <v>0</v>
      </c>
      <c r="M48" s="65">
        <f>SUM(M13:M47)</f>
        <v>0</v>
      </c>
      <c r="N48" s="65"/>
      <c r="O48" s="49"/>
    </row>
    <row r="49" spans="1:15" ht="15" customHeight="1">
      <c r="A49" s="64"/>
      <c r="B49" s="79"/>
      <c r="C49" s="61"/>
      <c r="D49" s="65"/>
      <c r="E49" s="13"/>
      <c r="F49" s="75"/>
      <c r="G49" s="65"/>
      <c r="H49" s="13"/>
      <c r="L49" s="42"/>
      <c r="M49" s="71"/>
      <c r="N49" s="49"/>
      <c r="O49" s="49"/>
    </row>
    <row r="50" spans="1:15" ht="15" customHeight="1">
      <c r="A50" s="46"/>
      <c r="B50" s="47"/>
      <c r="C50" s="47"/>
      <c r="D50" s="55"/>
      <c r="E50" s="13"/>
      <c r="F50" s="70"/>
      <c r="L50" s="42"/>
      <c r="M50" s="71"/>
      <c r="N50" s="49"/>
      <c r="O50" s="49"/>
    </row>
    <row r="51" spans="1:15" ht="12.75">
      <c r="A51" s="46"/>
      <c r="B51" s="47"/>
      <c r="C51" s="47"/>
      <c r="D51" s="65"/>
      <c r="E51" s="65"/>
      <c r="F51" s="65"/>
      <c r="G51" s="65"/>
      <c r="H51" s="65"/>
      <c r="I51" s="65"/>
      <c r="J51" s="384"/>
      <c r="K51" s="65"/>
      <c r="L51" s="65"/>
      <c r="M51" s="65"/>
      <c r="N51" s="80"/>
      <c r="O51" s="49"/>
    </row>
    <row r="52" spans="1:15" ht="12.75">
      <c r="A52" s="46"/>
      <c r="B52" s="47"/>
      <c r="C52" s="47"/>
      <c r="D52" s="52"/>
      <c r="E52" s="13"/>
      <c r="F52" s="65"/>
      <c r="G52" s="73"/>
      <c r="H52" s="73"/>
      <c r="I52" s="73"/>
      <c r="J52" s="517"/>
      <c r="K52" s="73"/>
      <c r="L52" s="73"/>
      <c r="M52" s="154">
        <f>L48+M48-G48</f>
        <v>0</v>
      </c>
      <c r="N52" s="81"/>
      <c r="O52" s="54"/>
    </row>
    <row r="53" spans="1:15" ht="12.75">
      <c r="A53" s="46"/>
      <c r="B53" s="47"/>
      <c r="C53" s="47"/>
      <c r="D53" s="52"/>
      <c r="E53" s="13"/>
      <c r="F53" s="73"/>
      <c r="G53" s="73"/>
      <c r="H53" s="73"/>
      <c r="I53" s="73"/>
      <c r="J53" s="517"/>
      <c r="K53" s="73"/>
      <c r="L53" s="73"/>
      <c r="M53" s="81"/>
      <c r="N53" s="81"/>
      <c r="O53" s="54"/>
    </row>
    <row r="54" spans="1:15" ht="12.75">
      <c r="A54" s="46"/>
      <c r="B54" s="47"/>
      <c r="C54" s="47"/>
      <c r="D54" s="52"/>
      <c r="E54" s="13"/>
      <c r="F54" s="73"/>
      <c r="G54" s="73"/>
      <c r="H54" s="73"/>
      <c r="I54" s="73"/>
      <c r="J54" s="517"/>
      <c r="K54" s="73"/>
      <c r="L54" s="73"/>
      <c r="M54" s="81"/>
      <c r="N54" s="81"/>
      <c r="O54" s="54"/>
    </row>
    <row r="55" spans="1:15" ht="12.75">
      <c r="A55" s="46"/>
      <c r="B55" s="47"/>
      <c r="C55" s="47"/>
      <c r="D55" s="52"/>
      <c r="E55" s="13"/>
      <c r="F55" s="73"/>
      <c r="G55" s="82"/>
      <c r="H55" s="82"/>
      <c r="I55" s="83"/>
      <c r="J55" s="517"/>
      <c r="K55" s="73"/>
      <c r="L55" s="73"/>
      <c r="M55" s="81"/>
      <c r="N55" s="81"/>
      <c r="O55" s="54"/>
    </row>
    <row r="56" spans="1:15" ht="12.75">
      <c r="A56" s="46"/>
      <c r="B56" s="47"/>
      <c r="C56" s="47"/>
      <c r="D56" s="52"/>
      <c r="E56" s="13"/>
      <c r="F56" s="73"/>
      <c r="G56" s="73"/>
      <c r="H56" s="73"/>
      <c r="I56" s="73"/>
      <c r="J56" s="517"/>
      <c r="K56" s="73"/>
      <c r="L56" s="73"/>
      <c r="M56" s="81"/>
      <c r="N56" s="81"/>
      <c r="O56" s="54"/>
    </row>
    <row r="57" spans="1:15" ht="12.75">
      <c r="A57" s="46"/>
      <c r="B57" s="47"/>
      <c r="C57" s="47"/>
      <c r="D57" s="52"/>
      <c r="E57" s="13"/>
      <c r="F57" s="73"/>
      <c r="G57" s="73"/>
      <c r="H57" s="73"/>
      <c r="I57" s="73"/>
      <c r="J57" s="517"/>
      <c r="K57" s="73"/>
      <c r="L57" s="73"/>
      <c r="M57" s="81"/>
      <c r="N57" s="81"/>
      <c r="O57" s="54"/>
    </row>
    <row r="58" spans="1:15" ht="12.75">
      <c r="A58" s="46"/>
      <c r="B58" s="47"/>
      <c r="C58" s="47"/>
      <c r="D58" s="52"/>
      <c r="E58" s="13"/>
      <c r="F58" s="73"/>
      <c r="G58" s="83"/>
      <c r="H58" s="83"/>
      <c r="I58" s="83"/>
      <c r="J58" s="517"/>
      <c r="K58" s="73"/>
      <c r="L58" s="73"/>
      <c r="M58" s="81"/>
      <c r="N58" s="81"/>
      <c r="O58" s="54"/>
    </row>
    <row r="59" spans="1:15" ht="12.75">
      <c r="A59" s="46"/>
      <c r="B59" s="47"/>
      <c r="C59" s="47"/>
      <c r="D59" s="52"/>
      <c r="E59" s="13"/>
      <c r="F59" s="73"/>
      <c r="G59" s="73"/>
      <c r="H59" s="73"/>
      <c r="I59" s="73"/>
      <c r="J59" s="517"/>
      <c r="K59" s="73"/>
      <c r="L59" s="73"/>
      <c r="M59" s="81"/>
      <c r="N59" s="81"/>
      <c r="O59" s="54"/>
    </row>
    <row r="60" spans="1:15" ht="12.75">
      <c r="A60" s="46"/>
      <c r="B60" s="47"/>
      <c r="C60" s="47"/>
      <c r="D60" s="52"/>
      <c r="E60" s="13"/>
      <c r="F60" s="73"/>
      <c r="G60" s="73"/>
      <c r="H60" s="73"/>
      <c r="I60" s="73"/>
      <c r="J60" s="517"/>
      <c r="K60" s="73"/>
      <c r="L60" s="73"/>
      <c r="M60" s="81"/>
      <c r="N60" s="81"/>
      <c r="O60" s="54"/>
    </row>
    <row r="61" spans="1:15" ht="12.75">
      <c r="A61" s="46"/>
      <c r="B61" s="47"/>
      <c r="C61" s="73"/>
      <c r="D61" s="81"/>
      <c r="E61" s="13"/>
      <c r="F61" s="73"/>
      <c r="G61" s="73"/>
      <c r="H61" s="73"/>
      <c r="I61" s="73"/>
      <c r="J61" s="517"/>
      <c r="K61" s="73"/>
      <c r="L61" s="73"/>
      <c r="M61" s="81"/>
      <c r="N61" s="81"/>
      <c r="O61" s="54"/>
    </row>
    <row r="62" spans="1:15" ht="12.75">
      <c r="A62" s="46"/>
      <c r="B62" s="47"/>
      <c r="C62" s="73"/>
      <c r="D62" s="81"/>
      <c r="E62" s="13"/>
      <c r="F62" s="73"/>
      <c r="G62" s="73"/>
      <c r="H62" s="73"/>
      <c r="I62" s="73"/>
      <c r="J62" s="517"/>
      <c r="K62" s="73"/>
      <c r="L62" s="73"/>
      <c r="M62" s="81"/>
      <c r="N62" s="81"/>
      <c r="O62" s="54"/>
    </row>
    <row r="63" spans="1:15" ht="12.75">
      <c r="A63" s="46"/>
      <c r="B63" s="47"/>
      <c r="C63" s="47"/>
      <c r="D63" s="52"/>
      <c r="E63" s="13"/>
      <c r="F63" s="73"/>
      <c r="G63" s="73"/>
      <c r="H63" s="73"/>
      <c r="I63" s="73"/>
      <c r="J63" s="517"/>
      <c r="K63" s="73"/>
      <c r="L63" s="73"/>
      <c r="M63" s="81"/>
      <c r="N63" s="81"/>
      <c r="O63" s="54"/>
    </row>
    <row r="64" spans="1:15" ht="12.75">
      <c r="A64" s="46"/>
      <c r="B64" s="47"/>
      <c r="C64" s="47"/>
      <c r="D64" s="52"/>
      <c r="E64" s="13"/>
      <c r="F64" s="73"/>
      <c r="G64" s="73"/>
      <c r="H64" s="73"/>
      <c r="I64" s="73"/>
      <c r="J64" s="517"/>
      <c r="K64" s="73"/>
      <c r="L64" s="73"/>
      <c r="M64" s="81"/>
      <c r="N64" s="81"/>
      <c r="O64" s="54"/>
    </row>
    <row r="65" spans="1:15" ht="12.75">
      <c r="A65" s="46"/>
      <c r="B65" s="47"/>
      <c r="C65" s="47"/>
      <c r="D65" s="48"/>
      <c r="E65" s="13"/>
      <c r="F65" s="73"/>
      <c r="G65"/>
      <c r="H65"/>
      <c r="I65"/>
      <c r="J65" s="518"/>
      <c r="K65"/>
      <c r="L65"/>
      <c r="M65" s="54"/>
      <c r="N65" s="54"/>
      <c r="O65" s="54"/>
    </row>
    <row r="66" spans="1:15" ht="12.75">
      <c r="A66" s="46"/>
      <c r="B66" s="47"/>
      <c r="C66" s="47"/>
      <c r="D66" s="48"/>
      <c r="E66" s="13"/>
      <c r="F66" s="73"/>
      <c r="G66"/>
      <c r="H66"/>
      <c r="I66"/>
      <c r="J66" s="518"/>
      <c r="K66"/>
      <c r="L66"/>
      <c r="M66" s="54"/>
      <c r="N66" s="54"/>
      <c r="O66" s="54"/>
    </row>
    <row r="67" spans="1:15">
      <c r="A67" s="66"/>
      <c r="B67" s="40" t="s">
        <v>25</v>
      </c>
      <c r="E67" s="40"/>
      <c r="M67" s="45"/>
      <c r="N67" s="49"/>
      <c r="O67" s="49"/>
    </row>
    <row r="68" spans="1:15">
      <c r="A68" s="59"/>
      <c r="B68" s="40" t="s">
        <v>127</v>
      </c>
      <c r="E68" s="40"/>
      <c r="M68" s="45"/>
      <c r="N68" s="49"/>
      <c r="O68" s="49"/>
    </row>
    <row r="69" spans="1:15">
      <c r="A69" s="60"/>
      <c r="B69" s="40" t="s">
        <v>161</v>
      </c>
      <c r="E69" s="40"/>
      <c r="M69" s="45"/>
      <c r="N69" s="49"/>
      <c r="O69" s="49"/>
    </row>
    <row r="70" spans="1:15">
      <c r="A70" s="842"/>
      <c r="B70" s="40" t="s">
        <v>3292</v>
      </c>
      <c r="M70" s="45"/>
      <c r="N70" s="49"/>
      <c r="O70" s="49"/>
    </row>
    <row r="71" spans="1:15">
      <c r="M71" s="45"/>
      <c r="N71" s="49"/>
      <c r="O71" s="49"/>
    </row>
    <row r="72" spans="1:15">
      <c r="M72" s="45"/>
      <c r="N72" s="49"/>
      <c r="O72" s="49"/>
    </row>
    <row r="73" spans="1:15">
      <c r="M73" s="45"/>
      <c r="N73" s="49"/>
      <c r="O73" s="49"/>
    </row>
    <row r="74" spans="1:15">
      <c r="M74" s="45"/>
      <c r="N74" s="49"/>
      <c r="O74" s="49"/>
    </row>
    <row r="75" spans="1:15">
      <c r="M75" s="45"/>
      <c r="N75" s="49"/>
      <c r="O75" s="49"/>
    </row>
    <row r="76" spans="1:15">
      <c r="M76" s="45"/>
      <c r="N76" s="49"/>
      <c r="O76" s="49"/>
    </row>
    <row r="77" spans="1:15">
      <c r="M77" s="45"/>
      <c r="N77" s="49"/>
      <c r="O77" s="49"/>
    </row>
    <row r="78" spans="1:15">
      <c r="M78" s="45"/>
      <c r="N78" s="49"/>
      <c r="O78" s="49"/>
    </row>
    <row r="79" spans="1:15">
      <c r="M79" s="45"/>
      <c r="N79" s="49"/>
      <c r="O79" s="49"/>
    </row>
    <row r="80" spans="1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</sheetData>
  <autoFilter ref="A4:N51"/>
  <sortState ref="A5:F43">
    <sortCondition ref="C5:C43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57"/>
  <sheetViews>
    <sheetView workbookViewId="0">
      <selection activeCell="F30" sqref="F30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3831</v>
      </c>
      <c r="E1" s="240"/>
      <c r="F1" s="240"/>
      <c r="G1" s="240"/>
      <c r="H1" s="533"/>
      <c r="I1" s="747"/>
      <c r="J1" s="747"/>
      <c r="K1" s="747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747"/>
      <c r="J2" s="747"/>
      <c r="K2" s="747"/>
      <c r="L2" s="239"/>
      <c r="M2" s="239"/>
    </row>
    <row r="3" spans="1:13" ht="15.75">
      <c r="A3" s="747"/>
      <c r="B3" s="747"/>
      <c r="C3" s="747"/>
      <c r="D3" s="747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747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747"/>
      <c r="L5" s="239"/>
      <c r="M5" s="239"/>
    </row>
    <row r="6" spans="1:13" ht="15" customHeight="1" thickBot="1">
      <c r="A6" s="362" t="s">
        <v>136</v>
      </c>
      <c r="B6" s="433" t="s">
        <v>2950</v>
      </c>
      <c r="C6" s="490">
        <v>-15750.48</v>
      </c>
      <c r="D6" s="362" t="s">
        <v>3833</v>
      </c>
      <c r="E6" s="525"/>
      <c r="F6" s="526">
        <f>SUM(C6:E6)</f>
        <v>-15750.48</v>
      </c>
      <c r="G6" s="527"/>
      <c r="H6" s="537"/>
      <c r="I6" s="527">
        <v>600640</v>
      </c>
      <c r="J6" s="714">
        <f>F6/1.16</f>
        <v>-13578</v>
      </c>
      <c r="K6" s="529">
        <f>J6*0.16</f>
        <v>-2172.48</v>
      </c>
      <c r="L6" s="602"/>
      <c r="M6" s="252"/>
    </row>
    <row r="7" spans="1:13" ht="15" customHeight="1" thickBot="1">
      <c r="A7" s="362" t="s">
        <v>136</v>
      </c>
      <c r="B7" s="433" t="s">
        <v>3155</v>
      </c>
      <c r="C7" s="490">
        <v>-15750.48</v>
      </c>
      <c r="D7" s="362" t="s">
        <v>3836</v>
      </c>
      <c r="E7" s="525"/>
      <c r="F7" s="526">
        <f>SUM(C7:E7)</f>
        <v>-15750.48</v>
      </c>
      <c r="G7" s="527"/>
      <c r="H7" s="537"/>
      <c r="I7" s="527">
        <v>600640</v>
      </c>
      <c r="J7" s="714">
        <f>F7/1.16</f>
        <v>-13578</v>
      </c>
      <c r="K7" s="529">
        <f>J7*0.16</f>
        <v>-2172.48</v>
      </c>
      <c r="L7" s="602"/>
      <c r="M7" s="252"/>
    </row>
    <row r="8" spans="1:13" ht="15" customHeight="1">
      <c r="A8" s="339" t="s">
        <v>136</v>
      </c>
      <c r="B8" s="431" t="s">
        <v>3350</v>
      </c>
      <c r="C8" s="344">
        <v>-9000.44</v>
      </c>
      <c r="D8" s="339" t="s">
        <v>3839</v>
      </c>
      <c r="E8" s="520">
        <f>SUM(C8:D8)</f>
        <v>-9000.44</v>
      </c>
      <c r="F8" s="521"/>
      <c r="G8" s="522"/>
      <c r="H8" s="533"/>
      <c r="I8" s="530">
        <v>600640</v>
      </c>
      <c r="J8" s="716">
        <f>E8/1.16</f>
        <v>-7759.0000000000009</v>
      </c>
      <c r="K8" s="532">
        <f>J8*0.16</f>
        <v>-1241.4400000000003</v>
      </c>
      <c r="L8" s="602"/>
      <c r="M8" s="252"/>
    </row>
    <row r="9" spans="1:13" ht="15" customHeight="1">
      <c r="A9" s="339" t="s">
        <v>457</v>
      </c>
      <c r="B9" s="431" t="s">
        <v>3724</v>
      </c>
      <c r="C9" s="344">
        <v>-14317.88</v>
      </c>
      <c r="D9" s="339" t="s">
        <v>3839</v>
      </c>
      <c r="E9" s="520"/>
      <c r="F9" s="521"/>
      <c r="G9" s="522"/>
      <c r="H9" s="533"/>
      <c r="I9" s="522"/>
      <c r="J9" s="715"/>
      <c r="K9" s="524"/>
      <c r="L9" s="602"/>
      <c r="M9" s="252"/>
    </row>
    <row r="10" spans="1:13" ht="15" customHeight="1" thickBot="1">
      <c r="A10" s="362" t="s">
        <v>457</v>
      </c>
      <c r="B10" s="433" t="s">
        <v>641</v>
      </c>
      <c r="C10" s="490">
        <v>-13773.84</v>
      </c>
      <c r="D10" s="362" t="s">
        <v>3839</v>
      </c>
      <c r="E10" s="525">
        <f>SUM(C9:C10)</f>
        <v>-28091.72</v>
      </c>
      <c r="F10" s="526">
        <f>SUM(E8:E10)</f>
        <v>-37092.160000000003</v>
      </c>
      <c r="G10" s="527"/>
      <c r="H10" s="537"/>
      <c r="I10" s="527">
        <v>600691</v>
      </c>
      <c r="J10" s="714">
        <f t="shared" ref="J10:J44" si="0">E10/1.16</f>
        <v>-24217.000000000004</v>
      </c>
      <c r="K10" s="529">
        <f t="shared" ref="K10:K45" si="1">J10*0.16</f>
        <v>-3874.7200000000007</v>
      </c>
      <c r="L10" s="602"/>
      <c r="M10" s="252"/>
    </row>
    <row r="11" spans="1:13" ht="15" customHeight="1">
      <c r="A11" s="339" t="s">
        <v>298</v>
      </c>
      <c r="B11" s="478" t="s">
        <v>3778</v>
      </c>
      <c r="C11" s="446">
        <v>1241.2</v>
      </c>
      <c r="D11" s="339" t="s">
        <v>3832</v>
      </c>
      <c r="E11" s="520">
        <f>SUM(C11)</f>
        <v>1241.2</v>
      </c>
      <c r="F11" s="521"/>
      <c r="G11" s="522"/>
      <c r="H11" s="533"/>
      <c r="I11" s="530">
        <v>803001</v>
      </c>
      <c r="J11" s="716">
        <f t="shared" si="0"/>
        <v>1070</v>
      </c>
      <c r="K11" s="532">
        <f t="shared" si="1"/>
        <v>171.20000000000002</v>
      </c>
      <c r="L11" s="602"/>
      <c r="M11" s="252"/>
    </row>
    <row r="12" spans="1:13" ht="15" customHeight="1">
      <c r="A12" s="339" t="s">
        <v>134</v>
      </c>
      <c r="B12" s="341" t="s">
        <v>3064</v>
      </c>
      <c r="C12" s="353">
        <v>11648.72</v>
      </c>
      <c r="D12" s="339" t="s">
        <v>3832</v>
      </c>
      <c r="E12" s="520">
        <f t="shared" ref="E12:E13" si="2">SUM(C12)</f>
        <v>11648.72</v>
      </c>
      <c r="F12" s="521"/>
      <c r="G12" s="522"/>
      <c r="H12" s="533"/>
      <c r="I12" s="522">
        <v>600644</v>
      </c>
      <c r="J12" s="715">
        <f t="shared" si="0"/>
        <v>10042</v>
      </c>
      <c r="K12" s="524">
        <f t="shared" si="1"/>
        <v>1606.72</v>
      </c>
      <c r="L12" s="602"/>
      <c r="M12" s="252"/>
    </row>
    <row r="13" spans="1:13" ht="15" customHeight="1" thickBot="1">
      <c r="A13" s="362" t="s">
        <v>136</v>
      </c>
      <c r="B13" s="415" t="s">
        <v>2950</v>
      </c>
      <c r="C13" s="363">
        <v>15750.48</v>
      </c>
      <c r="D13" s="362" t="s">
        <v>3832</v>
      </c>
      <c r="E13" s="728">
        <f t="shared" si="2"/>
        <v>15750.48</v>
      </c>
      <c r="F13" s="526">
        <f>SUM(E11:E13)</f>
        <v>28640.400000000001</v>
      </c>
      <c r="G13" s="527"/>
      <c r="H13" s="537"/>
      <c r="I13" s="527">
        <v>600640</v>
      </c>
      <c r="J13" s="714">
        <f t="shared" si="0"/>
        <v>13578</v>
      </c>
      <c r="K13" s="529">
        <f t="shared" si="1"/>
        <v>2172.48</v>
      </c>
      <c r="L13" s="602"/>
      <c r="M13" s="252"/>
    </row>
    <row r="14" spans="1:13" ht="15" customHeight="1">
      <c r="A14" s="339" t="s">
        <v>242</v>
      </c>
      <c r="B14" s="478" t="s">
        <v>3781</v>
      </c>
      <c r="C14" s="446">
        <v>1241.2</v>
      </c>
      <c r="D14" s="339" t="s">
        <v>3834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339" t="s">
        <v>136</v>
      </c>
      <c r="B15" s="478" t="s">
        <v>3782</v>
      </c>
      <c r="C15" s="446">
        <v>1241.2</v>
      </c>
      <c r="D15" s="339" t="s">
        <v>3834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339" t="s">
        <v>298</v>
      </c>
      <c r="B16" s="478" t="s">
        <v>3783</v>
      </c>
      <c r="C16" s="446">
        <v>1241.2</v>
      </c>
      <c r="D16" s="339" t="s">
        <v>3834</v>
      </c>
      <c r="E16" s="520">
        <f>SUM(C14:C16)</f>
        <v>3723.6000000000004</v>
      </c>
      <c r="F16" s="521"/>
      <c r="G16" s="522"/>
      <c r="H16" s="533"/>
      <c r="I16" s="522">
        <v>803001</v>
      </c>
      <c r="J16" s="715">
        <f t="shared" si="0"/>
        <v>3210.0000000000005</v>
      </c>
      <c r="K16" s="524">
        <f t="shared" si="1"/>
        <v>513.60000000000014</v>
      </c>
      <c r="L16" s="602"/>
      <c r="M16" s="252"/>
    </row>
    <row r="17" spans="1:13" ht="15" customHeight="1">
      <c r="A17" s="339" t="s">
        <v>136</v>
      </c>
      <c r="B17" s="341" t="s">
        <v>3331</v>
      </c>
      <c r="C17" s="353">
        <v>9000.44</v>
      </c>
      <c r="D17" s="339" t="s">
        <v>3834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339" t="s">
        <v>136</v>
      </c>
      <c r="B18" s="341" t="s">
        <v>3460</v>
      </c>
      <c r="C18" s="353">
        <v>9000.44</v>
      </c>
      <c r="D18" s="339" t="s">
        <v>3834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 thickBot="1">
      <c r="A19" s="362" t="s">
        <v>136</v>
      </c>
      <c r="B19" s="415" t="s">
        <v>3735</v>
      </c>
      <c r="C19" s="363">
        <v>9000.44</v>
      </c>
      <c r="D19" s="362" t="s">
        <v>3834</v>
      </c>
      <c r="E19" s="525">
        <f>SUM(C17:C19)</f>
        <v>27001.32</v>
      </c>
      <c r="F19" s="526">
        <f>SUM(E14:E19)</f>
        <v>30724.92</v>
      </c>
      <c r="G19" s="527"/>
      <c r="H19" s="537"/>
      <c r="I19" s="527">
        <v>600640</v>
      </c>
      <c r="J19" s="714">
        <f t="shared" si="0"/>
        <v>23277</v>
      </c>
      <c r="K19" s="529">
        <f t="shared" si="1"/>
        <v>3724.32</v>
      </c>
      <c r="L19" s="602"/>
      <c r="M19" s="252"/>
    </row>
    <row r="20" spans="1:13" ht="15" customHeight="1">
      <c r="A20" s="339" t="s">
        <v>298</v>
      </c>
      <c r="B20" s="478" t="s">
        <v>3784</v>
      </c>
      <c r="C20" s="446">
        <v>1241.2</v>
      </c>
      <c r="D20" s="339" t="s">
        <v>3835</v>
      </c>
      <c r="E20" s="520">
        <f>SUM(C20)</f>
        <v>1241.2</v>
      </c>
      <c r="F20" s="521"/>
      <c r="G20" s="522"/>
      <c r="H20" s="533"/>
      <c r="I20" s="530">
        <v>803001</v>
      </c>
      <c r="J20" s="716">
        <f t="shared" si="0"/>
        <v>1070</v>
      </c>
      <c r="K20" s="532">
        <f t="shared" si="1"/>
        <v>171.20000000000002</v>
      </c>
      <c r="L20" s="602"/>
      <c r="M20" s="252"/>
    </row>
    <row r="21" spans="1:13" ht="15" customHeight="1">
      <c r="A21" s="339" t="s">
        <v>136</v>
      </c>
      <c r="B21" s="341" t="s">
        <v>3658</v>
      </c>
      <c r="C21" s="353">
        <v>9000.44</v>
      </c>
      <c r="D21" s="339" t="s">
        <v>3835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 thickBot="1">
      <c r="A22" s="362" t="s">
        <v>136</v>
      </c>
      <c r="B22" s="415" t="s">
        <v>3509</v>
      </c>
      <c r="C22" s="363">
        <v>9000.44</v>
      </c>
      <c r="D22" s="362" t="s">
        <v>3835</v>
      </c>
      <c r="E22" s="525">
        <f>SUM(C21:C22)</f>
        <v>18000.88</v>
      </c>
      <c r="F22" s="526">
        <f>SUM(E20:E22)</f>
        <v>19242.080000000002</v>
      </c>
      <c r="G22" s="527"/>
      <c r="H22" s="537"/>
      <c r="I22" s="527">
        <v>600640</v>
      </c>
      <c r="J22" s="714">
        <f t="shared" si="0"/>
        <v>15518.000000000002</v>
      </c>
      <c r="K22" s="529">
        <f t="shared" si="1"/>
        <v>2482.8800000000006</v>
      </c>
      <c r="L22" s="602"/>
      <c r="M22" s="252"/>
    </row>
    <row r="23" spans="1:13" ht="15" customHeight="1">
      <c r="A23" s="339" t="s">
        <v>390</v>
      </c>
      <c r="B23" s="478" t="s">
        <v>3785</v>
      </c>
      <c r="C23" s="446">
        <v>1241.2</v>
      </c>
      <c r="D23" s="339" t="s">
        <v>3837</v>
      </c>
      <c r="E23" s="520"/>
      <c r="F23" s="521"/>
      <c r="G23" s="522"/>
      <c r="H23" s="533"/>
      <c r="I23" s="530"/>
      <c r="J23" s="716"/>
      <c r="K23" s="532"/>
      <c r="L23" s="602"/>
      <c r="M23" s="252"/>
    </row>
    <row r="24" spans="1:13" ht="15" customHeight="1">
      <c r="A24" s="339" t="s">
        <v>390</v>
      </c>
      <c r="B24" s="478" t="s">
        <v>3786</v>
      </c>
      <c r="C24" s="446">
        <v>1241.2</v>
      </c>
      <c r="D24" s="339" t="s">
        <v>3837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339" t="s">
        <v>390</v>
      </c>
      <c r="B25" s="478" t="s">
        <v>3787</v>
      </c>
      <c r="C25" s="446">
        <v>1241.2</v>
      </c>
      <c r="D25" s="339" t="s">
        <v>3837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339" t="s">
        <v>2905</v>
      </c>
      <c r="B26" s="478" t="s">
        <v>3788</v>
      </c>
      <c r="C26" s="446">
        <v>1241.2</v>
      </c>
      <c r="D26" s="339" t="s">
        <v>3837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5" customHeight="1">
      <c r="A27" s="339" t="s">
        <v>2905</v>
      </c>
      <c r="B27" s="478" t="s">
        <v>3789</v>
      </c>
      <c r="C27" s="446">
        <v>1241.2</v>
      </c>
      <c r="D27" s="339" t="s">
        <v>3837</v>
      </c>
      <c r="E27" s="520">
        <f>SUM(C23:C27)</f>
        <v>6206</v>
      </c>
      <c r="F27" s="521"/>
      <c r="G27" s="522"/>
      <c r="H27" s="533"/>
      <c r="I27" s="522">
        <v>803001</v>
      </c>
      <c r="J27" s="715">
        <f t="shared" si="0"/>
        <v>5350</v>
      </c>
      <c r="K27" s="524">
        <f t="shared" si="1"/>
        <v>856</v>
      </c>
      <c r="L27" s="602"/>
      <c r="M27" s="252"/>
    </row>
    <row r="28" spans="1:13" ht="15" customHeight="1">
      <c r="A28" s="339" t="s">
        <v>457</v>
      </c>
      <c r="B28" s="341" t="s">
        <v>3790</v>
      </c>
      <c r="C28" s="353">
        <v>13773.84</v>
      </c>
      <c r="D28" s="339" t="s">
        <v>3837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339" t="s">
        <v>457</v>
      </c>
      <c r="B29" s="414" t="s">
        <v>641</v>
      </c>
      <c r="C29" s="382">
        <v>13773.84</v>
      </c>
      <c r="D29" s="339" t="s">
        <v>3837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 thickBot="1">
      <c r="A30" s="362" t="s">
        <v>457</v>
      </c>
      <c r="B30" s="415" t="s">
        <v>2118</v>
      </c>
      <c r="C30" s="363">
        <v>14317.88</v>
      </c>
      <c r="D30" s="362" t="s">
        <v>3837</v>
      </c>
      <c r="E30" s="525">
        <f>SUM(C28:C30)</f>
        <v>41865.56</v>
      </c>
      <c r="F30" s="526">
        <f>SUM(E25:E30)</f>
        <v>48071.56</v>
      </c>
      <c r="G30" s="527"/>
      <c r="H30" s="537"/>
      <c r="I30" s="527">
        <v>600691</v>
      </c>
      <c r="J30" s="714">
        <f t="shared" si="0"/>
        <v>36091</v>
      </c>
      <c r="K30" s="529">
        <f t="shared" si="1"/>
        <v>5774.56</v>
      </c>
      <c r="L30" s="602"/>
      <c r="M30" s="252"/>
    </row>
    <row r="31" spans="1:13" ht="15" customHeight="1">
      <c r="A31" s="339" t="s">
        <v>390</v>
      </c>
      <c r="B31" s="478" t="s">
        <v>3796</v>
      </c>
      <c r="C31" s="446">
        <v>1241.2</v>
      </c>
      <c r="D31" s="339" t="s">
        <v>3840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39" t="s">
        <v>390</v>
      </c>
      <c r="B32" s="478" t="s">
        <v>3797</v>
      </c>
      <c r="C32" s="446">
        <v>1241.2</v>
      </c>
      <c r="D32" s="339" t="s">
        <v>3840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39" t="s">
        <v>136</v>
      </c>
      <c r="B33" s="478" t="s">
        <v>3798</v>
      </c>
      <c r="C33" s="446">
        <v>1241.2</v>
      </c>
      <c r="D33" s="339" t="s">
        <v>3840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>
      <c r="A34" s="339" t="s">
        <v>136</v>
      </c>
      <c r="B34" s="478" t="s">
        <v>3799</v>
      </c>
      <c r="C34" s="446">
        <v>1241.2</v>
      </c>
      <c r="D34" s="339" t="s">
        <v>3840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5" customHeight="1">
      <c r="A35" s="339" t="s">
        <v>136</v>
      </c>
      <c r="B35" s="478" t="s">
        <v>3800</v>
      </c>
      <c r="C35" s="446">
        <v>1241.2</v>
      </c>
      <c r="D35" s="339" t="s">
        <v>3840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339" t="s">
        <v>2905</v>
      </c>
      <c r="B36" s="478" t="s">
        <v>3801</v>
      </c>
      <c r="C36" s="446">
        <v>1241.2</v>
      </c>
      <c r="D36" s="339" t="s">
        <v>3840</v>
      </c>
      <c r="E36" s="520">
        <f>SUM(C31:C36)</f>
        <v>7447.2</v>
      </c>
      <c r="F36" s="521"/>
      <c r="G36" s="522"/>
      <c r="H36" s="533"/>
      <c r="I36" s="522">
        <v>803001</v>
      </c>
      <c r="J36" s="715">
        <f t="shared" si="0"/>
        <v>6420</v>
      </c>
      <c r="K36" s="524">
        <f t="shared" si="1"/>
        <v>1027.2</v>
      </c>
      <c r="L36" s="602"/>
      <c r="M36" s="252"/>
    </row>
    <row r="37" spans="1:13" ht="15" customHeight="1">
      <c r="A37" s="339" t="s">
        <v>136</v>
      </c>
      <c r="B37" s="341" t="s">
        <v>3333</v>
      </c>
      <c r="C37" s="353">
        <v>9000.44</v>
      </c>
      <c r="D37" s="339" t="s">
        <v>3840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5" customHeight="1">
      <c r="A38" s="339" t="s">
        <v>136</v>
      </c>
      <c r="B38" s="341" t="s">
        <v>3804</v>
      </c>
      <c r="C38" s="353">
        <v>13770.36</v>
      </c>
      <c r="D38" s="339" t="s">
        <v>3840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39" t="s">
        <v>136</v>
      </c>
      <c r="B39" s="341" t="s">
        <v>3802</v>
      </c>
      <c r="C39" s="353">
        <v>21460</v>
      </c>
      <c r="D39" s="339" t="s">
        <v>3840</v>
      </c>
      <c r="E39" s="520">
        <f>SUM(C37:C39)</f>
        <v>44230.8</v>
      </c>
      <c r="F39" s="521"/>
      <c r="G39" s="522"/>
      <c r="H39" s="533"/>
      <c r="I39" s="522">
        <v>600640</v>
      </c>
      <c r="J39" s="715">
        <f t="shared" si="0"/>
        <v>38130.000000000007</v>
      </c>
      <c r="K39" s="524">
        <f t="shared" si="1"/>
        <v>6100.8000000000011</v>
      </c>
      <c r="L39" s="602"/>
      <c r="M39" s="252"/>
    </row>
    <row r="40" spans="1:13" ht="15" customHeight="1">
      <c r="A40" s="339" t="s">
        <v>134</v>
      </c>
      <c r="B40" s="341" t="s">
        <v>2301</v>
      </c>
      <c r="C40" s="353">
        <v>11456.16</v>
      </c>
      <c r="D40" s="339" t="s">
        <v>3840</v>
      </c>
      <c r="E40" s="520">
        <f>SUM(C40)</f>
        <v>11456.16</v>
      </c>
      <c r="F40" s="521"/>
      <c r="G40" s="522"/>
      <c r="H40" s="533"/>
      <c r="I40" s="522">
        <v>600644</v>
      </c>
      <c r="J40" s="715">
        <f t="shared" si="0"/>
        <v>9876</v>
      </c>
      <c r="K40" s="524">
        <f t="shared" si="1"/>
        <v>1580.16</v>
      </c>
      <c r="L40" s="602"/>
      <c r="M40" s="252"/>
    </row>
    <row r="41" spans="1:13" ht="15" customHeight="1">
      <c r="A41" s="339" t="s">
        <v>141</v>
      </c>
      <c r="B41" s="341" t="s">
        <v>3794</v>
      </c>
      <c r="C41" s="353">
        <v>12689.24</v>
      </c>
      <c r="D41" s="339" t="s">
        <v>3840</v>
      </c>
      <c r="E41" s="520">
        <f>SUM(C41)</f>
        <v>12689.24</v>
      </c>
      <c r="F41" s="521"/>
      <c r="G41" s="522"/>
      <c r="H41" s="533"/>
      <c r="I41" s="522">
        <v>600684</v>
      </c>
      <c r="J41" s="715">
        <f t="shared" si="0"/>
        <v>10939</v>
      </c>
      <c r="K41" s="524">
        <f t="shared" si="1"/>
        <v>1750.24</v>
      </c>
      <c r="L41" s="602"/>
      <c r="M41" s="252"/>
    </row>
    <row r="42" spans="1:13" s="729" customFormat="1" ht="15" customHeight="1">
      <c r="A42" s="339" t="s">
        <v>457</v>
      </c>
      <c r="B42" s="341" t="s">
        <v>3806</v>
      </c>
      <c r="C42" s="353">
        <v>13773.84</v>
      </c>
      <c r="D42" s="339" t="s">
        <v>3840</v>
      </c>
      <c r="E42" s="520"/>
      <c r="F42" s="521"/>
      <c r="G42" s="522"/>
      <c r="H42" s="533"/>
      <c r="I42" s="522"/>
      <c r="J42" s="715"/>
      <c r="K42" s="524"/>
      <c r="L42" s="602"/>
      <c r="M42" s="602"/>
    </row>
    <row r="43" spans="1:13" ht="15" customHeight="1">
      <c r="A43" s="339" t="s">
        <v>457</v>
      </c>
      <c r="B43" s="341" t="s">
        <v>3724</v>
      </c>
      <c r="C43" s="353">
        <v>14317.88</v>
      </c>
      <c r="D43" s="339" t="s">
        <v>3840</v>
      </c>
      <c r="E43" s="520">
        <f>SUM(C42:C43)</f>
        <v>28091.72</v>
      </c>
      <c r="F43" s="521"/>
      <c r="G43" s="522"/>
      <c r="H43" s="533"/>
      <c r="I43" s="522">
        <v>600691</v>
      </c>
      <c r="J43" s="715">
        <f t="shared" si="0"/>
        <v>24217.000000000004</v>
      </c>
      <c r="K43" s="524">
        <f t="shared" si="1"/>
        <v>3874.7200000000007</v>
      </c>
      <c r="L43" s="602"/>
      <c r="M43" s="252"/>
    </row>
    <row r="44" spans="1:13" ht="15" customHeight="1" thickBot="1">
      <c r="A44" s="362" t="s">
        <v>1136</v>
      </c>
      <c r="B44" s="415" t="s">
        <v>3792</v>
      </c>
      <c r="C44" s="363">
        <v>74053.240000000005</v>
      </c>
      <c r="D44" s="362" t="s">
        <v>3840</v>
      </c>
      <c r="E44" s="525">
        <f>SUM(C44)</f>
        <v>74053.240000000005</v>
      </c>
      <c r="F44" s="526">
        <f>SUM(E34:E44)</f>
        <v>177968.36000000002</v>
      </c>
      <c r="G44" s="527"/>
      <c r="H44" s="537"/>
      <c r="I44" s="527">
        <v>600620</v>
      </c>
      <c r="J44" s="714">
        <f t="shared" si="0"/>
        <v>63839.000000000007</v>
      </c>
      <c r="K44" s="529">
        <f t="shared" si="1"/>
        <v>10214.240000000002</v>
      </c>
      <c r="L44" s="602"/>
      <c r="M44" s="252"/>
    </row>
    <row r="45" spans="1:13" ht="15" customHeight="1" thickBot="1">
      <c r="A45" s="372"/>
      <c r="B45" s="482">
        <v>3000283703</v>
      </c>
      <c r="C45" s="438">
        <v>116000</v>
      </c>
      <c r="D45" s="372" t="s">
        <v>3838</v>
      </c>
      <c r="E45" s="543"/>
      <c r="F45" s="544">
        <f>SUM(C45)</f>
        <v>116000</v>
      </c>
      <c r="G45" s="545"/>
      <c r="H45" s="546"/>
      <c r="I45" s="527">
        <v>803001</v>
      </c>
      <c r="J45" s="714">
        <f>F45/1.16</f>
        <v>100000</v>
      </c>
      <c r="K45" s="548">
        <f t="shared" si="1"/>
        <v>16000</v>
      </c>
      <c r="L45" s="602"/>
      <c r="M45" s="252"/>
    </row>
    <row r="46" spans="1:13" ht="15" customHeight="1">
      <c r="A46" s="380"/>
      <c r="B46" s="414"/>
      <c r="C46" s="382"/>
      <c r="D46" s="380"/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5" customHeight="1">
      <c r="A47" s="380"/>
      <c r="B47" s="708"/>
      <c r="C47" s="382"/>
      <c r="D47" s="380"/>
      <c r="E47" s="520"/>
      <c r="F47" s="521"/>
      <c r="G47" s="522"/>
      <c r="H47" s="533"/>
      <c r="I47" s="522"/>
      <c r="J47" s="715"/>
      <c r="K47" s="524"/>
      <c r="L47" s="602"/>
      <c r="M47" s="252"/>
    </row>
    <row r="48" spans="1:13" ht="15" customHeight="1">
      <c r="A48" s="325"/>
      <c r="B48" s="747"/>
      <c r="C48" s="281">
        <f>SUM(C6:C47)</f>
        <v>352054.2</v>
      </c>
      <c r="D48" s="281"/>
      <c r="E48" s="281"/>
      <c r="F48" s="281">
        <f>SUM(F6:F47)</f>
        <v>352054.2</v>
      </c>
      <c r="G48" s="281"/>
      <c r="H48" s="534">
        <f>SUM(H6:H47)</f>
        <v>0</v>
      </c>
      <c r="I48" s="281"/>
      <c r="J48" s="281">
        <f>SUM(J6:J47)</f>
        <v>303495</v>
      </c>
      <c r="K48" s="281">
        <f>SUM(K6:K47)</f>
        <v>48559.200000000012</v>
      </c>
      <c r="L48" s="281"/>
      <c r="M48" s="283"/>
    </row>
    <row r="49" spans="1:13" ht="15" customHeight="1">
      <c r="A49" s="278"/>
      <c r="B49" s="747"/>
      <c r="C49" s="240"/>
      <c r="D49" s="281"/>
      <c r="E49" s="281"/>
      <c r="F49" s="237"/>
      <c r="G49" s="240"/>
      <c r="H49" s="533"/>
      <c r="I49" s="240"/>
      <c r="J49" s="243"/>
      <c r="K49" s="251"/>
      <c r="L49" s="252"/>
      <c r="M49" s="252"/>
    </row>
    <row r="50" spans="1:13" ht="15" customHeight="1">
      <c r="A50" s="697"/>
      <c r="B50" s="1051"/>
      <c r="C50" s="1051"/>
      <c r="D50" s="1051"/>
      <c r="E50" s="1051"/>
      <c r="F50" s="1051"/>
      <c r="G50" s="240"/>
      <c r="H50" s="533"/>
      <c r="I50" s="240"/>
      <c r="J50" s="243"/>
      <c r="K50" s="251"/>
      <c r="L50" s="252"/>
      <c r="M50" s="252"/>
    </row>
    <row r="51" spans="1:13" ht="15.75">
      <c r="A51" s="284"/>
      <c r="B51" s="595"/>
      <c r="C51" s="273"/>
      <c r="D51" s="281"/>
      <c r="E51" s="281"/>
      <c r="F51" s="281"/>
      <c r="G51" s="295"/>
      <c r="H51" s="534"/>
      <c r="I51" s="281"/>
      <c r="J51" s="281"/>
      <c r="K51" s="281"/>
      <c r="L51" s="286"/>
      <c r="M51" s="252"/>
    </row>
    <row r="52" spans="1:13" ht="15.75" thickBot="1">
      <c r="A52" s="603"/>
      <c r="B52" s="273"/>
      <c r="C52" s="273"/>
      <c r="D52" s="250"/>
      <c r="E52" s="330" t="s">
        <v>3841</v>
      </c>
      <c r="F52" s="331">
        <v>42963</v>
      </c>
      <c r="G52" s="332">
        <v>489240.44</v>
      </c>
      <c r="H52" s="535"/>
      <c r="I52" s="239"/>
      <c r="J52" s="239"/>
      <c r="K52" s="252"/>
      <c r="L52" s="252"/>
      <c r="M52" s="288"/>
    </row>
    <row r="53" spans="1:13" ht="16.5" thickBot="1">
      <c r="A53" s="284"/>
      <c r="B53" s="273"/>
      <c r="C53" s="273"/>
      <c r="D53" s="250"/>
      <c r="E53" s="330" t="s">
        <v>2286</v>
      </c>
      <c r="F53" s="331">
        <v>42963</v>
      </c>
      <c r="G53" s="332">
        <v>352054.2</v>
      </c>
      <c r="H53" s="535"/>
      <c r="I53" s="239"/>
      <c r="J53" s="289" t="s">
        <v>551</v>
      </c>
      <c r="K53" s="290">
        <f>J48+K48-F48</f>
        <v>0</v>
      </c>
      <c r="L53" s="252"/>
      <c r="M53" s="288"/>
    </row>
    <row r="54" spans="1:13" ht="15.75">
      <c r="A54" s="284"/>
      <c r="B54" s="273"/>
      <c r="C54" s="239"/>
      <c r="D54" s="252"/>
      <c r="E54" s="239"/>
      <c r="F54" s="239"/>
      <c r="G54" s="252"/>
      <c r="H54" s="535"/>
      <c r="I54" s="239"/>
      <c r="J54" s="239"/>
      <c r="K54" s="252"/>
      <c r="L54" s="252"/>
      <c r="M54" s="288"/>
    </row>
    <row r="55" spans="1:13" ht="15.75">
      <c r="A55" s="284"/>
      <c r="B55" s="273"/>
      <c r="C55" s="273"/>
      <c r="D55" s="250"/>
      <c r="E55" s="239"/>
      <c r="F55" s="239"/>
      <c r="G55" s="239"/>
      <c r="H55" s="535"/>
      <c r="I55" s="239"/>
      <c r="J55" s="239"/>
      <c r="K55" s="252"/>
      <c r="L55" s="252"/>
      <c r="M55" s="288"/>
    </row>
    <row r="56" spans="1:13" ht="15.75">
      <c r="A56" s="284"/>
      <c r="B56" s="273"/>
      <c r="C56" s="273"/>
      <c r="D56" s="250"/>
      <c r="E56" s="239"/>
      <c r="F56" s="239"/>
      <c r="G56" s="239"/>
      <c r="H56" s="535"/>
      <c r="I56" s="239"/>
      <c r="J56" s="239"/>
      <c r="K56" s="252"/>
      <c r="L56" s="252"/>
      <c r="M56" s="288"/>
    </row>
    <row r="57" spans="1:13" ht="15.75">
      <c r="A57" s="284"/>
      <c r="B57" s="273"/>
      <c r="C57" s="273"/>
      <c r="D57" s="291"/>
      <c r="E57" s="292"/>
      <c r="F57" s="292"/>
      <c r="G57" s="292"/>
      <c r="H57" s="536"/>
      <c r="I57" s="292"/>
      <c r="J57" s="292"/>
      <c r="K57" s="288"/>
      <c r="L57" s="288"/>
      <c r="M57" s="288"/>
    </row>
    <row r="58" spans="1:13" ht="15.75">
      <c r="A58" s="604"/>
      <c r="B58" s="605"/>
      <c r="C58" s="606"/>
      <c r="D58" s="520"/>
      <c r="E58" s="292"/>
      <c r="F58" s="292"/>
      <c r="G58" s="292"/>
      <c r="H58" s="536"/>
      <c r="I58" s="292"/>
      <c r="J58" s="292"/>
      <c r="K58" s="288"/>
      <c r="L58" s="288"/>
      <c r="M58" s="288"/>
    </row>
    <row r="59" spans="1:13" ht="15.75">
      <c r="A59" s="294"/>
      <c r="B59" s="239" t="s">
        <v>25</v>
      </c>
      <c r="C59" s="239"/>
      <c r="D59" s="239"/>
      <c r="E59" s="240"/>
      <c r="F59" s="240"/>
      <c r="G59" s="240"/>
      <c r="H59" s="533"/>
      <c r="I59" s="240"/>
      <c r="J59" s="240"/>
      <c r="K59" s="295"/>
      <c r="L59" s="252"/>
      <c r="M59" s="252"/>
    </row>
    <row r="60" spans="1:13" ht="15.75">
      <c r="A60" s="296"/>
      <c r="B60" s="239" t="s">
        <v>127</v>
      </c>
      <c r="C60" s="239"/>
      <c r="D60" s="239"/>
      <c r="E60" s="240"/>
      <c r="F60" s="240"/>
      <c r="G60" s="240"/>
      <c r="H60" s="533"/>
      <c r="I60" s="240"/>
      <c r="J60" s="240"/>
      <c r="K60" s="295"/>
      <c r="L60" s="252"/>
      <c r="M60" s="252"/>
    </row>
    <row r="61" spans="1:13" ht="15.75">
      <c r="A61" s="297"/>
      <c r="B61" s="239" t="s">
        <v>161</v>
      </c>
      <c r="C61" s="239"/>
      <c r="D61" s="239"/>
      <c r="E61" s="240"/>
      <c r="F61" s="240"/>
      <c r="G61" s="240"/>
      <c r="H61" s="533"/>
      <c r="I61" s="240"/>
      <c r="J61" s="240"/>
      <c r="K61" s="295"/>
      <c r="L61" s="252"/>
      <c r="M61" s="252"/>
    </row>
    <row r="62" spans="1:13" ht="15.75">
      <c r="A62" s="239"/>
      <c r="B62" s="239"/>
      <c r="C62" s="239"/>
      <c r="D62" s="239"/>
      <c r="E62" s="240"/>
      <c r="F62" s="240"/>
      <c r="G62" s="240"/>
      <c r="H62" s="533"/>
      <c r="I62" s="240"/>
      <c r="J62" s="240"/>
      <c r="K62" s="295"/>
      <c r="L62" s="252"/>
      <c r="M62" s="252"/>
    </row>
    <row r="63" spans="1:13" ht="15.75">
      <c r="A63" s="239"/>
      <c r="B63" s="239"/>
      <c r="C63" s="239"/>
      <c r="D63" s="239"/>
      <c r="E63" s="240"/>
      <c r="F63" s="240"/>
      <c r="G63" s="240"/>
      <c r="H63" s="533"/>
      <c r="I63" s="240"/>
      <c r="J63" s="240"/>
      <c r="K63" s="295"/>
      <c r="L63" s="252"/>
      <c r="M63" s="252"/>
    </row>
    <row r="64" spans="1:13">
      <c r="K64" s="45"/>
      <c r="L64" s="49"/>
      <c r="M64" s="49"/>
    </row>
    <row r="65" spans="11:13">
      <c r="K65" s="45"/>
      <c r="L65" s="49"/>
      <c r="M65" s="49"/>
    </row>
    <row r="66" spans="11:13">
      <c r="K66" s="45"/>
      <c r="L66" s="49"/>
      <c r="M66" s="49"/>
    </row>
    <row r="67" spans="11:13">
      <c r="K67" s="45"/>
      <c r="L67" s="49"/>
      <c r="M67" s="49"/>
    </row>
    <row r="68" spans="11:13">
      <c r="K68" s="45"/>
      <c r="L68" s="49"/>
      <c r="M68" s="49"/>
    </row>
    <row r="69" spans="11:13">
      <c r="K69" s="45"/>
      <c r="L69" s="49"/>
      <c r="M69" s="49"/>
    </row>
    <row r="70" spans="11:13">
      <c r="K70" s="45"/>
      <c r="L70" s="49"/>
      <c r="M70" s="49"/>
    </row>
    <row r="71" spans="11:13">
      <c r="K71" s="45"/>
      <c r="L71" s="49"/>
      <c r="M71" s="49"/>
    </row>
    <row r="72" spans="11:13">
      <c r="K72" s="45"/>
      <c r="L72" s="49"/>
      <c r="M72" s="49"/>
    </row>
    <row r="73" spans="11:13">
      <c r="K73" s="45"/>
      <c r="L73" s="49"/>
      <c r="M73" s="49"/>
    </row>
    <row r="74" spans="11:13">
      <c r="K74" s="45"/>
      <c r="L74" s="49"/>
      <c r="M74" s="49"/>
    </row>
    <row r="75" spans="11:13">
      <c r="K75" s="45"/>
      <c r="L75" s="49"/>
      <c r="M75" s="49"/>
    </row>
    <row r="76" spans="11:13">
      <c r="K76" s="45"/>
      <c r="L76" s="49"/>
      <c r="M76" s="49"/>
    </row>
    <row r="77" spans="11:13">
      <c r="K77" s="45"/>
      <c r="L77" s="49"/>
      <c r="M77" s="49"/>
    </row>
    <row r="78" spans="11:13">
      <c r="K78" s="45"/>
      <c r="L78" s="49"/>
      <c r="M78" s="49"/>
    </row>
    <row r="79" spans="11:13">
      <c r="K79" s="45"/>
      <c r="L79" s="49"/>
      <c r="M79" s="49"/>
    </row>
    <row r="80" spans="1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</sheetData>
  <autoFilter ref="A5:L51"/>
  <sortState ref="A6:D44">
    <sortCondition ref="D6:D44"/>
  </sortState>
  <mergeCells count="3">
    <mergeCell ref="I3:K3"/>
    <mergeCell ref="A4:D4"/>
    <mergeCell ref="B50:F50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60"/>
  <sheetViews>
    <sheetView zoomScale="101" zoomScaleNormal="101" workbookViewId="0">
      <pane ySplit="4" topLeftCell="A20" activePane="bottomLeft" state="frozenSplit"/>
      <selection pane="bottomLeft" activeCell="G23" sqref="G23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4125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5">
      <c r="A5" s="342">
        <v>42962</v>
      </c>
      <c r="B5" s="343" t="s">
        <v>3851</v>
      </c>
      <c r="C5" s="760" t="s">
        <v>3302</v>
      </c>
      <c r="D5" s="431"/>
      <c r="E5" s="431"/>
      <c r="F5" s="431"/>
      <c r="G5" s="344">
        <v>-11456.16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3358</v>
      </c>
      <c r="O5" s="339" t="s">
        <v>134</v>
      </c>
      <c r="P5" s="339" t="s">
        <v>3942</v>
      </c>
      <c r="Q5" s="642"/>
      <c r="R5" s="29"/>
    </row>
    <row r="6" spans="1:18" s="24" customFormat="1" ht="15">
      <c r="A6" s="342">
        <v>42964</v>
      </c>
      <c r="B6" s="343" t="s">
        <v>3851</v>
      </c>
      <c r="C6" s="760" t="s">
        <v>1205</v>
      </c>
      <c r="D6" s="431"/>
      <c r="E6" s="431"/>
      <c r="F6" s="431"/>
      <c r="G6" s="344">
        <v>-4423.08</v>
      </c>
      <c r="H6" s="335"/>
      <c r="I6" s="399"/>
      <c r="J6" s="336"/>
      <c r="K6" s="337"/>
      <c r="L6" s="337"/>
      <c r="M6" s="637" t="s">
        <v>138</v>
      </c>
      <c r="N6" s="339" t="s">
        <v>1288</v>
      </c>
      <c r="O6" s="339" t="s">
        <v>457</v>
      </c>
      <c r="P6" s="339" t="s">
        <v>3946</v>
      </c>
      <c r="Q6" s="642"/>
      <c r="R6" s="29"/>
    </row>
    <row r="7" spans="1:18" s="24" customFormat="1" ht="15">
      <c r="A7" s="444">
        <v>42959</v>
      </c>
      <c r="B7" s="445" t="s">
        <v>3056</v>
      </c>
      <c r="C7" s="772" t="s">
        <v>3852</v>
      </c>
      <c r="D7" s="431"/>
      <c r="E7" s="431"/>
      <c r="F7" s="431"/>
      <c r="G7" s="696">
        <f>1070*1.16</f>
        <v>1241.1999999999998</v>
      </c>
      <c r="H7" s="335"/>
      <c r="I7" s="399"/>
      <c r="J7" s="336"/>
      <c r="K7" s="337"/>
      <c r="L7" s="337"/>
      <c r="M7" s="637" t="s">
        <v>138</v>
      </c>
      <c r="N7" s="339" t="s">
        <v>3890</v>
      </c>
      <c r="O7" s="339" t="s">
        <v>136</v>
      </c>
      <c r="P7" s="339" t="s">
        <v>3940</v>
      </c>
      <c r="Q7" s="642"/>
      <c r="R7" s="29"/>
    </row>
    <row r="8" spans="1:18" s="24" customFormat="1" ht="15">
      <c r="A8" s="444">
        <v>42959</v>
      </c>
      <c r="B8" s="445" t="s">
        <v>3056</v>
      </c>
      <c r="C8" s="772" t="s">
        <v>3853</v>
      </c>
      <c r="D8" s="431"/>
      <c r="E8" s="431"/>
      <c r="F8" s="431"/>
      <c r="G8" s="696">
        <f t="shared" ref="G8:G36" si="0">1070*1.16</f>
        <v>1241.1999999999998</v>
      </c>
      <c r="H8" s="335"/>
      <c r="I8" s="399"/>
      <c r="J8" s="336"/>
      <c r="K8" s="337"/>
      <c r="L8" s="337"/>
      <c r="M8" s="637" t="s">
        <v>138</v>
      </c>
      <c r="N8" s="339" t="s">
        <v>3891</v>
      </c>
      <c r="O8" s="339" t="s">
        <v>390</v>
      </c>
      <c r="P8" s="339" t="s">
        <v>3940</v>
      </c>
      <c r="Q8" s="642"/>
      <c r="R8" s="29"/>
    </row>
    <row r="9" spans="1:18" s="24" customFormat="1" ht="15">
      <c r="A9" s="444">
        <v>42963</v>
      </c>
      <c r="B9" s="445" t="s">
        <v>3056</v>
      </c>
      <c r="C9" s="772" t="s">
        <v>3854</v>
      </c>
      <c r="D9" s="431"/>
      <c r="E9" s="431"/>
      <c r="F9" s="431"/>
      <c r="G9" s="692">
        <f t="shared" si="0"/>
        <v>1241.1999999999998</v>
      </c>
      <c r="H9" s="335"/>
      <c r="I9" s="399"/>
      <c r="J9" s="336"/>
      <c r="K9" s="337"/>
      <c r="L9" s="337"/>
      <c r="M9" s="637" t="s">
        <v>138</v>
      </c>
      <c r="N9" s="339" t="s">
        <v>3892</v>
      </c>
      <c r="O9" s="339" t="s">
        <v>136</v>
      </c>
      <c r="P9" s="339" t="s">
        <v>3944</v>
      </c>
      <c r="Q9" s="642"/>
      <c r="R9" s="29"/>
    </row>
    <row r="10" spans="1:18" s="24" customFormat="1" ht="15">
      <c r="A10" s="444">
        <v>42963</v>
      </c>
      <c r="B10" s="445" t="s">
        <v>3056</v>
      </c>
      <c r="C10" s="772" t="s">
        <v>3855</v>
      </c>
      <c r="D10" s="431"/>
      <c r="E10" s="431"/>
      <c r="F10" s="431"/>
      <c r="G10" s="692">
        <f t="shared" si="0"/>
        <v>1241.1999999999998</v>
      </c>
      <c r="H10" s="335"/>
      <c r="I10" s="399"/>
      <c r="J10" s="336"/>
      <c r="K10" s="337"/>
      <c r="L10" s="337"/>
      <c r="M10" s="637" t="s">
        <v>138</v>
      </c>
      <c r="N10" s="339" t="s">
        <v>3893</v>
      </c>
      <c r="O10" s="339" t="s">
        <v>136</v>
      </c>
      <c r="P10" s="339" t="s">
        <v>3944</v>
      </c>
      <c r="Q10" s="642"/>
      <c r="R10" s="29"/>
    </row>
    <row r="11" spans="1:18" s="24" customFormat="1" ht="15">
      <c r="A11" s="444">
        <v>42963</v>
      </c>
      <c r="B11" s="445" t="s">
        <v>3056</v>
      </c>
      <c r="C11" s="772" t="s">
        <v>3856</v>
      </c>
      <c r="D11" s="431"/>
      <c r="E11" s="431"/>
      <c r="F11" s="431"/>
      <c r="G11" s="692">
        <f t="shared" si="0"/>
        <v>1241.1999999999998</v>
      </c>
      <c r="H11" s="335"/>
      <c r="I11" s="399"/>
      <c r="J11" s="336"/>
      <c r="K11" s="337"/>
      <c r="L11" s="337"/>
      <c r="M11" s="637" t="s">
        <v>138</v>
      </c>
      <c r="N11" s="339" t="s">
        <v>3894</v>
      </c>
      <c r="O11" s="339" t="s">
        <v>3895</v>
      </c>
      <c r="P11" s="339" t="s">
        <v>3943</v>
      </c>
      <c r="Q11" s="642"/>
      <c r="R11" s="29"/>
    </row>
    <row r="12" spans="1:18" s="24" customFormat="1" ht="15">
      <c r="A12" s="444">
        <v>42963</v>
      </c>
      <c r="B12" s="445" t="s">
        <v>3056</v>
      </c>
      <c r="C12" s="772" t="s">
        <v>3857</v>
      </c>
      <c r="D12" s="431"/>
      <c r="E12" s="431"/>
      <c r="F12" s="431"/>
      <c r="G12" s="692">
        <f t="shared" si="0"/>
        <v>1241.1999999999998</v>
      </c>
      <c r="H12" s="335"/>
      <c r="I12" s="399"/>
      <c r="J12" s="336"/>
      <c r="K12" s="337"/>
      <c r="L12" s="337"/>
      <c r="M12" s="637" t="s">
        <v>138</v>
      </c>
      <c r="N12" s="339" t="s">
        <v>3896</v>
      </c>
      <c r="O12" s="339" t="s">
        <v>3895</v>
      </c>
      <c r="P12" s="339" t="s">
        <v>3943</v>
      </c>
      <c r="Q12" s="642"/>
      <c r="R12" s="29"/>
    </row>
    <row r="13" spans="1:18" s="24" customFormat="1" ht="15">
      <c r="A13" s="444">
        <v>42963</v>
      </c>
      <c r="B13" s="445" t="s">
        <v>3056</v>
      </c>
      <c r="C13" s="772" t="s">
        <v>3858</v>
      </c>
      <c r="D13" s="431"/>
      <c r="E13" s="431"/>
      <c r="F13" s="431"/>
      <c r="G13" s="692">
        <f t="shared" si="0"/>
        <v>1241.1999999999998</v>
      </c>
      <c r="H13" s="335"/>
      <c r="I13" s="399"/>
      <c r="J13" s="336"/>
      <c r="K13" s="337"/>
      <c r="L13" s="337"/>
      <c r="M13" s="637" t="s">
        <v>138</v>
      </c>
      <c r="N13" s="339" t="s">
        <v>3897</v>
      </c>
      <c r="O13" s="339" t="s">
        <v>3895</v>
      </c>
      <c r="P13" s="339" t="s">
        <v>3943</v>
      </c>
      <c r="Q13" s="642"/>
      <c r="R13" s="29"/>
    </row>
    <row r="14" spans="1:18" s="24" customFormat="1" ht="15">
      <c r="A14" s="444">
        <v>42963</v>
      </c>
      <c r="B14" s="445" t="s">
        <v>3056</v>
      </c>
      <c r="C14" s="772" t="s">
        <v>3859</v>
      </c>
      <c r="D14" s="431"/>
      <c r="E14" s="431"/>
      <c r="F14" s="431"/>
      <c r="G14" s="692">
        <f t="shared" si="0"/>
        <v>1241.1999999999998</v>
      </c>
      <c r="H14" s="335"/>
      <c r="I14" s="399"/>
      <c r="J14" s="336"/>
      <c r="K14" s="337"/>
      <c r="L14" s="337"/>
      <c r="M14" s="637" t="s">
        <v>138</v>
      </c>
      <c r="N14" s="339" t="s">
        <v>3898</v>
      </c>
      <c r="O14" s="339" t="s">
        <v>3895</v>
      </c>
      <c r="P14" s="339" t="s">
        <v>3943</v>
      </c>
      <c r="Q14" s="642"/>
      <c r="R14" s="29"/>
    </row>
    <row r="15" spans="1:18" s="24" customFormat="1" ht="15">
      <c r="A15" s="444">
        <v>42963</v>
      </c>
      <c r="B15" s="445" t="s">
        <v>3056</v>
      </c>
      <c r="C15" s="772" t="s">
        <v>3860</v>
      </c>
      <c r="D15" s="431"/>
      <c r="E15" s="431"/>
      <c r="F15" s="431"/>
      <c r="G15" s="692">
        <f t="shared" si="0"/>
        <v>1241.1999999999998</v>
      </c>
      <c r="H15" s="335"/>
      <c r="I15" s="399"/>
      <c r="J15" s="336"/>
      <c r="K15" s="337"/>
      <c r="L15" s="337"/>
      <c r="M15" s="637" t="s">
        <v>138</v>
      </c>
      <c r="N15" s="339" t="s">
        <v>3899</v>
      </c>
      <c r="O15" s="339" t="s">
        <v>3895</v>
      </c>
      <c r="P15" s="339" t="s">
        <v>3943</v>
      </c>
      <c r="Q15" s="642"/>
      <c r="R15" s="29"/>
    </row>
    <row r="16" spans="1:18" s="24" customFormat="1" ht="15">
      <c r="A16" s="444">
        <v>42963</v>
      </c>
      <c r="B16" s="445" t="s">
        <v>3056</v>
      </c>
      <c r="C16" s="772" t="s">
        <v>3861</v>
      </c>
      <c r="D16" s="431"/>
      <c r="E16" s="431"/>
      <c r="F16" s="431"/>
      <c r="G16" s="692">
        <f t="shared" si="0"/>
        <v>1241.1999999999998</v>
      </c>
      <c r="H16" s="335"/>
      <c r="I16" s="399"/>
      <c r="J16" s="336"/>
      <c r="K16" s="337"/>
      <c r="L16" s="337"/>
      <c r="M16" s="637" t="s">
        <v>138</v>
      </c>
      <c r="N16" s="339" t="s">
        <v>3900</v>
      </c>
      <c r="O16" s="339" t="s">
        <v>3895</v>
      </c>
      <c r="P16" s="339" t="s">
        <v>3943</v>
      </c>
      <c r="Q16" s="642"/>
      <c r="R16" s="29"/>
    </row>
    <row r="17" spans="1:18" s="24" customFormat="1" ht="15">
      <c r="A17" s="444">
        <v>42963</v>
      </c>
      <c r="B17" s="445" t="s">
        <v>3056</v>
      </c>
      <c r="C17" s="772" t="s">
        <v>3862</v>
      </c>
      <c r="D17" s="431"/>
      <c r="E17" s="431"/>
      <c r="F17" s="431"/>
      <c r="G17" s="692">
        <f t="shared" si="0"/>
        <v>1241.1999999999998</v>
      </c>
      <c r="H17" s="335"/>
      <c r="I17" s="399"/>
      <c r="J17" s="336"/>
      <c r="K17" s="337"/>
      <c r="L17" s="337"/>
      <c r="M17" s="637" t="s">
        <v>138</v>
      </c>
      <c r="N17" s="339" t="s">
        <v>3901</v>
      </c>
      <c r="O17" s="339" t="s">
        <v>3895</v>
      </c>
      <c r="P17" s="339" t="s">
        <v>3943</v>
      </c>
      <c r="Q17" s="642"/>
      <c r="R17" s="29"/>
    </row>
    <row r="18" spans="1:18" s="24" customFormat="1" ht="15">
      <c r="A18" s="444">
        <v>42963</v>
      </c>
      <c r="B18" s="445" t="s">
        <v>3056</v>
      </c>
      <c r="C18" s="772" t="s">
        <v>3863</v>
      </c>
      <c r="D18" s="431"/>
      <c r="E18" s="431"/>
      <c r="F18" s="431"/>
      <c r="G18" s="692">
        <f t="shared" si="0"/>
        <v>1241.1999999999998</v>
      </c>
      <c r="H18" s="335"/>
      <c r="I18" s="399"/>
      <c r="J18" s="336"/>
      <c r="K18" s="337"/>
      <c r="L18" s="337"/>
      <c r="M18" s="637" t="s">
        <v>138</v>
      </c>
      <c r="N18" s="339" t="s">
        <v>3902</v>
      </c>
      <c r="O18" s="339" t="s">
        <v>3895</v>
      </c>
      <c r="P18" s="339" t="s">
        <v>3943</v>
      </c>
      <c r="Q18" s="642"/>
      <c r="R18" s="29"/>
    </row>
    <row r="19" spans="1:18" s="24" customFormat="1" ht="15">
      <c r="A19" s="444">
        <v>42963</v>
      </c>
      <c r="B19" s="445" t="s">
        <v>3056</v>
      </c>
      <c r="C19" s="772" t="s">
        <v>3864</v>
      </c>
      <c r="D19" s="431"/>
      <c r="E19" s="431"/>
      <c r="F19" s="431"/>
      <c r="G19" s="692">
        <f t="shared" si="0"/>
        <v>1241.1999999999998</v>
      </c>
      <c r="H19" s="335"/>
      <c r="I19" s="399"/>
      <c r="J19" s="336"/>
      <c r="K19" s="337"/>
      <c r="L19" s="337"/>
      <c r="M19" s="637" t="s">
        <v>138</v>
      </c>
      <c r="N19" s="339" t="s">
        <v>3903</v>
      </c>
      <c r="O19" s="339" t="s">
        <v>3895</v>
      </c>
      <c r="P19" s="339" t="s">
        <v>3943</v>
      </c>
      <c r="Q19" s="642"/>
      <c r="R19" s="29"/>
    </row>
    <row r="20" spans="1:18" s="24" customFormat="1" ht="15">
      <c r="A20" s="444">
        <v>42963</v>
      </c>
      <c r="B20" s="445" t="s">
        <v>3056</v>
      </c>
      <c r="C20" s="772" t="s">
        <v>3865</v>
      </c>
      <c r="D20" s="431"/>
      <c r="E20" s="431"/>
      <c r="F20" s="431"/>
      <c r="G20" s="692">
        <f t="shared" si="0"/>
        <v>1241.1999999999998</v>
      </c>
      <c r="H20" s="335"/>
      <c r="I20" s="399"/>
      <c r="J20" s="336"/>
      <c r="K20" s="337"/>
      <c r="L20" s="337"/>
      <c r="M20" s="637" t="s">
        <v>138</v>
      </c>
      <c r="N20" s="339" t="s">
        <v>3904</v>
      </c>
      <c r="O20" s="339" t="s">
        <v>3895</v>
      </c>
      <c r="P20" s="339" t="s">
        <v>3943</v>
      </c>
      <c r="Q20" s="642"/>
      <c r="R20" s="29"/>
    </row>
    <row r="21" spans="1:18" s="24" customFormat="1" ht="15">
      <c r="A21" s="444">
        <v>42963</v>
      </c>
      <c r="B21" s="445" t="s">
        <v>3056</v>
      </c>
      <c r="C21" s="772" t="s">
        <v>3866</v>
      </c>
      <c r="D21" s="431"/>
      <c r="E21" s="431"/>
      <c r="F21" s="431"/>
      <c r="G21" s="692">
        <f t="shared" si="0"/>
        <v>1241.1999999999998</v>
      </c>
      <c r="H21" s="335"/>
      <c r="I21" s="399"/>
      <c r="J21" s="336"/>
      <c r="K21" s="337"/>
      <c r="L21" s="337"/>
      <c r="M21" s="637" t="s">
        <v>138</v>
      </c>
      <c r="N21" s="339" t="s">
        <v>3905</v>
      </c>
      <c r="O21" s="339" t="s">
        <v>3895</v>
      </c>
      <c r="P21" s="339" t="s">
        <v>3943</v>
      </c>
      <c r="Q21" s="642"/>
      <c r="R21" s="29"/>
    </row>
    <row r="22" spans="1:18" s="24" customFormat="1" ht="15">
      <c r="A22" s="444">
        <v>42963</v>
      </c>
      <c r="B22" s="445" t="s">
        <v>3056</v>
      </c>
      <c r="C22" s="772" t="s">
        <v>3867</v>
      </c>
      <c r="D22" s="431"/>
      <c r="E22" s="431"/>
      <c r="F22" s="431"/>
      <c r="G22" s="692">
        <f t="shared" si="0"/>
        <v>1241.1999999999998</v>
      </c>
      <c r="H22" s="335"/>
      <c r="I22" s="399"/>
      <c r="J22" s="336"/>
      <c r="K22" s="337"/>
      <c r="L22" s="337"/>
      <c r="M22" s="637" t="s">
        <v>138</v>
      </c>
      <c r="N22" s="339" t="s">
        <v>3906</v>
      </c>
      <c r="O22" s="339" t="s">
        <v>3895</v>
      </c>
      <c r="P22" s="339" t="s">
        <v>3943</v>
      </c>
      <c r="Q22" s="642"/>
      <c r="R22" s="29"/>
    </row>
    <row r="23" spans="1:18" s="24" customFormat="1" ht="15">
      <c r="A23" s="444">
        <v>42963</v>
      </c>
      <c r="B23" s="445" t="s">
        <v>3056</v>
      </c>
      <c r="C23" s="772" t="s">
        <v>3868</v>
      </c>
      <c r="D23" s="431"/>
      <c r="E23" s="431"/>
      <c r="F23" s="431"/>
      <c r="G23" s="692">
        <f t="shared" si="0"/>
        <v>1241.1999999999998</v>
      </c>
      <c r="H23" s="335"/>
      <c r="I23" s="399"/>
      <c r="J23" s="336"/>
      <c r="K23" s="337"/>
      <c r="L23" s="337"/>
      <c r="M23" s="637" t="s">
        <v>138</v>
      </c>
      <c r="N23" s="339" t="s">
        <v>3907</v>
      </c>
      <c r="O23" s="339" t="s">
        <v>3895</v>
      </c>
      <c r="P23" s="339" t="s">
        <v>3944</v>
      </c>
      <c r="Q23" s="642"/>
      <c r="R23" s="29"/>
    </row>
    <row r="24" spans="1:18" s="24" customFormat="1" ht="15">
      <c r="A24" s="444">
        <v>42963</v>
      </c>
      <c r="B24" s="445" t="s">
        <v>3056</v>
      </c>
      <c r="C24" s="772" t="s">
        <v>3869</v>
      </c>
      <c r="D24" s="431"/>
      <c r="E24" s="431"/>
      <c r="F24" s="431"/>
      <c r="G24" s="692">
        <f t="shared" si="0"/>
        <v>1241.1999999999998</v>
      </c>
      <c r="H24" s="335"/>
      <c r="I24" s="399"/>
      <c r="J24" s="336"/>
      <c r="K24" s="337"/>
      <c r="L24" s="337"/>
      <c r="M24" s="637" t="s">
        <v>138</v>
      </c>
      <c r="N24" s="339" t="s">
        <v>3908</v>
      </c>
      <c r="O24" s="339" t="s">
        <v>3895</v>
      </c>
      <c r="P24" s="339" t="s">
        <v>3943</v>
      </c>
      <c r="Q24" s="642"/>
      <c r="R24" s="29"/>
    </row>
    <row r="25" spans="1:18" s="24" customFormat="1" ht="15">
      <c r="A25" s="444">
        <v>42963</v>
      </c>
      <c r="B25" s="445" t="s">
        <v>3056</v>
      </c>
      <c r="C25" s="772" t="s">
        <v>3870</v>
      </c>
      <c r="D25" s="431"/>
      <c r="E25" s="431"/>
      <c r="F25" s="431"/>
      <c r="G25" s="692">
        <f t="shared" si="0"/>
        <v>1241.1999999999998</v>
      </c>
      <c r="H25" s="335"/>
      <c r="I25" s="399"/>
      <c r="J25" s="336"/>
      <c r="K25" s="337"/>
      <c r="L25" s="337"/>
      <c r="M25" s="637" t="s">
        <v>138</v>
      </c>
      <c r="N25" s="339" t="s">
        <v>3909</v>
      </c>
      <c r="O25" s="339" t="s">
        <v>3895</v>
      </c>
      <c r="P25" s="339" t="s">
        <v>3943</v>
      </c>
      <c r="Q25" s="642"/>
      <c r="R25" s="29"/>
    </row>
    <row r="26" spans="1:18" s="24" customFormat="1" ht="15">
      <c r="A26" s="444">
        <v>42963</v>
      </c>
      <c r="B26" s="445" t="s">
        <v>3056</v>
      </c>
      <c r="C26" s="772" t="s">
        <v>3871</v>
      </c>
      <c r="D26" s="431"/>
      <c r="E26" s="431"/>
      <c r="F26" s="431"/>
      <c r="G26" s="692">
        <f t="shared" si="0"/>
        <v>1241.1999999999998</v>
      </c>
      <c r="H26" s="335"/>
      <c r="I26" s="399"/>
      <c r="J26" s="336"/>
      <c r="K26" s="337"/>
      <c r="L26" s="337"/>
      <c r="M26" s="637" t="s">
        <v>138</v>
      </c>
      <c r="N26" s="339" t="s">
        <v>3910</v>
      </c>
      <c r="O26" s="339" t="s">
        <v>3895</v>
      </c>
      <c r="P26" s="339" t="s">
        <v>3943</v>
      </c>
      <c r="Q26" s="642"/>
      <c r="R26" s="29"/>
    </row>
    <row r="27" spans="1:18" s="24" customFormat="1" ht="15">
      <c r="A27" s="444">
        <v>42964</v>
      </c>
      <c r="B27" s="445" t="s">
        <v>3056</v>
      </c>
      <c r="C27" s="762" t="s">
        <v>3872</v>
      </c>
      <c r="D27" s="431"/>
      <c r="E27" s="431"/>
      <c r="F27" s="431"/>
      <c r="G27" s="696">
        <f t="shared" si="0"/>
        <v>1241.1999999999998</v>
      </c>
      <c r="H27" s="335"/>
      <c r="I27" s="399"/>
      <c r="J27" s="336"/>
      <c r="K27" s="337"/>
      <c r="L27" s="337"/>
      <c r="M27" s="637" t="s">
        <v>138</v>
      </c>
      <c r="N27" s="339" t="s">
        <v>3911</v>
      </c>
      <c r="O27" s="339" t="s">
        <v>3895</v>
      </c>
      <c r="P27" s="339" t="s">
        <v>3945</v>
      </c>
      <c r="Q27" s="642"/>
      <c r="R27" s="29"/>
    </row>
    <row r="28" spans="1:18" s="24" customFormat="1" ht="15">
      <c r="A28" s="444">
        <v>42963</v>
      </c>
      <c r="B28" s="445" t="s">
        <v>3056</v>
      </c>
      <c r="C28" s="772" t="s">
        <v>3873</v>
      </c>
      <c r="D28" s="431"/>
      <c r="E28" s="431"/>
      <c r="F28" s="431"/>
      <c r="G28" s="692">
        <f t="shared" si="0"/>
        <v>1241.1999999999998</v>
      </c>
      <c r="H28" s="335"/>
      <c r="I28" s="399"/>
      <c r="J28" s="336"/>
      <c r="K28" s="337"/>
      <c r="L28" s="337"/>
      <c r="M28" s="637" t="s">
        <v>138</v>
      </c>
      <c r="N28" s="339" t="s">
        <v>3912</v>
      </c>
      <c r="O28" s="339" t="s">
        <v>3895</v>
      </c>
      <c r="P28" s="339" t="s">
        <v>3943</v>
      </c>
      <c r="Q28" s="642"/>
      <c r="R28" s="29"/>
    </row>
    <row r="29" spans="1:18" s="24" customFormat="1" ht="15">
      <c r="A29" s="444">
        <v>42963</v>
      </c>
      <c r="B29" s="445" t="s">
        <v>3056</v>
      </c>
      <c r="C29" s="772" t="s">
        <v>3874</v>
      </c>
      <c r="D29" s="431"/>
      <c r="E29" s="431"/>
      <c r="F29" s="431"/>
      <c r="G29" s="692">
        <f t="shared" si="0"/>
        <v>1241.1999999999998</v>
      </c>
      <c r="H29" s="335"/>
      <c r="I29" s="399"/>
      <c r="J29" s="336"/>
      <c r="K29" s="337"/>
      <c r="L29" s="337"/>
      <c r="M29" s="637" t="s">
        <v>138</v>
      </c>
      <c r="N29" s="339" t="s">
        <v>3913</v>
      </c>
      <c r="O29" s="339" t="s">
        <v>3895</v>
      </c>
      <c r="P29" s="339" t="s">
        <v>3943</v>
      </c>
      <c r="Q29" s="642"/>
      <c r="R29" s="29"/>
    </row>
    <row r="30" spans="1:18" s="24" customFormat="1" ht="15">
      <c r="A30" s="444">
        <v>42965</v>
      </c>
      <c r="B30" s="445" t="s">
        <v>3056</v>
      </c>
      <c r="C30" s="762" t="s">
        <v>3875</v>
      </c>
      <c r="D30" s="431"/>
      <c r="E30" s="431"/>
      <c r="F30" s="431"/>
      <c r="G30" s="692">
        <f t="shared" si="0"/>
        <v>1241.1999999999998</v>
      </c>
      <c r="H30" s="335"/>
      <c r="I30" s="399"/>
      <c r="J30" s="336"/>
      <c r="K30" s="337"/>
      <c r="L30" s="337"/>
      <c r="M30" s="637" t="s">
        <v>138</v>
      </c>
      <c r="N30" s="339" t="s">
        <v>3914</v>
      </c>
      <c r="O30" s="339" t="s">
        <v>3895</v>
      </c>
      <c r="P30" s="339" t="s">
        <v>3947</v>
      </c>
      <c r="Q30" s="642"/>
      <c r="R30" s="29"/>
    </row>
    <row r="31" spans="1:18" s="24" customFormat="1" ht="15">
      <c r="A31" s="444">
        <v>42963</v>
      </c>
      <c r="B31" s="445" t="s">
        <v>3056</v>
      </c>
      <c r="C31" s="772" t="s">
        <v>3876</v>
      </c>
      <c r="D31" s="431"/>
      <c r="E31" s="431"/>
      <c r="F31" s="431"/>
      <c r="G31" s="692">
        <f t="shared" si="0"/>
        <v>1241.1999999999998</v>
      </c>
      <c r="H31" s="335"/>
      <c r="I31" s="399"/>
      <c r="J31" s="336"/>
      <c r="K31" s="337"/>
      <c r="L31" s="337"/>
      <c r="M31" s="637" t="s">
        <v>138</v>
      </c>
      <c r="N31" s="339" t="s">
        <v>3915</v>
      </c>
      <c r="O31" s="339" t="s">
        <v>3895</v>
      </c>
      <c r="P31" s="339" t="s">
        <v>3943</v>
      </c>
      <c r="Q31" s="642"/>
      <c r="R31" s="29"/>
    </row>
    <row r="32" spans="1:18" s="24" customFormat="1" ht="15">
      <c r="A32" s="444">
        <v>42963</v>
      </c>
      <c r="B32" s="445" t="s">
        <v>3056</v>
      </c>
      <c r="C32" s="772" t="s">
        <v>3877</v>
      </c>
      <c r="D32" s="431"/>
      <c r="E32" s="431"/>
      <c r="F32" s="431"/>
      <c r="G32" s="692">
        <f t="shared" si="0"/>
        <v>1241.1999999999998</v>
      </c>
      <c r="H32" s="335"/>
      <c r="I32" s="399"/>
      <c r="J32" s="336"/>
      <c r="K32" s="337"/>
      <c r="L32" s="337"/>
      <c r="M32" s="637" t="s">
        <v>138</v>
      </c>
      <c r="N32" s="339" t="s">
        <v>3916</v>
      </c>
      <c r="O32" s="339" t="s">
        <v>3895</v>
      </c>
      <c r="P32" s="339" t="s">
        <v>3943</v>
      </c>
      <c r="Q32" s="642"/>
      <c r="R32" s="29"/>
    </row>
    <row r="33" spans="1:18" s="24" customFormat="1" ht="15">
      <c r="A33" s="444">
        <v>42963</v>
      </c>
      <c r="B33" s="445" t="s">
        <v>3056</v>
      </c>
      <c r="C33" s="772" t="s">
        <v>3878</v>
      </c>
      <c r="D33" s="431"/>
      <c r="E33" s="431"/>
      <c r="F33" s="431"/>
      <c r="G33" s="692">
        <f t="shared" si="0"/>
        <v>1241.1999999999998</v>
      </c>
      <c r="H33" s="335"/>
      <c r="I33" s="399"/>
      <c r="J33" s="336"/>
      <c r="K33" s="337"/>
      <c r="L33" s="337"/>
      <c r="M33" s="637" t="s">
        <v>138</v>
      </c>
      <c r="N33" s="339" t="s">
        <v>3917</v>
      </c>
      <c r="O33" s="339" t="s">
        <v>3895</v>
      </c>
      <c r="P33" s="339" t="s">
        <v>3944</v>
      </c>
      <c r="Q33" s="642"/>
      <c r="R33" s="29"/>
    </row>
    <row r="34" spans="1:18" s="24" customFormat="1" ht="15">
      <c r="A34" s="444">
        <v>42963</v>
      </c>
      <c r="B34" s="445" t="s">
        <v>3056</v>
      </c>
      <c r="C34" s="772" t="s">
        <v>3879</v>
      </c>
      <c r="D34" s="431"/>
      <c r="E34" s="431"/>
      <c r="F34" s="431"/>
      <c r="G34" s="692">
        <f t="shared" si="0"/>
        <v>1241.1999999999998</v>
      </c>
      <c r="H34" s="335"/>
      <c r="I34" s="399"/>
      <c r="J34" s="336"/>
      <c r="K34" s="337"/>
      <c r="L34" s="337"/>
      <c r="M34" s="637" t="s">
        <v>138</v>
      </c>
      <c r="N34" s="339" t="s">
        <v>3918</v>
      </c>
      <c r="O34" s="339" t="s">
        <v>3895</v>
      </c>
      <c r="P34" s="339" t="s">
        <v>3943</v>
      </c>
      <c r="Q34" s="642"/>
      <c r="R34" s="29"/>
    </row>
    <row r="35" spans="1:18" s="24" customFormat="1" ht="15">
      <c r="A35" s="444">
        <v>42963</v>
      </c>
      <c r="B35" s="445" t="s">
        <v>3056</v>
      </c>
      <c r="C35" s="772" t="s">
        <v>3880</v>
      </c>
      <c r="D35" s="431"/>
      <c r="E35" s="431"/>
      <c r="F35" s="431"/>
      <c r="G35" s="692">
        <f t="shared" si="0"/>
        <v>1241.1999999999998</v>
      </c>
      <c r="H35" s="335"/>
      <c r="I35" s="399"/>
      <c r="J35" s="336"/>
      <c r="K35" s="337"/>
      <c r="L35" s="337"/>
      <c r="M35" s="637" t="s">
        <v>138</v>
      </c>
      <c r="N35" s="339" t="s">
        <v>3919</v>
      </c>
      <c r="O35" s="339" t="s">
        <v>390</v>
      </c>
      <c r="P35" s="339" t="s">
        <v>3944</v>
      </c>
      <c r="Q35" s="642"/>
      <c r="R35" s="29"/>
    </row>
    <row r="36" spans="1:18" s="24" customFormat="1" ht="15">
      <c r="A36" s="444">
        <v>42963</v>
      </c>
      <c r="B36" s="445" t="s">
        <v>3056</v>
      </c>
      <c r="C36" s="772" t="s">
        <v>3881</v>
      </c>
      <c r="D36" s="431"/>
      <c r="E36" s="431"/>
      <c r="F36" s="431"/>
      <c r="G36" s="692">
        <f t="shared" si="0"/>
        <v>1241.1999999999998</v>
      </c>
      <c r="H36" s="335"/>
      <c r="I36" s="399"/>
      <c r="J36" s="336"/>
      <c r="K36" s="337"/>
      <c r="L36" s="337"/>
      <c r="M36" s="637" t="s">
        <v>138</v>
      </c>
      <c r="N36" s="339" t="s">
        <v>3920</v>
      </c>
      <c r="O36" s="339" t="s">
        <v>136</v>
      </c>
      <c r="P36" s="339" t="s">
        <v>3944</v>
      </c>
      <c r="Q36" s="642"/>
      <c r="R36" s="29"/>
    </row>
    <row r="37" spans="1:18" s="24" customFormat="1" ht="15">
      <c r="A37" s="1">
        <v>42962</v>
      </c>
      <c r="B37" t="s">
        <v>3055</v>
      </c>
      <c r="C37" s="761" t="s">
        <v>2743</v>
      </c>
      <c r="D37" s="431"/>
      <c r="E37" s="431"/>
      <c r="F37" s="431"/>
      <c r="G37" s="771">
        <f>3813*1.16</f>
        <v>4423.08</v>
      </c>
      <c r="H37" s="335"/>
      <c r="I37" s="399"/>
      <c r="J37" s="336"/>
      <c r="K37" s="337"/>
      <c r="L37" s="337"/>
      <c r="M37" s="637" t="s">
        <v>138</v>
      </c>
      <c r="N37" s="339" t="s">
        <v>3671</v>
      </c>
      <c r="O37" s="339" t="s">
        <v>457</v>
      </c>
      <c r="P37" s="339" t="s">
        <v>3941</v>
      </c>
      <c r="Q37" s="642"/>
      <c r="R37" s="29"/>
    </row>
    <row r="38" spans="1:18" s="24" customFormat="1" ht="15">
      <c r="A38" s="1">
        <v>42962</v>
      </c>
      <c r="B38" t="s">
        <v>3055</v>
      </c>
      <c r="C38" s="763" t="s">
        <v>2416</v>
      </c>
      <c r="D38" s="431"/>
      <c r="E38" s="431"/>
      <c r="F38" s="431"/>
      <c r="G38" s="771">
        <f>3849*1.16</f>
        <v>4464.84</v>
      </c>
      <c r="H38" s="335"/>
      <c r="I38" s="399"/>
      <c r="J38" s="336"/>
      <c r="K38" s="337"/>
      <c r="L38" s="337"/>
      <c r="M38" s="637" t="s">
        <v>138</v>
      </c>
      <c r="N38" s="339" t="s">
        <v>2453</v>
      </c>
      <c r="O38" s="339" t="s">
        <v>457</v>
      </c>
      <c r="P38" s="339" t="s">
        <v>3941</v>
      </c>
      <c r="Q38" s="642"/>
      <c r="R38" s="29"/>
    </row>
    <row r="39" spans="1:18" s="24" customFormat="1" ht="15">
      <c r="A39" s="1">
        <v>42965</v>
      </c>
      <c r="B39" t="s">
        <v>3055</v>
      </c>
      <c r="C39" s="763" t="s">
        <v>3882</v>
      </c>
      <c r="D39" s="431"/>
      <c r="E39" s="431"/>
      <c r="F39" s="431"/>
      <c r="G39" s="54">
        <f>3879*1.16</f>
        <v>4499.6399999999994</v>
      </c>
      <c r="H39" s="335"/>
      <c r="I39" s="399"/>
      <c r="J39" s="336"/>
      <c r="K39" s="337"/>
      <c r="L39" s="337"/>
      <c r="M39" s="637" t="s">
        <v>138</v>
      </c>
      <c r="N39" s="339" t="s">
        <v>3921</v>
      </c>
      <c r="O39" s="339" t="s">
        <v>2905</v>
      </c>
      <c r="P39" s="339" t="s">
        <v>3947</v>
      </c>
      <c r="Q39" s="642"/>
      <c r="R39" s="29"/>
    </row>
    <row r="40" spans="1:18" s="24" customFormat="1" ht="15">
      <c r="A40" s="1">
        <v>42964</v>
      </c>
      <c r="B40" t="s">
        <v>3057</v>
      </c>
      <c r="C40" s="763" t="s">
        <v>2620</v>
      </c>
      <c r="D40" s="431"/>
      <c r="E40" s="431"/>
      <c r="F40" s="431"/>
      <c r="G40" s="771">
        <f>7021*1.16</f>
        <v>8144.36</v>
      </c>
      <c r="H40" s="335"/>
      <c r="I40" s="399"/>
      <c r="J40" s="336"/>
      <c r="K40" s="337"/>
      <c r="L40" s="337"/>
      <c r="M40" s="637" t="s">
        <v>138</v>
      </c>
      <c r="N40" s="339" t="s">
        <v>3922</v>
      </c>
      <c r="O40" s="339" t="s">
        <v>134</v>
      </c>
      <c r="P40" s="339" t="s">
        <v>3945</v>
      </c>
      <c r="Q40" s="642"/>
      <c r="R40" s="29"/>
    </row>
    <row r="41" spans="1:18" s="24" customFormat="1" ht="15">
      <c r="A41" s="1">
        <v>42962</v>
      </c>
      <c r="B41" t="s">
        <v>3055</v>
      </c>
      <c r="C41" s="761" t="s">
        <v>3883</v>
      </c>
      <c r="D41" s="431"/>
      <c r="E41" s="431"/>
      <c r="F41" s="431"/>
      <c r="G41" s="771">
        <f>7569*1.16</f>
        <v>8780.0399999999991</v>
      </c>
      <c r="H41" s="335"/>
      <c r="I41" s="399"/>
      <c r="J41" s="336"/>
      <c r="K41" s="337"/>
      <c r="L41" s="337"/>
      <c r="M41" s="637" t="s">
        <v>138</v>
      </c>
      <c r="N41" s="339" t="s">
        <v>3923</v>
      </c>
      <c r="O41" s="339" t="s">
        <v>390</v>
      </c>
      <c r="P41" s="339" t="s">
        <v>3941</v>
      </c>
      <c r="Q41" s="642"/>
      <c r="R41" s="29"/>
    </row>
    <row r="42" spans="1:18" s="24" customFormat="1" ht="15">
      <c r="A42" s="1">
        <v>42964</v>
      </c>
      <c r="B42" t="s">
        <v>3055</v>
      </c>
      <c r="C42" s="763" t="s">
        <v>3854</v>
      </c>
      <c r="D42" s="431"/>
      <c r="E42" s="431"/>
      <c r="F42" s="431"/>
      <c r="G42" s="771">
        <f>7759*1.16</f>
        <v>9000.4399999999987</v>
      </c>
      <c r="H42" s="335"/>
      <c r="I42" s="399"/>
      <c r="J42" s="336"/>
      <c r="K42" s="337"/>
      <c r="L42" s="337"/>
      <c r="M42" s="637" t="s">
        <v>138</v>
      </c>
      <c r="N42" s="339" t="s">
        <v>3892</v>
      </c>
      <c r="O42" s="339" t="s">
        <v>136</v>
      </c>
      <c r="P42" s="339" t="s">
        <v>3945</v>
      </c>
      <c r="Q42" s="642"/>
      <c r="R42" s="29"/>
    </row>
    <row r="43" spans="1:18" s="24" customFormat="1" ht="15">
      <c r="A43" s="1">
        <v>42959</v>
      </c>
      <c r="B43" t="s">
        <v>3055</v>
      </c>
      <c r="C43" s="764" t="s">
        <v>3884</v>
      </c>
      <c r="D43" s="431"/>
      <c r="E43" s="431"/>
      <c r="F43" s="431"/>
      <c r="G43" s="771">
        <f>7759*1.16</f>
        <v>9000.4399999999987</v>
      </c>
      <c r="H43" s="335"/>
      <c r="I43" s="399"/>
      <c r="J43" s="336"/>
      <c r="K43" s="337"/>
      <c r="L43" s="337"/>
      <c r="M43" s="637" t="s">
        <v>138</v>
      </c>
      <c r="N43" s="339" t="s">
        <v>3924</v>
      </c>
      <c r="O43" s="339" t="s">
        <v>136</v>
      </c>
      <c r="P43" s="339" t="s">
        <v>3940</v>
      </c>
      <c r="Q43" s="642"/>
      <c r="R43" s="29"/>
    </row>
    <row r="44" spans="1:18" s="24" customFormat="1" ht="15">
      <c r="A44" s="1">
        <v>42959</v>
      </c>
      <c r="B44" t="s">
        <v>3055</v>
      </c>
      <c r="C44" s="764" t="s">
        <v>3318</v>
      </c>
      <c r="D44" s="431"/>
      <c r="E44" s="431"/>
      <c r="F44" s="431"/>
      <c r="G44" s="771">
        <f>7759*1.16</f>
        <v>9000.4399999999987</v>
      </c>
      <c r="H44" s="335"/>
      <c r="I44" s="399"/>
      <c r="J44" s="336"/>
      <c r="K44" s="337"/>
      <c r="L44" s="337"/>
      <c r="M44" s="637" t="s">
        <v>138</v>
      </c>
      <c r="N44" s="339" t="s">
        <v>3373</v>
      </c>
      <c r="O44" s="339" t="s">
        <v>141</v>
      </c>
      <c r="P44" s="339" t="s">
        <v>3940</v>
      </c>
      <c r="Q44" s="642"/>
      <c r="R44" s="29"/>
    </row>
    <row r="45" spans="1:18" s="24" customFormat="1" ht="15">
      <c r="A45" s="1">
        <v>42962</v>
      </c>
      <c r="B45" t="s">
        <v>3055</v>
      </c>
      <c r="C45" s="763" t="s">
        <v>3336</v>
      </c>
      <c r="D45" s="431"/>
      <c r="E45" s="431"/>
      <c r="F45" s="431"/>
      <c r="G45" s="771">
        <f>7759*1.16</f>
        <v>9000.4399999999987</v>
      </c>
      <c r="H45" s="335"/>
      <c r="I45" s="399"/>
      <c r="J45" s="336"/>
      <c r="K45" s="337"/>
      <c r="L45" s="337"/>
      <c r="M45" s="637" t="s">
        <v>138</v>
      </c>
      <c r="N45" s="339" t="s">
        <v>3384</v>
      </c>
      <c r="O45" s="339" t="s">
        <v>136</v>
      </c>
      <c r="P45" s="339" t="s">
        <v>3941</v>
      </c>
      <c r="Q45" s="642"/>
      <c r="R45" s="29"/>
    </row>
    <row r="46" spans="1:18" s="24" customFormat="1" ht="15">
      <c r="A46" s="1">
        <v>42964</v>
      </c>
      <c r="B46" t="s">
        <v>3055</v>
      </c>
      <c r="C46" s="763" t="s">
        <v>3620</v>
      </c>
      <c r="D46" s="431"/>
      <c r="E46" s="431"/>
      <c r="F46" s="431"/>
      <c r="G46" s="771">
        <f>7759*1.16</f>
        <v>9000.4399999999987</v>
      </c>
      <c r="H46" s="335"/>
      <c r="I46" s="399"/>
      <c r="J46" s="336"/>
      <c r="K46" s="337"/>
      <c r="L46" s="337"/>
      <c r="M46" s="637" t="s">
        <v>138</v>
      </c>
      <c r="N46" s="339" t="s">
        <v>3693</v>
      </c>
      <c r="O46" s="339" t="s">
        <v>136</v>
      </c>
      <c r="P46" s="339" t="s">
        <v>3945</v>
      </c>
      <c r="Q46" s="642"/>
      <c r="R46" s="29"/>
    </row>
    <row r="47" spans="1:18" s="24" customFormat="1" ht="15">
      <c r="A47" s="1">
        <v>42959</v>
      </c>
      <c r="B47" t="s">
        <v>3055</v>
      </c>
      <c r="C47" s="764" t="s">
        <v>3885</v>
      </c>
      <c r="D47" s="431"/>
      <c r="E47" s="431"/>
      <c r="F47" s="431"/>
      <c r="G47" s="771">
        <f>7796*1.16</f>
        <v>9043.3599999999988</v>
      </c>
      <c r="H47" s="335"/>
      <c r="I47" s="399"/>
      <c r="J47" s="336"/>
      <c r="K47" s="337"/>
      <c r="L47" s="337"/>
      <c r="M47" s="637" t="s">
        <v>138</v>
      </c>
      <c r="N47" s="339" t="s">
        <v>3925</v>
      </c>
      <c r="O47" s="339" t="s">
        <v>136</v>
      </c>
      <c r="P47" s="339" t="s">
        <v>3940</v>
      </c>
      <c r="Q47" s="642"/>
      <c r="R47" s="29"/>
    </row>
    <row r="48" spans="1:18" s="24" customFormat="1" ht="15">
      <c r="A48" s="1">
        <v>42959</v>
      </c>
      <c r="B48" t="s">
        <v>3055</v>
      </c>
      <c r="C48" s="764" t="s">
        <v>3137</v>
      </c>
      <c r="D48" s="431"/>
      <c r="E48" s="431"/>
      <c r="F48" s="431"/>
      <c r="G48" s="771">
        <f>9876*1.16</f>
        <v>11456.16</v>
      </c>
      <c r="H48" s="335"/>
      <c r="I48" s="399"/>
      <c r="J48" s="336"/>
      <c r="K48" s="337"/>
      <c r="L48" s="337"/>
      <c r="M48" s="637" t="s">
        <v>138</v>
      </c>
      <c r="N48" s="339" t="s">
        <v>3207</v>
      </c>
      <c r="O48" s="339" t="s">
        <v>134</v>
      </c>
      <c r="P48" s="339" t="s">
        <v>3940</v>
      </c>
      <c r="Q48" s="642"/>
      <c r="R48" s="29"/>
    </row>
    <row r="49" spans="1:18" s="24" customFormat="1" ht="15">
      <c r="A49" s="1">
        <v>42959</v>
      </c>
      <c r="B49" t="s">
        <v>3055</v>
      </c>
      <c r="C49" s="773" t="s">
        <v>3302</v>
      </c>
      <c r="D49" s="431"/>
      <c r="E49" s="431"/>
      <c r="F49" s="431"/>
      <c r="G49" s="771">
        <f>9876*1.16</f>
        <v>11456.16</v>
      </c>
      <c r="H49" s="335" t="s">
        <v>133</v>
      </c>
      <c r="I49" s="399"/>
      <c r="J49" s="336"/>
      <c r="K49" s="337"/>
      <c r="L49" s="337"/>
      <c r="M49" s="637" t="s">
        <v>138</v>
      </c>
      <c r="N49" s="339" t="s">
        <v>3358</v>
      </c>
      <c r="O49" s="339" t="s">
        <v>134</v>
      </c>
      <c r="P49" s="339" t="s">
        <v>3940</v>
      </c>
      <c r="Q49" s="642"/>
      <c r="R49" s="29"/>
    </row>
    <row r="50" spans="1:18" s="24" customFormat="1" ht="15">
      <c r="A50" s="1">
        <v>42962</v>
      </c>
      <c r="B50" t="s">
        <v>3055</v>
      </c>
      <c r="C50" s="761" t="s">
        <v>1862</v>
      </c>
      <c r="D50" s="431"/>
      <c r="E50" s="431"/>
      <c r="F50" s="431"/>
      <c r="G50" s="771">
        <f>9876*1.16</f>
        <v>11456.16</v>
      </c>
      <c r="H50" s="335"/>
      <c r="I50" s="399"/>
      <c r="J50" s="336"/>
      <c r="K50" s="337"/>
      <c r="L50" s="337"/>
      <c r="M50" s="637" t="s">
        <v>138</v>
      </c>
      <c r="N50" s="339" t="s">
        <v>1912</v>
      </c>
      <c r="O50" s="339" t="s">
        <v>134</v>
      </c>
      <c r="P50" s="339" t="s">
        <v>3941</v>
      </c>
      <c r="Q50" s="642"/>
      <c r="R50" s="29"/>
    </row>
    <row r="51" spans="1:18" s="24" customFormat="1" ht="15">
      <c r="A51" s="1">
        <v>42962</v>
      </c>
      <c r="B51" t="s">
        <v>3055</v>
      </c>
      <c r="C51" s="763" t="s">
        <v>2307</v>
      </c>
      <c r="D51" s="431"/>
      <c r="E51" s="431"/>
      <c r="F51" s="431"/>
      <c r="G51" s="771">
        <f>9876*1.16</f>
        <v>11456.16</v>
      </c>
      <c r="H51" s="335"/>
      <c r="I51" s="399"/>
      <c r="J51" s="336"/>
      <c r="K51" s="337"/>
      <c r="L51" s="337"/>
      <c r="M51" s="637" t="s">
        <v>138</v>
      </c>
      <c r="N51" s="339" t="s">
        <v>2344</v>
      </c>
      <c r="O51" s="339" t="s">
        <v>134</v>
      </c>
      <c r="P51" s="339" t="s">
        <v>3941</v>
      </c>
      <c r="Q51" s="642"/>
      <c r="R51" s="29"/>
    </row>
    <row r="52" spans="1:18" s="24" customFormat="1" ht="15">
      <c r="A52" s="1">
        <v>42962</v>
      </c>
      <c r="B52" t="s">
        <v>3055</v>
      </c>
      <c r="C52" s="763" t="s">
        <v>3886</v>
      </c>
      <c r="D52" s="431"/>
      <c r="E52" s="431"/>
      <c r="F52" s="431"/>
      <c r="G52" s="771">
        <f>10042*1.16</f>
        <v>11648.72</v>
      </c>
      <c r="H52" s="335"/>
      <c r="I52" s="399"/>
      <c r="J52" s="336"/>
      <c r="K52" s="337"/>
      <c r="L52" s="337"/>
      <c r="M52" s="637" t="s">
        <v>138</v>
      </c>
      <c r="N52" s="339" t="s">
        <v>3926</v>
      </c>
      <c r="O52" s="339" t="s">
        <v>134</v>
      </c>
      <c r="P52" s="339" t="s">
        <v>3941</v>
      </c>
      <c r="Q52" s="642"/>
      <c r="R52" s="29"/>
    </row>
    <row r="53" spans="1:18" s="24" customFormat="1" ht="15">
      <c r="A53" s="1">
        <v>42962</v>
      </c>
      <c r="B53" t="s">
        <v>3055</v>
      </c>
      <c r="C53" s="761" t="s">
        <v>3887</v>
      </c>
      <c r="D53" s="431"/>
      <c r="E53" s="431"/>
      <c r="F53" s="431"/>
      <c r="G53" s="771">
        <f>11874*1.16</f>
        <v>13773.839999999998</v>
      </c>
      <c r="H53" s="335"/>
      <c r="I53" s="399"/>
      <c r="J53" s="336"/>
      <c r="K53" s="337"/>
      <c r="L53" s="337"/>
      <c r="M53" s="637" t="s">
        <v>138</v>
      </c>
      <c r="N53" s="339" t="s">
        <v>3927</v>
      </c>
      <c r="O53" s="339" t="s">
        <v>457</v>
      </c>
      <c r="P53" s="339" t="s">
        <v>3941</v>
      </c>
      <c r="Q53" s="642"/>
      <c r="R53" s="29"/>
    </row>
    <row r="54" spans="1:18" s="24" customFormat="1" ht="15">
      <c r="A54" s="1">
        <v>42965</v>
      </c>
      <c r="B54" t="s">
        <v>3055</v>
      </c>
      <c r="C54" s="763" t="s">
        <v>2937</v>
      </c>
      <c r="D54" s="431"/>
      <c r="E54" s="431"/>
      <c r="F54" s="431"/>
      <c r="G54" s="54">
        <f>12343*1.16</f>
        <v>14317.88</v>
      </c>
      <c r="H54" s="335"/>
      <c r="I54" s="399"/>
      <c r="J54" s="336"/>
      <c r="K54" s="337"/>
      <c r="L54" s="337"/>
      <c r="M54" s="637" t="s">
        <v>138</v>
      </c>
      <c r="N54" s="339" t="s">
        <v>2992</v>
      </c>
      <c r="O54" s="339" t="s">
        <v>457</v>
      </c>
      <c r="P54" s="339" t="s">
        <v>3947</v>
      </c>
      <c r="Q54" s="642"/>
      <c r="R54" s="29"/>
    </row>
    <row r="55" spans="1:18" s="24" customFormat="1" ht="15">
      <c r="A55" s="1">
        <v>42965</v>
      </c>
      <c r="B55" t="s">
        <v>3055</v>
      </c>
      <c r="C55" s="761" t="s">
        <v>3888</v>
      </c>
      <c r="D55" s="431"/>
      <c r="E55" s="431"/>
      <c r="F55" s="431"/>
      <c r="G55" s="54">
        <f>35480*1.16</f>
        <v>41156.799999999996</v>
      </c>
      <c r="H55" s="335"/>
      <c r="I55" s="399"/>
      <c r="J55" s="336"/>
      <c r="K55" s="337"/>
      <c r="L55" s="337"/>
      <c r="M55" s="637" t="s">
        <v>138</v>
      </c>
      <c r="N55" s="339" t="s">
        <v>3928</v>
      </c>
      <c r="O55" s="339" t="s">
        <v>454</v>
      </c>
      <c r="P55" s="339" t="s">
        <v>3947</v>
      </c>
      <c r="Q55" s="642"/>
      <c r="R55" s="29"/>
    </row>
    <row r="56" spans="1:18" s="24" customFormat="1" ht="15">
      <c r="A56" s="1">
        <v>42959</v>
      </c>
      <c r="B56" t="s">
        <v>3055</v>
      </c>
      <c r="C56" s="764" t="s">
        <v>3889</v>
      </c>
      <c r="D56" s="431"/>
      <c r="E56" s="431"/>
      <c r="F56" s="431"/>
      <c r="G56" s="771">
        <f>44963*1.16</f>
        <v>52157.079999999994</v>
      </c>
      <c r="H56" s="335"/>
      <c r="I56" s="399"/>
      <c r="J56" s="336"/>
      <c r="K56" s="337"/>
      <c r="L56" s="337"/>
      <c r="M56" s="637" t="s">
        <v>138</v>
      </c>
      <c r="N56" s="339" t="s">
        <v>3929</v>
      </c>
      <c r="O56" s="339" t="s">
        <v>298</v>
      </c>
      <c r="P56" s="339" t="s">
        <v>3940</v>
      </c>
      <c r="Q56" s="642"/>
      <c r="R56" s="29"/>
    </row>
    <row r="57" spans="1:18" s="24" customFormat="1" ht="12.75">
      <c r="A57"/>
      <c r="B57" s="341"/>
      <c r="C57" s="341"/>
      <c r="D57" s="431"/>
      <c r="E57" s="431"/>
      <c r="F57" s="431"/>
      <c r="G57" s="353"/>
      <c r="H57" s="335"/>
      <c r="I57" s="399"/>
      <c r="J57" s="336"/>
      <c r="K57" s="337"/>
      <c r="L57" s="337"/>
      <c r="M57" s="637"/>
      <c r="N57" s="339"/>
      <c r="O57" s="339"/>
      <c r="P57" s="339"/>
      <c r="Q57" s="642"/>
      <c r="R57" s="29"/>
    </row>
    <row r="58" spans="1:18" s="24" customFormat="1" ht="13.5" thickBot="1">
      <c r="A58" s="499"/>
      <c r="B58" s="431"/>
      <c r="C58" s="431"/>
      <c r="D58" s="334"/>
      <c r="E58" s="333"/>
      <c r="F58" s="333"/>
      <c r="G58" s="399"/>
      <c r="H58" s="335"/>
      <c r="I58" s="399"/>
      <c r="J58" s="336"/>
      <c r="K58" s="337"/>
      <c r="L58" s="337"/>
      <c r="M58" s="338"/>
      <c r="N58" s="339"/>
      <c r="O58" s="339"/>
      <c r="P58" s="339"/>
      <c r="Q58" s="28"/>
      <c r="R58" s="29"/>
    </row>
    <row r="59" spans="1:18" ht="12.75" thickBot="1">
      <c r="D59" s="72">
        <f>SUM(D5:D58)</f>
        <v>0</v>
      </c>
      <c r="G59" s="72">
        <f>SUM(G5:G58)</f>
        <v>284593.24</v>
      </c>
      <c r="I59" s="72">
        <f>SUM(I5:I58)</f>
        <v>0</v>
      </c>
      <c r="J59" s="72">
        <f>SUM(J5:J58)</f>
        <v>0</v>
      </c>
      <c r="K59" s="36"/>
      <c r="N59" s="37" t="s">
        <v>223</v>
      </c>
      <c r="O59" s="38">
        <f>SUM(I59:K59)</f>
        <v>0</v>
      </c>
    </row>
    <row r="60" spans="1:18">
      <c r="C60" s="559"/>
      <c r="G60" s="559"/>
    </row>
  </sheetData>
  <autoFilter ref="A4:R59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indexed="44"/>
  </sheetPr>
  <dimension ref="A1:R116"/>
  <sheetViews>
    <sheetView topLeftCell="B1" zoomScale="115" workbookViewId="0">
      <pane ySplit="4" topLeftCell="A89" activePane="bottomLeft" state="frozenSplit"/>
      <selection pane="bottomLeft" activeCell="D1" sqref="D1:F1048576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5703125" style="22" customWidth="1"/>
    <col min="9" max="9" width="15.42578125" style="10" customWidth="1"/>
    <col min="10" max="10" width="11.5703125" style="10" customWidth="1"/>
    <col min="11" max="12" width="13" style="10" customWidth="1"/>
    <col min="13" max="13" width="9" style="34" customWidth="1"/>
    <col min="14" max="14" width="12.5703125" style="35" bestFit="1" customWidth="1"/>
    <col min="15" max="15" width="25.7109375" style="31" bestFit="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617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">
        <v>42756</v>
      </c>
      <c r="B5" s="4" t="s">
        <v>160</v>
      </c>
      <c r="C5" s="4" t="s">
        <v>524</v>
      </c>
      <c r="D5" s="144"/>
      <c r="E5" s="146"/>
      <c r="F5" s="146"/>
      <c r="G5" s="144">
        <v>-13500.08</v>
      </c>
      <c r="H5" s="13" t="s">
        <v>133</v>
      </c>
      <c r="I5" s="5">
        <v>-13500.08</v>
      </c>
      <c r="K5" s="25"/>
      <c r="L5" s="25"/>
      <c r="M5" s="26" t="s">
        <v>138</v>
      </c>
      <c r="N5" s="27" t="s">
        <v>598</v>
      </c>
      <c r="O5" s="27" t="s">
        <v>136</v>
      </c>
      <c r="P5" s="27" t="s">
        <v>749</v>
      </c>
      <c r="Q5" s="28"/>
      <c r="R5" s="29"/>
    </row>
    <row r="6" spans="1:18" s="24" customFormat="1" ht="12.75">
      <c r="A6" s="3">
        <v>42756</v>
      </c>
      <c r="B6" s="4" t="s">
        <v>160</v>
      </c>
      <c r="C6" s="4" t="s">
        <v>112</v>
      </c>
      <c r="D6" s="144"/>
      <c r="E6" s="146"/>
      <c r="F6" s="146"/>
      <c r="G6" s="144">
        <v>-19565.72</v>
      </c>
      <c r="H6" s="13" t="s">
        <v>135</v>
      </c>
      <c r="I6" s="5">
        <v>-19565.72</v>
      </c>
      <c r="K6" s="25"/>
      <c r="L6" s="25"/>
      <c r="M6" s="26" t="s">
        <v>138</v>
      </c>
      <c r="N6" s="27" t="s">
        <v>323</v>
      </c>
      <c r="O6" s="27" t="s">
        <v>298</v>
      </c>
      <c r="P6" s="27" t="s">
        <v>749</v>
      </c>
      <c r="Q6" s="28"/>
      <c r="R6" s="29"/>
    </row>
    <row r="7" spans="1:18" s="24" customFormat="1" ht="12.75">
      <c r="A7" s="3">
        <v>42756</v>
      </c>
      <c r="B7" s="4" t="s">
        <v>160</v>
      </c>
      <c r="C7" s="4" t="s">
        <v>101</v>
      </c>
      <c r="D7" s="144"/>
      <c r="E7" s="146"/>
      <c r="F7" s="146"/>
      <c r="G7" s="144">
        <v>-8100.28</v>
      </c>
      <c r="H7" s="13" t="s">
        <v>137</v>
      </c>
      <c r="I7" s="5">
        <v>-8100.28</v>
      </c>
      <c r="K7" s="25"/>
      <c r="L7" s="25"/>
      <c r="M7" s="26" t="s">
        <v>138</v>
      </c>
      <c r="N7" s="27" t="s">
        <v>312</v>
      </c>
      <c r="O7" s="27" t="s">
        <v>141</v>
      </c>
      <c r="P7" s="27" t="s">
        <v>749</v>
      </c>
      <c r="Q7" s="28"/>
      <c r="R7" s="29"/>
    </row>
    <row r="8" spans="1:18" s="24" customFormat="1" ht="12.75">
      <c r="A8" s="3">
        <v>42756</v>
      </c>
      <c r="B8" s="4" t="s">
        <v>160</v>
      </c>
      <c r="C8" s="4" t="s">
        <v>409</v>
      </c>
      <c r="D8" s="144"/>
      <c r="E8" s="146"/>
      <c r="F8" s="146"/>
      <c r="G8" s="144">
        <v>-6750.04</v>
      </c>
      <c r="H8" s="13" t="s">
        <v>139</v>
      </c>
      <c r="I8" s="5">
        <v>-6750.04</v>
      </c>
      <c r="K8" s="25"/>
      <c r="L8" s="25"/>
      <c r="M8" s="26" t="s">
        <v>138</v>
      </c>
      <c r="N8" s="27" t="s">
        <v>450</v>
      </c>
      <c r="O8" s="27" t="s">
        <v>134</v>
      </c>
      <c r="P8" s="27" t="s">
        <v>749</v>
      </c>
      <c r="Q8" s="28"/>
      <c r="R8" s="29"/>
    </row>
    <row r="9" spans="1:18" s="24" customFormat="1" ht="12.75">
      <c r="A9" s="3">
        <v>42759</v>
      </c>
      <c r="B9" s="4" t="s">
        <v>160</v>
      </c>
      <c r="C9" s="4" t="s">
        <v>622</v>
      </c>
      <c r="D9" s="144"/>
      <c r="E9" s="146"/>
      <c r="F9" s="146"/>
      <c r="G9" s="144">
        <v>-13500.08</v>
      </c>
      <c r="H9" s="13" t="s">
        <v>140</v>
      </c>
      <c r="I9" s="5">
        <v>-13500.08</v>
      </c>
      <c r="K9" s="25"/>
      <c r="L9" s="25"/>
      <c r="M9" s="26" t="s">
        <v>138</v>
      </c>
      <c r="N9" s="27" t="s">
        <v>685</v>
      </c>
      <c r="O9" s="27" t="s">
        <v>136</v>
      </c>
      <c r="P9" s="27" t="s">
        <v>751</v>
      </c>
      <c r="Q9" s="28"/>
      <c r="R9" s="29"/>
    </row>
    <row r="10" spans="1:18" s="24" customFormat="1" ht="12.75">
      <c r="A10" s="3">
        <v>42759</v>
      </c>
      <c r="B10" s="4" t="s">
        <v>160</v>
      </c>
      <c r="C10" s="4" t="s">
        <v>525</v>
      </c>
      <c r="D10" s="144"/>
      <c r="E10" s="146"/>
      <c r="F10" s="146"/>
      <c r="G10" s="144">
        <v>-9000.44</v>
      </c>
      <c r="H10" s="13" t="s">
        <v>142</v>
      </c>
      <c r="I10" s="5">
        <v>-9000.44</v>
      </c>
      <c r="K10" s="25"/>
      <c r="L10" s="25"/>
      <c r="M10" s="26" t="s">
        <v>138</v>
      </c>
      <c r="N10" s="27" t="s">
        <v>586</v>
      </c>
      <c r="O10" s="27" t="s">
        <v>136</v>
      </c>
      <c r="P10" s="27" t="s">
        <v>751</v>
      </c>
      <c r="Q10" s="28"/>
      <c r="R10" s="29"/>
    </row>
    <row r="11" spans="1:18" s="24" customFormat="1" ht="12.75">
      <c r="A11" s="3">
        <v>42759</v>
      </c>
      <c r="B11" s="4" t="s">
        <v>160</v>
      </c>
      <c r="C11" s="4" t="s">
        <v>67</v>
      </c>
      <c r="D11" s="144"/>
      <c r="E11" s="146"/>
      <c r="F11" s="146"/>
      <c r="G11" s="144">
        <v>-9000.44</v>
      </c>
      <c r="H11" s="13" t="s">
        <v>159</v>
      </c>
      <c r="I11" s="5">
        <v>-9000.44</v>
      </c>
      <c r="K11" s="25"/>
      <c r="L11" s="25"/>
      <c r="M11" s="26" t="s">
        <v>138</v>
      </c>
      <c r="N11" s="27" t="s">
        <v>281</v>
      </c>
      <c r="O11" s="27" t="s">
        <v>136</v>
      </c>
      <c r="P11" s="27" t="s">
        <v>751</v>
      </c>
      <c r="Q11" s="28"/>
      <c r="R11" s="29"/>
    </row>
    <row r="12" spans="1:18" s="24" customFormat="1" ht="12.75">
      <c r="A12" s="3">
        <v>42760</v>
      </c>
      <c r="B12" s="4" t="s">
        <v>160</v>
      </c>
      <c r="C12" s="429" t="s">
        <v>417</v>
      </c>
      <c r="D12" s="144"/>
      <c r="E12" s="146"/>
      <c r="F12" s="146"/>
      <c r="G12" s="144">
        <v>-6750.04</v>
      </c>
      <c r="H12" s="13" t="s">
        <v>143</v>
      </c>
      <c r="I12" s="5">
        <v>-6750.04</v>
      </c>
      <c r="K12" s="25"/>
      <c r="L12" s="25"/>
      <c r="M12" s="26" t="s">
        <v>138</v>
      </c>
      <c r="N12" s="27" t="s">
        <v>451</v>
      </c>
      <c r="O12" s="27" t="s">
        <v>134</v>
      </c>
      <c r="P12" s="27" t="s">
        <v>753</v>
      </c>
      <c r="Q12" s="28"/>
      <c r="R12" s="29"/>
    </row>
    <row r="13" spans="1:18" s="24" customFormat="1" ht="12.75">
      <c r="A13" s="3">
        <v>42760</v>
      </c>
      <c r="B13" s="4" t="s">
        <v>160</v>
      </c>
      <c r="C13" s="4" t="s">
        <v>519</v>
      </c>
      <c r="D13" s="144"/>
      <c r="E13" s="146"/>
      <c r="F13" s="146"/>
      <c r="G13" s="144">
        <v>-13500.08</v>
      </c>
      <c r="H13" s="13" t="s">
        <v>144</v>
      </c>
      <c r="I13" s="5">
        <v>-13500.08</v>
      </c>
      <c r="K13" s="25"/>
      <c r="L13" s="25"/>
      <c r="M13" s="26" t="s">
        <v>138</v>
      </c>
      <c r="N13" s="27" t="s">
        <v>597</v>
      </c>
      <c r="O13" s="27" t="s">
        <v>136</v>
      </c>
      <c r="P13" s="27" t="s">
        <v>753</v>
      </c>
      <c r="Q13" s="28"/>
      <c r="R13" s="29"/>
    </row>
    <row r="14" spans="1:18" s="24" customFormat="1" ht="12.75">
      <c r="A14" s="3">
        <v>42760</v>
      </c>
      <c r="B14" s="4" t="s">
        <v>160</v>
      </c>
      <c r="C14" s="429" t="s">
        <v>491</v>
      </c>
      <c r="D14" s="144"/>
      <c r="E14" s="146"/>
      <c r="F14" s="146"/>
      <c r="G14" s="144">
        <v>-11893.48</v>
      </c>
      <c r="H14" s="13" t="s">
        <v>145</v>
      </c>
      <c r="I14" s="5">
        <v>-11893.48</v>
      </c>
      <c r="K14" s="25"/>
      <c r="L14" s="25"/>
      <c r="M14" s="26" t="s">
        <v>138</v>
      </c>
      <c r="N14" s="27" t="s">
        <v>686</v>
      </c>
      <c r="O14" s="27" t="s">
        <v>134</v>
      </c>
      <c r="P14" s="27" t="s">
        <v>753</v>
      </c>
      <c r="Q14" s="28"/>
      <c r="R14" s="29"/>
    </row>
    <row r="15" spans="1:18" s="24" customFormat="1" ht="12.75">
      <c r="A15" s="3">
        <v>42761</v>
      </c>
      <c r="B15" s="4" t="s">
        <v>160</v>
      </c>
      <c r="C15" s="429" t="s">
        <v>495</v>
      </c>
      <c r="D15" s="144"/>
      <c r="E15" s="146"/>
      <c r="F15" s="146"/>
      <c r="G15" s="144">
        <v>-13500.08</v>
      </c>
      <c r="H15" s="13" t="s">
        <v>146</v>
      </c>
      <c r="I15" s="5">
        <v>-13500.08</v>
      </c>
      <c r="K15" s="25"/>
      <c r="L15" s="25"/>
      <c r="M15" s="26" t="s">
        <v>138</v>
      </c>
      <c r="N15" s="27" t="s">
        <v>591</v>
      </c>
      <c r="O15" s="27" t="s">
        <v>136</v>
      </c>
      <c r="P15" s="27" t="s">
        <v>756</v>
      </c>
      <c r="Q15" s="28"/>
      <c r="R15" s="29"/>
    </row>
    <row r="16" spans="1:18" s="24" customFormat="1" ht="12.75">
      <c r="A16" s="3">
        <v>42761</v>
      </c>
      <c r="B16" s="4" t="s">
        <v>160</v>
      </c>
      <c r="C16" s="429" t="s">
        <v>533</v>
      </c>
      <c r="D16" s="144"/>
      <c r="E16" s="146"/>
      <c r="F16" s="146"/>
      <c r="G16" s="144">
        <v>-8181.48</v>
      </c>
      <c r="H16" s="13" t="s">
        <v>147</v>
      </c>
      <c r="I16" s="5">
        <v>-8181.48</v>
      </c>
      <c r="K16" s="25"/>
      <c r="L16" s="25"/>
      <c r="M16" s="26" t="s">
        <v>138</v>
      </c>
      <c r="N16" s="27" t="s">
        <v>584</v>
      </c>
      <c r="O16" s="27" t="s">
        <v>457</v>
      </c>
      <c r="P16" s="27" t="s">
        <v>756</v>
      </c>
      <c r="Q16" s="28"/>
      <c r="R16" s="29"/>
    </row>
    <row r="17" spans="1:18" s="24" customFormat="1" ht="12.75">
      <c r="A17" s="3">
        <v>42761</v>
      </c>
      <c r="B17" s="4" t="s">
        <v>160</v>
      </c>
      <c r="C17" s="4" t="s">
        <v>514</v>
      </c>
      <c r="D17" s="144"/>
      <c r="E17" s="146"/>
      <c r="F17" s="146"/>
      <c r="G17" s="144">
        <v>-12824.96</v>
      </c>
      <c r="H17" s="13" t="s">
        <v>224</v>
      </c>
      <c r="I17" s="5">
        <v>-12824.96</v>
      </c>
      <c r="K17" s="25"/>
      <c r="L17" s="25"/>
      <c r="M17" s="26" t="s">
        <v>138</v>
      </c>
      <c r="N17" s="27" t="s">
        <v>588</v>
      </c>
      <c r="O17" s="27" t="s">
        <v>134</v>
      </c>
      <c r="P17" s="27" t="s">
        <v>756</v>
      </c>
      <c r="Q17" s="28"/>
      <c r="R17" s="29"/>
    </row>
    <row r="18" spans="1:18" s="24" customFormat="1" ht="12.75">
      <c r="A18" s="3">
        <v>42761</v>
      </c>
      <c r="B18" s="4" t="s">
        <v>160</v>
      </c>
      <c r="C18" s="4" t="s">
        <v>623</v>
      </c>
      <c r="D18" s="144"/>
      <c r="E18" s="146"/>
      <c r="F18" s="146"/>
      <c r="G18" s="144">
        <v>-19565.72</v>
      </c>
      <c r="H18" s="13" t="s">
        <v>225</v>
      </c>
      <c r="I18" s="5">
        <v>-19565.72</v>
      </c>
      <c r="K18" s="25"/>
      <c r="L18" s="25"/>
      <c r="M18" s="26" t="s">
        <v>138</v>
      </c>
      <c r="N18" s="27" t="s">
        <v>687</v>
      </c>
      <c r="O18" s="27" t="s">
        <v>298</v>
      </c>
      <c r="P18" s="27" t="s">
        <v>756</v>
      </c>
      <c r="Q18" s="28"/>
      <c r="R18" s="29"/>
    </row>
    <row r="19" spans="1:18" s="24" customFormat="1" ht="12.75">
      <c r="A19" s="3">
        <v>42762</v>
      </c>
      <c r="B19" s="4" t="s">
        <v>160</v>
      </c>
      <c r="C19" s="4" t="s">
        <v>624</v>
      </c>
      <c r="D19" s="144"/>
      <c r="E19" s="146"/>
      <c r="F19" s="146"/>
      <c r="G19" s="5">
        <v>-6750.04</v>
      </c>
      <c r="H19" s="13" t="s">
        <v>226</v>
      </c>
      <c r="I19" s="5">
        <v>-6750.04</v>
      </c>
      <c r="K19" s="25"/>
      <c r="L19" s="25"/>
      <c r="M19" s="26" t="s">
        <v>138</v>
      </c>
      <c r="N19" s="27" t="s">
        <v>688</v>
      </c>
      <c r="O19" s="27" t="s">
        <v>134</v>
      </c>
      <c r="P19" s="27" t="s">
        <v>758</v>
      </c>
      <c r="Q19" s="28"/>
      <c r="R19" s="29"/>
    </row>
    <row r="20" spans="1:18" s="24" customFormat="1" ht="12.75">
      <c r="A20" s="3">
        <v>42762</v>
      </c>
      <c r="B20" s="4" t="s">
        <v>160</v>
      </c>
      <c r="C20" s="4" t="s">
        <v>625</v>
      </c>
      <c r="D20" s="144"/>
      <c r="E20" s="146"/>
      <c r="F20" s="146"/>
      <c r="G20" s="5">
        <v>-8887.92</v>
      </c>
      <c r="H20" s="13" t="s">
        <v>227</v>
      </c>
      <c r="I20" s="5">
        <v>-8887.92</v>
      </c>
      <c r="K20" s="25"/>
      <c r="L20" s="25"/>
      <c r="M20" s="26" t="s">
        <v>138</v>
      </c>
      <c r="N20" s="27" t="s">
        <v>689</v>
      </c>
      <c r="O20" s="27" t="s">
        <v>457</v>
      </c>
      <c r="P20" s="27" t="s">
        <v>758</v>
      </c>
      <c r="Q20" s="28"/>
      <c r="R20" s="29"/>
    </row>
    <row r="21" spans="1:18" s="24" customFormat="1" ht="12.75">
      <c r="A21" s="56">
        <v>42756</v>
      </c>
      <c r="B21" s="57" t="s">
        <v>156</v>
      </c>
      <c r="C21" s="114" t="s">
        <v>631</v>
      </c>
      <c r="D21" s="144"/>
      <c r="E21" s="146"/>
      <c r="F21" s="146"/>
      <c r="G21" s="142">
        <v>1241.2</v>
      </c>
      <c r="H21" s="13"/>
      <c r="I21" s="144"/>
      <c r="J21" s="30">
        <v>1241.2</v>
      </c>
      <c r="K21" s="25"/>
      <c r="L21" s="25"/>
      <c r="M21" s="26" t="s">
        <v>138</v>
      </c>
      <c r="N21" s="27" t="s">
        <v>690</v>
      </c>
      <c r="O21" s="27" t="s">
        <v>298</v>
      </c>
      <c r="P21" s="27" t="s">
        <v>748</v>
      </c>
      <c r="Q21" s="28"/>
      <c r="R21" s="29"/>
    </row>
    <row r="22" spans="1:18" s="24" customFormat="1" ht="12.75">
      <c r="A22" s="56">
        <v>42756</v>
      </c>
      <c r="B22" s="57" t="s">
        <v>156</v>
      </c>
      <c r="C22" s="114" t="s">
        <v>626</v>
      </c>
      <c r="D22" s="144"/>
      <c r="E22" s="146"/>
      <c r="F22" s="146"/>
      <c r="G22" s="142">
        <v>1241.2</v>
      </c>
      <c r="H22" s="13"/>
      <c r="I22" s="144"/>
      <c r="J22" s="30">
        <v>1241.2</v>
      </c>
      <c r="K22" s="25"/>
      <c r="L22" s="25"/>
      <c r="M22" s="26" t="s">
        <v>138</v>
      </c>
      <c r="N22" s="27" t="s">
        <v>691</v>
      </c>
      <c r="O22" s="27" t="s">
        <v>298</v>
      </c>
      <c r="P22" s="27" t="s">
        <v>748</v>
      </c>
      <c r="Q22" s="28"/>
      <c r="R22" s="29"/>
    </row>
    <row r="23" spans="1:18" s="24" customFormat="1" ht="12.75">
      <c r="A23" s="56">
        <v>42756</v>
      </c>
      <c r="B23" s="57" t="s">
        <v>156</v>
      </c>
      <c r="C23" s="114" t="s">
        <v>628</v>
      </c>
      <c r="D23" s="144"/>
      <c r="E23" s="146"/>
      <c r="F23" s="146"/>
      <c r="G23" s="142">
        <v>1241.2</v>
      </c>
      <c r="H23" s="13"/>
      <c r="I23" s="144"/>
      <c r="J23" s="30">
        <v>1241.2</v>
      </c>
      <c r="K23" s="25"/>
      <c r="L23" s="25"/>
      <c r="M23" s="26" t="s">
        <v>138</v>
      </c>
      <c r="N23" s="27" t="s">
        <v>692</v>
      </c>
      <c r="O23" s="27" t="s">
        <v>298</v>
      </c>
      <c r="P23" s="27" t="s">
        <v>748</v>
      </c>
      <c r="Q23" s="28"/>
      <c r="R23" s="29"/>
    </row>
    <row r="24" spans="1:18" s="24" customFormat="1" ht="12.75">
      <c r="A24" s="56">
        <v>42756</v>
      </c>
      <c r="B24" s="57" t="s">
        <v>156</v>
      </c>
      <c r="C24" s="114" t="s">
        <v>630</v>
      </c>
      <c r="D24" s="144"/>
      <c r="E24" s="146"/>
      <c r="F24" s="146"/>
      <c r="G24" s="142">
        <v>1241.2</v>
      </c>
      <c r="H24" s="13"/>
      <c r="I24" s="144"/>
      <c r="J24" s="30">
        <v>1241.2</v>
      </c>
      <c r="K24" s="25"/>
      <c r="L24" s="25"/>
      <c r="M24" s="26" t="s">
        <v>138</v>
      </c>
      <c r="N24" s="27" t="s">
        <v>693</v>
      </c>
      <c r="O24" s="27" t="s">
        <v>298</v>
      </c>
      <c r="P24" s="27" t="s">
        <v>748</v>
      </c>
      <c r="Q24" s="28"/>
      <c r="R24" s="29"/>
    </row>
    <row r="25" spans="1:18" s="24" customFormat="1" ht="12.75">
      <c r="A25" s="56">
        <v>42762</v>
      </c>
      <c r="B25" s="57" t="s">
        <v>156</v>
      </c>
      <c r="C25" s="57" t="s">
        <v>681</v>
      </c>
      <c r="D25" s="144"/>
      <c r="E25" s="146"/>
      <c r="F25" s="146"/>
      <c r="G25" s="142">
        <v>1241.2</v>
      </c>
      <c r="H25" s="13"/>
      <c r="I25" s="144"/>
      <c r="J25" s="30">
        <v>1241.2</v>
      </c>
      <c r="K25" s="25"/>
      <c r="L25" s="25"/>
      <c r="M25" s="26" t="s">
        <v>138</v>
      </c>
      <c r="N25" s="27" t="s">
        <v>694</v>
      </c>
      <c r="O25" s="27" t="s">
        <v>370</v>
      </c>
      <c r="P25" s="27" t="s">
        <v>757</v>
      </c>
      <c r="Q25" s="28"/>
      <c r="R25" s="29"/>
    </row>
    <row r="26" spans="1:18" s="24" customFormat="1" ht="12.75">
      <c r="A26" s="56">
        <v>42759</v>
      </c>
      <c r="B26" s="57" t="s">
        <v>156</v>
      </c>
      <c r="C26" s="57" t="s">
        <v>640</v>
      </c>
      <c r="D26" s="144"/>
      <c r="E26" s="146"/>
      <c r="F26" s="146"/>
      <c r="G26" s="142">
        <v>1241.2</v>
      </c>
      <c r="H26" s="13"/>
      <c r="I26" s="144"/>
      <c r="J26" s="30">
        <v>1241.2</v>
      </c>
      <c r="K26" s="25"/>
      <c r="L26" s="25"/>
      <c r="M26" s="26" t="s">
        <v>138</v>
      </c>
      <c r="N26" s="27" t="s">
        <v>695</v>
      </c>
      <c r="O26" s="27" t="s">
        <v>370</v>
      </c>
      <c r="P26" s="27" t="s">
        <v>750</v>
      </c>
      <c r="Q26" s="28"/>
      <c r="R26" s="29"/>
    </row>
    <row r="27" spans="1:18" s="24" customFormat="1" ht="12.75">
      <c r="A27" s="56">
        <v>42761</v>
      </c>
      <c r="B27" s="57" t="s">
        <v>156</v>
      </c>
      <c r="C27" s="57" t="s">
        <v>658</v>
      </c>
      <c r="D27" s="144"/>
      <c r="E27" s="146"/>
      <c r="F27" s="146"/>
      <c r="G27" s="142">
        <v>1241.2</v>
      </c>
      <c r="H27" s="13"/>
      <c r="I27" s="144"/>
      <c r="J27" s="30">
        <v>1241.2</v>
      </c>
      <c r="K27" s="25"/>
      <c r="L27" s="25"/>
      <c r="M27" s="26" t="s">
        <v>138</v>
      </c>
      <c r="N27" s="27" t="s">
        <v>696</v>
      </c>
      <c r="O27" s="27" t="s">
        <v>370</v>
      </c>
      <c r="P27" s="27" t="s">
        <v>754</v>
      </c>
      <c r="Q27" s="28"/>
      <c r="R27" s="29"/>
    </row>
    <row r="28" spans="1:18" s="24" customFormat="1" ht="12.75">
      <c r="A28" s="56">
        <v>42759</v>
      </c>
      <c r="B28" s="57" t="s">
        <v>156</v>
      </c>
      <c r="C28" s="57" t="s">
        <v>632</v>
      </c>
      <c r="D28" s="144"/>
      <c r="E28" s="146"/>
      <c r="F28" s="146"/>
      <c r="G28" s="142">
        <v>1241.2</v>
      </c>
      <c r="H28" s="13"/>
      <c r="I28" s="144"/>
      <c r="J28" s="30">
        <v>1241.2</v>
      </c>
      <c r="K28" s="25"/>
      <c r="L28" s="25"/>
      <c r="M28" s="26" t="s">
        <v>138</v>
      </c>
      <c r="N28" s="27" t="s">
        <v>697</v>
      </c>
      <c r="O28" s="27" t="s">
        <v>370</v>
      </c>
      <c r="P28" s="27" t="s">
        <v>750</v>
      </c>
      <c r="Q28" s="28"/>
      <c r="R28" s="29"/>
    </row>
    <row r="29" spans="1:18" s="24" customFormat="1" ht="12.75">
      <c r="A29" s="56">
        <v>42761</v>
      </c>
      <c r="B29" s="57" t="s">
        <v>156</v>
      </c>
      <c r="C29" s="57" t="s">
        <v>656</v>
      </c>
      <c r="D29" s="144"/>
      <c r="E29" s="146"/>
      <c r="F29" s="146"/>
      <c r="G29" s="142">
        <v>1241.2</v>
      </c>
      <c r="H29" s="13"/>
      <c r="I29" s="144"/>
      <c r="J29" s="30">
        <v>1241.2</v>
      </c>
      <c r="K29" s="25"/>
      <c r="L29" s="25"/>
      <c r="M29" s="26" t="s">
        <v>138</v>
      </c>
      <c r="N29" s="27" t="s">
        <v>698</v>
      </c>
      <c r="O29" s="27" t="s">
        <v>370</v>
      </c>
      <c r="P29" s="27" t="s">
        <v>754</v>
      </c>
      <c r="Q29" s="28"/>
      <c r="R29" s="29"/>
    </row>
    <row r="30" spans="1:18" s="24" customFormat="1" ht="12.75">
      <c r="A30" s="56">
        <v>42761</v>
      </c>
      <c r="B30" s="57" t="s">
        <v>156</v>
      </c>
      <c r="C30" s="57" t="s">
        <v>660</v>
      </c>
      <c r="D30" s="144"/>
      <c r="E30" s="146"/>
      <c r="F30" s="146"/>
      <c r="G30" s="142">
        <v>1241.2</v>
      </c>
      <c r="H30" s="13"/>
      <c r="I30" s="144"/>
      <c r="J30" s="30">
        <v>1241.2</v>
      </c>
      <c r="K30" s="25"/>
      <c r="L30" s="25"/>
      <c r="M30" s="26" t="s">
        <v>138</v>
      </c>
      <c r="N30" s="27" t="s">
        <v>699</v>
      </c>
      <c r="O30" s="27" t="s">
        <v>370</v>
      </c>
      <c r="P30" s="27" t="s">
        <v>754</v>
      </c>
      <c r="Q30" s="28"/>
      <c r="R30" s="29"/>
    </row>
    <row r="31" spans="1:18" s="24" customFormat="1" ht="12.75">
      <c r="A31" s="56">
        <v>42761</v>
      </c>
      <c r="B31" s="57" t="s">
        <v>156</v>
      </c>
      <c r="C31" s="57" t="s">
        <v>669</v>
      </c>
      <c r="D31" s="144"/>
      <c r="E31" s="146"/>
      <c r="F31" s="146"/>
      <c r="G31" s="142">
        <v>1241.2</v>
      </c>
      <c r="H31" s="13"/>
      <c r="I31" s="144"/>
      <c r="J31" s="30">
        <v>1241.2</v>
      </c>
      <c r="K31" s="25"/>
      <c r="L31" s="25"/>
      <c r="M31" s="26" t="s">
        <v>138</v>
      </c>
      <c r="N31" s="27" t="s">
        <v>700</v>
      </c>
      <c r="O31" s="27" t="s">
        <v>370</v>
      </c>
      <c r="P31" s="27" t="s">
        <v>754</v>
      </c>
      <c r="Q31" s="28"/>
      <c r="R31" s="29"/>
    </row>
    <row r="32" spans="1:18" s="24" customFormat="1" ht="12.75">
      <c r="A32" s="56">
        <v>42761</v>
      </c>
      <c r="B32" s="57" t="s">
        <v>156</v>
      </c>
      <c r="C32" s="57" t="s">
        <v>662</v>
      </c>
      <c r="D32" s="144"/>
      <c r="E32" s="146"/>
      <c r="F32" s="146"/>
      <c r="G32" s="142">
        <v>1241.2</v>
      </c>
      <c r="H32" s="13"/>
      <c r="I32" s="144"/>
      <c r="J32" s="30">
        <v>1241.2</v>
      </c>
      <c r="K32" s="25"/>
      <c r="L32" s="25"/>
      <c r="M32" s="26" t="s">
        <v>138</v>
      </c>
      <c r="N32" s="27" t="s">
        <v>701</v>
      </c>
      <c r="O32" s="27" t="s">
        <v>370</v>
      </c>
      <c r="P32" s="27" t="s">
        <v>754</v>
      </c>
      <c r="Q32" s="28"/>
      <c r="R32" s="29"/>
    </row>
    <row r="33" spans="1:18" s="24" customFormat="1" ht="12.75">
      <c r="A33" s="56">
        <v>42761</v>
      </c>
      <c r="B33" s="57" t="s">
        <v>156</v>
      </c>
      <c r="C33" s="57" t="s">
        <v>667</v>
      </c>
      <c r="D33" s="144"/>
      <c r="E33" s="146"/>
      <c r="F33" s="146"/>
      <c r="G33" s="142">
        <v>1241.2</v>
      </c>
      <c r="H33" s="13"/>
      <c r="I33" s="144"/>
      <c r="J33" s="30">
        <v>1241.2</v>
      </c>
      <c r="K33" s="25"/>
      <c r="L33" s="25"/>
      <c r="M33" s="26" t="s">
        <v>138</v>
      </c>
      <c r="N33" s="27" t="s">
        <v>702</v>
      </c>
      <c r="O33" s="27" t="s">
        <v>457</v>
      </c>
      <c r="P33" s="27" t="s">
        <v>754</v>
      </c>
      <c r="Q33" s="28"/>
      <c r="R33" s="29"/>
    </row>
    <row r="34" spans="1:18" s="24" customFormat="1" ht="12.75">
      <c r="A34" s="56">
        <v>42756</v>
      </c>
      <c r="B34" s="57" t="s">
        <v>156</v>
      </c>
      <c r="C34" s="114" t="s">
        <v>627</v>
      </c>
      <c r="D34" s="144"/>
      <c r="E34" s="146"/>
      <c r="F34" s="146"/>
      <c r="G34" s="142">
        <v>1241.2</v>
      </c>
      <c r="H34" s="13"/>
      <c r="I34" s="144"/>
      <c r="J34" s="30">
        <v>1241.2</v>
      </c>
      <c r="K34" s="25"/>
      <c r="L34" s="25"/>
      <c r="M34" s="26" t="s">
        <v>138</v>
      </c>
      <c r="N34" s="27" t="s">
        <v>703</v>
      </c>
      <c r="O34" s="27" t="s">
        <v>136</v>
      </c>
      <c r="P34" s="27" t="s">
        <v>748</v>
      </c>
      <c r="Q34" s="28"/>
      <c r="R34" s="29"/>
    </row>
    <row r="35" spans="1:18" s="24" customFormat="1" ht="12.75">
      <c r="A35" s="56">
        <v>42760</v>
      </c>
      <c r="B35" s="57" t="s">
        <v>156</v>
      </c>
      <c r="C35" s="57" t="s">
        <v>652</v>
      </c>
      <c r="D35" s="144"/>
      <c r="E35" s="146"/>
      <c r="F35" s="146"/>
      <c r="G35" s="142">
        <v>1241.2</v>
      </c>
      <c r="H35" s="13"/>
      <c r="I35" s="144"/>
      <c r="J35" s="30">
        <v>1241.2</v>
      </c>
      <c r="K35" s="25"/>
      <c r="L35" s="25"/>
      <c r="M35" s="26" t="s">
        <v>138</v>
      </c>
      <c r="N35" s="27" t="s">
        <v>704</v>
      </c>
      <c r="O35" s="27" t="s">
        <v>136</v>
      </c>
      <c r="P35" s="27" t="s">
        <v>752</v>
      </c>
      <c r="Q35" s="28"/>
      <c r="R35" s="29"/>
    </row>
    <row r="36" spans="1:18" s="24" customFormat="1" ht="12.75">
      <c r="A36" s="56">
        <v>42760</v>
      </c>
      <c r="B36" s="57" t="s">
        <v>156</v>
      </c>
      <c r="C36" s="57" t="s">
        <v>648</v>
      </c>
      <c r="D36" s="144"/>
      <c r="E36" s="146"/>
      <c r="F36" s="146"/>
      <c r="G36" s="142">
        <v>1241.2</v>
      </c>
      <c r="H36" s="13"/>
      <c r="I36" s="144"/>
      <c r="J36" s="30">
        <v>1241.2</v>
      </c>
      <c r="K36" s="25"/>
      <c r="L36" s="25"/>
      <c r="M36" s="26" t="s">
        <v>138</v>
      </c>
      <c r="N36" s="27" t="s">
        <v>705</v>
      </c>
      <c r="O36" s="27" t="s">
        <v>136</v>
      </c>
      <c r="P36" s="27" t="s">
        <v>752</v>
      </c>
      <c r="Q36" s="28"/>
      <c r="R36" s="29"/>
    </row>
    <row r="37" spans="1:18" s="24" customFormat="1" ht="12.75">
      <c r="A37" s="56">
        <v>42759</v>
      </c>
      <c r="B37" s="57" t="s">
        <v>156</v>
      </c>
      <c r="C37" s="57" t="s">
        <v>641</v>
      </c>
      <c r="D37" s="144"/>
      <c r="E37" s="146"/>
      <c r="F37" s="146"/>
      <c r="G37" s="142">
        <v>1241.2</v>
      </c>
      <c r="H37" s="13"/>
      <c r="I37" s="144"/>
      <c r="J37" s="30">
        <v>1241.2</v>
      </c>
      <c r="K37" s="25"/>
      <c r="L37" s="25"/>
      <c r="M37" s="26" t="s">
        <v>138</v>
      </c>
      <c r="N37" s="27" t="s">
        <v>706</v>
      </c>
      <c r="O37" s="27" t="s">
        <v>457</v>
      </c>
      <c r="P37" s="27" t="s">
        <v>750</v>
      </c>
      <c r="Q37" s="28"/>
      <c r="R37" s="29"/>
    </row>
    <row r="38" spans="1:18" s="24" customFormat="1" ht="12.75">
      <c r="A38" s="56">
        <v>42761</v>
      </c>
      <c r="B38" s="57" t="s">
        <v>156</v>
      </c>
      <c r="C38" s="57" t="s">
        <v>665</v>
      </c>
      <c r="D38" s="144"/>
      <c r="E38" s="146"/>
      <c r="F38" s="146"/>
      <c r="G38" s="142">
        <v>1241.2</v>
      </c>
      <c r="H38" s="13"/>
      <c r="I38" s="144"/>
      <c r="J38" s="30">
        <v>1241.2</v>
      </c>
      <c r="K38" s="25"/>
      <c r="L38" s="25"/>
      <c r="M38" s="26" t="s">
        <v>138</v>
      </c>
      <c r="N38" s="27" t="s">
        <v>707</v>
      </c>
      <c r="O38" s="27" t="s">
        <v>457</v>
      </c>
      <c r="P38" s="27" t="s">
        <v>754</v>
      </c>
      <c r="Q38" s="28"/>
      <c r="R38" s="29"/>
    </row>
    <row r="39" spans="1:18" s="24" customFormat="1" ht="12.75">
      <c r="A39" s="56">
        <v>42760</v>
      </c>
      <c r="B39" s="57" t="s">
        <v>156</v>
      </c>
      <c r="C39" s="57" t="s">
        <v>654</v>
      </c>
      <c r="D39" s="144"/>
      <c r="E39" s="146"/>
      <c r="F39" s="146"/>
      <c r="G39" s="142">
        <v>1241.2</v>
      </c>
      <c r="H39" s="13"/>
      <c r="I39" s="144"/>
      <c r="J39" s="30">
        <v>1241.2</v>
      </c>
      <c r="K39" s="25"/>
      <c r="L39" s="25"/>
      <c r="M39" s="26" t="s">
        <v>138</v>
      </c>
      <c r="N39" s="27" t="s">
        <v>708</v>
      </c>
      <c r="O39" s="27" t="s">
        <v>136</v>
      </c>
      <c r="P39" s="27" t="s">
        <v>752</v>
      </c>
      <c r="Q39" s="28"/>
      <c r="R39" s="29"/>
    </row>
    <row r="40" spans="1:18" s="24" customFormat="1" ht="12.75">
      <c r="A40" s="56">
        <v>42761</v>
      </c>
      <c r="B40" s="57" t="s">
        <v>156</v>
      </c>
      <c r="C40" s="57" t="s">
        <v>657</v>
      </c>
      <c r="D40" s="144"/>
      <c r="E40" s="146"/>
      <c r="F40" s="146"/>
      <c r="G40" s="142">
        <v>1241.2</v>
      </c>
      <c r="H40" s="13"/>
      <c r="I40" s="144"/>
      <c r="J40" s="30">
        <v>1241.2</v>
      </c>
      <c r="K40" s="25"/>
      <c r="L40" s="25"/>
      <c r="M40" s="26" t="s">
        <v>138</v>
      </c>
      <c r="N40" s="27" t="s">
        <v>709</v>
      </c>
      <c r="O40" s="27" t="s">
        <v>136</v>
      </c>
      <c r="P40" s="27" t="s">
        <v>754</v>
      </c>
      <c r="Q40" s="28"/>
      <c r="R40" s="29"/>
    </row>
    <row r="41" spans="1:18" s="24" customFormat="1" ht="12.75">
      <c r="A41" s="56">
        <v>42761</v>
      </c>
      <c r="B41" s="57" t="s">
        <v>156</v>
      </c>
      <c r="C41" s="57" t="s">
        <v>655</v>
      </c>
      <c r="D41" s="144"/>
      <c r="E41" s="146"/>
      <c r="F41" s="146"/>
      <c r="G41" s="142">
        <v>1241.2</v>
      </c>
      <c r="H41" s="13"/>
      <c r="I41" s="144"/>
      <c r="J41" s="30">
        <v>1241.2</v>
      </c>
      <c r="K41" s="25"/>
      <c r="L41" s="25"/>
      <c r="M41" s="26" t="s">
        <v>138</v>
      </c>
      <c r="N41" s="27" t="s">
        <v>710</v>
      </c>
      <c r="O41" s="27" t="s">
        <v>136</v>
      </c>
      <c r="P41" s="27" t="s">
        <v>754</v>
      </c>
      <c r="Q41" s="28"/>
      <c r="R41" s="29"/>
    </row>
    <row r="42" spans="1:18" s="24" customFormat="1" ht="12.75">
      <c r="A42" s="56">
        <v>42762</v>
      </c>
      <c r="B42" s="57" t="s">
        <v>156</v>
      </c>
      <c r="C42" s="57" t="s">
        <v>671</v>
      </c>
      <c r="D42" s="144"/>
      <c r="E42" s="146"/>
      <c r="F42" s="146"/>
      <c r="G42" s="142">
        <v>1241.2</v>
      </c>
      <c r="H42" s="13"/>
      <c r="I42" s="144"/>
      <c r="J42" s="30">
        <v>1241.2</v>
      </c>
      <c r="K42" s="25"/>
      <c r="L42" s="25"/>
      <c r="M42" s="26" t="s">
        <v>138</v>
      </c>
      <c r="N42" s="27" t="s">
        <v>711</v>
      </c>
      <c r="O42" s="27" t="s">
        <v>243</v>
      </c>
      <c r="P42" s="27" t="s">
        <v>757</v>
      </c>
      <c r="Q42" s="28"/>
      <c r="R42" s="29"/>
    </row>
    <row r="43" spans="1:18" s="24" customFormat="1" ht="12.75">
      <c r="A43" s="56">
        <v>42762</v>
      </c>
      <c r="B43" s="57" t="s">
        <v>156</v>
      </c>
      <c r="C43" s="57" t="s">
        <v>674</v>
      </c>
      <c r="D43" s="144"/>
      <c r="E43" s="146"/>
      <c r="F43" s="146"/>
      <c r="G43" s="142">
        <v>1241.2</v>
      </c>
      <c r="H43" s="13"/>
      <c r="I43" s="144"/>
      <c r="J43" s="30">
        <v>1241.2</v>
      </c>
      <c r="K43" s="25"/>
      <c r="L43" s="25"/>
      <c r="M43" s="26" t="s">
        <v>138</v>
      </c>
      <c r="N43" s="27" t="s">
        <v>712</v>
      </c>
      <c r="O43" s="27" t="s">
        <v>383</v>
      </c>
      <c r="P43" s="27" t="s">
        <v>757</v>
      </c>
      <c r="Q43" s="28"/>
      <c r="R43" s="29"/>
    </row>
    <row r="44" spans="1:18" s="24" customFormat="1" ht="12.75">
      <c r="A44" s="56">
        <v>42760</v>
      </c>
      <c r="B44" s="57" t="s">
        <v>156</v>
      </c>
      <c r="C44" s="57" t="s">
        <v>647</v>
      </c>
      <c r="D44" s="144"/>
      <c r="E44" s="146"/>
      <c r="F44" s="146"/>
      <c r="G44" s="142">
        <v>1241.2</v>
      </c>
      <c r="H44" s="13"/>
      <c r="I44" s="144"/>
      <c r="J44" s="30">
        <v>1241.2</v>
      </c>
      <c r="K44" s="25"/>
      <c r="L44" s="25"/>
      <c r="M44" s="26" t="s">
        <v>138</v>
      </c>
      <c r="N44" s="27" t="s">
        <v>761</v>
      </c>
      <c r="O44" s="27" t="s">
        <v>141</v>
      </c>
      <c r="P44" s="27" t="s">
        <v>752</v>
      </c>
      <c r="Q44" s="28"/>
      <c r="R44" s="29"/>
    </row>
    <row r="45" spans="1:18" s="24" customFormat="1" ht="12.75">
      <c r="A45" s="56">
        <v>42760</v>
      </c>
      <c r="B45" s="57" t="s">
        <v>156</v>
      </c>
      <c r="C45" s="57" t="s">
        <v>642</v>
      </c>
      <c r="D45" s="144"/>
      <c r="E45" s="146"/>
      <c r="F45" s="146"/>
      <c r="G45" s="142">
        <v>1241.2</v>
      </c>
      <c r="H45" s="13"/>
      <c r="I45" s="144"/>
      <c r="J45" s="30">
        <v>1241.2</v>
      </c>
      <c r="K45" s="25"/>
      <c r="L45" s="25"/>
      <c r="M45" s="26" t="s">
        <v>138</v>
      </c>
      <c r="N45" s="27" t="s">
        <v>713</v>
      </c>
      <c r="O45" s="27" t="s">
        <v>141</v>
      </c>
      <c r="P45" s="27" t="s">
        <v>752</v>
      </c>
      <c r="Q45" s="28"/>
      <c r="R45" s="29"/>
    </row>
    <row r="46" spans="1:18" s="24" customFormat="1" ht="12.75">
      <c r="A46" s="56">
        <v>42760</v>
      </c>
      <c r="B46" s="57" t="s">
        <v>156</v>
      </c>
      <c r="C46" s="57" t="s">
        <v>643</v>
      </c>
      <c r="D46" s="144"/>
      <c r="E46" s="146"/>
      <c r="F46" s="146"/>
      <c r="G46" s="142">
        <v>1241.2</v>
      </c>
      <c r="H46" s="13"/>
      <c r="I46" s="144"/>
      <c r="J46" s="30">
        <v>1241.2</v>
      </c>
      <c r="K46" s="25"/>
      <c r="L46" s="25"/>
      <c r="M46" s="26" t="s">
        <v>138</v>
      </c>
      <c r="N46" s="27" t="s">
        <v>714</v>
      </c>
      <c r="O46" s="27" t="s">
        <v>141</v>
      </c>
      <c r="P46" s="27" t="s">
        <v>752</v>
      </c>
      <c r="Q46" s="28"/>
      <c r="R46" s="29"/>
    </row>
    <row r="47" spans="1:18" s="24" customFormat="1" ht="12.75">
      <c r="A47" s="56">
        <v>42760</v>
      </c>
      <c r="B47" s="57" t="s">
        <v>156</v>
      </c>
      <c r="C47" s="57" t="s">
        <v>644</v>
      </c>
      <c r="D47" s="144"/>
      <c r="E47" s="146"/>
      <c r="F47" s="146"/>
      <c r="G47" s="142">
        <v>1241.2</v>
      </c>
      <c r="H47" s="13"/>
      <c r="I47" s="144"/>
      <c r="J47" s="30">
        <v>1241.2</v>
      </c>
      <c r="K47" s="25"/>
      <c r="L47" s="25"/>
      <c r="M47" s="26" t="s">
        <v>138</v>
      </c>
      <c r="N47" s="27" t="s">
        <v>715</v>
      </c>
      <c r="O47" s="27" t="s">
        <v>141</v>
      </c>
      <c r="P47" s="27" t="s">
        <v>752</v>
      </c>
      <c r="Q47" s="28"/>
      <c r="R47" s="29"/>
    </row>
    <row r="48" spans="1:18" s="24" customFormat="1" ht="12.75">
      <c r="A48" s="56">
        <v>42760</v>
      </c>
      <c r="B48" s="57" t="s">
        <v>156</v>
      </c>
      <c r="C48" s="57" t="s">
        <v>651</v>
      </c>
      <c r="D48" s="144"/>
      <c r="E48" s="146"/>
      <c r="F48" s="146"/>
      <c r="G48" s="142">
        <v>1241.2</v>
      </c>
      <c r="H48" s="13"/>
      <c r="I48" s="144"/>
      <c r="J48" s="30">
        <v>1241.2</v>
      </c>
      <c r="K48" s="25"/>
      <c r="L48" s="25"/>
      <c r="M48" s="26" t="s">
        <v>138</v>
      </c>
      <c r="N48" s="27" t="s">
        <v>716</v>
      </c>
      <c r="O48" s="27" t="s">
        <v>141</v>
      </c>
      <c r="P48" s="27" t="s">
        <v>752</v>
      </c>
      <c r="Q48" s="28"/>
      <c r="R48" s="29"/>
    </row>
    <row r="49" spans="1:18" s="24" customFormat="1" ht="12.75">
      <c r="A49" s="56">
        <v>42762</v>
      </c>
      <c r="B49" s="57" t="s">
        <v>156</v>
      </c>
      <c r="C49" s="57" t="s">
        <v>676</v>
      </c>
      <c r="D49" s="144"/>
      <c r="E49" s="146"/>
      <c r="F49" s="146"/>
      <c r="G49" s="142">
        <v>1241.2</v>
      </c>
      <c r="H49" s="13"/>
      <c r="I49" s="144"/>
      <c r="J49" s="30">
        <v>1241.2</v>
      </c>
      <c r="K49" s="25"/>
      <c r="L49" s="25"/>
      <c r="M49" s="26" t="s">
        <v>138</v>
      </c>
      <c r="N49" s="27" t="s">
        <v>717</v>
      </c>
      <c r="O49" s="27" t="s">
        <v>718</v>
      </c>
      <c r="P49" s="27" t="s">
        <v>757</v>
      </c>
      <c r="Q49" s="28"/>
      <c r="R49" s="29"/>
    </row>
    <row r="50" spans="1:18" s="24" customFormat="1" ht="12.75">
      <c r="A50" s="1">
        <v>42762</v>
      </c>
      <c r="B50" t="s">
        <v>156</v>
      </c>
      <c r="C50" s="139" t="s">
        <v>679</v>
      </c>
      <c r="D50" s="144"/>
      <c r="E50" s="146"/>
      <c r="F50" s="146"/>
      <c r="G50" s="141">
        <v>4314.04</v>
      </c>
      <c r="H50" s="13"/>
      <c r="I50" s="2">
        <v>4314.04</v>
      </c>
      <c r="J50" s="142"/>
      <c r="K50" s="25"/>
      <c r="L50" s="25"/>
      <c r="M50" s="26" t="s">
        <v>138</v>
      </c>
      <c r="N50" s="27" t="s">
        <v>719</v>
      </c>
      <c r="O50" s="27" t="s">
        <v>134</v>
      </c>
      <c r="P50" s="27" t="s">
        <v>757</v>
      </c>
      <c r="Q50" s="28"/>
      <c r="R50" s="29"/>
    </row>
    <row r="51" spans="1:18" s="24" customFormat="1" ht="12.75">
      <c r="A51" s="1">
        <v>42762</v>
      </c>
      <c r="B51" t="s">
        <v>156</v>
      </c>
      <c r="C51" t="s">
        <v>683</v>
      </c>
      <c r="D51" s="144"/>
      <c r="E51" s="146"/>
      <c r="F51" s="146"/>
      <c r="G51" s="141">
        <v>4499.6400000000003</v>
      </c>
      <c r="H51" s="13"/>
      <c r="I51" s="2">
        <v>4499.6400000000003</v>
      </c>
      <c r="J51" s="142"/>
      <c r="K51" s="25"/>
      <c r="L51" s="25"/>
      <c r="M51" s="26" t="s">
        <v>138</v>
      </c>
      <c r="N51" s="27" t="s">
        <v>720</v>
      </c>
      <c r="O51" s="27" t="s">
        <v>136</v>
      </c>
      <c r="P51" s="27" t="s">
        <v>757</v>
      </c>
      <c r="Q51" s="28"/>
      <c r="R51" s="29"/>
    </row>
    <row r="52" spans="1:18" s="24" customFormat="1" ht="12.75">
      <c r="A52" s="1">
        <v>42762</v>
      </c>
      <c r="B52" t="s">
        <v>156</v>
      </c>
      <c r="C52" t="s">
        <v>684</v>
      </c>
      <c r="D52" s="144"/>
      <c r="E52" s="146"/>
      <c r="F52" s="146"/>
      <c r="G52" s="141">
        <v>4499.6400000000003</v>
      </c>
      <c r="H52" s="13"/>
      <c r="I52" s="2">
        <v>4499.6400000000003</v>
      </c>
      <c r="J52" s="142"/>
      <c r="K52" s="25"/>
      <c r="L52" s="25"/>
      <c r="M52" s="26" t="s">
        <v>138</v>
      </c>
      <c r="N52" s="27" t="s">
        <v>721</v>
      </c>
      <c r="O52" s="27" t="s">
        <v>136</v>
      </c>
      <c r="P52" s="27" t="s">
        <v>757</v>
      </c>
      <c r="Q52" s="28"/>
      <c r="R52" s="29"/>
    </row>
    <row r="53" spans="1:18" s="24" customFormat="1" ht="12.75">
      <c r="A53" s="1">
        <v>42762</v>
      </c>
      <c r="B53" t="s">
        <v>156</v>
      </c>
      <c r="C53" s="139" t="s">
        <v>673</v>
      </c>
      <c r="D53" s="144"/>
      <c r="E53" s="146"/>
      <c r="F53" s="146"/>
      <c r="G53" s="141">
        <v>5050.6400000000003</v>
      </c>
      <c r="H53" s="13"/>
      <c r="I53" s="2">
        <v>5050.6400000000003</v>
      </c>
      <c r="J53" s="142"/>
      <c r="K53" s="25"/>
      <c r="L53" s="25"/>
      <c r="M53" s="26" t="s">
        <v>138</v>
      </c>
      <c r="N53" s="27" t="s">
        <v>722</v>
      </c>
      <c r="O53" s="27" t="s">
        <v>383</v>
      </c>
      <c r="P53" s="27" t="s">
        <v>757</v>
      </c>
      <c r="Q53" s="28"/>
      <c r="R53" s="29"/>
    </row>
    <row r="54" spans="1:18" s="24" customFormat="1" ht="12.75">
      <c r="A54" s="1">
        <v>42760</v>
      </c>
      <c r="B54" t="s">
        <v>156</v>
      </c>
      <c r="C54" s="139" t="s">
        <v>653</v>
      </c>
      <c r="D54" s="144"/>
      <c r="E54" s="146"/>
      <c r="F54" s="146"/>
      <c r="G54" s="141">
        <v>6299.96</v>
      </c>
      <c r="H54" s="13"/>
      <c r="I54" s="2">
        <v>6299.96</v>
      </c>
      <c r="J54" s="142"/>
      <c r="K54" s="25"/>
      <c r="L54" s="25"/>
      <c r="M54" s="26" t="s">
        <v>138</v>
      </c>
      <c r="N54" s="27" t="s">
        <v>723</v>
      </c>
      <c r="O54" s="27" t="s">
        <v>141</v>
      </c>
      <c r="P54" s="27" t="s">
        <v>752</v>
      </c>
      <c r="Q54" s="28"/>
      <c r="R54" s="29"/>
    </row>
    <row r="55" spans="1:18" s="24" customFormat="1" ht="12.75">
      <c r="A55" s="1">
        <v>42759</v>
      </c>
      <c r="B55" t="s">
        <v>156</v>
      </c>
      <c r="C55" s="139" t="s">
        <v>639</v>
      </c>
      <c r="D55" s="144"/>
      <c r="E55" s="146"/>
      <c r="F55" s="146"/>
      <c r="G55" s="141">
        <v>6299.96</v>
      </c>
      <c r="H55" s="13"/>
      <c r="I55" s="2">
        <v>6299.96</v>
      </c>
      <c r="J55" s="142"/>
      <c r="K55" s="25"/>
      <c r="L55" s="25"/>
      <c r="M55" s="26" t="s">
        <v>138</v>
      </c>
      <c r="N55" s="27" t="s">
        <v>724</v>
      </c>
      <c r="O55" s="27" t="s">
        <v>141</v>
      </c>
      <c r="P55" s="27" t="s">
        <v>750</v>
      </c>
      <c r="Q55" s="28"/>
      <c r="R55" s="29"/>
    </row>
    <row r="56" spans="1:18" s="24" customFormat="1" ht="12.75">
      <c r="A56" s="1">
        <v>42760</v>
      </c>
      <c r="B56" t="s">
        <v>156</v>
      </c>
      <c r="C56" s="139" t="s">
        <v>407</v>
      </c>
      <c r="D56" s="144"/>
      <c r="E56" s="146"/>
      <c r="F56" s="146"/>
      <c r="G56" s="141">
        <v>6299.96</v>
      </c>
      <c r="H56" s="13"/>
      <c r="I56" s="2">
        <v>6299.96</v>
      </c>
      <c r="J56" s="142"/>
      <c r="K56" s="25"/>
      <c r="L56" s="25"/>
      <c r="M56" s="26" t="s">
        <v>138</v>
      </c>
      <c r="N56" s="27" t="s">
        <v>440</v>
      </c>
      <c r="O56" s="27" t="s">
        <v>141</v>
      </c>
      <c r="P56" s="27" t="s">
        <v>752</v>
      </c>
      <c r="Q56" s="28"/>
      <c r="R56" s="29"/>
    </row>
    <row r="57" spans="1:18" s="24" customFormat="1" ht="12.75">
      <c r="A57" s="1">
        <v>42760</v>
      </c>
      <c r="B57" t="s">
        <v>156</v>
      </c>
      <c r="C57" s="139" t="s">
        <v>110</v>
      </c>
      <c r="D57" s="144"/>
      <c r="E57" s="146"/>
      <c r="F57" s="146"/>
      <c r="G57" s="141">
        <v>6299.96</v>
      </c>
      <c r="H57" s="13"/>
      <c r="I57" s="2">
        <v>6299.96</v>
      </c>
      <c r="J57" s="142"/>
      <c r="K57" s="25"/>
      <c r="L57" s="25"/>
      <c r="M57" s="26" t="s">
        <v>138</v>
      </c>
      <c r="N57" s="27" t="s">
        <v>321</v>
      </c>
      <c r="O57" s="27" t="s">
        <v>141</v>
      </c>
      <c r="P57" s="27" t="s">
        <v>752</v>
      </c>
      <c r="Q57" s="28"/>
      <c r="R57" s="29"/>
    </row>
    <row r="58" spans="1:18" s="24" customFormat="1" ht="12.75">
      <c r="A58" s="1">
        <v>42761</v>
      </c>
      <c r="B58" t="s">
        <v>156</v>
      </c>
      <c r="C58" t="s">
        <v>624</v>
      </c>
      <c r="D58" s="144"/>
      <c r="E58" s="146"/>
      <c r="F58" s="146"/>
      <c r="G58" s="141">
        <v>6750.04</v>
      </c>
      <c r="H58" s="13" t="s">
        <v>226</v>
      </c>
      <c r="I58" s="2">
        <v>6750.04</v>
      </c>
      <c r="J58" s="142"/>
      <c r="K58" s="25"/>
      <c r="L58" s="25"/>
      <c r="M58" s="26" t="s">
        <v>138</v>
      </c>
      <c r="N58" s="27" t="s">
        <v>688</v>
      </c>
      <c r="O58" s="27" t="s">
        <v>134</v>
      </c>
      <c r="P58" s="27" t="s">
        <v>754</v>
      </c>
      <c r="Q58" s="28"/>
      <c r="R58" s="29"/>
    </row>
    <row r="59" spans="1:18" s="24" customFormat="1" ht="12.75">
      <c r="A59" s="1">
        <v>42760</v>
      </c>
      <c r="B59" t="s">
        <v>156</v>
      </c>
      <c r="C59" s="430" t="s">
        <v>417</v>
      </c>
      <c r="D59" s="144"/>
      <c r="E59" s="146"/>
      <c r="F59" s="146"/>
      <c r="G59" s="141">
        <v>6750.04</v>
      </c>
      <c r="H59" s="13" t="s">
        <v>143</v>
      </c>
      <c r="I59" s="2">
        <v>6750.04</v>
      </c>
      <c r="J59" s="142"/>
      <c r="K59" s="25"/>
      <c r="L59" s="25"/>
      <c r="M59" s="26" t="s">
        <v>138</v>
      </c>
      <c r="N59" s="27" t="s">
        <v>451</v>
      </c>
      <c r="O59" s="27" t="s">
        <v>134</v>
      </c>
      <c r="P59" s="27" t="s">
        <v>752</v>
      </c>
      <c r="Q59" s="28"/>
      <c r="R59" s="29"/>
    </row>
    <row r="60" spans="1:18" s="24" customFormat="1" ht="12.75">
      <c r="A60" s="1">
        <v>42756</v>
      </c>
      <c r="B60" t="s">
        <v>156</v>
      </c>
      <c r="C60" s="322" t="s">
        <v>409</v>
      </c>
      <c r="D60" s="144"/>
      <c r="E60" s="146"/>
      <c r="F60" s="146"/>
      <c r="G60" s="141">
        <v>6750.04</v>
      </c>
      <c r="H60" s="13" t="s">
        <v>139</v>
      </c>
      <c r="I60" s="2">
        <v>6750.04</v>
      </c>
      <c r="J60" s="142"/>
      <c r="K60" s="25"/>
      <c r="L60" s="25"/>
      <c r="M60" s="26" t="s">
        <v>138</v>
      </c>
      <c r="N60" s="27" t="s">
        <v>450</v>
      </c>
      <c r="O60" s="27" t="s">
        <v>134</v>
      </c>
      <c r="P60" s="27" t="s">
        <v>748</v>
      </c>
      <c r="Q60" s="28"/>
      <c r="R60" s="29"/>
    </row>
    <row r="61" spans="1:18" s="24" customFormat="1" ht="12.75">
      <c r="A61" s="1">
        <v>42761</v>
      </c>
      <c r="B61" t="s">
        <v>156</v>
      </c>
      <c r="C61" t="s">
        <v>670</v>
      </c>
      <c r="D61" s="144"/>
      <c r="E61" s="146"/>
      <c r="F61" s="146"/>
      <c r="G61" s="141">
        <v>6750.04</v>
      </c>
      <c r="H61" s="13"/>
      <c r="I61" s="2">
        <v>6750.04</v>
      </c>
      <c r="J61" s="142"/>
      <c r="K61" s="25"/>
      <c r="L61" s="25"/>
      <c r="M61" s="26" t="s">
        <v>138</v>
      </c>
      <c r="N61" s="27" t="s">
        <v>725</v>
      </c>
      <c r="O61" s="27" t="s">
        <v>134</v>
      </c>
      <c r="P61" s="27" t="s">
        <v>754</v>
      </c>
      <c r="Q61" s="28"/>
      <c r="R61" s="29"/>
    </row>
    <row r="62" spans="1:18" s="24" customFormat="1" ht="12.75">
      <c r="A62" s="1">
        <v>42762</v>
      </c>
      <c r="B62" t="s">
        <v>156</v>
      </c>
      <c r="C62" s="139" t="s">
        <v>678</v>
      </c>
      <c r="D62" s="144"/>
      <c r="E62" s="146"/>
      <c r="F62" s="146"/>
      <c r="G62" s="141">
        <v>6750.04</v>
      </c>
      <c r="H62" s="13"/>
      <c r="I62" s="2">
        <v>6750.04</v>
      </c>
      <c r="J62" s="142"/>
      <c r="K62" s="25"/>
      <c r="L62" s="25"/>
      <c r="M62" s="26" t="s">
        <v>138</v>
      </c>
      <c r="N62" s="27" t="s">
        <v>726</v>
      </c>
      <c r="O62" s="27" t="s">
        <v>134</v>
      </c>
      <c r="P62" s="27" t="s">
        <v>757</v>
      </c>
      <c r="Q62" s="28"/>
      <c r="R62" s="29"/>
    </row>
    <row r="63" spans="1:18" s="24" customFormat="1" ht="12.75">
      <c r="A63" s="1">
        <v>42762</v>
      </c>
      <c r="B63" t="s">
        <v>156</v>
      </c>
      <c r="C63" t="s">
        <v>677</v>
      </c>
      <c r="D63" s="144"/>
      <c r="E63" s="146"/>
      <c r="F63" s="146"/>
      <c r="G63" s="141">
        <v>6750.04</v>
      </c>
      <c r="H63" s="13"/>
      <c r="I63" s="2">
        <v>6750.04</v>
      </c>
      <c r="J63" s="142"/>
      <c r="K63" s="25"/>
      <c r="L63" s="25"/>
      <c r="M63" s="26" t="s">
        <v>138</v>
      </c>
      <c r="N63" s="27" t="s">
        <v>727</v>
      </c>
      <c r="O63" s="27" t="s">
        <v>134</v>
      </c>
      <c r="P63" s="27" t="s">
        <v>757</v>
      </c>
      <c r="Q63" s="28"/>
      <c r="R63" s="29"/>
    </row>
    <row r="64" spans="1:18" s="24" customFormat="1" ht="12.75">
      <c r="A64" s="1">
        <v>42762</v>
      </c>
      <c r="B64" t="s">
        <v>156</v>
      </c>
      <c r="C64" s="139" t="s">
        <v>47</v>
      </c>
      <c r="D64" s="144"/>
      <c r="E64" s="146"/>
      <c r="F64" s="146"/>
      <c r="G64" s="141">
        <v>6750.04</v>
      </c>
      <c r="H64" s="13"/>
      <c r="I64" s="2">
        <v>6750.04</v>
      </c>
      <c r="J64" s="142"/>
      <c r="K64" s="25"/>
      <c r="L64" s="25"/>
      <c r="M64" s="26" t="s">
        <v>138</v>
      </c>
      <c r="N64" s="27" t="s">
        <v>265</v>
      </c>
      <c r="O64" s="27" t="s">
        <v>134</v>
      </c>
      <c r="P64" s="27" t="s">
        <v>757</v>
      </c>
      <c r="Q64" s="28"/>
      <c r="R64" s="29"/>
    </row>
    <row r="65" spans="1:18" s="24" customFormat="1" ht="12.75">
      <c r="A65" s="1">
        <v>42761</v>
      </c>
      <c r="B65" t="s">
        <v>156</v>
      </c>
      <c r="C65" s="139" t="s">
        <v>663</v>
      </c>
      <c r="D65" s="144"/>
      <c r="E65" s="146"/>
      <c r="F65" s="146"/>
      <c r="G65" s="141">
        <v>6750.04</v>
      </c>
      <c r="H65" s="13"/>
      <c r="I65" s="2">
        <v>6750.04</v>
      </c>
      <c r="J65" s="142"/>
      <c r="K65" s="25"/>
      <c r="L65" s="25"/>
      <c r="M65" s="26" t="s">
        <v>138</v>
      </c>
      <c r="N65" s="27" t="s">
        <v>728</v>
      </c>
      <c r="O65" s="27" t="s">
        <v>134</v>
      </c>
      <c r="P65" s="27" t="s">
        <v>754</v>
      </c>
      <c r="Q65" s="28"/>
      <c r="R65" s="29"/>
    </row>
    <row r="66" spans="1:18" s="24" customFormat="1" ht="12.75">
      <c r="A66" s="1">
        <v>42759</v>
      </c>
      <c r="B66" t="s">
        <v>156</v>
      </c>
      <c r="C66" s="139" t="s">
        <v>113</v>
      </c>
      <c r="D66" s="144"/>
      <c r="E66" s="146"/>
      <c r="F66" s="146"/>
      <c r="G66" s="141">
        <v>8100.28</v>
      </c>
      <c r="H66" s="13"/>
      <c r="I66" s="2">
        <v>8100.28</v>
      </c>
      <c r="J66" s="142"/>
      <c r="K66" s="25"/>
      <c r="L66" s="25"/>
      <c r="M66" s="26" t="s">
        <v>138</v>
      </c>
      <c r="N66" s="27" t="s">
        <v>324</v>
      </c>
      <c r="O66" s="27" t="s">
        <v>141</v>
      </c>
      <c r="P66" s="27" t="s">
        <v>750</v>
      </c>
      <c r="Q66" s="28"/>
      <c r="R66" s="29"/>
    </row>
    <row r="67" spans="1:18" s="24" customFormat="1" ht="12.75">
      <c r="A67" s="1">
        <v>42759</v>
      </c>
      <c r="B67" t="s">
        <v>156</v>
      </c>
      <c r="C67" t="s">
        <v>99</v>
      </c>
      <c r="D67" s="144"/>
      <c r="E67" s="146"/>
      <c r="F67" s="146"/>
      <c r="G67" s="141">
        <v>8100.28</v>
      </c>
      <c r="H67" s="13"/>
      <c r="I67" s="2">
        <v>8100.28</v>
      </c>
      <c r="J67" s="142"/>
      <c r="K67" s="25"/>
      <c r="L67" s="25"/>
      <c r="M67" s="26" t="s">
        <v>138</v>
      </c>
      <c r="N67" s="27" t="s">
        <v>310</v>
      </c>
      <c r="O67" s="27" t="s">
        <v>141</v>
      </c>
      <c r="P67" s="27" t="s">
        <v>750</v>
      </c>
      <c r="Q67" s="28"/>
      <c r="R67" s="29"/>
    </row>
    <row r="68" spans="1:18" s="24" customFormat="1" ht="12.75">
      <c r="A68" s="1">
        <v>42756</v>
      </c>
      <c r="B68" t="s">
        <v>156</v>
      </c>
      <c r="C68" s="140" t="s">
        <v>101</v>
      </c>
      <c r="D68" s="144"/>
      <c r="E68" s="146"/>
      <c r="F68" s="146"/>
      <c r="G68" s="141">
        <v>8100.28</v>
      </c>
      <c r="H68" s="13" t="s">
        <v>137</v>
      </c>
      <c r="I68" s="2">
        <v>8100.28</v>
      </c>
      <c r="J68" s="142"/>
      <c r="K68" s="25"/>
      <c r="L68" s="25"/>
      <c r="M68" s="26" t="s">
        <v>138</v>
      </c>
      <c r="N68" s="27" t="s">
        <v>312</v>
      </c>
      <c r="O68" s="27" t="s">
        <v>141</v>
      </c>
      <c r="P68" s="27" t="s">
        <v>748</v>
      </c>
      <c r="Q68" s="28"/>
      <c r="R68" s="29"/>
    </row>
    <row r="69" spans="1:18" s="24" customFormat="1" ht="12.75">
      <c r="A69" s="1">
        <v>42761</v>
      </c>
      <c r="B69" t="s">
        <v>156</v>
      </c>
      <c r="C69" s="430" t="s">
        <v>533</v>
      </c>
      <c r="D69" s="144"/>
      <c r="E69" s="146"/>
      <c r="F69" s="146"/>
      <c r="G69" s="141">
        <v>8181.48</v>
      </c>
      <c r="H69" s="13" t="s">
        <v>147</v>
      </c>
      <c r="I69" s="2">
        <v>8181.48</v>
      </c>
      <c r="J69" s="142"/>
      <c r="K69" s="25"/>
      <c r="L69" s="25"/>
      <c r="M69" s="26" t="s">
        <v>138</v>
      </c>
      <c r="N69" s="27" t="s">
        <v>584</v>
      </c>
      <c r="O69" s="27" t="s">
        <v>457</v>
      </c>
      <c r="P69" s="27" t="s">
        <v>754</v>
      </c>
      <c r="Q69" s="28"/>
      <c r="R69" s="29"/>
    </row>
    <row r="70" spans="1:18" s="24" customFormat="1" ht="12.75">
      <c r="A70" s="1">
        <v>42762</v>
      </c>
      <c r="B70" t="s">
        <v>156</v>
      </c>
      <c r="C70" s="139" t="s">
        <v>680</v>
      </c>
      <c r="D70" s="144"/>
      <c r="E70" s="146"/>
      <c r="F70" s="146"/>
      <c r="G70" s="141">
        <v>8181.48</v>
      </c>
      <c r="H70" s="13"/>
      <c r="I70" s="2">
        <v>8181.48</v>
      </c>
      <c r="J70" s="142"/>
      <c r="K70" s="25"/>
      <c r="L70" s="25"/>
      <c r="M70" s="26" t="s">
        <v>138</v>
      </c>
      <c r="N70" s="27" t="s">
        <v>729</v>
      </c>
      <c r="O70" s="27" t="s">
        <v>457</v>
      </c>
      <c r="P70" s="27" t="s">
        <v>757</v>
      </c>
      <c r="Q70" s="28"/>
      <c r="R70" s="29"/>
    </row>
    <row r="71" spans="1:18" s="24" customFormat="1" ht="12.75">
      <c r="A71" s="1">
        <v>42761</v>
      </c>
      <c r="B71" t="s">
        <v>156</v>
      </c>
      <c r="C71" s="139" t="s">
        <v>666</v>
      </c>
      <c r="D71" s="144"/>
      <c r="E71" s="146"/>
      <c r="F71" s="146"/>
      <c r="G71" s="141">
        <v>8887.92</v>
      </c>
      <c r="H71" s="13"/>
      <c r="I71" s="2">
        <v>8887.92</v>
      </c>
      <c r="J71" s="142"/>
      <c r="K71" s="25"/>
      <c r="L71" s="25"/>
      <c r="M71" s="26" t="s">
        <v>138</v>
      </c>
      <c r="N71" s="27" t="s">
        <v>730</v>
      </c>
      <c r="O71" s="27" t="s">
        <v>457</v>
      </c>
      <c r="P71" s="27" t="s">
        <v>754</v>
      </c>
      <c r="Q71" s="28"/>
      <c r="R71" s="29"/>
    </row>
    <row r="72" spans="1:18" s="24" customFormat="1" ht="12.75">
      <c r="A72" s="1">
        <v>42760</v>
      </c>
      <c r="B72" t="s">
        <v>156</v>
      </c>
      <c r="C72" t="s">
        <v>625</v>
      </c>
      <c r="D72" s="144"/>
      <c r="E72" s="146"/>
      <c r="F72" s="146"/>
      <c r="G72" s="141">
        <v>8887.92</v>
      </c>
      <c r="H72" s="13" t="s">
        <v>227</v>
      </c>
      <c r="I72" s="2">
        <v>8887.92</v>
      </c>
      <c r="J72" s="142"/>
      <c r="K72" s="25"/>
      <c r="L72" s="25"/>
      <c r="M72" s="26" t="s">
        <v>138</v>
      </c>
      <c r="N72" s="27" t="s">
        <v>689</v>
      </c>
      <c r="O72" s="27" t="s">
        <v>457</v>
      </c>
      <c r="P72" s="27" t="s">
        <v>752</v>
      </c>
      <c r="Q72" s="28"/>
      <c r="R72" s="29"/>
    </row>
    <row r="73" spans="1:18" s="24" customFormat="1" ht="12.75">
      <c r="A73" s="1">
        <v>42762</v>
      </c>
      <c r="B73" t="s">
        <v>156</v>
      </c>
      <c r="C73" s="139" t="s">
        <v>625</v>
      </c>
      <c r="D73" s="144"/>
      <c r="E73" s="146"/>
      <c r="F73" s="146"/>
      <c r="G73" s="141">
        <v>8887.92</v>
      </c>
      <c r="H73" s="13" t="s">
        <v>227</v>
      </c>
      <c r="I73" s="2">
        <v>8887.92</v>
      </c>
      <c r="J73" s="142"/>
      <c r="K73" s="25"/>
      <c r="L73" s="25"/>
      <c r="M73" s="26" t="s">
        <v>138</v>
      </c>
      <c r="N73" s="27" t="s">
        <v>689</v>
      </c>
      <c r="O73" s="27" t="s">
        <v>457</v>
      </c>
      <c r="P73" s="27" t="s">
        <v>757</v>
      </c>
      <c r="Q73" s="28"/>
      <c r="R73" s="29"/>
    </row>
    <row r="74" spans="1:18" s="24" customFormat="1" ht="12.75">
      <c r="A74" s="1">
        <v>42761</v>
      </c>
      <c r="B74" t="s">
        <v>156</v>
      </c>
      <c r="C74" s="139" t="s">
        <v>664</v>
      </c>
      <c r="D74" s="144"/>
      <c r="E74" s="146"/>
      <c r="F74" s="146"/>
      <c r="G74" s="141">
        <v>8887.92</v>
      </c>
      <c r="H74" s="13"/>
      <c r="I74" s="2">
        <v>8887.92</v>
      </c>
      <c r="J74" s="142"/>
      <c r="K74" s="25"/>
      <c r="L74" s="25"/>
      <c r="M74" s="26" t="s">
        <v>138</v>
      </c>
      <c r="N74" s="27" t="s">
        <v>731</v>
      </c>
      <c r="O74" s="27" t="s">
        <v>457</v>
      </c>
      <c r="P74" s="27" t="s">
        <v>754</v>
      </c>
      <c r="Q74" s="28"/>
      <c r="R74" s="29"/>
    </row>
    <row r="75" spans="1:18" s="24" customFormat="1" ht="12.75">
      <c r="A75" s="1">
        <v>42761</v>
      </c>
      <c r="B75" t="s">
        <v>156</v>
      </c>
      <c r="C75" s="139" t="s">
        <v>76</v>
      </c>
      <c r="D75" s="144"/>
      <c r="E75" s="146"/>
      <c r="F75" s="146"/>
      <c r="G75" s="141">
        <v>9000.44</v>
      </c>
      <c r="H75" s="13"/>
      <c r="I75" s="2">
        <v>9000.44</v>
      </c>
      <c r="J75" s="142"/>
      <c r="K75" s="25"/>
      <c r="L75" s="25"/>
      <c r="M75" s="26" t="s">
        <v>138</v>
      </c>
      <c r="N75" s="27" t="s">
        <v>289</v>
      </c>
      <c r="O75" s="27" t="s">
        <v>136</v>
      </c>
      <c r="P75" s="27" t="s">
        <v>754</v>
      </c>
      <c r="Q75" s="28"/>
      <c r="R75" s="29"/>
    </row>
    <row r="76" spans="1:18" s="24" customFormat="1" ht="12.75">
      <c r="A76" s="1">
        <v>42761</v>
      </c>
      <c r="B76" t="s">
        <v>156</v>
      </c>
      <c r="C76" s="139" t="s">
        <v>659</v>
      </c>
      <c r="D76" s="144"/>
      <c r="E76" s="146"/>
      <c r="F76" s="146"/>
      <c r="G76" s="141">
        <v>9000.44</v>
      </c>
      <c r="H76" s="13"/>
      <c r="I76" s="2">
        <v>9000.44</v>
      </c>
      <c r="J76" s="142"/>
      <c r="K76" s="25"/>
      <c r="L76" s="25"/>
      <c r="M76" s="26" t="s">
        <v>138</v>
      </c>
      <c r="N76" s="27" t="s">
        <v>732</v>
      </c>
      <c r="O76" s="27" t="s">
        <v>136</v>
      </c>
      <c r="P76" s="27" t="s">
        <v>754</v>
      </c>
      <c r="Q76" s="28"/>
      <c r="R76" s="29"/>
    </row>
    <row r="77" spans="1:18" s="24" customFormat="1" ht="12.75">
      <c r="A77" s="1">
        <v>42762</v>
      </c>
      <c r="B77" t="s">
        <v>156</v>
      </c>
      <c r="C77" s="139" t="s">
        <v>675</v>
      </c>
      <c r="D77" s="144"/>
      <c r="E77" s="146"/>
      <c r="F77" s="146"/>
      <c r="G77" s="141">
        <v>9000.44</v>
      </c>
      <c r="H77" s="13"/>
      <c r="I77" s="2">
        <v>9000.44</v>
      </c>
      <c r="J77" s="142"/>
      <c r="K77" s="25"/>
      <c r="L77" s="25"/>
      <c r="M77" s="26" t="s">
        <v>138</v>
      </c>
      <c r="N77" s="27" t="s">
        <v>733</v>
      </c>
      <c r="O77" s="27" t="s">
        <v>136</v>
      </c>
      <c r="P77" s="27" t="s">
        <v>757</v>
      </c>
      <c r="Q77" s="28"/>
      <c r="R77" s="29"/>
    </row>
    <row r="78" spans="1:18" s="24" customFormat="1" ht="12.75">
      <c r="A78" s="1">
        <v>42756</v>
      </c>
      <c r="B78" t="s">
        <v>156</v>
      </c>
      <c r="C78" s="322" t="s">
        <v>629</v>
      </c>
      <c r="D78" s="144"/>
      <c r="E78" s="146"/>
      <c r="F78" s="146"/>
      <c r="G78" s="141">
        <v>9000.44</v>
      </c>
      <c r="H78" s="13"/>
      <c r="I78" s="2">
        <v>9000.44</v>
      </c>
      <c r="J78" s="142"/>
      <c r="K78" s="25"/>
      <c r="L78" s="25"/>
      <c r="M78" s="26" t="s">
        <v>138</v>
      </c>
      <c r="N78" s="27" t="s">
        <v>734</v>
      </c>
      <c r="O78" s="27" t="s">
        <v>136</v>
      </c>
      <c r="P78" s="27" t="s">
        <v>748</v>
      </c>
      <c r="Q78" s="28"/>
      <c r="R78" s="29"/>
    </row>
    <row r="79" spans="1:18" s="24" customFormat="1" ht="12.75">
      <c r="A79" s="1">
        <v>42759</v>
      </c>
      <c r="B79" t="s">
        <v>156</v>
      </c>
      <c r="C79" s="139" t="s">
        <v>636</v>
      </c>
      <c r="D79" s="144"/>
      <c r="E79" s="146"/>
      <c r="F79" s="146"/>
      <c r="G79" s="141">
        <v>9000.44</v>
      </c>
      <c r="H79" s="13"/>
      <c r="I79" s="2">
        <v>9000.44</v>
      </c>
      <c r="J79" s="142"/>
      <c r="K79" s="25"/>
      <c r="L79" s="25"/>
      <c r="M79" s="26" t="s">
        <v>138</v>
      </c>
      <c r="N79" s="27" t="s">
        <v>735</v>
      </c>
      <c r="O79" s="27" t="s">
        <v>136</v>
      </c>
      <c r="P79" s="27" t="s">
        <v>750</v>
      </c>
      <c r="Q79" s="28"/>
      <c r="R79" s="29"/>
    </row>
    <row r="80" spans="1:18" s="24" customFormat="1" ht="12.75">
      <c r="A80" s="1">
        <v>42762</v>
      </c>
      <c r="B80" t="s">
        <v>156</v>
      </c>
      <c r="C80" s="139" t="s">
        <v>78</v>
      </c>
      <c r="D80" s="144"/>
      <c r="E80" s="146"/>
      <c r="F80" s="146"/>
      <c r="G80" s="141">
        <v>9000.44</v>
      </c>
      <c r="H80" s="13"/>
      <c r="I80" s="2">
        <v>9000.44</v>
      </c>
      <c r="J80" s="142"/>
      <c r="K80" s="25"/>
      <c r="L80" s="25"/>
      <c r="M80" s="26" t="s">
        <v>138</v>
      </c>
      <c r="N80" s="27" t="s">
        <v>291</v>
      </c>
      <c r="O80" s="27" t="s">
        <v>136</v>
      </c>
      <c r="P80" s="27" t="s">
        <v>757</v>
      </c>
      <c r="Q80" s="28"/>
      <c r="R80" s="29"/>
    </row>
    <row r="81" spans="1:18" s="24" customFormat="1" ht="12.75">
      <c r="A81" s="1">
        <v>42759</v>
      </c>
      <c r="B81" t="s">
        <v>156</v>
      </c>
      <c r="C81" s="139" t="s">
        <v>635</v>
      </c>
      <c r="D81" s="144"/>
      <c r="E81" s="146"/>
      <c r="F81" s="146"/>
      <c r="G81" s="141">
        <v>9000.44</v>
      </c>
      <c r="H81" s="13"/>
      <c r="I81" s="2">
        <v>9000.44</v>
      </c>
      <c r="J81" s="142"/>
      <c r="K81" s="25"/>
      <c r="L81" s="25"/>
      <c r="M81" s="26" t="s">
        <v>138</v>
      </c>
      <c r="N81" s="27" t="s">
        <v>736</v>
      </c>
      <c r="O81" s="27" t="s">
        <v>136</v>
      </c>
      <c r="P81" s="27" t="s">
        <v>750</v>
      </c>
      <c r="Q81" s="28"/>
      <c r="R81" s="29"/>
    </row>
    <row r="82" spans="1:18" s="24" customFormat="1" ht="12.75">
      <c r="A82" s="1">
        <v>42756</v>
      </c>
      <c r="B82" t="s">
        <v>156</v>
      </c>
      <c r="C82" s="140" t="s">
        <v>67</v>
      </c>
      <c r="D82" s="144"/>
      <c r="E82" s="146"/>
      <c r="F82" s="146"/>
      <c r="G82" s="141">
        <v>9000.44</v>
      </c>
      <c r="H82" s="13" t="s">
        <v>159</v>
      </c>
      <c r="I82" s="2">
        <v>9000.44</v>
      </c>
      <c r="J82" s="142"/>
      <c r="K82" s="25"/>
      <c r="L82" s="25"/>
      <c r="M82" s="26" t="s">
        <v>138</v>
      </c>
      <c r="N82" s="27" t="s">
        <v>281</v>
      </c>
      <c r="O82" s="27" t="s">
        <v>136</v>
      </c>
      <c r="P82" s="27" t="s">
        <v>748</v>
      </c>
      <c r="Q82" s="28"/>
      <c r="R82" s="29"/>
    </row>
    <row r="83" spans="1:18" s="24" customFormat="1" ht="12.75">
      <c r="A83" s="1">
        <v>42761</v>
      </c>
      <c r="B83" t="s">
        <v>156</v>
      </c>
      <c r="C83" s="139" t="s">
        <v>67</v>
      </c>
      <c r="D83" s="144"/>
      <c r="E83" s="146"/>
      <c r="F83" s="146"/>
      <c r="G83" s="141">
        <v>9000.44</v>
      </c>
      <c r="H83" s="13" t="s">
        <v>159</v>
      </c>
      <c r="I83" s="2">
        <v>9000.44</v>
      </c>
      <c r="J83" s="142"/>
      <c r="K83" s="25"/>
      <c r="L83" s="25"/>
      <c r="M83" s="26" t="s">
        <v>138</v>
      </c>
      <c r="N83" s="27" t="s">
        <v>281</v>
      </c>
      <c r="O83" s="27" t="s">
        <v>136</v>
      </c>
      <c r="P83" s="27" t="s">
        <v>754</v>
      </c>
      <c r="Q83" s="28"/>
      <c r="R83" s="29"/>
    </row>
    <row r="84" spans="1:18" s="24" customFormat="1" ht="12.75">
      <c r="A84" s="1">
        <v>42759</v>
      </c>
      <c r="B84" t="s">
        <v>156</v>
      </c>
      <c r="C84" t="s">
        <v>525</v>
      </c>
      <c r="D84" s="144"/>
      <c r="E84" s="146"/>
      <c r="F84" s="146"/>
      <c r="G84" s="141">
        <v>9000.44</v>
      </c>
      <c r="H84" s="13" t="s">
        <v>142</v>
      </c>
      <c r="I84" s="2">
        <v>9000.44</v>
      </c>
      <c r="J84" s="142"/>
      <c r="K84" s="25"/>
      <c r="L84" s="25"/>
      <c r="M84" s="26" t="s">
        <v>138</v>
      </c>
      <c r="N84" s="27" t="s">
        <v>586</v>
      </c>
      <c r="O84" s="27" t="s">
        <v>136</v>
      </c>
      <c r="P84" s="27" t="s">
        <v>750</v>
      </c>
      <c r="Q84" s="28"/>
      <c r="R84" s="29"/>
    </row>
    <row r="85" spans="1:18" s="24" customFormat="1" ht="12.75">
      <c r="A85" s="1">
        <v>42759</v>
      </c>
      <c r="B85" t="s">
        <v>156</v>
      </c>
      <c r="C85" t="s">
        <v>513</v>
      </c>
      <c r="D85" s="144"/>
      <c r="E85" s="146"/>
      <c r="F85" s="146"/>
      <c r="G85" s="141">
        <v>9000.44</v>
      </c>
      <c r="H85" s="13"/>
      <c r="I85" s="2">
        <v>9000.44</v>
      </c>
      <c r="J85" s="142"/>
      <c r="K85" s="25"/>
      <c r="L85" s="25"/>
      <c r="M85" s="26" t="s">
        <v>138</v>
      </c>
      <c r="N85" s="27" t="s">
        <v>566</v>
      </c>
      <c r="O85" s="27" t="s">
        <v>136</v>
      </c>
      <c r="P85" s="27" t="s">
        <v>750</v>
      </c>
      <c r="Q85" s="28"/>
      <c r="R85" s="29"/>
    </row>
    <row r="86" spans="1:18" s="24" customFormat="1" ht="12.75">
      <c r="A86" s="1">
        <v>42759</v>
      </c>
      <c r="B86" t="s">
        <v>156</v>
      </c>
      <c r="C86" t="s">
        <v>637</v>
      </c>
      <c r="D86" s="144"/>
      <c r="E86" s="146"/>
      <c r="F86" s="146"/>
      <c r="G86" s="141">
        <v>11535.04</v>
      </c>
      <c r="H86" s="13"/>
      <c r="I86" s="2">
        <v>11535.04</v>
      </c>
      <c r="J86" s="142"/>
      <c r="K86" s="25"/>
      <c r="L86" s="25"/>
      <c r="M86" s="26" t="s">
        <v>138</v>
      </c>
      <c r="N86" s="27" t="s">
        <v>737</v>
      </c>
      <c r="O86" s="27" t="s">
        <v>134</v>
      </c>
      <c r="P86" s="27" t="s">
        <v>750</v>
      </c>
      <c r="Q86" s="28"/>
      <c r="R86" s="29"/>
    </row>
    <row r="87" spans="1:18" s="24" customFormat="1" ht="12.75">
      <c r="A87" s="1">
        <v>42759</v>
      </c>
      <c r="B87" t="s">
        <v>156</v>
      </c>
      <c r="C87" s="139" t="s">
        <v>634</v>
      </c>
      <c r="D87" s="144"/>
      <c r="E87" s="146"/>
      <c r="F87" s="146"/>
      <c r="G87" s="141">
        <v>11535.04</v>
      </c>
      <c r="H87" s="13"/>
      <c r="I87" s="2">
        <v>11535.04</v>
      </c>
      <c r="J87" s="142"/>
      <c r="K87" s="25"/>
      <c r="L87" s="25"/>
      <c r="M87" s="26" t="s">
        <v>138</v>
      </c>
      <c r="N87" s="27" t="s">
        <v>738</v>
      </c>
      <c r="O87" s="27" t="s">
        <v>134</v>
      </c>
      <c r="P87" s="27" t="s">
        <v>750</v>
      </c>
      <c r="Q87" s="28"/>
      <c r="R87" s="29"/>
    </row>
    <row r="88" spans="1:18" s="24" customFormat="1" ht="12.75">
      <c r="A88" s="1">
        <v>42760</v>
      </c>
      <c r="B88" t="s">
        <v>156</v>
      </c>
      <c r="C88" s="430" t="s">
        <v>491</v>
      </c>
      <c r="D88" s="144"/>
      <c r="E88" s="146"/>
      <c r="F88" s="146"/>
      <c r="G88" s="141">
        <v>11893.48</v>
      </c>
      <c r="H88" s="13" t="s">
        <v>145</v>
      </c>
      <c r="I88" s="2">
        <v>11893.48</v>
      </c>
      <c r="J88" s="142"/>
      <c r="K88" s="25"/>
      <c r="L88" s="25"/>
      <c r="M88" s="26" t="s">
        <v>138</v>
      </c>
      <c r="N88" s="27" t="s">
        <v>686</v>
      </c>
      <c r="O88" s="27" t="s">
        <v>134</v>
      </c>
      <c r="P88" s="27" t="s">
        <v>752</v>
      </c>
      <c r="Q88" s="28"/>
      <c r="R88" s="29"/>
    </row>
    <row r="89" spans="1:18" s="24" customFormat="1" ht="12.75">
      <c r="A89" s="1">
        <v>42760</v>
      </c>
      <c r="B89" t="s">
        <v>156</v>
      </c>
      <c r="C89" s="139" t="s">
        <v>649</v>
      </c>
      <c r="D89" s="144"/>
      <c r="E89" s="146"/>
      <c r="F89" s="146"/>
      <c r="G89" s="141">
        <v>12626.6</v>
      </c>
      <c r="H89" s="13"/>
      <c r="I89" s="2">
        <v>12626.6</v>
      </c>
      <c r="J89" s="142"/>
      <c r="K89" s="25"/>
      <c r="L89" s="25"/>
      <c r="M89" s="26" t="s">
        <v>138</v>
      </c>
      <c r="N89" s="27" t="s">
        <v>739</v>
      </c>
      <c r="O89" s="27" t="s">
        <v>141</v>
      </c>
      <c r="P89" s="27" t="s">
        <v>752</v>
      </c>
      <c r="Q89" s="28"/>
      <c r="R89" s="29"/>
    </row>
    <row r="90" spans="1:18" s="24" customFormat="1" ht="12.75">
      <c r="A90" s="1">
        <v>42761</v>
      </c>
      <c r="B90" t="s">
        <v>156</v>
      </c>
      <c r="C90" t="s">
        <v>514</v>
      </c>
      <c r="D90" s="144"/>
      <c r="E90" s="146"/>
      <c r="F90" s="146"/>
      <c r="G90" s="141">
        <v>12824.96</v>
      </c>
      <c r="H90" s="13" t="s">
        <v>224</v>
      </c>
      <c r="I90" s="2">
        <v>12824.96</v>
      </c>
      <c r="J90" s="142"/>
      <c r="K90" s="25"/>
      <c r="L90" s="25"/>
      <c r="M90" s="26" t="s">
        <v>138</v>
      </c>
      <c r="N90" s="27" t="s">
        <v>588</v>
      </c>
      <c r="O90" s="27" t="s">
        <v>134</v>
      </c>
      <c r="P90" s="27" t="s">
        <v>754</v>
      </c>
      <c r="Q90" s="28"/>
      <c r="R90" s="29"/>
    </row>
    <row r="91" spans="1:18" s="24" customFormat="1" ht="12.75">
      <c r="A91" s="1">
        <v>42761</v>
      </c>
      <c r="B91" t="s">
        <v>156</v>
      </c>
      <c r="C91" s="139" t="s">
        <v>668</v>
      </c>
      <c r="D91" s="144"/>
      <c r="E91" s="146"/>
      <c r="F91" s="146"/>
      <c r="G91" s="141">
        <v>13500.08</v>
      </c>
      <c r="H91" s="13"/>
      <c r="I91" s="2">
        <v>13500.08</v>
      </c>
      <c r="J91" s="142"/>
      <c r="K91" s="25"/>
      <c r="L91" s="25"/>
      <c r="M91" s="26" t="s">
        <v>138</v>
      </c>
      <c r="N91" s="27" t="s">
        <v>740</v>
      </c>
      <c r="O91" s="27" t="s">
        <v>136</v>
      </c>
      <c r="P91" s="27" t="s">
        <v>755</v>
      </c>
      <c r="Q91" s="28"/>
      <c r="R91" s="29"/>
    </row>
    <row r="92" spans="1:18" s="24" customFormat="1" ht="12.75">
      <c r="A92" s="1">
        <v>42759</v>
      </c>
      <c r="B92" t="s">
        <v>156</v>
      </c>
      <c r="C92" t="s">
        <v>633</v>
      </c>
      <c r="D92" s="144"/>
      <c r="E92" s="146"/>
      <c r="F92" s="146"/>
      <c r="G92" s="141">
        <v>13500.08</v>
      </c>
      <c r="H92" s="13"/>
      <c r="I92" s="2">
        <v>13500.08</v>
      </c>
      <c r="J92" s="142"/>
      <c r="K92" s="25"/>
      <c r="L92" s="25"/>
      <c r="M92" s="26" t="s">
        <v>138</v>
      </c>
      <c r="N92" s="27" t="s">
        <v>741</v>
      </c>
      <c r="O92" s="27" t="s">
        <v>136</v>
      </c>
      <c r="P92" s="27" t="s">
        <v>750</v>
      </c>
      <c r="Q92" s="28"/>
      <c r="R92" s="29"/>
    </row>
    <row r="93" spans="1:18" s="24" customFormat="1" ht="12.75">
      <c r="A93" s="1">
        <v>42759</v>
      </c>
      <c r="B93" t="s">
        <v>156</v>
      </c>
      <c r="C93" t="s">
        <v>233</v>
      </c>
      <c r="D93" s="144"/>
      <c r="E93" s="146"/>
      <c r="F93" s="146"/>
      <c r="G93" s="141">
        <v>13500.08</v>
      </c>
      <c r="H93" s="13"/>
      <c r="I93" s="2">
        <v>13500.08</v>
      </c>
      <c r="J93" s="142"/>
      <c r="K93" s="25"/>
      <c r="L93" s="25"/>
      <c r="M93" s="26" t="s">
        <v>138</v>
      </c>
      <c r="N93" s="27" t="s">
        <v>184</v>
      </c>
      <c r="O93" s="27" t="s">
        <v>136</v>
      </c>
      <c r="P93" s="27" t="s">
        <v>750</v>
      </c>
      <c r="Q93" s="28"/>
      <c r="R93" s="29"/>
    </row>
    <row r="94" spans="1:18" s="24" customFormat="1" ht="12.75">
      <c r="A94" s="1">
        <v>42761</v>
      </c>
      <c r="B94" t="s">
        <v>156</v>
      </c>
      <c r="C94" s="430" t="s">
        <v>495</v>
      </c>
      <c r="D94" s="144"/>
      <c r="E94" s="146"/>
      <c r="F94" s="146"/>
      <c r="G94" s="141">
        <v>13500.08</v>
      </c>
      <c r="H94" s="13" t="s">
        <v>146</v>
      </c>
      <c r="I94" s="2">
        <v>13500.08</v>
      </c>
      <c r="J94" s="142"/>
      <c r="K94" s="25"/>
      <c r="L94" s="25"/>
      <c r="M94" s="26" t="s">
        <v>138</v>
      </c>
      <c r="N94" s="27" t="s">
        <v>591</v>
      </c>
      <c r="O94" s="27" t="s">
        <v>136</v>
      </c>
      <c r="P94" s="27" t="s">
        <v>755</v>
      </c>
      <c r="Q94" s="28"/>
      <c r="R94" s="29"/>
    </row>
    <row r="95" spans="1:18" s="24" customFormat="1" ht="12.75">
      <c r="A95" s="1">
        <v>42756</v>
      </c>
      <c r="B95" t="s">
        <v>156</v>
      </c>
      <c r="C95" s="140" t="s">
        <v>524</v>
      </c>
      <c r="D95" s="144"/>
      <c r="E95" s="146"/>
      <c r="F95" s="146"/>
      <c r="G95" s="141">
        <v>13500.08</v>
      </c>
      <c r="H95" s="13" t="s">
        <v>133</v>
      </c>
      <c r="I95" s="2">
        <v>13500.08</v>
      </c>
      <c r="J95" s="142"/>
      <c r="K95" s="25"/>
      <c r="L95" s="25"/>
      <c r="M95" s="26" t="s">
        <v>138</v>
      </c>
      <c r="N95" s="27" t="s">
        <v>598</v>
      </c>
      <c r="O95" s="27" t="s">
        <v>136</v>
      </c>
      <c r="P95" s="27" t="s">
        <v>748</v>
      </c>
      <c r="Q95" s="28"/>
      <c r="R95" s="29"/>
    </row>
    <row r="96" spans="1:18" s="24" customFormat="1" ht="12.75">
      <c r="A96" s="1">
        <v>42756</v>
      </c>
      <c r="B96" t="s">
        <v>156</v>
      </c>
      <c r="C96" s="140" t="s">
        <v>622</v>
      </c>
      <c r="D96" s="144"/>
      <c r="E96" s="146"/>
      <c r="F96" s="146"/>
      <c r="G96" s="141">
        <v>13500.08</v>
      </c>
      <c r="H96" s="13" t="s">
        <v>140</v>
      </c>
      <c r="I96" s="2">
        <v>13500.08</v>
      </c>
      <c r="J96" s="142"/>
      <c r="K96" s="25"/>
      <c r="L96" s="25"/>
      <c r="M96" s="26" t="s">
        <v>138</v>
      </c>
      <c r="N96" s="27" t="s">
        <v>685</v>
      </c>
      <c r="O96" s="27" t="s">
        <v>136</v>
      </c>
      <c r="P96" s="27" t="s">
        <v>748</v>
      </c>
      <c r="Q96" s="28"/>
      <c r="R96" s="29"/>
    </row>
    <row r="97" spans="1:18" s="24" customFormat="1" ht="12.75">
      <c r="A97" s="1">
        <v>42760</v>
      </c>
      <c r="B97" t="s">
        <v>156</v>
      </c>
      <c r="C97" s="139" t="s">
        <v>645</v>
      </c>
      <c r="D97" s="144"/>
      <c r="E97" s="146"/>
      <c r="F97" s="146"/>
      <c r="G97" s="141">
        <v>13500.08</v>
      </c>
      <c r="H97" s="13"/>
      <c r="I97" s="2">
        <v>13500.08</v>
      </c>
      <c r="J97" s="142"/>
      <c r="K97" s="25"/>
      <c r="L97" s="25"/>
      <c r="M97" s="26" t="s">
        <v>138</v>
      </c>
      <c r="N97" s="27" t="s">
        <v>742</v>
      </c>
      <c r="O97" s="27" t="s">
        <v>136</v>
      </c>
      <c r="P97" s="27" t="s">
        <v>752</v>
      </c>
      <c r="Q97" s="28"/>
      <c r="R97" s="29"/>
    </row>
    <row r="98" spans="1:18" s="24" customFormat="1" ht="12.75">
      <c r="A98" s="1">
        <v>42761</v>
      </c>
      <c r="B98" t="s">
        <v>156</v>
      </c>
      <c r="C98" s="139" t="s">
        <v>661</v>
      </c>
      <c r="D98" s="144"/>
      <c r="E98" s="146"/>
      <c r="F98" s="146"/>
      <c r="G98" s="141">
        <v>13500.08</v>
      </c>
      <c r="H98" s="13"/>
      <c r="I98" s="2">
        <v>13500.08</v>
      </c>
      <c r="J98" s="142"/>
      <c r="K98" s="25"/>
      <c r="L98" s="25"/>
      <c r="M98" s="26" t="s">
        <v>138</v>
      </c>
      <c r="N98" s="27" t="s">
        <v>743</v>
      </c>
      <c r="O98" s="27" t="s">
        <v>136</v>
      </c>
      <c r="P98" s="27" t="s">
        <v>755</v>
      </c>
      <c r="Q98" s="28"/>
      <c r="R98" s="29"/>
    </row>
    <row r="99" spans="1:18" s="24" customFormat="1" ht="12.75">
      <c r="A99" s="1">
        <v>42761</v>
      </c>
      <c r="B99" t="s">
        <v>156</v>
      </c>
      <c r="C99" t="s">
        <v>519</v>
      </c>
      <c r="D99" s="144"/>
      <c r="E99" s="146"/>
      <c r="F99" s="146"/>
      <c r="G99" s="141">
        <v>13500.08</v>
      </c>
      <c r="H99" s="13" t="s">
        <v>144</v>
      </c>
      <c r="I99" s="2">
        <v>13500.08</v>
      </c>
      <c r="J99" s="142"/>
      <c r="K99" s="25"/>
      <c r="L99" s="25"/>
      <c r="M99" s="26" t="s">
        <v>138</v>
      </c>
      <c r="N99" s="27" t="s">
        <v>597</v>
      </c>
      <c r="O99" s="27" t="s">
        <v>136</v>
      </c>
      <c r="P99" s="27" t="s">
        <v>755</v>
      </c>
      <c r="Q99" s="28"/>
      <c r="R99" s="29"/>
    </row>
    <row r="100" spans="1:18" s="24" customFormat="1" ht="12.75">
      <c r="A100" s="1">
        <v>42762</v>
      </c>
      <c r="B100" t="s">
        <v>156</v>
      </c>
      <c r="C100" s="139" t="s">
        <v>490</v>
      </c>
      <c r="D100" s="144"/>
      <c r="E100" s="146"/>
      <c r="F100" s="146"/>
      <c r="G100" s="141">
        <v>13500.08</v>
      </c>
      <c r="H100" s="13"/>
      <c r="I100" s="2">
        <v>13500.08</v>
      </c>
      <c r="J100" s="142"/>
      <c r="K100" s="25"/>
      <c r="L100" s="25"/>
      <c r="M100" s="26" t="s">
        <v>138</v>
      </c>
      <c r="N100" s="27" t="s">
        <v>555</v>
      </c>
      <c r="O100" s="27" t="s">
        <v>136</v>
      </c>
      <c r="P100" s="27" t="s">
        <v>757</v>
      </c>
      <c r="Q100" s="28"/>
      <c r="R100" s="29"/>
    </row>
    <row r="101" spans="1:18" s="24" customFormat="1" ht="12.75">
      <c r="A101" s="1">
        <v>42760</v>
      </c>
      <c r="B101" t="s">
        <v>156</v>
      </c>
      <c r="C101" t="s">
        <v>646</v>
      </c>
      <c r="D101" s="144"/>
      <c r="E101" s="146"/>
      <c r="F101" s="146"/>
      <c r="G101" s="141">
        <v>13500.08</v>
      </c>
      <c r="H101" s="13"/>
      <c r="I101" s="2">
        <v>13500.08</v>
      </c>
      <c r="J101" s="142"/>
      <c r="K101" s="25"/>
      <c r="L101" s="25"/>
      <c r="M101" s="26" t="s">
        <v>138</v>
      </c>
      <c r="N101" s="27" t="s">
        <v>744</v>
      </c>
      <c r="O101" s="27" t="s">
        <v>136</v>
      </c>
      <c r="P101" s="27" t="s">
        <v>752</v>
      </c>
      <c r="Q101" s="28"/>
      <c r="R101" s="29"/>
    </row>
    <row r="102" spans="1:18" s="24" customFormat="1" ht="12.75">
      <c r="A102" s="1">
        <v>42762</v>
      </c>
      <c r="B102" t="s">
        <v>156</v>
      </c>
      <c r="C102" t="s">
        <v>672</v>
      </c>
      <c r="D102" s="144"/>
      <c r="E102" s="146"/>
      <c r="F102" s="146"/>
      <c r="G102" s="141">
        <v>17503.240000000002</v>
      </c>
      <c r="H102" s="13"/>
      <c r="I102" s="2">
        <v>17503.240000000002</v>
      </c>
      <c r="J102" s="142"/>
      <c r="K102" s="25"/>
      <c r="L102" s="25"/>
      <c r="M102" s="26" t="s">
        <v>138</v>
      </c>
      <c r="N102" s="27" t="s">
        <v>745</v>
      </c>
      <c r="O102" s="27" t="s">
        <v>383</v>
      </c>
      <c r="P102" s="27" t="s">
        <v>757</v>
      </c>
      <c r="Q102" s="28"/>
      <c r="R102" s="29"/>
    </row>
    <row r="103" spans="1:18" s="24" customFormat="1" ht="12.75">
      <c r="A103" s="1">
        <v>42760</v>
      </c>
      <c r="B103" t="s">
        <v>156</v>
      </c>
      <c r="C103" t="s">
        <v>623</v>
      </c>
      <c r="D103" s="144"/>
      <c r="E103" s="146"/>
      <c r="F103" s="146"/>
      <c r="G103" s="141">
        <v>19565.72</v>
      </c>
      <c r="H103" s="13" t="s">
        <v>225</v>
      </c>
      <c r="I103" s="2">
        <v>19565.72</v>
      </c>
      <c r="J103" s="142"/>
      <c r="K103" s="25"/>
      <c r="L103" s="25"/>
      <c r="M103" s="26" t="s">
        <v>138</v>
      </c>
      <c r="N103" s="27" t="s">
        <v>687</v>
      </c>
      <c r="O103" s="27" t="s">
        <v>298</v>
      </c>
      <c r="P103" s="27" t="s">
        <v>752</v>
      </c>
      <c r="Q103" s="28"/>
      <c r="R103" s="29"/>
    </row>
    <row r="104" spans="1:18" s="24" customFormat="1" ht="12.75">
      <c r="A104" s="1">
        <v>42761</v>
      </c>
      <c r="B104" t="s">
        <v>156</v>
      </c>
      <c r="C104" s="139" t="s">
        <v>623</v>
      </c>
      <c r="D104" s="144"/>
      <c r="E104" s="146"/>
      <c r="F104" s="146"/>
      <c r="G104" s="141">
        <v>19565.72</v>
      </c>
      <c r="H104" s="13" t="s">
        <v>225</v>
      </c>
      <c r="I104" s="2">
        <v>19565.72</v>
      </c>
      <c r="J104" s="142"/>
      <c r="K104" s="25"/>
      <c r="L104" s="25"/>
      <c r="M104" s="26" t="s">
        <v>138</v>
      </c>
      <c r="N104" s="27" t="s">
        <v>687</v>
      </c>
      <c r="O104" s="27" t="s">
        <v>298</v>
      </c>
      <c r="P104" s="27" t="s">
        <v>754</v>
      </c>
      <c r="Q104" s="28"/>
      <c r="R104" s="29"/>
    </row>
    <row r="105" spans="1:18" s="24" customFormat="1" ht="12.75">
      <c r="A105" s="1">
        <v>42756</v>
      </c>
      <c r="B105" t="s">
        <v>156</v>
      </c>
      <c r="C105" s="140" t="s">
        <v>112</v>
      </c>
      <c r="D105" s="144"/>
      <c r="E105" s="146"/>
      <c r="F105" s="146"/>
      <c r="G105" s="141">
        <v>19565.72</v>
      </c>
      <c r="H105" s="13" t="s">
        <v>135</v>
      </c>
      <c r="I105" s="2">
        <v>19565.72</v>
      </c>
      <c r="J105" s="142"/>
      <c r="K105" s="25"/>
      <c r="L105" s="25"/>
      <c r="M105" s="26" t="s">
        <v>138</v>
      </c>
      <c r="N105" s="27" t="s">
        <v>323</v>
      </c>
      <c r="O105" s="27" t="s">
        <v>298</v>
      </c>
      <c r="P105" s="27" t="s">
        <v>748</v>
      </c>
      <c r="Q105" s="28"/>
      <c r="R105" s="29"/>
    </row>
    <row r="106" spans="1:18" s="24" customFormat="1" ht="12.75">
      <c r="A106" s="1">
        <v>42759</v>
      </c>
      <c r="B106" t="s">
        <v>156</v>
      </c>
      <c r="C106" t="s">
        <v>638</v>
      </c>
      <c r="D106" s="144"/>
      <c r="E106" s="146"/>
      <c r="F106" s="146"/>
      <c r="G106" s="141">
        <v>19664.32</v>
      </c>
      <c r="H106" s="13"/>
      <c r="I106" s="2">
        <v>19664.32</v>
      </c>
      <c r="J106" s="142"/>
      <c r="K106" s="25"/>
      <c r="L106" s="25"/>
      <c r="M106" s="26" t="s">
        <v>138</v>
      </c>
      <c r="N106" s="27" t="s">
        <v>746</v>
      </c>
      <c r="O106" s="27" t="s">
        <v>136</v>
      </c>
      <c r="P106" s="27" t="s">
        <v>750</v>
      </c>
      <c r="Q106" s="28"/>
      <c r="R106" s="29"/>
    </row>
    <row r="107" spans="1:18" s="24" customFormat="1" ht="12.75">
      <c r="A107" s="1">
        <v>42762</v>
      </c>
      <c r="B107" t="s">
        <v>156</v>
      </c>
      <c r="C107" t="s">
        <v>682</v>
      </c>
      <c r="D107" s="144"/>
      <c r="E107" s="146"/>
      <c r="F107" s="146"/>
      <c r="G107" s="141">
        <v>35999.440000000002</v>
      </c>
      <c r="H107" s="13"/>
      <c r="I107" s="2">
        <v>35999.440000000002</v>
      </c>
      <c r="J107" s="142"/>
      <c r="K107" s="25"/>
      <c r="L107" s="25"/>
      <c r="M107" s="26" t="s">
        <v>138</v>
      </c>
      <c r="N107" s="27" t="s">
        <v>747</v>
      </c>
      <c r="O107" s="27" t="s">
        <v>390</v>
      </c>
      <c r="P107" s="27" t="s">
        <v>757</v>
      </c>
      <c r="Q107" s="28"/>
      <c r="R107" s="29"/>
    </row>
    <row r="108" spans="1:18" s="24" customFormat="1" ht="12.75">
      <c r="A108" s="148"/>
      <c r="B108" s="140"/>
      <c r="C108" s="140"/>
      <c r="D108" s="144"/>
      <c r="E108" s="146"/>
      <c r="F108" s="146"/>
      <c r="G108" s="141"/>
      <c r="H108" s="13"/>
      <c r="I108" s="144"/>
      <c r="J108" s="142"/>
      <c r="K108" s="25"/>
      <c r="L108" s="25"/>
      <c r="M108" s="26"/>
      <c r="N108" s="27"/>
      <c r="O108" s="27"/>
      <c r="P108" s="27"/>
      <c r="Q108" s="28"/>
      <c r="R108" s="29"/>
    </row>
    <row r="109" spans="1:18" s="24" customFormat="1" ht="12.75">
      <c r="A109" s="298"/>
      <c r="B109" s="299"/>
      <c r="C109" s="299"/>
      <c r="D109" s="144"/>
      <c r="E109" s="146"/>
      <c r="F109" s="146"/>
      <c r="G109" s="300"/>
      <c r="H109" s="13"/>
      <c r="I109" s="144"/>
      <c r="J109" s="142"/>
      <c r="K109" s="25"/>
      <c r="L109" s="25"/>
      <c r="M109" s="26"/>
      <c r="N109" s="27"/>
      <c r="O109" s="27"/>
      <c r="P109" s="27"/>
      <c r="Q109" s="28"/>
      <c r="R109" s="29"/>
    </row>
    <row r="110" spans="1:18" s="24" customFormat="1" ht="12.75">
      <c r="A110" s="147"/>
      <c r="B110" s="114"/>
      <c r="C110" s="114"/>
      <c r="D110" s="144"/>
      <c r="E110" s="146"/>
      <c r="F110" s="146"/>
      <c r="G110" s="142"/>
      <c r="H110" s="13"/>
      <c r="I110" s="144"/>
      <c r="J110" s="142"/>
      <c r="K110" s="25"/>
      <c r="L110" s="25"/>
      <c r="M110" s="26"/>
      <c r="N110" s="27"/>
      <c r="O110" s="27"/>
      <c r="P110" s="27"/>
      <c r="Q110" s="28"/>
      <c r="R110" s="29"/>
    </row>
    <row r="111" spans="1:18" s="24" customFormat="1" ht="12.75">
      <c r="A111" s="148"/>
      <c r="B111" s="140"/>
      <c r="C111" s="140"/>
      <c r="D111" s="142"/>
      <c r="E111" s="146"/>
      <c r="F111" s="146"/>
      <c r="G111" s="141"/>
      <c r="H111" s="13"/>
      <c r="I111" s="141"/>
      <c r="J111" s="142"/>
      <c r="K111" s="25"/>
      <c r="L111" s="25"/>
      <c r="M111" s="26"/>
      <c r="N111" s="27"/>
      <c r="O111" s="27"/>
      <c r="P111" s="27"/>
      <c r="Q111" s="28"/>
      <c r="R111" s="29"/>
    </row>
    <row r="112" spans="1:18" s="24" customFormat="1" ht="12.75">
      <c r="A112" s="148"/>
      <c r="B112" s="140"/>
      <c r="C112" s="140"/>
      <c r="D112" s="142"/>
      <c r="E112" s="146"/>
      <c r="F112" s="146"/>
      <c r="G112" s="141"/>
      <c r="H112" s="13"/>
      <c r="I112" s="141"/>
      <c r="J112" s="142"/>
      <c r="K112" s="25"/>
      <c r="L112" s="25"/>
      <c r="M112" s="26"/>
      <c r="N112" s="27"/>
      <c r="O112" s="27"/>
      <c r="P112" s="27"/>
      <c r="Q112" s="28"/>
      <c r="R112" s="29"/>
    </row>
    <row r="113" spans="1:18" s="24" customFormat="1" ht="13.5" thickBot="1">
      <c r="A113" s="148"/>
      <c r="B113" s="140"/>
      <c r="C113" s="140"/>
      <c r="D113" s="142"/>
      <c r="E113" s="146"/>
      <c r="F113" s="146"/>
      <c r="G113" s="141"/>
      <c r="H113" s="13"/>
      <c r="I113" s="141"/>
      <c r="J113" s="142"/>
      <c r="K113" s="25"/>
      <c r="L113" s="25"/>
      <c r="M113" s="26"/>
      <c r="N113" s="27"/>
      <c r="O113" s="27"/>
      <c r="P113" s="27"/>
      <c r="Q113" s="28"/>
      <c r="R113" s="29"/>
    </row>
    <row r="114" spans="1:18" ht="12.75" thickBot="1">
      <c r="D114" s="72">
        <f>SUM(D5:D113)</f>
        <v>0</v>
      </c>
      <c r="G114" s="72">
        <f>SUM(G5:G113)</f>
        <v>468288.52000000037</v>
      </c>
      <c r="I114" s="72">
        <f>SUM(I5:I113)</f>
        <v>432293.71999999986</v>
      </c>
      <c r="J114" s="72">
        <f>SUM(J5:J113)</f>
        <v>35994.800000000003</v>
      </c>
      <c r="K114" s="36"/>
      <c r="N114" s="37" t="s">
        <v>223</v>
      </c>
      <c r="O114" s="38">
        <f>SUM(I114:K114)</f>
        <v>468288.51999999984</v>
      </c>
    </row>
    <row r="115" spans="1:18" ht="12.75">
      <c r="A115" s="50"/>
      <c r="B115" s="51"/>
      <c r="C115" s="51"/>
      <c r="G115" s="6"/>
    </row>
    <row r="116" spans="1:18">
      <c r="G116" s="36"/>
    </row>
  </sheetData>
  <autoFilter ref="A4:R114"/>
  <mergeCells count="1">
    <mergeCell ref="A2:Q2"/>
  </mergeCells>
  <phoneticPr fontId="7" type="noConversion"/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topLeftCell="A31" workbookViewId="0">
      <selection activeCell="H63" sqref="H63"/>
    </sheetView>
  </sheetViews>
  <sheetFormatPr baseColWidth="10" defaultRowHeight="12.75"/>
  <cols>
    <col min="6" max="6" width="19.7109375" bestFit="1" customWidth="1"/>
  </cols>
  <sheetData>
    <row r="1" spans="1:7">
      <c r="A1" s="343" t="s">
        <v>3935</v>
      </c>
      <c r="B1" s="343">
        <v>7300021870</v>
      </c>
      <c r="C1" s="343" t="s">
        <v>2730</v>
      </c>
      <c r="D1" s="343" t="s">
        <v>3302</v>
      </c>
      <c r="E1" s="343" t="s">
        <v>3739</v>
      </c>
      <c r="F1" s="343" t="s">
        <v>2731</v>
      </c>
      <c r="G1" s="344">
        <v>11456.16</v>
      </c>
    </row>
    <row r="2" spans="1:7">
      <c r="A2" s="343" t="s">
        <v>3936</v>
      </c>
      <c r="B2" s="343">
        <v>7300022529</v>
      </c>
      <c r="C2" s="343" t="s">
        <v>2730</v>
      </c>
      <c r="D2" s="343" t="s">
        <v>1205</v>
      </c>
      <c r="E2" s="343" t="s">
        <v>3454</v>
      </c>
      <c r="F2" s="343" t="s">
        <v>2731</v>
      </c>
      <c r="G2" s="344">
        <v>4423.08</v>
      </c>
    </row>
    <row r="3" spans="1:7">
      <c r="A3" s="445" t="s">
        <v>3937</v>
      </c>
      <c r="B3" s="445">
        <v>7400101324</v>
      </c>
      <c r="C3" s="445" t="s">
        <v>2742</v>
      </c>
      <c r="D3" s="445" t="s">
        <v>3853</v>
      </c>
      <c r="E3" s="445" t="s">
        <v>157</v>
      </c>
      <c r="F3" s="445" t="s">
        <v>2834</v>
      </c>
      <c r="G3" s="422">
        <v>1241.2</v>
      </c>
    </row>
    <row r="4" spans="1:7">
      <c r="A4" s="445" t="s">
        <v>3937</v>
      </c>
      <c r="B4" s="445">
        <v>7400101327</v>
      </c>
      <c r="C4" s="445" t="s">
        <v>2742</v>
      </c>
      <c r="D4" s="445" t="s">
        <v>3852</v>
      </c>
      <c r="E4" s="445" t="s">
        <v>157</v>
      </c>
      <c r="F4" s="445" t="s">
        <v>2834</v>
      </c>
      <c r="G4" s="422">
        <v>1241.2</v>
      </c>
    </row>
    <row r="5" spans="1:7">
      <c r="A5" s="445" t="s">
        <v>3938</v>
      </c>
      <c r="B5" s="445">
        <v>7400104483</v>
      </c>
      <c r="C5" s="445" t="s">
        <v>2742</v>
      </c>
      <c r="D5" s="445" t="s">
        <v>3870</v>
      </c>
      <c r="E5" s="445" t="s">
        <v>157</v>
      </c>
      <c r="F5" s="445" t="s">
        <v>2834</v>
      </c>
      <c r="G5" s="422">
        <v>1241.2</v>
      </c>
    </row>
    <row r="6" spans="1:7">
      <c r="A6" s="445" t="s">
        <v>3938</v>
      </c>
      <c r="B6" s="445">
        <v>7400104487</v>
      </c>
      <c r="C6" s="445" t="s">
        <v>2742</v>
      </c>
      <c r="D6" s="445" t="s">
        <v>3859</v>
      </c>
      <c r="E6" s="445" t="s">
        <v>157</v>
      </c>
      <c r="F6" s="445" t="s">
        <v>2834</v>
      </c>
      <c r="G6" s="422">
        <v>1241.2</v>
      </c>
    </row>
    <row r="7" spans="1:7">
      <c r="A7" s="445" t="s">
        <v>3938</v>
      </c>
      <c r="B7" s="445">
        <v>7400104513</v>
      </c>
      <c r="C7" s="445" t="s">
        <v>2742</v>
      </c>
      <c r="D7" s="445" t="s">
        <v>3880</v>
      </c>
      <c r="E7" s="445" t="s">
        <v>157</v>
      </c>
      <c r="F7" s="445" t="s">
        <v>2834</v>
      </c>
      <c r="G7" s="422">
        <v>1241.2</v>
      </c>
    </row>
    <row r="8" spans="1:7">
      <c r="A8" s="445" t="s">
        <v>3938</v>
      </c>
      <c r="B8" s="445">
        <v>7400104517</v>
      </c>
      <c r="C8" s="445" t="s">
        <v>2742</v>
      </c>
      <c r="D8" s="445" t="s">
        <v>3855</v>
      </c>
      <c r="E8" s="445" t="s">
        <v>157</v>
      </c>
      <c r="F8" s="445" t="s">
        <v>2834</v>
      </c>
      <c r="G8" s="422">
        <v>1241.2</v>
      </c>
    </row>
    <row r="9" spans="1:7">
      <c r="A9" s="445" t="s">
        <v>3938</v>
      </c>
      <c r="B9" s="445">
        <v>7400104520</v>
      </c>
      <c r="C9" s="445" t="s">
        <v>2742</v>
      </c>
      <c r="D9" s="445" t="s">
        <v>3881</v>
      </c>
      <c r="E9" s="445" t="s">
        <v>157</v>
      </c>
      <c r="F9" s="445" t="s">
        <v>2834</v>
      </c>
      <c r="G9" s="422">
        <v>1241.2</v>
      </c>
    </row>
    <row r="10" spans="1:7">
      <c r="A10" s="445" t="s">
        <v>3938</v>
      </c>
      <c r="B10" s="445">
        <v>7400104523</v>
      </c>
      <c r="C10" s="445" t="s">
        <v>2742</v>
      </c>
      <c r="D10" s="445" t="s">
        <v>3854</v>
      </c>
      <c r="E10" s="445" t="s">
        <v>157</v>
      </c>
      <c r="F10" s="445" t="s">
        <v>2834</v>
      </c>
      <c r="G10" s="422">
        <v>1241.2</v>
      </c>
    </row>
    <row r="11" spans="1:7">
      <c r="A11" s="445" t="s">
        <v>3938</v>
      </c>
      <c r="B11" s="445">
        <v>7400104526</v>
      </c>
      <c r="C11" s="445" t="s">
        <v>2742</v>
      </c>
      <c r="D11" s="445" t="s">
        <v>3873</v>
      </c>
      <c r="E11" s="445" t="s">
        <v>157</v>
      </c>
      <c r="F11" s="445" t="s">
        <v>2834</v>
      </c>
      <c r="G11" s="422">
        <v>1241.2</v>
      </c>
    </row>
    <row r="12" spans="1:7">
      <c r="A12" s="445" t="s">
        <v>3938</v>
      </c>
      <c r="B12" s="445">
        <v>7400104529</v>
      </c>
      <c r="C12" s="445" t="s">
        <v>2742</v>
      </c>
      <c r="D12" s="445" t="s">
        <v>3856</v>
      </c>
      <c r="E12" s="445" t="s">
        <v>157</v>
      </c>
      <c r="F12" s="445" t="s">
        <v>2834</v>
      </c>
      <c r="G12" s="422">
        <v>1241.2</v>
      </c>
    </row>
    <row r="13" spans="1:7">
      <c r="A13" s="445" t="s">
        <v>3938</v>
      </c>
      <c r="B13" s="445">
        <v>7400104532</v>
      </c>
      <c r="C13" s="445" t="s">
        <v>2742</v>
      </c>
      <c r="D13" s="445" t="s">
        <v>3867</v>
      </c>
      <c r="E13" s="445" t="s">
        <v>157</v>
      </c>
      <c r="F13" s="445" t="s">
        <v>2834</v>
      </c>
      <c r="G13" s="422">
        <v>1241.2</v>
      </c>
    </row>
    <row r="14" spans="1:7">
      <c r="A14" s="445" t="s">
        <v>3938</v>
      </c>
      <c r="B14" s="445">
        <v>7400104535</v>
      </c>
      <c r="C14" s="445" t="s">
        <v>2742</v>
      </c>
      <c r="D14" s="445" t="s">
        <v>3862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3938</v>
      </c>
      <c r="B15" s="445">
        <v>7400104538</v>
      </c>
      <c r="C15" s="445" t="s">
        <v>2742</v>
      </c>
      <c r="D15" s="445" t="s">
        <v>3869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3938</v>
      </c>
      <c r="B16" s="445">
        <v>7400104541</v>
      </c>
      <c r="C16" s="445" t="s">
        <v>2742</v>
      </c>
      <c r="D16" s="445" t="s">
        <v>3866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3938</v>
      </c>
      <c r="B17" s="445">
        <v>7400104544</v>
      </c>
      <c r="C17" s="445" t="s">
        <v>2742</v>
      </c>
      <c r="D17" s="445" t="s">
        <v>3876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3938</v>
      </c>
      <c r="B18" s="445">
        <v>7400104546</v>
      </c>
      <c r="C18" s="445" t="s">
        <v>2742</v>
      </c>
      <c r="D18" s="445" t="s">
        <v>3861</v>
      </c>
      <c r="E18" s="445" t="s">
        <v>157</v>
      </c>
      <c r="F18" s="445" t="s">
        <v>2834</v>
      </c>
      <c r="G18" s="422">
        <v>1241.2</v>
      </c>
    </row>
    <row r="19" spans="1:7">
      <c r="A19" s="445" t="s">
        <v>3938</v>
      </c>
      <c r="B19" s="445">
        <v>7400104548</v>
      </c>
      <c r="C19" s="445" t="s">
        <v>2742</v>
      </c>
      <c r="D19" s="445" t="s">
        <v>3860</v>
      </c>
      <c r="E19" s="445" t="s">
        <v>157</v>
      </c>
      <c r="F19" s="445" t="s">
        <v>2834</v>
      </c>
      <c r="G19" s="422">
        <v>1241.2</v>
      </c>
    </row>
    <row r="20" spans="1:7">
      <c r="A20" s="445" t="s">
        <v>3938</v>
      </c>
      <c r="B20" s="445">
        <v>7400104549</v>
      </c>
      <c r="C20" s="445" t="s">
        <v>2742</v>
      </c>
      <c r="D20" s="445" t="s">
        <v>3877</v>
      </c>
      <c r="E20" s="445" t="s">
        <v>157</v>
      </c>
      <c r="F20" s="445" t="s">
        <v>2834</v>
      </c>
      <c r="G20" s="422">
        <v>1241.2</v>
      </c>
    </row>
    <row r="21" spans="1:7">
      <c r="A21" s="445" t="s">
        <v>3938</v>
      </c>
      <c r="B21" s="445">
        <v>7400104551</v>
      </c>
      <c r="C21" s="445" t="s">
        <v>2742</v>
      </c>
      <c r="D21" s="445" t="s">
        <v>3857</v>
      </c>
      <c r="E21" s="445" t="s">
        <v>157</v>
      </c>
      <c r="F21" s="445" t="s">
        <v>2834</v>
      </c>
      <c r="G21" s="422">
        <v>1241.2</v>
      </c>
    </row>
    <row r="22" spans="1:7">
      <c r="A22" s="445" t="s">
        <v>3938</v>
      </c>
      <c r="B22" s="445">
        <v>7400104553</v>
      </c>
      <c r="C22" s="445" t="s">
        <v>2742</v>
      </c>
      <c r="D22" s="445" t="s">
        <v>3874</v>
      </c>
      <c r="E22" s="445" t="s">
        <v>157</v>
      </c>
      <c r="F22" s="445" t="s">
        <v>2834</v>
      </c>
      <c r="G22" s="422">
        <v>1241.2</v>
      </c>
    </row>
    <row r="23" spans="1:7">
      <c r="A23" s="445" t="s">
        <v>3938</v>
      </c>
      <c r="B23" s="445">
        <v>7400104556</v>
      </c>
      <c r="C23" s="445" t="s">
        <v>2742</v>
      </c>
      <c r="D23" s="445" t="s">
        <v>3878</v>
      </c>
      <c r="E23" s="445" t="s">
        <v>157</v>
      </c>
      <c r="F23" s="445" t="s">
        <v>2834</v>
      </c>
      <c r="G23" s="422">
        <v>1241.2</v>
      </c>
    </row>
    <row r="24" spans="1:7">
      <c r="A24" s="445" t="s">
        <v>3938</v>
      </c>
      <c r="B24" s="445">
        <v>7400104558</v>
      </c>
      <c r="C24" s="445" t="s">
        <v>2742</v>
      </c>
      <c r="D24" s="445" t="s">
        <v>3863</v>
      </c>
      <c r="E24" s="445" t="s">
        <v>157</v>
      </c>
      <c r="F24" s="445" t="s">
        <v>2834</v>
      </c>
      <c r="G24" s="422">
        <v>1241.2</v>
      </c>
    </row>
    <row r="25" spans="1:7">
      <c r="A25" s="445" t="s">
        <v>3938</v>
      </c>
      <c r="B25" s="445">
        <v>7400104560</v>
      </c>
      <c r="C25" s="445" t="s">
        <v>2742</v>
      </c>
      <c r="D25" s="445" t="s">
        <v>3865</v>
      </c>
      <c r="E25" s="445" t="s">
        <v>157</v>
      </c>
      <c r="F25" s="445" t="s">
        <v>2834</v>
      </c>
      <c r="G25" s="422">
        <v>1241.2</v>
      </c>
    </row>
    <row r="26" spans="1:7">
      <c r="A26" s="445" t="s">
        <v>3938</v>
      </c>
      <c r="B26" s="445">
        <v>7400104562</v>
      </c>
      <c r="C26" s="445" t="s">
        <v>2742</v>
      </c>
      <c r="D26" s="445" t="s">
        <v>3858</v>
      </c>
      <c r="E26" s="445" t="s">
        <v>157</v>
      </c>
      <c r="F26" s="445" t="s">
        <v>2834</v>
      </c>
      <c r="G26" s="422">
        <v>1241.2</v>
      </c>
    </row>
    <row r="27" spans="1:7">
      <c r="A27" s="445" t="s">
        <v>3938</v>
      </c>
      <c r="B27" s="445">
        <v>7400104564</v>
      </c>
      <c r="C27" s="445" t="s">
        <v>2742</v>
      </c>
      <c r="D27" s="445" t="s">
        <v>3864</v>
      </c>
      <c r="E27" s="445" t="s">
        <v>157</v>
      </c>
      <c r="F27" s="445" t="s">
        <v>2834</v>
      </c>
      <c r="G27" s="422">
        <v>1241.2</v>
      </c>
    </row>
    <row r="28" spans="1:7">
      <c r="A28" s="445" t="s">
        <v>3938</v>
      </c>
      <c r="B28" s="445">
        <v>7400104566</v>
      </c>
      <c r="C28" s="445" t="s">
        <v>2742</v>
      </c>
      <c r="D28" s="445" t="s">
        <v>3879</v>
      </c>
      <c r="E28" s="445" t="s">
        <v>157</v>
      </c>
      <c r="F28" s="445" t="s">
        <v>2834</v>
      </c>
      <c r="G28" s="422">
        <v>1241.2</v>
      </c>
    </row>
    <row r="29" spans="1:7">
      <c r="A29" s="445" t="s">
        <v>3938</v>
      </c>
      <c r="B29" s="445">
        <v>7400104568</v>
      </c>
      <c r="C29" s="445" t="s">
        <v>2742</v>
      </c>
      <c r="D29" s="445" t="s">
        <v>3871</v>
      </c>
      <c r="E29" s="445" t="s">
        <v>157</v>
      </c>
      <c r="F29" s="445" t="s">
        <v>2834</v>
      </c>
      <c r="G29" s="422">
        <v>1241.2</v>
      </c>
    </row>
    <row r="30" spans="1:7">
      <c r="A30" s="445" t="s">
        <v>3938</v>
      </c>
      <c r="B30" s="445">
        <v>7400104569</v>
      </c>
      <c r="C30" s="445" t="s">
        <v>2742</v>
      </c>
      <c r="D30" s="445" t="s">
        <v>3868</v>
      </c>
      <c r="E30" s="445" t="s">
        <v>157</v>
      </c>
      <c r="F30" s="445" t="s">
        <v>2834</v>
      </c>
      <c r="G30" s="422">
        <v>1241.2</v>
      </c>
    </row>
    <row r="31" spans="1:7">
      <c r="A31" s="445" t="s">
        <v>3936</v>
      </c>
      <c r="B31" s="445">
        <v>7400105294</v>
      </c>
      <c r="C31" s="445" t="s">
        <v>2742</v>
      </c>
      <c r="D31" s="445" t="s">
        <v>3872</v>
      </c>
      <c r="E31" s="445" t="s">
        <v>157</v>
      </c>
      <c r="F31" s="445" t="s">
        <v>2834</v>
      </c>
      <c r="G31" s="422">
        <v>1241.2</v>
      </c>
    </row>
    <row r="32" spans="1:7">
      <c r="A32" s="445" t="s">
        <v>3939</v>
      </c>
      <c r="B32" s="445">
        <v>7400106126</v>
      </c>
      <c r="C32" s="445" t="s">
        <v>2742</v>
      </c>
      <c r="D32" s="445" t="s">
        <v>3875</v>
      </c>
      <c r="E32" s="445" t="s">
        <v>157</v>
      </c>
      <c r="F32" s="445" t="s">
        <v>2834</v>
      </c>
      <c r="G32" s="422">
        <v>1241.2</v>
      </c>
    </row>
    <row r="33" spans="1:7">
      <c r="A33" t="s">
        <v>3935</v>
      </c>
      <c r="B33">
        <v>7400103817</v>
      </c>
      <c r="C33" t="s">
        <v>2742</v>
      </c>
      <c r="D33" t="s">
        <v>2743</v>
      </c>
      <c r="E33" t="s">
        <v>3847</v>
      </c>
      <c r="F33" t="s">
        <v>2834</v>
      </c>
      <c r="G33" s="2">
        <v>4423.08</v>
      </c>
    </row>
    <row r="34" spans="1:7">
      <c r="A34" t="s">
        <v>3935</v>
      </c>
      <c r="B34">
        <v>7400103806</v>
      </c>
      <c r="C34" t="s">
        <v>2742</v>
      </c>
      <c r="D34" t="s">
        <v>2416</v>
      </c>
      <c r="E34" t="s">
        <v>3845</v>
      </c>
      <c r="F34" t="s">
        <v>2834</v>
      </c>
      <c r="G34" s="2">
        <v>4464.84</v>
      </c>
    </row>
    <row r="35" spans="1:7">
      <c r="A35" t="s">
        <v>3939</v>
      </c>
      <c r="B35">
        <v>7400106128</v>
      </c>
      <c r="C35" t="s">
        <v>2742</v>
      </c>
      <c r="D35" t="s">
        <v>3882</v>
      </c>
      <c r="E35" t="s">
        <v>3848</v>
      </c>
      <c r="F35" t="s">
        <v>2834</v>
      </c>
      <c r="G35" s="2">
        <v>4499.6400000000003</v>
      </c>
    </row>
    <row r="36" spans="1:7">
      <c r="A36" t="s">
        <v>3936</v>
      </c>
      <c r="B36">
        <v>7400105298</v>
      </c>
      <c r="C36" t="s">
        <v>2742</v>
      </c>
      <c r="D36" t="s">
        <v>2620</v>
      </c>
      <c r="E36" t="s">
        <v>3849</v>
      </c>
      <c r="F36" t="s">
        <v>2834</v>
      </c>
      <c r="G36" s="2">
        <v>8144.36</v>
      </c>
    </row>
    <row r="37" spans="1:7">
      <c r="A37" t="s">
        <v>3935</v>
      </c>
      <c r="B37">
        <v>7400103810</v>
      </c>
      <c r="C37" t="s">
        <v>2742</v>
      </c>
      <c r="D37" t="s">
        <v>3883</v>
      </c>
      <c r="E37" t="s">
        <v>3846</v>
      </c>
      <c r="F37" t="s">
        <v>2834</v>
      </c>
      <c r="G37" s="2">
        <v>8780.0400000000009</v>
      </c>
    </row>
    <row r="38" spans="1:7">
      <c r="A38" t="s">
        <v>3937</v>
      </c>
      <c r="B38">
        <v>7400101339</v>
      </c>
      <c r="C38" t="s">
        <v>2742</v>
      </c>
      <c r="D38" t="s">
        <v>3884</v>
      </c>
      <c r="E38" t="s">
        <v>3737</v>
      </c>
      <c r="F38" t="s">
        <v>2834</v>
      </c>
      <c r="G38" s="2">
        <v>9000.44</v>
      </c>
    </row>
    <row r="39" spans="1:7">
      <c r="A39" t="s">
        <v>3937</v>
      </c>
      <c r="B39">
        <v>7400101342</v>
      </c>
      <c r="C39" t="s">
        <v>2742</v>
      </c>
      <c r="D39" t="s">
        <v>3318</v>
      </c>
      <c r="E39" t="s">
        <v>3779</v>
      </c>
      <c r="F39" t="s">
        <v>2834</v>
      </c>
      <c r="G39" s="2">
        <v>9000.44</v>
      </c>
    </row>
    <row r="40" spans="1:7">
      <c r="A40" t="s">
        <v>3935</v>
      </c>
      <c r="B40">
        <v>7400103814</v>
      </c>
      <c r="C40" t="s">
        <v>2742</v>
      </c>
      <c r="D40" t="s">
        <v>3336</v>
      </c>
      <c r="E40" t="s">
        <v>3737</v>
      </c>
      <c r="F40" t="s">
        <v>2834</v>
      </c>
      <c r="G40" s="2">
        <v>9000.44</v>
      </c>
    </row>
    <row r="41" spans="1:7">
      <c r="A41" t="s">
        <v>3936</v>
      </c>
      <c r="B41">
        <v>7400105303</v>
      </c>
      <c r="C41" t="s">
        <v>2742</v>
      </c>
      <c r="D41" t="s">
        <v>3620</v>
      </c>
      <c r="E41" t="s">
        <v>3737</v>
      </c>
      <c r="F41" t="s">
        <v>2834</v>
      </c>
      <c r="G41" s="2">
        <v>9000.44</v>
      </c>
    </row>
    <row r="42" spans="1:7">
      <c r="A42" t="s">
        <v>3936</v>
      </c>
      <c r="B42">
        <v>7400105307</v>
      </c>
      <c r="C42" t="s">
        <v>2742</v>
      </c>
      <c r="D42" t="s">
        <v>3854</v>
      </c>
      <c r="E42" t="s">
        <v>3737</v>
      </c>
      <c r="F42" t="s">
        <v>2834</v>
      </c>
      <c r="G42" s="2">
        <v>9000.44</v>
      </c>
    </row>
    <row r="43" spans="1:7">
      <c r="A43" t="s">
        <v>3937</v>
      </c>
      <c r="B43">
        <v>7400101331</v>
      </c>
      <c r="C43" t="s">
        <v>2742</v>
      </c>
      <c r="D43" t="s">
        <v>3885</v>
      </c>
      <c r="E43" t="s">
        <v>3843</v>
      </c>
      <c r="F43" t="s">
        <v>2834</v>
      </c>
      <c r="G43" s="2">
        <v>9043.36</v>
      </c>
    </row>
    <row r="44" spans="1:7">
      <c r="A44" t="s">
        <v>3937</v>
      </c>
      <c r="B44">
        <v>7400101345</v>
      </c>
      <c r="C44" t="s">
        <v>2742</v>
      </c>
      <c r="D44" t="s">
        <v>3137</v>
      </c>
      <c r="E44" t="s">
        <v>3739</v>
      </c>
      <c r="F44" t="s">
        <v>2834</v>
      </c>
      <c r="G44" s="2">
        <v>11456.16</v>
      </c>
    </row>
    <row r="45" spans="1:7">
      <c r="A45" t="s">
        <v>3937</v>
      </c>
      <c r="B45">
        <v>7400101348</v>
      </c>
      <c r="C45" t="s">
        <v>2742</v>
      </c>
      <c r="D45" t="s">
        <v>3302</v>
      </c>
      <c r="E45" t="s">
        <v>3739</v>
      </c>
      <c r="F45" t="s">
        <v>2834</v>
      </c>
      <c r="G45" s="2">
        <v>11456.16</v>
      </c>
    </row>
    <row r="46" spans="1:7">
      <c r="A46" t="s">
        <v>3935</v>
      </c>
      <c r="B46">
        <v>7400103826</v>
      </c>
      <c r="C46" t="s">
        <v>2742</v>
      </c>
      <c r="D46" t="s">
        <v>1862</v>
      </c>
      <c r="E46" t="s">
        <v>3739</v>
      </c>
      <c r="F46" t="s">
        <v>2834</v>
      </c>
      <c r="G46" s="2">
        <v>11456.16</v>
      </c>
    </row>
    <row r="47" spans="1:7">
      <c r="A47" t="s">
        <v>3935</v>
      </c>
      <c r="B47">
        <v>7400103829</v>
      </c>
      <c r="C47" t="s">
        <v>2742</v>
      </c>
      <c r="D47" t="s">
        <v>2307</v>
      </c>
      <c r="E47" t="s">
        <v>3739</v>
      </c>
      <c r="F47" t="s">
        <v>2834</v>
      </c>
      <c r="G47" s="2">
        <v>11456.16</v>
      </c>
    </row>
    <row r="48" spans="1:7">
      <c r="A48" t="s">
        <v>3935</v>
      </c>
      <c r="B48">
        <v>7400103823</v>
      </c>
      <c r="C48" t="s">
        <v>2742</v>
      </c>
      <c r="D48" t="s">
        <v>3886</v>
      </c>
      <c r="E48" t="s">
        <v>3739</v>
      </c>
      <c r="F48" t="s">
        <v>2834</v>
      </c>
      <c r="G48" s="2">
        <v>11648.72</v>
      </c>
    </row>
    <row r="49" spans="1:7">
      <c r="A49" t="s">
        <v>3935</v>
      </c>
      <c r="B49">
        <v>7400103820</v>
      </c>
      <c r="C49" t="s">
        <v>2742</v>
      </c>
      <c r="D49" t="s">
        <v>3887</v>
      </c>
      <c r="E49" t="s">
        <v>3779</v>
      </c>
      <c r="F49" t="s">
        <v>2834</v>
      </c>
      <c r="G49" s="2">
        <v>13773.84</v>
      </c>
    </row>
    <row r="50" spans="1:7">
      <c r="A50" t="s">
        <v>3939</v>
      </c>
      <c r="B50">
        <v>7400106134</v>
      </c>
      <c r="C50" t="s">
        <v>2742</v>
      </c>
      <c r="D50" t="s">
        <v>2937</v>
      </c>
      <c r="E50" t="s">
        <v>3779</v>
      </c>
      <c r="F50" t="s">
        <v>2834</v>
      </c>
      <c r="G50" s="2">
        <v>14317.88</v>
      </c>
    </row>
    <row r="51" spans="1:7">
      <c r="A51" t="s">
        <v>3939</v>
      </c>
      <c r="B51">
        <v>7400106131</v>
      </c>
      <c r="C51" t="s">
        <v>2742</v>
      </c>
      <c r="D51" t="s">
        <v>3888</v>
      </c>
      <c r="E51" t="s">
        <v>3850</v>
      </c>
      <c r="F51" t="s">
        <v>2834</v>
      </c>
      <c r="G51" s="2">
        <v>41156.800000000003</v>
      </c>
    </row>
    <row r="52" spans="1:7">
      <c r="A52" t="s">
        <v>3937</v>
      </c>
      <c r="B52">
        <v>7400101335</v>
      </c>
      <c r="C52" t="s">
        <v>2742</v>
      </c>
      <c r="D52" t="s">
        <v>3889</v>
      </c>
      <c r="E52" t="s">
        <v>3844</v>
      </c>
      <c r="F52" t="s">
        <v>2834</v>
      </c>
      <c r="G52" s="2">
        <v>52157.08</v>
      </c>
    </row>
    <row r="53" spans="1:7">
      <c r="A53" t="s">
        <v>3931</v>
      </c>
    </row>
    <row r="54" spans="1:7">
      <c r="A54" t="s">
        <v>3932</v>
      </c>
    </row>
    <row r="55" spans="1:7">
      <c r="A55" t="s">
        <v>3933</v>
      </c>
    </row>
    <row r="56" spans="1:7">
      <c r="A56" t="s">
        <v>3934</v>
      </c>
    </row>
    <row r="57" spans="1:7">
      <c r="A57" t="s">
        <v>621</v>
      </c>
    </row>
  </sheetData>
  <sortState ref="A3:G52">
    <sortCondition ref="G3:G52"/>
  </sortState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76"/>
  <sheetViews>
    <sheetView topLeftCell="A55" workbookViewId="0">
      <selection activeCell="A81" sqref="A81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3930</v>
      </c>
      <c r="E1" s="40"/>
      <c r="K1" s="756"/>
      <c r="L1" s="756"/>
      <c r="M1" s="756"/>
    </row>
    <row r="2" spans="1:15" ht="15">
      <c r="A2" s="756"/>
      <c r="B2" s="756"/>
      <c r="C2" s="756"/>
      <c r="D2" s="756"/>
      <c r="E2" s="756"/>
      <c r="F2" s="757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757"/>
      <c r="K3" s="41" t="s">
        <v>187</v>
      </c>
      <c r="L3" s="42"/>
      <c r="M3" s="756"/>
    </row>
    <row r="4" spans="1:15" ht="12" customHeight="1">
      <c r="A4" s="765" t="s">
        <v>129</v>
      </c>
      <c r="B4" s="767" t="s">
        <v>130</v>
      </c>
      <c r="C4" s="767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758"/>
    </row>
    <row r="5" spans="1:15" ht="12" customHeight="1">
      <c r="A5" s="766" t="s">
        <v>138</v>
      </c>
      <c r="B5" s="440" t="s">
        <v>3890</v>
      </c>
      <c r="C5" s="440" t="s">
        <v>136</v>
      </c>
      <c r="D5" s="692">
        <f>1070*1.16</f>
        <v>1241.1999999999998</v>
      </c>
      <c r="E5" s="335"/>
      <c r="F5" s="751" t="s">
        <v>137</v>
      </c>
      <c r="L5" s="42"/>
      <c r="M5" s="756"/>
    </row>
    <row r="6" spans="1:15" s="729" customFormat="1" ht="15" customHeight="1">
      <c r="A6" s="637" t="s">
        <v>138</v>
      </c>
      <c r="B6" s="339" t="s">
        <v>3892</v>
      </c>
      <c r="C6" s="339" t="s">
        <v>136</v>
      </c>
      <c r="D6" s="692">
        <f>1070*1.16</f>
        <v>1241.1999999999998</v>
      </c>
      <c r="E6" s="335"/>
      <c r="F6" s="751" t="s">
        <v>137</v>
      </c>
      <c r="G6" s="357"/>
      <c r="H6" s="357"/>
      <c r="I6" s="357"/>
      <c r="J6" s="383"/>
      <c r="K6" s="357"/>
      <c r="L6" s="358"/>
      <c r="M6" s="749"/>
    </row>
    <row r="7" spans="1:15" s="729" customFormat="1" ht="15" customHeight="1">
      <c r="A7" s="637" t="s">
        <v>138</v>
      </c>
      <c r="B7" s="339" t="s">
        <v>3893</v>
      </c>
      <c r="C7" s="339" t="s">
        <v>136</v>
      </c>
      <c r="D7" s="692">
        <f>1070*1.16</f>
        <v>1241.1999999999998</v>
      </c>
      <c r="E7" s="335"/>
      <c r="F7" s="751" t="s">
        <v>137</v>
      </c>
      <c r="G7" s="357"/>
      <c r="H7" s="357"/>
      <c r="I7" s="357"/>
      <c r="J7" s="383"/>
      <c r="K7" s="357"/>
      <c r="L7" s="358"/>
      <c r="M7" s="749"/>
    </row>
    <row r="8" spans="1:15" s="729" customFormat="1" ht="15" customHeight="1">
      <c r="A8" s="637" t="s">
        <v>138</v>
      </c>
      <c r="B8" s="339" t="s">
        <v>3920</v>
      </c>
      <c r="C8" s="339" t="s">
        <v>136</v>
      </c>
      <c r="D8" s="692">
        <f>1070*1.16</f>
        <v>1241.1999999999998</v>
      </c>
      <c r="E8" s="335"/>
      <c r="F8" s="751" t="s">
        <v>137</v>
      </c>
      <c r="G8" s="357"/>
      <c r="H8" s="357"/>
      <c r="I8" s="357"/>
      <c r="J8" s="383"/>
      <c r="K8" s="357"/>
      <c r="L8" s="358"/>
      <c r="M8" s="749"/>
    </row>
    <row r="9" spans="1:15" s="729" customFormat="1" ht="15" customHeight="1">
      <c r="A9" s="637" t="s">
        <v>138</v>
      </c>
      <c r="B9" s="398" t="s">
        <v>3892</v>
      </c>
      <c r="C9" s="339" t="s">
        <v>136</v>
      </c>
      <c r="D9" s="54">
        <f>7759*1.16</f>
        <v>9000.4399999999987</v>
      </c>
      <c r="E9" s="335"/>
      <c r="F9" s="751" t="s">
        <v>190</v>
      </c>
      <c r="G9" s="357"/>
      <c r="H9" s="357"/>
      <c r="I9" s="357"/>
      <c r="J9" s="383"/>
      <c r="K9" s="357"/>
      <c r="L9" s="358"/>
      <c r="M9" s="749"/>
    </row>
    <row r="10" spans="1:15" s="729" customFormat="1" ht="15" customHeight="1">
      <c r="A10" s="637" t="s">
        <v>138</v>
      </c>
      <c r="B10" s="398" t="s">
        <v>3924</v>
      </c>
      <c r="C10" s="339" t="s">
        <v>136</v>
      </c>
      <c r="D10" s="54">
        <f>7759*1.16</f>
        <v>9000.4399999999987</v>
      </c>
      <c r="E10" s="335"/>
      <c r="F10" s="751" t="s">
        <v>190</v>
      </c>
      <c r="G10" s="357"/>
      <c r="H10" s="357"/>
      <c r="I10" s="357"/>
      <c r="J10" s="383"/>
      <c r="K10" s="357"/>
      <c r="L10" s="358"/>
      <c r="M10" s="749"/>
    </row>
    <row r="11" spans="1:15" s="729" customFormat="1" ht="15" customHeight="1">
      <c r="A11" s="637" t="s">
        <v>138</v>
      </c>
      <c r="B11" s="398" t="s">
        <v>3384</v>
      </c>
      <c r="C11" s="339" t="s">
        <v>136</v>
      </c>
      <c r="D11" s="54">
        <f>7759*1.16</f>
        <v>9000.4399999999987</v>
      </c>
      <c r="E11" s="335"/>
      <c r="F11" s="751" t="s">
        <v>190</v>
      </c>
      <c r="G11" s="357"/>
      <c r="H11" s="357"/>
      <c r="I11" s="357"/>
      <c r="J11" s="383"/>
      <c r="K11" s="357"/>
      <c r="L11" s="358"/>
      <c r="M11" s="749"/>
    </row>
    <row r="12" spans="1:15" s="729" customFormat="1" ht="15" customHeight="1">
      <c r="A12" s="637" t="s">
        <v>138</v>
      </c>
      <c r="B12" s="339" t="s">
        <v>3693</v>
      </c>
      <c r="C12" s="339" t="s">
        <v>136</v>
      </c>
      <c r="D12" s="54">
        <f>7759*1.16</f>
        <v>9000.4399999999987</v>
      </c>
      <c r="E12" s="335"/>
      <c r="F12" s="751" t="s">
        <v>190</v>
      </c>
      <c r="G12" s="357"/>
      <c r="H12" s="357"/>
      <c r="I12" s="357"/>
      <c r="J12" s="383"/>
      <c r="K12" s="357"/>
      <c r="L12" s="358"/>
      <c r="M12" s="749"/>
    </row>
    <row r="13" spans="1:15" s="729" customFormat="1" ht="15" customHeight="1" thickBot="1">
      <c r="A13" s="638" t="s">
        <v>138</v>
      </c>
      <c r="B13" s="401" t="s">
        <v>3925</v>
      </c>
      <c r="C13" s="362" t="s">
        <v>136</v>
      </c>
      <c r="D13" s="76">
        <f>7796*1.16</f>
        <v>9043.3599999999988</v>
      </c>
      <c r="E13" s="364"/>
      <c r="F13" s="753" t="s">
        <v>190</v>
      </c>
      <c r="G13" s="367"/>
      <c r="H13" s="367"/>
      <c r="I13" s="367"/>
      <c r="J13" s="383"/>
      <c r="K13" s="357"/>
      <c r="L13" s="358"/>
      <c r="M13" s="749"/>
    </row>
    <row r="14" spans="1:15" ht="15" customHeight="1" thickBot="1">
      <c r="A14" s="639" t="s">
        <v>138</v>
      </c>
      <c r="B14" s="372" t="s">
        <v>3921</v>
      </c>
      <c r="C14" s="372" t="s">
        <v>2905</v>
      </c>
      <c r="D14" s="768">
        <f>3879*1.16</f>
        <v>4499.6399999999994</v>
      </c>
      <c r="E14" s="373"/>
      <c r="F14" s="755" t="s">
        <v>190</v>
      </c>
      <c r="G14" s="404"/>
      <c r="H14" s="373"/>
      <c r="I14" s="375"/>
      <c r="K14" s="357"/>
      <c r="L14" s="358"/>
      <c r="M14" s="359"/>
      <c r="N14" s="360"/>
      <c r="O14" s="360"/>
    </row>
    <row r="15" spans="1:15" ht="15" customHeight="1">
      <c r="A15" s="637" t="s">
        <v>138</v>
      </c>
      <c r="B15" s="339" t="s">
        <v>3894</v>
      </c>
      <c r="C15" s="339" t="s">
        <v>3895</v>
      </c>
      <c r="D15" s="692">
        <f t="shared" ref="D15:D38" si="0">1070*1.16</f>
        <v>1241.1999999999998</v>
      </c>
      <c r="E15" s="335"/>
      <c r="F15" s="751" t="s">
        <v>137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37" t="s">
        <v>138</v>
      </c>
      <c r="B16" s="339" t="s">
        <v>3896</v>
      </c>
      <c r="C16" s="339" t="s">
        <v>3895</v>
      </c>
      <c r="D16" s="692">
        <f t="shared" si="0"/>
        <v>1241.1999999999998</v>
      </c>
      <c r="E16" s="335"/>
      <c r="F16" s="751" t="s">
        <v>137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37" t="s">
        <v>138</v>
      </c>
      <c r="B17" s="339" t="s">
        <v>3897</v>
      </c>
      <c r="C17" s="339" t="s">
        <v>3895</v>
      </c>
      <c r="D17" s="692">
        <f t="shared" si="0"/>
        <v>1241.1999999999998</v>
      </c>
      <c r="E17" s="335"/>
      <c r="F17" s="751" t="s">
        <v>137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637" t="s">
        <v>138</v>
      </c>
      <c r="B18" s="339" t="s">
        <v>3898</v>
      </c>
      <c r="C18" s="339" t="s">
        <v>3895</v>
      </c>
      <c r="D18" s="692">
        <f t="shared" si="0"/>
        <v>1241.1999999999998</v>
      </c>
      <c r="E18" s="335"/>
      <c r="F18" s="751" t="s">
        <v>137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637" t="s">
        <v>138</v>
      </c>
      <c r="B19" s="339" t="s">
        <v>3899</v>
      </c>
      <c r="C19" s="339" t="s">
        <v>3895</v>
      </c>
      <c r="D19" s="692">
        <f t="shared" si="0"/>
        <v>1241.1999999999998</v>
      </c>
      <c r="E19" s="335"/>
      <c r="F19" s="751" t="s">
        <v>137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637" t="s">
        <v>138</v>
      </c>
      <c r="B20" s="339" t="s">
        <v>3900</v>
      </c>
      <c r="C20" s="339" t="s">
        <v>3895</v>
      </c>
      <c r="D20" s="692">
        <f t="shared" si="0"/>
        <v>1241.1999999999998</v>
      </c>
      <c r="E20" s="335"/>
      <c r="F20" s="751" t="s">
        <v>137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637" t="s">
        <v>138</v>
      </c>
      <c r="B21" s="339" t="s">
        <v>3901</v>
      </c>
      <c r="C21" s="339" t="s">
        <v>3895</v>
      </c>
      <c r="D21" s="692">
        <f t="shared" si="0"/>
        <v>1241.1999999999998</v>
      </c>
      <c r="E21" s="335"/>
      <c r="F21" s="751" t="s">
        <v>137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637" t="s">
        <v>138</v>
      </c>
      <c r="B22" s="339" t="s">
        <v>3902</v>
      </c>
      <c r="C22" s="339" t="s">
        <v>3895</v>
      </c>
      <c r="D22" s="692">
        <f t="shared" si="0"/>
        <v>1241.1999999999998</v>
      </c>
      <c r="E22" s="335"/>
      <c r="F22" s="751" t="s">
        <v>137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>
      <c r="A23" s="637" t="s">
        <v>138</v>
      </c>
      <c r="B23" s="339" t="s">
        <v>3903</v>
      </c>
      <c r="C23" s="339" t="s">
        <v>3895</v>
      </c>
      <c r="D23" s="692">
        <f t="shared" si="0"/>
        <v>1241.1999999999998</v>
      </c>
      <c r="E23" s="335"/>
      <c r="F23" s="751" t="s">
        <v>137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>
      <c r="A24" s="637" t="s">
        <v>138</v>
      </c>
      <c r="B24" s="339" t="s">
        <v>3904</v>
      </c>
      <c r="C24" s="339" t="s">
        <v>3895</v>
      </c>
      <c r="D24" s="692">
        <f t="shared" si="0"/>
        <v>1241.1999999999998</v>
      </c>
      <c r="E24" s="335"/>
      <c r="F24" s="751" t="s">
        <v>137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>
      <c r="A25" s="637" t="s">
        <v>138</v>
      </c>
      <c r="B25" s="339" t="s">
        <v>3905</v>
      </c>
      <c r="C25" s="339" t="s">
        <v>3895</v>
      </c>
      <c r="D25" s="692">
        <f t="shared" si="0"/>
        <v>1241.1999999999998</v>
      </c>
      <c r="E25" s="335"/>
      <c r="F25" s="751" t="s">
        <v>137</v>
      </c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>
      <c r="A26" s="637" t="s">
        <v>138</v>
      </c>
      <c r="B26" s="339" t="s">
        <v>3906</v>
      </c>
      <c r="C26" s="339" t="s">
        <v>3895</v>
      </c>
      <c r="D26" s="692">
        <f t="shared" si="0"/>
        <v>1241.1999999999998</v>
      </c>
      <c r="E26" s="335"/>
      <c r="F26" s="751" t="s">
        <v>137</v>
      </c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>
      <c r="A27" s="637" t="s">
        <v>138</v>
      </c>
      <c r="B27" s="339" t="s">
        <v>3907</v>
      </c>
      <c r="C27" s="339" t="s">
        <v>3895</v>
      </c>
      <c r="D27" s="692">
        <f t="shared" si="0"/>
        <v>1241.1999999999998</v>
      </c>
      <c r="E27" s="335"/>
      <c r="F27" s="751" t="s">
        <v>137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>
      <c r="A28" s="637" t="s">
        <v>138</v>
      </c>
      <c r="B28" s="339" t="s">
        <v>3908</v>
      </c>
      <c r="C28" s="339" t="s">
        <v>3895</v>
      </c>
      <c r="D28" s="692">
        <f t="shared" si="0"/>
        <v>1241.1999999999998</v>
      </c>
      <c r="E28" s="335"/>
      <c r="F28" s="751" t="s">
        <v>137</v>
      </c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>
      <c r="A29" s="637" t="s">
        <v>138</v>
      </c>
      <c r="B29" s="339" t="s">
        <v>3909</v>
      </c>
      <c r="C29" s="339" t="s">
        <v>3895</v>
      </c>
      <c r="D29" s="692">
        <f t="shared" si="0"/>
        <v>1241.1999999999998</v>
      </c>
      <c r="E29" s="335"/>
      <c r="F29" s="751" t="s">
        <v>137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637" t="s">
        <v>138</v>
      </c>
      <c r="B30" s="339" t="s">
        <v>3910</v>
      </c>
      <c r="C30" s="339" t="s">
        <v>3895</v>
      </c>
      <c r="D30" s="692">
        <f t="shared" si="0"/>
        <v>1241.1999999999998</v>
      </c>
      <c r="E30" s="335"/>
      <c r="F30" s="751" t="s">
        <v>137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637" t="s">
        <v>138</v>
      </c>
      <c r="B31" s="339" t="s">
        <v>3911</v>
      </c>
      <c r="C31" s="339" t="s">
        <v>3895</v>
      </c>
      <c r="D31" s="692">
        <f t="shared" si="0"/>
        <v>1241.1999999999998</v>
      </c>
      <c r="E31" s="335"/>
      <c r="F31" s="751" t="s">
        <v>137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637" t="s">
        <v>138</v>
      </c>
      <c r="B32" s="339" t="s">
        <v>3912</v>
      </c>
      <c r="C32" s="339" t="s">
        <v>3895</v>
      </c>
      <c r="D32" s="692">
        <f t="shared" si="0"/>
        <v>1241.1999999999998</v>
      </c>
      <c r="E32" s="335"/>
      <c r="F32" s="751" t="s">
        <v>137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637" t="s">
        <v>138</v>
      </c>
      <c r="B33" s="339" t="s">
        <v>3913</v>
      </c>
      <c r="C33" s="339" t="s">
        <v>3895</v>
      </c>
      <c r="D33" s="692">
        <f t="shared" si="0"/>
        <v>1241.1999999999998</v>
      </c>
      <c r="E33" s="335"/>
      <c r="F33" s="751" t="s">
        <v>137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637" t="s">
        <v>138</v>
      </c>
      <c r="B34" s="339" t="s">
        <v>3914</v>
      </c>
      <c r="C34" s="339" t="s">
        <v>3895</v>
      </c>
      <c r="D34" s="692">
        <f t="shared" si="0"/>
        <v>1241.1999999999998</v>
      </c>
      <c r="E34" s="335"/>
      <c r="F34" s="751" t="s">
        <v>137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637" t="s">
        <v>138</v>
      </c>
      <c r="B35" s="339" t="s">
        <v>3915</v>
      </c>
      <c r="C35" s="339" t="s">
        <v>3895</v>
      </c>
      <c r="D35" s="692">
        <f t="shared" si="0"/>
        <v>1241.1999999999998</v>
      </c>
      <c r="E35" s="335"/>
      <c r="F35" s="751" t="s">
        <v>137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637" t="s">
        <v>138</v>
      </c>
      <c r="B36" s="339" t="s">
        <v>3916</v>
      </c>
      <c r="C36" s="339" t="s">
        <v>3895</v>
      </c>
      <c r="D36" s="692">
        <f t="shared" si="0"/>
        <v>1241.1999999999998</v>
      </c>
      <c r="E36" s="335"/>
      <c r="F36" s="751" t="s">
        <v>137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637" t="s">
        <v>138</v>
      </c>
      <c r="B37" s="339" t="s">
        <v>3917</v>
      </c>
      <c r="C37" s="339" t="s">
        <v>3895</v>
      </c>
      <c r="D37" s="769">
        <f t="shared" si="0"/>
        <v>1241.1999999999998</v>
      </c>
      <c r="E37" s="335"/>
      <c r="F37" s="751" t="s">
        <v>137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 thickBot="1">
      <c r="A38" s="638" t="s">
        <v>138</v>
      </c>
      <c r="B38" s="362" t="s">
        <v>3918</v>
      </c>
      <c r="C38" s="362" t="s">
        <v>3895</v>
      </c>
      <c r="D38" s="770">
        <f t="shared" si="0"/>
        <v>1241.1999999999998</v>
      </c>
      <c r="E38" s="364"/>
      <c r="F38" s="753" t="s">
        <v>137</v>
      </c>
      <c r="G38" s="400"/>
      <c r="H38" s="364"/>
      <c r="I38" s="367"/>
      <c r="K38" s="357"/>
      <c r="L38" s="358"/>
      <c r="M38" s="359"/>
      <c r="N38" s="360"/>
      <c r="O38" s="360"/>
    </row>
    <row r="39" spans="1:15" ht="15" customHeight="1" thickBot="1">
      <c r="A39" s="639" t="s">
        <v>138</v>
      </c>
      <c r="B39" s="507" t="s">
        <v>3929</v>
      </c>
      <c r="C39" s="372" t="s">
        <v>298</v>
      </c>
      <c r="D39" s="768">
        <f>44963*1.16</f>
        <v>52157.079999999994</v>
      </c>
      <c r="E39" s="373"/>
      <c r="F39" s="755" t="s">
        <v>190</v>
      </c>
      <c r="G39" s="404"/>
      <c r="H39" s="373"/>
      <c r="I39" s="375"/>
      <c r="K39" s="357"/>
      <c r="L39" s="358"/>
      <c r="M39" s="359"/>
      <c r="N39" s="360"/>
      <c r="O39" s="360"/>
    </row>
    <row r="40" spans="1:15" ht="15" customHeight="1" thickBot="1">
      <c r="A40" s="639" t="s">
        <v>138</v>
      </c>
      <c r="B40" s="372" t="s">
        <v>3928</v>
      </c>
      <c r="C40" s="372" t="s">
        <v>454</v>
      </c>
      <c r="D40" s="768">
        <f>35480*1.16</f>
        <v>41156.799999999996</v>
      </c>
      <c r="E40" s="373"/>
      <c r="F40" s="755" t="s">
        <v>190</v>
      </c>
      <c r="G40" s="404"/>
      <c r="H40" s="373"/>
      <c r="I40" s="375"/>
      <c r="K40" s="357"/>
      <c r="L40" s="358"/>
      <c r="M40" s="359"/>
      <c r="N40" s="360"/>
      <c r="O40" s="360"/>
    </row>
    <row r="41" spans="1:15" ht="15" customHeight="1">
      <c r="A41" s="637" t="s">
        <v>138</v>
      </c>
      <c r="B41" s="396" t="s">
        <v>3358</v>
      </c>
      <c r="C41" s="339" t="s">
        <v>134</v>
      </c>
      <c r="D41" s="344">
        <v>-11456.16</v>
      </c>
      <c r="E41" s="335" t="s">
        <v>133</v>
      </c>
      <c r="F41" s="751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637" t="s">
        <v>138</v>
      </c>
      <c r="B42" s="398" t="s">
        <v>2636</v>
      </c>
      <c r="C42" s="339" t="s">
        <v>134</v>
      </c>
      <c r="D42" s="54">
        <f>7021*1.16</f>
        <v>8144.36</v>
      </c>
      <c r="E42" s="335"/>
      <c r="F42" s="751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>
      <c r="A43" s="637" t="s">
        <v>138</v>
      </c>
      <c r="B43" s="339" t="s">
        <v>3207</v>
      </c>
      <c r="C43" s="339" t="s">
        <v>134</v>
      </c>
      <c r="D43" s="54">
        <f>9876*1.16</f>
        <v>11456.16</v>
      </c>
      <c r="E43" s="335"/>
      <c r="F43" s="751" t="s">
        <v>190</v>
      </c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637" t="s">
        <v>138</v>
      </c>
      <c r="B44" s="396" t="s">
        <v>3358</v>
      </c>
      <c r="C44" s="339" t="s">
        <v>134</v>
      </c>
      <c r="D44" s="54">
        <f>9876*1.16</f>
        <v>11456.16</v>
      </c>
      <c r="E44" s="335" t="s">
        <v>133</v>
      </c>
      <c r="F44" s="751" t="s">
        <v>190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637" t="s">
        <v>138</v>
      </c>
      <c r="B45" s="339" t="s">
        <v>1912</v>
      </c>
      <c r="C45" s="339" t="s">
        <v>134</v>
      </c>
      <c r="D45" s="54">
        <f>9876*1.16</f>
        <v>11456.16</v>
      </c>
      <c r="E45" s="335"/>
      <c r="F45" s="751" t="s">
        <v>190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637" t="s">
        <v>138</v>
      </c>
      <c r="B46" s="398" t="s">
        <v>2344</v>
      </c>
      <c r="C46" s="339" t="s">
        <v>134</v>
      </c>
      <c r="D46" s="54">
        <f>9876*1.16</f>
        <v>11456.16</v>
      </c>
      <c r="E46" s="335"/>
      <c r="F46" s="751" t="s">
        <v>190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 thickBot="1">
      <c r="A47" s="638" t="s">
        <v>138</v>
      </c>
      <c r="B47" s="401" t="s">
        <v>3926</v>
      </c>
      <c r="C47" s="362" t="s">
        <v>134</v>
      </c>
      <c r="D47" s="76">
        <f>10042*1.16</f>
        <v>11648.72</v>
      </c>
      <c r="E47" s="364"/>
      <c r="F47" s="753" t="s">
        <v>190</v>
      </c>
      <c r="G47" s="400"/>
      <c r="H47" s="364"/>
      <c r="I47" s="367"/>
      <c r="K47" s="357"/>
      <c r="L47" s="358"/>
      <c r="M47" s="359"/>
      <c r="N47" s="360"/>
      <c r="O47" s="360"/>
    </row>
    <row r="48" spans="1:15" ht="15" customHeight="1" thickBot="1">
      <c r="A48" s="639" t="s">
        <v>138</v>
      </c>
      <c r="B48" s="372" t="s">
        <v>3373</v>
      </c>
      <c r="C48" s="372" t="s">
        <v>141</v>
      </c>
      <c r="D48" s="768">
        <f>7759*1.16</f>
        <v>9000.4399999999987</v>
      </c>
      <c r="E48" s="373"/>
      <c r="F48" s="755" t="s">
        <v>190</v>
      </c>
      <c r="G48" s="404"/>
      <c r="H48" s="373"/>
      <c r="I48" s="375"/>
      <c r="K48" s="357"/>
      <c r="L48" s="358"/>
      <c r="M48" s="359"/>
      <c r="N48" s="360"/>
      <c r="O48" s="360"/>
    </row>
    <row r="49" spans="1:15" ht="15" customHeight="1">
      <c r="A49" s="637" t="s">
        <v>138</v>
      </c>
      <c r="B49" s="339" t="s">
        <v>3891</v>
      </c>
      <c r="C49" s="339" t="s">
        <v>390</v>
      </c>
      <c r="D49" s="692">
        <f>1070*1.16</f>
        <v>1241.1999999999998</v>
      </c>
      <c r="E49" s="335"/>
      <c r="F49" s="751" t="s">
        <v>137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637" t="s">
        <v>138</v>
      </c>
      <c r="B50" s="339" t="s">
        <v>3919</v>
      </c>
      <c r="C50" s="339" t="s">
        <v>390</v>
      </c>
      <c r="D50" s="692">
        <f>1070*1.16</f>
        <v>1241.1999999999998</v>
      </c>
      <c r="E50" s="335"/>
      <c r="F50" s="751" t="s">
        <v>137</v>
      </c>
      <c r="G50" s="423"/>
      <c r="H50" s="335"/>
      <c r="I50" s="357"/>
      <c r="K50" s="357"/>
      <c r="L50" s="358"/>
      <c r="M50" s="359"/>
      <c r="N50" s="360"/>
      <c r="O50" s="360"/>
    </row>
    <row r="51" spans="1:15" ht="15" customHeight="1" thickBot="1">
      <c r="A51" s="638" t="s">
        <v>138</v>
      </c>
      <c r="B51" s="362" t="s">
        <v>3923</v>
      </c>
      <c r="C51" s="362" t="s">
        <v>390</v>
      </c>
      <c r="D51" s="76">
        <f>7569*1.16</f>
        <v>8780.0399999999991</v>
      </c>
      <c r="E51" s="364"/>
      <c r="F51" s="753" t="s">
        <v>190</v>
      </c>
      <c r="G51" s="400"/>
      <c r="H51" s="364"/>
      <c r="I51" s="367"/>
      <c r="K51" s="357"/>
      <c r="L51" s="358"/>
      <c r="M51" s="359"/>
      <c r="N51" s="360"/>
      <c r="O51" s="360"/>
    </row>
    <row r="52" spans="1:15" ht="15" customHeight="1">
      <c r="A52" s="637" t="s">
        <v>138</v>
      </c>
      <c r="B52" s="339" t="s">
        <v>1288</v>
      </c>
      <c r="C52" s="339" t="s">
        <v>457</v>
      </c>
      <c r="D52" s="344">
        <v>-4423.08</v>
      </c>
      <c r="E52" s="335"/>
      <c r="F52" s="751" t="s">
        <v>190</v>
      </c>
      <c r="G52" s="423"/>
      <c r="H52" s="335"/>
      <c r="I52" s="357"/>
      <c r="K52" s="357"/>
      <c r="L52" s="358"/>
      <c r="M52" s="359"/>
      <c r="N52" s="360"/>
      <c r="O52" s="360"/>
    </row>
    <row r="53" spans="1:15" ht="15" customHeight="1">
      <c r="A53" s="637" t="s">
        <v>138</v>
      </c>
      <c r="B53" s="398" t="s">
        <v>3671</v>
      </c>
      <c r="C53" s="339" t="s">
        <v>457</v>
      </c>
      <c r="D53" s="54">
        <f>3813*1.16</f>
        <v>4423.08</v>
      </c>
      <c r="E53" s="335"/>
      <c r="F53" s="751" t="s">
        <v>190</v>
      </c>
      <c r="G53" s="423"/>
      <c r="H53" s="335"/>
      <c r="I53" s="357"/>
      <c r="K53" s="357"/>
      <c r="L53" s="358"/>
      <c r="M53" s="359"/>
      <c r="N53" s="360"/>
      <c r="O53" s="360"/>
    </row>
    <row r="54" spans="1:15" ht="15" customHeight="1">
      <c r="A54" s="637" t="s">
        <v>138</v>
      </c>
      <c r="B54" s="339" t="s">
        <v>2453</v>
      </c>
      <c r="C54" s="339" t="s">
        <v>457</v>
      </c>
      <c r="D54" s="54">
        <f>3849*1.16</f>
        <v>4464.84</v>
      </c>
      <c r="E54" s="335"/>
      <c r="F54" s="751" t="s">
        <v>190</v>
      </c>
      <c r="G54" s="423"/>
      <c r="H54" s="335"/>
      <c r="I54" s="357"/>
      <c r="K54" s="357"/>
      <c r="L54" s="358"/>
      <c r="M54" s="359"/>
      <c r="N54" s="360"/>
      <c r="O54" s="360"/>
    </row>
    <row r="55" spans="1:15" ht="15" customHeight="1">
      <c r="A55" s="637" t="s">
        <v>138</v>
      </c>
      <c r="B55" s="339" t="s">
        <v>3927</v>
      </c>
      <c r="C55" s="339" t="s">
        <v>457</v>
      </c>
      <c r="D55" s="54">
        <f>11874*1.16</f>
        <v>13773.839999999998</v>
      </c>
      <c r="E55" s="335"/>
      <c r="F55" s="751" t="s">
        <v>190</v>
      </c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 thickBot="1">
      <c r="A56" s="638" t="s">
        <v>138</v>
      </c>
      <c r="B56" s="362" t="s">
        <v>2992</v>
      </c>
      <c r="C56" s="362" t="s">
        <v>457</v>
      </c>
      <c r="D56" s="76">
        <f>12343*1.16</f>
        <v>14317.88</v>
      </c>
      <c r="E56" s="364"/>
      <c r="F56" s="753" t="s">
        <v>190</v>
      </c>
      <c r="G56" s="400"/>
      <c r="H56" s="364"/>
      <c r="I56" s="367"/>
      <c r="K56" s="357"/>
      <c r="L56" s="358"/>
      <c r="M56" s="359"/>
      <c r="N56" s="360"/>
      <c r="O56" s="360"/>
    </row>
    <row r="57" spans="1:15" ht="15" customHeight="1">
      <c r="A57" s="643"/>
      <c r="B57" s="380"/>
      <c r="C57" s="380"/>
      <c r="D57" s="468"/>
      <c r="E57" s="335"/>
      <c r="F57" s="496"/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643"/>
      <c r="B58" s="380"/>
      <c r="C58" s="380"/>
      <c r="D58" s="382"/>
      <c r="E58" s="335"/>
      <c r="F58" s="496"/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>
      <c r="A59" s="64"/>
      <c r="B59" s="79"/>
      <c r="C59" s="61"/>
      <c r="D59" s="65">
        <f>SUM(D5:D58)</f>
        <v>284593.23999999993</v>
      </c>
      <c r="E59" s="65"/>
      <c r="F59" s="65"/>
      <c r="G59" s="65">
        <f>SUM(G14:G58)</f>
        <v>0</v>
      </c>
      <c r="H59" s="65"/>
      <c r="I59" s="65"/>
      <c r="J59" s="384">
        <f>SUM(J14:J58)</f>
        <v>0</v>
      </c>
      <c r="K59" s="65"/>
      <c r="L59" s="65">
        <f>SUM(L14:L58)</f>
        <v>0</v>
      </c>
      <c r="M59" s="65">
        <f>SUM(M14:M58)</f>
        <v>0</v>
      </c>
      <c r="N59" s="65"/>
      <c r="O59" s="49"/>
    </row>
    <row r="60" spans="1:15" ht="15" customHeight="1">
      <c r="A60" s="64"/>
      <c r="B60" s="79"/>
      <c r="C60" s="61"/>
      <c r="D60" s="65"/>
      <c r="E60" s="13"/>
      <c r="F60" s="75"/>
      <c r="G60" s="65"/>
      <c r="H60" s="13"/>
      <c r="L60" s="42"/>
      <c r="M60" s="71"/>
      <c r="N60" s="49"/>
      <c r="O60" s="49"/>
    </row>
    <row r="61" spans="1:15" ht="15" customHeight="1">
      <c r="A61" s="46"/>
      <c r="B61" s="47"/>
      <c r="C61" s="47"/>
      <c r="D61" s="55"/>
      <c r="E61" s="13"/>
      <c r="F61" s="70"/>
      <c r="L61" s="42"/>
      <c r="M61" s="71"/>
      <c r="N61" s="49"/>
      <c r="O61" s="49"/>
    </row>
    <row r="62" spans="1:15" ht="12.75">
      <c r="A62" s="46"/>
      <c r="B62" s="47"/>
      <c r="C62" s="47"/>
      <c r="D62" s="65"/>
      <c r="E62" s="65"/>
      <c r="F62" s="65"/>
      <c r="G62" s="65"/>
      <c r="H62" s="65"/>
      <c r="I62" s="65"/>
      <c r="J62" s="384"/>
      <c r="K62" s="65"/>
      <c r="L62" s="65"/>
      <c r="M62" s="65"/>
      <c r="N62" s="80"/>
      <c r="O62" s="49"/>
    </row>
    <row r="63" spans="1:15" ht="12.75">
      <c r="A63" s="46"/>
      <c r="B63" s="47"/>
      <c r="C63" s="47"/>
      <c r="D63" s="52"/>
      <c r="E63" s="13"/>
      <c r="F63" s="65"/>
      <c r="G63" s="73"/>
      <c r="H63" s="73"/>
      <c r="I63" s="73"/>
      <c r="J63" s="517"/>
      <c r="K63" s="73"/>
      <c r="L63" s="73"/>
      <c r="M63" s="154">
        <f>L59+M59-G59</f>
        <v>0</v>
      </c>
      <c r="N63" s="81"/>
      <c r="O63" s="54"/>
    </row>
    <row r="64" spans="1:15" ht="12.75">
      <c r="A64" s="46"/>
      <c r="B64" s="47"/>
      <c r="C64" s="47"/>
      <c r="D64" s="52"/>
      <c r="E64" s="13"/>
      <c r="F64" s="73"/>
      <c r="G64" s="73"/>
      <c r="H64" s="73"/>
      <c r="I64" s="73"/>
      <c r="J64" s="517"/>
      <c r="K64" s="73"/>
      <c r="L64" s="73"/>
      <c r="M64" s="81"/>
      <c r="N64" s="81"/>
      <c r="O64" s="54"/>
    </row>
    <row r="65" spans="1:15" ht="12.75">
      <c r="A65" s="46"/>
      <c r="B65" s="47"/>
      <c r="C65" s="47"/>
      <c r="D65" s="52"/>
      <c r="E65" s="13"/>
      <c r="F65" s="73"/>
      <c r="G65" s="73"/>
      <c r="H65" s="73"/>
      <c r="I65" s="73"/>
      <c r="J65" s="517"/>
      <c r="K65" s="73"/>
      <c r="L65" s="73"/>
      <c r="M65" s="81"/>
      <c r="N65" s="81"/>
      <c r="O65" s="54"/>
    </row>
    <row r="66" spans="1:15" ht="12.75">
      <c r="A66" s="46"/>
      <c r="B66" s="47"/>
      <c r="C66" s="47"/>
      <c r="D66" s="52"/>
      <c r="E66" s="13"/>
      <c r="F66" s="73"/>
      <c r="G66" s="82"/>
      <c r="H66" s="82"/>
      <c r="I66" s="83"/>
      <c r="J66" s="517"/>
      <c r="K66" s="73"/>
      <c r="L66" s="73"/>
      <c r="M66" s="81"/>
      <c r="N66" s="81"/>
      <c r="O66" s="54"/>
    </row>
    <row r="67" spans="1:15" ht="12.75">
      <c r="A67" s="46"/>
      <c r="B67" s="47"/>
      <c r="C67" s="47"/>
      <c r="D67" s="52"/>
      <c r="E67" s="13"/>
      <c r="F67" s="73"/>
      <c r="G67" s="73"/>
      <c r="H67" s="73"/>
      <c r="I67" s="73"/>
      <c r="J67" s="517"/>
      <c r="K67" s="73"/>
      <c r="L67" s="73"/>
      <c r="M67" s="81"/>
      <c r="N67" s="81"/>
      <c r="O67" s="54"/>
    </row>
    <row r="68" spans="1:15" ht="12.75">
      <c r="A68" s="46"/>
      <c r="B68" s="47"/>
      <c r="C68" s="47"/>
      <c r="D68" s="52"/>
      <c r="E68" s="13"/>
      <c r="F68" s="73"/>
      <c r="G68" s="73"/>
      <c r="H68" s="73"/>
      <c r="I68" s="73"/>
      <c r="J68" s="517"/>
      <c r="K68" s="73"/>
      <c r="L68" s="73"/>
      <c r="M68" s="81"/>
      <c r="N68" s="81"/>
      <c r="O68" s="54"/>
    </row>
    <row r="69" spans="1:15" ht="12.75">
      <c r="A69" s="46"/>
      <c r="B69" s="47"/>
      <c r="C69" s="47"/>
      <c r="D69" s="52"/>
      <c r="E69" s="13"/>
      <c r="F69" s="73"/>
      <c r="G69" s="83"/>
      <c r="H69" s="83"/>
      <c r="I69" s="83"/>
      <c r="J69" s="517"/>
      <c r="K69" s="73"/>
      <c r="L69" s="73"/>
      <c r="M69" s="81"/>
      <c r="N69" s="81"/>
      <c r="O69" s="54"/>
    </row>
    <row r="70" spans="1:15" ht="12.75">
      <c r="A70" s="46"/>
      <c r="B70" s="47"/>
      <c r="C70" s="47"/>
      <c r="D70" s="52"/>
      <c r="E70" s="13"/>
      <c r="F70" s="73"/>
      <c r="G70" s="73"/>
      <c r="H70" s="73"/>
      <c r="I70" s="73"/>
      <c r="J70" s="517"/>
      <c r="K70" s="73"/>
      <c r="L70" s="73"/>
      <c r="M70" s="81"/>
      <c r="N70" s="81"/>
      <c r="O70" s="54"/>
    </row>
    <row r="71" spans="1:15" ht="12.75">
      <c r="A71" s="46"/>
      <c r="B71" s="47"/>
      <c r="C71" s="47"/>
      <c r="D71" s="52"/>
      <c r="E71" s="13"/>
      <c r="F71" s="73"/>
      <c r="G71" s="73"/>
      <c r="H71" s="73"/>
      <c r="I71" s="73"/>
      <c r="J71" s="517"/>
      <c r="K71" s="73"/>
      <c r="L71" s="73"/>
      <c r="M71" s="81"/>
      <c r="N71" s="81"/>
      <c r="O71" s="54"/>
    </row>
    <row r="72" spans="1:15" ht="12.75">
      <c r="A72" s="46"/>
      <c r="B72" s="47"/>
      <c r="C72" s="73"/>
      <c r="D72" s="81"/>
      <c r="E72" s="13"/>
      <c r="F72" s="73"/>
      <c r="G72" s="73"/>
      <c r="H72" s="73"/>
      <c r="I72" s="73"/>
      <c r="J72" s="517"/>
      <c r="K72" s="73"/>
      <c r="L72" s="73"/>
      <c r="M72" s="81"/>
      <c r="N72" s="81"/>
      <c r="O72" s="54"/>
    </row>
    <row r="73" spans="1:15" ht="12.75">
      <c r="A73" s="46"/>
      <c r="B73" s="47"/>
      <c r="C73" s="73"/>
      <c r="D73" s="81"/>
      <c r="E73" s="13"/>
      <c r="F73" s="73"/>
      <c r="G73" s="73"/>
      <c r="H73" s="73"/>
      <c r="I73" s="73"/>
      <c r="J73" s="517"/>
      <c r="K73" s="73"/>
      <c r="L73" s="73"/>
      <c r="M73" s="81"/>
      <c r="N73" s="81"/>
      <c r="O73" s="54"/>
    </row>
    <row r="74" spans="1:15" ht="12.75">
      <c r="A74" s="46"/>
      <c r="B74" s="47"/>
      <c r="C74" s="47"/>
      <c r="D74" s="52"/>
      <c r="E74" s="13"/>
      <c r="F74" s="73"/>
      <c r="G74" s="73"/>
      <c r="H74" s="73"/>
      <c r="I74" s="73"/>
      <c r="J74" s="517"/>
      <c r="K74" s="73"/>
      <c r="L74" s="73"/>
      <c r="M74" s="81"/>
      <c r="N74" s="81"/>
      <c r="O74" s="54"/>
    </row>
    <row r="75" spans="1:15" ht="12.75">
      <c r="A75" s="46"/>
      <c r="B75" s="47"/>
      <c r="C75" s="47"/>
      <c r="D75" s="52"/>
      <c r="E75" s="13"/>
      <c r="F75" s="73"/>
      <c r="G75" s="73"/>
      <c r="H75" s="73"/>
      <c r="I75" s="73"/>
      <c r="J75" s="517"/>
      <c r="K75" s="73"/>
      <c r="L75" s="73"/>
      <c r="M75" s="81"/>
      <c r="N75" s="81"/>
      <c r="O75" s="54"/>
    </row>
    <row r="76" spans="1:15" ht="12.75">
      <c r="A76" s="46"/>
      <c r="B76" s="47"/>
      <c r="C76" s="47"/>
      <c r="D76" s="48"/>
      <c r="E76" s="13"/>
      <c r="F76" s="73"/>
      <c r="G76"/>
      <c r="H76"/>
      <c r="I76"/>
      <c r="J76" s="518"/>
      <c r="K76"/>
      <c r="L76"/>
      <c r="M76" s="54"/>
      <c r="N76" s="54"/>
      <c r="O76" s="54"/>
    </row>
    <row r="77" spans="1:15" ht="12.75">
      <c r="A77" s="46"/>
      <c r="B77" s="47"/>
      <c r="C77" s="47"/>
      <c r="D77" s="48"/>
      <c r="E77" s="13"/>
      <c r="F77" s="73"/>
      <c r="G77"/>
      <c r="H77"/>
      <c r="I77"/>
      <c r="J77" s="518"/>
      <c r="K77"/>
      <c r="L77"/>
      <c r="M77" s="54"/>
      <c r="N77" s="54"/>
      <c r="O77" s="54"/>
    </row>
    <row r="78" spans="1:15">
      <c r="A78" s="66"/>
      <c r="B78" s="40" t="s">
        <v>25</v>
      </c>
      <c r="E78" s="40"/>
      <c r="M78" s="45"/>
      <c r="N78" s="49"/>
      <c r="O78" s="49"/>
    </row>
    <row r="79" spans="1:15">
      <c r="A79" s="59"/>
      <c r="B79" s="40" t="s">
        <v>127</v>
      </c>
      <c r="E79" s="40"/>
      <c r="M79" s="45"/>
      <c r="N79" s="49"/>
      <c r="O79" s="49"/>
    </row>
    <row r="80" spans="1:15">
      <c r="A80" s="60"/>
      <c r="B80" s="40" t="s">
        <v>161</v>
      </c>
      <c r="E80" s="40"/>
      <c r="M80" s="45"/>
      <c r="N80" s="49"/>
      <c r="O80" s="49"/>
    </row>
    <row r="81" spans="1:15">
      <c r="A81" s="842"/>
      <c r="B81" s="40" t="s">
        <v>3292</v>
      </c>
      <c r="M81" s="45"/>
      <c r="N81" s="49"/>
      <c r="O81" s="49"/>
    </row>
    <row r="82" spans="1:15">
      <c r="M82" s="45"/>
      <c r="N82" s="49"/>
      <c r="O82" s="49"/>
    </row>
    <row r="83" spans="1:15">
      <c r="M83" s="45"/>
      <c r="N83" s="49"/>
      <c r="O83" s="49"/>
    </row>
    <row r="84" spans="1:15">
      <c r="M84" s="45"/>
      <c r="N84" s="49"/>
      <c r="O84" s="49"/>
    </row>
    <row r="85" spans="1:15">
      <c r="M85" s="45"/>
      <c r="N85" s="49"/>
      <c r="O85" s="49"/>
    </row>
    <row r="86" spans="1:15">
      <c r="M86" s="45"/>
      <c r="N86" s="49"/>
      <c r="O86" s="49"/>
    </row>
    <row r="87" spans="1:15">
      <c r="M87" s="45"/>
      <c r="N87" s="49"/>
      <c r="O87" s="49"/>
    </row>
    <row r="88" spans="1:15">
      <c r="M88" s="45"/>
      <c r="N88" s="49"/>
      <c r="O88" s="49"/>
    </row>
    <row r="89" spans="1:15">
      <c r="M89" s="45"/>
      <c r="N89" s="49"/>
      <c r="O89" s="49"/>
    </row>
    <row r="90" spans="1:15">
      <c r="M90" s="45"/>
      <c r="N90" s="49"/>
      <c r="O90" s="49"/>
    </row>
    <row r="91" spans="1:15">
      <c r="M91" s="45"/>
      <c r="N91" s="49"/>
      <c r="O91" s="49"/>
    </row>
    <row r="92" spans="1:15">
      <c r="M92" s="45"/>
      <c r="N92" s="49"/>
      <c r="O92" s="49"/>
    </row>
    <row r="93" spans="1:15">
      <c r="M93" s="45"/>
      <c r="N93" s="49"/>
      <c r="O93" s="49"/>
    </row>
    <row r="94" spans="1:15">
      <c r="M94" s="45"/>
      <c r="N94" s="49"/>
      <c r="O94" s="49"/>
    </row>
    <row r="95" spans="1:15"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</sheetData>
  <sortState ref="A4:F56">
    <sortCondition ref="C4:C56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69"/>
  <sheetViews>
    <sheetView workbookViewId="0">
      <selection activeCell="D2" sqref="D2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3985</v>
      </c>
      <c r="E1" s="240"/>
      <c r="F1" s="240"/>
      <c r="G1" s="240"/>
      <c r="H1" s="533"/>
      <c r="I1" s="759"/>
      <c r="J1" s="759"/>
      <c r="K1" s="759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759"/>
      <c r="J2" s="759"/>
      <c r="K2" s="759"/>
      <c r="L2" s="239"/>
      <c r="M2" s="239"/>
    </row>
    <row r="3" spans="1:13" ht="15.75">
      <c r="A3" s="759"/>
      <c r="B3" s="759"/>
      <c r="C3" s="759"/>
      <c r="D3" s="759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759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759"/>
      <c r="L5" s="239"/>
      <c r="M5" s="239"/>
    </row>
    <row r="6" spans="1:13" ht="15" customHeight="1" thickBot="1">
      <c r="A6" s="744" t="s">
        <v>134</v>
      </c>
      <c r="B6" s="774" t="s">
        <v>3302</v>
      </c>
      <c r="C6" s="490">
        <v>-11456.16</v>
      </c>
      <c r="D6" s="362" t="s">
        <v>3942</v>
      </c>
      <c r="E6" s="525"/>
      <c r="F6" s="526">
        <f>SUM(C6:E6)</f>
        <v>-11456.16</v>
      </c>
      <c r="G6" s="527"/>
      <c r="H6" s="537"/>
      <c r="I6" s="527">
        <v>600644</v>
      </c>
      <c r="J6" s="714">
        <f>F6/1.16</f>
        <v>-9876</v>
      </c>
      <c r="K6" s="529">
        <f>J6*0.16</f>
        <v>-1580.16</v>
      </c>
      <c r="L6" s="602"/>
      <c r="M6" s="252"/>
    </row>
    <row r="7" spans="1:13" ht="15" customHeight="1" thickBot="1">
      <c r="A7" s="745" t="s">
        <v>457</v>
      </c>
      <c r="B7" s="775" t="s">
        <v>1205</v>
      </c>
      <c r="C7" s="452">
        <v>-4423.08</v>
      </c>
      <c r="D7" s="372" t="s">
        <v>3946</v>
      </c>
      <c r="E7" s="543"/>
      <c r="F7" s="544">
        <f>SUM(C7:E7)</f>
        <v>-4423.08</v>
      </c>
      <c r="G7" s="545"/>
      <c r="H7" s="546"/>
      <c r="I7" s="545">
        <v>600691</v>
      </c>
      <c r="J7" s="714">
        <f>F7/1.16</f>
        <v>-3813</v>
      </c>
      <c r="K7" s="529">
        <f>J7*0.16</f>
        <v>-610.08000000000004</v>
      </c>
      <c r="L7" s="602"/>
      <c r="M7" s="252"/>
    </row>
    <row r="8" spans="1:13" ht="15" customHeight="1">
      <c r="A8" s="743" t="s">
        <v>136</v>
      </c>
      <c r="B8" s="772" t="s">
        <v>3852</v>
      </c>
      <c r="C8" s="696">
        <f>1070*1.16</f>
        <v>1241.1999999999998</v>
      </c>
      <c r="D8" s="339" t="s">
        <v>3940</v>
      </c>
      <c r="E8" s="520"/>
      <c r="F8" s="521"/>
      <c r="G8" s="522"/>
      <c r="H8" s="533"/>
      <c r="I8" s="522"/>
      <c r="J8" s="715"/>
      <c r="K8" s="524"/>
      <c r="L8" s="602"/>
      <c r="M8" s="252"/>
    </row>
    <row r="9" spans="1:13" ht="15" customHeight="1">
      <c r="A9" s="743" t="s">
        <v>390</v>
      </c>
      <c r="B9" s="772" t="s">
        <v>3853</v>
      </c>
      <c r="C9" s="696">
        <f>1070*1.16</f>
        <v>1241.1999999999998</v>
      </c>
      <c r="D9" s="339" t="s">
        <v>3940</v>
      </c>
      <c r="E9" s="520">
        <f>SUM(C8:C9)</f>
        <v>2482.3999999999996</v>
      </c>
      <c r="F9" s="521"/>
      <c r="G9" s="522"/>
      <c r="H9" s="533"/>
      <c r="I9" s="522">
        <v>803001</v>
      </c>
      <c r="J9" s="715">
        <f>E9/1.16</f>
        <v>2140</v>
      </c>
      <c r="K9" s="524">
        <f>J9*0.16</f>
        <v>342.40000000000003</v>
      </c>
      <c r="L9" s="602"/>
      <c r="M9" s="252"/>
    </row>
    <row r="10" spans="1:13" ht="15" customHeight="1">
      <c r="A10" s="339" t="s">
        <v>141</v>
      </c>
      <c r="B10" s="773" t="s">
        <v>3318</v>
      </c>
      <c r="C10" s="771">
        <f>7759*1.16</f>
        <v>9000.4399999999987</v>
      </c>
      <c r="D10" s="339" t="s">
        <v>3940</v>
      </c>
      <c r="E10" s="520">
        <f>SUM(C10:D10)</f>
        <v>9000.4399999999987</v>
      </c>
      <c r="F10" s="521"/>
      <c r="G10" s="522"/>
      <c r="H10" s="533"/>
      <c r="I10" s="522">
        <v>600684</v>
      </c>
      <c r="J10" s="715">
        <f t="shared" ref="J10:J57" si="0">E10/1.16</f>
        <v>7758.9999999999991</v>
      </c>
      <c r="K10" s="524">
        <f t="shared" ref="K10:K57" si="1">J10*0.16</f>
        <v>1241.4399999999998</v>
      </c>
      <c r="L10" s="602"/>
      <c r="M10" s="252"/>
    </row>
    <row r="11" spans="1:13" ht="15" customHeight="1">
      <c r="A11" s="339" t="s">
        <v>136</v>
      </c>
      <c r="B11" s="773" t="s">
        <v>3884</v>
      </c>
      <c r="C11" s="771">
        <f>7759*1.16</f>
        <v>9000.4399999999987</v>
      </c>
      <c r="D11" s="339" t="s">
        <v>3940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5" customHeight="1">
      <c r="A12" s="339" t="s">
        <v>136</v>
      </c>
      <c r="B12" s="773" t="s">
        <v>3885</v>
      </c>
      <c r="C12" s="771">
        <f>7796*1.16</f>
        <v>9043.3599999999988</v>
      </c>
      <c r="D12" s="339" t="s">
        <v>3940</v>
      </c>
      <c r="E12" s="520">
        <f>SUM(C11:C12)</f>
        <v>18043.799999999996</v>
      </c>
      <c r="F12" s="521"/>
      <c r="G12" s="522"/>
      <c r="H12" s="533"/>
      <c r="I12" s="522">
        <v>600640</v>
      </c>
      <c r="J12" s="715">
        <f t="shared" si="0"/>
        <v>15554.999999999998</v>
      </c>
      <c r="K12" s="524">
        <f t="shared" si="1"/>
        <v>2488.7999999999997</v>
      </c>
      <c r="L12" s="602"/>
      <c r="M12" s="252"/>
    </row>
    <row r="13" spans="1:13" ht="15" customHeight="1">
      <c r="A13" s="339" t="s">
        <v>134</v>
      </c>
      <c r="B13" s="773" t="s">
        <v>3137</v>
      </c>
      <c r="C13" s="771">
        <f>9876*1.16</f>
        <v>11456.16</v>
      </c>
      <c r="D13" s="339" t="s">
        <v>3940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339" t="s">
        <v>134</v>
      </c>
      <c r="B14" s="773" t="s">
        <v>3302</v>
      </c>
      <c r="C14" s="771">
        <f>9876*1.16</f>
        <v>11456.16</v>
      </c>
      <c r="D14" s="339" t="s">
        <v>3940</v>
      </c>
      <c r="E14" s="520">
        <f>SUM(C13:C14)</f>
        <v>22912.32</v>
      </c>
      <c r="F14" s="521"/>
      <c r="G14" s="522"/>
      <c r="H14" s="533"/>
      <c r="I14" s="522">
        <v>600644</v>
      </c>
      <c r="J14" s="715">
        <f t="shared" si="0"/>
        <v>19752</v>
      </c>
      <c r="K14" s="524">
        <f t="shared" si="1"/>
        <v>3160.32</v>
      </c>
      <c r="L14" s="602"/>
      <c r="M14" s="252"/>
    </row>
    <row r="15" spans="1:13" ht="15" customHeight="1" thickBot="1">
      <c r="A15" s="362" t="s">
        <v>298</v>
      </c>
      <c r="B15" s="776" t="s">
        <v>3889</v>
      </c>
      <c r="C15" s="777">
        <f>44963*1.16</f>
        <v>52157.079999999994</v>
      </c>
      <c r="D15" s="362" t="s">
        <v>3940</v>
      </c>
      <c r="E15" s="525">
        <f>SUM(C15)</f>
        <v>52157.079999999994</v>
      </c>
      <c r="F15" s="526">
        <f>SUM(E8:E15)</f>
        <v>104596.03999999998</v>
      </c>
      <c r="G15" s="527"/>
      <c r="H15" s="537"/>
      <c r="I15" s="527">
        <v>600638</v>
      </c>
      <c r="J15" s="714">
        <f t="shared" si="0"/>
        <v>44963</v>
      </c>
      <c r="K15" s="529">
        <f t="shared" si="1"/>
        <v>7194.08</v>
      </c>
      <c r="L15" s="602"/>
      <c r="M15" s="252"/>
    </row>
    <row r="16" spans="1:13" ht="15" customHeight="1">
      <c r="A16" s="339" t="s">
        <v>390</v>
      </c>
      <c r="B16" s="773" t="s">
        <v>3883</v>
      </c>
      <c r="C16" s="771">
        <f>7569*1.16</f>
        <v>8780.0399999999991</v>
      </c>
      <c r="D16" s="339" t="s">
        <v>3941</v>
      </c>
      <c r="E16" s="520">
        <f>SUM(C16:D16)</f>
        <v>8780.0399999999991</v>
      </c>
      <c r="F16" s="521"/>
      <c r="G16" s="522"/>
      <c r="H16" s="533"/>
      <c r="I16" s="530">
        <v>600623</v>
      </c>
      <c r="J16" s="716">
        <f t="shared" si="0"/>
        <v>7569</v>
      </c>
      <c r="K16" s="532">
        <f t="shared" si="1"/>
        <v>1211.04</v>
      </c>
      <c r="L16" s="602"/>
      <c r="M16" s="252"/>
    </row>
    <row r="17" spans="1:13" ht="15" customHeight="1">
      <c r="A17" s="339" t="s">
        <v>136</v>
      </c>
      <c r="B17" s="773" t="s">
        <v>3336</v>
      </c>
      <c r="C17" s="771">
        <f>7759*1.16</f>
        <v>9000.4399999999987</v>
      </c>
      <c r="D17" s="339" t="s">
        <v>3941</v>
      </c>
      <c r="E17" s="520">
        <f>SUM(C17)</f>
        <v>9000.4399999999987</v>
      </c>
      <c r="F17" s="521"/>
      <c r="G17" s="522"/>
      <c r="H17" s="533"/>
      <c r="I17" s="522">
        <v>600640</v>
      </c>
      <c r="J17" s="715">
        <f t="shared" si="0"/>
        <v>7758.9999999999991</v>
      </c>
      <c r="K17" s="524">
        <f t="shared" si="1"/>
        <v>1241.4399999999998</v>
      </c>
      <c r="L17" s="602"/>
      <c r="M17" s="252"/>
    </row>
    <row r="18" spans="1:13" ht="15" customHeight="1">
      <c r="A18" s="339" t="s">
        <v>134</v>
      </c>
      <c r="B18" s="773" t="s">
        <v>1862</v>
      </c>
      <c r="C18" s="771">
        <f>9876*1.16</f>
        <v>11456.16</v>
      </c>
      <c r="D18" s="339" t="s">
        <v>3941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134</v>
      </c>
      <c r="B19" s="773" t="s">
        <v>2307</v>
      </c>
      <c r="C19" s="771">
        <f>9876*1.16</f>
        <v>11456.16</v>
      </c>
      <c r="D19" s="339" t="s">
        <v>3941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>
      <c r="A20" s="339" t="s">
        <v>134</v>
      </c>
      <c r="B20" s="773" t="s">
        <v>3886</v>
      </c>
      <c r="C20" s="771">
        <f>10042*1.16</f>
        <v>11648.72</v>
      </c>
      <c r="D20" s="339" t="s">
        <v>3941</v>
      </c>
      <c r="E20" s="520">
        <f>SUM(C18:C20)</f>
        <v>34561.040000000001</v>
      </c>
      <c r="F20" s="521"/>
      <c r="G20" s="522"/>
      <c r="H20" s="533"/>
      <c r="I20" s="522">
        <v>600644</v>
      </c>
      <c r="J20" s="715">
        <f t="shared" si="0"/>
        <v>29794.000000000004</v>
      </c>
      <c r="K20" s="524">
        <f t="shared" si="1"/>
        <v>4767.0400000000009</v>
      </c>
      <c r="L20" s="602"/>
      <c r="M20" s="252"/>
    </row>
    <row r="21" spans="1:13" ht="15" customHeight="1">
      <c r="A21" s="339" t="s">
        <v>457</v>
      </c>
      <c r="B21" s="773" t="s">
        <v>2743</v>
      </c>
      <c r="C21" s="771">
        <f>3813*1.16</f>
        <v>4423.08</v>
      </c>
      <c r="D21" s="339" t="s">
        <v>3941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>
      <c r="A22" s="339" t="s">
        <v>457</v>
      </c>
      <c r="B22" s="773" t="s">
        <v>2416</v>
      </c>
      <c r="C22" s="771">
        <f>3849*1.16</f>
        <v>4464.84</v>
      </c>
      <c r="D22" s="339" t="s">
        <v>3941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5" customHeight="1" thickBot="1">
      <c r="A23" s="362" t="s">
        <v>457</v>
      </c>
      <c r="B23" s="776" t="s">
        <v>3887</v>
      </c>
      <c r="C23" s="777">
        <f>11874*1.16</f>
        <v>13773.839999999998</v>
      </c>
      <c r="D23" s="362" t="s">
        <v>3941</v>
      </c>
      <c r="E23" s="525">
        <f>SUM(C21:C23)</f>
        <v>22661.759999999998</v>
      </c>
      <c r="F23" s="526">
        <f>SUM(E16:E23)</f>
        <v>75003.28</v>
      </c>
      <c r="G23" s="527"/>
      <c r="H23" s="537"/>
      <c r="I23" s="527">
        <v>600691</v>
      </c>
      <c r="J23" s="714">
        <f t="shared" si="0"/>
        <v>19536</v>
      </c>
      <c r="K23" s="529">
        <f t="shared" si="1"/>
        <v>3125.76</v>
      </c>
      <c r="L23" s="602"/>
      <c r="M23" s="252"/>
    </row>
    <row r="24" spans="1:13" ht="15" customHeight="1">
      <c r="A24" s="743" t="s">
        <v>3895</v>
      </c>
      <c r="B24" s="772" t="s">
        <v>3856</v>
      </c>
      <c r="C24" s="692">
        <f t="shared" ref="C24:C50" si="2">1070*1.16</f>
        <v>1241.1999999999998</v>
      </c>
      <c r="D24" s="339" t="s">
        <v>3943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743" t="s">
        <v>3895</v>
      </c>
      <c r="B25" s="772" t="s">
        <v>3857</v>
      </c>
      <c r="C25" s="692">
        <f t="shared" si="2"/>
        <v>1241.1999999999998</v>
      </c>
      <c r="D25" s="339" t="s">
        <v>3943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743" t="s">
        <v>3895</v>
      </c>
      <c r="B26" s="772" t="s">
        <v>3858</v>
      </c>
      <c r="C26" s="692">
        <f t="shared" si="2"/>
        <v>1241.1999999999998</v>
      </c>
      <c r="D26" s="339" t="s">
        <v>3943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5" customHeight="1">
      <c r="A27" s="743" t="s">
        <v>3895</v>
      </c>
      <c r="B27" s="772" t="s">
        <v>3859</v>
      </c>
      <c r="C27" s="692">
        <f t="shared" si="2"/>
        <v>1241.1999999999998</v>
      </c>
      <c r="D27" s="339" t="s">
        <v>3943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5" customHeight="1">
      <c r="A28" s="743" t="s">
        <v>3895</v>
      </c>
      <c r="B28" s="772" t="s">
        <v>3860</v>
      </c>
      <c r="C28" s="692">
        <f t="shared" si="2"/>
        <v>1241.1999999999998</v>
      </c>
      <c r="D28" s="339" t="s">
        <v>3943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743" t="s">
        <v>3895</v>
      </c>
      <c r="B29" s="772" t="s">
        <v>3861</v>
      </c>
      <c r="C29" s="692">
        <f t="shared" si="2"/>
        <v>1241.1999999999998</v>
      </c>
      <c r="D29" s="339" t="s">
        <v>3943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743" t="s">
        <v>3895</v>
      </c>
      <c r="B30" s="772" t="s">
        <v>3862</v>
      </c>
      <c r="C30" s="692">
        <f t="shared" si="2"/>
        <v>1241.1999999999998</v>
      </c>
      <c r="D30" s="339" t="s">
        <v>3943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>
      <c r="A31" s="743" t="s">
        <v>3895</v>
      </c>
      <c r="B31" s="772" t="s">
        <v>3863</v>
      </c>
      <c r="C31" s="692">
        <f t="shared" si="2"/>
        <v>1241.1999999999998</v>
      </c>
      <c r="D31" s="339" t="s">
        <v>3943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743" t="s">
        <v>3895</v>
      </c>
      <c r="B32" s="772" t="s">
        <v>3864</v>
      </c>
      <c r="C32" s="692">
        <f t="shared" si="2"/>
        <v>1241.1999999999998</v>
      </c>
      <c r="D32" s="339" t="s">
        <v>3943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743" t="s">
        <v>3895</v>
      </c>
      <c r="B33" s="772" t="s">
        <v>3865</v>
      </c>
      <c r="C33" s="692">
        <f t="shared" si="2"/>
        <v>1241.1999999999998</v>
      </c>
      <c r="D33" s="339" t="s">
        <v>3943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>
      <c r="A34" s="743" t="s">
        <v>3895</v>
      </c>
      <c r="B34" s="772" t="s">
        <v>3866</v>
      </c>
      <c r="C34" s="692">
        <f t="shared" si="2"/>
        <v>1241.1999999999998</v>
      </c>
      <c r="D34" s="339" t="s">
        <v>3943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5" customHeight="1">
      <c r="A35" s="743" t="s">
        <v>3895</v>
      </c>
      <c r="B35" s="772" t="s">
        <v>3867</v>
      </c>
      <c r="C35" s="692">
        <f t="shared" si="2"/>
        <v>1241.1999999999998</v>
      </c>
      <c r="D35" s="339" t="s">
        <v>3943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743" t="s">
        <v>3895</v>
      </c>
      <c r="B36" s="772" t="s">
        <v>3869</v>
      </c>
      <c r="C36" s="692">
        <f t="shared" si="2"/>
        <v>1241.1999999999998</v>
      </c>
      <c r="D36" s="339" t="s">
        <v>3943</v>
      </c>
      <c r="E36" s="520"/>
      <c r="F36" s="521"/>
      <c r="G36" s="522"/>
      <c r="H36" s="533"/>
      <c r="I36" s="522"/>
      <c r="J36" s="715"/>
      <c r="K36" s="524"/>
      <c r="L36" s="602"/>
      <c r="M36" s="252"/>
    </row>
    <row r="37" spans="1:13" ht="15" customHeight="1">
      <c r="A37" s="743" t="s">
        <v>3895</v>
      </c>
      <c r="B37" s="772" t="s">
        <v>3870</v>
      </c>
      <c r="C37" s="692">
        <f t="shared" si="2"/>
        <v>1241.1999999999998</v>
      </c>
      <c r="D37" s="339" t="s">
        <v>3943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5" customHeight="1">
      <c r="A38" s="743" t="s">
        <v>3895</v>
      </c>
      <c r="B38" s="772" t="s">
        <v>3871</v>
      </c>
      <c r="C38" s="692">
        <f t="shared" si="2"/>
        <v>1241.1999999999998</v>
      </c>
      <c r="D38" s="339" t="s">
        <v>3943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743" t="s">
        <v>3895</v>
      </c>
      <c r="B39" s="772" t="s">
        <v>3873</v>
      </c>
      <c r="C39" s="692">
        <f t="shared" si="2"/>
        <v>1241.1999999999998</v>
      </c>
      <c r="D39" s="339" t="s">
        <v>3943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>
      <c r="A40" s="743" t="s">
        <v>3895</v>
      </c>
      <c r="B40" s="772" t="s">
        <v>3874</v>
      </c>
      <c r="C40" s="692">
        <f t="shared" si="2"/>
        <v>1241.1999999999998</v>
      </c>
      <c r="D40" s="339" t="s">
        <v>3943</v>
      </c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5" customHeight="1">
      <c r="A41" s="743" t="s">
        <v>3895</v>
      </c>
      <c r="B41" s="772" t="s">
        <v>3876</v>
      </c>
      <c r="C41" s="692">
        <f t="shared" si="2"/>
        <v>1241.1999999999998</v>
      </c>
      <c r="D41" s="339" t="s">
        <v>3943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5" customHeight="1">
      <c r="A42" s="743" t="s">
        <v>3895</v>
      </c>
      <c r="B42" s="772" t="s">
        <v>3877</v>
      </c>
      <c r="C42" s="692">
        <f t="shared" si="2"/>
        <v>1241.1999999999998</v>
      </c>
      <c r="D42" s="339" t="s">
        <v>3943</v>
      </c>
      <c r="E42" s="520"/>
      <c r="F42" s="521"/>
      <c r="G42" s="522"/>
      <c r="H42" s="533"/>
      <c r="I42" s="522"/>
      <c r="J42" s="715"/>
      <c r="K42" s="524"/>
      <c r="L42" s="602"/>
      <c r="M42" s="252"/>
    </row>
    <row r="43" spans="1:13" ht="15" customHeight="1" thickBot="1">
      <c r="A43" s="778" t="s">
        <v>3895</v>
      </c>
      <c r="B43" s="779" t="s">
        <v>3879</v>
      </c>
      <c r="C43" s="770">
        <f t="shared" si="2"/>
        <v>1241.1999999999998</v>
      </c>
      <c r="D43" s="362" t="s">
        <v>3943</v>
      </c>
      <c r="E43" s="525"/>
      <c r="F43" s="526">
        <f>SUM(C24:C43)</f>
        <v>24824.000000000007</v>
      </c>
      <c r="G43" s="527"/>
      <c r="H43" s="537"/>
      <c r="I43" s="527">
        <v>803001</v>
      </c>
      <c r="J43" s="714">
        <f>F43/1.16</f>
        <v>21400.000000000007</v>
      </c>
      <c r="K43" s="529">
        <f t="shared" si="1"/>
        <v>3424.0000000000014</v>
      </c>
      <c r="L43" s="602"/>
      <c r="M43" s="252"/>
    </row>
    <row r="44" spans="1:13" ht="15" customHeight="1">
      <c r="A44" s="743" t="s">
        <v>136</v>
      </c>
      <c r="B44" s="772" t="s">
        <v>3854</v>
      </c>
      <c r="C44" s="692">
        <f t="shared" si="2"/>
        <v>1241.1999999999998</v>
      </c>
      <c r="D44" s="339" t="s">
        <v>3944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>
      <c r="A45" s="743" t="s">
        <v>136</v>
      </c>
      <c r="B45" s="772" t="s">
        <v>3855</v>
      </c>
      <c r="C45" s="692">
        <f t="shared" si="2"/>
        <v>1241.1999999999998</v>
      </c>
      <c r="D45" s="339" t="s">
        <v>3944</v>
      </c>
      <c r="E45" s="520"/>
      <c r="F45" s="521"/>
      <c r="G45" s="522"/>
      <c r="H45" s="533"/>
      <c r="I45" s="522"/>
      <c r="J45" s="715"/>
      <c r="K45" s="524"/>
      <c r="L45" s="602"/>
      <c r="M45" s="252"/>
    </row>
    <row r="46" spans="1:13" ht="15" customHeight="1">
      <c r="A46" s="743" t="s">
        <v>3895</v>
      </c>
      <c r="B46" s="772" t="s">
        <v>3868</v>
      </c>
      <c r="C46" s="692">
        <f t="shared" si="2"/>
        <v>1241.1999999999998</v>
      </c>
      <c r="D46" s="339" t="s">
        <v>3944</v>
      </c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5" customHeight="1">
      <c r="A47" s="743" t="s">
        <v>3895</v>
      </c>
      <c r="B47" s="772" t="s">
        <v>3878</v>
      </c>
      <c r="C47" s="692">
        <f t="shared" si="2"/>
        <v>1241.1999999999998</v>
      </c>
      <c r="D47" s="339" t="s">
        <v>3944</v>
      </c>
      <c r="E47" s="520"/>
      <c r="F47" s="521"/>
      <c r="G47" s="522"/>
      <c r="H47" s="533"/>
      <c r="I47" s="522"/>
      <c r="J47" s="715"/>
      <c r="K47" s="524"/>
      <c r="L47" s="602"/>
      <c r="M47" s="252"/>
    </row>
    <row r="48" spans="1:13" ht="15" customHeight="1">
      <c r="A48" s="743" t="s">
        <v>390</v>
      </c>
      <c r="B48" s="780" t="s">
        <v>3880</v>
      </c>
      <c r="C48" s="769">
        <f t="shared" si="2"/>
        <v>1241.1999999999998</v>
      </c>
      <c r="D48" s="339" t="s">
        <v>3944</v>
      </c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5" customHeight="1" thickBot="1">
      <c r="A49" s="778" t="s">
        <v>136</v>
      </c>
      <c r="B49" s="779" t="s">
        <v>3881</v>
      </c>
      <c r="C49" s="770">
        <f t="shared" si="2"/>
        <v>1241.1999999999998</v>
      </c>
      <c r="D49" s="362" t="s">
        <v>3944</v>
      </c>
      <c r="E49" s="525"/>
      <c r="F49" s="526">
        <f>SUM(C44:C49)</f>
        <v>7447.1999999999989</v>
      </c>
      <c r="G49" s="527"/>
      <c r="H49" s="537"/>
      <c r="I49" s="527">
        <v>803001</v>
      </c>
      <c r="J49" s="714">
        <f>F49/1.16</f>
        <v>6419.9999999999991</v>
      </c>
      <c r="K49" s="529">
        <f t="shared" si="1"/>
        <v>1027.1999999999998</v>
      </c>
      <c r="L49" s="602"/>
      <c r="M49" s="252"/>
    </row>
    <row r="50" spans="1:13" ht="15" customHeight="1">
      <c r="A50" s="743" t="s">
        <v>3895</v>
      </c>
      <c r="B50" s="772" t="s">
        <v>3872</v>
      </c>
      <c r="C50" s="696">
        <f t="shared" si="2"/>
        <v>1241.1999999999998</v>
      </c>
      <c r="D50" s="339" t="s">
        <v>3945</v>
      </c>
      <c r="E50" s="520">
        <f>SUM(C50:D50)</f>
        <v>1241.1999999999998</v>
      </c>
      <c r="F50" s="521"/>
      <c r="G50" s="522"/>
      <c r="H50" s="533"/>
      <c r="I50" s="530">
        <v>803001</v>
      </c>
      <c r="J50" s="716">
        <f t="shared" si="0"/>
        <v>1070</v>
      </c>
      <c r="K50" s="532">
        <f t="shared" si="1"/>
        <v>171.20000000000002</v>
      </c>
      <c r="L50" s="602"/>
      <c r="M50" s="252"/>
    </row>
    <row r="51" spans="1:13" ht="15" customHeight="1">
      <c r="A51" s="339" t="s">
        <v>134</v>
      </c>
      <c r="B51" s="773" t="s">
        <v>2620</v>
      </c>
      <c r="C51" s="771">
        <f>7021*1.16</f>
        <v>8144.36</v>
      </c>
      <c r="D51" s="339" t="s">
        <v>3945</v>
      </c>
      <c r="E51" s="520">
        <f>SUM(C51:D51)</f>
        <v>8144.36</v>
      </c>
      <c r="F51" s="521"/>
      <c r="G51" s="522"/>
      <c r="H51" s="533"/>
      <c r="I51" s="522">
        <v>600644</v>
      </c>
      <c r="J51" s="715">
        <f t="shared" si="0"/>
        <v>7021</v>
      </c>
      <c r="K51" s="524">
        <f t="shared" si="1"/>
        <v>1123.3600000000001</v>
      </c>
      <c r="L51" s="602"/>
      <c r="M51" s="252"/>
    </row>
    <row r="52" spans="1:13" ht="15" customHeight="1">
      <c r="A52" s="339" t="s">
        <v>136</v>
      </c>
      <c r="B52" s="773" t="s">
        <v>3854</v>
      </c>
      <c r="C52" s="771">
        <f>7759*1.16</f>
        <v>9000.4399999999987</v>
      </c>
      <c r="D52" s="339" t="s">
        <v>3945</v>
      </c>
      <c r="E52" s="520"/>
      <c r="F52" s="521"/>
      <c r="G52" s="522"/>
      <c r="H52" s="533"/>
      <c r="I52" s="522"/>
      <c r="J52" s="715"/>
      <c r="K52" s="524"/>
      <c r="L52" s="602"/>
      <c r="M52" s="252"/>
    </row>
    <row r="53" spans="1:13" ht="15" customHeight="1" thickBot="1">
      <c r="A53" s="362" t="s">
        <v>136</v>
      </c>
      <c r="B53" s="776" t="s">
        <v>3620</v>
      </c>
      <c r="C53" s="777">
        <f>7759*1.16</f>
        <v>9000.4399999999987</v>
      </c>
      <c r="D53" s="362" t="s">
        <v>3945</v>
      </c>
      <c r="E53" s="525">
        <f>SUM(C52:C53)</f>
        <v>18000.879999999997</v>
      </c>
      <c r="F53" s="526">
        <f>SUM(E50:E53)</f>
        <v>27386.439999999995</v>
      </c>
      <c r="G53" s="527"/>
      <c r="H53" s="537"/>
      <c r="I53" s="527">
        <v>600640</v>
      </c>
      <c r="J53" s="714">
        <f t="shared" si="0"/>
        <v>15517.999999999998</v>
      </c>
      <c r="K53" s="529">
        <f t="shared" si="1"/>
        <v>2482.8799999999997</v>
      </c>
      <c r="L53" s="602"/>
      <c r="M53" s="252"/>
    </row>
    <row r="54" spans="1:13" ht="15" customHeight="1">
      <c r="A54" s="743" t="s">
        <v>3895</v>
      </c>
      <c r="B54" s="772" t="s">
        <v>3875</v>
      </c>
      <c r="C54" s="692">
        <f>1070*1.16</f>
        <v>1241.1999999999998</v>
      </c>
      <c r="D54" s="339" t="s">
        <v>3947</v>
      </c>
      <c r="E54" s="520">
        <f>SUM(C54)</f>
        <v>1241.1999999999998</v>
      </c>
      <c r="F54" s="521"/>
      <c r="G54" s="522"/>
      <c r="H54" s="533"/>
      <c r="I54" s="530">
        <v>803001</v>
      </c>
      <c r="J54" s="716">
        <f t="shared" si="0"/>
        <v>1070</v>
      </c>
      <c r="K54" s="532">
        <f t="shared" si="1"/>
        <v>171.20000000000002</v>
      </c>
      <c r="L54" s="602"/>
      <c r="M54" s="252"/>
    </row>
    <row r="55" spans="1:13" ht="15" customHeight="1">
      <c r="A55" s="339" t="s">
        <v>2905</v>
      </c>
      <c r="B55" s="773" t="s">
        <v>3882</v>
      </c>
      <c r="C55" s="54">
        <f>3879*1.16</f>
        <v>4499.6399999999994</v>
      </c>
      <c r="D55" s="339" t="s">
        <v>3947</v>
      </c>
      <c r="E55" s="520">
        <f t="shared" ref="E55:E57" si="3">SUM(C55)</f>
        <v>4499.6399999999994</v>
      </c>
      <c r="F55" s="521"/>
      <c r="G55" s="522"/>
      <c r="H55" s="533"/>
      <c r="I55" s="522">
        <v>600616</v>
      </c>
      <c r="J55" s="715">
        <f t="shared" si="0"/>
        <v>3878.9999999999995</v>
      </c>
      <c r="K55" s="524">
        <f t="shared" si="1"/>
        <v>620.64</v>
      </c>
      <c r="L55" s="602"/>
      <c r="M55" s="252"/>
    </row>
    <row r="56" spans="1:13" ht="15" customHeight="1">
      <c r="A56" s="339" t="s">
        <v>457</v>
      </c>
      <c r="B56" s="781" t="s">
        <v>2937</v>
      </c>
      <c r="C56" s="782">
        <f>12343*1.16</f>
        <v>14317.88</v>
      </c>
      <c r="D56" s="339" t="s">
        <v>3947</v>
      </c>
      <c r="E56" s="520">
        <f t="shared" si="3"/>
        <v>14317.88</v>
      </c>
      <c r="F56" s="521"/>
      <c r="G56" s="522"/>
      <c r="H56" s="533"/>
      <c r="I56" s="522">
        <v>600691</v>
      </c>
      <c r="J56" s="715">
        <f t="shared" si="0"/>
        <v>12343</v>
      </c>
      <c r="K56" s="524">
        <f t="shared" si="1"/>
        <v>1974.88</v>
      </c>
      <c r="L56" s="602"/>
      <c r="M56" s="252"/>
    </row>
    <row r="57" spans="1:13" ht="15" customHeight="1" thickBot="1">
      <c r="A57" s="362" t="s">
        <v>454</v>
      </c>
      <c r="B57" s="776" t="s">
        <v>3888</v>
      </c>
      <c r="C57" s="76">
        <f>35480*1.16</f>
        <v>41156.799999999996</v>
      </c>
      <c r="D57" s="362" t="s">
        <v>3947</v>
      </c>
      <c r="E57" s="728">
        <f t="shared" si="3"/>
        <v>41156.799999999996</v>
      </c>
      <c r="F57" s="526">
        <f>SUM(E54:E57)</f>
        <v>61215.51999999999</v>
      </c>
      <c r="G57" s="527"/>
      <c r="H57" s="537"/>
      <c r="I57" s="527">
        <v>600610</v>
      </c>
      <c r="J57" s="714">
        <f t="shared" si="0"/>
        <v>35480</v>
      </c>
      <c r="K57" s="529">
        <f t="shared" si="1"/>
        <v>5676.8</v>
      </c>
      <c r="L57" s="602"/>
      <c r="M57" s="252"/>
    </row>
    <row r="58" spans="1:13" ht="15" customHeight="1">
      <c r="A58" s="380"/>
      <c r="B58" s="414"/>
      <c r="C58" s="382"/>
      <c r="D58" s="380"/>
      <c r="E58" s="520"/>
      <c r="F58" s="521"/>
      <c r="G58" s="522"/>
      <c r="H58" s="533"/>
      <c r="I58" s="522"/>
      <c r="J58" s="715"/>
      <c r="K58" s="524"/>
      <c r="L58" s="602"/>
      <c r="M58" s="252"/>
    </row>
    <row r="59" spans="1:13" ht="15" customHeight="1">
      <c r="A59" s="380"/>
      <c r="B59" s="708"/>
      <c r="C59" s="382"/>
      <c r="D59" s="380"/>
      <c r="E59" s="520"/>
      <c r="F59" s="521"/>
      <c r="G59" s="522"/>
      <c r="H59" s="533"/>
      <c r="I59" s="522"/>
      <c r="J59" s="715"/>
      <c r="K59" s="524"/>
      <c r="L59" s="602"/>
      <c r="M59" s="252"/>
    </row>
    <row r="60" spans="1:13" ht="15" customHeight="1">
      <c r="A60" s="325"/>
      <c r="B60" s="759"/>
      <c r="C60" s="281">
        <f>SUM(C6:C59)</f>
        <v>284593.24000000028</v>
      </c>
      <c r="D60" s="281"/>
      <c r="E60" s="281"/>
      <c r="F60" s="281">
        <f>SUM(F6:F59)</f>
        <v>284593.24</v>
      </c>
      <c r="G60" s="281"/>
      <c r="H60" s="534">
        <f>SUM(H6:H59)</f>
        <v>0</v>
      </c>
      <c r="I60" s="281"/>
      <c r="J60" s="281">
        <f>SUM(J6:J59)</f>
        <v>245339</v>
      </c>
      <c r="K60" s="281">
        <f>SUM(K6:K59)</f>
        <v>39254.240000000005</v>
      </c>
      <c r="L60" s="281"/>
      <c r="M60" s="283"/>
    </row>
    <row r="61" spans="1:13" ht="15" customHeight="1">
      <c r="A61" s="278"/>
      <c r="B61" s="759"/>
      <c r="C61" s="240"/>
      <c r="D61" s="281"/>
      <c r="E61" s="281"/>
      <c r="F61" s="237"/>
      <c r="G61" s="240"/>
      <c r="H61" s="533"/>
      <c r="I61" s="240"/>
      <c r="J61" s="243"/>
      <c r="K61" s="251"/>
      <c r="L61" s="252"/>
      <c r="M61" s="252"/>
    </row>
    <row r="62" spans="1:13" ht="15" customHeight="1">
      <c r="A62" s="697"/>
      <c r="B62" s="1051"/>
      <c r="C62" s="1051"/>
      <c r="D62" s="1051"/>
      <c r="E62" s="1051"/>
      <c r="F62" s="1051"/>
      <c r="G62" s="240"/>
      <c r="H62" s="533"/>
      <c r="I62" s="240"/>
      <c r="J62" s="243"/>
      <c r="K62" s="251"/>
      <c r="L62" s="252"/>
      <c r="M62" s="252"/>
    </row>
    <row r="63" spans="1:13" ht="15.75">
      <c r="A63" s="284"/>
      <c r="B63" s="595"/>
      <c r="C63" s="273"/>
      <c r="D63" s="281"/>
      <c r="E63" s="281"/>
      <c r="F63" s="281"/>
      <c r="G63" s="295"/>
      <c r="H63" s="534"/>
      <c r="I63" s="281"/>
      <c r="J63" s="281"/>
      <c r="K63" s="281"/>
      <c r="L63" s="286"/>
      <c r="M63" s="252"/>
    </row>
    <row r="64" spans="1:13" ht="15.75" thickBot="1">
      <c r="A64" s="603"/>
      <c r="B64" s="273"/>
      <c r="C64" s="273"/>
      <c r="D64" s="250"/>
      <c r="E64" s="330" t="s">
        <v>217</v>
      </c>
      <c r="F64" s="331"/>
      <c r="G64" s="332"/>
      <c r="H64" s="535"/>
      <c r="I64" s="239"/>
      <c r="J64" s="239"/>
      <c r="K64" s="252"/>
      <c r="L64" s="252"/>
      <c r="M64" s="288"/>
    </row>
    <row r="65" spans="1:13" ht="16.5" thickBot="1">
      <c r="A65" s="284"/>
      <c r="B65" s="273"/>
      <c r="C65" s="273"/>
      <c r="D65" s="250"/>
      <c r="E65" s="330"/>
      <c r="F65" s="331"/>
      <c r="G65" s="332"/>
      <c r="H65" s="535"/>
      <c r="I65" s="239"/>
      <c r="J65" s="289" t="s">
        <v>551</v>
      </c>
      <c r="K65" s="290">
        <f>J60+K60-F60</f>
        <v>0</v>
      </c>
      <c r="L65" s="252"/>
      <c r="M65" s="288"/>
    </row>
    <row r="66" spans="1:13" ht="15.75">
      <c r="A66" s="284"/>
      <c r="B66" s="273"/>
      <c r="C66" s="239"/>
      <c r="D66" s="252"/>
      <c r="E66" s="239"/>
      <c r="F66" s="239"/>
      <c r="G66" s="252"/>
      <c r="H66" s="535"/>
      <c r="I66" s="239"/>
      <c r="J66" s="239"/>
      <c r="K66" s="252"/>
      <c r="L66" s="252"/>
      <c r="M66" s="288"/>
    </row>
    <row r="67" spans="1:13" ht="15.75">
      <c r="A67" s="284"/>
      <c r="B67" s="273"/>
      <c r="C67" s="273"/>
      <c r="D67" s="250"/>
      <c r="E67" s="239"/>
      <c r="F67" s="239"/>
      <c r="G67" s="239"/>
      <c r="H67" s="535"/>
      <c r="I67" s="239"/>
      <c r="J67" s="239"/>
      <c r="K67" s="252"/>
      <c r="L67" s="252"/>
      <c r="M67" s="288"/>
    </row>
    <row r="68" spans="1:13" ht="15.75">
      <c r="A68" s="284"/>
      <c r="B68" s="273"/>
      <c r="C68" s="273"/>
      <c r="D68" s="250"/>
      <c r="E68" s="239"/>
      <c r="F68" s="239"/>
      <c r="G68" s="239"/>
      <c r="H68" s="535"/>
      <c r="I68" s="239"/>
      <c r="J68" s="239"/>
      <c r="K68" s="252"/>
      <c r="L68" s="252"/>
      <c r="M68" s="288"/>
    </row>
    <row r="69" spans="1:13" ht="15.75">
      <c r="A69" s="284"/>
      <c r="B69" s="273"/>
      <c r="C69" s="273"/>
      <c r="D69" s="291"/>
      <c r="E69" s="292"/>
      <c r="F69" s="292"/>
      <c r="G69" s="292"/>
      <c r="H69" s="536"/>
      <c r="I69" s="292"/>
      <c r="J69" s="292"/>
      <c r="K69" s="288"/>
      <c r="L69" s="288"/>
      <c r="M69" s="288"/>
    </row>
    <row r="70" spans="1:13" ht="15.75">
      <c r="A70" s="604"/>
      <c r="B70" s="605"/>
      <c r="C70" s="606"/>
      <c r="D70" s="520"/>
      <c r="E70" s="292"/>
      <c r="F70" s="292"/>
      <c r="G70" s="292"/>
      <c r="H70" s="536"/>
      <c r="I70" s="292"/>
      <c r="J70" s="292"/>
      <c r="K70" s="288"/>
      <c r="L70" s="288"/>
      <c r="M70" s="288"/>
    </row>
    <row r="71" spans="1:13" ht="15.75">
      <c r="A71" s="294"/>
      <c r="B71" s="239" t="s">
        <v>25</v>
      </c>
      <c r="C71" s="239"/>
      <c r="D71" s="239"/>
      <c r="E71" s="240"/>
      <c r="F71" s="240"/>
      <c r="G71" s="240"/>
      <c r="H71" s="533"/>
      <c r="I71" s="240"/>
      <c r="J71" s="240"/>
      <c r="K71" s="295"/>
      <c r="L71" s="252"/>
      <c r="M71" s="252"/>
    </row>
    <row r="72" spans="1:13" ht="15.75">
      <c r="A72" s="296"/>
      <c r="B72" s="239" t="s">
        <v>127</v>
      </c>
      <c r="C72" s="239"/>
      <c r="D72" s="239"/>
      <c r="E72" s="240"/>
      <c r="F72" s="240"/>
      <c r="G72" s="240"/>
      <c r="H72" s="533"/>
      <c r="I72" s="240"/>
      <c r="J72" s="240"/>
      <c r="K72" s="295"/>
      <c r="L72" s="252"/>
      <c r="M72" s="252"/>
    </row>
    <row r="73" spans="1:13" ht="15.75">
      <c r="A73" s="297"/>
      <c r="B73" s="239" t="s">
        <v>161</v>
      </c>
      <c r="C73" s="239"/>
      <c r="D73" s="239"/>
      <c r="E73" s="240"/>
      <c r="F73" s="240"/>
      <c r="G73" s="240"/>
      <c r="H73" s="533"/>
      <c r="I73" s="240"/>
      <c r="J73" s="240"/>
      <c r="K73" s="295"/>
      <c r="L73" s="252"/>
      <c r="M73" s="252"/>
    </row>
    <row r="74" spans="1:13" ht="15.75">
      <c r="A74" s="239"/>
      <c r="B74" s="239"/>
      <c r="C74" s="239"/>
      <c r="D74" s="239"/>
      <c r="E74" s="240"/>
      <c r="F74" s="240"/>
      <c r="G74" s="240"/>
      <c r="H74" s="533"/>
      <c r="I74" s="240"/>
      <c r="J74" s="240"/>
      <c r="K74" s="295"/>
      <c r="L74" s="252"/>
      <c r="M74" s="252"/>
    </row>
    <row r="75" spans="1:13" ht="15.75">
      <c r="A75" s="239"/>
      <c r="B75" s="239"/>
      <c r="C75" s="239"/>
      <c r="D75" s="239"/>
      <c r="E75" s="240"/>
      <c r="F75" s="240"/>
      <c r="G75" s="240"/>
      <c r="H75" s="533"/>
      <c r="I75" s="240"/>
      <c r="J75" s="240"/>
      <c r="K75" s="295"/>
      <c r="L75" s="252"/>
      <c r="M75" s="252"/>
    </row>
    <row r="76" spans="1:13">
      <c r="K76" s="45"/>
      <c r="L76" s="49"/>
      <c r="M76" s="49"/>
    </row>
    <row r="77" spans="1:13">
      <c r="K77" s="45"/>
      <c r="L77" s="49"/>
      <c r="M77" s="49"/>
    </row>
    <row r="78" spans="1:13">
      <c r="K78" s="45"/>
      <c r="L78" s="49"/>
      <c r="M78" s="49"/>
    </row>
    <row r="79" spans="1:13">
      <c r="K79" s="45"/>
      <c r="L79" s="49"/>
      <c r="M79" s="49"/>
    </row>
    <row r="80" spans="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</sheetData>
  <autoFilter ref="A5:L63"/>
  <sortState ref="A6:D57">
    <sortCondition ref="D6:D57"/>
  </sortState>
  <mergeCells count="3">
    <mergeCell ref="I3:K3"/>
    <mergeCell ref="A4:D4"/>
    <mergeCell ref="B62:F62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47"/>
  <sheetViews>
    <sheetView zoomScale="101" zoomScaleNormal="101" workbookViewId="0">
      <pane ySplit="4" topLeftCell="A5" activePane="bottomLeft" state="frozenSplit"/>
      <selection pane="bottomLeft" activeCell="P5" sqref="P5:P42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3948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3953</v>
      </c>
      <c r="B5" s="343" t="s">
        <v>2731</v>
      </c>
      <c r="C5" s="343" t="s">
        <v>1594</v>
      </c>
      <c r="D5" s="431"/>
      <c r="E5" s="431"/>
      <c r="F5" s="431"/>
      <c r="G5" s="344">
        <v>-30131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1715</v>
      </c>
      <c r="O5" s="339" t="s">
        <v>565</v>
      </c>
      <c r="P5" s="339" t="s">
        <v>3987</v>
      </c>
      <c r="Q5" s="642"/>
      <c r="R5" s="29"/>
    </row>
    <row r="6" spans="1:18" s="24" customFormat="1" ht="12.75">
      <c r="A6" s="343" t="s">
        <v>3953</v>
      </c>
      <c r="B6" s="343" t="s">
        <v>2731</v>
      </c>
      <c r="C6" s="343" t="s">
        <v>3888</v>
      </c>
      <c r="D6" s="431"/>
      <c r="E6" s="431"/>
      <c r="F6" s="431"/>
      <c r="G6" s="344">
        <v>-41156.800000000003</v>
      </c>
      <c r="H6" s="335" t="s">
        <v>135</v>
      </c>
      <c r="I6" s="399"/>
      <c r="J6" s="336"/>
      <c r="K6" s="337"/>
      <c r="L6" s="337"/>
      <c r="M6" s="637" t="s">
        <v>138</v>
      </c>
      <c r="N6" s="339" t="s">
        <v>3928</v>
      </c>
      <c r="O6" s="339" t="s">
        <v>454</v>
      </c>
      <c r="P6" s="339" t="s">
        <v>3987</v>
      </c>
      <c r="Q6" s="642"/>
      <c r="R6" s="29"/>
    </row>
    <row r="7" spans="1:18" s="24" customFormat="1" ht="12.75">
      <c r="A7" s="343" t="s">
        <v>3954</v>
      </c>
      <c r="B7" s="343" t="s">
        <v>2731</v>
      </c>
      <c r="C7" s="343" t="s">
        <v>3794</v>
      </c>
      <c r="D7" s="431"/>
      <c r="E7" s="431"/>
      <c r="F7" s="431"/>
      <c r="G7" s="344">
        <v>-12689.24</v>
      </c>
      <c r="H7" s="335" t="s">
        <v>137</v>
      </c>
      <c r="I7" s="399"/>
      <c r="J7" s="336"/>
      <c r="K7" s="337"/>
      <c r="L7" s="337"/>
      <c r="M7" s="637" t="s">
        <v>138</v>
      </c>
      <c r="N7" s="339" t="s">
        <v>3823</v>
      </c>
      <c r="O7" s="339" t="s">
        <v>141</v>
      </c>
      <c r="P7" s="339" t="s">
        <v>3989</v>
      </c>
      <c r="Q7" s="642"/>
      <c r="R7" s="29"/>
    </row>
    <row r="8" spans="1:18" s="24" customFormat="1" ht="12.75">
      <c r="A8" s="343" t="s">
        <v>3954</v>
      </c>
      <c r="B8" s="343" t="s">
        <v>2731</v>
      </c>
      <c r="C8" s="343" t="s">
        <v>3888</v>
      </c>
      <c r="D8" s="431"/>
      <c r="E8" s="431"/>
      <c r="F8" s="431"/>
      <c r="G8" s="344">
        <v>-41156.800000000003</v>
      </c>
      <c r="H8" s="335" t="s">
        <v>135</v>
      </c>
      <c r="I8" s="399"/>
      <c r="J8" s="336"/>
      <c r="K8" s="337"/>
      <c r="L8" s="337"/>
      <c r="M8" s="637" t="s">
        <v>138</v>
      </c>
      <c r="N8" s="339" t="s">
        <v>3928</v>
      </c>
      <c r="O8" s="339" t="s">
        <v>454</v>
      </c>
      <c r="P8" s="339" t="s">
        <v>3989</v>
      </c>
      <c r="Q8" s="642"/>
      <c r="R8" s="29"/>
    </row>
    <row r="9" spans="1:18" s="24" customFormat="1" ht="12.75">
      <c r="A9" s="343" t="s">
        <v>3955</v>
      </c>
      <c r="B9" s="343" t="s">
        <v>2731</v>
      </c>
      <c r="C9" s="343" t="s">
        <v>3887</v>
      </c>
      <c r="D9" s="431"/>
      <c r="E9" s="431"/>
      <c r="F9" s="431"/>
      <c r="G9" s="344">
        <v>-13773.84</v>
      </c>
      <c r="H9" s="335" t="s">
        <v>139</v>
      </c>
      <c r="I9" s="399"/>
      <c r="J9" s="336"/>
      <c r="K9" s="337"/>
      <c r="L9" s="337"/>
      <c r="M9" s="637" t="s">
        <v>138</v>
      </c>
      <c r="N9" s="339" t="s">
        <v>3927</v>
      </c>
      <c r="O9" s="339" t="s">
        <v>457</v>
      </c>
      <c r="P9" s="339" t="s">
        <v>3991</v>
      </c>
      <c r="Q9" s="642"/>
      <c r="R9" s="29"/>
    </row>
    <row r="10" spans="1:18" s="24" customFormat="1" ht="12.75">
      <c r="A10" s="343" t="s">
        <v>3956</v>
      </c>
      <c r="B10" s="343" t="s">
        <v>2731</v>
      </c>
      <c r="C10" s="343" t="s">
        <v>2576</v>
      </c>
      <c r="D10" s="431"/>
      <c r="E10" s="431"/>
      <c r="F10" s="431"/>
      <c r="G10" s="344">
        <v>-13816.76</v>
      </c>
      <c r="H10" s="335" t="s">
        <v>140</v>
      </c>
      <c r="I10" s="399"/>
      <c r="J10" s="336"/>
      <c r="K10" s="337"/>
      <c r="L10" s="337"/>
      <c r="M10" s="637" t="s">
        <v>138</v>
      </c>
      <c r="N10" s="339" t="s">
        <v>2583</v>
      </c>
      <c r="O10" s="339" t="s">
        <v>457</v>
      </c>
      <c r="P10" s="339" t="s">
        <v>3993</v>
      </c>
      <c r="Q10" s="642"/>
      <c r="R10" s="29"/>
    </row>
    <row r="11" spans="1:18" s="24" customFormat="1" ht="12.75">
      <c r="A11" s="343" t="s">
        <v>3956</v>
      </c>
      <c r="B11" s="343" t="s">
        <v>2731</v>
      </c>
      <c r="C11" s="343" t="s">
        <v>1608</v>
      </c>
      <c r="D11" s="431"/>
      <c r="E11" s="431"/>
      <c r="F11" s="431"/>
      <c r="G11" s="344">
        <v>-13569.68</v>
      </c>
      <c r="H11" s="335" t="s">
        <v>142</v>
      </c>
      <c r="I11" s="399"/>
      <c r="J11" s="336"/>
      <c r="K11" s="337"/>
      <c r="L11" s="337"/>
      <c r="M11" s="637" t="s">
        <v>138</v>
      </c>
      <c r="N11" s="339" t="s">
        <v>1729</v>
      </c>
      <c r="O11" s="339" t="s">
        <v>141</v>
      </c>
      <c r="P11" s="339" t="s">
        <v>3993</v>
      </c>
      <c r="Q11" s="642"/>
      <c r="R11" s="29"/>
    </row>
    <row r="12" spans="1:18" s="24" customFormat="1" ht="12.75">
      <c r="A12" s="445" t="s">
        <v>3953</v>
      </c>
      <c r="B12" s="445" t="s">
        <v>2834</v>
      </c>
      <c r="C12" s="478" t="s">
        <v>3957</v>
      </c>
      <c r="D12" s="431"/>
      <c r="E12" s="431"/>
      <c r="F12" s="431"/>
      <c r="G12" s="422">
        <v>1241.2</v>
      </c>
      <c r="H12" s="335"/>
      <c r="I12" s="399"/>
      <c r="J12" s="336"/>
      <c r="K12" s="337"/>
      <c r="L12" s="337"/>
      <c r="M12" s="637" t="s">
        <v>138</v>
      </c>
      <c r="N12" s="339" t="s">
        <v>3971</v>
      </c>
      <c r="O12" s="339" t="s">
        <v>3895</v>
      </c>
      <c r="P12" s="339" t="s">
        <v>3986</v>
      </c>
      <c r="Q12" s="642"/>
      <c r="R12" s="29"/>
    </row>
    <row r="13" spans="1:18" s="24" customFormat="1" ht="12.75">
      <c r="A13" s="445" t="s">
        <v>3962</v>
      </c>
      <c r="B13" s="445" t="s">
        <v>2834</v>
      </c>
      <c r="C13" s="478" t="s">
        <v>3963</v>
      </c>
      <c r="D13" s="431"/>
      <c r="E13" s="431"/>
      <c r="F13" s="431"/>
      <c r="G13" s="422">
        <v>1241.2</v>
      </c>
      <c r="H13" s="335"/>
      <c r="I13" s="399"/>
      <c r="J13" s="336"/>
      <c r="K13" s="337"/>
      <c r="L13" s="337"/>
      <c r="M13" s="637" t="s">
        <v>138</v>
      </c>
      <c r="N13" s="339" t="s">
        <v>3972</v>
      </c>
      <c r="O13" s="339" t="s">
        <v>2905</v>
      </c>
      <c r="P13" s="339" t="s">
        <v>3994</v>
      </c>
      <c r="Q13" s="642"/>
      <c r="R13" s="29"/>
    </row>
    <row r="14" spans="1:18" s="24" customFormat="1" ht="12.75">
      <c r="A14" s="445" t="s">
        <v>3962</v>
      </c>
      <c r="B14" s="445" t="s">
        <v>2834</v>
      </c>
      <c r="C14" s="478" t="s">
        <v>3964</v>
      </c>
      <c r="D14" s="431"/>
      <c r="E14" s="431"/>
      <c r="F14" s="431"/>
      <c r="G14" s="446">
        <v>1241.2</v>
      </c>
      <c r="H14" s="335"/>
      <c r="I14" s="399"/>
      <c r="J14" s="336"/>
      <c r="K14" s="337"/>
      <c r="L14" s="337"/>
      <c r="M14" s="637" t="s">
        <v>138</v>
      </c>
      <c r="N14" s="339" t="s">
        <v>3973</v>
      </c>
      <c r="O14" s="339" t="s">
        <v>2905</v>
      </c>
      <c r="P14" s="339" t="s">
        <v>3994</v>
      </c>
      <c r="Q14" s="642"/>
      <c r="R14" s="29"/>
    </row>
    <row r="15" spans="1:18" s="24" customFormat="1" ht="12.75">
      <c r="A15" t="s">
        <v>3955</v>
      </c>
      <c r="B15" t="s">
        <v>2834</v>
      </c>
      <c r="C15" s="786" t="s">
        <v>3959</v>
      </c>
      <c r="D15" s="431"/>
      <c r="E15" s="431"/>
      <c r="F15" s="431"/>
      <c r="G15" s="353">
        <v>4423.08</v>
      </c>
      <c r="H15" s="335"/>
      <c r="I15" s="399"/>
      <c r="J15" s="336"/>
      <c r="K15" s="337"/>
      <c r="L15" s="337"/>
      <c r="M15" s="637" t="s">
        <v>138</v>
      </c>
      <c r="N15" s="339" t="s">
        <v>3974</v>
      </c>
      <c r="O15" s="339" t="s">
        <v>457</v>
      </c>
      <c r="P15" s="339" t="s">
        <v>3990</v>
      </c>
      <c r="Q15" s="642"/>
      <c r="R15" s="29"/>
    </row>
    <row r="16" spans="1:18" s="24" customFormat="1" ht="12.75">
      <c r="A16" t="s">
        <v>3956</v>
      </c>
      <c r="B16" t="s">
        <v>2834</v>
      </c>
      <c r="C16" s="786" t="s">
        <v>2516</v>
      </c>
      <c r="D16" s="431"/>
      <c r="E16" s="431"/>
      <c r="F16" s="431"/>
      <c r="G16" s="353">
        <v>4423.08</v>
      </c>
      <c r="H16" s="335"/>
      <c r="I16" s="399"/>
      <c r="J16" s="336"/>
      <c r="K16" s="337"/>
      <c r="L16" s="337"/>
      <c r="M16" s="637" t="s">
        <v>138</v>
      </c>
      <c r="N16" s="339" t="s">
        <v>2531</v>
      </c>
      <c r="O16" s="339" t="s">
        <v>457</v>
      </c>
      <c r="P16" s="339" t="s">
        <v>3992</v>
      </c>
      <c r="Q16" s="642"/>
      <c r="R16" s="29"/>
    </row>
    <row r="17" spans="1:18" s="24" customFormat="1" ht="12.75">
      <c r="A17" t="s">
        <v>3962</v>
      </c>
      <c r="B17" t="s">
        <v>2834</v>
      </c>
      <c r="C17" s="786" t="s">
        <v>3967</v>
      </c>
      <c r="D17" s="431"/>
      <c r="E17" s="431"/>
      <c r="F17" s="431"/>
      <c r="G17" s="353">
        <v>4423.08</v>
      </c>
      <c r="H17" s="335"/>
      <c r="I17" s="399"/>
      <c r="J17" s="336"/>
      <c r="K17" s="337"/>
      <c r="L17" s="337"/>
      <c r="M17" s="637" t="s">
        <v>138</v>
      </c>
      <c r="N17" s="339" t="s">
        <v>3975</v>
      </c>
      <c r="O17" s="339" t="s">
        <v>457</v>
      </c>
      <c r="P17" s="339" t="s">
        <v>3994</v>
      </c>
      <c r="Q17" s="642"/>
      <c r="R17" s="29"/>
    </row>
    <row r="18" spans="1:18" s="24" customFormat="1" ht="12.75">
      <c r="A18" t="s">
        <v>3954</v>
      </c>
      <c r="B18" t="s">
        <v>2834</v>
      </c>
      <c r="C18" t="s">
        <v>3462</v>
      </c>
      <c r="D18" s="431"/>
      <c r="E18" s="431"/>
      <c r="F18" s="431"/>
      <c r="G18" s="353">
        <v>9000.44</v>
      </c>
      <c r="H18" s="335"/>
      <c r="I18" s="399"/>
      <c r="J18" s="336"/>
      <c r="K18" s="337"/>
      <c r="L18" s="337"/>
      <c r="M18" s="637" t="s">
        <v>138</v>
      </c>
      <c r="N18" s="339" t="s">
        <v>3486</v>
      </c>
      <c r="O18" s="339" t="s">
        <v>136</v>
      </c>
      <c r="P18" s="339" t="s">
        <v>3988</v>
      </c>
      <c r="Q18" s="642"/>
      <c r="R18" s="29"/>
    </row>
    <row r="19" spans="1:18" s="24" customFormat="1" ht="12.75">
      <c r="A19" t="s">
        <v>3954</v>
      </c>
      <c r="B19" t="s">
        <v>2834</v>
      </c>
      <c r="C19" t="s">
        <v>3338</v>
      </c>
      <c r="D19" s="431"/>
      <c r="E19" s="431"/>
      <c r="F19" s="431"/>
      <c r="G19" s="353">
        <v>9000.44</v>
      </c>
      <c r="H19" s="335"/>
      <c r="I19" s="399"/>
      <c r="J19" s="336"/>
      <c r="K19" s="337"/>
      <c r="L19" s="337"/>
      <c r="M19" s="637" t="s">
        <v>138</v>
      </c>
      <c r="N19" s="339" t="s">
        <v>3386</v>
      </c>
      <c r="O19" s="339" t="s">
        <v>136</v>
      </c>
      <c r="P19" s="339" t="s">
        <v>3988</v>
      </c>
      <c r="Q19" s="642"/>
      <c r="R19" s="29"/>
    </row>
    <row r="20" spans="1:18" s="24" customFormat="1" ht="12.75">
      <c r="A20" t="s">
        <v>3954</v>
      </c>
      <c r="B20" t="s">
        <v>2834</v>
      </c>
      <c r="C20" s="786" t="s">
        <v>3343</v>
      </c>
      <c r="D20" s="431"/>
      <c r="E20" s="431"/>
      <c r="F20" s="431"/>
      <c r="G20" s="353">
        <v>9000.44</v>
      </c>
      <c r="H20" s="335"/>
      <c r="I20" s="399"/>
      <c r="J20" s="336"/>
      <c r="K20" s="337"/>
      <c r="L20" s="337"/>
      <c r="M20" s="637" t="s">
        <v>138</v>
      </c>
      <c r="N20" s="339" t="s">
        <v>3391</v>
      </c>
      <c r="O20" s="339" t="s">
        <v>136</v>
      </c>
      <c r="P20" s="339" t="s">
        <v>3988</v>
      </c>
      <c r="Q20" s="642"/>
      <c r="R20" s="29"/>
    </row>
    <row r="21" spans="1:18" s="24" customFormat="1" ht="12.75">
      <c r="A21" t="s">
        <v>3955</v>
      </c>
      <c r="B21" t="s">
        <v>2834</v>
      </c>
      <c r="C21" s="786" t="s">
        <v>3881</v>
      </c>
      <c r="D21" s="431"/>
      <c r="E21" s="431"/>
      <c r="F21" s="431"/>
      <c r="G21" s="353">
        <v>9000.44</v>
      </c>
      <c r="H21" s="335"/>
      <c r="I21" s="399"/>
      <c r="J21" s="336"/>
      <c r="K21" s="337"/>
      <c r="L21" s="337"/>
      <c r="M21" s="637" t="s">
        <v>138</v>
      </c>
      <c r="N21" s="339" t="s">
        <v>3920</v>
      </c>
      <c r="O21" s="339" t="s">
        <v>136</v>
      </c>
      <c r="P21" s="339" t="s">
        <v>3990</v>
      </c>
      <c r="Q21" s="642"/>
      <c r="R21" s="29"/>
    </row>
    <row r="22" spans="1:18" s="24" customFormat="1" ht="12.75">
      <c r="A22" t="s">
        <v>3956</v>
      </c>
      <c r="B22" t="s">
        <v>2834</v>
      </c>
      <c r="C22" s="786" t="s">
        <v>3855</v>
      </c>
      <c r="D22" s="431"/>
      <c r="E22" s="431"/>
      <c r="F22" s="431"/>
      <c r="G22" s="353">
        <v>9000.44</v>
      </c>
      <c r="H22" s="335"/>
      <c r="I22" s="399"/>
      <c r="J22" s="336"/>
      <c r="K22" s="337"/>
      <c r="L22" s="337"/>
      <c r="M22" s="637" t="s">
        <v>138</v>
      </c>
      <c r="N22" s="339" t="s">
        <v>3893</v>
      </c>
      <c r="O22" s="339" t="s">
        <v>136</v>
      </c>
      <c r="P22" s="339" t="s">
        <v>3992</v>
      </c>
      <c r="Q22" s="642"/>
      <c r="R22" s="29"/>
    </row>
    <row r="23" spans="1:18" s="24" customFormat="1" ht="12.75">
      <c r="A23" t="s">
        <v>3962</v>
      </c>
      <c r="B23" t="s">
        <v>2834</v>
      </c>
      <c r="C23" s="786" t="s">
        <v>3340</v>
      </c>
      <c r="D23" s="431"/>
      <c r="E23" s="431"/>
      <c r="F23" s="431"/>
      <c r="G23" s="353">
        <v>9000.44</v>
      </c>
      <c r="H23" s="335"/>
      <c r="I23" s="399"/>
      <c r="J23" s="336"/>
      <c r="K23" s="337"/>
      <c r="L23" s="337"/>
      <c r="M23" s="637" t="s">
        <v>138</v>
      </c>
      <c r="N23" s="339" t="s">
        <v>3388</v>
      </c>
      <c r="O23" s="339" t="s">
        <v>136</v>
      </c>
      <c r="P23" s="339" t="s">
        <v>3994</v>
      </c>
      <c r="Q23" s="642"/>
      <c r="R23" s="29"/>
    </row>
    <row r="24" spans="1:18" s="24" customFormat="1" ht="12.75">
      <c r="A24" t="s">
        <v>3954</v>
      </c>
      <c r="B24" t="s">
        <v>2834</v>
      </c>
      <c r="C24" s="786" t="s">
        <v>2300</v>
      </c>
      <c r="D24" s="431"/>
      <c r="E24" s="431"/>
      <c r="F24" s="431"/>
      <c r="G24" s="353">
        <v>11216.04</v>
      </c>
      <c r="H24" s="335"/>
      <c r="I24" s="399"/>
      <c r="J24" s="336"/>
      <c r="K24" s="337"/>
      <c r="L24" s="337"/>
      <c r="M24" s="637" t="s">
        <v>138</v>
      </c>
      <c r="N24" s="339" t="s">
        <v>2337</v>
      </c>
      <c r="O24" s="339" t="s">
        <v>134</v>
      </c>
      <c r="P24" s="339" t="s">
        <v>3988</v>
      </c>
      <c r="Q24" s="642"/>
      <c r="R24" s="29"/>
    </row>
    <row r="25" spans="1:18" s="24" customFormat="1" ht="12.75">
      <c r="A25" t="s">
        <v>3956</v>
      </c>
      <c r="B25" t="s">
        <v>2834</v>
      </c>
      <c r="C25" s="786" t="s">
        <v>3961</v>
      </c>
      <c r="D25" s="431"/>
      <c r="E25" s="431"/>
      <c r="F25" s="431"/>
      <c r="G25" s="353">
        <v>11216.04</v>
      </c>
      <c r="H25" s="335"/>
      <c r="I25" s="399"/>
      <c r="J25" s="336"/>
      <c r="K25" s="337"/>
      <c r="L25" s="337"/>
      <c r="M25" s="637" t="s">
        <v>138</v>
      </c>
      <c r="N25" s="339" t="s">
        <v>3976</v>
      </c>
      <c r="O25" s="339" t="s">
        <v>134</v>
      </c>
      <c r="P25" s="339" t="s">
        <v>3992</v>
      </c>
      <c r="Q25" s="642"/>
      <c r="R25" s="29"/>
    </row>
    <row r="26" spans="1:18" s="24" customFormat="1" ht="12.75">
      <c r="A26" t="s">
        <v>3953</v>
      </c>
      <c r="B26" t="s">
        <v>2834</v>
      </c>
      <c r="C26" s="615" t="s">
        <v>2110</v>
      </c>
      <c r="D26" s="431"/>
      <c r="E26" s="431"/>
      <c r="F26" s="431"/>
      <c r="G26" s="353">
        <v>11456.16</v>
      </c>
      <c r="H26" s="335"/>
      <c r="I26" s="399"/>
      <c r="J26" s="336"/>
      <c r="K26" s="337"/>
      <c r="L26" s="337"/>
      <c r="M26" s="637" t="s">
        <v>138</v>
      </c>
      <c r="N26" s="339" t="s">
        <v>2148</v>
      </c>
      <c r="O26" s="339" t="s">
        <v>134</v>
      </c>
      <c r="P26" s="339" t="s">
        <v>3986</v>
      </c>
      <c r="Q26" s="642"/>
      <c r="R26" s="29"/>
    </row>
    <row r="27" spans="1:18" s="24" customFormat="1" ht="12.75">
      <c r="A27" t="s">
        <v>3953</v>
      </c>
      <c r="B27" t="s">
        <v>2834</v>
      </c>
      <c r="C27" s="615" t="s">
        <v>2304</v>
      </c>
      <c r="D27" s="431"/>
      <c r="E27" s="431"/>
      <c r="F27" s="431"/>
      <c r="G27" s="353">
        <v>11456.16</v>
      </c>
      <c r="H27" s="335"/>
      <c r="I27" s="399"/>
      <c r="J27" s="336"/>
      <c r="K27" s="337"/>
      <c r="L27" s="337"/>
      <c r="M27" s="637" t="s">
        <v>138</v>
      </c>
      <c r="N27" s="339" t="s">
        <v>2341</v>
      </c>
      <c r="O27" s="339" t="s">
        <v>134</v>
      </c>
      <c r="P27" s="339" t="s">
        <v>3986</v>
      </c>
      <c r="Q27" s="642"/>
      <c r="R27" s="29"/>
    </row>
    <row r="28" spans="1:18" s="24" customFormat="1" ht="12.75">
      <c r="A28" t="s">
        <v>3954</v>
      </c>
      <c r="B28" t="s">
        <v>2834</v>
      </c>
      <c r="C28" s="786" t="s">
        <v>2398</v>
      </c>
      <c r="D28" s="431"/>
      <c r="E28" s="431"/>
      <c r="F28" s="431"/>
      <c r="G28" s="353">
        <v>11456.16</v>
      </c>
      <c r="H28" s="335"/>
      <c r="I28" s="399"/>
      <c r="J28" s="336"/>
      <c r="K28" s="337"/>
      <c r="L28" s="337"/>
      <c r="M28" s="637" t="s">
        <v>138</v>
      </c>
      <c r="N28" s="339" t="s">
        <v>2440</v>
      </c>
      <c r="O28" s="339" t="s">
        <v>134</v>
      </c>
      <c r="P28" s="339" t="s">
        <v>3988</v>
      </c>
      <c r="Q28" s="642"/>
      <c r="R28" s="29"/>
    </row>
    <row r="29" spans="1:18" s="24" customFormat="1" ht="12.75">
      <c r="A29" t="s">
        <v>3962</v>
      </c>
      <c r="B29" t="s">
        <v>2834</v>
      </c>
      <c r="C29" s="786" t="s">
        <v>3302</v>
      </c>
      <c r="D29" s="431"/>
      <c r="E29" s="431"/>
      <c r="F29" s="431"/>
      <c r="G29" s="353">
        <v>11456.16</v>
      </c>
      <c r="H29" s="335"/>
      <c r="I29" s="399"/>
      <c r="J29" s="336"/>
      <c r="K29" s="337"/>
      <c r="L29" s="337"/>
      <c r="M29" s="637" t="s">
        <v>138</v>
      </c>
      <c r="N29" s="339" t="s">
        <v>3358</v>
      </c>
      <c r="O29" s="339" t="s">
        <v>134</v>
      </c>
      <c r="P29" s="339" t="s">
        <v>3994</v>
      </c>
      <c r="Q29" s="642"/>
      <c r="R29" s="29"/>
    </row>
    <row r="30" spans="1:18" s="24" customFormat="1" ht="12.75">
      <c r="A30" t="s">
        <v>3954</v>
      </c>
      <c r="B30" t="s">
        <v>2834</v>
      </c>
      <c r="C30" t="s">
        <v>3794</v>
      </c>
      <c r="D30" s="431"/>
      <c r="E30" s="431"/>
      <c r="F30" s="431"/>
      <c r="G30" s="353">
        <v>12689.24</v>
      </c>
      <c r="H30" s="335" t="s">
        <v>137</v>
      </c>
      <c r="I30" s="399"/>
      <c r="J30" s="336"/>
      <c r="K30" s="337"/>
      <c r="L30" s="337"/>
      <c r="M30" s="637" t="s">
        <v>138</v>
      </c>
      <c r="N30" s="339" t="s">
        <v>3823</v>
      </c>
      <c r="O30" s="339" t="s">
        <v>141</v>
      </c>
      <c r="P30" s="339" t="s">
        <v>3988</v>
      </c>
      <c r="Q30" s="642"/>
      <c r="R30" s="29"/>
    </row>
    <row r="31" spans="1:18" s="24" customFormat="1" ht="12.75">
      <c r="A31" t="s">
        <v>3962</v>
      </c>
      <c r="B31" t="s">
        <v>2834</v>
      </c>
      <c r="C31" s="786" t="s">
        <v>3969</v>
      </c>
      <c r="D31" s="431"/>
      <c r="E31" s="431"/>
      <c r="F31" s="431"/>
      <c r="G31" s="353">
        <v>13408.44</v>
      </c>
      <c r="H31" s="335"/>
      <c r="I31" s="399"/>
      <c r="J31" s="336"/>
      <c r="K31" s="337"/>
      <c r="L31" s="337"/>
      <c r="M31" s="637" t="s">
        <v>138</v>
      </c>
      <c r="N31" s="339" t="s">
        <v>3977</v>
      </c>
      <c r="O31" s="339" t="s">
        <v>134</v>
      </c>
      <c r="P31" s="339" t="s">
        <v>3994</v>
      </c>
      <c r="Q31" s="642"/>
      <c r="R31" s="29"/>
    </row>
    <row r="32" spans="1:18" s="24" customFormat="1" ht="12.75">
      <c r="A32" t="s">
        <v>3956</v>
      </c>
      <c r="B32" t="s">
        <v>2834</v>
      </c>
      <c r="C32" s="786" t="s">
        <v>1608</v>
      </c>
      <c r="D32" s="431"/>
      <c r="E32" s="431"/>
      <c r="F32" s="431"/>
      <c r="G32" s="353">
        <v>13572</v>
      </c>
      <c r="H32" s="335" t="s">
        <v>142</v>
      </c>
      <c r="I32" s="399"/>
      <c r="J32" s="336"/>
      <c r="K32" s="337"/>
      <c r="L32" s="337"/>
      <c r="M32" s="637" t="s">
        <v>138</v>
      </c>
      <c r="N32" s="339" t="s">
        <v>1729</v>
      </c>
      <c r="O32" s="339" t="s">
        <v>141</v>
      </c>
      <c r="P32" s="339" t="s">
        <v>3992</v>
      </c>
      <c r="Q32" s="642"/>
      <c r="R32" s="29"/>
    </row>
    <row r="33" spans="1:18" s="24" customFormat="1" ht="12.75">
      <c r="A33" t="s">
        <v>3962</v>
      </c>
      <c r="B33" t="s">
        <v>2834</v>
      </c>
      <c r="C33" s="786" t="s">
        <v>3965</v>
      </c>
      <c r="D33" s="431"/>
      <c r="E33" s="431"/>
      <c r="F33" s="431"/>
      <c r="G33" s="353">
        <v>13635.8</v>
      </c>
      <c r="H33" s="335"/>
      <c r="I33" s="399"/>
      <c r="J33" s="336"/>
      <c r="K33" s="337"/>
      <c r="L33" s="337"/>
      <c r="M33" s="637" t="s">
        <v>138</v>
      </c>
      <c r="N33" s="339" t="s">
        <v>3978</v>
      </c>
      <c r="O33" s="339" t="s">
        <v>457</v>
      </c>
      <c r="P33" s="339" t="s">
        <v>3994</v>
      </c>
      <c r="Q33" s="642"/>
      <c r="R33" s="29"/>
    </row>
    <row r="34" spans="1:18" s="24" customFormat="1" ht="12.75">
      <c r="A34" t="s">
        <v>3956</v>
      </c>
      <c r="B34" t="s">
        <v>2834</v>
      </c>
      <c r="C34" s="786" t="s">
        <v>3960</v>
      </c>
      <c r="D34" s="431"/>
      <c r="E34" s="431"/>
      <c r="F34" s="431"/>
      <c r="G34" s="353">
        <v>13773.84</v>
      </c>
      <c r="H34" s="335"/>
      <c r="I34" s="399"/>
      <c r="J34" s="336"/>
      <c r="K34" s="337"/>
      <c r="L34" s="337"/>
      <c r="M34" s="637" t="s">
        <v>138</v>
      </c>
      <c r="N34" s="339" t="s">
        <v>3979</v>
      </c>
      <c r="O34" s="339" t="s">
        <v>457</v>
      </c>
      <c r="P34" s="339" t="s">
        <v>3992</v>
      </c>
      <c r="Q34" s="642"/>
      <c r="R34" s="29"/>
    </row>
    <row r="35" spans="1:18" s="24" customFormat="1" ht="12.75">
      <c r="A35" t="s">
        <v>3956</v>
      </c>
      <c r="B35" t="s">
        <v>2834</v>
      </c>
      <c r="C35" s="786" t="s">
        <v>3887</v>
      </c>
      <c r="D35" s="431"/>
      <c r="E35" s="431"/>
      <c r="F35" s="431"/>
      <c r="G35" s="353">
        <v>13773.84</v>
      </c>
      <c r="H35" s="335" t="s">
        <v>139</v>
      </c>
      <c r="I35" s="399"/>
      <c r="J35" s="336"/>
      <c r="K35" s="337"/>
      <c r="L35" s="337"/>
      <c r="M35" s="637" t="s">
        <v>138</v>
      </c>
      <c r="N35" s="339" t="s">
        <v>3927</v>
      </c>
      <c r="O35" s="339" t="s">
        <v>457</v>
      </c>
      <c r="P35" s="339" t="s">
        <v>3992</v>
      </c>
      <c r="Q35" s="642"/>
      <c r="R35" s="29"/>
    </row>
    <row r="36" spans="1:18" s="24" customFormat="1" ht="12.75">
      <c r="A36" t="s">
        <v>3956</v>
      </c>
      <c r="B36" t="s">
        <v>2834</v>
      </c>
      <c r="C36" s="786" t="s">
        <v>2576</v>
      </c>
      <c r="D36" s="431"/>
      <c r="E36" s="431"/>
      <c r="F36" s="431"/>
      <c r="G36" s="353">
        <v>13773.84</v>
      </c>
      <c r="H36" s="335" t="s">
        <v>140</v>
      </c>
      <c r="I36" s="399"/>
      <c r="J36" s="336"/>
      <c r="K36" s="337"/>
      <c r="L36" s="337"/>
      <c r="M36" s="637" t="s">
        <v>138</v>
      </c>
      <c r="N36" s="339" t="s">
        <v>2583</v>
      </c>
      <c r="O36" s="339" t="s">
        <v>457</v>
      </c>
      <c r="P36" s="339" t="s">
        <v>3992</v>
      </c>
      <c r="Q36" s="642"/>
      <c r="R36" s="29"/>
    </row>
    <row r="37" spans="1:18" s="24" customFormat="1" ht="12.75">
      <c r="A37" t="s">
        <v>3962</v>
      </c>
      <c r="B37" t="s">
        <v>2834</v>
      </c>
      <c r="C37" s="786" t="s">
        <v>3968</v>
      </c>
      <c r="D37" s="431"/>
      <c r="E37" s="431"/>
      <c r="F37" s="431"/>
      <c r="G37" s="353">
        <v>14317.88</v>
      </c>
      <c r="H37" s="335"/>
      <c r="I37" s="399"/>
      <c r="J37" s="336"/>
      <c r="K37" s="337"/>
      <c r="L37" s="337"/>
      <c r="M37" s="637" t="s">
        <v>138</v>
      </c>
      <c r="N37" s="339" t="s">
        <v>3980</v>
      </c>
      <c r="O37" s="339" t="s">
        <v>457</v>
      </c>
      <c r="P37" s="339" t="s">
        <v>3994</v>
      </c>
      <c r="Q37" s="642"/>
      <c r="R37" s="29"/>
    </row>
    <row r="38" spans="1:18" s="24" customFormat="1" ht="12.75">
      <c r="A38" t="s">
        <v>3954</v>
      </c>
      <c r="B38" t="s">
        <v>2834</v>
      </c>
      <c r="C38" t="s">
        <v>3958</v>
      </c>
      <c r="D38" s="431"/>
      <c r="E38" s="431"/>
      <c r="F38" s="431"/>
      <c r="G38" s="353">
        <v>21592.240000000002</v>
      </c>
      <c r="H38" s="335"/>
      <c r="I38" s="399"/>
      <c r="J38" s="336"/>
      <c r="K38" s="337"/>
      <c r="L38" s="337"/>
      <c r="M38" s="637" t="s">
        <v>138</v>
      </c>
      <c r="N38" s="339" t="s">
        <v>3981</v>
      </c>
      <c r="O38" s="339" t="s">
        <v>383</v>
      </c>
      <c r="P38" s="339" t="s">
        <v>3988</v>
      </c>
      <c r="Q38" s="642"/>
      <c r="R38" s="29"/>
    </row>
    <row r="39" spans="1:18" s="24" customFormat="1" ht="12.75">
      <c r="A39" t="s">
        <v>3953</v>
      </c>
      <c r="B39" t="s">
        <v>2834</v>
      </c>
      <c r="C39" s="615" t="s">
        <v>1594</v>
      </c>
      <c r="D39" s="431"/>
      <c r="E39" s="431"/>
      <c r="F39" s="431"/>
      <c r="G39" s="353">
        <v>30107.8</v>
      </c>
      <c r="H39" s="335" t="s">
        <v>133</v>
      </c>
      <c r="I39" s="399"/>
      <c r="J39" s="336"/>
      <c r="K39" s="337"/>
      <c r="L39" s="337"/>
      <c r="M39" s="637" t="s">
        <v>138</v>
      </c>
      <c r="N39" s="339" t="s">
        <v>1715</v>
      </c>
      <c r="O39" s="339" t="s">
        <v>565</v>
      </c>
      <c r="P39" s="339" t="s">
        <v>3986</v>
      </c>
      <c r="Q39" s="642"/>
      <c r="R39" s="29"/>
    </row>
    <row r="40" spans="1:18" s="24" customFormat="1" ht="12.75">
      <c r="A40" t="s">
        <v>3962</v>
      </c>
      <c r="B40" t="s">
        <v>2834</v>
      </c>
      <c r="C40" s="786" t="s">
        <v>3970</v>
      </c>
      <c r="D40" s="431"/>
      <c r="E40" s="431"/>
      <c r="F40" s="431"/>
      <c r="G40" s="353">
        <v>30107.8</v>
      </c>
      <c r="H40" s="335"/>
      <c r="I40" s="399"/>
      <c r="J40" s="336"/>
      <c r="K40" s="337"/>
      <c r="L40" s="337"/>
      <c r="M40" s="637" t="s">
        <v>138</v>
      </c>
      <c r="N40" s="339" t="s">
        <v>3982</v>
      </c>
      <c r="O40" s="339" t="s">
        <v>565</v>
      </c>
      <c r="P40" s="339" t="s">
        <v>3994</v>
      </c>
      <c r="Q40" s="642"/>
      <c r="R40" s="29"/>
    </row>
    <row r="41" spans="1:18" s="24" customFormat="1" ht="12.75">
      <c r="A41" t="s">
        <v>3953</v>
      </c>
      <c r="B41" t="s">
        <v>2834</v>
      </c>
      <c r="C41" s="341" t="s">
        <v>3888</v>
      </c>
      <c r="D41" s="431"/>
      <c r="E41" s="431"/>
      <c r="F41" s="431"/>
      <c r="G41" s="353">
        <v>41156.800000000003</v>
      </c>
      <c r="H41" s="335" t="s">
        <v>135</v>
      </c>
      <c r="I41" s="399"/>
      <c r="J41" s="336"/>
      <c r="K41" s="337"/>
      <c r="L41" s="337"/>
      <c r="M41" s="637" t="s">
        <v>138</v>
      </c>
      <c r="N41" s="339" t="s">
        <v>3928</v>
      </c>
      <c r="O41" s="339" t="s">
        <v>454</v>
      </c>
      <c r="P41" s="339" t="s">
        <v>3986</v>
      </c>
      <c r="Q41" s="642"/>
      <c r="R41" s="29"/>
    </row>
    <row r="42" spans="1:18" s="24" customFormat="1" ht="12.75">
      <c r="A42" t="s">
        <v>3954</v>
      </c>
      <c r="B42" t="s">
        <v>2834</v>
      </c>
      <c r="C42" t="s">
        <v>3888</v>
      </c>
      <c r="D42" s="334"/>
      <c r="E42" s="333"/>
      <c r="F42" s="333"/>
      <c r="G42" s="353">
        <v>41156.800000000003</v>
      </c>
      <c r="H42" s="335" t="s">
        <v>135</v>
      </c>
      <c r="I42" s="399"/>
      <c r="J42" s="336"/>
      <c r="K42" s="337"/>
      <c r="L42" s="337"/>
      <c r="M42" s="637" t="s">
        <v>138</v>
      </c>
      <c r="N42" s="339" t="s">
        <v>3928</v>
      </c>
      <c r="O42" s="339" t="s">
        <v>454</v>
      </c>
      <c r="P42" s="339" t="s">
        <v>3988</v>
      </c>
      <c r="Q42" s="642"/>
      <c r="R42" s="29"/>
    </row>
    <row r="43" spans="1:18" s="24" customFormat="1" ht="12.75">
      <c r="A43" s="418"/>
      <c r="B43" s="341"/>
      <c r="C43"/>
      <c r="D43" s="431"/>
      <c r="E43" s="431"/>
      <c r="F43" s="431"/>
      <c r="G43" s="2"/>
      <c r="H43" s="335"/>
      <c r="I43" s="399"/>
      <c r="J43" s="336"/>
      <c r="K43" s="337"/>
      <c r="L43" s="337"/>
      <c r="M43" s="637"/>
      <c r="N43" s="339"/>
      <c r="O43" s="339"/>
      <c r="P43" s="339"/>
      <c r="Q43" s="642"/>
      <c r="R43" s="29"/>
    </row>
    <row r="44" spans="1:18" s="24" customFormat="1" ht="12.75">
      <c r="A44" s="341"/>
      <c r="B44" s="341"/>
      <c r="C44"/>
      <c r="D44" s="431"/>
      <c r="E44" s="431"/>
      <c r="F44" s="431"/>
      <c r="G44" s="2"/>
      <c r="H44" s="335"/>
      <c r="I44" s="399"/>
      <c r="J44" s="336"/>
      <c r="K44" s="337"/>
      <c r="L44" s="337"/>
      <c r="M44" s="637"/>
      <c r="N44" s="339"/>
      <c r="O44" s="339"/>
      <c r="P44" s="339"/>
      <c r="Q44" s="642"/>
      <c r="R44" s="29"/>
    </row>
    <row r="45" spans="1:18" s="24" customFormat="1" ht="13.5" thickBot="1">
      <c r="A45" s="499"/>
      <c r="B45" s="431"/>
      <c r="C45"/>
      <c r="D45" s="334"/>
      <c r="E45" s="333"/>
      <c r="F45" s="333"/>
      <c r="G45" s="2"/>
      <c r="H45" s="335"/>
      <c r="I45" s="399"/>
      <c r="J45" s="336"/>
      <c r="K45" s="337"/>
      <c r="L45" s="337"/>
      <c r="M45" s="338"/>
      <c r="N45" s="339"/>
      <c r="O45" s="339"/>
      <c r="P45" s="339"/>
      <c r="Q45" s="28"/>
      <c r="R45" s="29"/>
    </row>
    <row r="46" spans="1:18" ht="12.75" thickBot="1">
      <c r="D46" s="72">
        <f>SUM(D5:D45)</f>
        <v>0</v>
      </c>
      <c r="G46" s="72">
        <f>SUM(G5:G45)</f>
        <v>246024.39999999997</v>
      </c>
      <c r="I46" s="72">
        <f>SUM(I5:I45)</f>
        <v>0</v>
      </c>
      <c r="J46" s="72">
        <f>SUM(J5:J45)</f>
        <v>0</v>
      </c>
      <c r="K46" s="36"/>
      <c r="N46" s="37" t="s">
        <v>223</v>
      </c>
      <c r="O46" s="38">
        <f>SUM(I46:K46)</f>
        <v>0</v>
      </c>
    </row>
    <row r="47" spans="1:18">
      <c r="C47" s="559"/>
      <c r="G47" s="559"/>
    </row>
  </sheetData>
  <autoFilter ref="A4:R46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J35" sqref="J35"/>
    </sheetView>
  </sheetViews>
  <sheetFormatPr baseColWidth="10" defaultRowHeight="12.75"/>
  <cols>
    <col min="6" max="6" width="19.7109375" bestFit="1" customWidth="1"/>
  </cols>
  <sheetData>
    <row r="1" spans="1:7">
      <c r="A1" s="343" t="s">
        <v>3953</v>
      </c>
      <c r="B1" s="343">
        <v>7300022878</v>
      </c>
      <c r="C1" s="343" t="s">
        <v>2730</v>
      </c>
      <c r="D1" s="343" t="s">
        <v>1594</v>
      </c>
      <c r="E1" s="343" t="s">
        <v>2979</v>
      </c>
      <c r="F1" s="343" t="s">
        <v>2731</v>
      </c>
      <c r="G1" s="344">
        <v>-30131</v>
      </c>
    </row>
    <row r="2" spans="1:7">
      <c r="A2" s="343" t="s">
        <v>3953</v>
      </c>
      <c r="B2" s="343">
        <v>7300022880</v>
      </c>
      <c r="C2" s="343" t="s">
        <v>2730</v>
      </c>
      <c r="D2" s="343" t="s">
        <v>3888</v>
      </c>
      <c r="E2" s="343" t="s">
        <v>3850</v>
      </c>
      <c r="F2" s="343" t="s">
        <v>2731</v>
      </c>
      <c r="G2" s="344">
        <v>-41156.800000000003</v>
      </c>
    </row>
    <row r="3" spans="1:7">
      <c r="A3" s="343" t="s">
        <v>3954</v>
      </c>
      <c r="B3" s="343">
        <v>7300023232</v>
      </c>
      <c r="C3" s="343" t="s">
        <v>2730</v>
      </c>
      <c r="D3" s="343" t="s">
        <v>3794</v>
      </c>
      <c r="E3" s="343" t="s">
        <v>3795</v>
      </c>
      <c r="F3" s="343" t="s">
        <v>2731</v>
      </c>
      <c r="G3" s="344">
        <v>-12689.24</v>
      </c>
    </row>
    <row r="4" spans="1:7">
      <c r="A4" s="343" t="s">
        <v>3954</v>
      </c>
      <c r="B4" s="343">
        <v>7300023233</v>
      </c>
      <c r="C4" s="343" t="s">
        <v>2730</v>
      </c>
      <c r="D4" s="343" t="s">
        <v>3888</v>
      </c>
      <c r="E4" s="343" t="s">
        <v>3850</v>
      </c>
      <c r="F4" s="343" t="s">
        <v>2731</v>
      </c>
      <c r="G4" s="344">
        <v>-41156.800000000003</v>
      </c>
    </row>
    <row r="5" spans="1:7">
      <c r="A5" s="343" t="s">
        <v>3955</v>
      </c>
      <c r="B5" s="343">
        <v>7300023376</v>
      </c>
      <c r="C5" s="343" t="s">
        <v>2730</v>
      </c>
      <c r="D5" s="343" t="s">
        <v>3887</v>
      </c>
      <c r="E5" s="343" t="s">
        <v>3779</v>
      </c>
      <c r="F5" s="343" t="s">
        <v>2731</v>
      </c>
      <c r="G5" s="344">
        <v>-13773.84</v>
      </c>
    </row>
    <row r="6" spans="1:7">
      <c r="A6" s="343" t="s">
        <v>3956</v>
      </c>
      <c r="B6" s="343">
        <v>7300023689</v>
      </c>
      <c r="C6" s="343" t="s">
        <v>2730</v>
      </c>
      <c r="D6" s="343" t="s">
        <v>2576</v>
      </c>
      <c r="E6" s="343" t="s">
        <v>2832</v>
      </c>
      <c r="F6" s="343" t="s">
        <v>2731</v>
      </c>
      <c r="G6" s="344">
        <v>-13816.76</v>
      </c>
    </row>
    <row r="7" spans="1:7">
      <c r="A7" s="343" t="s">
        <v>3956</v>
      </c>
      <c r="B7" s="343">
        <v>7300023690</v>
      </c>
      <c r="C7" s="343" t="s">
        <v>2730</v>
      </c>
      <c r="D7" s="343" t="s">
        <v>1608</v>
      </c>
      <c r="E7" s="343" t="s">
        <v>2832</v>
      </c>
      <c r="F7" s="343" t="s">
        <v>2731</v>
      </c>
      <c r="G7" s="344">
        <v>-13569.68</v>
      </c>
    </row>
    <row r="8" spans="1:7">
      <c r="A8" s="445" t="s">
        <v>3953</v>
      </c>
      <c r="B8" s="445">
        <v>7400106817</v>
      </c>
      <c r="C8" s="445" t="s">
        <v>2742</v>
      </c>
      <c r="D8" s="445" t="s">
        <v>3957</v>
      </c>
      <c r="E8" s="445" t="s">
        <v>157</v>
      </c>
      <c r="F8" s="445" t="s">
        <v>2834</v>
      </c>
      <c r="G8" s="422">
        <v>1241.2</v>
      </c>
    </row>
    <row r="9" spans="1:7">
      <c r="A9" s="445" t="s">
        <v>3962</v>
      </c>
      <c r="B9" s="445">
        <v>7400110728</v>
      </c>
      <c r="C9" s="445" t="s">
        <v>2742</v>
      </c>
      <c r="D9" s="445" t="s">
        <v>3963</v>
      </c>
      <c r="E9" s="445" t="s">
        <v>157</v>
      </c>
      <c r="F9" s="445" t="s">
        <v>2834</v>
      </c>
      <c r="G9" s="422">
        <v>1241.2</v>
      </c>
    </row>
    <row r="10" spans="1:7">
      <c r="A10" s="445" t="s">
        <v>3962</v>
      </c>
      <c r="B10" s="445">
        <v>7400110732</v>
      </c>
      <c r="C10" s="445" t="s">
        <v>2742</v>
      </c>
      <c r="D10" s="445" t="s">
        <v>3964</v>
      </c>
      <c r="E10" s="445" t="s">
        <v>157</v>
      </c>
      <c r="F10" s="445" t="s">
        <v>2834</v>
      </c>
      <c r="G10" s="422">
        <v>1241.2</v>
      </c>
    </row>
    <row r="11" spans="1:7">
      <c r="A11" t="s">
        <v>3955</v>
      </c>
      <c r="B11">
        <v>7400109289</v>
      </c>
      <c r="C11" t="s">
        <v>2742</v>
      </c>
      <c r="D11" t="s">
        <v>3959</v>
      </c>
      <c r="E11" t="s">
        <v>3779</v>
      </c>
      <c r="F11" t="s">
        <v>2834</v>
      </c>
      <c r="G11" s="2">
        <v>4423.08</v>
      </c>
    </row>
    <row r="12" spans="1:7">
      <c r="A12" t="s">
        <v>3956</v>
      </c>
      <c r="B12">
        <v>7400109916</v>
      </c>
      <c r="C12" t="s">
        <v>2742</v>
      </c>
      <c r="D12" t="s">
        <v>2516</v>
      </c>
      <c r="E12" t="s">
        <v>3779</v>
      </c>
      <c r="F12" t="s">
        <v>2834</v>
      </c>
      <c r="G12" s="2">
        <v>4423.08</v>
      </c>
    </row>
    <row r="13" spans="1:7">
      <c r="A13" t="s">
        <v>3962</v>
      </c>
      <c r="B13">
        <v>7400110744</v>
      </c>
      <c r="C13" t="s">
        <v>2742</v>
      </c>
      <c r="D13" t="s">
        <v>3967</v>
      </c>
      <c r="E13" t="s">
        <v>3847</v>
      </c>
      <c r="F13" t="s">
        <v>2834</v>
      </c>
      <c r="G13" s="2">
        <v>4423.08</v>
      </c>
    </row>
    <row r="14" spans="1:7">
      <c r="A14" t="s">
        <v>3954</v>
      </c>
      <c r="B14">
        <v>7400107677</v>
      </c>
      <c r="C14" t="s">
        <v>2742</v>
      </c>
      <c r="D14" t="s">
        <v>3462</v>
      </c>
      <c r="E14" t="s">
        <v>3737</v>
      </c>
      <c r="F14" t="s">
        <v>2834</v>
      </c>
      <c r="G14" s="2">
        <v>9000.44</v>
      </c>
    </row>
    <row r="15" spans="1:7">
      <c r="A15" t="s">
        <v>3954</v>
      </c>
      <c r="B15">
        <v>7400107818</v>
      </c>
      <c r="C15" t="s">
        <v>2742</v>
      </c>
      <c r="D15" t="s">
        <v>3338</v>
      </c>
      <c r="E15" t="s">
        <v>3737</v>
      </c>
      <c r="F15" t="s">
        <v>2834</v>
      </c>
      <c r="G15" s="2">
        <v>9000.44</v>
      </c>
    </row>
    <row r="16" spans="1:7">
      <c r="A16" t="s">
        <v>3954</v>
      </c>
      <c r="B16">
        <v>7400107822</v>
      </c>
      <c r="C16" t="s">
        <v>2742</v>
      </c>
      <c r="D16" t="s">
        <v>3343</v>
      </c>
      <c r="E16" t="s">
        <v>3737</v>
      </c>
      <c r="F16" t="s">
        <v>2834</v>
      </c>
      <c r="G16" s="2">
        <v>9000.44</v>
      </c>
    </row>
    <row r="17" spans="1:7">
      <c r="A17" t="s">
        <v>3955</v>
      </c>
      <c r="B17">
        <v>7400109283</v>
      </c>
      <c r="C17" t="s">
        <v>2742</v>
      </c>
      <c r="D17" t="s">
        <v>3881</v>
      </c>
      <c r="E17" t="s">
        <v>3737</v>
      </c>
      <c r="F17" t="s">
        <v>2834</v>
      </c>
      <c r="G17" s="2">
        <v>9000.44</v>
      </c>
    </row>
    <row r="18" spans="1:7">
      <c r="A18" t="s">
        <v>3956</v>
      </c>
      <c r="B18">
        <v>7400110063</v>
      </c>
      <c r="C18" t="s">
        <v>2742</v>
      </c>
      <c r="D18" t="s">
        <v>3855</v>
      </c>
      <c r="E18" t="s">
        <v>3737</v>
      </c>
      <c r="F18" t="s">
        <v>2834</v>
      </c>
      <c r="G18" s="2">
        <v>9000.44</v>
      </c>
    </row>
    <row r="19" spans="1:7">
      <c r="A19" t="s">
        <v>3962</v>
      </c>
      <c r="B19">
        <v>7400110740</v>
      </c>
      <c r="C19" t="s">
        <v>2742</v>
      </c>
      <c r="D19" t="s">
        <v>3340</v>
      </c>
      <c r="E19" t="s">
        <v>3737</v>
      </c>
      <c r="F19" t="s">
        <v>2834</v>
      </c>
      <c r="G19" s="2">
        <v>9000.44</v>
      </c>
    </row>
    <row r="20" spans="1:7">
      <c r="A20" t="s">
        <v>3954</v>
      </c>
      <c r="B20">
        <v>7400107687</v>
      </c>
      <c r="C20" t="s">
        <v>2742</v>
      </c>
      <c r="D20" t="s">
        <v>2300</v>
      </c>
      <c r="E20" t="s">
        <v>3739</v>
      </c>
      <c r="F20" t="s">
        <v>2834</v>
      </c>
      <c r="G20" s="2">
        <v>11216.04</v>
      </c>
    </row>
    <row r="21" spans="1:7">
      <c r="A21" t="s">
        <v>3956</v>
      </c>
      <c r="B21">
        <v>7400109921</v>
      </c>
      <c r="C21" t="s">
        <v>2742</v>
      </c>
      <c r="D21" t="s">
        <v>3961</v>
      </c>
      <c r="E21" t="s">
        <v>3739</v>
      </c>
      <c r="F21" t="s">
        <v>2834</v>
      </c>
      <c r="G21" s="2">
        <v>11216.04</v>
      </c>
    </row>
    <row r="22" spans="1:7">
      <c r="A22" t="s">
        <v>3953</v>
      </c>
      <c r="B22">
        <v>7400106831</v>
      </c>
      <c r="C22" t="s">
        <v>2742</v>
      </c>
      <c r="D22" t="s">
        <v>2110</v>
      </c>
      <c r="E22" t="s">
        <v>3739</v>
      </c>
      <c r="F22" t="s">
        <v>2834</v>
      </c>
      <c r="G22" s="2">
        <v>11456.16</v>
      </c>
    </row>
    <row r="23" spans="1:7">
      <c r="A23" t="s">
        <v>3953</v>
      </c>
      <c r="B23">
        <v>7400106835</v>
      </c>
      <c r="C23" t="s">
        <v>2742</v>
      </c>
      <c r="D23" t="s">
        <v>2304</v>
      </c>
      <c r="E23" t="s">
        <v>3793</v>
      </c>
      <c r="F23" t="s">
        <v>2834</v>
      </c>
      <c r="G23" s="2">
        <v>11456.16</v>
      </c>
    </row>
    <row r="24" spans="1:7">
      <c r="A24" t="s">
        <v>3954</v>
      </c>
      <c r="B24">
        <v>7400107692</v>
      </c>
      <c r="C24" t="s">
        <v>2742</v>
      </c>
      <c r="D24" t="s">
        <v>2398</v>
      </c>
      <c r="E24" t="s">
        <v>3739</v>
      </c>
      <c r="F24" t="s">
        <v>2834</v>
      </c>
      <c r="G24" s="2">
        <v>11456.16</v>
      </c>
    </row>
    <row r="25" spans="1:7">
      <c r="A25" t="s">
        <v>3962</v>
      </c>
      <c r="B25">
        <v>7400110753</v>
      </c>
      <c r="C25" t="s">
        <v>2742</v>
      </c>
      <c r="D25" t="s">
        <v>3302</v>
      </c>
      <c r="E25" t="s">
        <v>3739</v>
      </c>
      <c r="F25" t="s">
        <v>2834</v>
      </c>
      <c r="G25" s="2">
        <v>11456.16</v>
      </c>
    </row>
    <row r="26" spans="1:7">
      <c r="A26" t="s">
        <v>3954</v>
      </c>
      <c r="B26">
        <v>7400107807</v>
      </c>
      <c r="C26" t="s">
        <v>2742</v>
      </c>
      <c r="D26" t="s">
        <v>3794</v>
      </c>
      <c r="E26" t="s">
        <v>3795</v>
      </c>
      <c r="F26" t="s">
        <v>2834</v>
      </c>
      <c r="G26" s="2">
        <v>12689.24</v>
      </c>
    </row>
    <row r="27" spans="1:7">
      <c r="A27" t="s">
        <v>3962</v>
      </c>
      <c r="B27">
        <v>7400110750</v>
      </c>
      <c r="C27" t="s">
        <v>2742</v>
      </c>
      <c r="D27" t="s">
        <v>3969</v>
      </c>
      <c r="E27" t="s">
        <v>3739</v>
      </c>
      <c r="F27" t="s">
        <v>2834</v>
      </c>
      <c r="G27" s="2">
        <v>13408.44</v>
      </c>
    </row>
    <row r="28" spans="1:7">
      <c r="A28" t="s">
        <v>3956</v>
      </c>
      <c r="B28">
        <v>7400110065</v>
      </c>
      <c r="C28" t="s">
        <v>2742</v>
      </c>
      <c r="D28" t="s">
        <v>1608</v>
      </c>
      <c r="E28" t="s">
        <v>3847</v>
      </c>
      <c r="F28" t="s">
        <v>2834</v>
      </c>
      <c r="G28" s="2">
        <v>13572</v>
      </c>
    </row>
    <row r="29" spans="1:7">
      <c r="A29" t="s">
        <v>3962</v>
      </c>
      <c r="B29">
        <v>7400110736</v>
      </c>
      <c r="C29" t="s">
        <v>2742</v>
      </c>
      <c r="D29" t="s">
        <v>3965</v>
      </c>
      <c r="E29" t="s">
        <v>3966</v>
      </c>
      <c r="F29" t="s">
        <v>2834</v>
      </c>
      <c r="G29" s="2">
        <v>13635.8</v>
      </c>
    </row>
    <row r="30" spans="1:7">
      <c r="A30" t="s">
        <v>3956</v>
      </c>
      <c r="B30">
        <v>7400109911</v>
      </c>
      <c r="C30" t="s">
        <v>2742</v>
      </c>
      <c r="D30" t="s">
        <v>3960</v>
      </c>
      <c r="E30" t="s">
        <v>3779</v>
      </c>
      <c r="F30" t="s">
        <v>2834</v>
      </c>
      <c r="G30" s="2">
        <v>13773.84</v>
      </c>
    </row>
    <row r="31" spans="1:7">
      <c r="A31" t="s">
        <v>3956</v>
      </c>
      <c r="B31">
        <v>7400110069</v>
      </c>
      <c r="C31" t="s">
        <v>2742</v>
      </c>
      <c r="D31" t="s">
        <v>3887</v>
      </c>
      <c r="E31" t="s">
        <v>3779</v>
      </c>
      <c r="F31" t="s">
        <v>2834</v>
      </c>
      <c r="G31" s="2">
        <v>13773.84</v>
      </c>
    </row>
    <row r="32" spans="1:7">
      <c r="A32" t="s">
        <v>3956</v>
      </c>
      <c r="B32">
        <v>7400110072</v>
      </c>
      <c r="C32" t="s">
        <v>2742</v>
      </c>
      <c r="D32" t="s">
        <v>2576</v>
      </c>
      <c r="E32" t="s">
        <v>3779</v>
      </c>
      <c r="F32" t="s">
        <v>2834</v>
      </c>
      <c r="G32" s="2">
        <v>13773.84</v>
      </c>
    </row>
    <row r="33" spans="1:7">
      <c r="A33" t="s">
        <v>3962</v>
      </c>
      <c r="B33">
        <v>7400110747</v>
      </c>
      <c r="C33" t="s">
        <v>2742</v>
      </c>
      <c r="D33" t="s">
        <v>3968</v>
      </c>
      <c r="E33" t="s">
        <v>3779</v>
      </c>
      <c r="F33" t="s">
        <v>2834</v>
      </c>
      <c r="G33" s="2">
        <v>14317.88</v>
      </c>
    </row>
    <row r="34" spans="1:7">
      <c r="A34" t="s">
        <v>3954</v>
      </c>
      <c r="B34">
        <v>7400107683</v>
      </c>
      <c r="C34" t="s">
        <v>2742</v>
      </c>
      <c r="D34" t="s">
        <v>3958</v>
      </c>
      <c r="E34" t="s">
        <v>3779</v>
      </c>
      <c r="F34" t="s">
        <v>2834</v>
      </c>
      <c r="G34" s="2">
        <v>21592.240000000002</v>
      </c>
    </row>
    <row r="35" spans="1:7">
      <c r="A35" t="s">
        <v>3953</v>
      </c>
      <c r="B35">
        <v>7400106838</v>
      </c>
      <c r="C35" t="s">
        <v>2742</v>
      </c>
      <c r="D35" t="s">
        <v>1594</v>
      </c>
      <c r="E35" t="s">
        <v>3793</v>
      </c>
      <c r="F35" t="s">
        <v>2834</v>
      </c>
      <c r="G35" s="2">
        <v>30107.8</v>
      </c>
    </row>
    <row r="36" spans="1:7">
      <c r="A36" t="s">
        <v>3962</v>
      </c>
      <c r="B36">
        <v>7400110757</v>
      </c>
      <c r="C36" t="s">
        <v>2742</v>
      </c>
      <c r="D36" t="s">
        <v>3970</v>
      </c>
      <c r="E36" t="s">
        <v>3793</v>
      </c>
      <c r="F36" t="s">
        <v>2834</v>
      </c>
      <c r="G36" s="2">
        <v>30107.8</v>
      </c>
    </row>
    <row r="37" spans="1:7">
      <c r="A37" t="s">
        <v>3953</v>
      </c>
      <c r="B37">
        <v>7400106826</v>
      </c>
      <c r="C37" t="s">
        <v>2742</v>
      </c>
      <c r="D37" t="s">
        <v>3888</v>
      </c>
      <c r="E37" t="s">
        <v>3850</v>
      </c>
      <c r="F37" t="s">
        <v>2834</v>
      </c>
      <c r="G37" s="2">
        <v>41156.800000000003</v>
      </c>
    </row>
    <row r="38" spans="1:7">
      <c r="A38" t="s">
        <v>3954</v>
      </c>
      <c r="B38">
        <v>7400107814</v>
      </c>
      <c r="C38" t="s">
        <v>2742</v>
      </c>
      <c r="D38" t="s">
        <v>3888</v>
      </c>
      <c r="E38" t="s">
        <v>3850</v>
      </c>
      <c r="F38" t="s">
        <v>2834</v>
      </c>
      <c r="G38" s="2">
        <v>41156.800000000003</v>
      </c>
    </row>
    <row r="39" spans="1:7">
      <c r="A39" t="s">
        <v>3949</v>
      </c>
      <c r="G39" s="2">
        <f>SUM(G1:G38)</f>
        <v>246024.39999999997</v>
      </c>
    </row>
    <row r="40" spans="1:7">
      <c r="A40" t="s">
        <v>3950</v>
      </c>
    </row>
    <row r="41" spans="1:7">
      <c r="A41" t="s">
        <v>3951</v>
      </c>
    </row>
    <row r="42" spans="1:7">
      <c r="A42" t="s">
        <v>3952</v>
      </c>
    </row>
    <row r="43" spans="1:7">
      <c r="A43" t="s">
        <v>621</v>
      </c>
    </row>
  </sheetData>
  <sortState ref="A8:G38">
    <sortCondition ref="G8:G38"/>
  </sortState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62"/>
  <sheetViews>
    <sheetView topLeftCell="A37" workbookViewId="0">
      <selection activeCell="B56" sqref="B55:B56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3983</v>
      </c>
      <c r="E1" s="40"/>
      <c r="K1" s="783"/>
      <c r="L1" s="783"/>
      <c r="M1" s="783"/>
    </row>
    <row r="2" spans="1:15" ht="15">
      <c r="A2" s="783"/>
      <c r="B2" s="783"/>
      <c r="C2" s="783"/>
      <c r="D2" s="783"/>
      <c r="E2" s="783"/>
      <c r="F2" s="784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784"/>
      <c r="K3" s="41" t="s">
        <v>187</v>
      </c>
      <c r="L3" s="42"/>
      <c r="M3" s="783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783"/>
    </row>
    <row r="5" spans="1:15" ht="12" customHeight="1">
      <c r="A5" s="637" t="s">
        <v>138</v>
      </c>
      <c r="B5" s="398" t="s">
        <v>3486</v>
      </c>
      <c r="C5" s="339" t="s">
        <v>136</v>
      </c>
      <c r="D5" s="2">
        <v>9000.44</v>
      </c>
      <c r="E5" s="335"/>
      <c r="F5" s="751" t="s">
        <v>190</v>
      </c>
      <c r="G5" s="357"/>
      <c r="H5" s="357"/>
      <c r="I5" s="357"/>
      <c r="L5" s="42"/>
      <c r="M5" s="783"/>
    </row>
    <row r="6" spans="1:15" s="729" customFormat="1" ht="15" customHeight="1">
      <c r="A6" s="637" t="s">
        <v>138</v>
      </c>
      <c r="B6" s="398" t="s">
        <v>3386</v>
      </c>
      <c r="C6" s="339" t="s">
        <v>136</v>
      </c>
      <c r="D6" s="2">
        <v>9000.44</v>
      </c>
      <c r="E6" s="335"/>
      <c r="F6" s="751" t="s">
        <v>190</v>
      </c>
      <c r="G6" s="357"/>
      <c r="H6" s="357"/>
      <c r="I6" s="357"/>
      <c r="J6" s="383"/>
      <c r="K6" s="357"/>
      <c r="L6" s="358"/>
      <c r="M6" s="749"/>
    </row>
    <row r="7" spans="1:15" s="729" customFormat="1" ht="15" customHeight="1">
      <c r="A7" s="637" t="s">
        <v>138</v>
      </c>
      <c r="B7" s="339" t="s">
        <v>3391</v>
      </c>
      <c r="C7" s="339" t="s">
        <v>136</v>
      </c>
      <c r="D7" s="2">
        <v>9000.44</v>
      </c>
      <c r="E7" s="335"/>
      <c r="F7" s="751" t="s">
        <v>190</v>
      </c>
      <c r="G7" s="357"/>
      <c r="H7" s="357"/>
      <c r="I7" s="357"/>
      <c r="J7" s="383"/>
      <c r="K7" s="357"/>
      <c r="L7" s="358"/>
      <c r="M7" s="749"/>
    </row>
    <row r="8" spans="1:15" s="729" customFormat="1" ht="15" customHeight="1">
      <c r="A8" s="637" t="s">
        <v>138</v>
      </c>
      <c r="B8" s="398" t="s">
        <v>3920</v>
      </c>
      <c r="C8" s="339" t="s">
        <v>136</v>
      </c>
      <c r="D8" s="2">
        <v>9000.44</v>
      </c>
      <c r="E8" s="335"/>
      <c r="F8" s="751" t="s">
        <v>190</v>
      </c>
      <c r="G8" s="357"/>
      <c r="H8" s="357"/>
      <c r="I8" s="357"/>
      <c r="J8" s="383"/>
      <c r="K8" s="357"/>
      <c r="L8" s="358"/>
      <c r="M8" s="749"/>
    </row>
    <row r="9" spans="1:15" s="729" customFormat="1" ht="15" customHeight="1">
      <c r="A9" s="637" t="s">
        <v>138</v>
      </c>
      <c r="B9" s="339" t="s">
        <v>3893</v>
      </c>
      <c r="C9" s="339" t="s">
        <v>136</v>
      </c>
      <c r="D9" s="2">
        <v>9000.44</v>
      </c>
      <c r="E9" s="335"/>
      <c r="F9" s="751" t="s">
        <v>190</v>
      </c>
      <c r="G9" s="357"/>
      <c r="H9" s="357"/>
      <c r="I9" s="357"/>
      <c r="J9" s="383"/>
      <c r="K9" s="357"/>
      <c r="L9" s="358"/>
      <c r="M9" s="749"/>
    </row>
    <row r="10" spans="1:15" s="729" customFormat="1" ht="15" customHeight="1" thickBot="1">
      <c r="A10" s="638" t="s">
        <v>138</v>
      </c>
      <c r="B10" s="401" t="s">
        <v>3388</v>
      </c>
      <c r="C10" s="362" t="s">
        <v>136</v>
      </c>
      <c r="D10" s="87">
        <v>9000.44</v>
      </c>
      <c r="E10" s="364"/>
      <c r="F10" s="753" t="s">
        <v>190</v>
      </c>
      <c r="G10" s="367"/>
      <c r="H10" s="367"/>
      <c r="I10" s="367"/>
      <c r="J10" s="383"/>
      <c r="K10" s="357"/>
      <c r="L10" s="358"/>
      <c r="M10" s="749"/>
    </row>
    <row r="11" spans="1:15" s="729" customFormat="1" ht="15" customHeight="1">
      <c r="A11" s="735" t="s">
        <v>138</v>
      </c>
      <c r="B11" s="454" t="s">
        <v>3972</v>
      </c>
      <c r="C11" s="454" t="s">
        <v>2905</v>
      </c>
      <c r="D11" s="736">
        <v>1241.2</v>
      </c>
      <c r="E11" s="737"/>
      <c r="F11" s="788" t="s">
        <v>137</v>
      </c>
      <c r="G11" s="740"/>
      <c r="H11" s="740"/>
      <c r="I11" s="740"/>
      <c r="J11" s="383"/>
      <c r="K11" s="357"/>
      <c r="L11" s="358"/>
      <c r="M11" s="749"/>
    </row>
    <row r="12" spans="1:15" s="729" customFormat="1" ht="15" customHeight="1" thickBot="1">
      <c r="A12" s="638" t="s">
        <v>138</v>
      </c>
      <c r="B12" s="362" t="s">
        <v>3973</v>
      </c>
      <c r="C12" s="362" t="s">
        <v>2905</v>
      </c>
      <c r="D12" s="505">
        <v>1241.2</v>
      </c>
      <c r="E12" s="364"/>
      <c r="F12" s="753" t="s">
        <v>137</v>
      </c>
      <c r="G12" s="367"/>
      <c r="H12" s="367"/>
      <c r="I12" s="367"/>
      <c r="J12" s="383"/>
      <c r="K12" s="357"/>
      <c r="L12" s="358"/>
      <c r="M12" s="749"/>
    </row>
    <row r="13" spans="1:15" s="729" customFormat="1" ht="15" customHeight="1" thickBot="1">
      <c r="A13" s="639" t="s">
        <v>138</v>
      </c>
      <c r="B13" s="372" t="s">
        <v>3971</v>
      </c>
      <c r="C13" s="372" t="s">
        <v>3895</v>
      </c>
      <c r="D13" s="504">
        <v>1241.2</v>
      </c>
      <c r="E13" s="373"/>
      <c r="F13" s="755" t="s">
        <v>137</v>
      </c>
      <c r="G13" s="375"/>
      <c r="H13" s="375"/>
      <c r="I13" s="375"/>
      <c r="J13" s="383"/>
      <c r="K13" s="357"/>
      <c r="L13" s="358"/>
      <c r="M13" s="749"/>
    </row>
    <row r="14" spans="1:15" ht="15" customHeight="1" thickBot="1">
      <c r="A14" s="639" t="s">
        <v>138</v>
      </c>
      <c r="B14" s="372" t="s">
        <v>3981</v>
      </c>
      <c r="C14" s="372" t="s">
        <v>383</v>
      </c>
      <c r="D14" s="98">
        <v>21592.240000000002</v>
      </c>
      <c r="E14" s="373"/>
      <c r="F14" s="755" t="s">
        <v>190</v>
      </c>
      <c r="G14" s="404"/>
      <c r="H14" s="373"/>
      <c r="I14" s="375"/>
      <c r="K14" s="357"/>
      <c r="L14" s="358"/>
      <c r="M14" s="359"/>
      <c r="N14" s="360"/>
      <c r="O14" s="360"/>
    </row>
    <row r="15" spans="1:15" ht="15" customHeight="1">
      <c r="A15" s="637" t="s">
        <v>138</v>
      </c>
      <c r="B15" s="396" t="s">
        <v>3928</v>
      </c>
      <c r="C15" s="339" t="s">
        <v>454</v>
      </c>
      <c r="D15" s="344">
        <v>-41156.800000000003</v>
      </c>
      <c r="E15" s="335" t="s">
        <v>135</v>
      </c>
      <c r="F15" s="751" t="s">
        <v>190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37" t="s">
        <v>138</v>
      </c>
      <c r="B16" s="396" t="s">
        <v>3928</v>
      </c>
      <c r="C16" s="339" t="s">
        <v>454</v>
      </c>
      <c r="D16" s="344">
        <v>-41156.800000000003</v>
      </c>
      <c r="E16" s="335" t="s">
        <v>135</v>
      </c>
      <c r="F16" s="751" t="s">
        <v>190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37" t="s">
        <v>138</v>
      </c>
      <c r="B17" s="396" t="s">
        <v>3928</v>
      </c>
      <c r="C17" s="339" t="s">
        <v>454</v>
      </c>
      <c r="D17" s="48">
        <v>41156.800000000003</v>
      </c>
      <c r="E17" s="335" t="s">
        <v>135</v>
      </c>
      <c r="F17" s="751" t="s">
        <v>190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 thickBot="1">
      <c r="A18" s="638" t="s">
        <v>138</v>
      </c>
      <c r="B18" s="397" t="s">
        <v>3928</v>
      </c>
      <c r="C18" s="362" t="s">
        <v>454</v>
      </c>
      <c r="D18" s="87">
        <v>41156.800000000003</v>
      </c>
      <c r="E18" s="364" t="s">
        <v>135</v>
      </c>
      <c r="F18" s="753" t="s">
        <v>190</v>
      </c>
      <c r="G18" s="400"/>
      <c r="H18" s="364"/>
      <c r="I18" s="367"/>
      <c r="K18" s="357"/>
      <c r="L18" s="358"/>
      <c r="M18" s="359"/>
      <c r="N18" s="360"/>
      <c r="O18" s="360"/>
    </row>
    <row r="19" spans="1:15" ht="15" customHeight="1">
      <c r="A19" s="637" t="s">
        <v>138</v>
      </c>
      <c r="B19" s="339" t="s">
        <v>1715</v>
      </c>
      <c r="C19" s="339" t="s">
        <v>565</v>
      </c>
      <c r="D19" s="344">
        <v>-30131</v>
      </c>
      <c r="E19" s="335" t="s">
        <v>133</v>
      </c>
      <c r="F19" s="751" t="s">
        <v>190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637" t="s">
        <v>138</v>
      </c>
      <c r="B20" s="339" t="s">
        <v>1715</v>
      </c>
      <c r="C20" s="339" t="s">
        <v>565</v>
      </c>
      <c r="D20" s="2">
        <v>30107.8</v>
      </c>
      <c r="E20" s="335" t="s">
        <v>133</v>
      </c>
      <c r="F20" s="751" t="s">
        <v>190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 thickBot="1">
      <c r="A21" s="638" t="s">
        <v>138</v>
      </c>
      <c r="B21" s="401" t="s">
        <v>3982</v>
      </c>
      <c r="C21" s="362" t="s">
        <v>565</v>
      </c>
      <c r="D21" s="87">
        <v>30107.8</v>
      </c>
      <c r="E21" s="364"/>
      <c r="F21" s="753" t="s">
        <v>190</v>
      </c>
      <c r="G21" s="400"/>
      <c r="H21" s="364"/>
      <c r="I21" s="367"/>
      <c r="K21" s="357"/>
      <c r="L21" s="358"/>
      <c r="M21" s="359"/>
      <c r="N21" s="360"/>
      <c r="O21" s="360"/>
    </row>
    <row r="22" spans="1:15" ht="15" customHeight="1">
      <c r="A22" s="637" t="s">
        <v>138</v>
      </c>
      <c r="B22" s="398" t="s">
        <v>2337</v>
      </c>
      <c r="C22" s="339" t="s">
        <v>134</v>
      </c>
      <c r="D22" s="2">
        <v>11216.04</v>
      </c>
      <c r="E22" s="335"/>
      <c r="F22" s="751" t="s">
        <v>190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>
      <c r="A23" s="637" t="s">
        <v>138</v>
      </c>
      <c r="B23" s="339" t="s">
        <v>3976</v>
      </c>
      <c r="C23" s="339" t="s">
        <v>134</v>
      </c>
      <c r="D23" s="2">
        <v>11216.04</v>
      </c>
      <c r="E23" s="335"/>
      <c r="F23" s="751" t="s">
        <v>190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>
      <c r="A24" s="637" t="s">
        <v>138</v>
      </c>
      <c r="B24" s="339" t="s">
        <v>2148</v>
      </c>
      <c r="C24" s="339" t="s">
        <v>134</v>
      </c>
      <c r="D24" s="2">
        <v>11456.16</v>
      </c>
      <c r="E24" s="335"/>
      <c r="F24" s="751" t="s">
        <v>190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>
      <c r="A25" s="637" t="s">
        <v>138</v>
      </c>
      <c r="B25" s="398" t="s">
        <v>2341</v>
      </c>
      <c r="C25" s="339" t="s">
        <v>134</v>
      </c>
      <c r="D25" s="2">
        <v>11456.16</v>
      </c>
      <c r="E25" s="335"/>
      <c r="F25" s="751" t="s">
        <v>190</v>
      </c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>
      <c r="A26" s="637" t="s">
        <v>138</v>
      </c>
      <c r="B26" s="398" t="s">
        <v>2440</v>
      </c>
      <c r="C26" s="339" t="s">
        <v>134</v>
      </c>
      <c r="D26" s="2">
        <v>11456.16</v>
      </c>
      <c r="E26" s="335"/>
      <c r="F26" s="751" t="s">
        <v>190</v>
      </c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>
      <c r="A27" s="637" t="s">
        <v>138</v>
      </c>
      <c r="B27" s="398" t="s">
        <v>3358</v>
      </c>
      <c r="C27" s="339" t="s">
        <v>134</v>
      </c>
      <c r="D27" s="2">
        <v>11456.16</v>
      </c>
      <c r="E27" s="335"/>
      <c r="F27" s="751" t="s">
        <v>190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 thickBot="1">
      <c r="A28" s="638" t="s">
        <v>138</v>
      </c>
      <c r="B28" s="401" t="s">
        <v>3977</v>
      </c>
      <c r="C28" s="362" t="s">
        <v>134</v>
      </c>
      <c r="D28" s="87">
        <v>13408.44</v>
      </c>
      <c r="E28" s="364"/>
      <c r="F28" s="753" t="s">
        <v>190</v>
      </c>
      <c r="G28" s="400"/>
      <c r="H28" s="364"/>
      <c r="I28" s="367"/>
      <c r="K28" s="357"/>
      <c r="L28" s="358"/>
      <c r="M28" s="359"/>
      <c r="N28" s="360"/>
      <c r="O28" s="360"/>
    </row>
    <row r="29" spans="1:15" ht="15" customHeight="1">
      <c r="A29" s="637" t="s">
        <v>138</v>
      </c>
      <c r="B29" s="339" t="s">
        <v>1729</v>
      </c>
      <c r="C29" s="339" t="s">
        <v>141</v>
      </c>
      <c r="D29" s="344">
        <v>-13569.68</v>
      </c>
      <c r="E29" s="335" t="s">
        <v>142</v>
      </c>
      <c r="F29" s="751" t="s">
        <v>190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637" t="s">
        <v>138</v>
      </c>
      <c r="B30" s="396" t="s">
        <v>3823</v>
      </c>
      <c r="C30" s="339" t="s">
        <v>141</v>
      </c>
      <c r="D30" s="344">
        <v>-12689.24</v>
      </c>
      <c r="E30" s="335" t="s">
        <v>137</v>
      </c>
      <c r="F30" s="751" t="s">
        <v>190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637" t="s">
        <v>138</v>
      </c>
      <c r="B31" s="396" t="s">
        <v>3823</v>
      </c>
      <c r="C31" s="339" t="s">
        <v>141</v>
      </c>
      <c r="D31" s="2">
        <v>12689.24</v>
      </c>
      <c r="E31" s="335" t="s">
        <v>137</v>
      </c>
      <c r="F31" s="751" t="s">
        <v>190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 thickBot="1">
      <c r="A32" s="638" t="s">
        <v>138</v>
      </c>
      <c r="B32" s="362" t="s">
        <v>1729</v>
      </c>
      <c r="C32" s="362" t="s">
        <v>141</v>
      </c>
      <c r="D32" s="87">
        <v>13572</v>
      </c>
      <c r="E32" s="364" t="s">
        <v>142</v>
      </c>
      <c r="F32" s="753" t="s">
        <v>190</v>
      </c>
      <c r="G32" s="400"/>
      <c r="H32" s="364"/>
      <c r="I32" s="367"/>
      <c r="K32" s="357"/>
      <c r="L32" s="358"/>
      <c r="M32" s="359"/>
      <c r="N32" s="360"/>
      <c r="O32" s="360"/>
    </row>
    <row r="33" spans="1:15" ht="15" customHeight="1">
      <c r="A33" s="637" t="s">
        <v>138</v>
      </c>
      <c r="B33" s="339" t="s">
        <v>2583</v>
      </c>
      <c r="C33" s="339" t="s">
        <v>457</v>
      </c>
      <c r="D33" s="344">
        <v>-13816.76</v>
      </c>
      <c r="E33" s="335" t="s">
        <v>140</v>
      </c>
      <c r="F33" s="751" t="s">
        <v>190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637" t="s">
        <v>138</v>
      </c>
      <c r="B34" s="396" t="s">
        <v>3927</v>
      </c>
      <c r="C34" s="339" t="s">
        <v>457</v>
      </c>
      <c r="D34" s="344">
        <v>-13773.84</v>
      </c>
      <c r="E34" s="335" t="s">
        <v>139</v>
      </c>
      <c r="F34" s="751" t="s">
        <v>190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637" t="s">
        <v>138</v>
      </c>
      <c r="B35" s="398" t="s">
        <v>3974</v>
      </c>
      <c r="C35" s="339" t="s">
        <v>457</v>
      </c>
      <c r="D35" s="2">
        <v>4423.08</v>
      </c>
      <c r="E35" s="335"/>
      <c r="F35" s="751" t="s">
        <v>190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637" t="s">
        <v>138</v>
      </c>
      <c r="B36" s="398" t="s">
        <v>2531</v>
      </c>
      <c r="C36" s="339" t="s">
        <v>457</v>
      </c>
      <c r="D36" s="2">
        <v>4423.08</v>
      </c>
      <c r="E36" s="335"/>
      <c r="F36" s="751" t="s">
        <v>190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637" t="s">
        <v>138</v>
      </c>
      <c r="B37" s="398" t="s">
        <v>3975</v>
      </c>
      <c r="C37" s="339" t="s">
        <v>457</v>
      </c>
      <c r="D37" s="2">
        <v>4423.08</v>
      </c>
      <c r="E37" s="335"/>
      <c r="F37" s="751" t="s">
        <v>190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>
      <c r="A38" s="637" t="s">
        <v>138</v>
      </c>
      <c r="B38" s="398" t="s">
        <v>3978</v>
      </c>
      <c r="C38" s="339" t="s">
        <v>457</v>
      </c>
      <c r="D38" s="2">
        <v>13635.8</v>
      </c>
      <c r="E38" s="335"/>
      <c r="F38" s="751" t="s">
        <v>190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637" t="s">
        <v>138</v>
      </c>
      <c r="B39" s="339" t="s">
        <v>3979</v>
      </c>
      <c r="C39" s="339" t="s">
        <v>457</v>
      </c>
      <c r="D39" s="2">
        <v>13773.84</v>
      </c>
      <c r="E39" s="335"/>
      <c r="F39" s="751" t="s">
        <v>190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37" t="s">
        <v>138</v>
      </c>
      <c r="B40" s="396" t="s">
        <v>3927</v>
      </c>
      <c r="C40" s="339" t="s">
        <v>457</v>
      </c>
      <c r="D40" s="2">
        <v>13773.84</v>
      </c>
      <c r="E40" s="335" t="s">
        <v>139</v>
      </c>
      <c r="F40" s="751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637" t="s">
        <v>138</v>
      </c>
      <c r="B41" s="339" t="s">
        <v>2583</v>
      </c>
      <c r="C41" s="339" t="s">
        <v>457</v>
      </c>
      <c r="D41" s="2">
        <v>13773.84</v>
      </c>
      <c r="E41" s="335" t="s">
        <v>140</v>
      </c>
      <c r="F41" s="751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 thickBot="1">
      <c r="A42" s="638" t="s">
        <v>138</v>
      </c>
      <c r="B42" s="362" t="s">
        <v>3980</v>
      </c>
      <c r="C42" s="362" t="s">
        <v>457</v>
      </c>
      <c r="D42" s="87">
        <v>14317.88</v>
      </c>
      <c r="E42" s="364"/>
      <c r="F42" s="753" t="s">
        <v>190</v>
      </c>
      <c r="G42" s="400"/>
      <c r="H42" s="364"/>
      <c r="I42" s="367"/>
      <c r="K42" s="357"/>
      <c r="L42" s="358"/>
      <c r="M42" s="359"/>
      <c r="N42" s="360"/>
      <c r="O42" s="360"/>
    </row>
    <row r="43" spans="1:15" ht="15" customHeight="1">
      <c r="A43" s="643"/>
      <c r="B43" s="380"/>
      <c r="C43" s="380"/>
      <c r="D43" s="787"/>
      <c r="E43" s="335"/>
      <c r="F43" s="751"/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643"/>
      <c r="B44" s="380"/>
      <c r="C44" s="380"/>
      <c r="D44" s="382"/>
      <c r="E44" s="335"/>
      <c r="F44" s="496"/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64"/>
      <c r="B45" s="79"/>
      <c r="C45" s="61"/>
      <c r="D45" s="65">
        <f>SUM(D5:D44)</f>
        <v>246024.39999999997</v>
      </c>
      <c r="E45" s="65"/>
      <c r="F45" s="65"/>
      <c r="G45" s="65">
        <f>SUM(G14:G44)</f>
        <v>0</v>
      </c>
      <c r="H45" s="65"/>
      <c r="I45" s="65"/>
      <c r="J45" s="384">
        <f>SUM(J14:J44)</f>
        <v>0</v>
      </c>
      <c r="K45" s="65"/>
      <c r="L45" s="65">
        <f>SUM(L14:L44)</f>
        <v>0</v>
      </c>
      <c r="M45" s="65">
        <f>SUM(M14:M44)</f>
        <v>0</v>
      </c>
      <c r="N45" s="65"/>
      <c r="O45" s="49"/>
    </row>
    <row r="46" spans="1:15" ht="15" customHeight="1">
      <c r="A46" s="64"/>
      <c r="B46" s="79"/>
      <c r="C46" s="61"/>
      <c r="D46" s="65"/>
      <c r="E46" s="13"/>
      <c r="F46" s="75"/>
      <c r="G46" s="65"/>
      <c r="H46" s="13"/>
      <c r="L46" s="42"/>
      <c r="M46" s="71"/>
      <c r="N46" s="49"/>
      <c r="O46" s="49"/>
    </row>
    <row r="47" spans="1:15" ht="15" customHeight="1">
      <c r="A47" s="46"/>
      <c r="B47" s="47"/>
      <c r="C47" s="47"/>
      <c r="D47" s="55"/>
      <c r="E47" s="13"/>
      <c r="F47" s="70"/>
      <c r="L47" s="42"/>
      <c r="M47" s="71"/>
      <c r="N47" s="49"/>
      <c r="O47" s="49"/>
    </row>
    <row r="48" spans="1:15" ht="12.75">
      <c r="A48" s="46"/>
      <c r="B48" s="47"/>
      <c r="C48" s="47"/>
      <c r="D48" s="65"/>
      <c r="E48" s="65"/>
      <c r="F48" s="65"/>
      <c r="G48" s="65"/>
      <c r="H48" s="65"/>
      <c r="I48" s="65"/>
      <c r="J48" s="384"/>
      <c r="K48" s="65"/>
      <c r="L48" s="65"/>
      <c r="M48" s="65"/>
      <c r="N48" s="80"/>
      <c r="O48" s="49"/>
    </row>
    <row r="49" spans="1:15" ht="12.75">
      <c r="A49" s="46"/>
      <c r="B49" s="47"/>
      <c r="C49" s="47"/>
      <c r="D49" s="52"/>
      <c r="E49" s="13"/>
      <c r="F49" s="65"/>
      <c r="G49" s="73"/>
      <c r="H49" s="73"/>
      <c r="I49" s="73"/>
      <c r="J49" s="517"/>
      <c r="K49" s="73"/>
      <c r="L49" s="73"/>
      <c r="M49" s="154">
        <f>L45+M45-G45</f>
        <v>0</v>
      </c>
      <c r="N49" s="81"/>
      <c r="O49" s="54"/>
    </row>
    <row r="50" spans="1:15" ht="12.75">
      <c r="A50" s="46"/>
      <c r="B50" s="47"/>
      <c r="C50" s="47"/>
      <c r="D50" s="52"/>
      <c r="E50" s="13"/>
      <c r="F50" s="73"/>
      <c r="G50" s="73"/>
      <c r="H50" s="73"/>
      <c r="I50" s="73"/>
      <c r="J50" s="517"/>
      <c r="K50" s="73"/>
      <c r="L50" s="73"/>
      <c r="M50" s="81"/>
      <c r="N50" s="81"/>
      <c r="O50" s="54"/>
    </row>
    <row r="51" spans="1:15" ht="12.75">
      <c r="A51" s="46"/>
      <c r="B51" s="47"/>
      <c r="C51" s="47"/>
      <c r="D51" s="52"/>
      <c r="E51" s="13"/>
      <c r="F51" s="73"/>
      <c r="G51" s="73"/>
      <c r="H51" s="73"/>
      <c r="I51" s="73"/>
      <c r="J51" s="517"/>
      <c r="K51" s="73"/>
      <c r="L51" s="73"/>
      <c r="M51" s="81"/>
      <c r="N51" s="81"/>
      <c r="O51" s="54"/>
    </row>
    <row r="52" spans="1:15" ht="12.75">
      <c r="A52" s="46"/>
      <c r="B52" s="47"/>
      <c r="C52" s="47"/>
      <c r="D52" s="52"/>
      <c r="E52" s="13"/>
      <c r="F52" s="73"/>
      <c r="G52" s="82"/>
      <c r="H52" s="82"/>
      <c r="I52" s="83"/>
      <c r="J52" s="517"/>
      <c r="K52" s="73"/>
      <c r="L52" s="73"/>
      <c r="M52" s="81"/>
      <c r="N52" s="81"/>
      <c r="O52" s="54"/>
    </row>
    <row r="53" spans="1:15" ht="12.75">
      <c r="A53" s="46"/>
      <c r="B53" s="47"/>
      <c r="C53" s="47"/>
      <c r="D53" s="52"/>
      <c r="E53" s="13"/>
      <c r="F53" s="73"/>
      <c r="G53" s="73"/>
      <c r="H53" s="73"/>
      <c r="I53" s="73"/>
      <c r="J53" s="517"/>
      <c r="K53" s="73"/>
      <c r="L53" s="73"/>
      <c r="M53" s="81"/>
      <c r="N53" s="81"/>
      <c r="O53" s="54"/>
    </row>
    <row r="54" spans="1:15" ht="12.75">
      <c r="A54" s="46"/>
      <c r="B54" s="47"/>
      <c r="C54" s="47"/>
      <c r="D54" s="52"/>
      <c r="E54" s="13"/>
      <c r="F54" s="73"/>
      <c r="G54" s="73"/>
      <c r="H54" s="73"/>
      <c r="I54" s="73"/>
      <c r="J54" s="517"/>
      <c r="K54" s="73"/>
      <c r="L54" s="73"/>
      <c r="M54" s="81"/>
      <c r="N54" s="81"/>
      <c r="O54" s="54"/>
    </row>
    <row r="55" spans="1:15" ht="12.75">
      <c r="A55" s="46"/>
      <c r="B55" s="47"/>
      <c r="C55" s="47"/>
      <c r="D55" s="52"/>
      <c r="E55" s="13"/>
      <c r="F55" s="73"/>
      <c r="G55" s="83"/>
      <c r="H55" s="83"/>
      <c r="I55" s="83"/>
      <c r="J55" s="517"/>
      <c r="K55" s="73"/>
      <c r="L55" s="73"/>
      <c r="M55" s="81"/>
      <c r="N55" s="81"/>
      <c r="O55" s="54"/>
    </row>
    <row r="56" spans="1:15" ht="12.75">
      <c r="A56" s="46"/>
      <c r="B56" s="47"/>
      <c r="C56" s="47"/>
      <c r="D56" s="52"/>
      <c r="E56" s="13"/>
      <c r="F56" s="73"/>
      <c r="G56" s="73"/>
      <c r="H56" s="73"/>
      <c r="I56" s="73"/>
      <c r="J56" s="517"/>
      <c r="K56" s="73"/>
      <c r="L56" s="73"/>
      <c r="M56" s="81"/>
      <c r="N56" s="81"/>
      <c r="O56" s="54"/>
    </row>
    <row r="57" spans="1:15" ht="12.75">
      <c r="A57" s="46"/>
      <c r="B57" s="47"/>
      <c r="C57" s="47"/>
      <c r="D57" s="52"/>
      <c r="E57" s="13"/>
      <c r="F57" s="73"/>
      <c r="G57" s="73"/>
      <c r="H57" s="73"/>
      <c r="I57" s="73"/>
      <c r="J57" s="517"/>
      <c r="K57" s="73"/>
      <c r="L57" s="73"/>
      <c r="M57" s="81"/>
      <c r="N57" s="81"/>
      <c r="O57" s="54"/>
    </row>
    <row r="58" spans="1:15" ht="12.75">
      <c r="A58" s="46"/>
      <c r="B58" s="47"/>
      <c r="C58" s="73"/>
      <c r="D58" s="81"/>
      <c r="E58" s="13"/>
      <c r="F58" s="73"/>
      <c r="G58" s="73"/>
      <c r="H58" s="73"/>
      <c r="I58" s="73"/>
      <c r="J58" s="517"/>
      <c r="K58" s="73"/>
      <c r="L58" s="73"/>
      <c r="M58" s="81"/>
      <c r="N58" s="81"/>
      <c r="O58" s="54"/>
    </row>
    <row r="59" spans="1:15" ht="12.75">
      <c r="A59" s="46"/>
      <c r="B59" s="47"/>
      <c r="C59" s="73"/>
      <c r="D59" s="81"/>
      <c r="E59" s="13"/>
      <c r="F59" s="73"/>
      <c r="G59" s="73"/>
      <c r="H59" s="73"/>
      <c r="I59" s="73"/>
      <c r="J59" s="517"/>
      <c r="K59" s="73"/>
      <c r="L59" s="73"/>
      <c r="M59" s="81"/>
      <c r="N59" s="81"/>
      <c r="O59" s="54"/>
    </row>
    <row r="60" spans="1:15" ht="12.75">
      <c r="A60" s="46"/>
      <c r="B60" s="47"/>
      <c r="C60" s="47"/>
      <c r="D60" s="52"/>
      <c r="E60" s="13"/>
      <c r="F60" s="73"/>
      <c r="G60" s="73"/>
      <c r="H60" s="73"/>
      <c r="I60" s="73"/>
      <c r="J60" s="517"/>
      <c r="K60" s="73"/>
      <c r="L60" s="73"/>
      <c r="M60" s="81"/>
      <c r="N60" s="81"/>
      <c r="O60" s="54"/>
    </row>
    <row r="61" spans="1:15" ht="12.75">
      <c r="A61" s="46"/>
      <c r="B61" s="47"/>
      <c r="C61" s="47"/>
      <c r="D61" s="52"/>
      <c r="E61" s="13"/>
      <c r="F61" s="73"/>
      <c r="G61" s="73"/>
      <c r="H61" s="73"/>
      <c r="I61" s="73"/>
      <c r="J61" s="517"/>
      <c r="K61" s="73"/>
      <c r="L61" s="73"/>
      <c r="M61" s="81"/>
      <c r="N61" s="81"/>
      <c r="O61" s="54"/>
    </row>
    <row r="62" spans="1:15" ht="12.75">
      <c r="A62" s="46"/>
      <c r="B62" s="47"/>
      <c r="C62" s="47"/>
      <c r="D62" s="48"/>
      <c r="E62" s="13"/>
      <c r="F62" s="73"/>
      <c r="G62"/>
      <c r="H62"/>
      <c r="I62"/>
      <c r="J62" s="518"/>
      <c r="K62"/>
      <c r="L62"/>
      <c r="M62" s="54"/>
      <c r="N62" s="54"/>
      <c r="O62" s="54"/>
    </row>
    <row r="63" spans="1:15" ht="12.75">
      <c r="A63" s="46"/>
      <c r="B63" s="47"/>
      <c r="C63" s="47"/>
      <c r="D63" s="48"/>
      <c r="E63" s="13"/>
      <c r="F63" s="73"/>
      <c r="G63"/>
      <c r="H63"/>
      <c r="I63"/>
      <c r="J63" s="518"/>
      <c r="K63"/>
      <c r="L63"/>
      <c r="M63" s="54"/>
      <c r="N63" s="54"/>
      <c r="O63" s="54"/>
    </row>
    <row r="64" spans="1:15">
      <c r="A64" s="66"/>
      <c r="B64" s="40" t="s">
        <v>25</v>
      </c>
      <c r="E64" s="40"/>
      <c r="M64" s="45"/>
      <c r="N64" s="49"/>
      <c r="O64" s="49"/>
    </row>
    <row r="65" spans="1:15">
      <c r="A65" s="59"/>
      <c r="B65" s="40" t="s">
        <v>127</v>
      </c>
      <c r="E65" s="40"/>
      <c r="M65" s="45"/>
      <c r="N65" s="49"/>
      <c r="O65" s="49"/>
    </row>
    <row r="66" spans="1:15">
      <c r="A66" s="60"/>
      <c r="B66" s="40" t="s">
        <v>161</v>
      </c>
      <c r="E66" s="40"/>
      <c r="M66" s="45"/>
      <c r="N66" s="49"/>
      <c r="O66" s="49"/>
    </row>
    <row r="67" spans="1:15">
      <c r="A67" s="842"/>
      <c r="B67" s="40" t="s">
        <v>3292</v>
      </c>
      <c r="M67" s="45"/>
      <c r="N67" s="49"/>
      <c r="O67" s="49"/>
    </row>
    <row r="68" spans="1:15">
      <c r="M68" s="45"/>
      <c r="N68" s="49"/>
      <c r="O68" s="49"/>
    </row>
    <row r="69" spans="1:15">
      <c r="M69" s="45"/>
      <c r="N69" s="49"/>
      <c r="O69" s="49"/>
    </row>
    <row r="70" spans="1:15">
      <c r="M70" s="45"/>
      <c r="N70" s="49"/>
      <c r="O70" s="49"/>
    </row>
    <row r="71" spans="1:15">
      <c r="M71" s="45"/>
      <c r="N71" s="49"/>
      <c r="O71" s="49"/>
    </row>
    <row r="72" spans="1:15">
      <c r="M72" s="45"/>
      <c r="N72" s="49"/>
      <c r="O72" s="49"/>
    </row>
    <row r="73" spans="1:15">
      <c r="M73" s="45"/>
      <c r="N73" s="49"/>
      <c r="O73" s="49"/>
    </row>
    <row r="74" spans="1:15">
      <c r="M74" s="45"/>
      <c r="N74" s="49"/>
      <c r="O74" s="49"/>
    </row>
    <row r="75" spans="1:15">
      <c r="M75" s="45"/>
      <c r="N75" s="49"/>
      <c r="O75" s="49"/>
    </row>
    <row r="76" spans="1:15">
      <c r="M76" s="45"/>
      <c r="N76" s="49"/>
      <c r="O76" s="49"/>
    </row>
    <row r="77" spans="1:15">
      <c r="M77" s="45"/>
      <c r="N77" s="49"/>
      <c r="O77" s="49"/>
    </row>
    <row r="78" spans="1:15">
      <c r="M78" s="45"/>
      <c r="N78" s="49"/>
      <c r="O78" s="49"/>
    </row>
    <row r="79" spans="1:15">
      <c r="M79" s="45"/>
      <c r="N79" s="49"/>
      <c r="O79" s="49"/>
    </row>
    <row r="80" spans="1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</sheetData>
  <autoFilter ref="A4:O42"/>
  <sortState ref="A5:F42">
    <sortCondition ref="C5:C42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57"/>
  <sheetViews>
    <sheetView workbookViewId="0">
      <selection activeCell="F33" sqref="F33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3984</v>
      </c>
      <c r="E1" s="240"/>
      <c r="F1" s="240"/>
      <c r="G1" s="240"/>
      <c r="H1" s="533"/>
      <c r="I1" s="785"/>
      <c r="J1" s="785"/>
      <c r="K1" s="785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785"/>
      <c r="J2" s="785"/>
      <c r="K2" s="785"/>
      <c r="L2" s="239"/>
      <c r="M2" s="239"/>
    </row>
    <row r="3" spans="1:13" ht="15.75">
      <c r="A3" s="785"/>
      <c r="B3" s="785"/>
      <c r="C3" s="785"/>
      <c r="D3" s="785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785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785"/>
      <c r="L5" s="239"/>
      <c r="M5" s="239"/>
    </row>
    <row r="6" spans="1:13" ht="15" customHeight="1">
      <c r="A6" s="793" t="s">
        <v>565</v>
      </c>
      <c r="B6" s="431" t="s">
        <v>1594</v>
      </c>
      <c r="C6" s="344">
        <v>-30131</v>
      </c>
      <c r="D6" s="339" t="s">
        <v>3987</v>
      </c>
      <c r="E6" s="520">
        <f>SUM(C6:D6)</f>
        <v>-30131</v>
      </c>
      <c r="F6" s="521"/>
      <c r="G6" s="522"/>
      <c r="H6" s="533"/>
      <c r="I6" s="522">
        <v>600627</v>
      </c>
      <c r="J6" s="715">
        <f>E6/1.16</f>
        <v>-25975</v>
      </c>
      <c r="K6" s="524">
        <f>J6*0.16</f>
        <v>-4156</v>
      </c>
      <c r="L6" s="602"/>
      <c r="M6" s="252"/>
    </row>
    <row r="7" spans="1:13" ht="15" customHeight="1" thickBot="1">
      <c r="A7" s="744" t="s">
        <v>454</v>
      </c>
      <c r="B7" s="433" t="s">
        <v>3888</v>
      </c>
      <c r="C7" s="490">
        <v>-41156.800000000003</v>
      </c>
      <c r="D7" s="362" t="s">
        <v>3987</v>
      </c>
      <c r="E7" s="728">
        <f>SUM(C7:D7)</f>
        <v>-41156.800000000003</v>
      </c>
      <c r="F7" s="526">
        <f>SUM(E6:E7)</f>
        <v>-71287.8</v>
      </c>
      <c r="G7" s="527"/>
      <c r="H7" s="537"/>
      <c r="I7" s="527">
        <v>600610</v>
      </c>
      <c r="J7" s="714">
        <f t="shared" ref="J7:J43" si="0">E7/1.16</f>
        <v>-35480.000000000007</v>
      </c>
      <c r="K7" s="529">
        <f t="shared" ref="K7:K43" si="1">J7*0.16</f>
        <v>-5676.8000000000011</v>
      </c>
      <c r="L7" s="602"/>
      <c r="M7" s="252"/>
    </row>
    <row r="8" spans="1:13" ht="15" customHeight="1">
      <c r="A8" s="793" t="s">
        <v>141</v>
      </c>
      <c r="B8" s="431" t="s">
        <v>3794</v>
      </c>
      <c r="C8" s="344">
        <v>-12689.24</v>
      </c>
      <c r="D8" s="339" t="s">
        <v>3989</v>
      </c>
      <c r="E8" s="520">
        <f>SUM(C8)</f>
        <v>-12689.24</v>
      </c>
      <c r="F8" s="521"/>
      <c r="G8" s="522"/>
      <c r="H8" s="533"/>
      <c r="I8" s="522">
        <v>600684</v>
      </c>
      <c r="J8" s="715">
        <f t="shared" si="0"/>
        <v>-10939</v>
      </c>
      <c r="K8" s="524">
        <f t="shared" si="1"/>
        <v>-1750.24</v>
      </c>
      <c r="L8" s="602"/>
      <c r="M8" s="252"/>
    </row>
    <row r="9" spans="1:13" ht="15" customHeight="1" thickBot="1">
      <c r="A9" s="744" t="s">
        <v>454</v>
      </c>
      <c r="B9" s="433" t="s">
        <v>3888</v>
      </c>
      <c r="C9" s="490">
        <v>-41156.800000000003</v>
      </c>
      <c r="D9" s="362" t="s">
        <v>3989</v>
      </c>
      <c r="E9" s="520">
        <f>SUM(C9)</f>
        <v>-41156.800000000003</v>
      </c>
      <c r="F9" s="526">
        <f>SUM(E8:E9)</f>
        <v>-53846.04</v>
      </c>
      <c r="G9" s="527"/>
      <c r="H9" s="537"/>
      <c r="I9" s="527">
        <v>600610</v>
      </c>
      <c r="J9" s="714">
        <f t="shared" si="0"/>
        <v>-35480.000000000007</v>
      </c>
      <c r="K9" s="529">
        <f t="shared" si="1"/>
        <v>-5676.8000000000011</v>
      </c>
      <c r="L9" s="602"/>
      <c r="M9" s="252"/>
    </row>
    <row r="10" spans="1:13" ht="15" customHeight="1" thickBot="1">
      <c r="A10" s="745" t="s">
        <v>457</v>
      </c>
      <c r="B10" s="542" t="s">
        <v>3887</v>
      </c>
      <c r="C10" s="452">
        <v>-13773.84</v>
      </c>
      <c r="D10" s="372" t="s">
        <v>3991</v>
      </c>
      <c r="E10" s="543"/>
      <c r="F10" s="544">
        <f>SUM(C10:E10)</f>
        <v>-13773.84</v>
      </c>
      <c r="G10" s="545"/>
      <c r="H10" s="546"/>
      <c r="I10" s="545">
        <v>600691</v>
      </c>
      <c r="J10" s="717">
        <f>F10/1.16</f>
        <v>-11874.000000000002</v>
      </c>
      <c r="K10" s="548">
        <f t="shared" si="1"/>
        <v>-1899.8400000000004</v>
      </c>
      <c r="L10" s="602"/>
      <c r="M10" s="252"/>
    </row>
    <row r="11" spans="1:13" ht="15" customHeight="1">
      <c r="A11" s="793" t="s">
        <v>457</v>
      </c>
      <c r="B11" s="431" t="s">
        <v>2576</v>
      </c>
      <c r="C11" s="344">
        <v>-13816.76</v>
      </c>
      <c r="D11" s="339" t="s">
        <v>3993</v>
      </c>
      <c r="E11" s="520">
        <f>SUM(C11)</f>
        <v>-13816.76</v>
      </c>
      <c r="F11" s="521"/>
      <c r="G11" s="522"/>
      <c r="H11" s="533"/>
      <c r="I11" s="522">
        <v>600691</v>
      </c>
      <c r="J11" s="715">
        <f t="shared" si="0"/>
        <v>-11911.000000000002</v>
      </c>
      <c r="K11" s="524">
        <f t="shared" si="1"/>
        <v>-1905.7600000000002</v>
      </c>
      <c r="L11" s="602"/>
      <c r="M11" s="252"/>
    </row>
    <row r="12" spans="1:13" ht="15" customHeight="1" thickBot="1">
      <c r="A12" s="744" t="s">
        <v>141</v>
      </c>
      <c r="B12" s="433" t="s">
        <v>1608</v>
      </c>
      <c r="C12" s="490">
        <v>-13569.68</v>
      </c>
      <c r="D12" s="362" t="s">
        <v>3993</v>
      </c>
      <c r="E12" s="728">
        <f>SUM(C12)</f>
        <v>-13569.68</v>
      </c>
      <c r="F12" s="526">
        <f>SUM(E11:E12)</f>
        <v>-27386.440000000002</v>
      </c>
      <c r="G12" s="527"/>
      <c r="H12" s="537"/>
      <c r="I12" s="527">
        <v>600684</v>
      </c>
      <c r="J12" s="714">
        <f t="shared" si="0"/>
        <v>-11698.000000000002</v>
      </c>
      <c r="K12" s="529">
        <f t="shared" si="1"/>
        <v>-1871.6800000000003</v>
      </c>
      <c r="L12" s="602"/>
      <c r="M12" s="252"/>
    </row>
    <row r="13" spans="1:13" ht="15" customHeight="1">
      <c r="A13" s="743" t="s">
        <v>3895</v>
      </c>
      <c r="B13" s="478" t="s">
        <v>3957</v>
      </c>
      <c r="C13" s="422">
        <v>1241.2</v>
      </c>
      <c r="D13" s="339" t="s">
        <v>3986</v>
      </c>
      <c r="E13" s="520">
        <f>SUM(C13)</f>
        <v>1241.2</v>
      </c>
      <c r="F13" s="521"/>
      <c r="G13" s="522"/>
      <c r="H13" s="533"/>
      <c r="I13" s="522">
        <v>803001</v>
      </c>
      <c r="J13" s="715">
        <f t="shared" si="0"/>
        <v>1070</v>
      </c>
      <c r="K13" s="524">
        <f t="shared" si="1"/>
        <v>171.20000000000002</v>
      </c>
      <c r="L13" s="602"/>
      <c r="M13" s="252"/>
    </row>
    <row r="14" spans="1:13" ht="15" customHeight="1">
      <c r="A14" s="339" t="s">
        <v>134</v>
      </c>
      <c r="B14" s="341" t="s">
        <v>2110</v>
      </c>
      <c r="C14" s="353">
        <v>11456.16</v>
      </c>
      <c r="D14" s="339" t="s">
        <v>3986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339" t="s">
        <v>134</v>
      </c>
      <c r="B15" s="341" t="s">
        <v>2304</v>
      </c>
      <c r="C15" s="353">
        <v>11456.16</v>
      </c>
      <c r="D15" s="339" t="s">
        <v>3986</v>
      </c>
      <c r="E15" s="520">
        <f>SUM(C14:C15)</f>
        <v>22912.32</v>
      </c>
      <c r="F15" s="521"/>
      <c r="G15" s="522"/>
      <c r="H15" s="533"/>
      <c r="I15" s="522">
        <v>600644</v>
      </c>
      <c r="J15" s="715">
        <f t="shared" si="0"/>
        <v>19752</v>
      </c>
      <c r="K15" s="524">
        <f t="shared" si="1"/>
        <v>3160.32</v>
      </c>
      <c r="L15" s="602"/>
      <c r="M15" s="252"/>
    </row>
    <row r="16" spans="1:13" ht="15" customHeight="1">
      <c r="A16" s="339" t="s">
        <v>565</v>
      </c>
      <c r="B16" s="341" t="s">
        <v>1594</v>
      </c>
      <c r="C16" s="353">
        <v>30107.8</v>
      </c>
      <c r="D16" s="339" t="s">
        <v>3986</v>
      </c>
      <c r="E16" s="520">
        <f>SUM(C16)</f>
        <v>30107.8</v>
      </c>
      <c r="F16" s="521"/>
      <c r="G16" s="522"/>
      <c r="H16" s="533"/>
      <c r="I16" s="522">
        <v>600627</v>
      </c>
      <c r="J16" s="715">
        <f t="shared" si="0"/>
        <v>25955</v>
      </c>
      <c r="K16" s="524">
        <f t="shared" si="1"/>
        <v>4152.8</v>
      </c>
      <c r="L16" s="602"/>
      <c r="M16" s="252"/>
    </row>
    <row r="17" spans="1:13" ht="15" customHeight="1" thickBot="1">
      <c r="A17" s="362" t="s">
        <v>454</v>
      </c>
      <c r="B17" s="415" t="s">
        <v>3888</v>
      </c>
      <c r="C17" s="363">
        <v>41156.800000000003</v>
      </c>
      <c r="D17" s="362" t="s">
        <v>3986</v>
      </c>
      <c r="E17" s="728">
        <f>SUM(C17)</f>
        <v>41156.800000000003</v>
      </c>
      <c r="F17" s="526">
        <f>SUM(E13:E17)</f>
        <v>95418.12</v>
      </c>
      <c r="G17" s="527"/>
      <c r="H17" s="537"/>
      <c r="I17" s="527">
        <v>600610</v>
      </c>
      <c r="J17" s="714">
        <f t="shared" si="0"/>
        <v>35480.000000000007</v>
      </c>
      <c r="K17" s="529">
        <f t="shared" si="1"/>
        <v>5676.8000000000011</v>
      </c>
      <c r="L17" s="602"/>
      <c r="M17" s="252"/>
    </row>
    <row r="18" spans="1:13" ht="15" customHeight="1">
      <c r="A18" s="339" t="s">
        <v>136</v>
      </c>
      <c r="B18" s="341" t="s">
        <v>3462</v>
      </c>
      <c r="C18" s="353">
        <v>9000.44</v>
      </c>
      <c r="D18" s="339" t="s">
        <v>3988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136</v>
      </c>
      <c r="B19" s="341" t="s">
        <v>3338</v>
      </c>
      <c r="C19" s="353">
        <v>9000.44</v>
      </c>
      <c r="D19" s="339" t="s">
        <v>3988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>
      <c r="A20" s="339" t="s">
        <v>136</v>
      </c>
      <c r="B20" s="341" t="s">
        <v>3343</v>
      </c>
      <c r="C20" s="353">
        <v>9000.44</v>
      </c>
      <c r="D20" s="339" t="s">
        <v>3988</v>
      </c>
      <c r="E20" s="520">
        <f>SUM(C18:C20)</f>
        <v>27001.32</v>
      </c>
      <c r="F20" s="521"/>
      <c r="G20" s="522"/>
      <c r="H20" s="533"/>
      <c r="I20" s="522">
        <v>600640</v>
      </c>
      <c r="J20" s="715">
        <f t="shared" si="0"/>
        <v>23277</v>
      </c>
      <c r="K20" s="524">
        <f t="shared" si="1"/>
        <v>3724.32</v>
      </c>
      <c r="L20" s="602"/>
      <c r="M20" s="252"/>
    </row>
    <row r="21" spans="1:13" ht="15" customHeight="1">
      <c r="A21" s="339" t="s">
        <v>134</v>
      </c>
      <c r="B21" s="341" t="s">
        <v>2300</v>
      </c>
      <c r="C21" s="353">
        <v>11216.04</v>
      </c>
      <c r="D21" s="339" t="s">
        <v>3988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>
      <c r="A22" s="339" t="s">
        <v>134</v>
      </c>
      <c r="B22" s="341" t="s">
        <v>2398</v>
      </c>
      <c r="C22" s="353">
        <v>11456.16</v>
      </c>
      <c r="D22" s="339" t="s">
        <v>3988</v>
      </c>
      <c r="E22" s="520">
        <f>SUM(C21:C22)</f>
        <v>22672.2</v>
      </c>
      <c r="F22" s="521"/>
      <c r="G22" s="522"/>
      <c r="H22" s="533"/>
      <c r="I22" s="522">
        <v>600644</v>
      </c>
      <c r="J22" s="715">
        <f t="shared" si="0"/>
        <v>19545.000000000004</v>
      </c>
      <c r="K22" s="524">
        <f t="shared" si="1"/>
        <v>3127.2000000000007</v>
      </c>
      <c r="L22" s="602"/>
      <c r="M22" s="252"/>
    </row>
    <row r="23" spans="1:13" ht="15" customHeight="1">
      <c r="A23" s="339" t="s">
        <v>141</v>
      </c>
      <c r="B23" s="341" t="s">
        <v>3794</v>
      </c>
      <c r="C23" s="353">
        <v>12689.24</v>
      </c>
      <c r="D23" s="339" t="s">
        <v>3988</v>
      </c>
      <c r="E23" s="520">
        <f>SUM(C23)</f>
        <v>12689.24</v>
      </c>
      <c r="F23" s="521"/>
      <c r="G23" s="522"/>
      <c r="H23" s="533"/>
      <c r="I23" s="522">
        <v>600684</v>
      </c>
      <c r="J23" s="715">
        <f t="shared" si="0"/>
        <v>10939</v>
      </c>
      <c r="K23" s="524">
        <f t="shared" si="1"/>
        <v>1750.24</v>
      </c>
      <c r="L23" s="602"/>
      <c r="M23" s="252"/>
    </row>
    <row r="24" spans="1:13" ht="15" customHeight="1">
      <c r="A24" s="339" t="s">
        <v>383</v>
      </c>
      <c r="B24" s="341" t="s">
        <v>3958</v>
      </c>
      <c r="C24" s="353">
        <v>21592.240000000002</v>
      </c>
      <c r="D24" s="339" t="s">
        <v>3988</v>
      </c>
      <c r="E24" s="520">
        <f>SUM(C24:D24)</f>
        <v>21592.240000000002</v>
      </c>
      <c r="F24" s="521"/>
      <c r="G24" s="522"/>
      <c r="H24" s="533"/>
      <c r="I24" s="522">
        <v>600606</v>
      </c>
      <c r="J24" s="715">
        <f t="shared" si="0"/>
        <v>18614.000000000004</v>
      </c>
      <c r="K24" s="524">
        <f t="shared" si="1"/>
        <v>2978.2400000000007</v>
      </c>
      <c r="L24" s="602"/>
      <c r="M24" s="252"/>
    </row>
    <row r="25" spans="1:13" ht="15" customHeight="1" thickBot="1">
      <c r="A25" s="362" t="s">
        <v>454</v>
      </c>
      <c r="B25" s="415" t="s">
        <v>3888</v>
      </c>
      <c r="C25" s="363">
        <v>41156.800000000003</v>
      </c>
      <c r="D25" s="362" t="s">
        <v>3988</v>
      </c>
      <c r="E25" s="525">
        <f>SUM(C25)</f>
        <v>41156.800000000003</v>
      </c>
      <c r="F25" s="526">
        <f>SUM(E19:E25)</f>
        <v>125111.8</v>
      </c>
      <c r="G25" s="527"/>
      <c r="H25" s="537"/>
      <c r="I25" s="527">
        <v>600610</v>
      </c>
      <c r="J25" s="714">
        <f t="shared" si="0"/>
        <v>35480.000000000007</v>
      </c>
      <c r="K25" s="529">
        <f t="shared" si="1"/>
        <v>5676.8000000000011</v>
      </c>
      <c r="L25" s="602"/>
      <c r="M25" s="252"/>
    </row>
    <row r="26" spans="1:13" ht="15" customHeight="1">
      <c r="A26" s="339" t="s">
        <v>457</v>
      </c>
      <c r="B26" s="341" t="s">
        <v>3959</v>
      </c>
      <c r="C26" s="353">
        <v>4423.08</v>
      </c>
      <c r="D26" s="339" t="s">
        <v>3990</v>
      </c>
      <c r="E26" s="520">
        <f>SUM(C26)</f>
        <v>4423.08</v>
      </c>
      <c r="F26" s="521"/>
      <c r="G26" s="522"/>
      <c r="H26" s="533"/>
      <c r="I26" s="522">
        <v>600691</v>
      </c>
      <c r="J26" s="715">
        <f t="shared" si="0"/>
        <v>3813</v>
      </c>
      <c r="K26" s="524">
        <f t="shared" si="1"/>
        <v>610.08000000000004</v>
      </c>
      <c r="L26" s="602"/>
      <c r="M26" s="252"/>
    </row>
    <row r="27" spans="1:13" ht="15" customHeight="1" thickBot="1">
      <c r="A27" s="362" t="s">
        <v>136</v>
      </c>
      <c r="B27" s="415" t="s">
        <v>3881</v>
      </c>
      <c r="C27" s="363">
        <v>9000.44</v>
      </c>
      <c r="D27" s="362" t="s">
        <v>3990</v>
      </c>
      <c r="E27" s="728">
        <f>SUM(C27)</f>
        <v>9000.44</v>
      </c>
      <c r="F27" s="526">
        <f>SUM(E26:E27)</f>
        <v>13423.52</v>
      </c>
      <c r="G27" s="527"/>
      <c r="H27" s="537"/>
      <c r="I27" s="527">
        <v>600640</v>
      </c>
      <c r="J27" s="714">
        <f t="shared" si="0"/>
        <v>7759.0000000000009</v>
      </c>
      <c r="K27" s="529">
        <f t="shared" si="1"/>
        <v>1241.4400000000003</v>
      </c>
      <c r="L27" s="602"/>
      <c r="M27" s="252"/>
    </row>
    <row r="28" spans="1:13" ht="15" customHeight="1">
      <c r="A28" s="339" t="s">
        <v>136</v>
      </c>
      <c r="B28" s="341" t="s">
        <v>3855</v>
      </c>
      <c r="C28" s="353">
        <v>9000.44</v>
      </c>
      <c r="D28" s="339" t="s">
        <v>3992</v>
      </c>
      <c r="E28" s="520">
        <f>SUM(C28)</f>
        <v>9000.44</v>
      </c>
      <c r="F28" s="521"/>
      <c r="G28" s="522"/>
      <c r="H28" s="533"/>
      <c r="I28" s="522">
        <v>600640</v>
      </c>
      <c r="J28" s="715">
        <f t="shared" si="0"/>
        <v>7759.0000000000009</v>
      </c>
      <c r="K28" s="524">
        <f t="shared" si="1"/>
        <v>1241.4400000000003</v>
      </c>
      <c r="L28" s="602"/>
      <c r="M28" s="252"/>
    </row>
    <row r="29" spans="1:13" ht="15" customHeight="1">
      <c r="A29" s="339" t="s">
        <v>134</v>
      </c>
      <c r="B29" s="341" t="s">
        <v>3961</v>
      </c>
      <c r="C29" s="353">
        <v>11216.04</v>
      </c>
      <c r="D29" s="339" t="s">
        <v>3992</v>
      </c>
      <c r="E29" s="520">
        <f t="shared" ref="E29:E30" si="2">SUM(C29)</f>
        <v>11216.04</v>
      </c>
      <c r="F29" s="521"/>
      <c r="G29" s="522"/>
      <c r="H29" s="533"/>
      <c r="I29" s="522">
        <v>600644</v>
      </c>
      <c r="J29" s="715">
        <f t="shared" si="0"/>
        <v>9669.0000000000018</v>
      </c>
      <c r="K29" s="524">
        <f t="shared" si="1"/>
        <v>1547.0400000000004</v>
      </c>
      <c r="L29" s="602"/>
      <c r="M29" s="252"/>
    </row>
    <row r="30" spans="1:13" ht="15" customHeight="1">
      <c r="A30" s="339" t="s">
        <v>141</v>
      </c>
      <c r="B30" s="341" t="s">
        <v>1608</v>
      </c>
      <c r="C30" s="353">
        <v>13572</v>
      </c>
      <c r="D30" s="339" t="s">
        <v>3992</v>
      </c>
      <c r="E30" s="520">
        <f t="shared" si="2"/>
        <v>13572</v>
      </c>
      <c r="F30" s="521"/>
      <c r="G30" s="522"/>
      <c r="H30" s="533"/>
      <c r="I30" s="522">
        <v>600684</v>
      </c>
      <c r="J30" s="715">
        <f t="shared" si="0"/>
        <v>11700</v>
      </c>
      <c r="K30" s="524">
        <f t="shared" si="1"/>
        <v>1872</v>
      </c>
      <c r="L30" s="602"/>
      <c r="M30" s="252"/>
    </row>
    <row r="31" spans="1:13" ht="15" customHeight="1">
      <c r="A31" s="339" t="s">
        <v>457</v>
      </c>
      <c r="B31" s="341" t="s">
        <v>2516</v>
      </c>
      <c r="C31" s="353">
        <v>4423.08</v>
      </c>
      <c r="D31" s="339" t="s">
        <v>3992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39" t="s">
        <v>457</v>
      </c>
      <c r="B32" s="341" t="s">
        <v>3960</v>
      </c>
      <c r="C32" s="353">
        <v>13773.84</v>
      </c>
      <c r="D32" s="339" t="s">
        <v>3992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39" t="s">
        <v>457</v>
      </c>
      <c r="B33" s="341" t="s">
        <v>3887</v>
      </c>
      <c r="C33" s="353">
        <v>13773.84</v>
      </c>
      <c r="D33" s="339" t="s">
        <v>3992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 thickBot="1">
      <c r="A34" s="362" t="s">
        <v>457</v>
      </c>
      <c r="B34" s="415" t="s">
        <v>2576</v>
      </c>
      <c r="C34" s="363">
        <v>13773.84</v>
      </c>
      <c r="D34" s="362" t="s">
        <v>3992</v>
      </c>
      <c r="E34" s="525">
        <f>SUM(C31:C34)</f>
        <v>45744.6</v>
      </c>
      <c r="F34" s="526">
        <f>SUM(E28:E34)</f>
        <v>79533.08</v>
      </c>
      <c r="G34" s="527"/>
      <c r="H34" s="537"/>
      <c r="I34" s="527">
        <v>600691</v>
      </c>
      <c r="J34" s="714">
        <f t="shared" si="0"/>
        <v>39435</v>
      </c>
      <c r="K34" s="529">
        <f t="shared" si="1"/>
        <v>6309.6</v>
      </c>
      <c r="L34" s="602"/>
      <c r="M34" s="252"/>
    </row>
    <row r="35" spans="1:13" ht="15" customHeight="1">
      <c r="A35" s="743" t="s">
        <v>2905</v>
      </c>
      <c r="B35" s="478" t="s">
        <v>3963</v>
      </c>
      <c r="C35" s="422">
        <v>1241.2</v>
      </c>
      <c r="D35" s="339" t="s">
        <v>3994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743" t="s">
        <v>2905</v>
      </c>
      <c r="B36" s="478" t="s">
        <v>3964</v>
      </c>
      <c r="C36" s="446">
        <v>1241.2</v>
      </c>
      <c r="D36" s="339" t="s">
        <v>3994</v>
      </c>
      <c r="E36" s="520">
        <f>SUM(C35:C36)</f>
        <v>2482.4</v>
      </c>
      <c r="F36" s="521"/>
      <c r="G36" s="522"/>
      <c r="H36" s="533"/>
      <c r="I36" s="522">
        <v>803001</v>
      </c>
      <c r="J36" s="715">
        <f t="shared" si="0"/>
        <v>2140</v>
      </c>
      <c r="K36" s="524">
        <f t="shared" si="1"/>
        <v>342.40000000000003</v>
      </c>
      <c r="L36" s="602"/>
      <c r="M36" s="252"/>
    </row>
    <row r="37" spans="1:13" ht="15" customHeight="1">
      <c r="A37" s="339" t="s">
        <v>136</v>
      </c>
      <c r="B37" s="341" t="s">
        <v>3340</v>
      </c>
      <c r="C37" s="353">
        <v>9000.44</v>
      </c>
      <c r="D37" s="339" t="s">
        <v>3994</v>
      </c>
      <c r="E37" s="520">
        <f>SUM(C37)</f>
        <v>9000.44</v>
      </c>
      <c r="F37" s="521"/>
      <c r="G37" s="522"/>
      <c r="H37" s="533"/>
      <c r="I37" s="522">
        <v>600640</v>
      </c>
      <c r="J37" s="715">
        <f t="shared" si="0"/>
        <v>7759.0000000000009</v>
      </c>
      <c r="K37" s="524">
        <f t="shared" si="1"/>
        <v>1241.4400000000003</v>
      </c>
      <c r="L37" s="602"/>
      <c r="M37" s="252"/>
    </row>
    <row r="38" spans="1:13" ht="15" customHeight="1">
      <c r="A38" s="339" t="s">
        <v>134</v>
      </c>
      <c r="B38" s="341" t="s">
        <v>3302</v>
      </c>
      <c r="C38" s="353">
        <v>11456.16</v>
      </c>
      <c r="D38" s="339" t="s">
        <v>3994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39" t="s">
        <v>134</v>
      </c>
      <c r="B39" s="341" t="s">
        <v>3969</v>
      </c>
      <c r="C39" s="353">
        <v>13408.44</v>
      </c>
      <c r="D39" s="339" t="s">
        <v>3994</v>
      </c>
      <c r="E39" s="520">
        <f>SUM(C38:C39)</f>
        <v>24864.6</v>
      </c>
      <c r="F39" s="521"/>
      <c r="G39" s="522"/>
      <c r="H39" s="533"/>
      <c r="I39" s="522">
        <v>600644</v>
      </c>
      <c r="J39" s="715">
        <f t="shared" si="0"/>
        <v>21435</v>
      </c>
      <c r="K39" s="524">
        <f t="shared" si="1"/>
        <v>3429.6</v>
      </c>
      <c r="L39" s="602"/>
      <c r="M39" s="252"/>
    </row>
    <row r="40" spans="1:13" ht="15" customHeight="1">
      <c r="A40" s="339" t="s">
        <v>457</v>
      </c>
      <c r="B40" s="341" t="s">
        <v>3967</v>
      </c>
      <c r="C40" s="353">
        <v>4423.08</v>
      </c>
      <c r="D40" s="339" t="s">
        <v>3994</v>
      </c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5" customHeight="1">
      <c r="A41" s="339" t="s">
        <v>457</v>
      </c>
      <c r="B41" s="341" t="s">
        <v>3965</v>
      </c>
      <c r="C41" s="353">
        <v>13635.8</v>
      </c>
      <c r="D41" s="339" t="s">
        <v>3994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5" customHeight="1">
      <c r="A42" s="339" t="s">
        <v>457</v>
      </c>
      <c r="B42" s="341" t="s">
        <v>3968</v>
      </c>
      <c r="C42" s="353">
        <v>14317.88</v>
      </c>
      <c r="D42" s="339" t="s">
        <v>3994</v>
      </c>
      <c r="E42" s="520">
        <f>SUM(C40:C42)</f>
        <v>32376.759999999995</v>
      </c>
      <c r="F42" s="521"/>
      <c r="G42" s="522"/>
      <c r="H42" s="533"/>
      <c r="I42" s="522">
        <v>600691</v>
      </c>
      <c r="J42" s="715">
        <f t="shared" si="0"/>
        <v>27910.999999999996</v>
      </c>
      <c r="K42" s="524">
        <f t="shared" si="1"/>
        <v>4465.7599999999993</v>
      </c>
      <c r="L42" s="602"/>
      <c r="M42" s="252"/>
    </row>
    <row r="43" spans="1:13" ht="15" customHeight="1" thickBot="1">
      <c r="A43" s="362" t="s">
        <v>565</v>
      </c>
      <c r="B43" s="415" t="s">
        <v>3970</v>
      </c>
      <c r="C43" s="363">
        <v>30107.8</v>
      </c>
      <c r="D43" s="362" t="s">
        <v>3994</v>
      </c>
      <c r="E43" s="525">
        <f>SUM(C43)</f>
        <v>30107.8</v>
      </c>
      <c r="F43" s="526">
        <f>SUM(E36:E43)</f>
        <v>98832</v>
      </c>
      <c r="G43" s="527"/>
      <c r="H43" s="537"/>
      <c r="I43" s="527">
        <v>600627</v>
      </c>
      <c r="J43" s="714">
        <f t="shared" si="0"/>
        <v>25955</v>
      </c>
      <c r="K43" s="529">
        <f t="shared" si="1"/>
        <v>4152.8</v>
      </c>
      <c r="L43" s="602"/>
      <c r="M43" s="252"/>
    </row>
    <row r="44" spans="1:13" ht="15" customHeight="1">
      <c r="A44" s="789"/>
      <c r="B44" s="780"/>
      <c r="C44" s="769"/>
      <c r="D44" s="380"/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>
      <c r="A45" s="789"/>
      <c r="B45" s="780"/>
      <c r="C45" s="769"/>
      <c r="D45" s="380"/>
      <c r="E45" s="520"/>
      <c r="F45" s="521"/>
      <c r="G45" s="522"/>
      <c r="H45" s="533"/>
      <c r="I45" s="522"/>
      <c r="J45" s="715"/>
      <c r="K45" s="524"/>
      <c r="L45" s="602"/>
      <c r="M45" s="252"/>
    </row>
    <row r="46" spans="1:13" ht="15" customHeight="1">
      <c r="A46" s="380"/>
      <c r="B46" s="414"/>
      <c r="C46" s="382"/>
      <c r="D46" s="380"/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5" customHeight="1">
      <c r="A47" s="380"/>
      <c r="B47" s="708"/>
      <c r="C47" s="382"/>
      <c r="D47" s="380"/>
      <c r="E47" s="520"/>
      <c r="F47" s="521"/>
      <c r="G47" s="522"/>
      <c r="H47" s="533"/>
      <c r="I47" s="522"/>
      <c r="J47" s="715"/>
      <c r="K47" s="524"/>
      <c r="L47" s="602"/>
      <c r="M47" s="252"/>
    </row>
    <row r="48" spans="1:13" ht="15" customHeight="1">
      <c r="A48" s="325"/>
      <c r="B48" s="785"/>
      <c r="C48" s="281">
        <f>SUM(C6:C47)</f>
        <v>246024.40000000002</v>
      </c>
      <c r="D48" s="281"/>
      <c r="E48" s="281"/>
      <c r="F48" s="281">
        <f>SUM(F6:F47)</f>
        <v>246024.40000000002</v>
      </c>
      <c r="G48" s="281"/>
      <c r="H48" s="534">
        <f>SUM(H6:H47)</f>
        <v>0</v>
      </c>
      <c r="I48" s="281"/>
      <c r="J48" s="281">
        <f>SUM(J6:J47)</f>
        <v>212090.00000000003</v>
      </c>
      <c r="K48" s="281">
        <f>SUM(K6:K47)</f>
        <v>33934.400000000001</v>
      </c>
      <c r="L48" s="281"/>
      <c r="M48" s="283"/>
    </row>
    <row r="49" spans="1:13" ht="15" customHeight="1">
      <c r="A49" s="278"/>
      <c r="B49" s="785"/>
      <c r="C49" s="240"/>
      <c r="D49" s="281"/>
      <c r="E49" s="281"/>
      <c r="F49" s="237"/>
      <c r="G49" s="240"/>
      <c r="H49" s="533"/>
      <c r="I49" s="240"/>
      <c r="J49" s="243"/>
      <c r="K49" s="251"/>
      <c r="L49" s="252"/>
      <c r="M49" s="252"/>
    </row>
    <row r="50" spans="1:13" ht="15" customHeight="1">
      <c r="A50" s="697"/>
      <c r="B50" s="1051"/>
      <c r="C50" s="1051"/>
      <c r="D50" s="1051"/>
      <c r="E50" s="1051"/>
      <c r="F50" s="1051"/>
      <c r="G50" s="240"/>
      <c r="H50" s="533"/>
      <c r="I50" s="240"/>
      <c r="J50" s="243"/>
      <c r="K50" s="251"/>
      <c r="L50" s="252"/>
      <c r="M50" s="252"/>
    </row>
    <row r="51" spans="1:13" ht="15.75">
      <c r="A51" s="284"/>
      <c r="B51" s="595"/>
      <c r="C51" s="273"/>
      <c r="D51" s="281"/>
      <c r="E51" s="281"/>
      <c r="F51" s="281"/>
      <c r="G51" s="295"/>
      <c r="H51" s="534"/>
      <c r="I51" s="281"/>
      <c r="J51" s="281"/>
      <c r="K51" s="281"/>
      <c r="L51" s="286"/>
      <c r="M51" s="252"/>
    </row>
    <row r="52" spans="1:13" ht="15.75" thickBot="1">
      <c r="A52" s="603"/>
      <c r="B52" s="273"/>
      <c r="C52" s="273"/>
      <c r="D52" s="250"/>
      <c r="E52" s="330" t="s">
        <v>3995</v>
      </c>
      <c r="F52" s="331">
        <v>42978</v>
      </c>
      <c r="G52" s="332">
        <v>578612.64</v>
      </c>
      <c r="H52" s="535"/>
      <c r="I52" s="239"/>
      <c r="J52" s="239"/>
      <c r="K52" s="252"/>
      <c r="L52" s="252"/>
      <c r="M52" s="288"/>
    </row>
    <row r="53" spans="1:13" ht="16.5" thickBot="1">
      <c r="A53" s="284"/>
      <c r="B53" s="273"/>
      <c r="C53" s="273"/>
      <c r="D53" s="250"/>
      <c r="E53" s="330" t="s">
        <v>3996</v>
      </c>
      <c r="F53" s="331">
        <v>42978</v>
      </c>
      <c r="G53" s="332">
        <v>246024.4</v>
      </c>
      <c r="H53" s="535"/>
      <c r="I53" s="239"/>
      <c r="J53" s="289" t="s">
        <v>551</v>
      </c>
      <c r="K53" s="290">
        <f>J48+K48-F48</f>
        <v>0</v>
      </c>
      <c r="L53" s="252"/>
      <c r="M53" s="288"/>
    </row>
    <row r="54" spans="1:13" ht="15.75">
      <c r="A54" s="284"/>
      <c r="B54" s="273"/>
      <c r="C54" s="239"/>
      <c r="D54" s="252"/>
      <c r="E54" s="239"/>
      <c r="F54" s="239"/>
      <c r="G54" s="252"/>
      <c r="H54" s="535"/>
      <c r="I54" s="239"/>
      <c r="J54" s="239"/>
      <c r="K54" s="252"/>
      <c r="L54" s="252"/>
      <c r="M54" s="288"/>
    </row>
    <row r="55" spans="1:13" ht="15.75">
      <c r="A55" s="284"/>
      <c r="B55" s="273"/>
      <c r="C55" s="273"/>
      <c r="D55" s="250"/>
      <c r="E55" s="239"/>
      <c r="F55" s="239"/>
      <c r="G55" s="239"/>
      <c r="H55" s="535"/>
      <c r="I55" s="239"/>
      <c r="J55" s="239"/>
      <c r="K55" s="252"/>
      <c r="L55" s="252"/>
      <c r="M55" s="288"/>
    </row>
    <row r="56" spans="1:13" ht="15.75">
      <c r="A56" s="284"/>
      <c r="B56" s="273"/>
      <c r="C56" s="273"/>
      <c r="D56" s="250"/>
      <c r="E56" s="239"/>
      <c r="F56" s="239"/>
      <c r="G56" s="239"/>
      <c r="H56" s="535"/>
      <c r="I56" s="239"/>
      <c r="J56" s="239"/>
      <c r="K56" s="252"/>
      <c r="L56" s="252"/>
      <c r="M56" s="288"/>
    </row>
    <row r="57" spans="1:13" ht="15.75">
      <c r="A57" s="284"/>
      <c r="B57" s="273"/>
      <c r="C57" s="273"/>
      <c r="D57" s="291"/>
      <c r="E57" s="292"/>
      <c r="F57" s="292"/>
      <c r="G57" s="292"/>
      <c r="H57" s="536"/>
      <c r="I57" s="292"/>
      <c r="J57" s="292"/>
      <c r="K57" s="288"/>
      <c r="L57" s="288"/>
      <c r="M57" s="288"/>
    </row>
    <row r="58" spans="1:13" ht="15.75">
      <c r="A58" s="604"/>
      <c r="B58" s="605"/>
      <c r="C58" s="606"/>
      <c r="D58" s="520"/>
      <c r="E58" s="292"/>
      <c r="F58" s="292"/>
      <c r="G58" s="292"/>
      <c r="H58" s="536"/>
      <c r="I58" s="292"/>
      <c r="J58" s="292"/>
      <c r="K58" s="288"/>
      <c r="L58" s="288"/>
      <c r="M58" s="288"/>
    </row>
    <row r="59" spans="1:13" ht="15.75">
      <c r="A59" s="294"/>
      <c r="B59" s="239" t="s">
        <v>25</v>
      </c>
      <c r="C59" s="239"/>
      <c r="D59" s="239"/>
      <c r="E59" s="240"/>
      <c r="F59" s="240"/>
      <c r="G59" s="240"/>
      <c r="H59" s="533"/>
      <c r="I59" s="240"/>
      <c r="J59" s="240"/>
      <c r="K59" s="295"/>
      <c r="L59" s="252"/>
      <c r="M59" s="252"/>
    </row>
    <row r="60" spans="1:13" ht="15.75">
      <c r="A60" s="296"/>
      <c r="B60" s="239" t="s">
        <v>127</v>
      </c>
      <c r="C60" s="239"/>
      <c r="D60" s="239"/>
      <c r="E60" s="240"/>
      <c r="F60" s="240"/>
      <c r="G60" s="240"/>
      <c r="H60" s="533"/>
      <c r="I60" s="240"/>
      <c r="J60" s="240"/>
      <c r="K60" s="295"/>
      <c r="L60" s="252"/>
      <c r="M60" s="252"/>
    </row>
    <row r="61" spans="1:13" ht="15.75">
      <c r="A61" s="297"/>
      <c r="B61" s="239" t="s">
        <v>161</v>
      </c>
      <c r="C61" s="239"/>
      <c r="D61" s="239"/>
      <c r="E61" s="240"/>
      <c r="F61" s="240"/>
      <c r="G61" s="240"/>
      <c r="H61" s="533"/>
      <c r="I61" s="240"/>
      <c r="J61" s="240"/>
      <c r="K61" s="295"/>
      <c r="L61" s="252"/>
      <c r="M61" s="252"/>
    </row>
    <row r="62" spans="1:13" ht="15.75">
      <c r="A62" s="239"/>
      <c r="B62" s="239"/>
      <c r="C62" s="239"/>
      <c r="D62" s="239"/>
      <c r="E62" s="240"/>
      <c r="F62" s="240"/>
      <c r="G62" s="240"/>
      <c r="H62" s="533"/>
      <c r="I62" s="240"/>
      <c r="J62" s="240"/>
      <c r="K62" s="295"/>
      <c r="L62" s="252"/>
      <c r="M62" s="252"/>
    </row>
    <row r="63" spans="1:13" ht="15.75">
      <c r="A63" s="239"/>
      <c r="B63" s="239"/>
      <c r="C63" s="239"/>
      <c r="D63" s="239"/>
      <c r="E63" s="240"/>
      <c r="F63" s="240"/>
      <c r="G63" s="240"/>
      <c r="H63" s="533"/>
      <c r="I63" s="240"/>
      <c r="J63" s="240"/>
      <c r="K63" s="295"/>
      <c r="L63" s="252"/>
      <c r="M63" s="252"/>
    </row>
    <row r="64" spans="1:13">
      <c r="K64" s="45"/>
      <c r="L64" s="49"/>
      <c r="M64" s="49"/>
    </row>
    <row r="65" spans="11:13">
      <c r="K65" s="45"/>
      <c r="L65" s="49"/>
      <c r="M65" s="49"/>
    </row>
    <row r="66" spans="11:13">
      <c r="K66" s="45"/>
      <c r="L66" s="49"/>
      <c r="M66" s="49"/>
    </row>
    <row r="67" spans="11:13">
      <c r="K67" s="45"/>
      <c r="L67" s="49"/>
      <c r="M67" s="49"/>
    </row>
    <row r="68" spans="11:13">
      <c r="K68" s="45"/>
      <c r="L68" s="49"/>
      <c r="M68" s="49"/>
    </row>
    <row r="69" spans="11:13">
      <c r="K69" s="45"/>
      <c r="L69" s="49"/>
      <c r="M69" s="49"/>
    </row>
    <row r="70" spans="11:13">
      <c r="K70" s="45"/>
      <c r="L70" s="49"/>
      <c r="M70" s="49"/>
    </row>
    <row r="71" spans="11:13">
      <c r="K71" s="45"/>
      <c r="L71" s="49"/>
      <c r="M71" s="49"/>
    </row>
    <row r="72" spans="11:13">
      <c r="K72" s="45"/>
      <c r="L72" s="49"/>
      <c r="M72" s="49"/>
    </row>
    <row r="73" spans="11:13">
      <c r="K73" s="45"/>
      <c r="L73" s="49"/>
      <c r="M73" s="49"/>
    </row>
    <row r="74" spans="11:13">
      <c r="K74" s="45"/>
      <c r="L74" s="49"/>
      <c r="M74" s="49"/>
    </row>
    <row r="75" spans="11:13">
      <c r="K75" s="45"/>
      <c r="L75" s="49"/>
      <c r="M75" s="49"/>
    </row>
    <row r="76" spans="11:13">
      <c r="K76" s="45"/>
      <c r="L76" s="49"/>
      <c r="M76" s="49"/>
    </row>
    <row r="77" spans="11:13">
      <c r="K77" s="45"/>
      <c r="L77" s="49"/>
      <c r="M77" s="49"/>
    </row>
    <row r="78" spans="11:13">
      <c r="K78" s="45"/>
      <c r="L78" s="49"/>
      <c r="M78" s="49"/>
    </row>
    <row r="79" spans="11:13">
      <c r="K79" s="45"/>
      <c r="L79" s="49"/>
      <c r="M79" s="49"/>
    </row>
    <row r="80" spans="1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</sheetData>
  <autoFilter ref="A5:L51"/>
  <sortState ref="A6:D43">
    <sortCondition ref="D6:D43"/>
  </sortState>
  <mergeCells count="3">
    <mergeCell ref="I3:K3"/>
    <mergeCell ref="A4:D4"/>
    <mergeCell ref="B50:F50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60"/>
  <sheetViews>
    <sheetView zoomScale="101" zoomScaleNormal="101" workbookViewId="0">
      <pane ySplit="4" topLeftCell="A5" activePane="bottomLeft" state="frozenSplit"/>
      <selection pane="bottomLeft" activeCell="N10" sqref="N10:N26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3997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4002</v>
      </c>
      <c r="B5" s="343" t="s">
        <v>2731</v>
      </c>
      <c r="C5" s="343" t="s">
        <v>3804</v>
      </c>
      <c r="D5" s="431"/>
      <c r="E5" s="431"/>
      <c r="F5" s="431"/>
      <c r="G5" s="344">
        <v>-13770.36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3824</v>
      </c>
      <c r="O5" s="339" t="s">
        <v>136</v>
      </c>
      <c r="P5" s="339" t="s">
        <v>4054</v>
      </c>
      <c r="Q5" s="642"/>
      <c r="R5" s="29"/>
    </row>
    <row r="6" spans="1:18" s="24" customFormat="1" ht="12.75">
      <c r="A6" s="343" t="s">
        <v>4003</v>
      </c>
      <c r="B6" s="343" t="s">
        <v>2731</v>
      </c>
      <c r="C6" s="343" t="s">
        <v>4004</v>
      </c>
      <c r="D6" s="431"/>
      <c r="E6" s="431"/>
      <c r="F6" s="431"/>
      <c r="G6" s="399">
        <v>-8117.68</v>
      </c>
      <c r="H6" s="335" t="s">
        <v>135</v>
      </c>
      <c r="I6" s="399"/>
      <c r="J6" s="336"/>
      <c r="K6" s="337"/>
      <c r="L6" s="337"/>
      <c r="M6" s="637" t="s">
        <v>138</v>
      </c>
      <c r="N6" s="339" t="s">
        <v>4031</v>
      </c>
      <c r="O6" s="339" t="s">
        <v>134</v>
      </c>
      <c r="P6" s="339" t="s">
        <v>4058</v>
      </c>
      <c r="Q6" s="642"/>
      <c r="R6" s="29"/>
    </row>
    <row r="7" spans="1:18" s="24" customFormat="1" ht="12.75">
      <c r="A7" s="343" t="s">
        <v>4003</v>
      </c>
      <c r="B7" s="343" t="s">
        <v>2731</v>
      </c>
      <c r="C7" s="343" t="s">
        <v>4005</v>
      </c>
      <c r="D7" s="431"/>
      <c r="E7" s="431"/>
      <c r="F7" s="431"/>
      <c r="G7" s="399">
        <v>-9000.44</v>
      </c>
      <c r="H7" s="335" t="s">
        <v>137</v>
      </c>
      <c r="I7" s="399"/>
      <c r="J7" s="336"/>
      <c r="K7" s="337"/>
      <c r="L7" s="337"/>
      <c r="M7" s="637" t="s">
        <v>138</v>
      </c>
      <c r="N7" s="339" t="s">
        <v>4032</v>
      </c>
      <c r="O7" s="339" t="s">
        <v>141</v>
      </c>
      <c r="P7" s="339" t="s">
        <v>4058</v>
      </c>
      <c r="Q7" s="642"/>
      <c r="R7" s="29"/>
    </row>
    <row r="8" spans="1:18" s="24" customFormat="1" ht="12.75">
      <c r="A8" s="343" t="s">
        <v>4003</v>
      </c>
      <c r="B8" s="343" t="s">
        <v>2731</v>
      </c>
      <c r="C8" s="343" t="s">
        <v>2961</v>
      </c>
      <c r="D8" s="431"/>
      <c r="E8" s="431"/>
      <c r="F8" s="431"/>
      <c r="G8" s="399">
        <v>-15750.48</v>
      </c>
      <c r="H8" s="335" t="s">
        <v>139</v>
      </c>
      <c r="I8" s="399"/>
      <c r="J8" s="336"/>
      <c r="K8" s="337"/>
      <c r="L8" s="337"/>
      <c r="M8" s="637" t="s">
        <v>138</v>
      </c>
      <c r="N8" s="339" t="s">
        <v>3011</v>
      </c>
      <c r="O8" s="339" t="s">
        <v>136</v>
      </c>
      <c r="P8" s="339" t="s">
        <v>4058</v>
      </c>
      <c r="Q8" s="642"/>
      <c r="R8" s="29"/>
    </row>
    <row r="9" spans="1:18" s="24" customFormat="1" ht="12.75">
      <c r="A9" s="343" t="s">
        <v>4006</v>
      </c>
      <c r="B9" s="343" t="s">
        <v>2731</v>
      </c>
      <c r="C9" s="343" t="s">
        <v>4005</v>
      </c>
      <c r="D9" s="431"/>
      <c r="E9" s="431"/>
      <c r="F9" s="431"/>
      <c r="G9" s="344">
        <v>-9000.44</v>
      </c>
      <c r="H9" s="335" t="s">
        <v>137</v>
      </c>
      <c r="I9" s="399"/>
      <c r="J9" s="336"/>
      <c r="K9" s="337"/>
      <c r="L9" s="337"/>
      <c r="M9" s="637" t="s">
        <v>138</v>
      </c>
      <c r="N9" s="339" t="s">
        <v>4032</v>
      </c>
      <c r="O9" s="339" t="s">
        <v>141</v>
      </c>
      <c r="P9" s="339" t="s">
        <v>4064</v>
      </c>
      <c r="Q9" s="642"/>
      <c r="R9" s="29"/>
    </row>
    <row r="10" spans="1:18" s="24" customFormat="1" ht="12.75">
      <c r="A10" s="445" t="s">
        <v>4007</v>
      </c>
      <c r="B10" s="445" t="s">
        <v>2834</v>
      </c>
      <c r="C10" s="478" t="s">
        <v>4008</v>
      </c>
      <c r="D10" s="431"/>
      <c r="E10" s="431"/>
      <c r="F10" s="431"/>
      <c r="G10" s="446">
        <v>1241.2</v>
      </c>
      <c r="H10" s="335"/>
      <c r="I10" s="399"/>
      <c r="J10" s="336"/>
      <c r="K10" s="337"/>
      <c r="L10" s="337"/>
      <c r="M10" s="637" t="s">
        <v>138</v>
      </c>
      <c r="N10" s="339" t="s">
        <v>4033</v>
      </c>
      <c r="O10" s="339" t="s">
        <v>2905</v>
      </c>
      <c r="P10" s="339" t="s">
        <v>4053</v>
      </c>
      <c r="Q10" s="642"/>
      <c r="R10" s="29"/>
    </row>
    <row r="11" spans="1:18" s="24" customFormat="1" ht="12.75">
      <c r="A11" s="445" t="s">
        <v>4007</v>
      </c>
      <c r="B11" s="445" t="s">
        <v>2834</v>
      </c>
      <c r="C11" s="478" t="s">
        <v>4009</v>
      </c>
      <c r="D11" s="431"/>
      <c r="E11" s="431"/>
      <c r="F11" s="431"/>
      <c r="G11" s="446">
        <v>1241.2</v>
      </c>
      <c r="H11" s="335"/>
      <c r="I11" s="399"/>
      <c r="J11" s="336"/>
      <c r="K11" s="337"/>
      <c r="L11" s="337"/>
      <c r="M11" s="637" t="s">
        <v>138</v>
      </c>
      <c r="N11" s="339" t="s">
        <v>4034</v>
      </c>
      <c r="O11" s="339" t="s">
        <v>2905</v>
      </c>
      <c r="P11" s="339" t="s">
        <v>4053</v>
      </c>
      <c r="Q11" s="642"/>
      <c r="R11" s="29"/>
    </row>
    <row r="12" spans="1:18" s="24" customFormat="1" ht="12.75">
      <c r="A12" s="445" t="s">
        <v>4007</v>
      </c>
      <c r="B12" s="445" t="s">
        <v>2834</v>
      </c>
      <c r="C12" s="478" t="s">
        <v>4010</v>
      </c>
      <c r="D12" s="431"/>
      <c r="E12" s="431"/>
      <c r="F12" s="431"/>
      <c r="G12" s="446">
        <v>1241.2</v>
      </c>
      <c r="H12" s="335"/>
      <c r="I12" s="399"/>
      <c r="J12" s="336"/>
      <c r="K12" s="337"/>
      <c r="L12" s="337"/>
      <c r="M12" s="637" t="s">
        <v>138</v>
      </c>
      <c r="N12" s="339" t="s">
        <v>4035</v>
      </c>
      <c r="O12" s="339" t="s">
        <v>2905</v>
      </c>
      <c r="P12" s="339" t="s">
        <v>4053</v>
      </c>
      <c r="Q12" s="642"/>
      <c r="R12" s="29"/>
    </row>
    <row r="13" spans="1:18" s="24" customFormat="1" ht="12.75">
      <c r="A13" s="445" t="s">
        <v>4007</v>
      </c>
      <c r="B13" s="445" t="s">
        <v>2834</v>
      </c>
      <c r="C13" s="478" t="s">
        <v>4011</v>
      </c>
      <c r="D13" s="431"/>
      <c r="E13" s="431"/>
      <c r="F13" s="431"/>
      <c r="G13" s="446">
        <v>1241.2</v>
      </c>
      <c r="H13" s="335"/>
      <c r="I13" s="399"/>
      <c r="J13" s="336"/>
      <c r="K13" s="337"/>
      <c r="L13" s="337"/>
      <c r="M13" s="637" t="s">
        <v>138</v>
      </c>
      <c r="N13" s="339" t="s">
        <v>4036</v>
      </c>
      <c r="O13" s="339" t="s">
        <v>2905</v>
      </c>
      <c r="P13" s="339" t="s">
        <v>4053</v>
      </c>
      <c r="Q13" s="642"/>
      <c r="R13" s="29"/>
    </row>
    <row r="14" spans="1:18" s="24" customFormat="1" ht="12.75">
      <c r="A14" s="445" t="s">
        <v>4007</v>
      </c>
      <c r="B14" s="445" t="s">
        <v>2834</v>
      </c>
      <c r="C14" s="478" t="s">
        <v>4012</v>
      </c>
      <c r="D14" s="431"/>
      <c r="E14" s="431"/>
      <c r="F14" s="431"/>
      <c r="G14" s="446">
        <v>1241.2</v>
      </c>
      <c r="H14" s="335"/>
      <c r="I14" s="399"/>
      <c r="J14" s="336"/>
      <c r="K14" s="337"/>
      <c r="L14" s="337"/>
      <c r="M14" s="637" t="s">
        <v>138</v>
      </c>
      <c r="N14" s="339" t="s">
        <v>4037</v>
      </c>
      <c r="O14" s="339" t="s">
        <v>2905</v>
      </c>
      <c r="P14" s="339" t="s">
        <v>4053</v>
      </c>
      <c r="Q14" s="642"/>
      <c r="R14" s="29"/>
    </row>
    <row r="15" spans="1:18" s="24" customFormat="1" ht="12.75">
      <c r="A15" s="445" t="s">
        <v>4007</v>
      </c>
      <c r="B15" s="445" t="s">
        <v>2834</v>
      </c>
      <c r="C15" s="478" t="s">
        <v>4013</v>
      </c>
      <c r="D15" s="431"/>
      <c r="E15" s="431"/>
      <c r="F15" s="431"/>
      <c r="G15" s="446">
        <v>1241.2</v>
      </c>
      <c r="H15" s="335"/>
      <c r="I15" s="399"/>
      <c r="J15" s="336"/>
      <c r="K15" s="337"/>
      <c r="L15" s="337"/>
      <c r="M15" s="637" t="s">
        <v>138</v>
      </c>
      <c r="N15" s="339" t="s">
        <v>4038</v>
      </c>
      <c r="O15" s="339" t="s">
        <v>3895</v>
      </c>
      <c r="P15" s="339" t="s">
        <v>4053</v>
      </c>
      <c r="Q15" s="642"/>
      <c r="R15" s="29"/>
    </row>
    <row r="16" spans="1:18" s="24" customFormat="1" ht="12.75">
      <c r="A16" s="445" t="s">
        <v>4002</v>
      </c>
      <c r="B16" s="445" t="s">
        <v>2834</v>
      </c>
      <c r="C16" s="478" t="s">
        <v>4015</v>
      </c>
      <c r="D16" s="431"/>
      <c r="E16" s="431"/>
      <c r="F16" s="431"/>
      <c r="G16" s="446">
        <v>1241.2</v>
      </c>
      <c r="H16" s="335"/>
      <c r="I16" s="399"/>
      <c r="J16" s="336"/>
      <c r="K16" s="337"/>
      <c r="L16" s="337"/>
      <c r="M16" s="637" t="s">
        <v>138</v>
      </c>
      <c r="N16" s="339" t="s">
        <v>4039</v>
      </c>
      <c r="O16" s="339" t="s">
        <v>136</v>
      </c>
      <c r="P16" s="339" t="s">
        <v>2101</v>
      </c>
      <c r="Q16" s="642"/>
      <c r="R16" s="29"/>
    </row>
    <row r="17" spans="1:18" s="24" customFormat="1" ht="12.75">
      <c r="A17" s="445" t="s">
        <v>4018</v>
      </c>
      <c r="B17" s="445" t="s">
        <v>2834</v>
      </c>
      <c r="C17" s="478" t="s">
        <v>4019</v>
      </c>
      <c r="D17" s="431"/>
      <c r="E17" s="431"/>
      <c r="F17" s="431"/>
      <c r="G17" s="446">
        <v>1241.2</v>
      </c>
      <c r="H17" s="335"/>
      <c r="I17" s="399"/>
      <c r="J17" s="336"/>
      <c r="K17" s="337"/>
      <c r="L17" s="337"/>
      <c r="M17" s="637" t="s">
        <v>138</v>
      </c>
      <c r="N17" s="339" t="s">
        <v>4040</v>
      </c>
      <c r="O17" s="339" t="s">
        <v>3895</v>
      </c>
      <c r="P17" s="339" t="s">
        <v>4055</v>
      </c>
      <c r="Q17" s="642"/>
      <c r="R17" s="29"/>
    </row>
    <row r="18" spans="1:18" s="24" customFormat="1" ht="12.75">
      <c r="A18" s="445" t="s">
        <v>4018</v>
      </c>
      <c r="B18" s="445" t="s">
        <v>2834</v>
      </c>
      <c r="C18" s="478" t="s">
        <v>4020</v>
      </c>
      <c r="D18" s="431"/>
      <c r="E18" s="431"/>
      <c r="F18" s="431"/>
      <c r="G18" s="446">
        <v>1241.2</v>
      </c>
      <c r="H18" s="335"/>
      <c r="I18" s="399"/>
      <c r="J18" s="336"/>
      <c r="K18" s="337"/>
      <c r="L18" s="337"/>
      <c r="M18" s="637" t="s">
        <v>138</v>
      </c>
      <c r="N18" s="339" t="s">
        <v>4041</v>
      </c>
      <c r="O18" s="339" t="s">
        <v>3895</v>
      </c>
      <c r="P18" s="339" t="s">
        <v>4055</v>
      </c>
      <c r="Q18" s="642"/>
      <c r="R18" s="29"/>
    </row>
    <row r="19" spans="1:18" s="24" customFormat="1" ht="12.75">
      <c r="A19" s="445" t="s">
        <v>4018</v>
      </c>
      <c r="B19" s="445" t="s">
        <v>2834</v>
      </c>
      <c r="C19" s="478" t="s">
        <v>4021</v>
      </c>
      <c r="D19" s="431"/>
      <c r="E19" s="431"/>
      <c r="F19" s="431"/>
      <c r="G19" s="446">
        <v>1241.2</v>
      </c>
      <c r="H19" s="335"/>
      <c r="I19" s="399"/>
      <c r="J19" s="336"/>
      <c r="K19" s="337"/>
      <c r="L19" s="337"/>
      <c r="M19" s="637" t="s">
        <v>138</v>
      </c>
      <c r="N19" s="339" t="s">
        <v>4042</v>
      </c>
      <c r="O19" s="339" t="s">
        <v>3895</v>
      </c>
      <c r="P19" s="339" t="s">
        <v>4055</v>
      </c>
      <c r="Q19" s="642"/>
      <c r="R19" s="29"/>
    </row>
    <row r="20" spans="1:18" s="24" customFormat="1" ht="12.75">
      <c r="A20" s="445" t="s">
        <v>4018</v>
      </c>
      <c r="B20" s="445" t="s">
        <v>2834</v>
      </c>
      <c r="C20" s="478" t="s">
        <v>4022</v>
      </c>
      <c r="D20" s="431"/>
      <c r="E20" s="431"/>
      <c r="F20" s="431"/>
      <c r="G20" s="446">
        <v>1241.2</v>
      </c>
      <c r="H20" s="335"/>
      <c r="I20" s="399"/>
      <c r="J20" s="336"/>
      <c r="K20" s="337"/>
      <c r="L20" s="337"/>
      <c r="M20" s="637" t="s">
        <v>138</v>
      </c>
      <c r="N20" s="339" t="s">
        <v>4043</v>
      </c>
      <c r="O20" s="339" t="s">
        <v>3895</v>
      </c>
      <c r="P20" s="339" t="s">
        <v>4055</v>
      </c>
      <c r="Q20" s="642"/>
      <c r="R20" s="29"/>
    </row>
    <row r="21" spans="1:18" s="24" customFormat="1" ht="12.75">
      <c r="A21" s="445" t="s">
        <v>4018</v>
      </c>
      <c r="B21" s="445" t="s">
        <v>2834</v>
      </c>
      <c r="C21" s="478" t="s">
        <v>4023</v>
      </c>
      <c r="D21" s="431"/>
      <c r="E21" s="431"/>
      <c r="F21" s="431"/>
      <c r="G21" s="446">
        <v>1241.2</v>
      </c>
      <c r="H21" s="335"/>
      <c r="I21" s="399"/>
      <c r="J21" s="336"/>
      <c r="K21" s="337"/>
      <c r="L21" s="337"/>
      <c r="M21" s="637" t="s">
        <v>138</v>
      </c>
      <c r="N21" s="339" t="s">
        <v>4044</v>
      </c>
      <c r="O21" s="339" t="s">
        <v>3895</v>
      </c>
      <c r="P21" s="339" t="s">
        <v>4055</v>
      </c>
      <c r="Q21" s="642"/>
      <c r="R21" s="29"/>
    </row>
    <row r="22" spans="1:18" s="24" customFormat="1" ht="12.75">
      <c r="A22" s="445" t="s">
        <v>4003</v>
      </c>
      <c r="B22" s="445" t="s">
        <v>2834</v>
      </c>
      <c r="C22" s="478" t="s">
        <v>4024</v>
      </c>
      <c r="D22" s="431"/>
      <c r="E22" s="431"/>
      <c r="F22" s="431"/>
      <c r="G22" s="446">
        <v>1241.2</v>
      </c>
      <c r="H22" s="335"/>
      <c r="I22" s="399"/>
      <c r="J22" s="336"/>
      <c r="K22" s="337"/>
      <c r="L22" s="337"/>
      <c r="M22" s="637" t="s">
        <v>138</v>
      </c>
      <c r="N22" s="339" t="s">
        <v>4045</v>
      </c>
      <c r="O22" s="339" t="s">
        <v>2905</v>
      </c>
      <c r="P22" s="339" t="s">
        <v>4056</v>
      </c>
      <c r="Q22" s="642"/>
      <c r="R22" s="29"/>
    </row>
    <row r="23" spans="1:18" s="24" customFormat="1" ht="12.75">
      <c r="A23" s="445" t="s">
        <v>4003</v>
      </c>
      <c r="B23" s="445" t="s">
        <v>2834</v>
      </c>
      <c r="C23" s="478" t="s">
        <v>4025</v>
      </c>
      <c r="D23" s="431"/>
      <c r="E23" s="431"/>
      <c r="F23" s="431"/>
      <c r="G23" s="446">
        <v>1241.2</v>
      </c>
      <c r="H23" s="335"/>
      <c r="I23" s="399"/>
      <c r="J23" s="336"/>
      <c r="K23" s="337"/>
      <c r="L23" s="337"/>
      <c r="M23" s="637" t="s">
        <v>138</v>
      </c>
      <c r="N23" s="339" t="s">
        <v>4046</v>
      </c>
      <c r="O23" s="339" t="s">
        <v>2905</v>
      </c>
      <c r="P23" s="339" t="s">
        <v>4056</v>
      </c>
      <c r="Q23" s="642"/>
      <c r="R23" s="29"/>
    </row>
    <row r="24" spans="1:18" s="24" customFormat="1" ht="12.75">
      <c r="A24" s="445" t="s">
        <v>4006</v>
      </c>
      <c r="B24" s="445" t="s">
        <v>2834</v>
      </c>
      <c r="C24" s="445" t="s">
        <v>4027</v>
      </c>
      <c r="D24" s="431"/>
      <c r="E24" s="431"/>
      <c r="F24" s="431"/>
      <c r="G24" s="446">
        <v>1241.2</v>
      </c>
      <c r="H24" s="335"/>
      <c r="I24" s="399"/>
      <c r="J24" s="336"/>
      <c r="K24" s="337"/>
      <c r="L24" s="337"/>
      <c r="M24" s="637" t="s">
        <v>138</v>
      </c>
      <c r="N24" s="339" t="s">
        <v>4047</v>
      </c>
      <c r="O24" s="339" t="s">
        <v>3895</v>
      </c>
      <c r="P24" s="339" t="s">
        <v>4063</v>
      </c>
      <c r="Q24" s="642"/>
      <c r="R24" s="29"/>
    </row>
    <row r="25" spans="1:18" s="24" customFormat="1" ht="12.75">
      <c r="A25" s="445" t="s">
        <v>4006</v>
      </c>
      <c r="B25" s="445" t="s">
        <v>2834</v>
      </c>
      <c r="C25" s="445" t="s">
        <v>4028</v>
      </c>
      <c r="D25" s="431"/>
      <c r="E25" s="431"/>
      <c r="F25" s="431"/>
      <c r="G25" s="446">
        <v>1241.2</v>
      </c>
      <c r="H25" s="335"/>
      <c r="I25" s="399"/>
      <c r="J25" s="336"/>
      <c r="K25" s="337"/>
      <c r="L25" s="337"/>
      <c r="M25" s="637" t="s">
        <v>138</v>
      </c>
      <c r="N25" s="339" t="s">
        <v>4048</v>
      </c>
      <c r="O25" s="339" t="s">
        <v>3895</v>
      </c>
      <c r="P25" s="339" t="s">
        <v>4063</v>
      </c>
      <c r="Q25" s="642"/>
      <c r="R25" s="29"/>
    </row>
    <row r="26" spans="1:18" s="24" customFormat="1" ht="12.75">
      <c r="A26" s="445" t="s">
        <v>4006</v>
      </c>
      <c r="B26" s="445" t="s">
        <v>2834</v>
      </c>
      <c r="C26" s="445" t="s">
        <v>4029</v>
      </c>
      <c r="D26" s="431"/>
      <c r="E26" s="431"/>
      <c r="F26" s="431"/>
      <c r="G26" s="446">
        <v>1241.2</v>
      </c>
      <c r="H26" s="335"/>
      <c r="I26" s="399"/>
      <c r="J26" s="336"/>
      <c r="K26" s="337"/>
      <c r="L26" s="337"/>
      <c r="M26" s="637" t="s">
        <v>138</v>
      </c>
      <c r="N26" s="339" t="s">
        <v>4049</v>
      </c>
      <c r="O26" s="339" t="s">
        <v>3895</v>
      </c>
      <c r="P26" s="339" t="s">
        <v>4063</v>
      </c>
      <c r="Q26" s="642"/>
      <c r="R26" s="29"/>
    </row>
    <row r="27" spans="1:18" s="24" customFormat="1" ht="12.75">
      <c r="A27" t="s">
        <v>4006</v>
      </c>
      <c r="B27" t="s">
        <v>2834</v>
      </c>
      <c r="C27" s="786" t="s">
        <v>2609</v>
      </c>
      <c r="D27" s="431"/>
      <c r="E27" s="431"/>
      <c r="F27" s="431"/>
      <c r="G27" s="353">
        <v>4423.08</v>
      </c>
      <c r="H27" s="335"/>
      <c r="I27" s="399"/>
      <c r="J27" s="336"/>
      <c r="K27" s="337"/>
      <c r="L27" s="337"/>
      <c r="M27" s="637" t="s">
        <v>138</v>
      </c>
      <c r="N27" s="339" t="s">
        <v>2630</v>
      </c>
      <c r="O27" s="339" t="s">
        <v>457</v>
      </c>
      <c r="P27" s="339" t="s">
        <v>4063</v>
      </c>
      <c r="Q27" s="642"/>
      <c r="R27" s="29"/>
    </row>
    <row r="28" spans="1:18" s="24" customFormat="1" ht="12.75">
      <c r="A28" t="s">
        <v>4018</v>
      </c>
      <c r="B28" t="s">
        <v>2834</v>
      </c>
      <c r="C28" s="786" t="s">
        <v>4004</v>
      </c>
      <c r="D28" s="431"/>
      <c r="E28" s="431"/>
      <c r="F28" s="431"/>
      <c r="G28" s="353">
        <v>8117.68</v>
      </c>
      <c r="H28" s="335" t="s">
        <v>135</v>
      </c>
      <c r="I28" s="399"/>
      <c r="J28" s="336"/>
      <c r="K28" s="337"/>
      <c r="L28" s="337"/>
      <c r="M28" s="637" t="s">
        <v>138</v>
      </c>
      <c r="N28" s="339" t="s">
        <v>4031</v>
      </c>
      <c r="O28" s="339" t="s">
        <v>134</v>
      </c>
      <c r="P28" s="339" t="s">
        <v>4055</v>
      </c>
      <c r="Q28" s="642"/>
      <c r="R28" s="29"/>
    </row>
    <row r="29" spans="1:18" s="24" customFormat="1" ht="12.75">
      <c r="A29" t="s">
        <v>4003</v>
      </c>
      <c r="B29" t="s">
        <v>2834</v>
      </c>
      <c r="C29" t="s">
        <v>4004</v>
      </c>
      <c r="D29" s="431"/>
      <c r="E29" s="431"/>
      <c r="F29" s="431"/>
      <c r="G29" s="353">
        <v>8117.68</v>
      </c>
      <c r="H29" s="335" t="s">
        <v>135</v>
      </c>
      <c r="I29" s="399"/>
      <c r="J29" s="336"/>
      <c r="K29" s="337"/>
      <c r="L29" s="337"/>
      <c r="M29" s="637" t="s">
        <v>138</v>
      </c>
      <c r="N29" s="339" t="s">
        <v>4031</v>
      </c>
      <c r="O29" s="339" t="s">
        <v>134</v>
      </c>
      <c r="P29" s="339" t="s">
        <v>4056</v>
      </c>
      <c r="Q29" s="642"/>
      <c r="R29" s="29"/>
    </row>
    <row r="30" spans="1:18" s="24" customFormat="1" ht="12.75">
      <c r="A30" t="s">
        <v>4002</v>
      </c>
      <c r="B30" t="s">
        <v>2834</v>
      </c>
      <c r="C30" s="786" t="s">
        <v>3342</v>
      </c>
      <c r="D30" s="431"/>
      <c r="E30" s="431"/>
      <c r="F30" s="431"/>
      <c r="G30" s="353">
        <v>9000.44</v>
      </c>
      <c r="H30" s="335"/>
      <c r="I30" s="399"/>
      <c r="J30" s="336"/>
      <c r="K30" s="337"/>
      <c r="L30" s="337"/>
      <c r="M30" s="637" t="s">
        <v>138</v>
      </c>
      <c r="N30" s="339" t="s">
        <v>3390</v>
      </c>
      <c r="O30" s="339" t="s">
        <v>136</v>
      </c>
      <c r="P30" s="339" t="s">
        <v>2101</v>
      </c>
      <c r="Q30" s="642"/>
      <c r="R30" s="29"/>
    </row>
    <row r="31" spans="1:18" s="24" customFormat="1" ht="12.75">
      <c r="A31" t="s">
        <v>4002</v>
      </c>
      <c r="B31" t="s">
        <v>2834</v>
      </c>
      <c r="C31" s="786" t="s">
        <v>3314</v>
      </c>
      <c r="D31" s="431"/>
      <c r="E31" s="431"/>
      <c r="F31" s="431"/>
      <c r="G31" s="353">
        <v>9000.44</v>
      </c>
      <c r="H31" s="335"/>
      <c r="I31" s="399"/>
      <c r="J31" s="336"/>
      <c r="K31" s="337"/>
      <c r="L31" s="337"/>
      <c r="M31" s="637" t="s">
        <v>138</v>
      </c>
      <c r="N31" s="339" t="s">
        <v>3369</v>
      </c>
      <c r="O31" s="339" t="s">
        <v>136</v>
      </c>
      <c r="P31" s="339" t="s">
        <v>2101</v>
      </c>
      <c r="Q31" s="642"/>
      <c r="R31" s="29"/>
    </row>
    <row r="32" spans="1:18" s="24" customFormat="1" ht="12.75">
      <c r="A32" t="s">
        <v>4002</v>
      </c>
      <c r="B32" t="s">
        <v>2834</v>
      </c>
      <c r="C32" t="s">
        <v>3804</v>
      </c>
      <c r="D32" s="431"/>
      <c r="E32" s="431"/>
      <c r="F32" s="431"/>
      <c r="G32" s="353">
        <v>9000.44</v>
      </c>
      <c r="H32" s="335" t="s">
        <v>133</v>
      </c>
      <c r="I32" s="399"/>
      <c r="J32" s="336"/>
      <c r="K32" s="337"/>
      <c r="L32" s="337"/>
      <c r="M32" s="637" t="s">
        <v>138</v>
      </c>
      <c r="N32" s="339" t="s">
        <v>3824</v>
      </c>
      <c r="O32" s="339" t="s">
        <v>136</v>
      </c>
      <c r="P32" s="339" t="s">
        <v>2101</v>
      </c>
      <c r="Q32" s="642"/>
      <c r="R32" s="29"/>
    </row>
    <row r="33" spans="1:18" s="24" customFormat="1" ht="12.75">
      <c r="A33" t="s">
        <v>4002</v>
      </c>
      <c r="B33" t="s">
        <v>2834</v>
      </c>
      <c r="C33" s="786" t="s">
        <v>4017</v>
      </c>
      <c r="D33" s="431"/>
      <c r="E33" s="431"/>
      <c r="F33" s="431"/>
      <c r="G33" s="353">
        <v>9000.44</v>
      </c>
      <c r="H33" s="335"/>
      <c r="I33" s="399"/>
      <c r="J33" s="336"/>
      <c r="K33" s="337"/>
      <c r="L33" s="337"/>
      <c r="M33" s="637" t="s">
        <v>138</v>
      </c>
      <c r="N33" s="339" t="s">
        <v>4050</v>
      </c>
      <c r="O33" s="339" t="s">
        <v>136</v>
      </c>
      <c r="P33" s="339" t="s">
        <v>2101</v>
      </c>
      <c r="Q33" s="642"/>
      <c r="R33" s="29"/>
    </row>
    <row r="34" spans="1:18" s="24" customFormat="1" ht="12.75">
      <c r="A34" t="s">
        <v>4002</v>
      </c>
      <c r="B34" t="s">
        <v>2834</v>
      </c>
      <c r="C34" t="s">
        <v>3527</v>
      </c>
      <c r="D34" s="431"/>
      <c r="E34" s="431"/>
      <c r="F34" s="431"/>
      <c r="G34" s="353">
        <v>9000.44</v>
      </c>
      <c r="H34" s="335"/>
      <c r="I34" s="399"/>
      <c r="J34" s="336"/>
      <c r="K34" s="337"/>
      <c r="L34" s="337"/>
      <c r="M34" s="637" t="s">
        <v>138</v>
      </c>
      <c r="N34" s="339" t="s">
        <v>3573</v>
      </c>
      <c r="O34" s="339" t="s">
        <v>136</v>
      </c>
      <c r="P34" s="339" t="s">
        <v>2101</v>
      </c>
      <c r="Q34" s="642"/>
      <c r="R34" s="29"/>
    </row>
    <row r="35" spans="1:18" s="24" customFormat="1" ht="12.75">
      <c r="A35" t="s">
        <v>4018</v>
      </c>
      <c r="B35" t="s">
        <v>2834</v>
      </c>
      <c r="C35" s="786" t="s">
        <v>4015</v>
      </c>
      <c r="D35" s="431"/>
      <c r="E35" s="431"/>
      <c r="F35" s="431"/>
      <c r="G35" s="353">
        <v>9000.44</v>
      </c>
      <c r="H35" s="335"/>
      <c r="I35" s="399"/>
      <c r="J35" s="336"/>
      <c r="K35" s="337"/>
      <c r="L35" s="337"/>
      <c r="M35" s="637" t="s">
        <v>138</v>
      </c>
      <c r="N35" s="339" t="s">
        <v>4039</v>
      </c>
      <c r="O35" s="339" t="s">
        <v>136</v>
      </c>
      <c r="P35" s="339" t="s">
        <v>4055</v>
      </c>
      <c r="Q35" s="642"/>
      <c r="R35" s="29"/>
    </row>
    <row r="36" spans="1:18" s="24" customFormat="1" ht="12.75">
      <c r="A36" t="s">
        <v>4018</v>
      </c>
      <c r="B36" t="s">
        <v>2834</v>
      </c>
      <c r="C36" s="786" t="s">
        <v>4005</v>
      </c>
      <c r="D36" s="431"/>
      <c r="E36" s="431"/>
      <c r="F36" s="431"/>
      <c r="G36" s="353">
        <v>9000.44</v>
      </c>
      <c r="H36" s="335" t="s">
        <v>137</v>
      </c>
      <c r="I36" s="399"/>
      <c r="J36" s="336"/>
      <c r="K36" s="337"/>
      <c r="L36" s="337"/>
      <c r="M36" s="637" t="s">
        <v>138</v>
      </c>
      <c r="N36" s="339" t="s">
        <v>4032</v>
      </c>
      <c r="O36" s="339" t="s">
        <v>141</v>
      </c>
      <c r="P36" s="339" t="s">
        <v>4055</v>
      </c>
      <c r="Q36" s="642"/>
      <c r="R36" s="29"/>
    </row>
    <row r="37" spans="1:18" s="24" customFormat="1" ht="12.75">
      <c r="A37" t="s">
        <v>4003</v>
      </c>
      <c r="B37" t="s">
        <v>2834</v>
      </c>
      <c r="C37" t="s">
        <v>4005</v>
      </c>
      <c r="D37" s="431"/>
      <c r="E37" s="431"/>
      <c r="F37" s="431"/>
      <c r="G37" s="353">
        <v>9000.44</v>
      </c>
      <c r="H37" s="335" t="s">
        <v>137</v>
      </c>
      <c r="I37" s="399"/>
      <c r="J37" s="336"/>
      <c r="K37" s="337"/>
      <c r="L37" s="337"/>
      <c r="M37" s="637" t="s">
        <v>138</v>
      </c>
      <c r="N37" s="339" t="s">
        <v>4032</v>
      </c>
      <c r="O37" s="339" t="s">
        <v>141</v>
      </c>
      <c r="P37" s="339" t="s">
        <v>4056</v>
      </c>
      <c r="Q37" s="642"/>
      <c r="R37" s="29"/>
    </row>
    <row r="38" spans="1:18" s="24" customFormat="1" ht="12.75">
      <c r="A38" t="s">
        <v>4003</v>
      </c>
      <c r="B38" t="s">
        <v>2834</v>
      </c>
      <c r="C38" s="786" t="s">
        <v>3557</v>
      </c>
      <c r="D38" s="431"/>
      <c r="E38" s="431"/>
      <c r="F38" s="431"/>
      <c r="G38" s="353">
        <v>9000.44</v>
      </c>
      <c r="H38" s="335"/>
      <c r="I38" s="399"/>
      <c r="J38" s="336"/>
      <c r="K38" s="337"/>
      <c r="L38" s="337"/>
      <c r="M38" s="637" t="s">
        <v>138</v>
      </c>
      <c r="N38" s="339" t="s">
        <v>3594</v>
      </c>
      <c r="O38" s="339" t="s">
        <v>136</v>
      </c>
      <c r="P38" s="339" t="s">
        <v>4056</v>
      </c>
      <c r="Q38" s="642"/>
      <c r="R38" s="29"/>
    </row>
    <row r="39" spans="1:18" s="24" customFormat="1" ht="12.75">
      <c r="A39" t="s">
        <v>4003</v>
      </c>
      <c r="B39" t="s">
        <v>2834</v>
      </c>
      <c r="C39" s="786" t="s">
        <v>3441</v>
      </c>
      <c r="D39" s="431"/>
      <c r="E39" s="431"/>
      <c r="F39" s="431"/>
      <c r="G39" s="353">
        <v>9000.44</v>
      </c>
      <c r="H39" s="335"/>
      <c r="I39" s="399"/>
      <c r="J39" s="336"/>
      <c r="K39" s="337"/>
      <c r="L39" s="337"/>
      <c r="M39" s="637" t="s">
        <v>138</v>
      </c>
      <c r="N39" s="339" t="s">
        <v>3477</v>
      </c>
      <c r="O39" s="339" t="s">
        <v>136</v>
      </c>
      <c r="P39" s="339" t="s">
        <v>4056</v>
      </c>
      <c r="Q39" s="642"/>
      <c r="R39" s="29"/>
    </row>
    <row r="40" spans="1:18" s="24" customFormat="1" ht="12.75">
      <c r="A40" t="s">
        <v>4003</v>
      </c>
      <c r="B40" t="s">
        <v>2834</v>
      </c>
      <c r="C40" s="786" t="s">
        <v>3345</v>
      </c>
      <c r="D40" s="431"/>
      <c r="E40" s="431"/>
      <c r="F40" s="431"/>
      <c r="G40" s="353">
        <v>9000.44</v>
      </c>
      <c r="H40" s="335"/>
      <c r="I40" s="399"/>
      <c r="J40" s="336"/>
      <c r="K40" s="337"/>
      <c r="L40" s="337"/>
      <c r="M40" s="637" t="s">
        <v>138</v>
      </c>
      <c r="N40" s="339" t="s">
        <v>3393</v>
      </c>
      <c r="O40" s="339" t="s">
        <v>136</v>
      </c>
      <c r="P40" s="339" t="s">
        <v>4056</v>
      </c>
      <c r="Q40" s="642"/>
      <c r="R40" s="29"/>
    </row>
    <row r="41" spans="1:18" s="24" customFormat="1" ht="12.75">
      <c r="A41" t="s">
        <v>4006</v>
      </c>
      <c r="B41" t="s">
        <v>2834</v>
      </c>
      <c r="C41" s="786" t="s">
        <v>3346</v>
      </c>
      <c r="D41" s="431"/>
      <c r="E41" s="431"/>
      <c r="F41" s="431"/>
      <c r="G41" s="2">
        <v>9000.44</v>
      </c>
      <c r="H41" s="335"/>
      <c r="I41" s="399"/>
      <c r="J41" s="336"/>
      <c r="K41" s="337"/>
      <c r="L41" s="337"/>
      <c r="M41" s="637" t="s">
        <v>138</v>
      </c>
      <c r="N41" s="339" t="s">
        <v>3394</v>
      </c>
      <c r="O41" s="339" t="s">
        <v>136</v>
      </c>
      <c r="P41" s="339" t="s">
        <v>4063</v>
      </c>
      <c r="Q41" s="642"/>
      <c r="R41" s="29"/>
    </row>
    <row r="42" spans="1:18" s="24" customFormat="1" ht="12.75">
      <c r="A42" t="s">
        <v>4006</v>
      </c>
      <c r="B42" t="s">
        <v>2834</v>
      </c>
      <c r="C42" t="s">
        <v>3532</v>
      </c>
      <c r="D42" s="431"/>
      <c r="E42" s="431"/>
      <c r="F42" s="431"/>
      <c r="G42" s="2">
        <v>9000.44</v>
      </c>
      <c r="H42" s="335"/>
      <c r="I42" s="399"/>
      <c r="J42" s="336"/>
      <c r="K42" s="337"/>
      <c r="L42" s="337"/>
      <c r="M42" s="637" t="s">
        <v>138</v>
      </c>
      <c r="N42" s="339" t="s">
        <v>3577</v>
      </c>
      <c r="O42" s="339" t="s">
        <v>136</v>
      </c>
      <c r="P42" s="339" t="s">
        <v>4063</v>
      </c>
      <c r="Q42" s="642"/>
      <c r="R42" s="29"/>
    </row>
    <row r="43" spans="1:18" s="24" customFormat="1" ht="12.75">
      <c r="A43" t="s">
        <v>4006</v>
      </c>
      <c r="B43" t="s">
        <v>2834</v>
      </c>
      <c r="C43" s="786" t="s">
        <v>3526</v>
      </c>
      <c r="D43" s="431"/>
      <c r="E43" s="431"/>
      <c r="F43" s="431"/>
      <c r="G43" s="2">
        <v>9000.44</v>
      </c>
      <c r="H43" s="335"/>
      <c r="I43" s="399"/>
      <c r="J43" s="336"/>
      <c r="K43" s="337"/>
      <c r="L43" s="337"/>
      <c r="M43" s="637" t="s">
        <v>138</v>
      </c>
      <c r="N43" s="339" t="s">
        <v>3572</v>
      </c>
      <c r="O43" s="339" t="s">
        <v>136</v>
      </c>
      <c r="P43" s="339" t="s">
        <v>4063</v>
      </c>
      <c r="Q43" s="642"/>
      <c r="R43" s="29"/>
    </row>
    <row r="44" spans="1:18" s="24" customFormat="1" ht="12.75">
      <c r="A44" t="s">
        <v>4006</v>
      </c>
      <c r="B44" t="s">
        <v>2834</v>
      </c>
      <c r="C44" t="s">
        <v>4005</v>
      </c>
      <c r="D44" s="431"/>
      <c r="E44" s="431"/>
      <c r="F44" s="431"/>
      <c r="G44" s="2">
        <v>9000.44</v>
      </c>
      <c r="H44" s="335" t="s">
        <v>137</v>
      </c>
      <c r="I44" s="399"/>
      <c r="J44" s="336"/>
      <c r="K44" s="337"/>
      <c r="L44" s="337"/>
      <c r="M44" s="637" t="s">
        <v>138</v>
      </c>
      <c r="N44" s="339" t="s">
        <v>4032</v>
      </c>
      <c r="O44" s="339" t="s">
        <v>141</v>
      </c>
      <c r="P44" s="339" t="s">
        <v>4063</v>
      </c>
      <c r="Q44" s="642"/>
      <c r="R44" s="29"/>
    </row>
    <row r="45" spans="1:18" s="24" customFormat="1" ht="12.75">
      <c r="A45" t="s">
        <v>4006</v>
      </c>
      <c r="B45" t="s">
        <v>2834</v>
      </c>
      <c r="C45" s="786" t="s">
        <v>3347</v>
      </c>
      <c r="D45" s="431"/>
      <c r="E45" s="431"/>
      <c r="F45" s="431"/>
      <c r="G45" s="2">
        <v>9005.08</v>
      </c>
      <c r="H45" s="335"/>
      <c r="I45" s="399"/>
      <c r="J45" s="336"/>
      <c r="K45" s="337"/>
      <c r="L45" s="337"/>
      <c r="M45" s="637" t="s">
        <v>138</v>
      </c>
      <c r="N45" s="339" t="s">
        <v>3395</v>
      </c>
      <c r="O45" s="339" t="s">
        <v>136</v>
      </c>
      <c r="P45" s="339" t="s">
        <v>4063</v>
      </c>
      <c r="Q45" s="642"/>
      <c r="R45" s="29"/>
    </row>
    <row r="46" spans="1:18" s="24" customFormat="1" ht="12.75">
      <c r="A46" t="s">
        <v>4002</v>
      </c>
      <c r="B46" t="s">
        <v>2834</v>
      </c>
      <c r="C46" t="s">
        <v>2101</v>
      </c>
      <c r="D46" s="431"/>
      <c r="E46" s="431"/>
      <c r="F46" s="431"/>
      <c r="G46" s="353">
        <v>11456.16</v>
      </c>
      <c r="H46" s="335"/>
      <c r="I46" s="399"/>
      <c r="J46" s="336"/>
      <c r="K46" s="337"/>
      <c r="L46" s="337"/>
      <c r="M46" s="637" t="s">
        <v>138</v>
      </c>
      <c r="N46" s="339" t="s">
        <v>2139</v>
      </c>
      <c r="O46" s="339" t="s">
        <v>134</v>
      </c>
      <c r="P46" s="339" t="s">
        <v>2101</v>
      </c>
      <c r="Q46" s="642"/>
      <c r="R46" s="29"/>
    </row>
    <row r="47" spans="1:18" s="24" customFormat="1" ht="12.75">
      <c r="A47" t="s">
        <v>4003</v>
      </c>
      <c r="B47" t="s">
        <v>2834</v>
      </c>
      <c r="C47" s="786" t="s">
        <v>4026</v>
      </c>
      <c r="D47" s="431"/>
      <c r="E47" s="431"/>
      <c r="F47" s="431"/>
      <c r="G47" s="353">
        <v>11456.16</v>
      </c>
      <c r="H47" s="335"/>
      <c r="I47" s="399"/>
      <c r="J47" s="336"/>
      <c r="K47" s="337"/>
      <c r="L47" s="337"/>
      <c r="M47" s="637" t="s">
        <v>138</v>
      </c>
      <c r="N47" s="339" t="s">
        <v>4051</v>
      </c>
      <c r="O47" s="339" t="s">
        <v>134</v>
      </c>
      <c r="P47" s="339" t="s">
        <v>4056</v>
      </c>
      <c r="Q47" s="642"/>
      <c r="R47" s="29"/>
    </row>
    <row r="48" spans="1:18" s="24" customFormat="1" ht="12.75">
      <c r="A48" t="s">
        <v>4006</v>
      </c>
      <c r="B48" t="s">
        <v>2834</v>
      </c>
      <c r="C48" s="786" t="s">
        <v>2422</v>
      </c>
      <c r="D48" s="431"/>
      <c r="E48" s="431"/>
      <c r="F48" s="431"/>
      <c r="G48" s="2">
        <v>11456.16</v>
      </c>
      <c r="H48" s="335"/>
      <c r="I48" s="399"/>
      <c r="J48" s="336"/>
      <c r="K48" s="337"/>
      <c r="L48" s="337"/>
      <c r="M48" s="637" t="s">
        <v>138</v>
      </c>
      <c r="N48" s="339" t="s">
        <v>2457</v>
      </c>
      <c r="O48" s="339" t="s">
        <v>134</v>
      </c>
      <c r="P48" s="339" t="s">
        <v>4063</v>
      </c>
      <c r="Q48" s="642"/>
      <c r="R48" s="29"/>
    </row>
    <row r="49" spans="1:18" s="24" customFormat="1" ht="12.75">
      <c r="A49" t="s">
        <v>4007</v>
      </c>
      <c r="B49" t="s">
        <v>2834</v>
      </c>
      <c r="C49" s="615" t="s">
        <v>4014</v>
      </c>
      <c r="D49" s="431"/>
      <c r="E49" s="431"/>
      <c r="F49" s="431"/>
      <c r="G49" s="353">
        <v>13635.8</v>
      </c>
      <c r="H49" s="335"/>
      <c r="I49" s="399"/>
      <c r="J49" s="336"/>
      <c r="K49" s="337"/>
      <c r="L49" s="337"/>
      <c r="M49" s="637" t="s">
        <v>138</v>
      </c>
      <c r="N49" s="339" t="s">
        <v>4052</v>
      </c>
      <c r="O49" s="339" t="s">
        <v>457</v>
      </c>
      <c r="P49" s="339" t="s">
        <v>4053</v>
      </c>
      <c r="Q49" s="642"/>
      <c r="R49" s="29"/>
    </row>
    <row r="50" spans="1:18" s="24" customFormat="1" ht="12.75">
      <c r="A50" t="s">
        <v>4003</v>
      </c>
      <c r="B50" t="s">
        <v>2834</v>
      </c>
      <c r="C50" s="786" t="s">
        <v>2961</v>
      </c>
      <c r="D50" s="431"/>
      <c r="E50" s="431"/>
      <c r="F50" s="431"/>
      <c r="G50" s="353">
        <v>15750.48</v>
      </c>
      <c r="H50" s="335" t="s">
        <v>139</v>
      </c>
      <c r="I50" s="399"/>
      <c r="J50" s="336"/>
      <c r="K50" s="337"/>
      <c r="L50" s="337"/>
      <c r="M50" s="637" t="s">
        <v>138</v>
      </c>
      <c r="N50" s="339" t="s">
        <v>3011</v>
      </c>
      <c r="O50" s="339" t="s">
        <v>136</v>
      </c>
      <c r="P50" s="339" t="s">
        <v>4056</v>
      </c>
      <c r="Q50" s="642"/>
      <c r="R50" s="29"/>
    </row>
    <row r="51" spans="1:18" s="24" customFormat="1" ht="12.75">
      <c r="A51" s="51" t="s">
        <v>4003</v>
      </c>
      <c r="B51" s="51" t="s">
        <v>2861</v>
      </c>
      <c r="C51" s="51">
        <v>3000285387</v>
      </c>
      <c r="D51" s="431"/>
      <c r="E51" s="431"/>
      <c r="F51" s="431"/>
      <c r="G51" s="6">
        <v>116000</v>
      </c>
      <c r="H51" s="335"/>
      <c r="I51" s="399"/>
      <c r="J51" s="336"/>
      <c r="K51" s="337"/>
      <c r="L51" s="337"/>
      <c r="M51" s="637"/>
      <c r="N51" s="339"/>
      <c r="O51" s="339"/>
      <c r="P51" s="339" t="s">
        <v>4057</v>
      </c>
      <c r="Q51" s="642"/>
      <c r="R51" s="29"/>
    </row>
    <row r="52" spans="1:18" s="24" customFormat="1" ht="12.75">
      <c r="A52" s="51" t="s">
        <v>4003</v>
      </c>
      <c r="B52" s="51" t="s">
        <v>2770</v>
      </c>
      <c r="C52" s="51">
        <v>2000279246</v>
      </c>
      <c r="D52" s="431"/>
      <c r="E52" s="431"/>
      <c r="F52" s="431"/>
      <c r="G52" s="6">
        <v>-10073.61</v>
      </c>
      <c r="H52" s="335"/>
      <c r="I52" s="399"/>
      <c r="J52" s="336"/>
      <c r="K52" s="337"/>
      <c r="L52" s="337"/>
      <c r="M52" s="637"/>
      <c r="N52" s="339"/>
      <c r="O52" s="339"/>
      <c r="P52" s="339" t="s">
        <v>4059</v>
      </c>
      <c r="Q52" s="642"/>
      <c r="R52" s="29"/>
    </row>
    <row r="53" spans="1:18" s="24" customFormat="1" ht="12.75">
      <c r="A53" s="51" t="s">
        <v>4003</v>
      </c>
      <c r="B53" s="51" t="s">
        <v>2770</v>
      </c>
      <c r="C53" s="51">
        <v>2000279481</v>
      </c>
      <c r="D53" s="431"/>
      <c r="E53" s="431"/>
      <c r="F53" s="431"/>
      <c r="G53" s="6">
        <v>-11373.45</v>
      </c>
      <c r="H53" s="335"/>
      <c r="I53" s="399"/>
      <c r="J53" s="336"/>
      <c r="K53" s="337"/>
      <c r="L53" s="337"/>
      <c r="M53" s="637"/>
      <c r="N53" s="339"/>
      <c r="O53" s="339"/>
      <c r="P53" s="339" t="s">
        <v>4060</v>
      </c>
      <c r="Q53" s="642"/>
      <c r="R53" s="29"/>
    </row>
    <row r="54" spans="1:18" s="24" customFormat="1" ht="12.75">
      <c r="A54" s="51" t="s">
        <v>4003</v>
      </c>
      <c r="B54" s="51" t="s">
        <v>2770</v>
      </c>
      <c r="C54" s="51">
        <v>2000279829</v>
      </c>
      <c r="D54" s="431"/>
      <c r="E54" s="431"/>
      <c r="F54" s="431"/>
      <c r="G54" s="6">
        <v>-1160</v>
      </c>
      <c r="H54" s="335"/>
      <c r="I54" s="399"/>
      <c r="J54" s="336"/>
      <c r="K54" s="337"/>
      <c r="L54" s="337"/>
      <c r="M54" s="637"/>
      <c r="N54" s="339"/>
      <c r="O54" s="339"/>
      <c r="P54" s="339" t="s">
        <v>4061</v>
      </c>
      <c r="Q54" s="642"/>
      <c r="R54" s="29"/>
    </row>
    <row r="55" spans="1:18" s="24" customFormat="1" ht="12.75">
      <c r="A55" s="51" t="s">
        <v>4003</v>
      </c>
      <c r="B55" s="51" t="s">
        <v>2770</v>
      </c>
      <c r="C55" s="51">
        <v>2000279996</v>
      </c>
      <c r="D55" s="431"/>
      <c r="E55" s="431"/>
      <c r="F55" s="431"/>
      <c r="G55" s="6">
        <v>-4887.2299999999996</v>
      </c>
      <c r="H55" s="335"/>
      <c r="I55" s="399"/>
      <c r="J55" s="336"/>
      <c r="K55" s="337"/>
      <c r="L55" s="337"/>
      <c r="M55" s="637"/>
      <c r="N55" s="339"/>
      <c r="O55" s="339"/>
      <c r="P55" s="339" t="s">
        <v>4062</v>
      </c>
      <c r="Q55" s="642"/>
      <c r="R55" s="29"/>
    </row>
    <row r="56" spans="1:18" s="24" customFormat="1" ht="12.75">
      <c r="A56" s="341"/>
      <c r="B56" s="341"/>
      <c r="C56" s="341"/>
      <c r="D56" s="431"/>
      <c r="E56" s="431"/>
      <c r="F56" s="431"/>
      <c r="G56" s="353"/>
      <c r="H56" s="335"/>
      <c r="I56" s="399"/>
      <c r="J56" s="336"/>
      <c r="K56" s="337"/>
      <c r="L56" s="337"/>
      <c r="M56" s="637"/>
      <c r="N56" s="339"/>
      <c r="O56" s="339"/>
      <c r="P56" s="339"/>
      <c r="Q56" s="642"/>
      <c r="R56" s="29"/>
    </row>
    <row r="57" spans="1:18" s="24" customFormat="1" ht="12.75">
      <c r="A57" s="341"/>
      <c r="B57" s="341"/>
      <c r="C57" s="341"/>
      <c r="D57" s="431"/>
      <c r="E57" s="431"/>
      <c r="F57" s="431"/>
      <c r="G57" s="353"/>
      <c r="H57" s="335"/>
      <c r="I57" s="399"/>
      <c r="J57" s="336"/>
      <c r="K57" s="337"/>
      <c r="L57" s="337"/>
      <c r="M57" s="637"/>
      <c r="N57" s="339"/>
      <c r="O57" s="339"/>
      <c r="P57" s="339"/>
      <c r="Q57" s="642"/>
      <c r="R57" s="29"/>
    </row>
    <row r="58" spans="1:18" s="24" customFormat="1" ht="13.5" thickBot="1">
      <c r="A58" s="499"/>
      <c r="B58" s="431"/>
      <c r="C58"/>
      <c r="D58" s="334"/>
      <c r="E58" s="333"/>
      <c r="F58" s="333"/>
      <c r="G58" s="2"/>
      <c r="H58" s="335"/>
      <c r="I58" s="399"/>
      <c r="J58" s="336"/>
      <c r="K58" s="337"/>
      <c r="L58" s="337"/>
      <c r="M58" s="338"/>
      <c r="N58" s="339"/>
      <c r="O58" s="339"/>
      <c r="P58" s="339"/>
      <c r="Q58" s="28"/>
      <c r="R58" s="29"/>
    </row>
    <row r="59" spans="1:18" ht="12.75" thickBot="1">
      <c r="D59" s="72">
        <f>SUM(D5:D58)</f>
        <v>0</v>
      </c>
      <c r="G59" s="72">
        <f>SUM(G5:G58)</f>
        <v>282391.59000000003</v>
      </c>
      <c r="I59" s="72">
        <f>SUM(I5:I58)</f>
        <v>0</v>
      </c>
      <c r="J59" s="72">
        <f>SUM(J5:J58)</f>
        <v>0</v>
      </c>
      <c r="K59" s="36"/>
      <c r="N59" s="37" t="s">
        <v>223</v>
      </c>
      <c r="O59" s="38">
        <f>SUM(I59:K59)</f>
        <v>0</v>
      </c>
    </row>
    <row r="60" spans="1:18">
      <c r="C60" s="559"/>
      <c r="G60" s="559"/>
    </row>
  </sheetData>
  <autoFilter ref="A4:R59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workbookViewId="0">
      <selection activeCell="G1" sqref="G1:G51"/>
    </sheetView>
  </sheetViews>
  <sheetFormatPr baseColWidth="10" defaultRowHeight="12.75"/>
  <cols>
    <col min="6" max="6" width="19.7109375" bestFit="1" customWidth="1"/>
  </cols>
  <sheetData>
    <row r="1" spans="1:7">
      <c r="A1" s="343" t="s">
        <v>4002</v>
      </c>
      <c r="B1" s="343">
        <v>7300024105</v>
      </c>
      <c r="C1" s="343" t="s">
        <v>2730</v>
      </c>
      <c r="D1" s="343" t="s">
        <v>3804</v>
      </c>
      <c r="E1" s="343" t="s">
        <v>3805</v>
      </c>
      <c r="F1" s="343" t="s">
        <v>2731</v>
      </c>
      <c r="G1" s="344">
        <v>-13770.36</v>
      </c>
    </row>
    <row r="2" spans="1:7">
      <c r="A2" s="343" t="s">
        <v>4003</v>
      </c>
      <c r="B2" s="343">
        <v>7300024675</v>
      </c>
      <c r="C2" s="343" t="s">
        <v>2730</v>
      </c>
      <c r="D2" s="343" t="s">
        <v>4004</v>
      </c>
      <c r="E2" s="343" t="s">
        <v>3739</v>
      </c>
      <c r="F2" s="343" t="s">
        <v>2731</v>
      </c>
      <c r="G2" s="344">
        <v>-8117.68</v>
      </c>
    </row>
    <row r="3" spans="1:7">
      <c r="A3" s="343" t="s">
        <v>4003</v>
      </c>
      <c r="B3" s="343">
        <v>7300024676</v>
      </c>
      <c r="C3" s="343" t="s">
        <v>2730</v>
      </c>
      <c r="D3" s="343" t="s">
        <v>4005</v>
      </c>
      <c r="E3" s="343" t="s">
        <v>3779</v>
      </c>
      <c r="F3" s="343" t="s">
        <v>2731</v>
      </c>
      <c r="G3" s="344">
        <v>-9000.44</v>
      </c>
    </row>
    <row r="4" spans="1:7">
      <c r="A4" s="343" t="s">
        <v>4003</v>
      </c>
      <c r="B4" s="343">
        <v>7300024677</v>
      </c>
      <c r="C4" s="343" t="s">
        <v>2730</v>
      </c>
      <c r="D4" s="343" t="s">
        <v>2961</v>
      </c>
      <c r="E4" s="343" t="s">
        <v>2832</v>
      </c>
      <c r="F4" s="343" t="s">
        <v>2731</v>
      </c>
      <c r="G4" s="344">
        <v>-15750.48</v>
      </c>
    </row>
    <row r="5" spans="1:7">
      <c r="A5" s="343" t="s">
        <v>4006</v>
      </c>
      <c r="B5" s="343">
        <v>7300026018</v>
      </c>
      <c r="C5" s="343" t="s">
        <v>2730</v>
      </c>
      <c r="D5" s="343" t="s">
        <v>4005</v>
      </c>
      <c r="E5" s="343" t="s">
        <v>3779</v>
      </c>
      <c r="F5" s="343" t="s">
        <v>2731</v>
      </c>
      <c r="G5" s="344">
        <v>-9000.44</v>
      </c>
    </row>
    <row r="6" spans="1:7">
      <c r="A6" s="445" t="s">
        <v>4007</v>
      </c>
      <c r="B6" s="445">
        <v>7400111637</v>
      </c>
      <c r="C6" s="445" t="s">
        <v>2742</v>
      </c>
      <c r="D6" s="445" t="s">
        <v>4008</v>
      </c>
      <c r="E6" s="445" t="s">
        <v>157</v>
      </c>
      <c r="F6" s="445" t="s">
        <v>2834</v>
      </c>
      <c r="G6" s="422">
        <v>1241.2</v>
      </c>
    </row>
    <row r="7" spans="1:7">
      <c r="A7" s="445" t="s">
        <v>4007</v>
      </c>
      <c r="B7" s="445">
        <v>7400111641</v>
      </c>
      <c r="C7" s="445" t="s">
        <v>2742</v>
      </c>
      <c r="D7" s="445" t="s">
        <v>4009</v>
      </c>
      <c r="E7" s="445" t="s">
        <v>157</v>
      </c>
      <c r="F7" s="445" t="s">
        <v>2834</v>
      </c>
      <c r="G7" s="422">
        <v>1241.2</v>
      </c>
    </row>
    <row r="8" spans="1:7">
      <c r="A8" s="445" t="s">
        <v>4007</v>
      </c>
      <c r="B8" s="445">
        <v>7400111643</v>
      </c>
      <c r="C8" s="445" t="s">
        <v>2742</v>
      </c>
      <c r="D8" s="445" t="s">
        <v>4010</v>
      </c>
      <c r="E8" s="445" t="s">
        <v>157</v>
      </c>
      <c r="F8" s="445" t="s">
        <v>2834</v>
      </c>
      <c r="G8" s="422">
        <v>1241.2</v>
      </c>
    </row>
    <row r="9" spans="1:7">
      <c r="A9" s="445" t="s">
        <v>4007</v>
      </c>
      <c r="B9" s="445">
        <v>7400111647</v>
      </c>
      <c r="C9" s="445" t="s">
        <v>2742</v>
      </c>
      <c r="D9" s="445" t="s">
        <v>4011</v>
      </c>
      <c r="E9" s="445" t="s">
        <v>157</v>
      </c>
      <c r="F9" s="445" t="s">
        <v>2834</v>
      </c>
      <c r="G9" s="422">
        <v>1241.2</v>
      </c>
    </row>
    <row r="10" spans="1:7">
      <c r="A10" s="445" t="s">
        <v>4007</v>
      </c>
      <c r="B10" s="445">
        <v>7400111649</v>
      </c>
      <c r="C10" s="445" t="s">
        <v>2742</v>
      </c>
      <c r="D10" s="445" t="s">
        <v>4012</v>
      </c>
      <c r="E10" s="445" t="s">
        <v>157</v>
      </c>
      <c r="F10" s="445" t="s">
        <v>2834</v>
      </c>
      <c r="G10" s="422">
        <v>1241.2</v>
      </c>
    </row>
    <row r="11" spans="1:7">
      <c r="A11" s="445" t="s">
        <v>4007</v>
      </c>
      <c r="B11" s="445">
        <v>7400111652</v>
      </c>
      <c r="C11" s="445" t="s">
        <v>2742</v>
      </c>
      <c r="D11" s="445" t="s">
        <v>4013</v>
      </c>
      <c r="E11" s="445" t="s">
        <v>157</v>
      </c>
      <c r="F11" s="445" t="s">
        <v>2834</v>
      </c>
      <c r="G11" s="422">
        <v>1241.2</v>
      </c>
    </row>
    <row r="12" spans="1:7">
      <c r="A12" s="445" t="s">
        <v>4002</v>
      </c>
      <c r="B12" s="445">
        <v>7400112376</v>
      </c>
      <c r="C12" s="445" t="s">
        <v>2742</v>
      </c>
      <c r="D12" s="445" t="s">
        <v>4015</v>
      </c>
      <c r="E12" s="445" t="s">
        <v>157</v>
      </c>
      <c r="F12" s="445" t="s">
        <v>2834</v>
      </c>
      <c r="G12" s="422">
        <v>1241.2</v>
      </c>
    </row>
    <row r="13" spans="1:7">
      <c r="A13" s="445" t="s">
        <v>4018</v>
      </c>
      <c r="B13" s="445">
        <v>7400113261</v>
      </c>
      <c r="C13" s="445" t="s">
        <v>2742</v>
      </c>
      <c r="D13" s="445" t="s">
        <v>4019</v>
      </c>
      <c r="E13" s="445" t="s">
        <v>157</v>
      </c>
      <c r="F13" s="445" t="s">
        <v>2834</v>
      </c>
      <c r="G13" s="422">
        <v>1241.2</v>
      </c>
    </row>
    <row r="14" spans="1:7">
      <c r="A14" s="445" t="s">
        <v>4018</v>
      </c>
      <c r="B14" s="445">
        <v>7400113264</v>
      </c>
      <c r="C14" s="445" t="s">
        <v>2742</v>
      </c>
      <c r="D14" s="445" t="s">
        <v>4020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4018</v>
      </c>
      <c r="B15" s="445">
        <v>7400113266</v>
      </c>
      <c r="C15" s="445" t="s">
        <v>2742</v>
      </c>
      <c r="D15" s="445" t="s">
        <v>4021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4018</v>
      </c>
      <c r="B16" s="445">
        <v>7400113381</v>
      </c>
      <c r="C16" s="445" t="s">
        <v>2742</v>
      </c>
      <c r="D16" s="445" t="s">
        <v>4022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4018</v>
      </c>
      <c r="B17" s="445">
        <v>7400113384</v>
      </c>
      <c r="C17" s="445" t="s">
        <v>2742</v>
      </c>
      <c r="D17" s="445" t="s">
        <v>4023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4003</v>
      </c>
      <c r="B18" s="445">
        <v>7400114275</v>
      </c>
      <c r="C18" s="445" t="s">
        <v>2742</v>
      </c>
      <c r="D18" s="445" t="s">
        <v>4024</v>
      </c>
      <c r="E18" s="445" t="s">
        <v>157</v>
      </c>
      <c r="F18" s="445" t="s">
        <v>2834</v>
      </c>
      <c r="G18" s="422">
        <v>1241.2</v>
      </c>
    </row>
    <row r="19" spans="1:7">
      <c r="A19" s="445" t="s">
        <v>4003</v>
      </c>
      <c r="B19" s="445">
        <v>7400114277</v>
      </c>
      <c r="C19" s="445" t="s">
        <v>2742</v>
      </c>
      <c r="D19" s="445" t="s">
        <v>4025</v>
      </c>
      <c r="E19" s="445" t="s">
        <v>157</v>
      </c>
      <c r="F19" s="445" t="s">
        <v>2834</v>
      </c>
      <c r="G19" s="422">
        <v>1241.2</v>
      </c>
    </row>
    <row r="20" spans="1:7">
      <c r="A20" s="445" t="s">
        <v>4006</v>
      </c>
      <c r="B20" s="445">
        <v>7400115312</v>
      </c>
      <c r="C20" s="445" t="s">
        <v>2742</v>
      </c>
      <c r="D20" s="445" t="s">
        <v>4027</v>
      </c>
      <c r="E20" s="445" t="s">
        <v>157</v>
      </c>
      <c r="F20" s="445" t="s">
        <v>2834</v>
      </c>
      <c r="G20" s="422">
        <v>1241.2</v>
      </c>
    </row>
    <row r="21" spans="1:7">
      <c r="A21" s="445" t="s">
        <v>4006</v>
      </c>
      <c r="B21" s="445">
        <v>7400115315</v>
      </c>
      <c r="C21" s="445" t="s">
        <v>2742</v>
      </c>
      <c r="D21" s="445" t="s">
        <v>4028</v>
      </c>
      <c r="E21" s="445" t="s">
        <v>157</v>
      </c>
      <c r="F21" s="445" t="s">
        <v>2834</v>
      </c>
      <c r="G21" s="422">
        <v>1241.2</v>
      </c>
    </row>
    <row r="22" spans="1:7">
      <c r="A22" s="445" t="s">
        <v>4006</v>
      </c>
      <c r="B22" s="445">
        <v>7400115317</v>
      </c>
      <c r="C22" s="445" t="s">
        <v>2742</v>
      </c>
      <c r="D22" s="445" t="s">
        <v>4029</v>
      </c>
      <c r="E22" s="445" t="s">
        <v>157</v>
      </c>
      <c r="F22" s="445" t="s">
        <v>2834</v>
      </c>
      <c r="G22" s="422">
        <v>1241.2</v>
      </c>
    </row>
    <row r="23" spans="1:7">
      <c r="A23" t="s">
        <v>4006</v>
      </c>
      <c r="B23">
        <v>7400115332</v>
      </c>
      <c r="C23" t="s">
        <v>2742</v>
      </c>
      <c r="D23" t="s">
        <v>2609</v>
      </c>
      <c r="E23" t="s">
        <v>3779</v>
      </c>
      <c r="F23" t="s">
        <v>2834</v>
      </c>
      <c r="G23" s="2">
        <v>4423.08</v>
      </c>
    </row>
    <row r="24" spans="1:7">
      <c r="A24" t="s">
        <v>4018</v>
      </c>
      <c r="B24">
        <v>7400113276</v>
      </c>
      <c r="C24" t="s">
        <v>2742</v>
      </c>
      <c r="D24" t="s">
        <v>4004</v>
      </c>
      <c r="E24" t="s">
        <v>3739</v>
      </c>
      <c r="F24" t="s">
        <v>2834</v>
      </c>
      <c r="G24" s="2">
        <v>8117.68</v>
      </c>
    </row>
    <row r="25" spans="1:7">
      <c r="A25" t="s">
        <v>4003</v>
      </c>
      <c r="B25">
        <v>7400114411</v>
      </c>
      <c r="C25" t="s">
        <v>2742</v>
      </c>
      <c r="D25" t="s">
        <v>4004</v>
      </c>
      <c r="E25" t="s">
        <v>3739</v>
      </c>
      <c r="F25" t="s">
        <v>2834</v>
      </c>
      <c r="G25" s="2">
        <v>8117.68</v>
      </c>
    </row>
    <row r="26" spans="1:7">
      <c r="A26" t="s">
        <v>4002</v>
      </c>
      <c r="B26">
        <v>7400112379</v>
      </c>
      <c r="C26" t="s">
        <v>2742</v>
      </c>
      <c r="D26" t="s">
        <v>3342</v>
      </c>
      <c r="E26" t="s">
        <v>4016</v>
      </c>
      <c r="F26" t="s">
        <v>2834</v>
      </c>
      <c r="G26" s="2">
        <v>9000.44</v>
      </c>
    </row>
    <row r="27" spans="1:7">
      <c r="A27" t="s">
        <v>4002</v>
      </c>
      <c r="B27">
        <v>7400112382</v>
      </c>
      <c r="C27" t="s">
        <v>2742</v>
      </c>
      <c r="D27" t="s">
        <v>3314</v>
      </c>
      <c r="E27" t="s">
        <v>3737</v>
      </c>
      <c r="F27" t="s">
        <v>2834</v>
      </c>
      <c r="G27" s="2">
        <v>9000.44</v>
      </c>
    </row>
    <row r="28" spans="1:7">
      <c r="A28" t="s">
        <v>4002</v>
      </c>
      <c r="B28">
        <v>7400112385</v>
      </c>
      <c r="C28" t="s">
        <v>2742</v>
      </c>
      <c r="D28" t="s">
        <v>3804</v>
      </c>
      <c r="E28" t="s">
        <v>3737</v>
      </c>
      <c r="F28" t="s">
        <v>2834</v>
      </c>
      <c r="G28" s="2">
        <v>9000.44</v>
      </c>
    </row>
    <row r="29" spans="1:7">
      <c r="A29" t="s">
        <v>4002</v>
      </c>
      <c r="B29">
        <v>7400112387</v>
      </c>
      <c r="C29" t="s">
        <v>2742</v>
      </c>
      <c r="D29" t="s">
        <v>4017</v>
      </c>
      <c r="E29" t="s">
        <v>3737</v>
      </c>
      <c r="F29" t="s">
        <v>2834</v>
      </c>
      <c r="G29" s="2">
        <v>9000.44</v>
      </c>
    </row>
    <row r="30" spans="1:7">
      <c r="A30" t="s">
        <v>4002</v>
      </c>
      <c r="B30">
        <v>7400112391</v>
      </c>
      <c r="C30" t="s">
        <v>2742</v>
      </c>
      <c r="D30" t="s">
        <v>3527</v>
      </c>
      <c r="E30" t="s">
        <v>3737</v>
      </c>
      <c r="F30" t="s">
        <v>2834</v>
      </c>
      <c r="G30" s="2">
        <v>9000.44</v>
      </c>
    </row>
    <row r="31" spans="1:7">
      <c r="A31" t="s">
        <v>4018</v>
      </c>
      <c r="B31">
        <v>7400113271</v>
      </c>
      <c r="C31" t="s">
        <v>2742</v>
      </c>
      <c r="D31" t="s">
        <v>4015</v>
      </c>
      <c r="E31" t="s">
        <v>3737</v>
      </c>
      <c r="F31" t="s">
        <v>2834</v>
      </c>
      <c r="G31" s="2">
        <v>9000.44</v>
      </c>
    </row>
    <row r="32" spans="1:7">
      <c r="A32" t="s">
        <v>4018</v>
      </c>
      <c r="B32">
        <v>7400113273</v>
      </c>
      <c r="C32" t="s">
        <v>2742</v>
      </c>
      <c r="D32" t="s">
        <v>4005</v>
      </c>
      <c r="E32" t="s">
        <v>3779</v>
      </c>
      <c r="F32" t="s">
        <v>2834</v>
      </c>
      <c r="G32" s="2">
        <v>9000.44</v>
      </c>
    </row>
    <row r="33" spans="1:7">
      <c r="A33" t="s">
        <v>4003</v>
      </c>
      <c r="B33">
        <v>7400114266</v>
      </c>
      <c r="C33" t="s">
        <v>2742</v>
      </c>
      <c r="D33" t="s">
        <v>4005</v>
      </c>
      <c r="E33" t="s">
        <v>3779</v>
      </c>
      <c r="F33" t="s">
        <v>2834</v>
      </c>
      <c r="G33" s="2">
        <v>9000.44</v>
      </c>
    </row>
    <row r="34" spans="1:7">
      <c r="A34" t="s">
        <v>4003</v>
      </c>
      <c r="B34">
        <v>7400114269</v>
      </c>
      <c r="C34" t="s">
        <v>2742</v>
      </c>
      <c r="D34" t="s">
        <v>3557</v>
      </c>
      <c r="E34" t="s">
        <v>3737</v>
      </c>
      <c r="F34" t="s">
        <v>2834</v>
      </c>
      <c r="G34" s="2">
        <v>9000.44</v>
      </c>
    </row>
    <row r="35" spans="1:7">
      <c r="A35" t="s">
        <v>4003</v>
      </c>
      <c r="B35">
        <v>7400114270</v>
      </c>
      <c r="C35" t="s">
        <v>2742</v>
      </c>
      <c r="D35" t="s">
        <v>3441</v>
      </c>
      <c r="E35" t="s">
        <v>3737</v>
      </c>
      <c r="F35" t="s">
        <v>2834</v>
      </c>
      <c r="G35" s="2">
        <v>9000.44</v>
      </c>
    </row>
    <row r="36" spans="1:7">
      <c r="A36" t="s">
        <v>4003</v>
      </c>
      <c r="B36">
        <v>7400114272</v>
      </c>
      <c r="C36" t="s">
        <v>2742</v>
      </c>
      <c r="D36" t="s">
        <v>3345</v>
      </c>
      <c r="E36" t="s">
        <v>4016</v>
      </c>
      <c r="F36" t="s">
        <v>2834</v>
      </c>
      <c r="G36" s="2">
        <v>9000.44</v>
      </c>
    </row>
    <row r="37" spans="1:7">
      <c r="A37" t="s">
        <v>4006</v>
      </c>
      <c r="B37">
        <v>7400115322</v>
      </c>
      <c r="C37" t="s">
        <v>2742</v>
      </c>
      <c r="D37" t="s">
        <v>3346</v>
      </c>
      <c r="E37" t="s">
        <v>3737</v>
      </c>
      <c r="F37" t="s">
        <v>2834</v>
      </c>
      <c r="G37" s="2">
        <v>9000.44</v>
      </c>
    </row>
    <row r="38" spans="1:7">
      <c r="A38" t="s">
        <v>4006</v>
      </c>
      <c r="B38">
        <v>7400115324</v>
      </c>
      <c r="C38" t="s">
        <v>2742</v>
      </c>
      <c r="D38" t="s">
        <v>3532</v>
      </c>
      <c r="E38" t="s">
        <v>3737</v>
      </c>
      <c r="F38" t="s">
        <v>2834</v>
      </c>
      <c r="G38" s="2">
        <v>9000.44</v>
      </c>
    </row>
    <row r="39" spans="1:7">
      <c r="A39" t="s">
        <v>4006</v>
      </c>
      <c r="B39">
        <v>7400115326</v>
      </c>
      <c r="C39" t="s">
        <v>2742</v>
      </c>
      <c r="D39" t="s">
        <v>3526</v>
      </c>
      <c r="E39" t="s">
        <v>3737</v>
      </c>
      <c r="F39" t="s">
        <v>2834</v>
      </c>
      <c r="G39" s="2">
        <v>9000.44</v>
      </c>
    </row>
    <row r="40" spans="1:7">
      <c r="A40" t="s">
        <v>4006</v>
      </c>
      <c r="B40">
        <v>7400115330</v>
      </c>
      <c r="C40" t="s">
        <v>2742</v>
      </c>
      <c r="D40" t="s">
        <v>4005</v>
      </c>
      <c r="E40" t="s">
        <v>3779</v>
      </c>
      <c r="F40" t="s">
        <v>2834</v>
      </c>
      <c r="G40" s="2">
        <v>9000.44</v>
      </c>
    </row>
    <row r="41" spans="1:7">
      <c r="A41" t="s">
        <v>4006</v>
      </c>
      <c r="B41">
        <v>7400115320</v>
      </c>
      <c r="C41" t="s">
        <v>2742</v>
      </c>
      <c r="D41" t="s">
        <v>3347</v>
      </c>
      <c r="E41" t="s">
        <v>4030</v>
      </c>
      <c r="F41" t="s">
        <v>2834</v>
      </c>
      <c r="G41" s="2">
        <v>9005.08</v>
      </c>
    </row>
    <row r="42" spans="1:7">
      <c r="A42" t="s">
        <v>4002</v>
      </c>
      <c r="B42">
        <v>7400112398</v>
      </c>
      <c r="C42" t="s">
        <v>2742</v>
      </c>
      <c r="D42" t="s">
        <v>2101</v>
      </c>
      <c r="E42" t="s">
        <v>3739</v>
      </c>
      <c r="F42" t="s">
        <v>2834</v>
      </c>
      <c r="G42" s="2">
        <v>11456.16</v>
      </c>
    </row>
    <row r="43" spans="1:7">
      <c r="A43" t="s">
        <v>4003</v>
      </c>
      <c r="B43">
        <v>7400114403</v>
      </c>
      <c r="C43" t="s">
        <v>2742</v>
      </c>
      <c r="D43" t="s">
        <v>4026</v>
      </c>
      <c r="E43" t="s">
        <v>3739</v>
      </c>
      <c r="F43" t="s">
        <v>2834</v>
      </c>
      <c r="G43" s="2">
        <v>11456.16</v>
      </c>
    </row>
    <row r="44" spans="1:7">
      <c r="A44" t="s">
        <v>4006</v>
      </c>
      <c r="B44">
        <v>7400115336</v>
      </c>
      <c r="C44" t="s">
        <v>2742</v>
      </c>
      <c r="D44" t="s">
        <v>2422</v>
      </c>
      <c r="E44" t="s">
        <v>3739</v>
      </c>
      <c r="F44" t="s">
        <v>2834</v>
      </c>
      <c r="G44" s="2">
        <v>11456.16</v>
      </c>
    </row>
    <row r="45" spans="1:7">
      <c r="A45" t="s">
        <v>4007</v>
      </c>
      <c r="B45">
        <v>7400111654</v>
      </c>
      <c r="C45" t="s">
        <v>2742</v>
      </c>
      <c r="D45" t="s">
        <v>4014</v>
      </c>
      <c r="E45" t="s">
        <v>3966</v>
      </c>
      <c r="F45" t="s">
        <v>2834</v>
      </c>
      <c r="G45" s="2">
        <v>13635.8</v>
      </c>
    </row>
    <row r="46" spans="1:7">
      <c r="A46" t="s">
        <v>4003</v>
      </c>
      <c r="B46">
        <v>7400114263</v>
      </c>
      <c r="C46" t="s">
        <v>2742</v>
      </c>
      <c r="D46" t="s">
        <v>2961</v>
      </c>
      <c r="E46" t="s">
        <v>3779</v>
      </c>
      <c r="F46" t="s">
        <v>2834</v>
      </c>
      <c r="G46" s="2">
        <v>15750.48</v>
      </c>
    </row>
    <row r="47" spans="1:7">
      <c r="A47" s="51" t="s">
        <v>4003</v>
      </c>
      <c r="B47" s="51">
        <v>7400114727</v>
      </c>
      <c r="C47" s="51" t="s">
        <v>2860</v>
      </c>
      <c r="D47" s="51">
        <v>3000285387</v>
      </c>
      <c r="E47" s="51"/>
      <c r="F47" s="51" t="s">
        <v>2861</v>
      </c>
      <c r="G47" s="6">
        <v>116000</v>
      </c>
    </row>
    <row r="48" spans="1:7">
      <c r="A48" s="51" t="s">
        <v>4003</v>
      </c>
      <c r="B48" s="51">
        <v>7300024839</v>
      </c>
      <c r="C48" s="51" t="s">
        <v>2769</v>
      </c>
      <c r="D48" s="51">
        <v>2000279246</v>
      </c>
      <c r="E48" s="51"/>
      <c r="F48" s="51" t="s">
        <v>2770</v>
      </c>
      <c r="G48" s="6">
        <v>-10073.61</v>
      </c>
    </row>
    <row r="49" spans="1:7">
      <c r="A49" s="51" t="s">
        <v>4003</v>
      </c>
      <c r="B49" s="51">
        <v>7300025024</v>
      </c>
      <c r="C49" s="51" t="s">
        <v>2769</v>
      </c>
      <c r="D49" s="51">
        <v>2000279481</v>
      </c>
      <c r="E49" s="51"/>
      <c r="F49" s="51" t="s">
        <v>2770</v>
      </c>
      <c r="G49" s="6">
        <v>-11373.45</v>
      </c>
    </row>
    <row r="50" spans="1:7">
      <c r="A50" s="51" t="s">
        <v>4003</v>
      </c>
      <c r="B50" s="51">
        <v>7300025458</v>
      </c>
      <c r="C50" s="51" t="s">
        <v>2769</v>
      </c>
      <c r="D50" s="51">
        <v>2000279829</v>
      </c>
      <c r="E50" s="51"/>
      <c r="F50" s="51" t="s">
        <v>2770</v>
      </c>
      <c r="G50" s="6">
        <v>-1160</v>
      </c>
    </row>
    <row r="51" spans="1:7">
      <c r="A51" s="51" t="s">
        <v>4003</v>
      </c>
      <c r="B51" s="51">
        <v>7300025595</v>
      </c>
      <c r="C51" s="51" t="s">
        <v>2769</v>
      </c>
      <c r="D51" s="51">
        <v>2000279996</v>
      </c>
      <c r="E51" s="51"/>
      <c r="F51" s="51" t="s">
        <v>2770</v>
      </c>
      <c r="G51" s="6">
        <v>-4887.2299999999996</v>
      </c>
    </row>
    <row r="52" spans="1:7">
      <c r="A52" t="s">
        <v>3998</v>
      </c>
      <c r="G52" s="6">
        <f>SUM(G1:G51)</f>
        <v>282391.59000000003</v>
      </c>
    </row>
    <row r="53" spans="1:7">
      <c r="A53" t="s">
        <v>3999</v>
      </c>
    </row>
    <row r="54" spans="1:7">
      <c r="A54" t="s">
        <v>4000</v>
      </c>
    </row>
    <row r="55" spans="1:7">
      <c r="A55" t="s">
        <v>4001</v>
      </c>
    </row>
    <row r="56" spans="1:7">
      <c r="A56" t="s">
        <v>1066</v>
      </c>
    </row>
  </sheetData>
  <sortState ref="A6:G46">
    <sortCondition ref="G6:G46"/>
  </sortState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80"/>
  <sheetViews>
    <sheetView workbookViewId="0">
      <selection activeCell="A85" sqref="A85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4126</v>
      </c>
      <c r="E1" s="40"/>
      <c r="K1" s="790"/>
      <c r="L1" s="790"/>
      <c r="M1" s="790"/>
    </row>
    <row r="2" spans="1:13" ht="15">
      <c r="A2" s="790"/>
      <c r="B2" s="790"/>
      <c r="C2" s="790"/>
      <c r="D2" s="790"/>
      <c r="E2" s="790"/>
      <c r="F2" s="791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791"/>
      <c r="K3" s="41" t="s">
        <v>187</v>
      </c>
      <c r="L3" s="42"/>
      <c r="M3" s="790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790"/>
    </row>
    <row r="5" spans="1:13" ht="12" customHeight="1">
      <c r="A5" s="637" t="s">
        <v>138</v>
      </c>
      <c r="B5" s="339" t="s">
        <v>3824</v>
      </c>
      <c r="C5" s="339" t="s">
        <v>136</v>
      </c>
      <c r="D5" s="344">
        <v>-13770.36</v>
      </c>
      <c r="E5" s="335" t="s">
        <v>133</v>
      </c>
      <c r="F5" s="751" t="s">
        <v>190</v>
      </c>
      <c r="G5" s="357"/>
      <c r="H5" s="357"/>
      <c r="I5" s="357"/>
      <c r="L5" s="42"/>
      <c r="M5" s="790"/>
    </row>
    <row r="6" spans="1:13" s="729" customFormat="1" ht="15" customHeight="1">
      <c r="A6" s="637" t="s">
        <v>138</v>
      </c>
      <c r="B6" s="396" t="s">
        <v>3011</v>
      </c>
      <c r="C6" s="339" t="s">
        <v>136</v>
      </c>
      <c r="D6" s="344">
        <v>-15750.48</v>
      </c>
      <c r="E6" s="335" t="s">
        <v>139</v>
      </c>
      <c r="F6" s="751" t="s">
        <v>190</v>
      </c>
      <c r="G6" s="357"/>
      <c r="H6" s="357"/>
      <c r="I6" s="357"/>
      <c r="J6" s="383"/>
      <c r="K6" s="357"/>
      <c r="L6" s="358"/>
      <c r="M6" s="749"/>
    </row>
    <row r="7" spans="1:13" s="729" customFormat="1" ht="15" customHeight="1">
      <c r="A7" s="637" t="s">
        <v>138</v>
      </c>
      <c r="B7" s="339" t="s">
        <v>4039</v>
      </c>
      <c r="C7" s="339" t="s">
        <v>136</v>
      </c>
      <c r="D7" s="422">
        <v>1241.2</v>
      </c>
      <c r="E7" s="335"/>
      <c r="F7" s="751" t="s">
        <v>137</v>
      </c>
      <c r="G7" s="357"/>
      <c r="H7" s="357"/>
      <c r="I7" s="357"/>
      <c r="J7" s="383"/>
      <c r="K7" s="357"/>
      <c r="L7" s="358"/>
      <c r="M7" s="749"/>
    </row>
    <row r="8" spans="1:13" s="729" customFormat="1" ht="15" customHeight="1">
      <c r="A8" s="637" t="s">
        <v>138</v>
      </c>
      <c r="B8" s="398" t="s">
        <v>3390</v>
      </c>
      <c r="C8" s="339" t="s">
        <v>136</v>
      </c>
      <c r="D8" s="2">
        <v>9000.44</v>
      </c>
      <c r="E8" s="335"/>
      <c r="F8" s="751" t="s">
        <v>190</v>
      </c>
      <c r="G8" s="357"/>
      <c r="H8" s="357"/>
      <c r="I8" s="357"/>
      <c r="J8" s="383"/>
      <c r="K8" s="357"/>
      <c r="L8" s="358"/>
      <c r="M8" s="749"/>
    </row>
    <row r="9" spans="1:13" s="729" customFormat="1" ht="15" customHeight="1">
      <c r="A9" s="637" t="s">
        <v>138</v>
      </c>
      <c r="B9" s="398" t="s">
        <v>3369</v>
      </c>
      <c r="C9" s="339" t="s">
        <v>136</v>
      </c>
      <c r="D9" s="2">
        <v>9000.44</v>
      </c>
      <c r="E9" s="335"/>
      <c r="F9" s="751" t="s">
        <v>190</v>
      </c>
      <c r="G9" s="357"/>
      <c r="H9" s="357"/>
      <c r="I9" s="357"/>
      <c r="J9" s="383"/>
      <c r="K9" s="357"/>
      <c r="L9" s="358"/>
      <c r="M9" s="749"/>
    </row>
    <row r="10" spans="1:13" s="729" customFormat="1" ht="15" customHeight="1">
      <c r="A10" s="637" t="s">
        <v>138</v>
      </c>
      <c r="B10" s="339" t="s">
        <v>3824</v>
      </c>
      <c r="C10" s="339" t="s">
        <v>136</v>
      </c>
      <c r="D10" s="2">
        <v>9000.44</v>
      </c>
      <c r="E10" s="335" t="s">
        <v>133</v>
      </c>
      <c r="F10" s="751" t="s">
        <v>190</v>
      </c>
      <c r="G10" s="357"/>
      <c r="H10" s="357"/>
      <c r="I10" s="357"/>
      <c r="J10" s="383"/>
      <c r="K10" s="357"/>
      <c r="L10" s="358"/>
      <c r="M10" s="749"/>
    </row>
    <row r="11" spans="1:13" s="729" customFormat="1" ht="15" customHeight="1">
      <c r="A11" s="637" t="s">
        <v>138</v>
      </c>
      <c r="B11" s="398" t="s">
        <v>4050</v>
      </c>
      <c r="C11" s="339" t="s">
        <v>136</v>
      </c>
      <c r="D11" s="2">
        <v>9000.44</v>
      </c>
      <c r="E11" s="335"/>
      <c r="F11" s="751" t="s">
        <v>190</v>
      </c>
      <c r="G11" s="357"/>
      <c r="H11" s="357"/>
      <c r="I11" s="357"/>
      <c r="J11" s="383"/>
      <c r="K11" s="357"/>
      <c r="L11" s="358"/>
      <c r="M11" s="749"/>
    </row>
    <row r="12" spans="1:13" s="729" customFormat="1" ht="15" customHeight="1">
      <c r="A12" s="637" t="s">
        <v>138</v>
      </c>
      <c r="B12" s="339" t="s">
        <v>3573</v>
      </c>
      <c r="C12" s="339" t="s">
        <v>136</v>
      </c>
      <c r="D12" s="2">
        <v>9000.44</v>
      </c>
      <c r="E12" s="335"/>
      <c r="F12" s="751" t="s">
        <v>190</v>
      </c>
      <c r="G12" s="357"/>
      <c r="H12" s="357"/>
      <c r="I12" s="357"/>
      <c r="J12" s="383"/>
      <c r="K12" s="357"/>
      <c r="L12" s="358"/>
      <c r="M12" s="749"/>
    </row>
    <row r="13" spans="1:13" s="729" customFormat="1" ht="15" customHeight="1">
      <c r="A13" s="637" t="s">
        <v>138</v>
      </c>
      <c r="B13" s="398" t="s">
        <v>4039</v>
      </c>
      <c r="C13" s="339" t="s">
        <v>136</v>
      </c>
      <c r="D13" s="2">
        <v>9000.44</v>
      </c>
      <c r="E13" s="335"/>
      <c r="F13" s="751" t="s">
        <v>190</v>
      </c>
      <c r="G13" s="357"/>
      <c r="H13" s="357"/>
      <c r="I13" s="357"/>
      <c r="J13" s="383"/>
      <c r="K13" s="357"/>
      <c r="L13" s="358"/>
      <c r="M13" s="749"/>
    </row>
    <row r="14" spans="1:13" s="729" customFormat="1" ht="15" customHeight="1">
      <c r="A14" s="637" t="s">
        <v>138</v>
      </c>
      <c r="B14" s="339" t="s">
        <v>3594</v>
      </c>
      <c r="C14" s="339" t="s">
        <v>136</v>
      </c>
      <c r="D14" s="2">
        <v>9000.44</v>
      </c>
      <c r="E14" s="335"/>
      <c r="F14" s="751" t="s">
        <v>190</v>
      </c>
      <c r="G14" s="357"/>
      <c r="H14" s="357"/>
      <c r="I14" s="357"/>
      <c r="J14" s="383"/>
      <c r="K14" s="357"/>
      <c r="L14" s="358"/>
      <c r="M14" s="749"/>
    </row>
    <row r="15" spans="1:13" s="729" customFormat="1" ht="15" customHeight="1">
      <c r="A15" s="637" t="s">
        <v>138</v>
      </c>
      <c r="B15" s="339" t="s">
        <v>3477</v>
      </c>
      <c r="C15" s="339" t="s">
        <v>136</v>
      </c>
      <c r="D15" s="2">
        <v>9000.44</v>
      </c>
      <c r="E15" s="335"/>
      <c r="F15" s="751" t="s">
        <v>190</v>
      </c>
      <c r="G15" s="357"/>
      <c r="H15" s="357"/>
      <c r="I15" s="357"/>
      <c r="J15" s="383"/>
      <c r="K15" s="357"/>
      <c r="L15" s="358"/>
      <c r="M15" s="749"/>
    </row>
    <row r="16" spans="1:13" s="729" customFormat="1" ht="15" customHeight="1">
      <c r="A16" s="637" t="s">
        <v>138</v>
      </c>
      <c r="B16" s="339" t="s">
        <v>3393</v>
      </c>
      <c r="C16" s="339" t="s">
        <v>136</v>
      </c>
      <c r="D16" s="2">
        <v>9000.44</v>
      </c>
      <c r="E16" s="335"/>
      <c r="F16" s="751" t="s">
        <v>190</v>
      </c>
      <c r="G16" s="357"/>
      <c r="H16" s="357"/>
      <c r="I16" s="357"/>
      <c r="J16" s="383"/>
      <c r="K16" s="357"/>
      <c r="L16" s="358"/>
      <c r="M16" s="749"/>
    </row>
    <row r="17" spans="1:15" s="729" customFormat="1" ht="15" customHeight="1">
      <c r="A17" s="637" t="s">
        <v>138</v>
      </c>
      <c r="B17" s="339" t="s">
        <v>3394</v>
      </c>
      <c r="C17" s="339" t="s">
        <v>136</v>
      </c>
      <c r="D17" s="2">
        <v>9000.44</v>
      </c>
      <c r="E17" s="335"/>
      <c r="F17" s="751" t="s">
        <v>190</v>
      </c>
      <c r="G17" s="357"/>
      <c r="H17" s="357"/>
      <c r="I17" s="357"/>
      <c r="J17" s="383"/>
      <c r="K17" s="357"/>
      <c r="L17" s="358"/>
      <c r="M17" s="749"/>
    </row>
    <row r="18" spans="1:15" s="729" customFormat="1" ht="15" customHeight="1">
      <c r="A18" s="637" t="s">
        <v>138</v>
      </c>
      <c r="B18" s="339" t="s">
        <v>3577</v>
      </c>
      <c r="C18" s="339" t="s">
        <v>136</v>
      </c>
      <c r="D18" s="2">
        <v>9000.44</v>
      </c>
      <c r="E18" s="335"/>
      <c r="F18" s="751" t="s">
        <v>190</v>
      </c>
      <c r="G18" s="357"/>
      <c r="H18" s="357"/>
      <c r="I18" s="357"/>
      <c r="J18" s="383"/>
      <c r="K18" s="357"/>
      <c r="L18" s="358"/>
      <c r="M18" s="749"/>
    </row>
    <row r="19" spans="1:15" s="729" customFormat="1" ht="15" customHeight="1">
      <c r="A19" s="637" t="s">
        <v>138</v>
      </c>
      <c r="B19" s="339" t="s">
        <v>3572</v>
      </c>
      <c r="C19" s="339" t="s">
        <v>136</v>
      </c>
      <c r="D19" s="2">
        <v>9000.44</v>
      </c>
      <c r="E19" s="335"/>
      <c r="F19" s="751" t="s">
        <v>190</v>
      </c>
      <c r="G19" s="357"/>
      <c r="H19" s="357"/>
      <c r="I19" s="357"/>
      <c r="J19" s="383"/>
      <c r="K19" s="357"/>
      <c r="L19" s="358"/>
      <c r="M19" s="749"/>
    </row>
    <row r="20" spans="1:15" s="729" customFormat="1" ht="15" customHeight="1">
      <c r="A20" s="637" t="s">
        <v>138</v>
      </c>
      <c r="B20" s="339" t="s">
        <v>3395</v>
      </c>
      <c r="C20" s="339" t="s">
        <v>136</v>
      </c>
      <c r="D20" s="2">
        <v>9005.08</v>
      </c>
      <c r="E20" s="335"/>
      <c r="F20" s="751" t="s">
        <v>190</v>
      </c>
      <c r="G20" s="357"/>
      <c r="H20" s="357"/>
      <c r="I20" s="357"/>
      <c r="J20" s="383"/>
      <c r="K20" s="357"/>
      <c r="L20" s="358"/>
      <c r="M20" s="749"/>
    </row>
    <row r="21" spans="1:15" s="729" customFormat="1" ht="15" customHeight="1" thickBot="1">
      <c r="A21" s="638" t="s">
        <v>138</v>
      </c>
      <c r="B21" s="397" t="s">
        <v>3011</v>
      </c>
      <c r="C21" s="362" t="s">
        <v>136</v>
      </c>
      <c r="D21" s="87">
        <v>15750.48</v>
      </c>
      <c r="E21" s="364" t="s">
        <v>139</v>
      </c>
      <c r="F21" s="753" t="s">
        <v>190</v>
      </c>
      <c r="G21" s="367"/>
      <c r="H21" s="367"/>
      <c r="I21" s="367"/>
      <c r="J21" s="383"/>
      <c r="K21" s="357"/>
      <c r="L21" s="358"/>
      <c r="M21" s="749"/>
    </row>
    <row r="22" spans="1:15" s="729" customFormat="1" ht="15" customHeight="1">
      <c r="A22" s="637" t="s">
        <v>138</v>
      </c>
      <c r="B22" s="339" t="s">
        <v>4033</v>
      </c>
      <c r="C22" s="339" t="s">
        <v>2905</v>
      </c>
      <c r="D22" s="446">
        <v>1241.2</v>
      </c>
      <c r="E22" s="335"/>
      <c r="F22" s="751" t="s">
        <v>137</v>
      </c>
      <c r="G22" s="357"/>
      <c r="H22" s="357"/>
      <c r="I22" s="357"/>
      <c r="J22" s="383"/>
      <c r="K22" s="357"/>
      <c r="L22" s="358"/>
      <c r="M22" s="749"/>
    </row>
    <row r="23" spans="1:15" s="729" customFormat="1" ht="15" customHeight="1">
      <c r="A23" s="637" t="s">
        <v>138</v>
      </c>
      <c r="B23" s="339" t="s">
        <v>4034</v>
      </c>
      <c r="C23" s="339" t="s">
        <v>2905</v>
      </c>
      <c r="D23" s="446">
        <v>1241.2</v>
      </c>
      <c r="E23" s="335"/>
      <c r="F23" s="751" t="s">
        <v>137</v>
      </c>
      <c r="G23" s="357"/>
      <c r="H23" s="357"/>
      <c r="I23" s="357"/>
      <c r="J23" s="383"/>
      <c r="K23" s="357"/>
      <c r="L23" s="358"/>
      <c r="M23" s="749"/>
    </row>
    <row r="24" spans="1:15" s="729" customFormat="1" ht="15" customHeight="1">
      <c r="A24" s="637" t="s">
        <v>138</v>
      </c>
      <c r="B24" s="339" t="s">
        <v>4035</v>
      </c>
      <c r="C24" s="339" t="s">
        <v>2905</v>
      </c>
      <c r="D24" s="446">
        <v>1241.2</v>
      </c>
      <c r="E24" s="335"/>
      <c r="F24" s="751" t="s">
        <v>137</v>
      </c>
      <c r="G24" s="357"/>
      <c r="H24" s="357"/>
      <c r="I24" s="357"/>
      <c r="J24" s="383"/>
      <c r="K24" s="357"/>
      <c r="L24" s="358"/>
      <c r="M24" s="749"/>
    </row>
    <row r="25" spans="1:15" s="729" customFormat="1" ht="15" customHeight="1">
      <c r="A25" s="637" t="s">
        <v>138</v>
      </c>
      <c r="B25" s="339" t="s">
        <v>4036</v>
      </c>
      <c r="C25" s="339" t="s">
        <v>2905</v>
      </c>
      <c r="D25" s="446">
        <v>1241.2</v>
      </c>
      <c r="E25" s="335"/>
      <c r="F25" s="751" t="s">
        <v>137</v>
      </c>
      <c r="G25" s="357"/>
      <c r="H25" s="357"/>
      <c r="I25" s="357"/>
      <c r="J25" s="383"/>
      <c r="K25" s="357"/>
      <c r="L25" s="358"/>
      <c r="M25" s="749"/>
    </row>
    <row r="26" spans="1:15" s="729" customFormat="1" ht="15" customHeight="1">
      <c r="A26" s="637" t="s">
        <v>138</v>
      </c>
      <c r="B26" s="339" t="s">
        <v>4037</v>
      </c>
      <c r="C26" s="339" t="s">
        <v>2905</v>
      </c>
      <c r="D26" s="446">
        <v>1241.2</v>
      </c>
      <c r="E26" s="335"/>
      <c r="F26" s="751" t="s">
        <v>137</v>
      </c>
      <c r="G26" s="357"/>
      <c r="H26" s="357"/>
      <c r="I26" s="357"/>
      <c r="J26" s="383"/>
      <c r="K26" s="357"/>
      <c r="L26" s="358"/>
      <c r="M26" s="749"/>
    </row>
    <row r="27" spans="1:15" s="729" customFormat="1" ht="15" customHeight="1">
      <c r="A27" s="637" t="s">
        <v>138</v>
      </c>
      <c r="B27" s="339" t="s">
        <v>4045</v>
      </c>
      <c r="C27" s="339" t="s">
        <v>2905</v>
      </c>
      <c r="D27" s="422">
        <v>1241.2</v>
      </c>
      <c r="E27" s="335"/>
      <c r="F27" s="751" t="s">
        <v>137</v>
      </c>
      <c r="G27" s="357"/>
      <c r="H27" s="357"/>
      <c r="I27" s="357"/>
      <c r="J27" s="383"/>
      <c r="K27" s="357"/>
      <c r="L27" s="358"/>
      <c r="M27" s="749"/>
    </row>
    <row r="28" spans="1:15" s="729" customFormat="1" ht="15" customHeight="1" thickBot="1">
      <c r="A28" s="638" t="s">
        <v>138</v>
      </c>
      <c r="B28" s="362" t="s">
        <v>4046</v>
      </c>
      <c r="C28" s="362" t="s">
        <v>2905</v>
      </c>
      <c r="D28" s="505">
        <v>1241.2</v>
      </c>
      <c r="E28" s="364"/>
      <c r="F28" s="753" t="s">
        <v>137</v>
      </c>
      <c r="G28" s="367"/>
      <c r="H28" s="367"/>
      <c r="I28" s="367"/>
      <c r="J28" s="383"/>
      <c r="K28" s="357"/>
      <c r="L28" s="358"/>
      <c r="M28" s="749"/>
    </row>
    <row r="29" spans="1:15" s="729" customFormat="1" ht="15" customHeight="1">
      <c r="A29" s="637" t="s">
        <v>138</v>
      </c>
      <c r="B29" s="339" t="s">
        <v>4038</v>
      </c>
      <c r="C29" s="339" t="s">
        <v>3895</v>
      </c>
      <c r="D29" s="446">
        <v>1241.2</v>
      </c>
      <c r="E29" s="335"/>
      <c r="F29" s="751" t="s">
        <v>137</v>
      </c>
      <c r="G29" s="357"/>
      <c r="H29" s="357"/>
      <c r="I29" s="357"/>
      <c r="J29" s="383"/>
      <c r="K29" s="357"/>
      <c r="L29" s="358"/>
      <c r="M29" s="749"/>
    </row>
    <row r="30" spans="1:15" s="729" customFormat="1" ht="15" customHeight="1">
      <c r="A30" s="637" t="s">
        <v>138</v>
      </c>
      <c r="B30" s="339" t="s">
        <v>4040</v>
      </c>
      <c r="C30" s="339" t="s">
        <v>3895</v>
      </c>
      <c r="D30" s="422">
        <v>1241.2</v>
      </c>
      <c r="E30" s="335"/>
      <c r="F30" s="751" t="s">
        <v>137</v>
      </c>
      <c r="G30" s="357"/>
      <c r="H30" s="357"/>
      <c r="I30" s="357"/>
      <c r="J30" s="383"/>
      <c r="K30" s="357"/>
      <c r="L30" s="358"/>
      <c r="M30" s="749"/>
    </row>
    <row r="31" spans="1:15" s="729" customFormat="1" ht="15" customHeight="1">
      <c r="A31" s="637" t="s">
        <v>138</v>
      </c>
      <c r="B31" s="339" t="s">
        <v>4041</v>
      </c>
      <c r="C31" s="339" t="s">
        <v>3895</v>
      </c>
      <c r="D31" s="422">
        <v>1241.2</v>
      </c>
      <c r="E31" s="335"/>
      <c r="F31" s="751" t="s">
        <v>137</v>
      </c>
      <c r="G31" s="357"/>
      <c r="H31" s="357"/>
      <c r="I31" s="357"/>
      <c r="J31" s="383"/>
      <c r="K31" s="357"/>
      <c r="L31" s="358"/>
      <c r="M31" s="749"/>
    </row>
    <row r="32" spans="1:15" ht="15" customHeight="1">
      <c r="A32" s="637" t="s">
        <v>138</v>
      </c>
      <c r="B32" s="339" t="s">
        <v>4042</v>
      </c>
      <c r="C32" s="339" t="s">
        <v>3895</v>
      </c>
      <c r="D32" s="422">
        <v>1241.2</v>
      </c>
      <c r="E32" s="335"/>
      <c r="F32" s="751" t="s">
        <v>137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637" t="s">
        <v>138</v>
      </c>
      <c r="B33" s="339" t="s">
        <v>4043</v>
      </c>
      <c r="C33" s="339" t="s">
        <v>3895</v>
      </c>
      <c r="D33" s="422">
        <v>1241.2</v>
      </c>
      <c r="E33" s="335"/>
      <c r="F33" s="751" t="s">
        <v>137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637" t="s">
        <v>138</v>
      </c>
      <c r="B34" s="339" t="s">
        <v>4044</v>
      </c>
      <c r="C34" s="339" t="s">
        <v>3895</v>
      </c>
      <c r="D34" s="422">
        <v>1241.2</v>
      </c>
      <c r="E34" s="335"/>
      <c r="F34" s="751" t="s">
        <v>137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637" t="s">
        <v>138</v>
      </c>
      <c r="B35" s="339" t="s">
        <v>4047</v>
      </c>
      <c r="C35" s="339" t="s">
        <v>3895</v>
      </c>
      <c r="D35" s="422">
        <v>1241.2</v>
      </c>
      <c r="E35" s="335"/>
      <c r="F35" s="751" t="s">
        <v>137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637" t="s">
        <v>138</v>
      </c>
      <c r="B36" s="339" t="s">
        <v>4048</v>
      </c>
      <c r="C36" s="339" t="s">
        <v>3895</v>
      </c>
      <c r="D36" s="422">
        <v>1241.2</v>
      </c>
      <c r="E36" s="335"/>
      <c r="F36" s="751" t="s">
        <v>137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 thickBot="1">
      <c r="A37" s="638" t="s">
        <v>138</v>
      </c>
      <c r="B37" s="362" t="s">
        <v>4049</v>
      </c>
      <c r="C37" s="362" t="s">
        <v>3895</v>
      </c>
      <c r="D37" s="505">
        <v>1241.2</v>
      </c>
      <c r="E37" s="364"/>
      <c r="F37" s="753" t="s">
        <v>137</v>
      </c>
      <c r="G37" s="400"/>
      <c r="H37" s="364"/>
      <c r="I37" s="367"/>
      <c r="K37" s="357"/>
      <c r="L37" s="358"/>
      <c r="M37" s="359"/>
      <c r="N37" s="360"/>
      <c r="O37" s="360"/>
    </row>
    <row r="38" spans="1:15" ht="15" customHeight="1">
      <c r="A38" s="637" t="s">
        <v>138</v>
      </c>
      <c r="B38" s="396" t="s">
        <v>4031</v>
      </c>
      <c r="C38" s="339" t="s">
        <v>134</v>
      </c>
      <c r="D38" s="344">
        <v>-8117.68</v>
      </c>
      <c r="E38" s="335" t="s">
        <v>135</v>
      </c>
      <c r="F38" s="751" t="s">
        <v>190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637" t="s">
        <v>138</v>
      </c>
      <c r="B39" s="396" t="s">
        <v>4031</v>
      </c>
      <c r="C39" s="339" t="s">
        <v>134</v>
      </c>
      <c r="D39" s="2">
        <v>8117.68</v>
      </c>
      <c r="E39" s="335" t="s">
        <v>135</v>
      </c>
      <c r="F39" s="751" t="s">
        <v>190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37" t="s">
        <v>138</v>
      </c>
      <c r="B40" s="398" t="s">
        <v>4031</v>
      </c>
      <c r="C40" s="339" t="s">
        <v>134</v>
      </c>
      <c r="D40" s="2">
        <v>8117.68</v>
      </c>
      <c r="E40" s="335" t="s">
        <v>135</v>
      </c>
      <c r="F40" s="751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637" t="s">
        <v>138</v>
      </c>
      <c r="B41" s="398" t="s">
        <v>2139</v>
      </c>
      <c r="C41" s="339" t="s">
        <v>134</v>
      </c>
      <c r="D41" s="2">
        <v>11456.16</v>
      </c>
      <c r="E41" s="335"/>
      <c r="F41" s="751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637" t="s">
        <v>138</v>
      </c>
      <c r="B42" s="339" t="s">
        <v>4051</v>
      </c>
      <c r="C42" s="339" t="s">
        <v>134</v>
      </c>
      <c r="D42" s="2">
        <v>11456.16</v>
      </c>
      <c r="E42" s="335"/>
      <c r="F42" s="751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 thickBot="1">
      <c r="A43" s="638" t="s">
        <v>138</v>
      </c>
      <c r="B43" s="362" t="s">
        <v>2457</v>
      </c>
      <c r="C43" s="362" t="s">
        <v>134</v>
      </c>
      <c r="D43" s="87">
        <v>11456.16</v>
      </c>
      <c r="E43" s="364"/>
      <c r="F43" s="753" t="s">
        <v>190</v>
      </c>
      <c r="G43" s="400"/>
      <c r="H43" s="364"/>
      <c r="I43" s="367"/>
      <c r="K43" s="357"/>
      <c r="L43" s="358"/>
      <c r="M43" s="359"/>
      <c r="N43" s="360"/>
      <c r="O43" s="360"/>
    </row>
    <row r="44" spans="1:15" ht="15" customHeight="1">
      <c r="A44" s="637" t="s">
        <v>138</v>
      </c>
      <c r="B44" s="396" t="s">
        <v>4032</v>
      </c>
      <c r="C44" s="339" t="s">
        <v>141</v>
      </c>
      <c r="D44" s="344">
        <v>-9000.44</v>
      </c>
      <c r="E44" s="335" t="s">
        <v>137</v>
      </c>
      <c r="F44" s="751" t="s">
        <v>190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637" t="s">
        <v>138</v>
      </c>
      <c r="B45" s="396" t="s">
        <v>4032</v>
      </c>
      <c r="C45" s="339" t="s">
        <v>141</v>
      </c>
      <c r="D45" s="344">
        <v>-9000.44</v>
      </c>
      <c r="E45" s="335" t="s">
        <v>137</v>
      </c>
      <c r="F45" s="751" t="s">
        <v>190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637" t="s">
        <v>138</v>
      </c>
      <c r="B46" s="396" t="s">
        <v>4032</v>
      </c>
      <c r="C46" s="339" t="s">
        <v>141</v>
      </c>
      <c r="D46" s="2">
        <v>9000.44</v>
      </c>
      <c r="E46" s="335" t="s">
        <v>137</v>
      </c>
      <c r="F46" s="751" t="s">
        <v>190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>
      <c r="A47" s="637" t="s">
        <v>138</v>
      </c>
      <c r="B47" s="396" t="s">
        <v>4032</v>
      </c>
      <c r="C47" s="339" t="s">
        <v>141</v>
      </c>
      <c r="D47" s="2">
        <v>9000.44</v>
      </c>
      <c r="E47" s="335" t="s">
        <v>137</v>
      </c>
      <c r="F47" s="751" t="s">
        <v>190</v>
      </c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 thickBot="1">
      <c r="A48" s="638" t="s">
        <v>138</v>
      </c>
      <c r="B48" s="401" t="s">
        <v>4032</v>
      </c>
      <c r="C48" s="362" t="s">
        <v>141</v>
      </c>
      <c r="D48" s="87">
        <v>9000.44</v>
      </c>
      <c r="E48" s="364" t="s">
        <v>137</v>
      </c>
      <c r="F48" s="753" t="s">
        <v>190</v>
      </c>
      <c r="G48" s="400"/>
      <c r="H48" s="364"/>
      <c r="I48" s="367"/>
      <c r="K48" s="357"/>
      <c r="L48" s="358"/>
      <c r="M48" s="359"/>
      <c r="N48" s="360"/>
      <c r="O48" s="360"/>
    </row>
    <row r="49" spans="1:15" ht="15" customHeight="1">
      <c r="A49" s="637" t="s">
        <v>138</v>
      </c>
      <c r="B49" s="398" t="s">
        <v>2630</v>
      </c>
      <c r="C49" s="339" t="s">
        <v>457</v>
      </c>
      <c r="D49" s="2">
        <v>4423.08</v>
      </c>
      <c r="E49" s="335"/>
      <c r="F49" s="751" t="s">
        <v>190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 thickBot="1">
      <c r="A50" s="638" t="s">
        <v>138</v>
      </c>
      <c r="B50" s="362" t="s">
        <v>4052</v>
      </c>
      <c r="C50" s="362" t="s">
        <v>457</v>
      </c>
      <c r="D50" s="363">
        <v>13635.8</v>
      </c>
      <c r="E50" s="364"/>
      <c r="F50" s="753" t="s">
        <v>190</v>
      </c>
      <c r="G50" s="400"/>
      <c r="H50" s="364"/>
      <c r="I50" s="367"/>
      <c r="K50" s="357"/>
      <c r="L50" s="358"/>
      <c r="M50" s="359"/>
      <c r="N50" s="360"/>
      <c r="O50" s="360"/>
    </row>
    <row r="51" spans="1:15" ht="18" customHeight="1">
      <c r="A51" s="643"/>
      <c r="B51" s="323" t="s">
        <v>2861</v>
      </c>
      <c r="C51" s="323">
        <v>3000285387</v>
      </c>
      <c r="D51" s="6">
        <v>116000</v>
      </c>
      <c r="E51" s="335"/>
      <c r="F51" s="751"/>
      <c r="G51" s="423"/>
      <c r="H51" s="335"/>
      <c r="I51" s="357"/>
      <c r="K51" s="357"/>
      <c r="L51" s="358"/>
      <c r="M51" s="359"/>
      <c r="N51" s="360"/>
      <c r="O51" s="360"/>
    </row>
    <row r="52" spans="1:15" ht="18" customHeight="1">
      <c r="A52" s="643"/>
      <c r="B52" s="323" t="s">
        <v>2770</v>
      </c>
      <c r="C52" s="323">
        <v>2000279246</v>
      </c>
      <c r="D52" s="6">
        <v>-10073.61</v>
      </c>
      <c r="E52" s="335"/>
      <c r="F52" s="751"/>
      <c r="G52" s="423"/>
      <c r="H52" s="335"/>
      <c r="I52" s="357"/>
      <c r="K52" s="357"/>
      <c r="L52" s="358"/>
      <c r="M52" s="359"/>
      <c r="N52" s="360"/>
      <c r="O52" s="360"/>
    </row>
    <row r="53" spans="1:15" ht="18" customHeight="1">
      <c r="A53" s="643"/>
      <c r="B53" s="323" t="s">
        <v>2770</v>
      </c>
      <c r="C53" s="323">
        <v>2000279481</v>
      </c>
      <c r="D53" s="6">
        <v>-11373.45</v>
      </c>
      <c r="E53" s="335"/>
      <c r="F53" s="751"/>
      <c r="G53" s="423"/>
      <c r="H53" s="335"/>
      <c r="I53" s="357"/>
      <c r="K53" s="357"/>
      <c r="L53" s="358"/>
      <c r="M53" s="359"/>
      <c r="N53" s="360"/>
      <c r="O53" s="360"/>
    </row>
    <row r="54" spans="1:15" ht="18" customHeight="1">
      <c r="A54" s="643"/>
      <c r="B54" s="323" t="s">
        <v>2770</v>
      </c>
      <c r="C54" s="323">
        <v>2000279829</v>
      </c>
      <c r="D54" s="6">
        <v>-1160</v>
      </c>
      <c r="E54" s="335"/>
      <c r="F54" s="751"/>
      <c r="G54" s="423"/>
      <c r="H54" s="335"/>
      <c r="I54" s="357"/>
      <c r="K54" s="357"/>
      <c r="L54" s="358"/>
      <c r="M54" s="359"/>
      <c r="N54" s="360"/>
      <c r="O54" s="360"/>
    </row>
    <row r="55" spans="1:15" ht="18" customHeight="1">
      <c r="A55" s="643"/>
      <c r="B55" s="323" t="s">
        <v>2770</v>
      </c>
      <c r="C55" s="323">
        <v>2000279996</v>
      </c>
      <c r="D55" s="6">
        <v>-4887.2299999999996</v>
      </c>
      <c r="E55" s="335"/>
      <c r="F55" s="751"/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643"/>
      <c r="B56" s="380"/>
      <c r="C56" s="380"/>
      <c r="D56" s="382"/>
      <c r="E56" s="335"/>
      <c r="F56" s="751"/>
      <c r="G56" s="423"/>
      <c r="H56" s="335"/>
      <c r="I56" s="357"/>
      <c r="K56" s="357"/>
      <c r="L56" s="358"/>
      <c r="M56" s="359"/>
      <c r="N56" s="360"/>
      <c r="O56" s="360"/>
    </row>
    <row r="57" spans="1:15" ht="15" customHeight="1">
      <c r="A57" s="643"/>
      <c r="B57" s="380"/>
      <c r="C57" s="380"/>
      <c r="D57" s="382"/>
      <c r="E57" s="335"/>
      <c r="F57" s="751"/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643"/>
      <c r="B58" s="380"/>
      <c r="C58" s="380"/>
      <c r="D58" s="382"/>
      <c r="E58" s="335"/>
      <c r="F58" s="751"/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>
      <c r="A59" s="643"/>
      <c r="B59" s="380"/>
      <c r="C59" s="380"/>
      <c r="D59" s="382"/>
      <c r="E59" s="335"/>
      <c r="F59" s="751"/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643"/>
      <c r="B60" s="380"/>
      <c r="C60" s="380"/>
      <c r="D60" s="382"/>
      <c r="E60" s="335"/>
      <c r="F60" s="751"/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>
      <c r="A61" s="643"/>
      <c r="B61" s="380"/>
      <c r="C61" s="380"/>
      <c r="D61" s="787"/>
      <c r="E61" s="335"/>
      <c r="F61" s="751"/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>
      <c r="A62" s="643"/>
      <c r="B62" s="380"/>
      <c r="C62" s="380"/>
      <c r="D62" s="382"/>
      <c r="E62" s="335"/>
      <c r="F62" s="496"/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>
      <c r="A63" s="64"/>
      <c r="B63" s="79"/>
      <c r="C63" s="61"/>
      <c r="D63" s="65">
        <f>SUM(D5:D62)</f>
        <v>282391.58999999997</v>
      </c>
      <c r="E63" s="65"/>
      <c r="F63" s="65"/>
      <c r="G63" s="65">
        <f>SUM(G32:G62)</f>
        <v>0</v>
      </c>
      <c r="H63" s="65"/>
      <c r="I63" s="65"/>
      <c r="J63" s="384">
        <f>SUM(J32:J62)</f>
        <v>0</v>
      </c>
      <c r="K63" s="65"/>
      <c r="L63" s="65">
        <f>SUM(L32:L62)</f>
        <v>0</v>
      </c>
      <c r="M63" s="65">
        <f>SUM(M32:M62)</f>
        <v>0</v>
      </c>
      <c r="N63" s="65"/>
      <c r="O63" s="49"/>
    </row>
    <row r="64" spans="1:15" ht="15" customHeight="1">
      <c r="A64" s="64"/>
      <c r="B64" s="79"/>
      <c r="C64" s="61"/>
      <c r="D64" s="65"/>
      <c r="E64" s="13"/>
      <c r="F64" s="75"/>
      <c r="G64" s="65"/>
      <c r="H64" s="13"/>
      <c r="L64" s="42"/>
      <c r="M64" s="71"/>
      <c r="N64" s="49"/>
      <c r="O64" s="49"/>
    </row>
    <row r="65" spans="1:15" ht="15" customHeight="1">
      <c r="A65" s="46"/>
      <c r="B65" s="47"/>
      <c r="C65" s="47"/>
      <c r="D65" s="55"/>
      <c r="E65" s="13"/>
      <c r="F65" s="70"/>
      <c r="L65" s="42"/>
      <c r="M65" s="71"/>
      <c r="N65" s="49"/>
      <c r="O65" s="49"/>
    </row>
    <row r="66" spans="1:15" ht="12.75">
      <c r="A66" s="46"/>
      <c r="B66" s="47"/>
      <c r="C66" s="47"/>
      <c r="D66" s="65"/>
      <c r="E66" s="65"/>
      <c r="F66" s="65"/>
      <c r="G66" s="65"/>
      <c r="H66" s="65"/>
      <c r="I66" s="65"/>
      <c r="J66" s="384"/>
      <c r="K66" s="65"/>
      <c r="L66" s="65"/>
      <c r="M66" s="65"/>
      <c r="N66" s="80"/>
      <c r="O66" s="49"/>
    </row>
    <row r="67" spans="1:15" ht="12.75">
      <c r="A67" s="46"/>
      <c r="B67" s="47"/>
      <c r="C67" s="47"/>
      <c r="D67" s="52"/>
      <c r="E67" s="13"/>
      <c r="F67" s="65"/>
      <c r="G67" s="73"/>
      <c r="H67" s="73"/>
      <c r="I67" s="73"/>
      <c r="J67" s="517"/>
      <c r="K67" s="73"/>
      <c r="L67" s="73"/>
      <c r="M67" s="154">
        <f>L63+M63-G63</f>
        <v>0</v>
      </c>
      <c r="N67" s="81"/>
      <c r="O67" s="54"/>
    </row>
    <row r="68" spans="1:15" ht="12.75">
      <c r="A68" s="46"/>
      <c r="B68" s="47"/>
      <c r="C68" s="47"/>
      <c r="D68" s="52"/>
      <c r="E68" s="13"/>
      <c r="F68" s="73"/>
      <c r="G68" s="73"/>
      <c r="H68" s="73"/>
      <c r="I68" s="73"/>
      <c r="J68" s="517"/>
      <c r="K68" s="73"/>
      <c r="L68" s="73"/>
      <c r="M68" s="81"/>
      <c r="N68" s="81"/>
      <c r="O68" s="54"/>
    </row>
    <row r="69" spans="1:15" ht="12.75">
      <c r="A69" s="46"/>
      <c r="B69" s="47"/>
      <c r="C69" s="47"/>
      <c r="D69" s="52"/>
      <c r="E69" s="13"/>
      <c r="F69" s="73"/>
      <c r="G69" s="73"/>
      <c r="H69" s="73"/>
      <c r="I69" s="73"/>
      <c r="J69" s="517"/>
      <c r="K69" s="73"/>
      <c r="L69" s="73"/>
      <c r="M69" s="81"/>
      <c r="N69" s="81"/>
      <c r="O69" s="54"/>
    </row>
    <row r="70" spans="1:15" ht="12.75">
      <c r="A70" s="46"/>
      <c r="B70" s="47"/>
      <c r="C70" s="47"/>
      <c r="D70" s="52"/>
      <c r="E70" s="13"/>
      <c r="F70" s="73"/>
      <c r="G70" s="82"/>
      <c r="H70" s="82"/>
      <c r="I70" s="83"/>
      <c r="J70" s="517"/>
      <c r="K70" s="73"/>
      <c r="L70" s="73"/>
      <c r="M70" s="81"/>
      <c r="N70" s="81"/>
      <c r="O70" s="54"/>
    </row>
    <row r="71" spans="1:15" ht="12.75">
      <c r="A71" s="46"/>
      <c r="B71" s="47"/>
      <c r="C71" s="47"/>
      <c r="D71" s="52"/>
      <c r="E71" s="13"/>
      <c r="F71" s="73"/>
      <c r="G71" s="73"/>
      <c r="H71" s="73"/>
      <c r="I71" s="73"/>
      <c r="J71" s="517"/>
      <c r="K71" s="73"/>
      <c r="L71" s="73"/>
      <c r="M71" s="81"/>
      <c r="N71" s="81"/>
      <c r="O71" s="54"/>
    </row>
    <row r="72" spans="1:15" ht="12.75">
      <c r="A72" s="46"/>
      <c r="B72" s="47"/>
      <c r="C72" s="47"/>
      <c r="D72" s="52"/>
      <c r="E72" s="13"/>
      <c r="F72" s="73"/>
      <c r="G72" s="73"/>
      <c r="H72" s="73"/>
      <c r="I72" s="73"/>
      <c r="J72" s="517"/>
      <c r="K72" s="73"/>
      <c r="L72" s="73"/>
      <c r="M72" s="81"/>
      <c r="N72" s="81"/>
      <c r="O72" s="54"/>
    </row>
    <row r="73" spans="1:15" ht="12.75">
      <c r="A73" s="46"/>
      <c r="B73" s="47"/>
      <c r="C73" s="47"/>
      <c r="D73" s="52"/>
      <c r="E73" s="13"/>
      <c r="F73" s="73"/>
      <c r="G73" s="83"/>
      <c r="H73" s="83"/>
      <c r="I73" s="83"/>
      <c r="J73" s="517"/>
      <c r="K73" s="73"/>
      <c r="L73" s="73"/>
      <c r="M73" s="81"/>
      <c r="N73" s="81"/>
      <c r="O73" s="54"/>
    </row>
    <row r="74" spans="1:15" ht="12.75">
      <c r="A74" s="46"/>
      <c r="B74" s="47"/>
      <c r="C74" s="47"/>
      <c r="D74" s="52"/>
      <c r="E74" s="13"/>
      <c r="F74" s="73"/>
      <c r="G74" s="73"/>
      <c r="H74" s="73"/>
      <c r="I74" s="73"/>
      <c r="J74" s="517"/>
      <c r="K74" s="73"/>
      <c r="L74" s="73"/>
      <c r="M74" s="81"/>
      <c r="N74" s="81"/>
      <c r="O74" s="54"/>
    </row>
    <row r="75" spans="1:15" ht="12.75">
      <c r="A75" s="46"/>
      <c r="B75" s="47"/>
      <c r="C75" s="47"/>
      <c r="D75" s="52"/>
      <c r="E75" s="13"/>
      <c r="F75" s="73"/>
      <c r="G75" s="73"/>
      <c r="H75" s="73"/>
      <c r="I75" s="73"/>
      <c r="J75" s="517"/>
      <c r="K75" s="73"/>
      <c r="L75" s="73"/>
      <c r="M75" s="81"/>
      <c r="N75" s="81"/>
      <c r="O75" s="54"/>
    </row>
    <row r="76" spans="1:15" ht="12.75">
      <c r="A76" s="46"/>
      <c r="B76" s="47"/>
      <c r="C76" s="73"/>
      <c r="D76" s="81"/>
      <c r="E76" s="13"/>
      <c r="F76" s="73"/>
      <c r="G76" s="73"/>
      <c r="H76" s="73"/>
      <c r="I76" s="73"/>
      <c r="J76" s="517"/>
      <c r="K76" s="73"/>
      <c r="L76" s="73"/>
      <c r="M76" s="81"/>
      <c r="N76" s="81"/>
      <c r="O76" s="54"/>
    </row>
    <row r="77" spans="1:15" ht="12.75">
      <c r="A77" s="46"/>
      <c r="B77" s="47"/>
      <c r="C77" s="73"/>
      <c r="D77" s="81"/>
      <c r="E77" s="13"/>
      <c r="F77" s="73"/>
      <c r="G77" s="73"/>
      <c r="H77" s="73"/>
      <c r="I77" s="73"/>
      <c r="J77" s="517"/>
      <c r="K77" s="73"/>
      <c r="L77" s="73"/>
      <c r="M77" s="81"/>
      <c r="N77" s="81"/>
      <c r="O77" s="54"/>
    </row>
    <row r="78" spans="1:15" ht="12.75">
      <c r="A78" s="46"/>
      <c r="B78" s="47"/>
      <c r="C78" s="47"/>
      <c r="D78" s="52"/>
      <c r="E78" s="13"/>
      <c r="F78" s="73"/>
      <c r="G78" s="73"/>
      <c r="H78" s="73"/>
      <c r="I78" s="73"/>
      <c r="J78" s="517"/>
      <c r="K78" s="73"/>
      <c r="L78" s="73"/>
      <c r="M78" s="81"/>
      <c r="N78" s="81"/>
      <c r="O78" s="54"/>
    </row>
    <row r="79" spans="1:15" ht="12.75">
      <c r="A79" s="46"/>
      <c r="B79" s="47"/>
      <c r="C79" s="47"/>
      <c r="D79" s="52"/>
      <c r="E79" s="13"/>
      <c r="F79" s="73"/>
      <c r="G79" s="73"/>
      <c r="H79" s="73"/>
      <c r="I79" s="73"/>
      <c r="J79" s="517"/>
      <c r="K79" s="73"/>
      <c r="L79" s="73"/>
      <c r="M79" s="81"/>
      <c r="N79" s="81"/>
      <c r="O79" s="54"/>
    </row>
    <row r="80" spans="1:15" ht="12.75">
      <c r="A80" s="46"/>
      <c r="B80" s="47"/>
      <c r="C80" s="47"/>
      <c r="D80" s="48"/>
      <c r="E80" s="13"/>
      <c r="F80" s="73"/>
      <c r="G80"/>
      <c r="H80"/>
      <c r="I80"/>
      <c r="J80" s="518"/>
      <c r="K80"/>
      <c r="L80"/>
      <c r="M80" s="54"/>
      <c r="N80" s="54"/>
      <c r="O80" s="54"/>
    </row>
    <row r="81" spans="1:15" ht="12.75">
      <c r="A81" s="46"/>
      <c r="B81" s="47"/>
      <c r="C81" s="47"/>
      <c r="D81" s="48"/>
      <c r="E81" s="13"/>
      <c r="F81" s="73"/>
      <c r="G81"/>
      <c r="H81"/>
      <c r="I81"/>
      <c r="J81" s="518"/>
      <c r="K81"/>
      <c r="L81"/>
      <c r="M81" s="54"/>
      <c r="N81" s="54"/>
      <c r="O81" s="54"/>
    </row>
    <row r="82" spans="1:15">
      <c r="A82" s="66"/>
      <c r="B82" s="40" t="s">
        <v>25</v>
      </c>
      <c r="E82" s="40"/>
      <c r="M82" s="45"/>
      <c r="N82" s="49"/>
      <c r="O82" s="49"/>
    </row>
    <row r="83" spans="1:15">
      <c r="A83" s="59"/>
      <c r="B83" s="40" t="s">
        <v>127</v>
      </c>
      <c r="E83" s="40"/>
      <c r="M83" s="45"/>
      <c r="N83" s="49"/>
      <c r="O83" s="49"/>
    </row>
    <row r="84" spans="1:15">
      <c r="A84" s="60"/>
      <c r="B84" s="40" t="s">
        <v>161</v>
      </c>
      <c r="E84" s="40"/>
      <c r="M84" s="45"/>
      <c r="N84" s="49"/>
      <c r="O84" s="49"/>
    </row>
    <row r="85" spans="1:15">
      <c r="A85" s="842"/>
      <c r="B85" s="40" t="s">
        <v>3292</v>
      </c>
      <c r="M85" s="45"/>
      <c r="N85" s="49"/>
      <c r="O85" s="49"/>
    </row>
    <row r="86" spans="1:15">
      <c r="M86" s="45"/>
      <c r="N86" s="49"/>
      <c r="O86" s="49"/>
    </row>
    <row r="87" spans="1:15">
      <c r="M87" s="45"/>
      <c r="N87" s="49"/>
      <c r="O87" s="49"/>
    </row>
    <row r="88" spans="1:15">
      <c r="M88" s="45"/>
      <c r="N88" s="49"/>
      <c r="O88" s="49"/>
    </row>
    <row r="89" spans="1:15">
      <c r="M89" s="45"/>
      <c r="N89" s="49"/>
      <c r="O89" s="49"/>
    </row>
    <row r="90" spans="1:15">
      <c r="M90" s="45"/>
      <c r="N90" s="49"/>
      <c r="O90" s="49"/>
    </row>
    <row r="91" spans="1:15">
      <c r="M91" s="45"/>
      <c r="N91" s="49"/>
      <c r="O91" s="49"/>
    </row>
    <row r="92" spans="1:15">
      <c r="M92" s="45"/>
      <c r="N92" s="49"/>
      <c r="O92" s="49"/>
    </row>
    <row r="93" spans="1:15">
      <c r="M93" s="45"/>
      <c r="N93" s="49"/>
      <c r="O93" s="49"/>
    </row>
    <row r="94" spans="1:15">
      <c r="M94" s="45"/>
      <c r="N94" s="49"/>
      <c r="O94" s="49"/>
    </row>
    <row r="95" spans="1:15"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</sheetData>
  <autoFilter ref="A4:O60"/>
  <sortState ref="A5:F50">
    <sortCondition ref="C5:C50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H107"/>
  <sheetViews>
    <sheetView topLeftCell="A71" workbookViewId="0">
      <selection activeCell="E93" sqref="E93"/>
    </sheetView>
  </sheetViews>
  <sheetFormatPr baseColWidth="10" defaultRowHeight="12.75"/>
  <cols>
    <col min="2" max="2" width="33" bestFit="1" customWidth="1"/>
  </cols>
  <sheetData>
    <row r="1" spans="1:7">
      <c r="A1" s="3">
        <v>42756</v>
      </c>
      <c r="B1" s="4" t="s">
        <v>160</v>
      </c>
      <c r="C1" s="4" t="s">
        <v>524</v>
      </c>
      <c r="D1" s="4" t="s">
        <v>404</v>
      </c>
      <c r="E1" s="4" t="s">
        <v>524</v>
      </c>
      <c r="F1" s="4" t="s">
        <v>404</v>
      </c>
      <c r="G1" s="5">
        <v>-13500.08</v>
      </c>
    </row>
    <row r="2" spans="1:7">
      <c r="A2" s="3">
        <v>42756</v>
      </c>
      <c r="B2" s="4" t="s">
        <v>160</v>
      </c>
      <c r="C2" s="4" t="s">
        <v>112</v>
      </c>
      <c r="D2" s="4" t="s">
        <v>404</v>
      </c>
      <c r="E2" s="4" t="s">
        <v>112</v>
      </c>
      <c r="F2" s="4" t="s">
        <v>404</v>
      </c>
      <c r="G2" s="5">
        <v>-19565.72</v>
      </c>
    </row>
    <row r="3" spans="1:7">
      <c r="A3" s="3">
        <v>42756</v>
      </c>
      <c r="B3" s="4" t="s">
        <v>160</v>
      </c>
      <c r="C3" s="4" t="s">
        <v>101</v>
      </c>
      <c r="D3" s="4" t="s">
        <v>399</v>
      </c>
      <c r="E3" s="4" t="s">
        <v>101</v>
      </c>
      <c r="F3" s="4" t="s">
        <v>399</v>
      </c>
      <c r="G3" s="5">
        <v>-8100.28</v>
      </c>
    </row>
    <row r="4" spans="1:7">
      <c r="A4" s="3">
        <v>42756</v>
      </c>
      <c r="B4" s="4" t="s">
        <v>160</v>
      </c>
      <c r="C4" s="4" t="s">
        <v>409</v>
      </c>
      <c r="D4" s="4" t="s">
        <v>399</v>
      </c>
      <c r="E4" s="4" t="s">
        <v>409</v>
      </c>
      <c r="F4" s="4" t="s">
        <v>399</v>
      </c>
      <c r="G4" s="5">
        <v>-6750.04</v>
      </c>
    </row>
    <row r="5" spans="1:7">
      <c r="A5" s="3">
        <v>42759</v>
      </c>
      <c r="B5" s="4" t="s">
        <v>160</v>
      </c>
      <c r="C5" s="4" t="s">
        <v>622</v>
      </c>
      <c r="D5" s="4" t="s">
        <v>404</v>
      </c>
      <c r="E5" s="4" t="s">
        <v>622</v>
      </c>
      <c r="F5" s="4" t="s">
        <v>404</v>
      </c>
      <c r="G5" s="5">
        <v>-13500.08</v>
      </c>
    </row>
    <row r="6" spans="1:7">
      <c r="A6" s="3">
        <v>42759</v>
      </c>
      <c r="B6" s="4" t="s">
        <v>160</v>
      </c>
      <c r="C6" s="4" t="s">
        <v>525</v>
      </c>
      <c r="D6" s="4" t="s">
        <v>399</v>
      </c>
      <c r="E6" s="4" t="s">
        <v>525</v>
      </c>
      <c r="F6" s="4" t="s">
        <v>399</v>
      </c>
      <c r="G6" s="5">
        <v>-9000.44</v>
      </c>
    </row>
    <row r="7" spans="1:7">
      <c r="A7" s="3">
        <v>42759</v>
      </c>
      <c r="B7" s="4" t="s">
        <v>160</v>
      </c>
      <c r="C7" s="4" t="s">
        <v>67</v>
      </c>
      <c r="D7" s="4" t="s">
        <v>399</v>
      </c>
      <c r="E7" s="4" t="s">
        <v>67</v>
      </c>
      <c r="F7" s="4" t="s">
        <v>399</v>
      </c>
      <c r="G7" s="5">
        <v>-9000.44</v>
      </c>
    </row>
    <row r="8" spans="1:7">
      <c r="A8" s="3">
        <v>42760</v>
      </c>
      <c r="B8" s="4" t="s">
        <v>160</v>
      </c>
      <c r="C8" s="4" t="s">
        <v>417</v>
      </c>
      <c r="D8" s="4" t="s">
        <v>399</v>
      </c>
      <c r="E8" s="4" t="s">
        <v>417</v>
      </c>
      <c r="F8" s="4" t="s">
        <v>399</v>
      </c>
      <c r="G8" s="5">
        <v>-6750.04</v>
      </c>
    </row>
    <row r="9" spans="1:7">
      <c r="A9" s="3">
        <v>42760</v>
      </c>
      <c r="B9" s="4" t="s">
        <v>160</v>
      </c>
      <c r="C9" s="4" t="s">
        <v>519</v>
      </c>
      <c r="D9" s="4" t="s">
        <v>404</v>
      </c>
      <c r="E9" s="4" t="s">
        <v>519</v>
      </c>
      <c r="F9" s="4" t="s">
        <v>404</v>
      </c>
      <c r="G9" s="5">
        <v>-13500.08</v>
      </c>
    </row>
    <row r="10" spans="1:7">
      <c r="A10" s="3">
        <v>42760</v>
      </c>
      <c r="B10" s="4" t="s">
        <v>160</v>
      </c>
      <c r="C10" s="4" t="s">
        <v>491</v>
      </c>
      <c r="D10" s="4" t="s">
        <v>420</v>
      </c>
      <c r="E10" s="4" t="s">
        <v>491</v>
      </c>
      <c r="F10" s="4" t="s">
        <v>420</v>
      </c>
      <c r="G10" s="5">
        <v>-11893.48</v>
      </c>
    </row>
    <row r="11" spans="1:7">
      <c r="A11" s="3">
        <v>42761</v>
      </c>
      <c r="B11" s="4" t="s">
        <v>160</v>
      </c>
      <c r="C11" s="4" t="s">
        <v>495</v>
      </c>
      <c r="D11" s="4" t="s">
        <v>404</v>
      </c>
      <c r="E11" s="4" t="s">
        <v>495</v>
      </c>
      <c r="F11" s="4" t="s">
        <v>404</v>
      </c>
      <c r="G11" s="5">
        <v>-13500.08</v>
      </c>
    </row>
    <row r="12" spans="1:7">
      <c r="A12" s="3">
        <v>42761</v>
      </c>
      <c r="B12" s="4" t="s">
        <v>160</v>
      </c>
      <c r="C12" s="4" t="s">
        <v>533</v>
      </c>
      <c r="D12" s="4" t="s">
        <v>404</v>
      </c>
      <c r="E12" s="4" t="s">
        <v>533</v>
      </c>
      <c r="F12" s="4" t="s">
        <v>404</v>
      </c>
      <c r="G12" s="5">
        <v>-8181.48</v>
      </c>
    </row>
    <row r="13" spans="1:7">
      <c r="A13" s="3">
        <v>42761</v>
      </c>
      <c r="B13" s="4" t="s">
        <v>160</v>
      </c>
      <c r="C13" s="4" t="s">
        <v>514</v>
      </c>
      <c r="D13" s="4" t="s">
        <v>515</v>
      </c>
      <c r="E13" s="4" t="s">
        <v>514</v>
      </c>
      <c r="F13" s="4" t="s">
        <v>515</v>
      </c>
      <c r="G13" s="5">
        <v>-12824.96</v>
      </c>
    </row>
    <row r="14" spans="1:7">
      <c r="A14" s="3">
        <v>42761</v>
      </c>
      <c r="B14" s="4" t="s">
        <v>160</v>
      </c>
      <c r="C14" s="4" t="s">
        <v>623</v>
      </c>
      <c r="D14" s="4" t="s">
        <v>404</v>
      </c>
      <c r="E14" s="4" t="s">
        <v>623</v>
      </c>
      <c r="F14" s="4" t="s">
        <v>404</v>
      </c>
      <c r="G14" s="5">
        <v>-19565.72</v>
      </c>
    </row>
    <row r="15" spans="1:7">
      <c r="A15" s="3">
        <v>42762</v>
      </c>
      <c r="B15" s="4" t="s">
        <v>160</v>
      </c>
      <c r="C15" s="4" t="s">
        <v>624</v>
      </c>
      <c r="D15" s="4" t="s">
        <v>399</v>
      </c>
      <c r="E15" s="4" t="s">
        <v>624</v>
      </c>
      <c r="F15" s="4" t="s">
        <v>399</v>
      </c>
      <c r="G15" s="5">
        <v>-6750.04</v>
      </c>
    </row>
    <row r="16" spans="1:7">
      <c r="A16" s="3">
        <v>42762</v>
      </c>
      <c r="B16" s="4" t="s">
        <v>160</v>
      </c>
      <c r="C16" s="4" t="s">
        <v>625</v>
      </c>
      <c r="D16" s="4" t="s">
        <v>404</v>
      </c>
      <c r="E16" s="4" t="s">
        <v>625</v>
      </c>
      <c r="F16" s="4" t="s">
        <v>404</v>
      </c>
      <c r="G16" s="5">
        <v>-8887.92</v>
      </c>
    </row>
    <row r="17" spans="1:8">
      <c r="A17" s="56">
        <v>42756</v>
      </c>
      <c r="B17" s="57" t="s">
        <v>156</v>
      </c>
      <c r="C17" s="57" t="s">
        <v>631</v>
      </c>
      <c r="D17" s="57" t="s">
        <v>157</v>
      </c>
      <c r="E17" s="57" t="s">
        <v>631</v>
      </c>
      <c r="F17" s="57" t="s">
        <v>157</v>
      </c>
      <c r="G17" s="30">
        <v>1241.2</v>
      </c>
      <c r="H17" s="57" t="s">
        <v>158</v>
      </c>
    </row>
    <row r="18" spans="1:8">
      <c r="A18" s="56">
        <v>42756</v>
      </c>
      <c r="B18" s="57" t="s">
        <v>156</v>
      </c>
      <c r="C18" s="57" t="s">
        <v>626</v>
      </c>
      <c r="D18" s="57" t="s">
        <v>157</v>
      </c>
      <c r="E18" s="57" t="s">
        <v>626</v>
      </c>
      <c r="F18" s="57" t="s">
        <v>157</v>
      </c>
      <c r="G18" s="30">
        <v>1241.2</v>
      </c>
      <c r="H18" s="57" t="s">
        <v>158</v>
      </c>
    </row>
    <row r="19" spans="1:8">
      <c r="A19" s="56">
        <v>42756</v>
      </c>
      <c r="B19" s="57" t="s">
        <v>156</v>
      </c>
      <c r="C19" s="57" t="s">
        <v>628</v>
      </c>
      <c r="D19" s="57" t="s">
        <v>157</v>
      </c>
      <c r="E19" s="57" t="s">
        <v>628</v>
      </c>
      <c r="F19" s="57" t="s">
        <v>157</v>
      </c>
      <c r="G19" s="30">
        <v>1241.2</v>
      </c>
      <c r="H19" s="57" t="s">
        <v>158</v>
      </c>
    </row>
    <row r="20" spans="1:8">
      <c r="A20" s="56">
        <v>42756</v>
      </c>
      <c r="B20" s="57" t="s">
        <v>156</v>
      </c>
      <c r="C20" s="57" t="s">
        <v>630</v>
      </c>
      <c r="D20" s="57" t="s">
        <v>157</v>
      </c>
      <c r="E20" s="57" t="s">
        <v>630</v>
      </c>
      <c r="F20" s="57" t="s">
        <v>157</v>
      </c>
      <c r="G20" s="30">
        <v>1241.2</v>
      </c>
      <c r="H20" s="57" t="s">
        <v>158</v>
      </c>
    </row>
    <row r="21" spans="1:8">
      <c r="A21" s="56">
        <v>42762</v>
      </c>
      <c r="B21" s="57" t="s">
        <v>156</v>
      </c>
      <c r="C21" s="57" t="s">
        <v>681</v>
      </c>
      <c r="D21" s="57" t="s">
        <v>157</v>
      </c>
      <c r="E21" s="57" t="s">
        <v>681</v>
      </c>
      <c r="F21" s="57" t="s">
        <v>157</v>
      </c>
      <c r="G21" s="30">
        <v>1241.2</v>
      </c>
      <c r="H21" s="57" t="s">
        <v>158</v>
      </c>
    </row>
    <row r="22" spans="1:8">
      <c r="A22" s="56">
        <v>42759</v>
      </c>
      <c r="B22" s="57" t="s">
        <v>156</v>
      </c>
      <c r="C22" s="57" t="s">
        <v>640</v>
      </c>
      <c r="D22" s="57" t="s">
        <v>157</v>
      </c>
      <c r="E22" s="57" t="s">
        <v>640</v>
      </c>
      <c r="F22" s="57" t="s">
        <v>157</v>
      </c>
      <c r="G22" s="30">
        <v>1241.2</v>
      </c>
      <c r="H22" s="57" t="s">
        <v>158</v>
      </c>
    </row>
    <row r="23" spans="1:8">
      <c r="A23" s="56">
        <v>42761</v>
      </c>
      <c r="B23" s="57" t="s">
        <v>156</v>
      </c>
      <c r="C23" s="57" t="s">
        <v>658</v>
      </c>
      <c r="D23" s="57" t="s">
        <v>157</v>
      </c>
      <c r="E23" s="57" t="s">
        <v>658</v>
      </c>
      <c r="F23" s="57" t="s">
        <v>157</v>
      </c>
      <c r="G23" s="30">
        <v>1241.2</v>
      </c>
      <c r="H23" s="57" t="s">
        <v>158</v>
      </c>
    </row>
    <row r="24" spans="1:8">
      <c r="A24" s="56">
        <v>42759</v>
      </c>
      <c r="B24" s="57" t="s">
        <v>156</v>
      </c>
      <c r="C24" s="57" t="s">
        <v>632</v>
      </c>
      <c r="D24" s="57" t="s">
        <v>157</v>
      </c>
      <c r="E24" s="57" t="s">
        <v>632</v>
      </c>
      <c r="F24" s="57" t="s">
        <v>157</v>
      </c>
      <c r="G24" s="30">
        <v>1241.2</v>
      </c>
      <c r="H24" s="57" t="s">
        <v>158</v>
      </c>
    </row>
    <row r="25" spans="1:8">
      <c r="A25" s="56">
        <v>42761</v>
      </c>
      <c r="B25" s="57" t="s">
        <v>156</v>
      </c>
      <c r="C25" s="57" t="s">
        <v>656</v>
      </c>
      <c r="D25" s="57" t="s">
        <v>157</v>
      </c>
      <c r="E25" s="57" t="s">
        <v>656</v>
      </c>
      <c r="F25" s="57" t="s">
        <v>157</v>
      </c>
      <c r="G25" s="30">
        <v>1241.2</v>
      </c>
      <c r="H25" s="57" t="s">
        <v>158</v>
      </c>
    </row>
    <row r="26" spans="1:8">
      <c r="A26" s="56">
        <v>42761</v>
      </c>
      <c r="B26" s="57" t="s">
        <v>156</v>
      </c>
      <c r="C26" s="57" t="s">
        <v>660</v>
      </c>
      <c r="D26" s="57" t="s">
        <v>157</v>
      </c>
      <c r="E26" s="57" t="s">
        <v>660</v>
      </c>
      <c r="F26" s="57" t="s">
        <v>157</v>
      </c>
      <c r="G26" s="30">
        <v>1241.2</v>
      </c>
      <c r="H26" s="57" t="s">
        <v>158</v>
      </c>
    </row>
    <row r="27" spans="1:8">
      <c r="A27" s="56">
        <v>42761</v>
      </c>
      <c r="B27" s="57" t="s">
        <v>156</v>
      </c>
      <c r="C27" s="57" t="s">
        <v>669</v>
      </c>
      <c r="D27" s="57" t="s">
        <v>157</v>
      </c>
      <c r="E27" s="57" t="s">
        <v>669</v>
      </c>
      <c r="F27" s="57" t="s">
        <v>157</v>
      </c>
      <c r="G27" s="30">
        <v>1241.2</v>
      </c>
      <c r="H27" s="57" t="s">
        <v>158</v>
      </c>
    </row>
    <row r="28" spans="1:8">
      <c r="A28" s="56">
        <v>42761</v>
      </c>
      <c r="B28" s="57" t="s">
        <v>156</v>
      </c>
      <c r="C28" s="57" t="s">
        <v>662</v>
      </c>
      <c r="D28" s="57" t="s">
        <v>157</v>
      </c>
      <c r="E28" s="57" t="s">
        <v>662</v>
      </c>
      <c r="F28" s="57" t="s">
        <v>157</v>
      </c>
      <c r="G28" s="30">
        <v>1241.2</v>
      </c>
      <c r="H28" s="57" t="s">
        <v>158</v>
      </c>
    </row>
    <row r="29" spans="1:8">
      <c r="A29" s="56">
        <v>42761</v>
      </c>
      <c r="B29" s="57" t="s">
        <v>156</v>
      </c>
      <c r="C29" s="57" t="s">
        <v>667</v>
      </c>
      <c r="D29" s="57" t="s">
        <v>157</v>
      </c>
      <c r="E29" s="57" t="s">
        <v>667</v>
      </c>
      <c r="F29" s="57" t="s">
        <v>157</v>
      </c>
      <c r="G29" s="30">
        <v>1241.2</v>
      </c>
      <c r="H29" s="57" t="s">
        <v>158</v>
      </c>
    </row>
    <row r="30" spans="1:8">
      <c r="A30" s="56">
        <v>42756</v>
      </c>
      <c r="B30" s="57" t="s">
        <v>156</v>
      </c>
      <c r="C30" s="57" t="s">
        <v>627</v>
      </c>
      <c r="D30" s="57" t="s">
        <v>157</v>
      </c>
      <c r="E30" s="57" t="s">
        <v>627</v>
      </c>
      <c r="F30" s="57" t="s">
        <v>157</v>
      </c>
      <c r="G30" s="30">
        <v>1241.2</v>
      </c>
      <c r="H30" s="57" t="s">
        <v>158</v>
      </c>
    </row>
    <row r="31" spans="1:8">
      <c r="A31" s="56">
        <v>42760</v>
      </c>
      <c r="B31" s="57" t="s">
        <v>156</v>
      </c>
      <c r="C31" s="57" t="s">
        <v>652</v>
      </c>
      <c r="D31" s="57" t="s">
        <v>157</v>
      </c>
      <c r="E31" s="57" t="s">
        <v>652</v>
      </c>
      <c r="F31" s="57" t="s">
        <v>157</v>
      </c>
      <c r="G31" s="30">
        <v>1241.2</v>
      </c>
      <c r="H31" s="57" t="s">
        <v>158</v>
      </c>
    </row>
    <row r="32" spans="1:8">
      <c r="A32" s="56">
        <v>42760</v>
      </c>
      <c r="B32" s="57" t="s">
        <v>156</v>
      </c>
      <c r="C32" s="57" t="s">
        <v>648</v>
      </c>
      <c r="D32" s="57" t="s">
        <v>157</v>
      </c>
      <c r="E32" s="57" t="s">
        <v>648</v>
      </c>
      <c r="F32" s="57" t="s">
        <v>157</v>
      </c>
      <c r="G32" s="30">
        <v>1241.2</v>
      </c>
      <c r="H32" s="57" t="s">
        <v>158</v>
      </c>
    </row>
    <row r="33" spans="1:8">
      <c r="A33" s="56">
        <v>42759</v>
      </c>
      <c r="B33" s="57" t="s">
        <v>156</v>
      </c>
      <c r="C33" s="57" t="s">
        <v>641</v>
      </c>
      <c r="D33" s="57" t="s">
        <v>157</v>
      </c>
      <c r="E33" s="57" t="s">
        <v>641</v>
      </c>
      <c r="F33" s="57" t="s">
        <v>157</v>
      </c>
      <c r="G33" s="30">
        <v>1241.2</v>
      </c>
      <c r="H33" s="57" t="s">
        <v>158</v>
      </c>
    </row>
    <row r="34" spans="1:8">
      <c r="A34" s="56">
        <v>42761</v>
      </c>
      <c r="B34" s="57" t="s">
        <v>156</v>
      </c>
      <c r="C34" s="57" t="s">
        <v>665</v>
      </c>
      <c r="D34" s="57" t="s">
        <v>157</v>
      </c>
      <c r="E34" s="57" t="s">
        <v>665</v>
      </c>
      <c r="F34" s="57" t="s">
        <v>157</v>
      </c>
      <c r="G34" s="30">
        <v>1241.2</v>
      </c>
      <c r="H34" s="57" t="s">
        <v>158</v>
      </c>
    </row>
    <row r="35" spans="1:8">
      <c r="A35" s="56">
        <v>42760</v>
      </c>
      <c r="B35" s="57" t="s">
        <v>156</v>
      </c>
      <c r="C35" s="57" t="s">
        <v>654</v>
      </c>
      <c r="D35" s="57" t="s">
        <v>157</v>
      </c>
      <c r="E35" s="57" t="s">
        <v>654</v>
      </c>
      <c r="F35" s="57" t="s">
        <v>157</v>
      </c>
      <c r="G35" s="30">
        <v>1241.2</v>
      </c>
      <c r="H35" s="57" t="s">
        <v>158</v>
      </c>
    </row>
    <row r="36" spans="1:8">
      <c r="A36" s="56">
        <v>42761</v>
      </c>
      <c r="B36" s="57" t="s">
        <v>156</v>
      </c>
      <c r="C36" s="57" t="s">
        <v>657</v>
      </c>
      <c r="D36" s="57" t="s">
        <v>157</v>
      </c>
      <c r="E36" s="57" t="s">
        <v>657</v>
      </c>
      <c r="F36" s="57" t="s">
        <v>157</v>
      </c>
      <c r="G36" s="30">
        <v>1241.2</v>
      </c>
      <c r="H36" s="57" t="s">
        <v>158</v>
      </c>
    </row>
    <row r="37" spans="1:8">
      <c r="A37" s="56">
        <v>42761</v>
      </c>
      <c r="B37" s="57" t="s">
        <v>156</v>
      </c>
      <c r="C37" s="57" t="s">
        <v>655</v>
      </c>
      <c r="D37" s="57" t="s">
        <v>157</v>
      </c>
      <c r="E37" s="57" t="s">
        <v>655</v>
      </c>
      <c r="F37" s="57" t="s">
        <v>157</v>
      </c>
      <c r="G37" s="30">
        <v>1241.2</v>
      </c>
      <c r="H37" s="57" t="s">
        <v>158</v>
      </c>
    </row>
    <row r="38" spans="1:8">
      <c r="A38" s="56">
        <v>42762</v>
      </c>
      <c r="B38" s="57" t="s">
        <v>156</v>
      </c>
      <c r="C38" s="57" t="s">
        <v>671</v>
      </c>
      <c r="D38" s="57" t="s">
        <v>157</v>
      </c>
      <c r="E38" s="57" t="s">
        <v>671</v>
      </c>
      <c r="F38" s="57" t="s">
        <v>157</v>
      </c>
      <c r="G38" s="30">
        <v>1241.2</v>
      </c>
      <c r="H38" s="57" t="s">
        <v>158</v>
      </c>
    </row>
    <row r="39" spans="1:8">
      <c r="A39" s="56">
        <v>42762</v>
      </c>
      <c r="B39" s="57" t="s">
        <v>156</v>
      </c>
      <c r="C39" s="57" t="s">
        <v>674</v>
      </c>
      <c r="D39" s="57" t="s">
        <v>157</v>
      </c>
      <c r="E39" s="57" t="s">
        <v>674</v>
      </c>
      <c r="F39" s="57" t="s">
        <v>157</v>
      </c>
      <c r="G39" s="30">
        <v>1241.2</v>
      </c>
      <c r="H39" s="57" t="s">
        <v>158</v>
      </c>
    </row>
    <row r="40" spans="1:8">
      <c r="A40" s="56">
        <v>42760</v>
      </c>
      <c r="B40" s="57" t="s">
        <v>156</v>
      </c>
      <c r="C40" s="57" t="s">
        <v>647</v>
      </c>
      <c r="D40" s="57" t="s">
        <v>157</v>
      </c>
      <c r="E40" s="57" t="s">
        <v>647</v>
      </c>
      <c r="F40" s="57" t="s">
        <v>157</v>
      </c>
      <c r="G40" s="30">
        <v>1241.2</v>
      </c>
      <c r="H40" s="57" t="s">
        <v>158</v>
      </c>
    </row>
    <row r="41" spans="1:8">
      <c r="A41" s="56">
        <v>42760</v>
      </c>
      <c r="B41" s="57" t="s">
        <v>156</v>
      </c>
      <c r="C41" s="57" t="s">
        <v>642</v>
      </c>
      <c r="D41" s="57" t="s">
        <v>157</v>
      </c>
      <c r="E41" s="57" t="s">
        <v>642</v>
      </c>
      <c r="F41" s="57" t="s">
        <v>157</v>
      </c>
      <c r="G41" s="30">
        <v>1241.2</v>
      </c>
      <c r="H41" s="57" t="s">
        <v>158</v>
      </c>
    </row>
    <row r="42" spans="1:8">
      <c r="A42" s="56">
        <v>42760</v>
      </c>
      <c r="B42" s="57" t="s">
        <v>156</v>
      </c>
      <c r="C42" s="57" t="s">
        <v>643</v>
      </c>
      <c r="D42" s="57" t="s">
        <v>157</v>
      </c>
      <c r="E42" s="57" t="s">
        <v>643</v>
      </c>
      <c r="F42" s="57" t="s">
        <v>157</v>
      </c>
      <c r="G42" s="30">
        <v>1241.2</v>
      </c>
      <c r="H42" s="57" t="s">
        <v>158</v>
      </c>
    </row>
    <row r="43" spans="1:8">
      <c r="A43" s="56">
        <v>42760</v>
      </c>
      <c r="B43" s="57" t="s">
        <v>156</v>
      </c>
      <c r="C43" s="57" t="s">
        <v>644</v>
      </c>
      <c r="D43" s="57" t="s">
        <v>157</v>
      </c>
      <c r="E43" s="57" t="s">
        <v>644</v>
      </c>
      <c r="F43" s="57" t="s">
        <v>157</v>
      </c>
      <c r="G43" s="30">
        <v>1241.2</v>
      </c>
      <c r="H43" s="57" t="s">
        <v>158</v>
      </c>
    </row>
    <row r="44" spans="1:8">
      <c r="A44" s="56">
        <v>42760</v>
      </c>
      <c r="B44" s="57" t="s">
        <v>156</v>
      </c>
      <c r="C44" s="57" t="s">
        <v>651</v>
      </c>
      <c r="D44" s="57" t="s">
        <v>157</v>
      </c>
      <c r="E44" s="57" t="s">
        <v>651</v>
      </c>
      <c r="F44" s="57" t="s">
        <v>157</v>
      </c>
      <c r="G44" s="30">
        <v>1241.2</v>
      </c>
      <c r="H44" s="57" t="s">
        <v>158</v>
      </c>
    </row>
    <row r="45" spans="1:8">
      <c r="A45" s="56">
        <v>42762</v>
      </c>
      <c r="B45" s="57" t="s">
        <v>156</v>
      </c>
      <c r="C45" s="57" t="s">
        <v>676</v>
      </c>
      <c r="D45" s="57" t="s">
        <v>157</v>
      </c>
      <c r="E45" s="57" t="s">
        <v>676</v>
      </c>
      <c r="F45" s="57" t="s">
        <v>157</v>
      </c>
      <c r="G45" s="30">
        <v>1241.2</v>
      </c>
      <c r="H45" s="57" t="s">
        <v>158</v>
      </c>
    </row>
    <row r="46" spans="1:8">
      <c r="A46" s="1">
        <v>42762</v>
      </c>
      <c r="B46" t="s">
        <v>156</v>
      </c>
      <c r="C46" t="s">
        <v>679</v>
      </c>
      <c r="D46" t="s">
        <v>399</v>
      </c>
      <c r="E46" t="s">
        <v>679</v>
      </c>
      <c r="F46" t="s">
        <v>399</v>
      </c>
      <c r="G46" s="2">
        <v>4314.04</v>
      </c>
      <c r="H46" t="s">
        <v>158</v>
      </c>
    </row>
    <row r="47" spans="1:8">
      <c r="A47" s="1">
        <v>42762</v>
      </c>
      <c r="B47" t="s">
        <v>156</v>
      </c>
      <c r="C47" t="s">
        <v>683</v>
      </c>
      <c r="D47" t="s">
        <v>114</v>
      </c>
      <c r="E47" t="s">
        <v>683</v>
      </c>
      <c r="F47" t="s">
        <v>114</v>
      </c>
      <c r="G47" s="2">
        <v>4499.6400000000003</v>
      </c>
      <c r="H47" t="s">
        <v>158</v>
      </c>
    </row>
    <row r="48" spans="1:8">
      <c r="A48" s="1">
        <v>42762</v>
      </c>
      <c r="B48" t="s">
        <v>156</v>
      </c>
      <c r="C48" t="s">
        <v>684</v>
      </c>
      <c r="D48" t="s">
        <v>114</v>
      </c>
      <c r="E48" t="s">
        <v>684</v>
      </c>
      <c r="F48" t="s">
        <v>114</v>
      </c>
      <c r="G48" s="2">
        <v>4499.6400000000003</v>
      </c>
      <c r="H48" t="s">
        <v>158</v>
      </c>
    </row>
    <row r="49" spans="1:8">
      <c r="A49" s="1">
        <v>42762</v>
      </c>
      <c r="B49" t="s">
        <v>156</v>
      </c>
      <c r="C49" t="s">
        <v>673</v>
      </c>
      <c r="D49" t="s">
        <v>404</v>
      </c>
      <c r="E49" t="s">
        <v>673</v>
      </c>
      <c r="F49" t="s">
        <v>404</v>
      </c>
      <c r="G49" s="2">
        <v>5050.6400000000003</v>
      </c>
      <c r="H49" t="s">
        <v>158</v>
      </c>
    </row>
    <row r="50" spans="1:8">
      <c r="A50" s="1">
        <v>42760</v>
      </c>
      <c r="B50" t="s">
        <v>156</v>
      </c>
      <c r="C50" t="s">
        <v>653</v>
      </c>
      <c r="D50" t="s">
        <v>399</v>
      </c>
      <c r="E50" t="s">
        <v>653</v>
      </c>
      <c r="F50" t="s">
        <v>399</v>
      </c>
      <c r="G50" s="2">
        <v>6299.96</v>
      </c>
      <c r="H50" t="s">
        <v>158</v>
      </c>
    </row>
    <row r="51" spans="1:8">
      <c r="A51" s="1">
        <v>42759</v>
      </c>
      <c r="B51" t="s">
        <v>156</v>
      </c>
      <c r="C51" t="s">
        <v>639</v>
      </c>
      <c r="D51" t="s">
        <v>399</v>
      </c>
      <c r="E51" t="s">
        <v>639</v>
      </c>
      <c r="F51" t="s">
        <v>399</v>
      </c>
      <c r="G51" s="2">
        <v>6299.96</v>
      </c>
      <c r="H51" t="s">
        <v>158</v>
      </c>
    </row>
    <row r="52" spans="1:8">
      <c r="A52" s="1">
        <v>42760</v>
      </c>
      <c r="B52" t="s">
        <v>156</v>
      </c>
      <c r="C52" t="s">
        <v>407</v>
      </c>
      <c r="D52" t="s">
        <v>399</v>
      </c>
      <c r="E52" t="s">
        <v>407</v>
      </c>
      <c r="F52" t="s">
        <v>399</v>
      </c>
      <c r="G52" s="2">
        <v>6299.96</v>
      </c>
      <c r="H52" t="s">
        <v>158</v>
      </c>
    </row>
    <row r="53" spans="1:8">
      <c r="A53" s="1">
        <v>42760</v>
      </c>
      <c r="B53" t="s">
        <v>156</v>
      </c>
      <c r="C53" t="s">
        <v>110</v>
      </c>
      <c r="D53" t="s">
        <v>399</v>
      </c>
      <c r="E53" t="s">
        <v>110</v>
      </c>
      <c r="F53" t="s">
        <v>399</v>
      </c>
      <c r="G53" s="2">
        <v>6299.96</v>
      </c>
      <c r="H53" t="s">
        <v>158</v>
      </c>
    </row>
    <row r="54" spans="1:8">
      <c r="A54" s="1">
        <v>42761</v>
      </c>
      <c r="B54" t="s">
        <v>156</v>
      </c>
      <c r="C54" t="s">
        <v>624</v>
      </c>
      <c r="D54" t="s">
        <v>399</v>
      </c>
      <c r="E54" t="s">
        <v>624</v>
      </c>
      <c r="F54" t="s">
        <v>399</v>
      </c>
      <c r="G54" s="2">
        <v>6750.04</v>
      </c>
      <c r="H54" t="s">
        <v>158</v>
      </c>
    </row>
    <row r="55" spans="1:8">
      <c r="A55" s="1">
        <v>42760</v>
      </c>
      <c r="B55" t="s">
        <v>156</v>
      </c>
      <c r="C55" t="s">
        <v>417</v>
      </c>
      <c r="D55" t="s">
        <v>399</v>
      </c>
      <c r="E55" t="s">
        <v>417</v>
      </c>
      <c r="F55" t="s">
        <v>399</v>
      </c>
      <c r="G55" s="2">
        <v>6750.04</v>
      </c>
      <c r="H55" t="s">
        <v>158</v>
      </c>
    </row>
    <row r="56" spans="1:8">
      <c r="A56" s="1">
        <v>42756</v>
      </c>
      <c r="B56" t="s">
        <v>156</v>
      </c>
      <c r="C56" t="s">
        <v>409</v>
      </c>
      <c r="D56" t="s">
        <v>399</v>
      </c>
      <c r="E56" t="s">
        <v>409</v>
      </c>
      <c r="F56" t="s">
        <v>399</v>
      </c>
      <c r="G56" s="2">
        <v>6750.04</v>
      </c>
      <c r="H56" t="s">
        <v>158</v>
      </c>
    </row>
    <row r="57" spans="1:8">
      <c r="A57" s="1">
        <v>42761</v>
      </c>
      <c r="B57" t="s">
        <v>156</v>
      </c>
      <c r="C57" t="s">
        <v>670</v>
      </c>
      <c r="D57" t="s">
        <v>399</v>
      </c>
      <c r="E57" t="s">
        <v>670</v>
      </c>
      <c r="F57" t="s">
        <v>399</v>
      </c>
      <c r="G57" s="2">
        <v>6750.04</v>
      </c>
      <c r="H57" t="s">
        <v>158</v>
      </c>
    </row>
    <row r="58" spans="1:8">
      <c r="A58" s="1">
        <v>42762</v>
      </c>
      <c r="B58" t="s">
        <v>156</v>
      </c>
      <c r="C58" t="s">
        <v>678</v>
      </c>
      <c r="D58" t="s">
        <v>399</v>
      </c>
      <c r="E58" t="s">
        <v>678</v>
      </c>
      <c r="F58" t="s">
        <v>399</v>
      </c>
      <c r="G58" s="2">
        <v>6750.04</v>
      </c>
      <c r="H58" t="s">
        <v>158</v>
      </c>
    </row>
    <row r="59" spans="1:8">
      <c r="A59" s="1">
        <v>42762</v>
      </c>
      <c r="B59" t="s">
        <v>156</v>
      </c>
      <c r="C59" t="s">
        <v>677</v>
      </c>
      <c r="D59" t="s">
        <v>399</v>
      </c>
      <c r="E59" t="s">
        <v>677</v>
      </c>
      <c r="F59" t="s">
        <v>399</v>
      </c>
      <c r="G59" s="2">
        <v>6750.04</v>
      </c>
      <c r="H59" t="s">
        <v>158</v>
      </c>
    </row>
    <row r="60" spans="1:8">
      <c r="A60" s="1">
        <v>42762</v>
      </c>
      <c r="B60" t="s">
        <v>156</v>
      </c>
      <c r="C60" t="s">
        <v>47</v>
      </c>
      <c r="D60" t="s">
        <v>399</v>
      </c>
      <c r="E60" t="s">
        <v>47</v>
      </c>
      <c r="F60" t="s">
        <v>399</v>
      </c>
      <c r="G60" s="2">
        <v>6750.04</v>
      </c>
      <c r="H60" t="s">
        <v>158</v>
      </c>
    </row>
    <row r="61" spans="1:8">
      <c r="A61" s="1">
        <v>42761</v>
      </c>
      <c r="B61" t="s">
        <v>156</v>
      </c>
      <c r="C61" t="s">
        <v>663</v>
      </c>
      <c r="D61" t="s">
        <v>399</v>
      </c>
      <c r="E61" t="s">
        <v>663</v>
      </c>
      <c r="F61" t="s">
        <v>399</v>
      </c>
      <c r="G61" s="2">
        <v>6750.04</v>
      </c>
      <c r="H61" t="s">
        <v>158</v>
      </c>
    </row>
    <row r="62" spans="1:8">
      <c r="A62" s="1">
        <v>42759</v>
      </c>
      <c r="B62" t="s">
        <v>156</v>
      </c>
      <c r="C62" t="s">
        <v>113</v>
      </c>
      <c r="D62" t="s">
        <v>399</v>
      </c>
      <c r="E62" t="s">
        <v>113</v>
      </c>
      <c r="F62" t="s">
        <v>399</v>
      </c>
      <c r="G62" s="2">
        <v>8100.28</v>
      </c>
      <c r="H62" t="s">
        <v>158</v>
      </c>
    </row>
    <row r="63" spans="1:8">
      <c r="A63" s="1">
        <v>42759</v>
      </c>
      <c r="B63" t="s">
        <v>156</v>
      </c>
      <c r="C63" t="s">
        <v>99</v>
      </c>
      <c r="D63" t="s">
        <v>399</v>
      </c>
      <c r="E63" t="s">
        <v>99</v>
      </c>
      <c r="F63" t="s">
        <v>399</v>
      </c>
      <c r="G63" s="2">
        <v>8100.28</v>
      </c>
      <c r="H63" t="s">
        <v>158</v>
      </c>
    </row>
    <row r="64" spans="1:8">
      <c r="A64" s="1">
        <v>42756</v>
      </c>
      <c r="B64" t="s">
        <v>156</v>
      </c>
      <c r="C64" t="s">
        <v>101</v>
      </c>
      <c r="D64" t="s">
        <v>399</v>
      </c>
      <c r="E64" t="s">
        <v>101</v>
      </c>
      <c r="F64" t="s">
        <v>399</v>
      </c>
      <c r="G64" s="2">
        <v>8100.28</v>
      </c>
      <c r="H64" t="s">
        <v>158</v>
      </c>
    </row>
    <row r="65" spans="1:8">
      <c r="A65" s="1">
        <v>42761</v>
      </c>
      <c r="B65" t="s">
        <v>156</v>
      </c>
      <c r="C65" t="s">
        <v>533</v>
      </c>
      <c r="D65" t="s">
        <v>404</v>
      </c>
      <c r="E65" t="s">
        <v>533</v>
      </c>
      <c r="F65" t="s">
        <v>404</v>
      </c>
      <c r="G65" s="2">
        <v>8181.48</v>
      </c>
      <c r="H65" t="s">
        <v>158</v>
      </c>
    </row>
    <row r="66" spans="1:8">
      <c r="A66" s="1">
        <v>42762</v>
      </c>
      <c r="B66" t="s">
        <v>156</v>
      </c>
      <c r="C66" t="s">
        <v>680</v>
      </c>
      <c r="D66" t="s">
        <v>404</v>
      </c>
      <c r="E66" t="s">
        <v>680</v>
      </c>
      <c r="F66" t="s">
        <v>404</v>
      </c>
      <c r="G66" s="2">
        <v>8181.48</v>
      </c>
      <c r="H66" t="s">
        <v>158</v>
      </c>
    </row>
    <row r="67" spans="1:8">
      <c r="A67" s="1">
        <v>42761</v>
      </c>
      <c r="B67" t="s">
        <v>156</v>
      </c>
      <c r="C67" t="s">
        <v>666</v>
      </c>
      <c r="D67" t="s">
        <v>404</v>
      </c>
      <c r="E67" t="s">
        <v>666</v>
      </c>
      <c r="F67" t="s">
        <v>404</v>
      </c>
      <c r="G67" s="2">
        <v>8887.92</v>
      </c>
      <c r="H67" t="s">
        <v>158</v>
      </c>
    </row>
    <row r="68" spans="1:8">
      <c r="A68" s="1">
        <v>42760</v>
      </c>
      <c r="B68" t="s">
        <v>156</v>
      </c>
      <c r="C68" t="s">
        <v>625</v>
      </c>
      <c r="D68" t="s">
        <v>404</v>
      </c>
      <c r="E68" t="s">
        <v>625</v>
      </c>
      <c r="F68" t="s">
        <v>404</v>
      </c>
      <c r="G68" s="2">
        <v>8887.92</v>
      </c>
      <c r="H68" t="s">
        <v>158</v>
      </c>
    </row>
    <row r="69" spans="1:8">
      <c r="A69" s="1">
        <v>42762</v>
      </c>
      <c r="B69" t="s">
        <v>156</v>
      </c>
      <c r="C69" t="s">
        <v>625</v>
      </c>
      <c r="D69" t="s">
        <v>404</v>
      </c>
      <c r="E69" t="s">
        <v>625</v>
      </c>
      <c r="F69" t="s">
        <v>404</v>
      </c>
      <c r="G69" s="2">
        <v>8887.92</v>
      </c>
      <c r="H69" t="s">
        <v>158</v>
      </c>
    </row>
    <row r="70" spans="1:8">
      <c r="A70" s="1">
        <v>42761</v>
      </c>
      <c r="B70" t="s">
        <v>156</v>
      </c>
      <c r="C70" t="s">
        <v>664</v>
      </c>
      <c r="D70" t="s">
        <v>404</v>
      </c>
      <c r="E70" t="s">
        <v>664</v>
      </c>
      <c r="F70" t="s">
        <v>404</v>
      </c>
      <c r="G70" s="2">
        <v>8887.92</v>
      </c>
      <c r="H70" t="s">
        <v>158</v>
      </c>
    </row>
    <row r="71" spans="1:8">
      <c r="A71" s="1">
        <v>42761</v>
      </c>
      <c r="B71" t="s">
        <v>156</v>
      </c>
      <c r="C71" t="s">
        <v>76</v>
      </c>
      <c r="D71" t="s">
        <v>399</v>
      </c>
      <c r="E71" t="s">
        <v>76</v>
      </c>
      <c r="F71" t="s">
        <v>399</v>
      </c>
      <c r="G71" s="2">
        <v>9000.44</v>
      </c>
      <c r="H71" t="s">
        <v>158</v>
      </c>
    </row>
    <row r="72" spans="1:8">
      <c r="A72" s="1">
        <v>42761</v>
      </c>
      <c r="B72" t="s">
        <v>156</v>
      </c>
      <c r="C72" t="s">
        <v>659</v>
      </c>
      <c r="D72" t="s">
        <v>399</v>
      </c>
      <c r="E72" t="s">
        <v>659</v>
      </c>
      <c r="F72" t="s">
        <v>399</v>
      </c>
      <c r="G72" s="2">
        <v>9000.44</v>
      </c>
      <c r="H72" t="s">
        <v>158</v>
      </c>
    </row>
    <row r="73" spans="1:8">
      <c r="A73" s="1">
        <v>42762</v>
      </c>
      <c r="B73" t="s">
        <v>156</v>
      </c>
      <c r="C73" t="s">
        <v>675</v>
      </c>
      <c r="D73" t="s">
        <v>399</v>
      </c>
      <c r="E73" t="s">
        <v>675</v>
      </c>
      <c r="F73" t="s">
        <v>399</v>
      </c>
      <c r="G73" s="2">
        <v>9000.44</v>
      </c>
      <c r="H73" t="s">
        <v>158</v>
      </c>
    </row>
    <row r="74" spans="1:8">
      <c r="A74" s="1">
        <v>42756</v>
      </c>
      <c r="B74" t="s">
        <v>156</v>
      </c>
      <c r="C74" t="s">
        <v>629</v>
      </c>
      <c r="D74" t="s">
        <v>399</v>
      </c>
      <c r="E74" t="s">
        <v>629</v>
      </c>
      <c r="F74" t="s">
        <v>399</v>
      </c>
      <c r="G74" s="2">
        <v>9000.44</v>
      </c>
      <c r="H74" t="s">
        <v>158</v>
      </c>
    </row>
    <row r="75" spans="1:8">
      <c r="A75" s="1">
        <v>42759</v>
      </c>
      <c r="B75" t="s">
        <v>156</v>
      </c>
      <c r="C75" t="s">
        <v>636</v>
      </c>
      <c r="D75" t="s">
        <v>399</v>
      </c>
      <c r="E75" t="s">
        <v>636</v>
      </c>
      <c r="F75" t="s">
        <v>399</v>
      </c>
      <c r="G75" s="2">
        <v>9000.44</v>
      </c>
      <c r="H75" t="s">
        <v>158</v>
      </c>
    </row>
    <row r="76" spans="1:8">
      <c r="A76" s="1">
        <v>42762</v>
      </c>
      <c r="B76" t="s">
        <v>156</v>
      </c>
      <c r="C76" t="s">
        <v>78</v>
      </c>
      <c r="D76" t="s">
        <v>399</v>
      </c>
      <c r="E76" t="s">
        <v>78</v>
      </c>
      <c r="F76" t="s">
        <v>399</v>
      </c>
      <c r="G76" s="2">
        <v>9000.44</v>
      </c>
      <c r="H76" t="s">
        <v>158</v>
      </c>
    </row>
    <row r="77" spans="1:8">
      <c r="A77" s="1">
        <v>42759</v>
      </c>
      <c r="B77" t="s">
        <v>156</v>
      </c>
      <c r="C77" t="s">
        <v>635</v>
      </c>
      <c r="D77" t="s">
        <v>399</v>
      </c>
      <c r="E77" t="s">
        <v>635</v>
      </c>
      <c r="F77" t="s">
        <v>399</v>
      </c>
      <c r="G77" s="2">
        <v>9000.44</v>
      </c>
      <c r="H77" t="s">
        <v>158</v>
      </c>
    </row>
    <row r="78" spans="1:8">
      <c r="A78" s="1">
        <v>42756</v>
      </c>
      <c r="B78" t="s">
        <v>156</v>
      </c>
      <c r="C78" t="s">
        <v>67</v>
      </c>
      <c r="D78" t="s">
        <v>399</v>
      </c>
      <c r="E78" t="s">
        <v>67</v>
      </c>
      <c r="F78" t="s">
        <v>399</v>
      </c>
      <c r="G78" s="2">
        <v>9000.44</v>
      </c>
      <c r="H78" t="s">
        <v>158</v>
      </c>
    </row>
    <row r="79" spans="1:8">
      <c r="A79" s="1">
        <v>42761</v>
      </c>
      <c r="B79" t="s">
        <v>156</v>
      </c>
      <c r="C79" t="s">
        <v>67</v>
      </c>
      <c r="D79" t="s">
        <v>399</v>
      </c>
      <c r="E79" t="s">
        <v>67</v>
      </c>
      <c r="F79" t="s">
        <v>399</v>
      </c>
      <c r="G79" s="2">
        <v>9000.44</v>
      </c>
      <c r="H79" t="s">
        <v>158</v>
      </c>
    </row>
    <row r="80" spans="1:8">
      <c r="A80" s="1">
        <v>42759</v>
      </c>
      <c r="B80" t="s">
        <v>156</v>
      </c>
      <c r="C80" t="s">
        <v>525</v>
      </c>
      <c r="D80" t="s">
        <v>399</v>
      </c>
      <c r="E80" t="s">
        <v>525</v>
      </c>
      <c r="F80" t="s">
        <v>399</v>
      </c>
      <c r="G80" s="2">
        <v>9000.44</v>
      </c>
      <c r="H80" t="s">
        <v>158</v>
      </c>
    </row>
    <row r="81" spans="1:8">
      <c r="A81" s="1">
        <v>42759</v>
      </c>
      <c r="B81" t="s">
        <v>156</v>
      </c>
      <c r="C81" t="s">
        <v>513</v>
      </c>
      <c r="D81" t="s">
        <v>399</v>
      </c>
      <c r="E81" t="s">
        <v>513</v>
      </c>
      <c r="F81" t="s">
        <v>399</v>
      </c>
      <c r="G81" s="2">
        <v>9000.44</v>
      </c>
      <c r="H81" t="s">
        <v>158</v>
      </c>
    </row>
    <row r="82" spans="1:8">
      <c r="A82" s="1">
        <v>42759</v>
      </c>
      <c r="B82" t="s">
        <v>156</v>
      </c>
      <c r="C82" t="s">
        <v>637</v>
      </c>
      <c r="D82" t="s">
        <v>420</v>
      </c>
      <c r="E82" t="s">
        <v>637</v>
      </c>
      <c r="F82" t="s">
        <v>420</v>
      </c>
      <c r="G82" s="2">
        <v>11535.04</v>
      </c>
      <c r="H82" t="s">
        <v>158</v>
      </c>
    </row>
    <row r="83" spans="1:8">
      <c r="A83" s="1">
        <v>42759</v>
      </c>
      <c r="B83" t="s">
        <v>156</v>
      </c>
      <c r="C83" t="s">
        <v>634</v>
      </c>
      <c r="D83" t="s">
        <v>420</v>
      </c>
      <c r="E83" t="s">
        <v>634</v>
      </c>
      <c r="F83" t="s">
        <v>420</v>
      </c>
      <c r="G83" s="2">
        <v>11535.04</v>
      </c>
      <c r="H83" t="s">
        <v>158</v>
      </c>
    </row>
    <row r="84" spans="1:8">
      <c r="A84" s="1">
        <v>42760</v>
      </c>
      <c r="B84" t="s">
        <v>156</v>
      </c>
      <c r="C84" t="s">
        <v>491</v>
      </c>
      <c r="D84" t="s">
        <v>420</v>
      </c>
      <c r="E84" t="s">
        <v>491</v>
      </c>
      <c r="F84" t="s">
        <v>420</v>
      </c>
      <c r="G84" s="2">
        <v>11893.48</v>
      </c>
      <c r="H84" t="s">
        <v>158</v>
      </c>
    </row>
    <row r="85" spans="1:8">
      <c r="A85" s="1">
        <v>42760</v>
      </c>
      <c r="B85" t="s">
        <v>156</v>
      </c>
      <c r="C85" t="s">
        <v>649</v>
      </c>
      <c r="D85" t="s">
        <v>650</v>
      </c>
      <c r="E85" t="s">
        <v>649</v>
      </c>
      <c r="F85" t="s">
        <v>650</v>
      </c>
      <c r="G85" s="2">
        <v>12626.6</v>
      </c>
      <c r="H85" t="s">
        <v>158</v>
      </c>
    </row>
    <row r="86" spans="1:8">
      <c r="A86" s="1">
        <v>42761</v>
      </c>
      <c r="B86" t="s">
        <v>156</v>
      </c>
      <c r="C86" t="s">
        <v>514</v>
      </c>
      <c r="D86" t="s">
        <v>515</v>
      </c>
      <c r="E86" t="s">
        <v>514</v>
      </c>
      <c r="F86" t="s">
        <v>515</v>
      </c>
      <c r="G86" s="2">
        <v>12824.96</v>
      </c>
      <c r="H86" t="s">
        <v>158</v>
      </c>
    </row>
    <row r="87" spans="1:8">
      <c r="A87" s="1">
        <v>42761</v>
      </c>
      <c r="B87" t="s">
        <v>156</v>
      </c>
      <c r="C87" t="s">
        <v>668</v>
      </c>
      <c r="D87" t="s">
        <v>404</v>
      </c>
      <c r="E87" t="s">
        <v>668</v>
      </c>
      <c r="F87" t="s">
        <v>404</v>
      </c>
      <c r="G87" s="2">
        <v>13500.08</v>
      </c>
      <c r="H87" t="s">
        <v>158</v>
      </c>
    </row>
    <row r="88" spans="1:8">
      <c r="A88" s="1">
        <v>42759</v>
      </c>
      <c r="B88" t="s">
        <v>156</v>
      </c>
      <c r="C88" t="s">
        <v>633</v>
      </c>
      <c r="D88" t="s">
        <v>404</v>
      </c>
      <c r="E88" t="s">
        <v>633</v>
      </c>
      <c r="F88" t="s">
        <v>404</v>
      </c>
      <c r="G88" s="2">
        <v>13500.08</v>
      </c>
      <c r="H88" t="s">
        <v>158</v>
      </c>
    </row>
    <row r="89" spans="1:8">
      <c r="A89" s="1">
        <v>42759</v>
      </c>
      <c r="B89" t="s">
        <v>156</v>
      </c>
      <c r="C89" t="s">
        <v>233</v>
      </c>
      <c r="D89" t="s">
        <v>404</v>
      </c>
      <c r="E89" t="s">
        <v>233</v>
      </c>
      <c r="F89" t="s">
        <v>404</v>
      </c>
      <c r="G89" s="2">
        <v>13500.08</v>
      </c>
      <c r="H89" t="s">
        <v>158</v>
      </c>
    </row>
    <row r="90" spans="1:8">
      <c r="A90" s="1">
        <v>42761</v>
      </c>
      <c r="B90" t="s">
        <v>156</v>
      </c>
      <c r="C90" t="s">
        <v>495</v>
      </c>
      <c r="D90" t="s">
        <v>404</v>
      </c>
      <c r="E90" t="s">
        <v>495</v>
      </c>
      <c r="F90" t="s">
        <v>404</v>
      </c>
      <c r="G90" s="2">
        <v>13500.08</v>
      </c>
      <c r="H90" t="s">
        <v>158</v>
      </c>
    </row>
    <row r="91" spans="1:8">
      <c r="A91" s="1">
        <v>42756</v>
      </c>
      <c r="B91" t="s">
        <v>156</v>
      </c>
      <c r="C91" t="s">
        <v>524</v>
      </c>
      <c r="D91" t="s">
        <v>404</v>
      </c>
      <c r="E91" t="s">
        <v>524</v>
      </c>
      <c r="F91" t="s">
        <v>404</v>
      </c>
      <c r="G91" s="2">
        <v>13500.08</v>
      </c>
      <c r="H91" t="s">
        <v>158</v>
      </c>
    </row>
    <row r="92" spans="1:8">
      <c r="A92" s="1">
        <v>42756</v>
      </c>
      <c r="B92" t="s">
        <v>156</v>
      </c>
      <c r="C92" t="s">
        <v>622</v>
      </c>
      <c r="D92" t="s">
        <v>404</v>
      </c>
      <c r="E92" t="s">
        <v>622</v>
      </c>
      <c r="F92" t="s">
        <v>404</v>
      </c>
      <c r="G92" s="2">
        <v>13500.08</v>
      </c>
      <c r="H92" t="s">
        <v>158</v>
      </c>
    </row>
    <row r="93" spans="1:8">
      <c r="A93" s="1">
        <v>42760</v>
      </c>
      <c r="B93" t="s">
        <v>156</v>
      </c>
      <c r="C93" t="s">
        <v>645</v>
      </c>
      <c r="D93" t="s">
        <v>404</v>
      </c>
      <c r="E93" t="s">
        <v>645</v>
      </c>
      <c r="F93" t="s">
        <v>404</v>
      </c>
      <c r="G93" s="2">
        <v>13500.08</v>
      </c>
      <c r="H93" t="s">
        <v>158</v>
      </c>
    </row>
    <row r="94" spans="1:8">
      <c r="A94" s="1">
        <v>42761</v>
      </c>
      <c r="B94" t="s">
        <v>156</v>
      </c>
      <c r="C94" t="s">
        <v>661</v>
      </c>
      <c r="D94" t="s">
        <v>404</v>
      </c>
      <c r="E94" t="s">
        <v>661</v>
      </c>
      <c r="F94" t="s">
        <v>404</v>
      </c>
      <c r="G94" s="2">
        <v>13500.08</v>
      </c>
      <c r="H94" t="s">
        <v>158</v>
      </c>
    </row>
    <row r="95" spans="1:8">
      <c r="A95" s="1">
        <v>42761</v>
      </c>
      <c r="B95" t="s">
        <v>156</v>
      </c>
      <c r="C95" t="s">
        <v>519</v>
      </c>
      <c r="D95" t="s">
        <v>404</v>
      </c>
      <c r="E95" t="s">
        <v>519</v>
      </c>
      <c r="F95" t="s">
        <v>404</v>
      </c>
      <c r="G95" s="2">
        <v>13500.08</v>
      </c>
      <c r="H95" t="s">
        <v>158</v>
      </c>
    </row>
    <row r="96" spans="1:8">
      <c r="A96" s="1">
        <v>42762</v>
      </c>
      <c r="B96" t="s">
        <v>156</v>
      </c>
      <c r="C96" t="s">
        <v>490</v>
      </c>
      <c r="D96" t="s">
        <v>404</v>
      </c>
      <c r="E96" t="s">
        <v>490</v>
      </c>
      <c r="F96" t="s">
        <v>404</v>
      </c>
      <c r="G96" s="2">
        <v>13500.08</v>
      </c>
      <c r="H96" t="s">
        <v>158</v>
      </c>
    </row>
    <row r="97" spans="1:8">
      <c r="A97" s="1">
        <v>42760</v>
      </c>
      <c r="B97" t="s">
        <v>156</v>
      </c>
      <c r="C97" t="s">
        <v>646</v>
      </c>
      <c r="D97" t="s">
        <v>404</v>
      </c>
      <c r="E97" t="s">
        <v>646</v>
      </c>
      <c r="F97" t="s">
        <v>404</v>
      </c>
      <c r="G97" s="2">
        <v>13500.08</v>
      </c>
      <c r="H97" t="s">
        <v>158</v>
      </c>
    </row>
    <row r="98" spans="1:8">
      <c r="A98" s="1">
        <v>42762</v>
      </c>
      <c r="B98" t="s">
        <v>156</v>
      </c>
      <c r="C98" t="s">
        <v>672</v>
      </c>
      <c r="D98" t="s">
        <v>114</v>
      </c>
      <c r="E98" t="s">
        <v>672</v>
      </c>
      <c r="F98" t="s">
        <v>114</v>
      </c>
      <c r="G98" s="2">
        <v>17503.240000000002</v>
      </c>
      <c r="H98" t="s">
        <v>158</v>
      </c>
    </row>
    <row r="99" spans="1:8">
      <c r="A99" s="1">
        <v>42760</v>
      </c>
      <c r="B99" t="s">
        <v>156</v>
      </c>
      <c r="C99" t="s">
        <v>623</v>
      </c>
      <c r="D99" t="s">
        <v>404</v>
      </c>
      <c r="E99" t="s">
        <v>623</v>
      </c>
      <c r="F99" t="s">
        <v>404</v>
      </c>
      <c r="G99" s="2">
        <v>19565.72</v>
      </c>
      <c r="H99" t="s">
        <v>158</v>
      </c>
    </row>
    <row r="100" spans="1:8">
      <c r="A100" s="1">
        <v>42761</v>
      </c>
      <c r="B100" t="s">
        <v>156</v>
      </c>
      <c r="C100" t="s">
        <v>623</v>
      </c>
      <c r="D100" t="s">
        <v>404</v>
      </c>
      <c r="E100" t="s">
        <v>623</v>
      </c>
      <c r="F100" t="s">
        <v>404</v>
      </c>
      <c r="G100" s="2">
        <v>19565.72</v>
      </c>
      <c r="H100" t="s">
        <v>158</v>
      </c>
    </row>
    <row r="101" spans="1:8">
      <c r="A101" s="1">
        <v>42756</v>
      </c>
      <c r="B101" t="s">
        <v>156</v>
      </c>
      <c r="C101" t="s">
        <v>112</v>
      </c>
      <c r="D101" t="s">
        <v>404</v>
      </c>
      <c r="E101" t="s">
        <v>112</v>
      </c>
      <c r="F101" t="s">
        <v>404</v>
      </c>
      <c r="G101" s="2">
        <v>19565.72</v>
      </c>
      <c r="H101" t="s">
        <v>158</v>
      </c>
    </row>
    <row r="102" spans="1:8">
      <c r="A102" s="1">
        <v>42759</v>
      </c>
      <c r="B102" t="s">
        <v>156</v>
      </c>
      <c r="C102" t="s">
        <v>638</v>
      </c>
      <c r="D102" t="s">
        <v>420</v>
      </c>
      <c r="E102" t="s">
        <v>638</v>
      </c>
      <c r="F102" t="s">
        <v>420</v>
      </c>
      <c r="G102" s="2">
        <v>19664.32</v>
      </c>
      <c r="H102" t="s">
        <v>158</v>
      </c>
    </row>
    <row r="103" spans="1:8">
      <c r="A103" s="1">
        <v>42762</v>
      </c>
      <c r="B103" t="s">
        <v>156</v>
      </c>
      <c r="C103" t="s">
        <v>682</v>
      </c>
      <c r="D103" t="s">
        <v>404</v>
      </c>
      <c r="E103" t="s">
        <v>682</v>
      </c>
      <c r="F103" t="s">
        <v>404</v>
      </c>
      <c r="G103" s="2">
        <v>35999.440000000002</v>
      </c>
      <c r="H103" t="s">
        <v>158</v>
      </c>
    </row>
    <row r="104" spans="1:8">
      <c r="A104" t="s">
        <v>618</v>
      </c>
      <c r="G104" s="6">
        <f>SUM(G1:G103)</f>
        <v>468288.52000000037</v>
      </c>
    </row>
    <row r="105" spans="1:8">
      <c r="A105" t="s">
        <v>619</v>
      </c>
    </row>
    <row r="106" spans="1:8">
      <c r="A106" t="s">
        <v>620</v>
      </c>
    </row>
    <row r="107" spans="1:8">
      <c r="A107" t="s">
        <v>621</v>
      </c>
    </row>
  </sheetData>
  <phoneticPr fontId="7" type="noConversion"/>
  <pageMargins left="0.75" right="0.75" top="1" bottom="1" header="0" footer="0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75"/>
  <sheetViews>
    <sheetView topLeftCell="A55" workbookViewId="0">
      <selection activeCell="E70" sqref="E70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4065</v>
      </c>
      <c r="E1" s="240"/>
      <c r="F1" s="240"/>
      <c r="G1" s="240"/>
      <c r="H1" s="533"/>
      <c r="I1" s="792"/>
      <c r="J1" s="792"/>
      <c r="K1" s="792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792"/>
      <c r="J2" s="792"/>
      <c r="K2" s="792"/>
      <c r="L2" s="239"/>
      <c r="M2" s="239"/>
    </row>
    <row r="3" spans="1:13" ht="15.75">
      <c r="A3" s="792"/>
      <c r="B3" s="792"/>
      <c r="C3" s="792"/>
      <c r="D3" s="792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792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792"/>
      <c r="L5" s="239"/>
      <c r="M5" s="239"/>
    </row>
    <row r="6" spans="1:13" ht="15" customHeight="1" thickBot="1">
      <c r="A6" s="744" t="s">
        <v>136</v>
      </c>
      <c r="B6" s="402" t="s">
        <v>3804</v>
      </c>
      <c r="C6" s="490">
        <v>-13770.36</v>
      </c>
      <c r="D6" s="362" t="s">
        <v>4054</v>
      </c>
      <c r="E6" s="525"/>
      <c r="F6" s="526">
        <f>SUM(C6:E6)</f>
        <v>-13770.36</v>
      </c>
      <c r="G6" s="527"/>
      <c r="H6" s="537"/>
      <c r="I6" s="527">
        <v>600640</v>
      </c>
      <c r="J6" s="714">
        <f>F6/1.16</f>
        <v>-11871.000000000002</v>
      </c>
      <c r="K6" s="529">
        <f>J6*0.16</f>
        <v>-1899.3600000000004</v>
      </c>
      <c r="L6" s="602"/>
      <c r="M6" s="252"/>
    </row>
    <row r="7" spans="1:13" ht="15" customHeight="1">
      <c r="A7" s="793" t="s">
        <v>134</v>
      </c>
      <c r="B7" s="343" t="s">
        <v>4004</v>
      </c>
      <c r="C7" s="399">
        <v>-8117.68</v>
      </c>
      <c r="D7" s="339" t="s">
        <v>4058</v>
      </c>
      <c r="E7" s="520">
        <f>SUM(C7:D7)</f>
        <v>-8117.68</v>
      </c>
      <c r="F7" s="521"/>
      <c r="G7" s="522"/>
      <c r="H7" s="533"/>
      <c r="I7" s="522">
        <v>600644</v>
      </c>
      <c r="J7" s="715">
        <f>E7/1.16</f>
        <v>-6998.0000000000009</v>
      </c>
      <c r="K7" s="524">
        <f>J7*0.16</f>
        <v>-1119.68</v>
      </c>
      <c r="L7" s="602"/>
      <c r="M7" s="252"/>
    </row>
    <row r="8" spans="1:13" ht="15" customHeight="1">
      <c r="A8" s="793" t="s">
        <v>141</v>
      </c>
      <c r="B8" s="343" t="s">
        <v>4005</v>
      </c>
      <c r="C8" s="399">
        <v>-9000.44</v>
      </c>
      <c r="D8" s="339" t="s">
        <v>4058</v>
      </c>
      <c r="E8" s="520">
        <f t="shared" ref="E8:E9" si="0">SUM(C8:D8)</f>
        <v>-9000.44</v>
      </c>
      <c r="F8" s="521"/>
      <c r="G8" s="522"/>
      <c r="H8" s="533"/>
      <c r="I8" s="522">
        <v>600684</v>
      </c>
      <c r="J8" s="715">
        <f t="shared" ref="J8:J51" si="1">E8/1.16</f>
        <v>-7759.0000000000009</v>
      </c>
      <c r="K8" s="524">
        <f t="shared" ref="K8:K56" si="2">J8*0.16</f>
        <v>-1241.4400000000003</v>
      </c>
      <c r="L8" s="602"/>
      <c r="M8" s="252"/>
    </row>
    <row r="9" spans="1:13" ht="15" customHeight="1" thickBot="1">
      <c r="A9" s="744" t="s">
        <v>136</v>
      </c>
      <c r="B9" s="402" t="s">
        <v>2961</v>
      </c>
      <c r="C9" s="400">
        <v>-15750.48</v>
      </c>
      <c r="D9" s="362" t="s">
        <v>4058</v>
      </c>
      <c r="E9" s="520">
        <f t="shared" si="0"/>
        <v>-15750.48</v>
      </c>
      <c r="F9" s="526">
        <f>SUM(E7:E9)</f>
        <v>-32868.600000000006</v>
      </c>
      <c r="G9" s="527"/>
      <c r="H9" s="537"/>
      <c r="I9" s="527">
        <v>600640</v>
      </c>
      <c r="J9" s="714">
        <f t="shared" si="1"/>
        <v>-13578</v>
      </c>
      <c r="K9" s="529">
        <f t="shared" si="2"/>
        <v>-2172.48</v>
      </c>
      <c r="L9" s="602"/>
      <c r="M9" s="252"/>
    </row>
    <row r="10" spans="1:13" ht="15" customHeight="1" thickBot="1">
      <c r="A10" s="745" t="s">
        <v>141</v>
      </c>
      <c r="B10" s="403" t="s">
        <v>4005</v>
      </c>
      <c r="C10" s="452">
        <v>-9000.44</v>
      </c>
      <c r="D10" s="372" t="s">
        <v>4064</v>
      </c>
      <c r="E10" s="543"/>
      <c r="F10" s="544">
        <f>SUM(C10:E10)</f>
        <v>-9000.44</v>
      </c>
      <c r="G10" s="545"/>
      <c r="H10" s="546"/>
      <c r="I10" s="545">
        <v>600684</v>
      </c>
      <c r="J10" s="717">
        <f>F10/1.16</f>
        <v>-7759.0000000000009</v>
      </c>
      <c r="K10" s="548">
        <f t="shared" si="2"/>
        <v>-1241.4400000000003</v>
      </c>
      <c r="L10" s="602"/>
      <c r="M10" s="252"/>
    </row>
    <row r="11" spans="1:13" ht="15" customHeight="1">
      <c r="A11" s="743" t="s">
        <v>2905</v>
      </c>
      <c r="B11" s="478" t="s">
        <v>4008</v>
      </c>
      <c r="C11" s="446">
        <v>1241.2</v>
      </c>
      <c r="D11" s="339" t="s">
        <v>4053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5" customHeight="1">
      <c r="A12" s="743" t="s">
        <v>2905</v>
      </c>
      <c r="B12" s="478" t="s">
        <v>4009</v>
      </c>
      <c r="C12" s="446">
        <v>1241.2</v>
      </c>
      <c r="D12" s="339" t="s">
        <v>4053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>
      <c r="A13" s="743" t="s">
        <v>2905</v>
      </c>
      <c r="B13" s="478" t="s">
        <v>4010</v>
      </c>
      <c r="C13" s="446">
        <v>1241.2</v>
      </c>
      <c r="D13" s="339" t="s">
        <v>4053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743" t="s">
        <v>2905</v>
      </c>
      <c r="B14" s="478" t="s">
        <v>4011</v>
      </c>
      <c r="C14" s="446">
        <v>1241.2</v>
      </c>
      <c r="D14" s="339" t="s">
        <v>4053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743" t="s">
        <v>2905</v>
      </c>
      <c r="B15" s="478" t="s">
        <v>4012</v>
      </c>
      <c r="C15" s="446">
        <v>1241.2</v>
      </c>
      <c r="D15" s="339" t="s">
        <v>4053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743" t="s">
        <v>3895</v>
      </c>
      <c r="B16" s="478" t="s">
        <v>4013</v>
      </c>
      <c r="C16" s="446">
        <v>1241.2</v>
      </c>
      <c r="D16" s="339" t="s">
        <v>4053</v>
      </c>
      <c r="E16" s="520">
        <f>SUM(C11:C16)</f>
        <v>7447.2</v>
      </c>
      <c r="F16" s="521"/>
      <c r="G16" s="522"/>
      <c r="H16" s="533"/>
      <c r="I16" s="522">
        <v>803001</v>
      </c>
      <c r="J16" s="715">
        <f t="shared" si="1"/>
        <v>6420</v>
      </c>
      <c r="K16" s="524">
        <f t="shared" si="2"/>
        <v>1027.2</v>
      </c>
      <c r="L16" s="602"/>
      <c r="M16" s="252"/>
    </row>
    <row r="17" spans="1:13" ht="15" customHeight="1" thickBot="1">
      <c r="A17" s="362" t="s">
        <v>457</v>
      </c>
      <c r="B17" s="415" t="s">
        <v>4014</v>
      </c>
      <c r="C17" s="363">
        <v>13635.8</v>
      </c>
      <c r="D17" s="362" t="s">
        <v>4053</v>
      </c>
      <c r="E17" s="525">
        <f>SUM(C17:D17)</f>
        <v>13635.8</v>
      </c>
      <c r="F17" s="526">
        <f>SUM(E14:E17)</f>
        <v>21083</v>
      </c>
      <c r="G17" s="527"/>
      <c r="H17" s="537"/>
      <c r="I17" s="527">
        <v>600691</v>
      </c>
      <c r="J17" s="714">
        <f t="shared" si="1"/>
        <v>11755</v>
      </c>
      <c r="K17" s="529">
        <f t="shared" si="2"/>
        <v>1880.8</v>
      </c>
      <c r="L17" s="602"/>
      <c r="M17" s="252"/>
    </row>
    <row r="18" spans="1:13" ht="15" customHeight="1">
      <c r="A18" s="743" t="s">
        <v>3895</v>
      </c>
      <c r="B18" s="478" t="s">
        <v>4019</v>
      </c>
      <c r="C18" s="446">
        <v>1241.2</v>
      </c>
      <c r="D18" s="339" t="s">
        <v>4055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743" t="s">
        <v>3895</v>
      </c>
      <c r="B19" s="478" t="s">
        <v>4020</v>
      </c>
      <c r="C19" s="446">
        <v>1241.2</v>
      </c>
      <c r="D19" s="339" t="s">
        <v>4055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>
      <c r="A20" s="743" t="s">
        <v>3895</v>
      </c>
      <c r="B20" s="478" t="s">
        <v>4021</v>
      </c>
      <c r="C20" s="446">
        <v>1241.2</v>
      </c>
      <c r="D20" s="339" t="s">
        <v>4055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5" customHeight="1">
      <c r="A21" s="743" t="s">
        <v>3895</v>
      </c>
      <c r="B21" s="478" t="s">
        <v>4022</v>
      </c>
      <c r="C21" s="446">
        <v>1241.2</v>
      </c>
      <c r="D21" s="339" t="s">
        <v>4055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>
      <c r="A22" s="743" t="s">
        <v>3895</v>
      </c>
      <c r="B22" s="478" t="s">
        <v>4023</v>
      </c>
      <c r="C22" s="446">
        <v>1241.2</v>
      </c>
      <c r="D22" s="339" t="s">
        <v>4055</v>
      </c>
      <c r="E22" s="520">
        <f>SUM(C18:C22)</f>
        <v>6206</v>
      </c>
      <c r="F22" s="521"/>
      <c r="G22" s="522"/>
      <c r="H22" s="533"/>
      <c r="I22" s="522">
        <v>803001</v>
      </c>
      <c r="J22" s="715">
        <f t="shared" si="1"/>
        <v>5350</v>
      </c>
      <c r="K22" s="524">
        <f t="shared" si="2"/>
        <v>856</v>
      </c>
      <c r="L22" s="602"/>
      <c r="M22" s="252"/>
    </row>
    <row r="23" spans="1:13" ht="15" customHeight="1">
      <c r="A23" s="339" t="s">
        <v>134</v>
      </c>
      <c r="B23" s="341" t="s">
        <v>4004</v>
      </c>
      <c r="C23" s="353">
        <v>8117.68</v>
      </c>
      <c r="D23" s="339" t="s">
        <v>4055</v>
      </c>
      <c r="E23" s="520">
        <f>SUM(C23)</f>
        <v>8117.68</v>
      </c>
      <c r="F23" s="521"/>
      <c r="G23" s="522"/>
      <c r="H23" s="533"/>
      <c r="I23" s="522">
        <v>600644</v>
      </c>
      <c r="J23" s="715">
        <f t="shared" si="1"/>
        <v>6998.0000000000009</v>
      </c>
      <c r="K23" s="524">
        <f t="shared" si="2"/>
        <v>1119.68</v>
      </c>
      <c r="L23" s="602"/>
      <c r="M23" s="252"/>
    </row>
    <row r="24" spans="1:13" ht="15" customHeight="1">
      <c r="A24" s="339" t="s">
        <v>136</v>
      </c>
      <c r="B24" s="341" t="s">
        <v>4015</v>
      </c>
      <c r="C24" s="353">
        <v>9000.44</v>
      </c>
      <c r="D24" s="339" t="s">
        <v>4055</v>
      </c>
      <c r="E24" s="520">
        <f t="shared" ref="E24:E25" si="3">SUM(C24)</f>
        <v>9000.44</v>
      </c>
      <c r="F24" s="521"/>
      <c r="G24" s="522"/>
      <c r="H24" s="533"/>
      <c r="I24" s="522">
        <v>600640</v>
      </c>
      <c r="J24" s="715">
        <f t="shared" si="1"/>
        <v>7759.0000000000009</v>
      </c>
      <c r="K24" s="524">
        <f t="shared" si="2"/>
        <v>1241.4400000000003</v>
      </c>
      <c r="L24" s="602"/>
      <c r="M24" s="252"/>
    </row>
    <row r="25" spans="1:13" ht="15" customHeight="1" thickBot="1">
      <c r="A25" s="362" t="s">
        <v>141</v>
      </c>
      <c r="B25" s="415" t="s">
        <v>4005</v>
      </c>
      <c r="C25" s="363">
        <v>9000.44</v>
      </c>
      <c r="D25" s="362" t="s">
        <v>4055</v>
      </c>
      <c r="E25" s="728">
        <f t="shared" si="3"/>
        <v>9000.44</v>
      </c>
      <c r="F25" s="526">
        <f>SUM(E20:E25)</f>
        <v>32324.560000000005</v>
      </c>
      <c r="G25" s="527"/>
      <c r="H25" s="537"/>
      <c r="I25" s="527">
        <v>600684</v>
      </c>
      <c r="J25" s="714">
        <f t="shared" si="1"/>
        <v>7759.0000000000009</v>
      </c>
      <c r="K25" s="529">
        <f t="shared" si="2"/>
        <v>1241.4400000000003</v>
      </c>
      <c r="L25" s="602"/>
      <c r="M25" s="252"/>
    </row>
    <row r="26" spans="1:13" ht="15" customHeight="1">
      <c r="A26" s="743" t="s">
        <v>2905</v>
      </c>
      <c r="B26" s="478" t="s">
        <v>4024</v>
      </c>
      <c r="C26" s="446">
        <v>1241.2</v>
      </c>
      <c r="D26" s="339" t="s">
        <v>4056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5" customHeight="1">
      <c r="A27" s="743" t="s">
        <v>2905</v>
      </c>
      <c r="B27" s="478" t="s">
        <v>4025</v>
      </c>
      <c r="C27" s="446">
        <v>1241.2</v>
      </c>
      <c r="D27" s="339" t="s">
        <v>4056</v>
      </c>
      <c r="E27" s="520">
        <f>SUM(C26:C27)</f>
        <v>2482.4</v>
      </c>
      <c r="F27" s="521"/>
      <c r="G27" s="522"/>
      <c r="H27" s="533"/>
      <c r="I27" s="522">
        <v>803001</v>
      </c>
      <c r="J27" s="715">
        <f t="shared" si="1"/>
        <v>2140</v>
      </c>
      <c r="K27" s="524">
        <f t="shared" si="2"/>
        <v>342.40000000000003</v>
      </c>
      <c r="L27" s="602"/>
      <c r="M27" s="252"/>
    </row>
    <row r="28" spans="1:13" ht="15" customHeight="1">
      <c r="A28" s="339" t="s">
        <v>134</v>
      </c>
      <c r="B28" s="341" t="s">
        <v>4004</v>
      </c>
      <c r="C28" s="353">
        <v>8117.68</v>
      </c>
      <c r="D28" s="339" t="s">
        <v>4056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339" t="s">
        <v>134</v>
      </c>
      <c r="B29" s="341" t="s">
        <v>4026</v>
      </c>
      <c r="C29" s="353">
        <v>11456.16</v>
      </c>
      <c r="D29" s="339" t="s">
        <v>4056</v>
      </c>
      <c r="E29" s="520">
        <f>SUM(C28:C29)</f>
        <v>19573.84</v>
      </c>
      <c r="F29" s="521"/>
      <c r="G29" s="522"/>
      <c r="H29" s="533"/>
      <c r="I29" s="522">
        <v>600644</v>
      </c>
      <c r="J29" s="715">
        <f t="shared" si="1"/>
        <v>16874</v>
      </c>
      <c r="K29" s="524">
        <f t="shared" si="2"/>
        <v>2699.84</v>
      </c>
      <c r="L29" s="602"/>
      <c r="M29" s="252"/>
    </row>
    <row r="30" spans="1:13" ht="15" customHeight="1">
      <c r="A30" s="339" t="s">
        <v>141</v>
      </c>
      <c r="B30" s="341" t="s">
        <v>4005</v>
      </c>
      <c r="C30" s="353">
        <v>9000.44</v>
      </c>
      <c r="D30" s="339" t="s">
        <v>4056</v>
      </c>
      <c r="E30" s="520">
        <f>SUM(C30)</f>
        <v>9000.44</v>
      </c>
      <c r="F30" s="521"/>
      <c r="G30" s="522"/>
      <c r="H30" s="533"/>
      <c r="I30" s="522">
        <v>600684</v>
      </c>
      <c r="J30" s="715">
        <f t="shared" si="1"/>
        <v>7759.0000000000009</v>
      </c>
      <c r="K30" s="524">
        <f t="shared" si="2"/>
        <v>1241.4400000000003</v>
      </c>
      <c r="L30" s="602"/>
      <c r="M30" s="252"/>
    </row>
    <row r="31" spans="1:13" ht="15" customHeight="1">
      <c r="A31" s="339" t="s">
        <v>136</v>
      </c>
      <c r="B31" s="341" t="s">
        <v>3557</v>
      </c>
      <c r="C31" s="353">
        <v>9000.44</v>
      </c>
      <c r="D31" s="339" t="s">
        <v>4056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39" t="s">
        <v>136</v>
      </c>
      <c r="B32" s="341" t="s">
        <v>3441</v>
      </c>
      <c r="C32" s="353">
        <v>9000.44</v>
      </c>
      <c r="D32" s="339" t="s">
        <v>4056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39" t="s">
        <v>136</v>
      </c>
      <c r="B33" s="341" t="s">
        <v>3345</v>
      </c>
      <c r="C33" s="353">
        <v>9000.44</v>
      </c>
      <c r="D33" s="339" t="s">
        <v>4056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 thickBot="1">
      <c r="A34" s="362" t="s">
        <v>136</v>
      </c>
      <c r="B34" s="415" t="s">
        <v>2961</v>
      </c>
      <c r="C34" s="363">
        <v>15750.48</v>
      </c>
      <c r="D34" s="362" t="s">
        <v>4056</v>
      </c>
      <c r="E34" s="525">
        <f>SUM(C31:C34)</f>
        <v>42751.8</v>
      </c>
      <c r="F34" s="526">
        <f>SUM(E27:E34)</f>
        <v>73808.48000000001</v>
      </c>
      <c r="G34" s="527"/>
      <c r="H34" s="537"/>
      <c r="I34" s="527">
        <v>600640</v>
      </c>
      <c r="J34" s="714">
        <f t="shared" si="1"/>
        <v>36855.000000000007</v>
      </c>
      <c r="K34" s="529">
        <f t="shared" si="2"/>
        <v>5896.8000000000011</v>
      </c>
      <c r="L34" s="602"/>
      <c r="M34" s="252"/>
    </row>
    <row r="35" spans="1:13" ht="15" customHeight="1">
      <c r="A35" s="743" t="s">
        <v>3895</v>
      </c>
      <c r="B35" s="445" t="s">
        <v>4027</v>
      </c>
      <c r="C35" s="446">
        <v>1241.2</v>
      </c>
      <c r="D35" s="339" t="s">
        <v>4063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743" t="s">
        <v>3895</v>
      </c>
      <c r="B36" s="445" t="s">
        <v>4028</v>
      </c>
      <c r="C36" s="446">
        <v>1241.2</v>
      </c>
      <c r="D36" s="339" t="s">
        <v>4063</v>
      </c>
      <c r="E36" s="520"/>
      <c r="F36" s="521"/>
      <c r="G36" s="522"/>
      <c r="H36" s="533"/>
      <c r="I36" s="522"/>
      <c r="J36" s="715"/>
      <c r="K36" s="524"/>
      <c r="L36" s="602"/>
      <c r="M36" s="252"/>
    </row>
    <row r="37" spans="1:13" ht="15" customHeight="1">
      <c r="A37" s="743" t="s">
        <v>3895</v>
      </c>
      <c r="B37" s="478" t="s">
        <v>4029</v>
      </c>
      <c r="C37" s="446">
        <v>1241.2</v>
      </c>
      <c r="D37" s="339" t="s">
        <v>4063</v>
      </c>
      <c r="E37" s="520">
        <f>SUM(C35:C37)</f>
        <v>3723.6000000000004</v>
      </c>
      <c r="F37" s="521"/>
      <c r="G37" s="522"/>
      <c r="H37" s="533"/>
      <c r="I37" s="522">
        <v>803001</v>
      </c>
      <c r="J37" s="715">
        <f t="shared" si="1"/>
        <v>3210.0000000000005</v>
      </c>
      <c r="K37" s="524">
        <f t="shared" si="2"/>
        <v>513.60000000000014</v>
      </c>
      <c r="L37" s="602"/>
      <c r="M37" s="252"/>
    </row>
    <row r="38" spans="1:13" ht="15" customHeight="1">
      <c r="A38" s="339" t="s">
        <v>457</v>
      </c>
      <c r="B38" s="341" t="s">
        <v>2609</v>
      </c>
      <c r="C38" s="353">
        <v>4423.08</v>
      </c>
      <c r="D38" s="339" t="s">
        <v>4063</v>
      </c>
      <c r="E38" s="520">
        <f>SUM(C38)</f>
        <v>4423.08</v>
      </c>
      <c r="F38" s="521"/>
      <c r="G38" s="522"/>
      <c r="H38" s="533"/>
      <c r="I38" s="522">
        <v>600691</v>
      </c>
      <c r="J38" s="715">
        <f t="shared" si="1"/>
        <v>3813</v>
      </c>
      <c r="K38" s="524">
        <f t="shared" si="2"/>
        <v>610.08000000000004</v>
      </c>
      <c r="L38" s="602"/>
      <c r="M38" s="252"/>
    </row>
    <row r="39" spans="1:13" ht="15" customHeight="1">
      <c r="A39" s="339" t="s">
        <v>136</v>
      </c>
      <c r="B39" s="341" t="s">
        <v>3346</v>
      </c>
      <c r="C39" s="2">
        <v>9000.44</v>
      </c>
      <c r="D39" s="339" t="s">
        <v>4063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>
      <c r="A40" s="339" t="s">
        <v>136</v>
      </c>
      <c r="B40" s="341" t="s">
        <v>3532</v>
      </c>
      <c r="C40" s="2">
        <v>9000.44</v>
      </c>
      <c r="D40" s="339" t="s">
        <v>4063</v>
      </c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5" customHeight="1">
      <c r="A41" s="339" t="s">
        <v>136</v>
      </c>
      <c r="B41" s="341" t="s">
        <v>3526</v>
      </c>
      <c r="C41" s="2">
        <v>9000.44</v>
      </c>
      <c r="D41" s="339" t="s">
        <v>4063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5" customHeight="1">
      <c r="A42" s="339" t="s">
        <v>136</v>
      </c>
      <c r="B42" s="341" t="s">
        <v>3347</v>
      </c>
      <c r="C42" s="2">
        <v>9005.08</v>
      </c>
      <c r="D42" s="339" t="s">
        <v>4063</v>
      </c>
      <c r="E42" s="520">
        <f>SUM(C39:C42)</f>
        <v>36006.400000000001</v>
      </c>
      <c r="F42" s="521"/>
      <c r="G42" s="522"/>
      <c r="H42" s="533"/>
      <c r="I42" s="522">
        <v>600640</v>
      </c>
      <c r="J42" s="715">
        <f t="shared" si="1"/>
        <v>31040.000000000004</v>
      </c>
      <c r="K42" s="524">
        <f t="shared" si="2"/>
        <v>4966.4000000000005</v>
      </c>
      <c r="L42" s="602"/>
      <c r="M42" s="252"/>
    </row>
    <row r="43" spans="1:13" ht="15" customHeight="1">
      <c r="A43" s="339" t="s">
        <v>141</v>
      </c>
      <c r="B43" s="341" t="s">
        <v>4005</v>
      </c>
      <c r="C43" s="2">
        <v>9000.44</v>
      </c>
      <c r="D43" s="339" t="s">
        <v>4063</v>
      </c>
      <c r="E43" s="520">
        <f>SUM(C43)</f>
        <v>9000.44</v>
      </c>
      <c r="F43" s="521"/>
      <c r="G43" s="522"/>
      <c r="H43" s="533"/>
      <c r="I43" s="522">
        <v>600684</v>
      </c>
      <c r="J43" s="715">
        <f t="shared" si="1"/>
        <v>7759.0000000000009</v>
      </c>
      <c r="K43" s="524">
        <f t="shared" si="2"/>
        <v>1241.4400000000003</v>
      </c>
      <c r="L43" s="602"/>
      <c r="M43" s="252"/>
    </row>
    <row r="44" spans="1:13" ht="15" customHeight="1" thickBot="1">
      <c r="A44" s="362" t="s">
        <v>134</v>
      </c>
      <c r="B44" s="415" t="s">
        <v>2422</v>
      </c>
      <c r="C44" s="87">
        <v>11456.16</v>
      </c>
      <c r="D44" s="362" t="s">
        <v>4063</v>
      </c>
      <c r="E44" s="728">
        <f>SUM(C44)</f>
        <v>11456.16</v>
      </c>
      <c r="F44" s="526">
        <f>SUM(E36:E44)</f>
        <v>64609.680000000008</v>
      </c>
      <c r="G44" s="527"/>
      <c r="H44" s="537"/>
      <c r="I44" s="527">
        <v>600644</v>
      </c>
      <c r="J44" s="714">
        <f t="shared" si="1"/>
        <v>9876</v>
      </c>
      <c r="K44" s="529">
        <f t="shared" si="2"/>
        <v>1580.16</v>
      </c>
      <c r="L44" s="602"/>
      <c r="M44" s="252"/>
    </row>
    <row r="45" spans="1:13" ht="15" customHeight="1">
      <c r="A45" s="743" t="s">
        <v>136</v>
      </c>
      <c r="B45" s="478" t="s">
        <v>4015</v>
      </c>
      <c r="C45" s="446">
        <v>1241.2</v>
      </c>
      <c r="D45" s="339" t="s">
        <v>2101</v>
      </c>
      <c r="E45" s="520">
        <f>SUM(C45)</f>
        <v>1241.2</v>
      </c>
      <c r="F45" s="521"/>
      <c r="G45" s="522"/>
      <c r="H45" s="533"/>
      <c r="I45" s="522">
        <v>803001</v>
      </c>
      <c r="J45" s="715">
        <f t="shared" si="1"/>
        <v>1070</v>
      </c>
      <c r="K45" s="524">
        <f t="shared" si="2"/>
        <v>171.20000000000002</v>
      </c>
      <c r="L45" s="602"/>
      <c r="M45" s="252"/>
    </row>
    <row r="46" spans="1:13" ht="15" customHeight="1">
      <c r="A46" s="339" t="s">
        <v>136</v>
      </c>
      <c r="B46" s="341" t="s">
        <v>3342</v>
      </c>
      <c r="C46" s="353">
        <v>9000.44</v>
      </c>
      <c r="D46" s="339" t="s">
        <v>2101</v>
      </c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5" customHeight="1">
      <c r="A47" s="339" t="s">
        <v>136</v>
      </c>
      <c r="B47" s="341" t="s">
        <v>3314</v>
      </c>
      <c r="C47" s="353">
        <v>9000.44</v>
      </c>
      <c r="D47" s="339" t="s">
        <v>2101</v>
      </c>
      <c r="E47" s="520"/>
      <c r="F47" s="521"/>
      <c r="G47" s="522"/>
      <c r="H47" s="533"/>
      <c r="I47" s="522"/>
      <c r="J47" s="715"/>
      <c r="K47" s="524"/>
      <c r="L47" s="602"/>
      <c r="M47" s="252"/>
    </row>
    <row r="48" spans="1:13" ht="15" customHeight="1">
      <c r="A48" s="339" t="s">
        <v>136</v>
      </c>
      <c r="B48" s="341" t="s">
        <v>3804</v>
      </c>
      <c r="C48" s="353">
        <v>9000.44</v>
      </c>
      <c r="D48" s="339" t="s">
        <v>2101</v>
      </c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5" customHeight="1">
      <c r="A49" s="339" t="s">
        <v>136</v>
      </c>
      <c r="B49" s="341" t="s">
        <v>4017</v>
      </c>
      <c r="C49" s="353">
        <v>9000.44</v>
      </c>
      <c r="D49" s="339" t="s">
        <v>2101</v>
      </c>
      <c r="E49" s="520"/>
      <c r="F49" s="521"/>
      <c r="G49" s="522"/>
      <c r="H49" s="533"/>
      <c r="I49" s="522"/>
      <c r="J49" s="715"/>
      <c r="K49" s="524"/>
      <c r="L49" s="602"/>
      <c r="M49" s="252"/>
    </row>
    <row r="50" spans="1:13" ht="15" customHeight="1">
      <c r="A50" s="339" t="s">
        <v>136</v>
      </c>
      <c r="B50" s="341" t="s">
        <v>3527</v>
      </c>
      <c r="C50" s="353">
        <v>9000.44</v>
      </c>
      <c r="D50" s="339" t="s">
        <v>2101</v>
      </c>
      <c r="E50" s="520">
        <f>SUM(C46:C50)</f>
        <v>45002.200000000004</v>
      </c>
      <c r="F50" s="521"/>
      <c r="G50" s="522"/>
      <c r="H50" s="533"/>
      <c r="I50" s="522">
        <v>600640</v>
      </c>
      <c r="J50" s="715">
        <f t="shared" si="1"/>
        <v>38795.000000000007</v>
      </c>
      <c r="K50" s="524">
        <f t="shared" si="2"/>
        <v>6207.2000000000016</v>
      </c>
      <c r="L50" s="602"/>
      <c r="M50" s="252"/>
    </row>
    <row r="51" spans="1:13" ht="15" customHeight="1" thickBot="1">
      <c r="A51" s="362" t="s">
        <v>134</v>
      </c>
      <c r="B51" s="415" t="s">
        <v>2101</v>
      </c>
      <c r="C51" s="363">
        <v>11456.16</v>
      </c>
      <c r="D51" s="362" t="s">
        <v>2101</v>
      </c>
      <c r="E51" s="525">
        <f>SUM(C51)</f>
        <v>11456.16</v>
      </c>
      <c r="F51" s="526">
        <f>SUM(E45:E51)</f>
        <v>57699.56</v>
      </c>
      <c r="G51" s="527"/>
      <c r="H51" s="537"/>
      <c r="I51" s="527">
        <v>600644</v>
      </c>
      <c r="J51" s="715">
        <f t="shared" si="1"/>
        <v>9876</v>
      </c>
      <c r="K51" s="524">
        <f t="shared" si="2"/>
        <v>1580.16</v>
      </c>
      <c r="L51" s="602"/>
      <c r="M51" s="252"/>
    </row>
    <row r="52" spans="1:13" ht="15" customHeight="1" thickBot="1">
      <c r="A52" s="372"/>
      <c r="B52" s="482">
        <v>3000285387</v>
      </c>
      <c r="C52" s="438">
        <v>116000</v>
      </c>
      <c r="D52" s="372" t="s">
        <v>4057</v>
      </c>
      <c r="E52" s="543"/>
      <c r="F52" s="544">
        <f>SUM(C52)</f>
        <v>116000</v>
      </c>
      <c r="G52" s="545"/>
      <c r="H52" s="546"/>
      <c r="I52" s="545">
        <v>803001</v>
      </c>
      <c r="J52" s="717">
        <f>F52/1.16</f>
        <v>100000</v>
      </c>
      <c r="K52" s="529">
        <f t="shared" si="2"/>
        <v>16000</v>
      </c>
      <c r="L52" s="602"/>
      <c r="M52" s="252"/>
    </row>
    <row r="53" spans="1:13" ht="15" customHeight="1" thickBot="1">
      <c r="A53" s="372"/>
      <c r="B53" s="482">
        <v>2000279246</v>
      </c>
      <c r="C53" s="438">
        <v>-10073.61</v>
      </c>
      <c r="D53" s="372" t="s">
        <v>4059</v>
      </c>
      <c r="E53" s="543"/>
      <c r="F53" s="544">
        <f t="shared" ref="F53:F56" si="4">SUM(C53)</f>
        <v>-10073.61</v>
      </c>
      <c r="G53" s="545"/>
      <c r="H53" s="546"/>
      <c r="I53" s="545">
        <v>700075</v>
      </c>
      <c r="J53" s="714">
        <f t="shared" ref="J53:J56" si="5">F53/1.16</f>
        <v>-8684.1465517241395</v>
      </c>
      <c r="K53" s="548">
        <f t="shared" si="2"/>
        <v>-1389.4634482758624</v>
      </c>
      <c r="L53" s="602"/>
      <c r="M53" s="252"/>
    </row>
    <row r="54" spans="1:13" ht="15" customHeight="1" thickBot="1">
      <c r="A54" s="372"/>
      <c r="B54" s="437">
        <v>2000279481</v>
      </c>
      <c r="C54" s="438">
        <v>-11373.45</v>
      </c>
      <c r="D54" s="372" t="s">
        <v>4060</v>
      </c>
      <c r="E54" s="543"/>
      <c r="F54" s="544">
        <f t="shared" si="4"/>
        <v>-11373.45</v>
      </c>
      <c r="G54" s="545"/>
      <c r="H54" s="546"/>
      <c r="I54" s="545">
        <v>700075</v>
      </c>
      <c r="J54" s="717">
        <f t="shared" si="5"/>
        <v>-9804.6982758620707</v>
      </c>
      <c r="K54" s="548">
        <f t="shared" si="2"/>
        <v>-1568.7517241379314</v>
      </c>
      <c r="L54" s="602"/>
      <c r="M54" s="252"/>
    </row>
    <row r="55" spans="1:13" ht="15" customHeight="1" thickBot="1">
      <c r="A55" s="372"/>
      <c r="B55" s="437">
        <v>2000279829</v>
      </c>
      <c r="C55" s="438">
        <v>-1160</v>
      </c>
      <c r="D55" s="372" t="s">
        <v>4061</v>
      </c>
      <c r="E55" s="543"/>
      <c r="F55" s="544">
        <f t="shared" si="4"/>
        <v>-1160</v>
      </c>
      <c r="G55" s="545"/>
      <c r="H55" s="546"/>
      <c r="I55" s="545">
        <v>700075</v>
      </c>
      <c r="J55" s="717">
        <f t="shared" si="5"/>
        <v>-1000.0000000000001</v>
      </c>
      <c r="K55" s="548">
        <f t="shared" si="2"/>
        <v>-160.00000000000003</v>
      </c>
      <c r="L55" s="602"/>
      <c r="M55" s="252"/>
    </row>
    <row r="56" spans="1:13" ht="15" customHeight="1" thickBot="1">
      <c r="A56" s="372"/>
      <c r="B56" s="437">
        <v>2000279996</v>
      </c>
      <c r="C56" s="438">
        <v>-4887.2299999999996</v>
      </c>
      <c r="D56" s="372" t="s">
        <v>4062</v>
      </c>
      <c r="E56" s="543"/>
      <c r="F56" s="544">
        <f t="shared" si="4"/>
        <v>-4887.2299999999996</v>
      </c>
      <c r="G56" s="545"/>
      <c r="H56" s="546"/>
      <c r="I56" s="545">
        <v>700075</v>
      </c>
      <c r="J56" s="717">
        <f t="shared" si="5"/>
        <v>-4213.1293103448279</v>
      </c>
      <c r="K56" s="548">
        <f t="shared" si="2"/>
        <v>-674.10068965517246</v>
      </c>
      <c r="L56" s="602"/>
      <c r="M56" s="252"/>
    </row>
    <row r="57" spans="1:13" ht="15" customHeight="1">
      <c r="A57" s="380"/>
      <c r="B57" s="414"/>
      <c r="C57" s="382"/>
      <c r="D57" s="380"/>
      <c r="E57" s="520"/>
      <c r="F57" s="521"/>
      <c r="G57" s="522"/>
      <c r="H57" s="533"/>
      <c r="I57" s="522"/>
      <c r="J57" s="715"/>
      <c r="K57" s="524"/>
      <c r="L57" s="602"/>
      <c r="M57" s="252"/>
    </row>
    <row r="58" spans="1:13" ht="15" customHeight="1">
      <c r="A58" s="380"/>
      <c r="B58" s="414"/>
      <c r="C58" s="382"/>
      <c r="D58" s="380"/>
      <c r="E58" s="520"/>
      <c r="F58" s="521"/>
      <c r="G58" s="522"/>
      <c r="H58" s="533"/>
      <c r="I58" s="522"/>
      <c r="J58" s="715"/>
      <c r="K58" s="524"/>
      <c r="L58" s="602"/>
      <c r="M58" s="252"/>
    </row>
    <row r="59" spans="1:13" ht="15" customHeight="1">
      <c r="A59" s="380"/>
      <c r="B59" s="414"/>
      <c r="C59" s="382"/>
      <c r="D59" s="380"/>
      <c r="E59" s="520"/>
      <c r="F59" s="521"/>
      <c r="G59" s="522"/>
      <c r="H59" s="533"/>
      <c r="I59" s="522"/>
      <c r="J59" s="715"/>
      <c r="K59" s="524"/>
      <c r="L59" s="602"/>
      <c r="M59" s="252"/>
    </row>
    <row r="60" spans="1:13" ht="15" customHeight="1">
      <c r="A60" s="380"/>
      <c r="B60" s="414"/>
      <c r="C60" s="382"/>
      <c r="D60" s="380"/>
      <c r="E60" s="520"/>
      <c r="F60" s="521"/>
      <c r="G60" s="522"/>
      <c r="H60" s="533"/>
      <c r="I60" s="522"/>
      <c r="J60" s="715"/>
      <c r="K60" s="524"/>
      <c r="L60" s="602"/>
      <c r="M60" s="252"/>
    </row>
    <row r="61" spans="1:13" ht="15" customHeight="1">
      <c r="A61" s="380"/>
      <c r="B61" s="414"/>
      <c r="C61" s="382"/>
      <c r="D61" s="380"/>
      <c r="E61" s="520"/>
      <c r="F61" s="521"/>
      <c r="G61" s="522"/>
      <c r="H61" s="533"/>
      <c r="I61" s="522"/>
      <c r="J61" s="715"/>
      <c r="K61" s="524"/>
      <c r="L61" s="602"/>
      <c r="M61" s="252"/>
    </row>
    <row r="62" spans="1:13" ht="15" customHeight="1">
      <c r="A62" s="789"/>
      <c r="B62" s="780"/>
      <c r="C62" s="769"/>
      <c r="D62" s="380"/>
      <c r="E62" s="520"/>
      <c r="F62" s="521"/>
      <c r="G62" s="522"/>
      <c r="H62" s="533"/>
      <c r="I62" s="522"/>
      <c r="J62" s="715"/>
      <c r="K62" s="524"/>
      <c r="L62" s="602"/>
      <c r="M62" s="252"/>
    </row>
    <row r="63" spans="1:13" ht="15" customHeight="1">
      <c r="A63" s="789"/>
      <c r="B63" s="780"/>
      <c r="C63" s="769"/>
      <c r="D63" s="380"/>
      <c r="E63" s="520"/>
      <c r="F63" s="521"/>
      <c r="G63" s="522"/>
      <c r="H63" s="533"/>
      <c r="I63" s="522"/>
      <c r="J63" s="715"/>
      <c r="K63" s="524"/>
      <c r="L63" s="602"/>
      <c r="M63" s="252"/>
    </row>
    <row r="64" spans="1:13" ht="15" customHeight="1">
      <c r="A64" s="380"/>
      <c r="B64" s="414"/>
      <c r="C64" s="382"/>
      <c r="D64" s="380"/>
      <c r="E64" s="520"/>
      <c r="F64" s="521"/>
      <c r="G64" s="522"/>
      <c r="H64" s="533"/>
      <c r="I64" s="522"/>
      <c r="J64" s="715"/>
      <c r="K64" s="524"/>
      <c r="L64" s="602"/>
      <c r="M64" s="252"/>
    </row>
    <row r="65" spans="1:13" ht="15" customHeight="1">
      <c r="A65" s="380"/>
      <c r="B65" s="708"/>
      <c r="C65" s="382"/>
      <c r="D65" s="380"/>
      <c r="E65" s="520"/>
      <c r="F65" s="521"/>
      <c r="G65" s="522"/>
      <c r="H65" s="533"/>
      <c r="I65" s="522"/>
      <c r="J65" s="715"/>
      <c r="K65" s="524"/>
      <c r="L65" s="602"/>
      <c r="M65" s="252"/>
    </row>
    <row r="66" spans="1:13" ht="15" customHeight="1">
      <c r="A66" s="325"/>
      <c r="B66" s="792"/>
      <c r="C66" s="281">
        <f>SUM(C6:C65)</f>
        <v>282391.59000000003</v>
      </c>
      <c r="D66" s="281"/>
      <c r="E66" s="281"/>
      <c r="F66" s="281">
        <f>SUM(F6:F65)</f>
        <v>282391.59000000003</v>
      </c>
      <c r="G66" s="281"/>
      <c r="H66" s="534">
        <f>SUM(H6:H65)</f>
        <v>0</v>
      </c>
      <c r="I66" s="281"/>
      <c r="J66" s="281">
        <f>SUM(J6:J65)</f>
        <v>243441.02586206896</v>
      </c>
      <c r="K66" s="281">
        <f>SUM(K6:K65)</f>
        <v>38950.56413793104</v>
      </c>
      <c r="L66" s="281"/>
      <c r="M66" s="283"/>
    </row>
    <row r="67" spans="1:13" ht="15" customHeight="1">
      <c r="A67" s="278"/>
      <c r="B67" s="792"/>
      <c r="C67" s="240"/>
      <c r="D67" s="281"/>
      <c r="E67" s="281"/>
      <c r="F67" s="237"/>
      <c r="G67" s="240"/>
      <c r="H67" s="533"/>
      <c r="I67" s="240"/>
      <c r="J67" s="243"/>
      <c r="K67" s="251"/>
      <c r="L67" s="252"/>
      <c r="M67" s="252"/>
    </row>
    <row r="68" spans="1:13" ht="15" customHeight="1">
      <c r="A68" s="697"/>
      <c r="B68" s="1051"/>
      <c r="C68" s="1051"/>
      <c r="D68" s="1051"/>
      <c r="E68" s="1051"/>
      <c r="F68" s="1051"/>
      <c r="G68" s="240"/>
      <c r="H68" s="533"/>
      <c r="I68" s="240"/>
      <c r="J68" s="243"/>
      <c r="K68" s="251"/>
      <c r="L68" s="252"/>
      <c r="M68" s="252"/>
    </row>
    <row r="69" spans="1:13" ht="15.75">
      <c r="A69" s="284"/>
      <c r="B69" s="595"/>
      <c r="C69" s="273"/>
      <c r="D69" s="281"/>
      <c r="E69" s="281"/>
      <c r="F69" s="281"/>
      <c r="G69" s="295"/>
      <c r="H69" s="534"/>
      <c r="I69" s="281"/>
      <c r="J69" s="281"/>
      <c r="K69" s="281"/>
      <c r="L69" s="286"/>
      <c r="M69" s="252"/>
    </row>
    <row r="70" spans="1:13" ht="15.75" thickBot="1">
      <c r="A70" s="603"/>
      <c r="B70" s="273"/>
      <c r="C70" s="273"/>
      <c r="D70" s="250"/>
      <c r="E70" s="330" t="s">
        <v>4129</v>
      </c>
      <c r="F70" s="331">
        <v>42978</v>
      </c>
      <c r="G70" s="332">
        <v>448658.97</v>
      </c>
      <c r="H70" s="535"/>
      <c r="I70" s="239"/>
      <c r="J70" s="239"/>
      <c r="K70" s="252"/>
      <c r="L70" s="252"/>
      <c r="M70" s="288"/>
    </row>
    <row r="71" spans="1:13" ht="16.5" thickBot="1">
      <c r="A71" s="284"/>
      <c r="B71" s="273"/>
      <c r="C71" s="273"/>
      <c r="D71" s="250"/>
      <c r="E71" s="330" t="s">
        <v>4130</v>
      </c>
      <c r="F71" s="331">
        <v>42978</v>
      </c>
      <c r="G71" s="332">
        <v>282391.59000000003</v>
      </c>
      <c r="H71" s="535"/>
      <c r="I71" s="239"/>
      <c r="J71" s="289" t="s">
        <v>551</v>
      </c>
      <c r="K71" s="290">
        <f>J66+K66-F66</f>
        <v>0</v>
      </c>
      <c r="L71" s="252"/>
      <c r="M71" s="288"/>
    </row>
    <row r="72" spans="1:13" ht="15.75">
      <c r="A72" s="284"/>
      <c r="B72" s="273"/>
      <c r="C72" s="239"/>
      <c r="D72" s="252"/>
      <c r="E72" s="239"/>
      <c r="F72" s="239"/>
      <c r="G72" s="252"/>
      <c r="H72" s="535"/>
      <c r="I72" s="239"/>
      <c r="J72" s="239"/>
      <c r="K72" s="252"/>
      <c r="L72" s="252"/>
      <c r="M72" s="288"/>
    </row>
    <row r="73" spans="1:13" ht="15.75">
      <c r="A73" s="284"/>
      <c r="B73" s="273"/>
      <c r="C73" s="273"/>
      <c r="D73" s="250"/>
      <c r="E73" s="239"/>
      <c r="F73" s="239"/>
      <c r="G73" s="239"/>
      <c r="H73" s="535"/>
      <c r="I73" s="239"/>
      <c r="J73" s="239"/>
      <c r="K73" s="252"/>
      <c r="L73" s="252"/>
      <c r="M73" s="288"/>
    </row>
    <row r="74" spans="1:13" ht="15.75">
      <c r="A74" s="284"/>
      <c r="B74" s="273"/>
      <c r="C74" s="273"/>
      <c r="D74" s="250"/>
      <c r="E74" s="239"/>
      <c r="F74" s="239"/>
      <c r="G74" s="239"/>
      <c r="H74" s="535"/>
      <c r="I74" s="239"/>
      <c r="J74" s="239"/>
      <c r="K74" s="252"/>
      <c r="L74" s="252"/>
      <c r="M74" s="288"/>
    </row>
    <row r="75" spans="1:13" ht="15.75">
      <c r="A75" s="284"/>
      <c r="B75" s="273"/>
      <c r="C75" s="273"/>
      <c r="D75" s="291"/>
      <c r="E75" s="292"/>
      <c r="F75" s="292"/>
      <c r="G75" s="292"/>
      <c r="H75" s="536"/>
      <c r="I75" s="292"/>
      <c r="J75" s="292"/>
      <c r="K75" s="288"/>
      <c r="L75" s="288"/>
      <c r="M75" s="288"/>
    </row>
    <row r="76" spans="1:13" ht="15.75">
      <c r="A76" s="604"/>
      <c r="B76" s="605"/>
      <c r="C76" s="606"/>
      <c r="D76" s="520"/>
      <c r="E76" s="292"/>
      <c r="F76" s="292"/>
      <c r="G76" s="292"/>
      <c r="H76" s="536"/>
      <c r="I76" s="292"/>
      <c r="J76" s="292"/>
      <c r="K76" s="288"/>
      <c r="L76" s="288"/>
      <c r="M76" s="288"/>
    </row>
    <row r="77" spans="1:13" ht="15.75">
      <c r="A77" s="294"/>
      <c r="B77" s="239" t="s">
        <v>25</v>
      </c>
      <c r="C77" s="239"/>
      <c r="D77" s="239"/>
      <c r="E77" s="240"/>
      <c r="F77" s="240"/>
      <c r="G77" s="240"/>
      <c r="H77" s="533"/>
      <c r="I77" s="240"/>
      <c r="J77" s="240"/>
      <c r="K77" s="295"/>
      <c r="L77" s="252"/>
      <c r="M77" s="252"/>
    </row>
    <row r="78" spans="1:13" ht="15.75">
      <c r="A78" s="296"/>
      <c r="B78" s="239" t="s">
        <v>127</v>
      </c>
      <c r="C78" s="239"/>
      <c r="D78" s="239"/>
      <c r="E78" s="240"/>
      <c r="F78" s="240"/>
      <c r="G78" s="240"/>
      <c r="H78" s="533"/>
      <c r="I78" s="240"/>
      <c r="J78" s="240"/>
      <c r="K78" s="295"/>
      <c r="L78" s="252"/>
      <c r="M78" s="252"/>
    </row>
    <row r="79" spans="1:13" ht="15.75">
      <c r="A79" s="297"/>
      <c r="B79" s="239" t="s">
        <v>161</v>
      </c>
      <c r="C79" s="239"/>
      <c r="D79" s="239"/>
      <c r="E79" s="240"/>
      <c r="F79" s="240"/>
      <c r="G79" s="240"/>
      <c r="H79" s="533"/>
      <c r="I79" s="240"/>
      <c r="J79" s="240"/>
      <c r="K79" s="295"/>
      <c r="L79" s="252"/>
      <c r="M79" s="252"/>
    </row>
    <row r="80" spans="1:13" ht="15.75">
      <c r="A80" s="239"/>
      <c r="B80" s="239"/>
      <c r="C80" s="239"/>
      <c r="D80" s="239"/>
      <c r="E80" s="240"/>
      <c r="F80" s="240"/>
      <c r="G80" s="240"/>
      <c r="H80" s="533"/>
      <c r="I80" s="240"/>
      <c r="J80" s="240"/>
      <c r="K80" s="295"/>
      <c r="L80" s="252"/>
      <c r="M80" s="252"/>
    </row>
    <row r="81" spans="1:13" ht="15.75">
      <c r="A81" s="239"/>
      <c r="B81" s="239"/>
      <c r="C81" s="239"/>
      <c r="D81" s="239"/>
      <c r="E81" s="240"/>
      <c r="F81" s="240"/>
      <c r="G81" s="240"/>
      <c r="H81" s="533"/>
      <c r="I81" s="240"/>
      <c r="J81" s="240"/>
      <c r="K81" s="295"/>
      <c r="L81" s="252"/>
      <c r="M81" s="252"/>
    </row>
    <row r="82" spans="1:13">
      <c r="K82" s="45"/>
      <c r="L82" s="49"/>
      <c r="M82" s="49"/>
    </row>
    <row r="83" spans="1:13">
      <c r="K83" s="45"/>
      <c r="L83" s="49"/>
      <c r="M83" s="49"/>
    </row>
    <row r="84" spans="1:13">
      <c r="K84" s="45"/>
      <c r="L84" s="49"/>
      <c r="M84" s="49"/>
    </row>
    <row r="85" spans="1:13">
      <c r="K85" s="45"/>
      <c r="L85" s="49"/>
      <c r="M85" s="49"/>
    </row>
    <row r="86" spans="1:13">
      <c r="K86" s="45"/>
      <c r="L86" s="49"/>
      <c r="M86" s="49"/>
    </row>
    <row r="87" spans="1:13">
      <c r="K87" s="45"/>
      <c r="L87" s="49"/>
      <c r="M87" s="49"/>
    </row>
    <row r="88" spans="1:13">
      <c r="K88" s="45"/>
      <c r="L88" s="49"/>
      <c r="M88" s="49"/>
    </row>
    <row r="89" spans="1:13">
      <c r="K89" s="45"/>
      <c r="L89" s="49"/>
      <c r="M89" s="49"/>
    </row>
    <row r="90" spans="1:13">
      <c r="K90" s="45"/>
      <c r="L90" s="49"/>
      <c r="M90" s="49"/>
    </row>
    <row r="91" spans="1:13">
      <c r="K91" s="45"/>
      <c r="L91" s="49"/>
      <c r="M91" s="49"/>
    </row>
    <row r="92" spans="1:13">
      <c r="K92" s="45"/>
      <c r="L92" s="49"/>
      <c r="M92" s="49"/>
    </row>
    <row r="93" spans="1:13">
      <c r="K93" s="45"/>
      <c r="L93" s="49"/>
      <c r="M93" s="49"/>
    </row>
    <row r="94" spans="1:13">
      <c r="K94" s="45"/>
      <c r="L94" s="49"/>
      <c r="M94" s="49"/>
    </row>
    <row r="95" spans="1:13">
      <c r="K95" s="45"/>
      <c r="L95" s="49"/>
      <c r="M95" s="49"/>
    </row>
    <row r="96" spans="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</sheetData>
  <autoFilter ref="A5:L69"/>
  <sortState ref="A6:D51">
    <sortCondition ref="D6:D51"/>
  </sortState>
  <mergeCells count="3">
    <mergeCell ref="I3:K3"/>
    <mergeCell ref="A4:D4"/>
    <mergeCell ref="B68:F68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47"/>
  <sheetViews>
    <sheetView zoomScale="101" zoomScaleNormal="101" workbookViewId="0">
      <pane ySplit="4" topLeftCell="A5" activePane="bottomLeft" state="frozenSplit"/>
      <selection pane="bottomLeft" activeCell="N9" sqref="N9:N22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4127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4070</v>
      </c>
      <c r="B5" s="343" t="s">
        <v>2731</v>
      </c>
      <c r="C5" s="343" t="s">
        <v>3532</v>
      </c>
      <c r="D5" s="431"/>
      <c r="E5" s="431"/>
      <c r="F5" s="431"/>
      <c r="G5" s="344">
        <v>-9000.44</v>
      </c>
      <c r="H5" s="335"/>
      <c r="I5" s="399"/>
      <c r="J5" s="336"/>
      <c r="K5" s="337"/>
      <c r="L5" s="337"/>
      <c r="M5" s="637" t="s">
        <v>138</v>
      </c>
      <c r="N5" s="339" t="s">
        <v>3577</v>
      </c>
      <c r="O5" s="339" t="s">
        <v>136</v>
      </c>
      <c r="P5" s="339" t="s">
        <v>4132</v>
      </c>
      <c r="Q5" s="642"/>
      <c r="R5" s="29"/>
    </row>
    <row r="6" spans="1:18" s="24" customFormat="1" ht="12.75">
      <c r="A6" s="343" t="s">
        <v>4071</v>
      </c>
      <c r="B6" s="343" t="s">
        <v>2731</v>
      </c>
      <c r="C6" s="343" t="s">
        <v>428</v>
      </c>
      <c r="D6" s="431"/>
      <c r="E6" s="431"/>
      <c r="F6" s="431"/>
      <c r="G6" s="344">
        <v>-13500.08</v>
      </c>
      <c r="H6" s="335" t="s">
        <v>133</v>
      </c>
      <c r="I6" s="399"/>
      <c r="J6" s="336"/>
      <c r="K6" s="337"/>
      <c r="L6" s="337"/>
      <c r="M6" s="637" t="s">
        <v>138</v>
      </c>
      <c r="N6" s="339" t="s">
        <v>461</v>
      </c>
      <c r="O6" s="339" t="s">
        <v>136</v>
      </c>
      <c r="P6" s="339" t="s">
        <v>4136</v>
      </c>
      <c r="Q6" s="642"/>
      <c r="R6" s="29"/>
    </row>
    <row r="7" spans="1:18" s="24" customFormat="1" ht="12.75">
      <c r="A7" s="343" t="s">
        <v>4071</v>
      </c>
      <c r="B7" s="343" t="s">
        <v>2731</v>
      </c>
      <c r="C7" s="343" t="s">
        <v>2841</v>
      </c>
      <c r="D7" s="431"/>
      <c r="E7" s="431"/>
      <c r="F7" s="431"/>
      <c r="G7" s="344">
        <v>-10491.04</v>
      </c>
      <c r="H7" s="335" t="s">
        <v>135</v>
      </c>
      <c r="I7" s="399"/>
      <c r="J7" s="336"/>
      <c r="K7" s="337"/>
      <c r="L7" s="337"/>
      <c r="M7" s="637" t="s">
        <v>138</v>
      </c>
      <c r="N7" s="339" t="s">
        <v>2896</v>
      </c>
      <c r="O7" s="339" t="s">
        <v>141</v>
      </c>
      <c r="P7" s="339" t="s">
        <v>4136</v>
      </c>
      <c r="Q7" s="642"/>
      <c r="R7" s="29"/>
    </row>
    <row r="8" spans="1:18" s="24" customFormat="1" ht="12.75">
      <c r="A8" s="343" t="s">
        <v>4072</v>
      </c>
      <c r="B8" s="343" t="s">
        <v>2731</v>
      </c>
      <c r="C8" s="343" t="s">
        <v>4073</v>
      </c>
      <c r="D8" s="431"/>
      <c r="E8" s="431"/>
      <c r="F8" s="431"/>
      <c r="G8" s="344">
        <v>-9000.44</v>
      </c>
      <c r="H8" s="335" t="s">
        <v>137</v>
      </c>
      <c r="I8" s="399"/>
      <c r="J8" s="336"/>
      <c r="K8" s="337"/>
      <c r="L8" s="337"/>
      <c r="M8" s="637" t="s">
        <v>138</v>
      </c>
      <c r="N8" s="339" t="s">
        <v>4102</v>
      </c>
      <c r="O8" s="339" t="s">
        <v>136</v>
      </c>
      <c r="P8" s="339" t="s">
        <v>4138</v>
      </c>
      <c r="Q8" s="642"/>
      <c r="R8" s="29"/>
    </row>
    <row r="9" spans="1:18" s="24" customFormat="1" ht="12.75">
      <c r="A9" s="445" t="s">
        <v>4079</v>
      </c>
      <c r="B9" s="445" t="s">
        <v>2834</v>
      </c>
      <c r="C9" s="478" t="s">
        <v>4080</v>
      </c>
      <c r="D9" s="431"/>
      <c r="E9" s="431"/>
      <c r="F9" s="431"/>
      <c r="G9" s="422">
        <v>1241.2</v>
      </c>
      <c r="H9" s="335"/>
      <c r="I9" s="399"/>
      <c r="J9" s="336"/>
      <c r="K9" s="337"/>
      <c r="L9" s="337"/>
      <c r="M9" s="637" t="s">
        <v>138</v>
      </c>
      <c r="N9" s="339" t="s">
        <v>4103</v>
      </c>
      <c r="O9" s="339" t="s">
        <v>136</v>
      </c>
      <c r="P9" s="339" t="s">
        <v>4133</v>
      </c>
      <c r="Q9" s="642"/>
      <c r="R9" s="29"/>
    </row>
    <row r="10" spans="1:18" s="24" customFormat="1" ht="12.75">
      <c r="A10" s="445" t="s">
        <v>4079</v>
      </c>
      <c r="B10" s="445" t="s">
        <v>2834</v>
      </c>
      <c r="C10" s="478" t="s">
        <v>4081</v>
      </c>
      <c r="D10" s="431"/>
      <c r="E10" s="431"/>
      <c r="F10" s="431"/>
      <c r="G10" s="422">
        <v>1241.2</v>
      </c>
      <c r="H10" s="335"/>
      <c r="I10" s="399"/>
      <c r="J10" s="336"/>
      <c r="K10" s="337"/>
      <c r="L10" s="337"/>
      <c r="M10" s="637" t="s">
        <v>138</v>
      </c>
      <c r="N10" s="339" t="s">
        <v>4104</v>
      </c>
      <c r="O10" s="339" t="s">
        <v>383</v>
      </c>
      <c r="P10" s="339" t="s">
        <v>4133</v>
      </c>
      <c r="Q10" s="642"/>
      <c r="R10" s="29"/>
    </row>
    <row r="11" spans="1:18" s="24" customFormat="1" ht="12.75">
      <c r="A11" s="445" t="s">
        <v>4079</v>
      </c>
      <c r="B11" s="445" t="s">
        <v>2834</v>
      </c>
      <c r="C11" s="478" t="s">
        <v>4082</v>
      </c>
      <c r="D11" s="431"/>
      <c r="E11" s="431"/>
      <c r="F11" s="431"/>
      <c r="G11" s="422">
        <v>1241.2</v>
      </c>
      <c r="H11" s="335"/>
      <c r="I11" s="399"/>
      <c r="J11" s="336"/>
      <c r="K11" s="337"/>
      <c r="L11" s="337"/>
      <c r="M11" s="637" t="s">
        <v>138</v>
      </c>
      <c r="N11" s="339" t="s">
        <v>4105</v>
      </c>
      <c r="O11" s="339" t="s">
        <v>383</v>
      </c>
      <c r="P11" s="339" t="s">
        <v>4133</v>
      </c>
      <c r="Q11" s="642"/>
      <c r="R11" s="29"/>
    </row>
    <row r="12" spans="1:18" s="24" customFormat="1" ht="12.75">
      <c r="A12" s="445" t="s">
        <v>4079</v>
      </c>
      <c r="B12" s="445" t="s">
        <v>2834</v>
      </c>
      <c r="C12" s="478" t="s">
        <v>4083</v>
      </c>
      <c r="D12" s="431"/>
      <c r="E12" s="431"/>
      <c r="F12" s="431"/>
      <c r="G12" s="422">
        <v>1241.2</v>
      </c>
      <c r="H12" s="335"/>
      <c r="I12" s="399"/>
      <c r="J12" s="336"/>
      <c r="K12" s="337"/>
      <c r="L12" s="337"/>
      <c r="M12" s="637" t="s">
        <v>138</v>
      </c>
      <c r="N12" s="339" t="s">
        <v>4106</v>
      </c>
      <c r="O12" s="339" t="s">
        <v>383</v>
      </c>
      <c r="P12" s="339" t="s">
        <v>4133</v>
      </c>
      <c r="Q12" s="642"/>
      <c r="R12" s="29"/>
    </row>
    <row r="13" spans="1:18" s="24" customFormat="1" ht="12.75">
      <c r="A13" s="445" t="s">
        <v>4079</v>
      </c>
      <c r="B13" s="445" t="s">
        <v>2834</v>
      </c>
      <c r="C13" s="478" t="s">
        <v>4084</v>
      </c>
      <c r="D13" s="431"/>
      <c r="E13" s="431"/>
      <c r="F13" s="431"/>
      <c r="G13" s="422">
        <v>1241.2</v>
      </c>
      <c r="H13" s="335"/>
      <c r="I13" s="399"/>
      <c r="J13" s="336"/>
      <c r="K13" s="337"/>
      <c r="L13" s="337"/>
      <c r="M13" s="637" t="s">
        <v>138</v>
      </c>
      <c r="N13" s="339" t="s">
        <v>4107</v>
      </c>
      <c r="O13" s="339" t="s">
        <v>3895</v>
      </c>
      <c r="P13" s="339" t="s">
        <v>4133</v>
      </c>
      <c r="Q13" s="642"/>
      <c r="R13" s="29"/>
    </row>
    <row r="14" spans="1:18" s="24" customFormat="1" ht="12.75">
      <c r="A14" s="445" t="s">
        <v>4079</v>
      </c>
      <c r="B14" s="445" t="s">
        <v>2834</v>
      </c>
      <c r="C14" s="478" t="s">
        <v>4085</v>
      </c>
      <c r="D14" s="431"/>
      <c r="E14" s="431"/>
      <c r="F14" s="431"/>
      <c r="G14" s="422">
        <v>1241.2</v>
      </c>
      <c r="H14" s="335"/>
      <c r="I14" s="399"/>
      <c r="J14" s="336"/>
      <c r="K14" s="337"/>
      <c r="L14" s="337"/>
      <c r="M14" s="637" t="s">
        <v>138</v>
      </c>
      <c r="N14" s="339" t="s">
        <v>4108</v>
      </c>
      <c r="O14" s="339" t="s">
        <v>3895</v>
      </c>
      <c r="P14" s="339" t="s">
        <v>4133</v>
      </c>
      <c r="Q14" s="642"/>
      <c r="R14" s="29"/>
    </row>
    <row r="15" spans="1:18" s="24" customFormat="1" ht="12.75">
      <c r="A15" s="445" t="s">
        <v>4079</v>
      </c>
      <c r="B15" s="445" t="s">
        <v>2834</v>
      </c>
      <c r="C15" s="478" t="s">
        <v>4086</v>
      </c>
      <c r="D15" s="431"/>
      <c r="E15" s="431"/>
      <c r="F15" s="431"/>
      <c r="G15" s="422">
        <v>1241.2</v>
      </c>
      <c r="H15" s="335"/>
      <c r="I15" s="399"/>
      <c r="J15" s="336"/>
      <c r="K15" s="337"/>
      <c r="L15" s="337"/>
      <c r="M15" s="637" t="s">
        <v>138</v>
      </c>
      <c r="N15" s="339" t="s">
        <v>4109</v>
      </c>
      <c r="O15" s="339" t="s">
        <v>3895</v>
      </c>
      <c r="P15" s="339" t="s">
        <v>4133</v>
      </c>
      <c r="Q15" s="642"/>
      <c r="R15" s="29"/>
    </row>
    <row r="16" spans="1:18" s="24" customFormat="1" ht="12.75">
      <c r="A16" s="445" t="s">
        <v>4087</v>
      </c>
      <c r="B16" s="445" t="s">
        <v>2834</v>
      </c>
      <c r="C16" s="478" t="s">
        <v>4088</v>
      </c>
      <c r="D16" s="431"/>
      <c r="E16" s="431"/>
      <c r="F16" s="431"/>
      <c r="G16" s="446">
        <v>1241.2</v>
      </c>
      <c r="H16" s="335"/>
      <c r="I16" s="399"/>
      <c r="J16" s="336"/>
      <c r="K16" s="337"/>
      <c r="L16" s="337"/>
      <c r="M16" s="637" t="s">
        <v>138</v>
      </c>
      <c r="N16" s="339" t="s">
        <v>4110</v>
      </c>
      <c r="O16" s="339" t="s">
        <v>3895</v>
      </c>
      <c r="P16" s="339" t="s">
        <v>4134</v>
      </c>
      <c r="Q16" s="642"/>
      <c r="R16" s="29"/>
    </row>
    <row r="17" spans="1:18" s="24" customFormat="1" ht="12.75">
      <c r="A17" s="445" t="s">
        <v>4087</v>
      </c>
      <c r="B17" s="445" t="s">
        <v>2834</v>
      </c>
      <c r="C17" s="478" t="s">
        <v>4089</v>
      </c>
      <c r="D17" s="431"/>
      <c r="E17" s="431"/>
      <c r="F17" s="431"/>
      <c r="G17" s="446">
        <v>1241.2</v>
      </c>
      <c r="H17" s="335"/>
      <c r="I17" s="399"/>
      <c r="J17" s="336"/>
      <c r="K17" s="337"/>
      <c r="L17" s="337"/>
      <c r="M17" s="637" t="s">
        <v>138</v>
      </c>
      <c r="N17" s="339" t="s">
        <v>4111</v>
      </c>
      <c r="O17" s="339" t="s">
        <v>3895</v>
      </c>
      <c r="P17" s="339" t="s">
        <v>4134</v>
      </c>
      <c r="Q17" s="642"/>
      <c r="R17" s="29"/>
    </row>
    <row r="18" spans="1:18" s="24" customFormat="1" ht="12.75">
      <c r="A18" s="445" t="s">
        <v>4087</v>
      </c>
      <c r="B18" s="445" t="s">
        <v>2834</v>
      </c>
      <c r="C18" s="478" t="s">
        <v>4090</v>
      </c>
      <c r="D18" s="431"/>
      <c r="E18" s="431"/>
      <c r="F18" s="431"/>
      <c r="G18" s="446">
        <v>1241.2</v>
      </c>
      <c r="H18" s="335"/>
      <c r="I18" s="399"/>
      <c r="J18" s="336"/>
      <c r="K18" s="337"/>
      <c r="L18" s="337"/>
      <c r="M18" s="637" t="s">
        <v>138</v>
      </c>
      <c r="N18" s="339" t="s">
        <v>4112</v>
      </c>
      <c r="O18" s="339" t="s">
        <v>3895</v>
      </c>
      <c r="P18" s="339" t="s">
        <v>4134</v>
      </c>
      <c r="Q18" s="642"/>
      <c r="R18" s="29"/>
    </row>
    <row r="19" spans="1:18" s="24" customFormat="1" ht="12.75">
      <c r="A19" s="445" t="s">
        <v>4087</v>
      </c>
      <c r="B19" s="445" t="s">
        <v>2834</v>
      </c>
      <c r="C19" s="478" t="s">
        <v>4091</v>
      </c>
      <c r="D19" s="431"/>
      <c r="E19" s="431"/>
      <c r="F19" s="431"/>
      <c r="G19" s="446">
        <v>1241.2</v>
      </c>
      <c r="H19" s="335"/>
      <c r="I19" s="399"/>
      <c r="J19" s="336"/>
      <c r="K19" s="337"/>
      <c r="L19" s="337"/>
      <c r="M19" s="637" t="s">
        <v>138</v>
      </c>
      <c r="N19" s="339" t="s">
        <v>4113</v>
      </c>
      <c r="O19" s="339" t="s">
        <v>3895</v>
      </c>
      <c r="P19" s="339" t="s">
        <v>4134</v>
      </c>
      <c r="Q19" s="642"/>
      <c r="R19" s="29"/>
    </row>
    <row r="20" spans="1:18" s="24" customFormat="1" ht="12.75">
      <c r="A20" s="445" t="s">
        <v>4087</v>
      </c>
      <c r="B20" s="445" t="s">
        <v>2834</v>
      </c>
      <c r="C20" s="478" t="s">
        <v>4092</v>
      </c>
      <c r="D20" s="431"/>
      <c r="E20" s="431"/>
      <c r="F20" s="431"/>
      <c r="G20" s="446">
        <v>1241.2</v>
      </c>
      <c r="H20" s="335"/>
      <c r="I20" s="399"/>
      <c r="J20" s="336"/>
      <c r="K20" s="337"/>
      <c r="L20" s="337"/>
      <c r="M20" s="637" t="s">
        <v>138</v>
      </c>
      <c r="N20" s="339" t="s">
        <v>4114</v>
      </c>
      <c r="O20" s="339" t="s">
        <v>3895</v>
      </c>
      <c r="P20" s="339" t="s">
        <v>4134</v>
      </c>
      <c r="Q20" s="642"/>
      <c r="R20" s="29"/>
    </row>
    <row r="21" spans="1:18" s="24" customFormat="1" ht="12.75">
      <c r="A21" s="445" t="s">
        <v>4071</v>
      </c>
      <c r="B21" s="445" t="s">
        <v>2834</v>
      </c>
      <c r="C21" s="478" t="s">
        <v>4096</v>
      </c>
      <c r="D21" s="431"/>
      <c r="E21" s="431"/>
      <c r="F21" s="431"/>
      <c r="G21" s="446">
        <v>1241.2</v>
      </c>
      <c r="H21" s="335"/>
      <c r="I21" s="399"/>
      <c r="J21" s="336"/>
      <c r="K21" s="337"/>
      <c r="L21" s="337"/>
      <c r="M21" s="637" t="s">
        <v>138</v>
      </c>
      <c r="N21" s="339" t="s">
        <v>4115</v>
      </c>
      <c r="O21" s="339" t="s">
        <v>457</v>
      </c>
      <c r="P21" s="339" t="s">
        <v>4135</v>
      </c>
      <c r="Q21" s="642"/>
      <c r="R21" s="29"/>
    </row>
    <row r="22" spans="1:18" s="24" customFormat="1" ht="12.75">
      <c r="A22" s="445" t="s">
        <v>4071</v>
      </c>
      <c r="B22" s="445" t="s">
        <v>2834</v>
      </c>
      <c r="C22" s="478" t="s">
        <v>4097</v>
      </c>
      <c r="D22" s="431"/>
      <c r="E22" s="431"/>
      <c r="F22" s="431"/>
      <c r="G22" s="446">
        <v>1241.2</v>
      </c>
      <c r="H22" s="335"/>
      <c r="I22" s="399"/>
      <c r="J22" s="336"/>
      <c r="K22" s="337"/>
      <c r="L22" s="337"/>
      <c r="M22" s="637" t="s">
        <v>138</v>
      </c>
      <c r="N22" s="339" t="s">
        <v>4116</v>
      </c>
      <c r="O22" s="339" t="s">
        <v>3895</v>
      </c>
      <c r="P22" s="339" t="s">
        <v>4135</v>
      </c>
      <c r="Q22" s="642"/>
      <c r="R22" s="29"/>
    </row>
    <row r="23" spans="1:18" s="24" customFormat="1" ht="12.75">
      <c r="A23" t="s">
        <v>4070</v>
      </c>
      <c r="B23" t="s">
        <v>2834</v>
      </c>
      <c r="C23" s="615" t="s">
        <v>3306</v>
      </c>
      <c r="D23" s="431"/>
      <c r="E23" s="431"/>
      <c r="F23" s="431"/>
      <c r="G23" s="2">
        <v>9000.44</v>
      </c>
      <c r="H23" s="335"/>
      <c r="I23" s="399"/>
      <c r="J23" s="336"/>
      <c r="K23" s="337"/>
      <c r="L23" s="337"/>
      <c r="M23" s="637" t="s">
        <v>138</v>
      </c>
      <c r="N23" s="339" t="s">
        <v>3361</v>
      </c>
      <c r="O23" s="339" t="s">
        <v>136</v>
      </c>
      <c r="P23" s="339" t="s">
        <v>4131</v>
      </c>
      <c r="Q23" s="642"/>
      <c r="R23" s="29"/>
    </row>
    <row r="24" spans="1:18" s="24" customFormat="1" ht="12.75">
      <c r="A24" t="s">
        <v>4070</v>
      </c>
      <c r="B24" t="s">
        <v>2834</v>
      </c>
      <c r="C24" s="488" t="s">
        <v>4073</v>
      </c>
      <c r="D24" s="431"/>
      <c r="E24" s="431"/>
      <c r="F24" s="431"/>
      <c r="G24" s="2">
        <v>9000.44</v>
      </c>
      <c r="H24" s="335" t="s">
        <v>137</v>
      </c>
      <c r="I24" s="399"/>
      <c r="J24" s="336"/>
      <c r="K24" s="337"/>
      <c r="L24" s="337"/>
      <c r="M24" s="637" t="s">
        <v>138</v>
      </c>
      <c r="N24" s="339" t="s">
        <v>4102</v>
      </c>
      <c r="O24" s="339" t="s">
        <v>136</v>
      </c>
      <c r="P24" s="339" t="s">
        <v>4137</v>
      </c>
      <c r="Q24" s="642"/>
      <c r="R24" s="29"/>
    </row>
    <row r="25" spans="1:18" s="24" customFormat="1" ht="12.75">
      <c r="A25" t="s">
        <v>4070</v>
      </c>
      <c r="B25" t="s">
        <v>2834</v>
      </c>
      <c r="C25" s="615" t="s">
        <v>3463</v>
      </c>
      <c r="D25" s="431"/>
      <c r="E25" s="431"/>
      <c r="F25" s="431"/>
      <c r="G25" s="2">
        <v>9000.44</v>
      </c>
      <c r="H25" s="335"/>
      <c r="I25" s="399"/>
      <c r="J25" s="336"/>
      <c r="K25" s="337"/>
      <c r="L25" s="337"/>
      <c r="M25" s="637" t="s">
        <v>138</v>
      </c>
      <c r="N25" s="339" t="s">
        <v>3487</v>
      </c>
      <c r="O25" s="339" t="s">
        <v>136</v>
      </c>
      <c r="P25" s="339" t="s">
        <v>4131</v>
      </c>
      <c r="Q25" s="642"/>
      <c r="R25" s="29"/>
    </row>
    <row r="26" spans="1:18" s="24" customFormat="1" ht="12.75">
      <c r="A26" t="s">
        <v>4070</v>
      </c>
      <c r="B26" t="s">
        <v>2834</v>
      </c>
      <c r="C26" s="615" t="s">
        <v>3313</v>
      </c>
      <c r="D26" s="431"/>
      <c r="E26" s="431"/>
      <c r="F26" s="431"/>
      <c r="G26" s="2">
        <v>9000.44</v>
      </c>
      <c r="H26" s="335"/>
      <c r="I26" s="399"/>
      <c r="J26" s="336"/>
      <c r="K26" s="337"/>
      <c r="L26" s="337"/>
      <c r="M26" s="637" t="s">
        <v>138</v>
      </c>
      <c r="N26" s="339" t="s">
        <v>3368</v>
      </c>
      <c r="O26" s="339" t="s">
        <v>136</v>
      </c>
      <c r="P26" s="339" t="s">
        <v>4131</v>
      </c>
      <c r="Q26" s="642"/>
      <c r="R26" s="29"/>
    </row>
    <row r="27" spans="1:18" s="24" customFormat="1" ht="12.75">
      <c r="A27" t="s">
        <v>4070</v>
      </c>
      <c r="B27" t="s">
        <v>2834</v>
      </c>
      <c r="C27" s="615" t="s">
        <v>3350</v>
      </c>
      <c r="D27" s="431"/>
      <c r="E27" s="431"/>
      <c r="F27" s="431"/>
      <c r="G27" s="2">
        <v>9000.44</v>
      </c>
      <c r="H27" s="335"/>
      <c r="I27" s="399"/>
      <c r="J27" s="336"/>
      <c r="K27" s="337"/>
      <c r="L27" s="337"/>
      <c r="M27" s="637" t="s">
        <v>138</v>
      </c>
      <c r="N27" s="339" t="s">
        <v>3398</v>
      </c>
      <c r="O27" s="339" t="s">
        <v>136</v>
      </c>
      <c r="P27" s="339" t="s">
        <v>4131</v>
      </c>
      <c r="Q27" s="642"/>
      <c r="R27" s="29"/>
    </row>
    <row r="28" spans="1:18" s="24" customFormat="1" ht="12.75">
      <c r="A28" t="s">
        <v>4070</v>
      </c>
      <c r="B28" t="s">
        <v>2834</v>
      </c>
      <c r="C28" s="615" t="s">
        <v>3558</v>
      </c>
      <c r="D28" s="431"/>
      <c r="E28" s="431"/>
      <c r="F28" s="431"/>
      <c r="G28" s="2">
        <v>9000.44</v>
      </c>
      <c r="H28" s="335"/>
      <c r="I28" s="399"/>
      <c r="J28" s="336"/>
      <c r="K28" s="337"/>
      <c r="L28" s="337"/>
      <c r="M28" s="637" t="s">
        <v>138</v>
      </c>
      <c r="N28" s="339" t="s">
        <v>3595</v>
      </c>
      <c r="O28" s="339" t="s">
        <v>136</v>
      </c>
      <c r="P28" s="339" t="s">
        <v>4131</v>
      </c>
      <c r="Q28" s="642"/>
      <c r="R28" s="29"/>
    </row>
    <row r="29" spans="1:18" s="24" customFormat="1" ht="12.75">
      <c r="A29" t="s">
        <v>4070</v>
      </c>
      <c r="B29" t="s">
        <v>2834</v>
      </c>
      <c r="C29" s="615" t="s">
        <v>4074</v>
      </c>
      <c r="D29" s="431"/>
      <c r="E29" s="431"/>
      <c r="F29" s="431"/>
      <c r="G29" s="2">
        <v>9000.44</v>
      </c>
      <c r="H29" s="335"/>
      <c r="I29" s="399"/>
      <c r="J29" s="336"/>
      <c r="K29" s="337"/>
      <c r="L29" s="337"/>
      <c r="M29" s="637" t="s">
        <v>138</v>
      </c>
      <c r="N29" s="339" t="s">
        <v>4117</v>
      </c>
      <c r="O29" s="339" t="s">
        <v>136</v>
      </c>
      <c r="P29" s="339" t="s">
        <v>4131</v>
      </c>
      <c r="Q29" s="642"/>
      <c r="R29" s="29"/>
    </row>
    <row r="30" spans="1:18" s="24" customFormat="1" ht="12.75">
      <c r="A30" t="s">
        <v>4070</v>
      </c>
      <c r="B30" t="s">
        <v>2834</v>
      </c>
      <c r="C30" s="615" t="s">
        <v>4075</v>
      </c>
      <c r="D30" s="431"/>
      <c r="E30" s="431"/>
      <c r="F30" s="431"/>
      <c r="G30" s="2">
        <v>9000.44</v>
      </c>
      <c r="H30" s="335"/>
      <c r="I30" s="399"/>
      <c r="J30" s="336"/>
      <c r="K30" s="337"/>
      <c r="L30" s="337"/>
      <c r="M30" s="637" t="s">
        <v>138</v>
      </c>
      <c r="N30" s="339" t="s">
        <v>4118</v>
      </c>
      <c r="O30" s="339" t="s">
        <v>136</v>
      </c>
      <c r="P30" s="339" t="s">
        <v>4131</v>
      </c>
      <c r="Q30" s="642"/>
      <c r="R30" s="29"/>
    </row>
    <row r="31" spans="1:18" s="24" customFormat="1" ht="12.75">
      <c r="A31" t="s">
        <v>4087</v>
      </c>
      <c r="B31" t="s">
        <v>2834</v>
      </c>
      <c r="C31" s="488" t="s">
        <v>3339</v>
      </c>
      <c r="D31" s="431"/>
      <c r="E31" s="431"/>
      <c r="F31" s="431"/>
      <c r="G31" s="353">
        <v>9000.44</v>
      </c>
      <c r="H31" s="335"/>
      <c r="I31" s="399"/>
      <c r="J31" s="336"/>
      <c r="K31" s="337"/>
      <c r="L31" s="337"/>
      <c r="M31" s="637" t="s">
        <v>138</v>
      </c>
      <c r="N31" s="339" t="s">
        <v>3387</v>
      </c>
      <c r="O31" s="339" t="s">
        <v>136</v>
      </c>
      <c r="P31" s="339" t="s">
        <v>4134</v>
      </c>
      <c r="Q31" s="642"/>
      <c r="R31" s="29"/>
    </row>
    <row r="32" spans="1:18" s="24" customFormat="1" ht="12.75">
      <c r="A32" t="s">
        <v>4087</v>
      </c>
      <c r="B32" t="s">
        <v>2834</v>
      </c>
      <c r="C32" s="488" t="s">
        <v>4094</v>
      </c>
      <c r="D32" s="431"/>
      <c r="E32" s="431"/>
      <c r="F32" s="431"/>
      <c r="G32" s="353">
        <v>9000.44</v>
      </c>
      <c r="H32" s="335"/>
      <c r="I32" s="399"/>
      <c r="J32" s="336"/>
      <c r="K32" s="337"/>
      <c r="L32" s="337"/>
      <c r="M32" s="637" t="s">
        <v>138</v>
      </c>
      <c r="N32" s="339" t="s">
        <v>4119</v>
      </c>
      <c r="O32" s="339" t="s">
        <v>136</v>
      </c>
      <c r="P32" s="339" t="s">
        <v>4134</v>
      </c>
      <c r="Q32" s="642"/>
      <c r="R32" s="29"/>
    </row>
    <row r="33" spans="1:18" s="24" customFormat="1" ht="12.75">
      <c r="A33" t="s">
        <v>4071</v>
      </c>
      <c r="B33" t="s">
        <v>2834</v>
      </c>
      <c r="C33" s="488" t="s">
        <v>3716</v>
      </c>
      <c r="D33" s="431"/>
      <c r="E33" s="431"/>
      <c r="F33" s="431"/>
      <c r="G33" s="353">
        <v>9000.44</v>
      </c>
      <c r="H33" s="335"/>
      <c r="I33" s="399"/>
      <c r="J33" s="336"/>
      <c r="K33" s="337"/>
      <c r="L33" s="337"/>
      <c r="M33" s="637" t="s">
        <v>138</v>
      </c>
      <c r="N33" s="339" t="s">
        <v>3743</v>
      </c>
      <c r="O33" s="339" t="s">
        <v>136</v>
      </c>
      <c r="P33" s="339" t="s">
        <v>4135</v>
      </c>
      <c r="Q33" s="642"/>
      <c r="R33" s="29"/>
    </row>
    <row r="34" spans="1:18" s="24" customFormat="1" ht="12.75">
      <c r="A34" t="s">
        <v>4072</v>
      </c>
      <c r="B34" t="s">
        <v>2834</v>
      </c>
      <c r="C34" s="615" t="s">
        <v>4073</v>
      </c>
      <c r="D34" s="431"/>
      <c r="E34" s="431"/>
      <c r="F34" s="431"/>
      <c r="G34" s="2">
        <v>9000.44</v>
      </c>
      <c r="H34" s="335" t="s">
        <v>137</v>
      </c>
      <c r="I34" s="399"/>
      <c r="J34" s="336"/>
      <c r="K34" s="337"/>
      <c r="L34" s="337"/>
      <c r="M34" s="637" t="s">
        <v>138</v>
      </c>
      <c r="N34" s="339" t="s">
        <v>4102</v>
      </c>
      <c r="O34" s="339" t="s">
        <v>136</v>
      </c>
      <c r="P34" s="339" t="s">
        <v>4131</v>
      </c>
      <c r="Q34" s="642"/>
      <c r="R34" s="29"/>
    </row>
    <row r="35" spans="1:18" s="24" customFormat="1" ht="12.75">
      <c r="A35" t="s">
        <v>4072</v>
      </c>
      <c r="B35" t="s">
        <v>2834</v>
      </c>
      <c r="C35" t="s">
        <v>2841</v>
      </c>
      <c r="D35" s="431"/>
      <c r="E35" s="431"/>
      <c r="F35" s="431"/>
      <c r="G35" s="2">
        <v>10491.04</v>
      </c>
      <c r="H35" s="335" t="s">
        <v>135</v>
      </c>
      <c r="I35" s="399"/>
      <c r="J35" s="336"/>
      <c r="K35" s="337"/>
      <c r="L35" s="337"/>
      <c r="M35" s="637" t="s">
        <v>138</v>
      </c>
      <c r="N35" s="339" t="s">
        <v>2896</v>
      </c>
      <c r="O35" s="339" t="s">
        <v>141</v>
      </c>
      <c r="P35" s="339" t="s">
        <v>4137</v>
      </c>
      <c r="Q35" s="642"/>
      <c r="R35" s="29"/>
    </row>
    <row r="36" spans="1:18" s="24" customFormat="1" ht="12.75">
      <c r="A36" t="s">
        <v>4072</v>
      </c>
      <c r="B36" t="s">
        <v>2834</v>
      </c>
      <c r="C36" s="488" t="s">
        <v>2204</v>
      </c>
      <c r="D36" s="431"/>
      <c r="E36" s="431"/>
      <c r="F36" s="431"/>
      <c r="G36" s="2">
        <v>11216.04</v>
      </c>
      <c r="H36" s="335"/>
      <c r="I36" s="399"/>
      <c r="J36" s="336"/>
      <c r="K36" s="337"/>
      <c r="L36" s="337"/>
      <c r="M36" s="637" t="s">
        <v>138</v>
      </c>
      <c r="N36" s="339" t="s">
        <v>2258</v>
      </c>
      <c r="O36" s="339" t="s">
        <v>134</v>
      </c>
      <c r="P36" s="339" t="s">
        <v>4137</v>
      </c>
      <c r="Q36" s="642"/>
      <c r="R36" s="29"/>
    </row>
    <row r="37" spans="1:18" s="24" customFormat="1" ht="12.75">
      <c r="A37" t="s">
        <v>4072</v>
      </c>
      <c r="B37" t="s">
        <v>2834</v>
      </c>
      <c r="C37" s="488" t="s">
        <v>2108</v>
      </c>
      <c r="D37" s="431"/>
      <c r="E37" s="431"/>
      <c r="F37" s="431"/>
      <c r="G37" s="2">
        <v>11456.16</v>
      </c>
      <c r="H37" s="335"/>
      <c r="I37" s="399"/>
      <c r="J37" s="336"/>
      <c r="K37" s="337"/>
      <c r="L37" s="337"/>
      <c r="M37" s="637" t="s">
        <v>138</v>
      </c>
      <c r="N37" s="339" t="s">
        <v>2146</v>
      </c>
      <c r="O37" s="339" t="s">
        <v>134</v>
      </c>
      <c r="P37" s="339" t="s">
        <v>4137</v>
      </c>
      <c r="Q37" s="642"/>
      <c r="R37" s="29"/>
    </row>
    <row r="38" spans="1:18" s="24" customFormat="1" ht="12.75">
      <c r="A38" t="s">
        <v>4072</v>
      </c>
      <c r="B38" t="s">
        <v>2834</v>
      </c>
      <c r="C38" t="s">
        <v>428</v>
      </c>
      <c r="D38" s="431"/>
      <c r="E38" s="431"/>
      <c r="F38" s="431"/>
      <c r="G38" s="2">
        <v>13500.08</v>
      </c>
      <c r="H38" s="335" t="s">
        <v>133</v>
      </c>
      <c r="I38" s="399"/>
      <c r="J38" s="336"/>
      <c r="K38" s="337"/>
      <c r="L38" s="337"/>
      <c r="M38" s="637" t="s">
        <v>138</v>
      </c>
      <c r="N38" s="339" t="s">
        <v>461</v>
      </c>
      <c r="O38" s="339" t="s">
        <v>136</v>
      </c>
      <c r="P38" s="339" t="s">
        <v>4137</v>
      </c>
      <c r="Q38" s="642"/>
      <c r="R38" s="29"/>
    </row>
    <row r="39" spans="1:18" s="24" customFormat="1" ht="12.75">
      <c r="A39" t="s">
        <v>4070</v>
      </c>
      <c r="B39" t="s">
        <v>2834</v>
      </c>
      <c r="C39" s="615" t="s">
        <v>4076</v>
      </c>
      <c r="D39" s="431"/>
      <c r="E39" s="431"/>
      <c r="F39" s="431"/>
      <c r="G39" s="2">
        <v>13773.84</v>
      </c>
      <c r="H39" s="335"/>
      <c r="I39" s="399"/>
      <c r="J39" s="336"/>
      <c r="K39" s="337"/>
      <c r="L39" s="337"/>
      <c r="M39" s="637" t="s">
        <v>138</v>
      </c>
      <c r="N39" s="339" t="s">
        <v>4120</v>
      </c>
      <c r="O39" s="339" t="s">
        <v>457</v>
      </c>
      <c r="P39" s="339" t="s">
        <v>4131</v>
      </c>
      <c r="Q39" s="642"/>
      <c r="R39" s="29"/>
    </row>
    <row r="40" spans="1:18" s="24" customFormat="1" ht="12.75">
      <c r="A40" t="s">
        <v>4070</v>
      </c>
      <c r="B40" t="s">
        <v>2834</v>
      </c>
      <c r="C40" s="615" t="s">
        <v>4077</v>
      </c>
      <c r="D40" s="431"/>
      <c r="E40" s="431"/>
      <c r="F40" s="431"/>
      <c r="G40" s="2">
        <v>13773.84</v>
      </c>
      <c r="H40" s="335"/>
      <c r="I40" s="399"/>
      <c r="J40" s="336"/>
      <c r="K40" s="337"/>
      <c r="L40" s="337"/>
      <c r="M40" s="637" t="s">
        <v>138</v>
      </c>
      <c r="N40" s="339" t="s">
        <v>4121</v>
      </c>
      <c r="O40" s="339" t="s">
        <v>457</v>
      </c>
      <c r="P40" s="339" t="s">
        <v>4131</v>
      </c>
      <c r="Q40" s="642"/>
      <c r="R40" s="29"/>
    </row>
    <row r="41" spans="1:18" s="24" customFormat="1" ht="12.75">
      <c r="A41" t="s">
        <v>4070</v>
      </c>
      <c r="B41" t="s">
        <v>2834</v>
      </c>
      <c r="C41" s="615" t="s">
        <v>4078</v>
      </c>
      <c r="D41" s="431"/>
      <c r="E41" s="431"/>
      <c r="F41" s="431"/>
      <c r="G41" s="2">
        <v>14317.88</v>
      </c>
      <c r="H41" s="335"/>
      <c r="I41" s="399"/>
      <c r="J41" s="336"/>
      <c r="K41" s="337"/>
      <c r="L41" s="337"/>
      <c r="M41" s="637" t="s">
        <v>138</v>
      </c>
      <c r="N41" s="339" t="s">
        <v>4122</v>
      </c>
      <c r="O41" s="339" t="s">
        <v>457</v>
      </c>
      <c r="P41" s="339" t="s">
        <v>4131</v>
      </c>
      <c r="Q41" s="642"/>
      <c r="R41" s="29"/>
    </row>
    <row r="42" spans="1:18" s="24" customFormat="1" ht="12.75">
      <c r="A42" t="s">
        <v>4072</v>
      </c>
      <c r="B42" t="s">
        <v>2834</v>
      </c>
      <c r="C42" s="488" t="s">
        <v>4098</v>
      </c>
      <c r="D42" s="431"/>
      <c r="E42" s="431"/>
      <c r="F42" s="431"/>
      <c r="G42" s="2">
        <v>74053.240000000005</v>
      </c>
      <c r="H42" s="335"/>
      <c r="I42" s="399"/>
      <c r="J42" s="336"/>
      <c r="K42" s="337"/>
      <c r="L42" s="337"/>
      <c r="M42" s="637" t="s">
        <v>138</v>
      </c>
      <c r="N42" s="339" t="s">
        <v>4123</v>
      </c>
      <c r="O42" s="339" t="s">
        <v>1136</v>
      </c>
      <c r="P42" s="339" t="s">
        <v>4137</v>
      </c>
      <c r="Q42" s="642"/>
      <c r="R42" s="29"/>
    </row>
    <row r="43" spans="1:18" s="24" customFormat="1" ht="12.75">
      <c r="A43" s="341"/>
      <c r="B43" s="341"/>
      <c r="C43" s="341"/>
      <c r="D43" s="431"/>
      <c r="E43" s="431"/>
      <c r="F43" s="431"/>
      <c r="G43" s="353"/>
      <c r="H43" s="335"/>
      <c r="I43" s="399"/>
      <c r="J43" s="336"/>
      <c r="K43" s="337"/>
      <c r="L43" s="337"/>
      <c r="M43" s="637"/>
      <c r="N43" s="339"/>
      <c r="O43" s="339"/>
      <c r="P43" s="339"/>
      <c r="Q43" s="642"/>
      <c r="R43" s="29"/>
    </row>
    <row r="44" spans="1:18" s="24" customFormat="1" ht="12.75">
      <c r="A44" s="341"/>
      <c r="B44" s="341"/>
      <c r="C44" s="341"/>
      <c r="D44" s="431"/>
      <c r="E44" s="431"/>
      <c r="F44" s="431"/>
      <c r="G44" s="353"/>
      <c r="H44" s="335"/>
      <c r="I44" s="399"/>
      <c r="J44" s="336"/>
      <c r="K44" s="337"/>
      <c r="L44" s="337"/>
      <c r="M44" s="637"/>
      <c r="N44" s="339"/>
      <c r="O44" s="339"/>
      <c r="P44" s="339"/>
      <c r="Q44" s="642"/>
      <c r="R44" s="29"/>
    </row>
    <row r="45" spans="1:18" s="24" customFormat="1" ht="13.5" thickBot="1">
      <c r="A45" s="499"/>
      <c r="B45" s="431"/>
      <c r="C45"/>
      <c r="D45" s="334"/>
      <c r="E45" s="333"/>
      <c r="F45" s="333"/>
      <c r="G45" s="2"/>
      <c r="H45" s="335"/>
      <c r="I45" s="399"/>
      <c r="J45" s="336"/>
      <c r="K45" s="337"/>
      <c r="L45" s="337"/>
      <c r="M45" s="338"/>
      <c r="N45" s="339"/>
      <c r="O45" s="339"/>
      <c r="P45" s="339"/>
      <c r="Q45" s="28"/>
      <c r="R45" s="29"/>
    </row>
    <row r="46" spans="1:18" ht="12.75" thickBot="1">
      <c r="D46" s="72">
        <f>SUM(D5:D45)</f>
        <v>0</v>
      </c>
      <c r="G46" s="72">
        <f>SUM(G5:G45)</f>
        <v>245972.2</v>
      </c>
      <c r="I46" s="72">
        <f>SUM(I5:I45)</f>
        <v>0</v>
      </c>
      <c r="J46" s="72">
        <f>SUM(J5:J45)</f>
        <v>0</v>
      </c>
      <c r="K46" s="36"/>
      <c r="N46" s="37" t="s">
        <v>223</v>
      </c>
      <c r="O46" s="38">
        <f>SUM(I46:K46)</f>
        <v>0</v>
      </c>
    </row>
    <row r="47" spans="1:18">
      <c r="C47" s="559"/>
      <c r="G47" s="559"/>
    </row>
  </sheetData>
  <autoFilter ref="A4:R46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topLeftCell="A22" workbookViewId="0">
      <selection activeCell="H25" sqref="H25"/>
    </sheetView>
  </sheetViews>
  <sheetFormatPr baseColWidth="10" defaultRowHeight="12.75"/>
  <cols>
    <col min="6" max="6" width="19.7109375" bestFit="1" customWidth="1"/>
  </cols>
  <sheetData>
    <row r="1" spans="1:7">
      <c r="A1" s="343" t="s">
        <v>4070</v>
      </c>
      <c r="B1" s="343">
        <v>7300026363</v>
      </c>
      <c r="C1" s="343" t="s">
        <v>2730</v>
      </c>
      <c r="D1" s="343" t="s">
        <v>3532</v>
      </c>
      <c r="E1" s="343" t="s">
        <v>3737</v>
      </c>
      <c r="F1" s="343" t="s">
        <v>2731</v>
      </c>
      <c r="G1" s="344">
        <v>-9000.44</v>
      </c>
    </row>
    <row r="2" spans="1:7">
      <c r="A2" s="343" t="s">
        <v>4071</v>
      </c>
      <c r="B2" s="343">
        <v>7300027302</v>
      </c>
      <c r="C2" s="343" t="s">
        <v>2730</v>
      </c>
      <c r="D2" s="343" t="s">
        <v>428</v>
      </c>
      <c r="E2" s="343" t="s">
        <v>427</v>
      </c>
      <c r="F2" s="343" t="s">
        <v>2731</v>
      </c>
      <c r="G2" s="344">
        <v>-13500.08</v>
      </c>
    </row>
    <row r="3" spans="1:7">
      <c r="A3" s="343" t="s">
        <v>4071</v>
      </c>
      <c r="B3" s="343">
        <v>7300027307</v>
      </c>
      <c r="C3" s="343" t="s">
        <v>2730</v>
      </c>
      <c r="D3" s="343" t="s">
        <v>2841</v>
      </c>
      <c r="E3" s="343" t="s">
        <v>2829</v>
      </c>
      <c r="F3" s="343" t="s">
        <v>2731</v>
      </c>
      <c r="G3" s="344">
        <v>-10491.04</v>
      </c>
    </row>
    <row r="4" spans="1:7">
      <c r="A4" s="343" t="s">
        <v>4072</v>
      </c>
      <c r="B4" s="343">
        <v>7300027483</v>
      </c>
      <c r="C4" s="343" t="s">
        <v>2730</v>
      </c>
      <c r="D4" s="343" t="s">
        <v>4073</v>
      </c>
      <c r="E4" s="343" t="s">
        <v>3737</v>
      </c>
      <c r="F4" s="343" t="s">
        <v>2731</v>
      </c>
      <c r="G4" s="344">
        <v>-9000.44</v>
      </c>
    </row>
    <row r="5" spans="1:7">
      <c r="A5" s="445" t="s">
        <v>4079</v>
      </c>
      <c r="B5" s="445">
        <v>7400118652</v>
      </c>
      <c r="C5" s="445" t="s">
        <v>2742</v>
      </c>
      <c r="D5" s="445" t="s">
        <v>4080</v>
      </c>
      <c r="E5" s="445" t="s">
        <v>157</v>
      </c>
      <c r="F5" s="445" t="s">
        <v>2834</v>
      </c>
      <c r="G5" s="422">
        <v>1241.2</v>
      </c>
    </row>
    <row r="6" spans="1:7">
      <c r="A6" s="445" t="s">
        <v>4079</v>
      </c>
      <c r="B6" s="445">
        <v>7400118656</v>
      </c>
      <c r="C6" s="445" t="s">
        <v>2742</v>
      </c>
      <c r="D6" s="445" t="s">
        <v>4081</v>
      </c>
      <c r="E6" s="445" t="s">
        <v>157</v>
      </c>
      <c r="F6" s="445" t="s">
        <v>2834</v>
      </c>
      <c r="G6" s="422">
        <v>1241.2</v>
      </c>
    </row>
    <row r="7" spans="1:7">
      <c r="A7" s="445" t="s">
        <v>4079</v>
      </c>
      <c r="B7" s="445">
        <v>7400118660</v>
      </c>
      <c r="C7" s="445" t="s">
        <v>2742</v>
      </c>
      <c r="D7" s="445" t="s">
        <v>4082</v>
      </c>
      <c r="E7" s="445" t="s">
        <v>157</v>
      </c>
      <c r="F7" s="445" t="s">
        <v>2834</v>
      </c>
      <c r="G7" s="422">
        <v>1241.2</v>
      </c>
    </row>
    <row r="8" spans="1:7">
      <c r="A8" s="445" t="s">
        <v>4079</v>
      </c>
      <c r="B8" s="445">
        <v>7400118664</v>
      </c>
      <c r="C8" s="445" t="s">
        <v>2742</v>
      </c>
      <c r="D8" s="445" t="s">
        <v>4083</v>
      </c>
      <c r="E8" s="445" t="s">
        <v>157</v>
      </c>
      <c r="F8" s="445" t="s">
        <v>2834</v>
      </c>
      <c r="G8" s="422">
        <v>1241.2</v>
      </c>
    </row>
    <row r="9" spans="1:7">
      <c r="A9" s="445" t="s">
        <v>4079</v>
      </c>
      <c r="B9" s="445">
        <v>7400118668</v>
      </c>
      <c r="C9" s="445" t="s">
        <v>2742</v>
      </c>
      <c r="D9" s="445" t="s">
        <v>4084</v>
      </c>
      <c r="E9" s="445" t="s">
        <v>157</v>
      </c>
      <c r="F9" s="445" t="s">
        <v>2834</v>
      </c>
      <c r="G9" s="422">
        <v>1241.2</v>
      </c>
    </row>
    <row r="10" spans="1:7">
      <c r="A10" s="445" t="s">
        <v>4079</v>
      </c>
      <c r="B10" s="445">
        <v>7400118673</v>
      </c>
      <c r="C10" s="445" t="s">
        <v>2742</v>
      </c>
      <c r="D10" s="445" t="s">
        <v>4085</v>
      </c>
      <c r="E10" s="445" t="s">
        <v>157</v>
      </c>
      <c r="F10" s="445" t="s">
        <v>2834</v>
      </c>
      <c r="G10" s="422">
        <v>1241.2</v>
      </c>
    </row>
    <row r="11" spans="1:7">
      <c r="A11" s="445" t="s">
        <v>4079</v>
      </c>
      <c r="B11" s="445">
        <v>7400118677</v>
      </c>
      <c r="C11" s="445" t="s">
        <v>2742</v>
      </c>
      <c r="D11" s="445" t="s">
        <v>4086</v>
      </c>
      <c r="E11" s="445" t="s">
        <v>157</v>
      </c>
      <c r="F11" s="445" t="s">
        <v>2834</v>
      </c>
      <c r="G11" s="422">
        <v>1241.2</v>
      </c>
    </row>
    <row r="12" spans="1:7">
      <c r="A12" s="445" t="s">
        <v>4087</v>
      </c>
      <c r="B12" s="445">
        <v>7400120113</v>
      </c>
      <c r="C12" s="445" t="s">
        <v>2742</v>
      </c>
      <c r="D12" s="445" t="s">
        <v>4088</v>
      </c>
      <c r="E12" s="445" t="s">
        <v>157</v>
      </c>
      <c r="F12" s="445" t="s">
        <v>2834</v>
      </c>
      <c r="G12" s="422">
        <v>1241.2</v>
      </c>
    </row>
    <row r="13" spans="1:7">
      <c r="A13" s="445" t="s">
        <v>4087</v>
      </c>
      <c r="B13" s="445">
        <v>7400120115</v>
      </c>
      <c r="C13" s="445" t="s">
        <v>2742</v>
      </c>
      <c r="D13" s="445" t="s">
        <v>4089</v>
      </c>
      <c r="E13" s="445" t="s">
        <v>157</v>
      </c>
      <c r="F13" s="445" t="s">
        <v>2834</v>
      </c>
      <c r="G13" s="422">
        <v>1241.2</v>
      </c>
    </row>
    <row r="14" spans="1:7">
      <c r="A14" s="445" t="s">
        <v>4087</v>
      </c>
      <c r="B14" s="445">
        <v>7400120119</v>
      </c>
      <c r="C14" s="445" t="s">
        <v>2742</v>
      </c>
      <c r="D14" s="445" t="s">
        <v>4090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4087</v>
      </c>
      <c r="B15" s="445">
        <v>7400120123</v>
      </c>
      <c r="C15" s="445" t="s">
        <v>2742</v>
      </c>
      <c r="D15" s="445" t="s">
        <v>4091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4087</v>
      </c>
      <c r="B16" s="445">
        <v>7400120126</v>
      </c>
      <c r="C16" s="445" t="s">
        <v>2742</v>
      </c>
      <c r="D16" s="445" t="s">
        <v>4092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4071</v>
      </c>
      <c r="B17" s="445">
        <v>7400120950</v>
      </c>
      <c r="C17" s="445" t="s">
        <v>2742</v>
      </c>
      <c r="D17" s="445" t="s">
        <v>4096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4071</v>
      </c>
      <c r="B18" s="445">
        <v>7400120953</v>
      </c>
      <c r="C18" s="445" t="s">
        <v>2742</v>
      </c>
      <c r="D18" s="445" t="s">
        <v>4097</v>
      </c>
      <c r="E18" s="445" t="s">
        <v>157</v>
      </c>
      <c r="F18" s="445" t="s">
        <v>2834</v>
      </c>
      <c r="G18" s="422">
        <v>1241.2</v>
      </c>
    </row>
    <row r="19" spans="1:7">
      <c r="A19" t="s">
        <v>4070</v>
      </c>
      <c r="B19">
        <v>7400117273</v>
      </c>
      <c r="C19" t="s">
        <v>2742</v>
      </c>
      <c r="D19" t="s">
        <v>3306</v>
      </c>
      <c r="E19" t="s">
        <v>4016</v>
      </c>
      <c r="F19" t="s">
        <v>2834</v>
      </c>
      <c r="G19" s="2">
        <v>9000.44</v>
      </c>
    </row>
    <row r="20" spans="1:7">
      <c r="A20" t="s">
        <v>4070</v>
      </c>
      <c r="B20">
        <v>7400117276</v>
      </c>
      <c r="C20" t="s">
        <v>2742</v>
      </c>
      <c r="D20" t="s">
        <v>4073</v>
      </c>
      <c r="E20" t="s">
        <v>3737</v>
      </c>
      <c r="F20" t="s">
        <v>2834</v>
      </c>
      <c r="G20" s="2">
        <v>9000.44</v>
      </c>
    </row>
    <row r="21" spans="1:7">
      <c r="A21" t="s">
        <v>4070</v>
      </c>
      <c r="B21">
        <v>7400117279</v>
      </c>
      <c r="C21" t="s">
        <v>2742</v>
      </c>
      <c r="D21" t="s">
        <v>3463</v>
      </c>
      <c r="E21" t="s">
        <v>3737</v>
      </c>
      <c r="F21" t="s">
        <v>2834</v>
      </c>
      <c r="G21" s="2">
        <v>9000.44</v>
      </c>
    </row>
    <row r="22" spans="1:7">
      <c r="A22" t="s">
        <v>4070</v>
      </c>
      <c r="B22">
        <v>7400117283</v>
      </c>
      <c r="C22" t="s">
        <v>2742</v>
      </c>
      <c r="D22" t="s">
        <v>3313</v>
      </c>
      <c r="E22" t="s">
        <v>3737</v>
      </c>
      <c r="F22" t="s">
        <v>2834</v>
      </c>
      <c r="G22" s="2">
        <v>9000.44</v>
      </c>
    </row>
    <row r="23" spans="1:7">
      <c r="A23" t="s">
        <v>4070</v>
      </c>
      <c r="B23">
        <v>7400117287</v>
      </c>
      <c r="C23" t="s">
        <v>2742</v>
      </c>
      <c r="D23" t="s">
        <v>3350</v>
      </c>
      <c r="E23" t="s">
        <v>3737</v>
      </c>
      <c r="F23" t="s">
        <v>2834</v>
      </c>
      <c r="G23" s="2">
        <v>9000.44</v>
      </c>
    </row>
    <row r="24" spans="1:7">
      <c r="A24" t="s">
        <v>4070</v>
      </c>
      <c r="B24">
        <v>7400117290</v>
      </c>
      <c r="C24" t="s">
        <v>2742</v>
      </c>
      <c r="D24" t="s">
        <v>3558</v>
      </c>
      <c r="E24" t="s">
        <v>3737</v>
      </c>
      <c r="F24" t="s">
        <v>2834</v>
      </c>
      <c r="G24" s="2">
        <v>9000.44</v>
      </c>
    </row>
    <row r="25" spans="1:7">
      <c r="A25" t="s">
        <v>4070</v>
      </c>
      <c r="B25">
        <v>7400117292</v>
      </c>
      <c r="C25" t="s">
        <v>2742</v>
      </c>
      <c r="D25" t="s">
        <v>4074</v>
      </c>
      <c r="E25" t="s">
        <v>3737</v>
      </c>
      <c r="F25" t="s">
        <v>2834</v>
      </c>
      <c r="G25" s="2">
        <v>9000.44</v>
      </c>
    </row>
    <row r="26" spans="1:7">
      <c r="A26" t="s">
        <v>4070</v>
      </c>
      <c r="B26">
        <v>7400117298</v>
      </c>
      <c r="C26" t="s">
        <v>2742</v>
      </c>
      <c r="D26" t="s">
        <v>4075</v>
      </c>
      <c r="E26" t="s">
        <v>3737</v>
      </c>
      <c r="F26" t="s">
        <v>2834</v>
      </c>
      <c r="G26" s="2">
        <v>9000.44</v>
      </c>
    </row>
    <row r="27" spans="1:7">
      <c r="A27" t="s">
        <v>4087</v>
      </c>
      <c r="B27">
        <v>7400120130</v>
      </c>
      <c r="C27" t="s">
        <v>2742</v>
      </c>
      <c r="D27" t="s">
        <v>3339</v>
      </c>
      <c r="E27" t="s">
        <v>4093</v>
      </c>
      <c r="F27" t="s">
        <v>2834</v>
      </c>
      <c r="G27" s="2">
        <v>9000.44</v>
      </c>
    </row>
    <row r="28" spans="1:7">
      <c r="A28" t="s">
        <v>4087</v>
      </c>
      <c r="B28">
        <v>7400120134</v>
      </c>
      <c r="C28" t="s">
        <v>2742</v>
      </c>
      <c r="D28" t="s">
        <v>4094</v>
      </c>
      <c r="E28" t="s">
        <v>4095</v>
      </c>
      <c r="F28" t="s">
        <v>2834</v>
      </c>
      <c r="G28" s="2">
        <v>9000.44</v>
      </c>
    </row>
    <row r="29" spans="1:7">
      <c r="A29" t="s">
        <v>4071</v>
      </c>
      <c r="B29">
        <v>7400120957</v>
      </c>
      <c r="C29" t="s">
        <v>2742</v>
      </c>
      <c r="D29" t="s">
        <v>3716</v>
      </c>
      <c r="E29" t="s">
        <v>4095</v>
      </c>
      <c r="F29" t="s">
        <v>2834</v>
      </c>
      <c r="G29" s="2">
        <v>9000.44</v>
      </c>
    </row>
    <row r="30" spans="1:7">
      <c r="A30" t="s">
        <v>4072</v>
      </c>
      <c r="B30">
        <v>7400133745</v>
      </c>
      <c r="C30" t="s">
        <v>2742</v>
      </c>
      <c r="D30" t="s">
        <v>4073</v>
      </c>
      <c r="E30" t="s">
        <v>4095</v>
      </c>
      <c r="F30" t="s">
        <v>2834</v>
      </c>
      <c r="G30" s="2">
        <v>9000.44</v>
      </c>
    </row>
    <row r="31" spans="1:7">
      <c r="A31" t="s">
        <v>4072</v>
      </c>
      <c r="B31">
        <v>7400133737</v>
      </c>
      <c r="C31" t="s">
        <v>2742</v>
      </c>
      <c r="D31" t="s">
        <v>2841</v>
      </c>
      <c r="E31" t="s">
        <v>2832</v>
      </c>
      <c r="F31" t="s">
        <v>2834</v>
      </c>
      <c r="G31" s="2">
        <v>10491.04</v>
      </c>
    </row>
    <row r="32" spans="1:7">
      <c r="A32" t="s">
        <v>4072</v>
      </c>
      <c r="B32">
        <v>7400133759</v>
      </c>
      <c r="C32" t="s">
        <v>2742</v>
      </c>
      <c r="D32" t="s">
        <v>2204</v>
      </c>
      <c r="E32" t="s">
        <v>4100</v>
      </c>
      <c r="F32" t="s">
        <v>2834</v>
      </c>
      <c r="G32" s="2">
        <v>11216.04</v>
      </c>
    </row>
    <row r="33" spans="1:7">
      <c r="A33" t="s">
        <v>4072</v>
      </c>
      <c r="B33">
        <v>7400133755</v>
      </c>
      <c r="C33" t="s">
        <v>2742</v>
      </c>
      <c r="D33" t="s">
        <v>2108</v>
      </c>
      <c r="E33" t="s">
        <v>4099</v>
      </c>
      <c r="F33" t="s">
        <v>2834</v>
      </c>
      <c r="G33" s="2">
        <v>11456.16</v>
      </c>
    </row>
    <row r="34" spans="1:7">
      <c r="A34" t="s">
        <v>4072</v>
      </c>
      <c r="B34">
        <v>7400133732</v>
      </c>
      <c r="C34" t="s">
        <v>2742</v>
      </c>
      <c r="D34" t="s">
        <v>428</v>
      </c>
      <c r="E34" t="s">
        <v>404</v>
      </c>
      <c r="F34" t="s">
        <v>2834</v>
      </c>
      <c r="G34" s="2">
        <v>13500.08</v>
      </c>
    </row>
    <row r="35" spans="1:7">
      <c r="A35" t="s">
        <v>4070</v>
      </c>
      <c r="B35">
        <v>7400117301</v>
      </c>
      <c r="C35" t="s">
        <v>2742</v>
      </c>
      <c r="D35" t="s">
        <v>4076</v>
      </c>
      <c r="E35" t="s">
        <v>3847</v>
      </c>
      <c r="F35" t="s">
        <v>2834</v>
      </c>
      <c r="G35" s="2">
        <v>13773.84</v>
      </c>
    </row>
    <row r="36" spans="1:7">
      <c r="A36" t="s">
        <v>4070</v>
      </c>
      <c r="B36">
        <v>7400117304</v>
      </c>
      <c r="C36" t="s">
        <v>2742</v>
      </c>
      <c r="D36" t="s">
        <v>4077</v>
      </c>
      <c r="E36" t="s">
        <v>3779</v>
      </c>
      <c r="F36" t="s">
        <v>2834</v>
      </c>
      <c r="G36" s="2">
        <v>13773.84</v>
      </c>
    </row>
    <row r="37" spans="1:7">
      <c r="A37" t="s">
        <v>4070</v>
      </c>
      <c r="B37">
        <v>7400117309</v>
      </c>
      <c r="C37" t="s">
        <v>2742</v>
      </c>
      <c r="D37" t="s">
        <v>4078</v>
      </c>
      <c r="E37" t="s">
        <v>3779</v>
      </c>
      <c r="F37" t="s">
        <v>2834</v>
      </c>
      <c r="G37" s="2">
        <v>14317.88</v>
      </c>
    </row>
    <row r="38" spans="1:7">
      <c r="A38" t="s">
        <v>4072</v>
      </c>
      <c r="B38">
        <v>7400133750</v>
      </c>
      <c r="C38" t="s">
        <v>2742</v>
      </c>
      <c r="D38" t="s">
        <v>4098</v>
      </c>
      <c r="E38" t="s">
        <v>4099</v>
      </c>
      <c r="F38" t="s">
        <v>2834</v>
      </c>
      <c r="G38" s="2">
        <v>74053.240000000005</v>
      </c>
    </row>
    <row r="39" spans="1:7">
      <c r="A39" t="s">
        <v>4066</v>
      </c>
      <c r="F39" s="797" t="s">
        <v>4101</v>
      </c>
      <c r="G39" s="6">
        <f>SUM(G1:G38)</f>
        <v>245972.2</v>
      </c>
    </row>
    <row r="40" spans="1:7">
      <c r="A40" t="s">
        <v>4067</v>
      </c>
    </row>
    <row r="41" spans="1:7">
      <c r="A41" t="s">
        <v>4068</v>
      </c>
    </row>
    <row r="42" spans="1:7">
      <c r="A42" t="s">
        <v>4069</v>
      </c>
    </row>
    <row r="43" spans="1:7">
      <c r="A43" t="s">
        <v>621</v>
      </c>
    </row>
  </sheetData>
  <sortState ref="A5:G38">
    <sortCondition ref="G5:G38"/>
  </sortState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63"/>
  <sheetViews>
    <sheetView topLeftCell="A43" workbookViewId="0">
      <selection activeCell="A68" sqref="A68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4128</v>
      </c>
      <c r="E1" s="40"/>
      <c r="K1" s="794"/>
      <c r="L1" s="794"/>
      <c r="M1" s="794"/>
    </row>
    <row r="2" spans="1:13" ht="15">
      <c r="A2" s="794"/>
      <c r="B2" s="794"/>
      <c r="C2" s="794"/>
      <c r="D2" s="794"/>
      <c r="E2" s="794"/>
      <c r="F2" s="795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795"/>
      <c r="K3" s="41" t="s">
        <v>187</v>
      </c>
      <c r="L3" s="42"/>
      <c r="M3" s="794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794"/>
    </row>
    <row r="5" spans="1:13" ht="12" customHeight="1">
      <c r="A5" s="637" t="s">
        <v>138</v>
      </c>
      <c r="B5" s="396" t="s">
        <v>461</v>
      </c>
      <c r="C5" s="339" t="s">
        <v>136</v>
      </c>
      <c r="D5" s="344">
        <v>-13500.08</v>
      </c>
      <c r="E5" s="335" t="s">
        <v>133</v>
      </c>
      <c r="F5" s="751" t="s">
        <v>190</v>
      </c>
      <c r="G5" s="357"/>
      <c r="H5" s="357"/>
      <c r="I5" s="357"/>
      <c r="L5" s="42"/>
      <c r="M5" s="794"/>
    </row>
    <row r="6" spans="1:13" s="729" customFormat="1" ht="15" customHeight="1">
      <c r="A6" s="637" t="s">
        <v>138</v>
      </c>
      <c r="B6" s="339" t="s">
        <v>3577</v>
      </c>
      <c r="C6" s="339" t="s">
        <v>136</v>
      </c>
      <c r="D6" s="344">
        <v>-9000.44</v>
      </c>
      <c r="E6" s="335"/>
      <c r="F6" s="751" t="s">
        <v>190</v>
      </c>
      <c r="G6" s="357"/>
      <c r="H6" s="357"/>
      <c r="I6" s="357"/>
      <c r="J6" s="383"/>
      <c r="K6" s="357"/>
      <c r="L6" s="358"/>
      <c r="M6" s="749"/>
    </row>
    <row r="7" spans="1:13" s="729" customFormat="1" ht="15" customHeight="1">
      <c r="A7" s="637" t="s">
        <v>138</v>
      </c>
      <c r="B7" s="396" t="s">
        <v>4102</v>
      </c>
      <c r="C7" s="339" t="s">
        <v>136</v>
      </c>
      <c r="D7" s="344">
        <v>-9000.44</v>
      </c>
      <c r="E7" s="335" t="s">
        <v>137</v>
      </c>
      <c r="F7" s="751" t="s">
        <v>190</v>
      </c>
      <c r="G7" s="357"/>
      <c r="H7" s="357"/>
      <c r="I7" s="357"/>
      <c r="J7" s="383"/>
      <c r="K7" s="357"/>
      <c r="L7" s="358"/>
      <c r="M7" s="749"/>
    </row>
    <row r="8" spans="1:13" s="729" customFormat="1" ht="15" customHeight="1">
      <c r="A8" s="637" t="s">
        <v>138</v>
      </c>
      <c r="B8" s="339" t="s">
        <v>4103</v>
      </c>
      <c r="C8" s="339" t="s">
        <v>136</v>
      </c>
      <c r="D8" s="422">
        <v>1241.2</v>
      </c>
      <c r="E8" s="335"/>
      <c r="F8" s="751" t="s">
        <v>137</v>
      </c>
      <c r="G8" s="357"/>
      <c r="H8" s="357"/>
      <c r="I8" s="357"/>
      <c r="J8" s="383"/>
      <c r="K8" s="357"/>
      <c r="L8" s="358"/>
      <c r="M8" s="749"/>
    </row>
    <row r="9" spans="1:13" s="729" customFormat="1" ht="15" customHeight="1">
      <c r="A9" s="637" t="s">
        <v>138</v>
      </c>
      <c r="B9" s="339" t="s">
        <v>3361</v>
      </c>
      <c r="C9" s="339" t="s">
        <v>136</v>
      </c>
      <c r="D9" s="2">
        <v>9000.44</v>
      </c>
      <c r="E9" s="335"/>
      <c r="F9" s="751" t="s">
        <v>190</v>
      </c>
      <c r="G9" s="357"/>
      <c r="H9" s="357"/>
      <c r="I9" s="357"/>
      <c r="J9" s="383"/>
      <c r="K9" s="357"/>
      <c r="L9" s="358"/>
      <c r="M9" s="749"/>
    </row>
    <row r="10" spans="1:13" s="729" customFormat="1" ht="15" customHeight="1">
      <c r="A10" s="637" t="s">
        <v>138</v>
      </c>
      <c r="B10" s="396" t="s">
        <v>4102</v>
      </c>
      <c r="C10" s="339" t="s">
        <v>136</v>
      </c>
      <c r="D10" s="2">
        <v>9000.44</v>
      </c>
      <c r="E10" s="335" t="s">
        <v>137</v>
      </c>
      <c r="F10" s="751" t="s">
        <v>190</v>
      </c>
      <c r="G10" s="357"/>
      <c r="H10" s="357"/>
      <c r="I10" s="357"/>
      <c r="J10" s="383"/>
      <c r="K10" s="357"/>
      <c r="L10" s="358"/>
      <c r="M10" s="749"/>
    </row>
    <row r="11" spans="1:13" s="729" customFormat="1" ht="15" customHeight="1">
      <c r="A11" s="637" t="s">
        <v>138</v>
      </c>
      <c r="B11" s="339" t="s">
        <v>3487</v>
      </c>
      <c r="C11" s="339" t="s">
        <v>136</v>
      </c>
      <c r="D11" s="2">
        <v>9000.44</v>
      </c>
      <c r="E11" s="335"/>
      <c r="F11" s="751" t="s">
        <v>190</v>
      </c>
      <c r="G11" s="357"/>
      <c r="H11" s="357"/>
      <c r="I11" s="357"/>
      <c r="J11" s="383"/>
      <c r="K11" s="357"/>
      <c r="L11" s="358"/>
      <c r="M11" s="749"/>
    </row>
    <row r="12" spans="1:13" s="729" customFormat="1" ht="15" customHeight="1">
      <c r="A12" s="637" t="s">
        <v>138</v>
      </c>
      <c r="B12" s="339" t="s">
        <v>3368</v>
      </c>
      <c r="C12" s="339" t="s">
        <v>136</v>
      </c>
      <c r="D12" s="2">
        <v>9000.44</v>
      </c>
      <c r="E12" s="335"/>
      <c r="F12" s="751" t="s">
        <v>190</v>
      </c>
      <c r="G12" s="357"/>
      <c r="H12" s="357"/>
      <c r="I12" s="357"/>
      <c r="J12" s="383"/>
      <c r="K12" s="357"/>
      <c r="L12" s="358"/>
      <c r="M12" s="749"/>
    </row>
    <row r="13" spans="1:13" s="729" customFormat="1" ht="15" customHeight="1">
      <c r="A13" s="637" t="s">
        <v>138</v>
      </c>
      <c r="B13" s="339" t="s">
        <v>3398</v>
      </c>
      <c r="C13" s="339" t="s">
        <v>136</v>
      </c>
      <c r="D13" s="2">
        <v>9000.44</v>
      </c>
      <c r="E13" s="335"/>
      <c r="F13" s="751" t="s">
        <v>190</v>
      </c>
      <c r="G13" s="357"/>
      <c r="H13" s="357"/>
      <c r="I13" s="357"/>
      <c r="J13" s="383"/>
      <c r="K13" s="357"/>
      <c r="L13" s="358"/>
      <c r="M13" s="749"/>
    </row>
    <row r="14" spans="1:13" s="729" customFormat="1" ht="15" customHeight="1">
      <c r="A14" s="637" t="s">
        <v>138</v>
      </c>
      <c r="B14" s="339" t="s">
        <v>3595</v>
      </c>
      <c r="C14" s="339" t="s">
        <v>136</v>
      </c>
      <c r="D14" s="2">
        <v>9000.44</v>
      </c>
      <c r="E14" s="335"/>
      <c r="F14" s="751" t="s">
        <v>190</v>
      </c>
      <c r="G14" s="357"/>
      <c r="H14" s="357"/>
      <c r="I14" s="357"/>
      <c r="J14" s="383"/>
      <c r="K14" s="357"/>
      <c r="L14" s="358"/>
      <c r="M14" s="749"/>
    </row>
    <row r="15" spans="1:13" s="729" customFormat="1" ht="15" customHeight="1">
      <c r="A15" s="637" t="s">
        <v>138</v>
      </c>
      <c r="B15" s="339" t="s">
        <v>4117</v>
      </c>
      <c r="C15" s="339" t="s">
        <v>136</v>
      </c>
      <c r="D15" s="2">
        <v>9000.44</v>
      </c>
      <c r="E15" s="335"/>
      <c r="F15" s="751" t="s">
        <v>190</v>
      </c>
      <c r="G15" s="357"/>
      <c r="H15" s="357"/>
      <c r="I15" s="357"/>
      <c r="J15" s="383"/>
      <c r="K15" s="357"/>
      <c r="L15" s="358"/>
      <c r="M15" s="749"/>
    </row>
    <row r="16" spans="1:13" s="729" customFormat="1" ht="15" customHeight="1">
      <c r="A16" s="637" t="s">
        <v>138</v>
      </c>
      <c r="B16" s="339" t="s">
        <v>4118</v>
      </c>
      <c r="C16" s="339" t="s">
        <v>136</v>
      </c>
      <c r="D16" s="2">
        <v>9000.44</v>
      </c>
      <c r="E16" s="335"/>
      <c r="F16" s="751" t="s">
        <v>190</v>
      </c>
      <c r="G16" s="357"/>
      <c r="H16" s="357"/>
      <c r="I16" s="357"/>
      <c r="J16" s="383"/>
      <c r="K16" s="357"/>
      <c r="L16" s="358"/>
      <c r="M16" s="749"/>
    </row>
    <row r="17" spans="1:15" s="729" customFormat="1" ht="15" customHeight="1">
      <c r="A17" s="637" t="s">
        <v>138</v>
      </c>
      <c r="B17" s="398" t="s">
        <v>3387</v>
      </c>
      <c r="C17" s="339" t="s">
        <v>136</v>
      </c>
      <c r="D17" s="2">
        <v>9000.44</v>
      </c>
      <c r="E17" s="335"/>
      <c r="F17" s="751" t="s">
        <v>190</v>
      </c>
      <c r="G17" s="357"/>
      <c r="H17" s="357"/>
      <c r="I17" s="357"/>
      <c r="J17" s="383"/>
      <c r="K17" s="357"/>
      <c r="L17" s="358"/>
      <c r="M17" s="749"/>
    </row>
    <row r="18" spans="1:15" s="729" customFormat="1" ht="15" customHeight="1">
      <c r="A18" s="637" t="s">
        <v>138</v>
      </c>
      <c r="B18" s="398" t="s">
        <v>4119</v>
      </c>
      <c r="C18" s="339" t="s">
        <v>136</v>
      </c>
      <c r="D18" s="2">
        <v>9000.44</v>
      </c>
      <c r="E18" s="335"/>
      <c r="F18" s="751" t="s">
        <v>190</v>
      </c>
      <c r="G18" s="357"/>
      <c r="H18" s="357"/>
      <c r="I18" s="357"/>
      <c r="J18" s="383"/>
      <c r="K18" s="357"/>
      <c r="L18" s="358"/>
      <c r="M18" s="749"/>
    </row>
    <row r="19" spans="1:15" s="729" customFormat="1" ht="15" customHeight="1">
      <c r="A19" s="637" t="s">
        <v>138</v>
      </c>
      <c r="B19" s="339" t="s">
        <v>3743</v>
      </c>
      <c r="C19" s="339" t="s">
        <v>136</v>
      </c>
      <c r="D19" s="2">
        <v>9000.44</v>
      </c>
      <c r="E19" s="335"/>
      <c r="F19" s="751" t="s">
        <v>190</v>
      </c>
      <c r="G19" s="357"/>
      <c r="H19" s="357"/>
      <c r="I19" s="357"/>
      <c r="J19" s="383"/>
      <c r="K19" s="357"/>
      <c r="L19" s="358"/>
      <c r="M19" s="749"/>
    </row>
    <row r="20" spans="1:15" s="729" customFormat="1" ht="15" customHeight="1">
      <c r="A20" s="637" t="s">
        <v>138</v>
      </c>
      <c r="B20" s="339" t="s">
        <v>4102</v>
      </c>
      <c r="C20" s="339" t="s">
        <v>136</v>
      </c>
      <c r="D20" s="48">
        <v>9000.44</v>
      </c>
      <c r="E20" s="335" t="s">
        <v>137</v>
      </c>
      <c r="F20" s="751" t="s">
        <v>190</v>
      </c>
      <c r="G20" s="357"/>
      <c r="H20" s="357"/>
      <c r="I20" s="357"/>
      <c r="J20" s="383"/>
      <c r="K20" s="357"/>
      <c r="L20" s="358"/>
      <c r="M20" s="749"/>
    </row>
    <row r="21" spans="1:15" s="729" customFormat="1" ht="15" customHeight="1" thickBot="1">
      <c r="A21" s="638" t="s">
        <v>138</v>
      </c>
      <c r="B21" s="397" t="s">
        <v>461</v>
      </c>
      <c r="C21" s="362" t="s">
        <v>136</v>
      </c>
      <c r="D21" s="87">
        <v>13500.08</v>
      </c>
      <c r="E21" s="364" t="s">
        <v>133</v>
      </c>
      <c r="F21" s="753" t="s">
        <v>190</v>
      </c>
      <c r="G21" s="367"/>
      <c r="H21" s="367"/>
      <c r="I21" s="367"/>
      <c r="J21" s="383"/>
      <c r="K21" s="357"/>
      <c r="L21" s="358"/>
      <c r="M21" s="749"/>
    </row>
    <row r="22" spans="1:15" s="729" customFormat="1" ht="15" customHeight="1">
      <c r="A22" s="637" t="s">
        <v>138</v>
      </c>
      <c r="B22" s="339" t="s">
        <v>4107</v>
      </c>
      <c r="C22" s="339" t="s">
        <v>3895</v>
      </c>
      <c r="D22" s="422">
        <v>1241.2</v>
      </c>
      <c r="E22" s="335"/>
      <c r="F22" s="751" t="s">
        <v>137</v>
      </c>
      <c r="G22" s="357"/>
      <c r="H22" s="357"/>
      <c r="I22" s="357"/>
      <c r="J22" s="383"/>
      <c r="K22" s="357"/>
      <c r="L22" s="358"/>
      <c r="M22" s="749"/>
    </row>
    <row r="23" spans="1:15" s="729" customFormat="1" ht="15" customHeight="1">
      <c r="A23" s="637" t="s">
        <v>138</v>
      </c>
      <c r="B23" s="339" t="s">
        <v>4108</v>
      </c>
      <c r="C23" s="339" t="s">
        <v>3895</v>
      </c>
      <c r="D23" s="422">
        <v>1241.2</v>
      </c>
      <c r="E23" s="335"/>
      <c r="F23" s="751" t="s">
        <v>137</v>
      </c>
      <c r="G23" s="357"/>
      <c r="H23" s="357"/>
      <c r="I23" s="357"/>
      <c r="J23" s="383"/>
      <c r="K23" s="357"/>
      <c r="L23" s="358"/>
      <c r="M23" s="749"/>
    </row>
    <row r="24" spans="1:15" s="729" customFormat="1" ht="15" customHeight="1">
      <c r="A24" s="637" t="s">
        <v>138</v>
      </c>
      <c r="B24" s="339" t="s">
        <v>4109</v>
      </c>
      <c r="C24" s="339" t="s">
        <v>3895</v>
      </c>
      <c r="D24" s="422">
        <v>1241.2</v>
      </c>
      <c r="E24" s="335"/>
      <c r="F24" s="751" t="s">
        <v>137</v>
      </c>
      <c r="G24" s="357"/>
      <c r="H24" s="357"/>
      <c r="I24" s="357"/>
      <c r="J24" s="383"/>
      <c r="K24" s="357"/>
      <c r="L24" s="358"/>
      <c r="M24" s="749"/>
    </row>
    <row r="25" spans="1:15" s="729" customFormat="1" ht="15" customHeight="1">
      <c r="A25" s="637" t="s">
        <v>138</v>
      </c>
      <c r="B25" s="339" t="s">
        <v>4110</v>
      </c>
      <c r="C25" s="339" t="s">
        <v>3895</v>
      </c>
      <c r="D25" s="422">
        <v>1241.2</v>
      </c>
      <c r="E25" s="335"/>
      <c r="F25" s="751" t="s">
        <v>137</v>
      </c>
      <c r="G25" s="357"/>
      <c r="H25" s="357"/>
      <c r="I25" s="357"/>
      <c r="J25" s="383"/>
      <c r="K25" s="357"/>
      <c r="L25" s="358"/>
      <c r="M25" s="749"/>
    </row>
    <row r="26" spans="1:15" s="729" customFormat="1" ht="15" customHeight="1">
      <c r="A26" s="637" t="s">
        <v>138</v>
      </c>
      <c r="B26" s="339" t="s">
        <v>4111</v>
      </c>
      <c r="C26" s="339" t="s">
        <v>3895</v>
      </c>
      <c r="D26" s="422">
        <v>1241.2</v>
      </c>
      <c r="E26" s="335"/>
      <c r="F26" s="751" t="s">
        <v>137</v>
      </c>
      <c r="G26" s="357"/>
      <c r="H26" s="357"/>
      <c r="I26" s="357"/>
      <c r="J26" s="383"/>
      <c r="K26" s="357"/>
      <c r="L26" s="358"/>
      <c r="M26" s="749"/>
    </row>
    <row r="27" spans="1:15" s="729" customFormat="1" ht="15" customHeight="1">
      <c r="A27" s="637" t="s">
        <v>138</v>
      </c>
      <c r="B27" s="339" t="s">
        <v>4112</v>
      </c>
      <c r="C27" s="339" t="s">
        <v>3895</v>
      </c>
      <c r="D27" s="422">
        <v>1241.2</v>
      </c>
      <c r="E27" s="335"/>
      <c r="F27" s="751" t="s">
        <v>137</v>
      </c>
      <c r="G27" s="357"/>
      <c r="H27" s="357"/>
      <c r="I27" s="357"/>
      <c r="J27" s="383"/>
      <c r="K27" s="357"/>
      <c r="L27" s="358"/>
      <c r="M27" s="749"/>
    </row>
    <row r="28" spans="1:15" s="729" customFormat="1" ht="15" customHeight="1">
      <c r="A28" s="637" t="s">
        <v>138</v>
      </c>
      <c r="B28" s="339" t="s">
        <v>4113</v>
      </c>
      <c r="C28" s="339" t="s">
        <v>3895</v>
      </c>
      <c r="D28" s="422">
        <v>1241.2</v>
      </c>
      <c r="E28" s="335"/>
      <c r="F28" s="751" t="s">
        <v>137</v>
      </c>
      <c r="G28" s="357"/>
      <c r="H28" s="357"/>
      <c r="I28" s="357"/>
      <c r="J28" s="383"/>
      <c r="K28" s="357"/>
      <c r="L28" s="358"/>
      <c r="M28" s="749"/>
    </row>
    <row r="29" spans="1:15" s="729" customFormat="1" ht="15" customHeight="1">
      <c r="A29" s="637" t="s">
        <v>138</v>
      </c>
      <c r="B29" s="339" t="s">
        <v>4114</v>
      </c>
      <c r="C29" s="339" t="s">
        <v>3895</v>
      </c>
      <c r="D29" s="422">
        <v>1241.2</v>
      </c>
      <c r="E29" s="335"/>
      <c r="F29" s="751" t="s">
        <v>137</v>
      </c>
      <c r="G29" s="357"/>
      <c r="H29" s="357"/>
      <c r="I29" s="357"/>
      <c r="J29" s="383"/>
      <c r="K29" s="357"/>
      <c r="L29" s="358"/>
      <c r="M29" s="749"/>
    </row>
    <row r="30" spans="1:15" s="729" customFormat="1" ht="15" customHeight="1" thickBot="1">
      <c r="A30" s="638" t="s">
        <v>138</v>
      </c>
      <c r="B30" s="362" t="s">
        <v>4116</v>
      </c>
      <c r="C30" s="362" t="s">
        <v>3895</v>
      </c>
      <c r="D30" s="505">
        <v>1241.2</v>
      </c>
      <c r="E30" s="364"/>
      <c r="F30" s="753" t="s">
        <v>137</v>
      </c>
      <c r="G30" s="367"/>
      <c r="H30" s="367"/>
      <c r="I30" s="367"/>
      <c r="J30" s="383"/>
      <c r="K30" s="357"/>
      <c r="L30" s="358"/>
      <c r="M30" s="749"/>
    </row>
    <row r="31" spans="1:15" s="729" customFormat="1" ht="15" customHeight="1">
      <c r="A31" s="637" t="s">
        <v>138</v>
      </c>
      <c r="B31" s="339" t="s">
        <v>4104</v>
      </c>
      <c r="C31" s="339" t="s">
        <v>383</v>
      </c>
      <c r="D31" s="422">
        <v>1241.2</v>
      </c>
      <c r="E31" s="335"/>
      <c r="F31" s="751" t="s">
        <v>137</v>
      </c>
      <c r="G31" s="357"/>
      <c r="H31" s="357"/>
      <c r="I31" s="357"/>
      <c r="J31" s="383"/>
      <c r="K31" s="357"/>
      <c r="L31" s="358"/>
      <c r="M31" s="749"/>
    </row>
    <row r="32" spans="1:15" ht="15" customHeight="1">
      <c r="A32" s="637" t="s">
        <v>138</v>
      </c>
      <c r="B32" s="339" t="s">
        <v>4105</v>
      </c>
      <c r="C32" s="339" t="s">
        <v>383</v>
      </c>
      <c r="D32" s="422">
        <v>1241.2</v>
      </c>
      <c r="E32" s="335"/>
      <c r="F32" s="751" t="s">
        <v>137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 thickBot="1">
      <c r="A33" s="638" t="s">
        <v>138</v>
      </c>
      <c r="B33" s="362" t="s">
        <v>4106</v>
      </c>
      <c r="C33" s="362" t="s">
        <v>383</v>
      </c>
      <c r="D33" s="505">
        <v>1241.2</v>
      </c>
      <c r="E33" s="364"/>
      <c r="F33" s="753" t="s">
        <v>137</v>
      </c>
      <c r="G33" s="400"/>
      <c r="H33" s="364"/>
      <c r="I33" s="367"/>
      <c r="K33" s="357"/>
      <c r="L33" s="358"/>
      <c r="M33" s="359"/>
      <c r="N33" s="360"/>
      <c r="O33" s="360"/>
    </row>
    <row r="34" spans="1:15" ht="15" customHeight="1" thickBot="1">
      <c r="A34" s="639" t="s">
        <v>138</v>
      </c>
      <c r="B34" s="372" t="s">
        <v>4123</v>
      </c>
      <c r="C34" s="372" t="s">
        <v>1136</v>
      </c>
      <c r="D34" s="98">
        <v>74053.240000000005</v>
      </c>
      <c r="E34" s="373"/>
      <c r="F34" s="755" t="s">
        <v>190</v>
      </c>
      <c r="G34" s="404"/>
      <c r="H34" s="373"/>
      <c r="I34" s="375"/>
      <c r="K34" s="357"/>
      <c r="L34" s="358"/>
      <c r="M34" s="359"/>
      <c r="N34" s="360"/>
      <c r="O34" s="360"/>
    </row>
    <row r="35" spans="1:15" ht="15" customHeight="1">
      <c r="A35" s="735" t="s">
        <v>138</v>
      </c>
      <c r="B35" s="799" t="s">
        <v>2258</v>
      </c>
      <c r="C35" s="454" t="s">
        <v>134</v>
      </c>
      <c r="D35" s="798">
        <v>11216.04</v>
      </c>
      <c r="E35" s="737"/>
      <c r="F35" s="788" t="s">
        <v>190</v>
      </c>
      <c r="G35" s="739"/>
      <c r="H35" s="737"/>
      <c r="I35" s="740"/>
      <c r="K35" s="357"/>
      <c r="L35" s="358"/>
      <c r="M35" s="359"/>
      <c r="N35" s="360"/>
      <c r="O35" s="360"/>
    </row>
    <row r="36" spans="1:15" ht="15" customHeight="1" thickBot="1">
      <c r="A36" s="638" t="s">
        <v>138</v>
      </c>
      <c r="B36" s="362" t="s">
        <v>2146</v>
      </c>
      <c r="C36" s="362" t="s">
        <v>134</v>
      </c>
      <c r="D36" s="87">
        <v>11456.16</v>
      </c>
      <c r="E36" s="364"/>
      <c r="F36" s="753" t="s">
        <v>190</v>
      </c>
      <c r="G36" s="400"/>
      <c r="H36" s="364"/>
      <c r="I36" s="367"/>
      <c r="K36" s="357"/>
      <c r="L36" s="358"/>
      <c r="M36" s="359"/>
      <c r="N36" s="360"/>
      <c r="O36" s="360"/>
    </row>
    <row r="37" spans="1:15" ht="15" customHeight="1">
      <c r="A37" s="637" t="s">
        <v>138</v>
      </c>
      <c r="B37" s="396" t="s">
        <v>2896</v>
      </c>
      <c r="C37" s="339" t="s">
        <v>141</v>
      </c>
      <c r="D37" s="344">
        <v>-10491.04</v>
      </c>
      <c r="E37" s="335" t="s">
        <v>135</v>
      </c>
      <c r="F37" s="751" t="s">
        <v>190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 thickBot="1">
      <c r="A38" s="638" t="s">
        <v>138</v>
      </c>
      <c r="B38" s="397" t="s">
        <v>2896</v>
      </c>
      <c r="C38" s="362" t="s">
        <v>141</v>
      </c>
      <c r="D38" s="87">
        <v>10491.04</v>
      </c>
      <c r="E38" s="364" t="s">
        <v>135</v>
      </c>
      <c r="F38" s="753" t="s">
        <v>190</v>
      </c>
      <c r="G38" s="400"/>
      <c r="H38" s="364"/>
      <c r="I38" s="367"/>
      <c r="K38" s="357"/>
      <c r="L38" s="358"/>
      <c r="M38" s="359"/>
      <c r="N38" s="360"/>
      <c r="O38" s="360"/>
    </row>
    <row r="39" spans="1:15" ht="15" customHeight="1">
      <c r="A39" s="637" t="s">
        <v>138</v>
      </c>
      <c r="B39" s="339" t="s">
        <v>4115</v>
      </c>
      <c r="C39" s="339" t="s">
        <v>457</v>
      </c>
      <c r="D39" s="422">
        <v>1241.2</v>
      </c>
      <c r="E39" s="335"/>
      <c r="F39" s="751" t="s">
        <v>137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37" t="s">
        <v>138</v>
      </c>
      <c r="B40" s="339" t="s">
        <v>4120</v>
      </c>
      <c r="C40" s="339" t="s">
        <v>457</v>
      </c>
      <c r="D40" s="2">
        <v>13773.84</v>
      </c>
      <c r="E40" s="335"/>
      <c r="F40" s="751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637" t="s">
        <v>138</v>
      </c>
      <c r="B41" s="398" t="s">
        <v>4121</v>
      </c>
      <c r="C41" s="339" t="s">
        <v>457</v>
      </c>
      <c r="D41" s="48">
        <v>13773.84</v>
      </c>
      <c r="E41" s="335"/>
      <c r="F41" s="751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 thickBot="1">
      <c r="A42" s="638" t="s">
        <v>138</v>
      </c>
      <c r="B42" s="362" t="s">
        <v>4122</v>
      </c>
      <c r="C42" s="362" t="s">
        <v>457</v>
      </c>
      <c r="D42" s="87">
        <v>14317.88</v>
      </c>
      <c r="E42" s="364"/>
      <c r="F42" s="753" t="s">
        <v>190</v>
      </c>
      <c r="G42" s="400"/>
      <c r="H42" s="364"/>
      <c r="I42" s="367"/>
      <c r="K42" s="357"/>
      <c r="L42" s="358"/>
      <c r="M42" s="359"/>
      <c r="N42" s="360"/>
      <c r="O42" s="360"/>
    </row>
    <row r="43" spans="1:15" ht="15" customHeight="1">
      <c r="A43" s="643" t="s">
        <v>138</v>
      </c>
      <c r="B43" s="380"/>
      <c r="C43" s="380"/>
      <c r="D43" s="382"/>
      <c r="E43" s="335"/>
      <c r="F43" s="751"/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643"/>
      <c r="B44" s="380"/>
      <c r="C44" s="380"/>
      <c r="D44" s="787"/>
      <c r="E44" s="335"/>
      <c r="F44" s="751"/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643"/>
      <c r="B45" s="380"/>
      <c r="C45" s="380"/>
      <c r="D45" s="382"/>
      <c r="E45" s="335"/>
      <c r="F45" s="496"/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64"/>
      <c r="B46" s="79"/>
      <c r="C46" s="61"/>
      <c r="D46" s="65">
        <f>SUM(D5:D45)</f>
        <v>245972.2</v>
      </c>
      <c r="E46" s="65"/>
      <c r="F46" s="65"/>
      <c r="G46" s="65">
        <f>SUM(G32:G45)</f>
        <v>0</v>
      </c>
      <c r="H46" s="65"/>
      <c r="I46" s="65"/>
      <c r="J46" s="384">
        <f>SUM(J32:J45)</f>
        <v>0</v>
      </c>
      <c r="K46" s="65"/>
      <c r="L46" s="65">
        <f>SUM(L32:L45)</f>
        <v>0</v>
      </c>
      <c r="M46" s="65">
        <f>SUM(M32:M45)</f>
        <v>0</v>
      </c>
      <c r="N46" s="65"/>
      <c r="O46" s="49"/>
    </row>
    <row r="47" spans="1:15" ht="15" customHeight="1">
      <c r="A47" s="64"/>
      <c r="B47" s="79"/>
      <c r="C47" s="61"/>
      <c r="D47" s="65"/>
      <c r="E47" s="13"/>
      <c r="F47" s="75"/>
      <c r="G47" s="65"/>
      <c r="H47" s="13"/>
      <c r="L47" s="42"/>
      <c r="M47" s="71"/>
      <c r="N47" s="49"/>
      <c r="O47" s="49"/>
    </row>
    <row r="48" spans="1:15" ht="15" customHeight="1">
      <c r="A48" s="46"/>
      <c r="B48" s="47"/>
      <c r="C48" s="47"/>
      <c r="D48" s="55"/>
      <c r="E48" s="13"/>
      <c r="F48" s="70"/>
      <c r="L48" s="42"/>
      <c r="M48" s="71"/>
      <c r="N48" s="49"/>
      <c r="O48" s="49"/>
    </row>
    <row r="49" spans="1:15" ht="12.75">
      <c r="A49" s="46"/>
      <c r="B49" s="47"/>
      <c r="C49" s="47"/>
      <c r="D49" s="65"/>
      <c r="E49" s="65"/>
      <c r="F49" s="65"/>
      <c r="G49" s="65"/>
      <c r="H49" s="65"/>
      <c r="I49" s="65"/>
      <c r="J49" s="384"/>
      <c r="K49" s="65"/>
      <c r="L49" s="65"/>
      <c r="M49" s="65"/>
      <c r="N49" s="80"/>
      <c r="O49" s="49"/>
    </row>
    <row r="50" spans="1:15" ht="12.75">
      <c r="A50" s="46"/>
      <c r="B50" s="47"/>
      <c r="C50" s="47"/>
      <c r="D50" s="52"/>
      <c r="E50" s="13"/>
      <c r="F50" s="65"/>
      <c r="G50" s="73"/>
      <c r="H50" s="73"/>
      <c r="I50" s="73"/>
      <c r="J50" s="517"/>
      <c r="K50" s="73"/>
      <c r="L50" s="73"/>
      <c r="M50" s="154">
        <f>L46+M46-G46</f>
        <v>0</v>
      </c>
      <c r="N50" s="81"/>
      <c r="O50" s="54"/>
    </row>
    <row r="51" spans="1:15" ht="12.75">
      <c r="A51" s="46"/>
      <c r="B51" s="47"/>
      <c r="C51" s="47"/>
      <c r="D51" s="52"/>
      <c r="E51" s="13"/>
      <c r="F51" s="73"/>
      <c r="G51" s="73"/>
      <c r="H51" s="73"/>
      <c r="I51" s="73"/>
      <c r="J51" s="517"/>
      <c r="K51" s="73"/>
      <c r="L51" s="73"/>
      <c r="M51" s="81"/>
      <c r="N51" s="81"/>
      <c r="O51" s="54"/>
    </row>
    <row r="52" spans="1:15" ht="12.75">
      <c r="A52" s="46"/>
      <c r="B52" s="47"/>
      <c r="C52" s="47"/>
      <c r="D52" s="52"/>
      <c r="E52" s="13"/>
      <c r="F52" s="73"/>
      <c r="G52" s="73"/>
      <c r="H52" s="73"/>
      <c r="I52" s="73"/>
      <c r="J52" s="517"/>
      <c r="K52" s="73"/>
      <c r="L52" s="73"/>
      <c r="M52" s="81"/>
      <c r="N52" s="81"/>
      <c r="O52" s="54"/>
    </row>
    <row r="53" spans="1:15" ht="12.75">
      <c r="A53" s="46"/>
      <c r="B53" s="47"/>
      <c r="C53" s="47"/>
      <c r="D53" s="52"/>
      <c r="E53" s="13"/>
      <c r="F53" s="73"/>
      <c r="G53" s="82"/>
      <c r="H53" s="82"/>
      <c r="I53" s="83"/>
      <c r="J53" s="517"/>
      <c r="K53" s="73"/>
      <c r="L53" s="73"/>
      <c r="M53" s="81"/>
      <c r="N53" s="81"/>
      <c r="O53" s="54"/>
    </row>
    <row r="54" spans="1:15" ht="12.75">
      <c r="A54" s="46"/>
      <c r="B54" s="47"/>
      <c r="C54" s="47"/>
      <c r="D54" s="52"/>
      <c r="E54" s="13"/>
      <c r="F54" s="73"/>
      <c r="G54" s="73"/>
      <c r="H54" s="73"/>
      <c r="I54" s="73"/>
      <c r="J54" s="517"/>
      <c r="K54" s="73"/>
      <c r="L54" s="73"/>
      <c r="M54" s="81"/>
      <c r="N54" s="81"/>
      <c r="O54" s="54"/>
    </row>
    <row r="55" spans="1:15" ht="12.75">
      <c r="A55" s="46"/>
      <c r="B55" s="47"/>
      <c r="C55" s="47"/>
      <c r="D55" s="52"/>
      <c r="E55" s="13"/>
      <c r="F55" s="73"/>
      <c r="G55" s="73"/>
      <c r="H55" s="73"/>
      <c r="I55" s="73"/>
      <c r="J55" s="517"/>
      <c r="K55" s="73"/>
      <c r="L55" s="73"/>
      <c r="M55" s="81"/>
      <c r="N55" s="81"/>
      <c r="O55" s="54"/>
    </row>
    <row r="56" spans="1:15" ht="12.75">
      <c r="A56" s="46"/>
      <c r="B56" s="47"/>
      <c r="C56" s="47"/>
      <c r="D56" s="52"/>
      <c r="E56" s="13"/>
      <c r="F56" s="73"/>
      <c r="G56" s="83"/>
      <c r="H56" s="83"/>
      <c r="I56" s="83"/>
      <c r="J56" s="517"/>
      <c r="K56" s="73"/>
      <c r="L56" s="73"/>
      <c r="M56" s="81"/>
      <c r="N56" s="81"/>
      <c r="O56" s="54"/>
    </row>
    <row r="57" spans="1:15" ht="12.75">
      <c r="A57" s="46"/>
      <c r="B57" s="47"/>
      <c r="C57" s="47"/>
      <c r="D57" s="52"/>
      <c r="E57" s="13"/>
      <c r="F57" s="73"/>
      <c r="G57" s="73"/>
      <c r="H57" s="73"/>
      <c r="I57" s="73"/>
      <c r="J57" s="517"/>
      <c r="K57" s="73"/>
      <c r="L57" s="73"/>
      <c r="M57" s="81"/>
      <c r="N57" s="81"/>
      <c r="O57" s="54"/>
    </row>
    <row r="58" spans="1:15" ht="12.75">
      <c r="A58" s="46"/>
      <c r="B58" s="47"/>
      <c r="C58" s="47"/>
      <c r="D58" s="52"/>
      <c r="E58" s="13"/>
      <c r="F58" s="73"/>
      <c r="G58" s="73"/>
      <c r="H58" s="73"/>
      <c r="I58" s="73"/>
      <c r="J58" s="517"/>
      <c r="K58" s="73"/>
      <c r="L58" s="73"/>
      <c r="M58" s="81"/>
      <c r="N58" s="81"/>
      <c r="O58" s="54"/>
    </row>
    <row r="59" spans="1:15" ht="12.75">
      <c r="A59" s="46"/>
      <c r="B59" s="47"/>
      <c r="C59" s="73"/>
      <c r="D59" s="81"/>
      <c r="E59" s="13"/>
      <c r="F59" s="73"/>
      <c r="G59" s="73"/>
      <c r="H59" s="73"/>
      <c r="I59" s="73"/>
      <c r="J59" s="517"/>
      <c r="K59" s="73"/>
      <c r="L59" s="73"/>
      <c r="M59" s="81"/>
      <c r="N59" s="81"/>
      <c r="O59" s="54"/>
    </row>
    <row r="60" spans="1:15" ht="12.75">
      <c r="A60" s="46"/>
      <c r="B60" s="47"/>
      <c r="C60" s="73"/>
      <c r="D60" s="81"/>
      <c r="E60" s="13"/>
      <c r="F60" s="73"/>
      <c r="G60" s="73"/>
      <c r="H60" s="73"/>
      <c r="I60" s="73"/>
      <c r="J60" s="517"/>
      <c r="K60" s="73"/>
      <c r="L60" s="73"/>
      <c r="M60" s="81"/>
      <c r="N60" s="81"/>
      <c r="O60" s="54"/>
    </row>
    <row r="61" spans="1:15" ht="12.75">
      <c r="A61" s="46"/>
      <c r="B61" s="47"/>
      <c r="C61" s="47"/>
      <c r="D61" s="52"/>
      <c r="E61" s="13"/>
      <c r="F61" s="73"/>
      <c r="G61" s="73"/>
      <c r="H61" s="73"/>
      <c r="I61" s="73"/>
      <c r="J61" s="517"/>
      <c r="K61" s="73"/>
      <c r="L61" s="73"/>
      <c r="M61" s="81"/>
      <c r="N61" s="81"/>
      <c r="O61" s="54"/>
    </row>
    <row r="62" spans="1:15" ht="12.75">
      <c r="A62" s="46"/>
      <c r="B62" s="47"/>
      <c r="C62" s="47"/>
      <c r="D62" s="52"/>
      <c r="E62" s="13"/>
      <c r="F62" s="73"/>
      <c r="G62" s="73"/>
      <c r="H62" s="73"/>
      <c r="I62" s="73"/>
      <c r="J62" s="517"/>
      <c r="K62" s="73"/>
      <c r="L62" s="73"/>
      <c r="M62" s="81"/>
      <c r="N62" s="81"/>
      <c r="O62" s="54"/>
    </row>
    <row r="63" spans="1:15" ht="12.75">
      <c r="A63" s="46"/>
      <c r="B63" s="47"/>
      <c r="C63" s="47"/>
      <c r="D63" s="48"/>
      <c r="E63" s="13"/>
      <c r="F63" s="73"/>
      <c r="G63"/>
      <c r="H63"/>
      <c r="I63"/>
      <c r="J63" s="518"/>
      <c r="K63"/>
      <c r="L63"/>
      <c r="M63" s="54"/>
      <c r="N63" s="54"/>
      <c r="O63" s="54"/>
    </row>
    <row r="64" spans="1:15" ht="12.75">
      <c r="A64" s="46"/>
      <c r="B64" s="47"/>
      <c r="C64" s="47"/>
      <c r="D64" s="48"/>
      <c r="E64" s="13"/>
      <c r="F64" s="73"/>
      <c r="G64"/>
      <c r="H64"/>
      <c r="I64"/>
      <c r="J64" s="518"/>
      <c r="K64"/>
      <c r="L64"/>
      <c r="M64" s="54"/>
      <c r="N64" s="54"/>
      <c r="O64" s="54"/>
    </row>
    <row r="65" spans="1:15">
      <c r="A65" s="66"/>
      <c r="B65" s="40" t="s">
        <v>25</v>
      </c>
      <c r="E65" s="40"/>
      <c r="M65" s="45"/>
      <c r="N65" s="49"/>
      <c r="O65" s="49"/>
    </row>
    <row r="66" spans="1:15">
      <c r="A66" s="59"/>
      <c r="B66" s="40" t="s">
        <v>127</v>
      </c>
      <c r="E66" s="40"/>
      <c r="M66" s="45"/>
      <c r="N66" s="49"/>
      <c r="O66" s="49"/>
    </row>
    <row r="67" spans="1:15">
      <c r="A67" s="60"/>
      <c r="B67" s="40" t="s">
        <v>161</v>
      </c>
      <c r="E67" s="40"/>
      <c r="M67" s="45"/>
      <c r="N67" s="49"/>
      <c r="O67" s="49"/>
    </row>
    <row r="68" spans="1:15">
      <c r="A68" s="842"/>
      <c r="B68" s="40" t="s">
        <v>3292</v>
      </c>
      <c r="M68" s="45"/>
      <c r="N68" s="49"/>
      <c r="O68" s="49"/>
    </row>
    <row r="69" spans="1:15">
      <c r="M69" s="45"/>
      <c r="N69" s="49"/>
      <c r="O69" s="49"/>
    </row>
    <row r="70" spans="1:15">
      <c r="M70" s="45"/>
      <c r="N70" s="49"/>
      <c r="O70" s="49"/>
    </row>
    <row r="71" spans="1:15">
      <c r="M71" s="45"/>
      <c r="N71" s="49"/>
      <c r="O71" s="49"/>
    </row>
    <row r="72" spans="1:15">
      <c r="M72" s="45"/>
      <c r="N72" s="49"/>
      <c r="O72" s="49"/>
    </row>
    <row r="73" spans="1:15">
      <c r="M73" s="45"/>
      <c r="N73" s="49"/>
      <c r="O73" s="49"/>
    </row>
    <row r="74" spans="1:15">
      <c r="M74" s="45"/>
      <c r="N74" s="49"/>
      <c r="O74" s="49"/>
    </row>
    <row r="75" spans="1:15">
      <c r="M75" s="45"/>
      <c r="N75" s="49"/>
      <c r="O75" s="49"/>
    </row>
    <row r="76" spans="1:15">
      <c r="M76" s="45"/>
      <c r="N76" s="49"/>
      <c r="O76" s="49"/>
    </row>
    <row r="77" spans="1:15">
      <c r="M77" s="45"/>
      <c r="N77" s="49"/>
      <c r="O77" s="49"/>
    </row>
    <row r="78" spans="1:15">
      <c r="M78" s="45"/>
      <c r="N78" s="49"/>
      <c r="O78" s="49"/>
    </row>
    <row r="79" spans="1:15">
      <c r="M79" s="45"/>
      <c r="N79" s="49"/>
      <c r="O79" s="49"/>
    </row>
    <row r="80" spans="1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</sheetData>
  <autoFilter ref="A4:O43"/>
  <sortState ref="A5:F42">
    <sortCondition ref="C5:C42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56"/>
  <sheetViews>
    <sheetView topLeftCell="A31" workbookViewId="0">
      <selection activeCell="G53" sqref="G53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4124</v>
      </c>
      <c r="E1" s="240"/>
      <c r="F1" s="240"/>
      <c r="G1" s="240"/>
      <c r="H1" s="533"/>
      <c r="I1" s="796"/>
      <c r="J1" s="796"/>
      <c r="K1" s="796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796"/>
      <c r="J2" s="796"/>
      <c r="K2" s="796"/>
      <c r="L2" s="239"/>
      <c r="M2" s="239"/>
    </row>
    <row r="3" spans="1:13" ht="15.75">
      <c r="A3" s="796"/>
      <c r="B3" s="796"/>
      <c r="C3" s="796"/>
      <c r="D3" s="796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796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796"/>
      <c r="L5" s="239"/>
      <c r="M5" s="239"/>
    </row>
    <row r="6" spans="1:13" ht="15" customHeight="1" thickBot="1">
      <c r="A6" s="362" t="s">
        <v>136</v>
      </c>
      <c r="B6" s="433" t="s">
        <v>3532</v>
      </c>
      <c r="C6" s="490">
        <v>-9000.44</v>
      </c>
      <c r="D6" s="362" t="s">
        <v>4132</v>
      </c>
      <c r="E6" s="525"/>
      <c r="F6" s="526">
        <f>SUM(C6:E6)</f>
        <v>-9000.44</v>
      </c>
      <c r="G6" s="527"/>
      <c r="H6" s="537"/>
      <c r="I6" s="527">
        <v>600640</v>
      </c>
      <c r="J6" s="714">
        <f>F6/1.16</f>
        <v>-7759.0000000000009</v>
      </c>
      <c r="K6" s="529">
        <f>J6*0.16</f>
        <v>-1241.4400000000003</v>
      </c>
      <c r="L6" s="602"/>
      <c r="M6" s="252"/>
    </row>
    <row r="7" spans="1:13" ht="15" customHeight="1">
      <c r="A7" s="339" t="s">
        <v>136</v>
      </c>
      <c r="B7" s="431" t="s">
        <v>428</v>
      </c>
      <c r="C7" s="344">
        <v>-13500.08</v>
      </c>
      <c r="D7" s="339" t="s">
        <v>4136</v>
      </c>
      <c r="E7" s="520">
        <f>SUM(C7:D7)</f>
        <v>-13500.08</v>
      </c>
      <c r="F7" s="521"/>
      <c r="G7" s="522"/>
      <c r="H7" s="533"/>
      <c r="I7" s="522">
        <v>600640</v>
      </c>
      <c r="J7" s="715">
        <f>E7/1.16</f>
        <v>-11638</v>
      </c>
      <c r="K7" s="524">
        <f>J7*0.16</f>
        <v>-1862.08</v>
      </c>
      <c r="L7" s="602"/>
      <c r="M7" s="252"/>
    </row>
    <row r="8" spans="1:13" ht="15" customHeight="1" thickBot="1">
      <c r="A8" s="362" t="s">
        <v>141</v>
      </c>
      <c r="B8" s="433" t="s">
        <v>2841</v>
      </c>
      <c r="C8" s="490">
        <v>-10491.04</v>
      </c>
      <c r="D8" s="362" t="s">
        <v>4136</v>
      </c>
      <c r="E8" s="520">
        <f>SUM(C8:D8)</f>
        <v>-10491.04</v>
      </c>
      <c r="F8" s="526">
        <f>SUM(E7:E8)</f>
        <v>-23991.120000000003</v>
      </c>
      <c r="G8" s="527"/>
      <c r="H8" s="537"/>
      <c r="I8" s="527">
        <v>600684</v>
      </c>
      <c r="J8" s="714">
        <f>E8/1.16</f>
        <v>-9044.0000000000018</v>
      </c>
      <c r="K8" s="529">
        <f>J8*0.16</f>
        <v>-1447.0400000000004</v>
      </c>
      <c r="L8" s="602"/>
      <c r="M8" s="252"/>
    </row>
    <row r="9" spans="1:13" ht="15" customHeight="1" thickBot="1">
      <c r="A9" s="372" t="s">
        <v>136</v>
      </c>
      <c r="B9" s="542" t="s">
        <v>4073</v>
      </c>
      <c r="C9" s="452">
        <v>-9000.44</v>
      </c>
      <c r="D9" s="372" t="s">
        <v>4138</v>
      </c>
      <c r="E9" s="543"/>
      <c r="F9" s="544">
        <f>SUM(C9:E9)</f>
        <v>-9000.44</v>
      </c>
      <c r="G9" s="545"/>
      <c r="H9" s="546"/>
      <c r="I9" s="545">
        <v>600640</v>
      </c>
      <c r="J9" s="717">
        <f t="shared" ref="J9:J27" si="0">F9/1.16</f>
        <v>-7759.0000000000009</v>
      </c>
      <c r="K9" s="548">
        <f t="shared" ref="K9:K43" si="1">J9*0.16</f>
        <v>-1241.4400000000003</v>
      </c>
      <c r="L9" s="602"/>
      <c r="M9" s="252"/>
    </row>
    <row r="10" spans="1:13" ht="15" customHeight="1">
      <c r="A10" s="339" t="s">
        <v>136</v>
      </c>
      <c r="B10" s="341" t="s">
        <v>3306</v>
      </c>
      <c r="C10" s="2">
        <v>9000.44</v>
      </c>
      <c r="D10" s="339" t="s">
        <v>4131</v>
      </c>
      <c r="E10" s="520"/>
      <c r="F10" s="521"/>
      <c r="G10" s="522"/>
      <c r="H10" s="533"/>
      <c r="I10" s="522"/>
      <c r="J10" s="715"/>
      <c r="K10" s="524"/>
      <c r="L10" s="602"/>
      <c r="M10" s="252"/>
    </row>
    <row r="11" spans="1:13" ht="15" customHeight="1">
      <c r="A11" s="339" t="s">
        <v>136</v>
      </c>
      <c r="B11" s="341" t="s">
        <v>3463</v>
      </c>
      <c r="C11" s="2">
        <v>9000.44</v>
      </c>
      <c r="D11" s="339" t="s">
        <v>4131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5" customHeight="1">
      <c r="A12" s="339" t="s">
        <v>136</v>
      </c>
      <c r="B12" s="341" t="s">
        <v>3313</v>
      </c>
      <c r="C12" s="2">
        <v>9000.44</v>
      </c>
      <c r="D12" s="339" t="s">
        <v>4131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>
      <c r="A13" s="339" t="s">
        <v>136</v>
      </c>
      <c r="B13" s="341" t="s">
        <v>3350</v>
      </c>
      <c r="C13" s="2">
        <v>9000.44</v>
      </c>
      <c r="D13" s="339" t="s">
        <v>4131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339" t="s">
        <v>136</v>
      </c>
      <c r="B14" s="341" t="s">
        <v>3558</v>
      </c>
      <c r="C14" s="2">
        <v>9000.44</v>
      </c>
      <c r="D14" s="339" t="s">
        <v>4131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339" t="s">
        <v>136</v>
      </c>
      <c r="B15" s="341" t="s">
        <v>4074</v>
      </c>
      <c r="C15" s="2">
        <v>9000.44</v>
      </c>
      <c r="D15" s="339" t="s">
        <v>4131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339" t="s">
        <v>136</v>
      </c>
      <c r="B16" s="341" t="s">
        <v>4075</v>
      </c>
      <c r="C16" s="2">
        <v>9000.44</v>
      </c>
      <c r="D16" s="339" t="s">
        <v>4131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5" customHeight="1">
      <c r="A17" s="339" t="s">
        <v>136</v>
      </c>
      <c r="B17" s="341" t="s">
        <v>4073</v>
      </c>
      <c r="C17" s="2">
        <v>9000.44</v>
      </c>
      <c r="D17" s="339" t="s">
        <v>4131</v>
      </c>
      <c r="E17" s="520">
        <f>SUM(C10:C17)</f>
        <v>72003.520000000004</v>
      </c>
      <c r="F17" s="521"/>
      <c r="G17" s="522"/>
      <c r="H17" s="533"/>
      <c r="I17" s="522">
        <v>600640</v>
      </c>
      <c r="J17" s="715">
        <f>E17/1.16</f>
        <v>62072.000000000007</v>
      </c>
      <c r="K17" s="524">
        <f>J17*0.16</f>
        <v>9931.5200000000023</v>
      </c>
      <c r="L17" s="602"/>
      <c r="M17" s="252"/>
    </row>
    <row r="18" spans="1:13" ht="15" customHeight="1">
      <c r="A18" s="339" t="s">
        <v>457</v>
      </c>
      <c r="B18" s="341" t="s">
        <v>4076</v>
      </c>
      <c r="C18" s="2">
        <v>13773.84</v>
      </c>
      <c r="D18" s="339" t="s">
        <v>4131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457</v>
      </c>
      <c r="B19" s="414" t="s">
        <v>4077</v>
      </c>
      <c r="C19" s="48">
        <v>13773.84</v>
      </c>
      <c r="D19" s="339" t="s">
        <v>4131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 thickBot="1">
      <c r="A20" s="362" t="s">
        <v>457</v>
      </c>
      <c r="B20" s="415" t="s">
        <v>4078</v>
      </c>
      <c r="C20" s="87">
        <v>14317.88</v>
      </c>
      <c r="D20" s="362" t="s">
        <v>4131</v>
      </c>
      <c r="E20" s="525">
        <f>SUM(C18:C20)</f>
        <v>41865.56</v>
      </c>
      <c r="F20" s="526">
        <f>SUM(E15:E20)</f>
        <v>113869.08</v>
      </c>
      <c r="G20" s="527"/>
      <c r="H20" s="537"/>
      <c r="I20" s="527">
        <v>600691</v>
      </c>
      <c r="J20" s="714">
        <f t="shared" ref="J20" si="2">E20/1.16</f>
        <v>36091</v>
      </c>
      <c r="K20" s="529">
        <f t="shared" ref="K20" si="3">J20*0.16</f>
        <v>5774.56</v>
      </c>
      <c r="L20" s="602"/>
      <c r="M20" s="252"/>
    </row>
    <row r="21" spans="1:13" ht="15" customHeight="1">
      <c r="A21" s="339" t="s">
        <v>136</v>
      </c>
      <c r="B21" s="478" t="s">
        <v>4080</v>
      </c>
      <c r="C21" s="422">
        <v>1241.2</v>
      </c>
      <c r="D21" s="339" t="s">
        <v>4133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>
      <c r="A22" s="339" t="s">
        <v>383</v>
      </c>
      <c r="B22" s="478" t="s">
        <v>4081</v>
      </c>
      <c r="C22" s="422">
        <v>1241.2</v>
      </c>
      <c r="D22" s="339" t="s">
        <v>4133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5" customHeight="1">
      <c r="A23" s="339" t="s">
        <v>383</v>
      </c>
      <c r="B23" s="478" t="s">
        <v>4082</v>
      </c>
      <c r="C23" s="422">
        <v>1241.2</v>
      </c>
      <c r="D23" s="339" t="s">
        <v>4133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5" customHeight="1">
      <c r="A24" s="339" t="s">
        <v>383</v>
      </c>
      <c r="B24" s="478" t="s">
        <v>4083</v>
      </c>
      <c r="C24" s="422">
        <v>1241.2</v>
      </c>
      <c r="D24" s="339" t="s">
        <v>4133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339" t="s">
        <v>3895</v>
      </c>
      <c r="B25" s="478" t="s">
        <v>4084</v>
      </c>
      <c r="C25" s="422">
        <v>1241.2</v>
      </c>
      <c r="D25" s="339" t="s">
        <v>4133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339" t="s">
        <v>3895</v>
      </c>
      <c r="B26" s="478" t="s">
        <v>4085</v>
      </c>
      <c r="C26" s="422">
        <v>1241.2</v>
      </c>
      <c r="D26" s="339" t="s">
        <v>4133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5" customHeight="1" thickBot="1">
      <c r="A27" s="362" t="s">
        <v>3895</v>
      </c>
      <c r="B27" s="509" t="s">
        <v>4086</v>
      </c>
      <c r="C27" s="505">
        <v>1241.2</v>
      </c>
      <c r="D27" s="362" t="s">
        <v>4133</v>
      </c>
      <c r="E27" s="525"/>
      <c r="F27" s="526">
        <f>SUM(C21:C27)</f>
        <v>8688.4</v>
      </c>
      <c r="G27" s="527"/>
      <c r="H27" s="537"/>
      <c r="I27" s="527">
        <v>803001</v>
      </c>
      <c r="J27" s="714">
        <f t="shared" si="0"/>
        <v>7490</v>
      </c>
      <c r="K27" s="529">
        <f t="shared" si="1"/>
        <v>1198.4000000000001</v>
      </c>
      <c r="L27" s="602"/>
      <c r="M27" s="252"/>
    </row>
    <row r="28" spans="1:13" ht="15" customHeight="1">
      <c r="A28" s="339" t="s">
        <v>3895</v>
      </c>
      <c r="B28" s="478" t="s">
        <v>4088</v>
      </c>
      <c r="C28" s="446">
        <v>1241.2</v>
      </c>
      <c r="D28" s="339" t="s">
        <v>4134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339" t="s">
        <v>3895</v>
      </c>
      <c r="B29" s="478" t="s">
        <v>4089</v>
      </c>
      <c r="C29" s="446">
        <v>1241.2</v>
      </c>
      <c r="D29" s="339" t="s">
        <v>4134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339" t="s">
        <v>3895</v>
      </c>
      <c r="B30" s="478" t="s">
        <v>4090</v>
      </c>
      <c r="C30" s="446">
        <v>1241.2</v>
      </c>
      <c r="D30" s="339" t="s">
        <v>4134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>
      <c r="A31" s="339" t="s">
        <v>3895</v>
      </c>
      <c r="B31" s="478" t="s">
        <v>4091</v>
      </c>
      <c r="C31" s="446">
        <v>1241.2</v>
      </c>
      <c r="D31" s="339" t="s">
        <v>4134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39" t="s">
        <v>3895</v>
      </c>
      <c r="B32" s="478" t="s">
        <v>4092</v>
      </c>
      <c r="C32" s="446">
        <v>1241.2</v>
      </c>
      <c r="D32" s="339" t="s">
        <v>4134</v>
      </c>
      <c r="E32" s="520">
        <f>SUM(C28:C32)</f>
        <v>6206</v>
      </c>
      <c r="F32" s="521"/>
      <c r="G32" s="522"/>
      <c r="H32" s="533"/>
      <c r="I32" s="522">
        <v>803001</v>
      </c>
      <c r="J32" s="715">
        <f>E32/1.16</f>
        <v>5350</v>
      </c>
      <c r="K32" s="524">
        <f t="shared" si="1"/>
        <v>856</v>
      </c>
      <c r="L32" s="602"/>
      <c r="M32" s="252"/>
    </row>
    <row r="33" spans="1:13" ht="15" customHeight="1">
      <c r="A33" s="339" t="s">
        <v>136</v>
      </c>
      <c r="B33" s="341" t="s">
        <v>3339</v>
      </c>
      <c r="C33" s="353">
        <v>9000.44</v>
      </c>
      <c r="D33" s="339" t="s">
        <v>4134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 thickBot="1">
      <c r="A34" s="362" t="s">
        <v>136</v>
      </c>
      <c r="B34" s="415" t="s">
        <v>4094</v>
      </c>
      <c r="C34" s="363">
        <v>9000.44</v>
      </c>
      <c r="D34" s="362" t="s">
        <v>4134</v>
      </c>
      <c r="E34" s="525">
        <f>SUM(C33:C34)</f>
        <v>18000.88</v>
      </c>
      <c r="F34" s="526">
        <f>SUM(E30:E34)</f>
        <v>24206.880000000001</v>
      </c>
      <c r="G34" s="527"/>
      <c r="H34" s="537"/>
      <c r="I34" s="527">
        <v>600640</v>
      </c>
      <c r="J34" s="714">
        <f t="shared" ref="J34" si="4">E34/1.16</f>
        <v>15518.000000000002</v>
      </c>
      <c r="K34" s="529">
        <f t="shared" si="1"/>
        <v>2482.8800000000006</v>
      </c>
      <c r="L34" s="602"/>
      <c r="M34" s="252"/>
    </row>
    <row r="35" spans="1:13" ht="15" customHeight="1">
      <c r="A35" s="339" t="s">
        <v>457</v>
      </c>
      <c r="B35" s="478" t="s">
        <v>4096</v>
      </c>
      <c r="C35" s="446">
        <v>1241.2</v>
      </c>
      <c r="D35" s="339" t="s">
        <v>4135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339" t="s">
        <v>3895</v>
      </c>
      <c r="B36" s="478" t="s">
        <v>4097</v>
      </c>
      <c r="C36" s="446">
        <v>1241.2</v>
      </c>
      <c r="D36" s="339" t="s">
        <v>4135</v>
      </c>
      <c r="E36" s="520">
        <f>SUM(C35:C36)</f>
        <v>2482.4</v>
      </c>
      <c r="F36" s="521"/>
      <c r="G36" s="522"/>
      <c r="H36" s="533"/>
      <c r="I36" s="522">
        <v>803001</v>
      </c>
      <c r="J36" s="715">
        <f>E36/1.16</f>
        <v>2140</v>
      </c>
      <c r="K36" s="524">
        <f t="shared" si="1"/>
        <v>342.40000000000003</v>
      </c>
      <c r="L36" s="602"/>
      <c r="M36" s="252"/>
    </row>
    <row r="37" spans="1:13" ht="15" customHeight="1" thickBot="1">
      <c r="A37" s="362" t="s">
        <v>136</v>
      </c>
      <c r="B37" s="415" t="s">
        <v>3716</v>
      </c>
      <c r="C37" s="363">
        <v>9000.44</v>
      </c>
      <c r="D37" s="362" t="s">
        <v>4135</v>
      </c>
      <c r="E37" s="525">
        <f>SUM(C37:D37)</f>
        <v>9000.44</v>
      </c>
      <c r="F37" s="526">
        <f>SUM(E35:E37)</f>
        <v>11482.84</v>
      </c>
      <c r="G37" s="527"/>
      <c r="H37" s="537"/>
      <c r="I37" s="527">
        <v>600640</v>
      </c>
      <c r="J37" s="714">
        <f>E37/1.16</f>
        <v>7759.0000000000009</v>
      </c>
      <c r="K37" s="529">
        <f t="shared" si="1"/>
        <v>1241.4400000000003</v>
      </c>
      <c r="L37" s="602"/>
      <c r="M37" s="252"/>
    </row>
    <row r="38" spans="1:13" ht="15" customHeight="1">
      <c r="A38" s="339" t="s">
        <v>136</v>
      </c>
      <c r="B38" s="341" t="s">
        <v>4073</v>
      </c>
      <c r="C38" s="2">
        <v>9000.44</v>
      </c>
      <c r="D38" s="339" t="s">
        <v>4137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39" t="s">
        <v>136</v>
      </c>
      <c r="B39" s="341" t="s">
        <v>428</v>
      </c>
      <c r="C39" s="2">
        <v>13500.08</v>
      </c>
      <c r="D39" s="339" t="s">
        <v>4137</v>
      </c>
      <c r="E39" s="520">
        <f>SUM(C38:C39)</f>
        <v>22500.52</v>
      </c>
      <c r="F39" s="521"/>
      <c r="G39" s="522"/>
      <c r="H39" s="533"/>
      <c r="I39" s="522">
        <v>600640</v>
      </c>
      <c r="J39" s="715">
        <f>E39/1.16</f>
        <v>19397</v>
      </c>
      <c r="K39" s="524">
        <f t="shared" si="1"/>
        <v>3103.52</v>
      </c>
      <c r="L39" s="602"/>
      <c r="M39" s="252"/>
    </row>
    <row r="40" spans="1:13" ht="15" customHeight="1">
      <c r="A40" s="339" t="s">
        <v>141</v>
      </c>
      <c r="B40" s="341" t="s">
        <v>2841</v>
      </c>
      <c r="C40" s="2">
        <v>10491.04</v>
      </c>
      <c r="D40" s="339" t="s">
        <v>4137</v>
      </c>
      <c r="E40" s="520">
        <f>SUM(C40)</f>
        <v>10491.04</v>
      </c>
      <c r="F40" s="521"/>
      <c r="G40" s="522"/>
      <c r="H40" s="533"/>
      <c r="I40" s="522">
        <v>600684</v>
      </c>
      <c r="J40" s="715">
        <f t="shared" ref="J40:J43" si="5">E40/1.16</f>
        <v>9044.0000000000018</v>
      </c>
      <c r="K40" s="524">
        <f t="shared" si="1"/>
        <v>1447.0400000000004</v>
      </c>
      <c r="L40" s="602"/>
      <c r="M40" s="252"/>
    </row>
    <row r="41" spans="1:13" ht="15" customHeight="1">
      <c r="A41" s="339" t="s">
        <v>134</v>
      </c>
      <c r="B41" s="341" t="s">
        <v>2204</v>
      </c>
      <c r="C41" s="2">
        <v>11216.04</v>
      </c>
      <c r="D41" s="339" t="s">
        <v>4137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5" customHeight="1">
      <c r="A42" s="339" t="s">
        <v>134</v>
      </c>
      <c r="B42" s="341" t="s">
        <v>2108</v>
      </c>
      <c r="C42" s="2">
        <v>11456.16</v>
      </c>
      <c r="D42" s="339" t="s">
        <v>4137</v>
      </c>
      <c r="E42" s="520">
        <f>SUM(C41:C42)</f>
        <v>22672.2</v>
      </c>
      <c r="F42" s="521"/>
      <c r="G42" s="522"/>
      <c r="H42" s="533"/>
      <c r="I42" s="522">
        <v>600644</v>
      </c>
      <c r="J42" s="715">
        <f t="shared" si="5"/>
        <v>19545.000000000004</v>
      </c>
      <c r="K42" s="524">
        <f t="shared" si="1"/>
        <v>3127.2000000000007</v>
      </c>
      <c r="L42" s="602"/>
      <c r="M42" s="252"/>
    </row>
    <row r="43" spans="1:13" ht="15" customHeight="1" thickBot="1">
      <c r="A43" s="362" t="s">
        <v>1136</v>
      </c>
      <c r="B43" s="415" t="s">
        <v>4098</v>
      </c>
      <c r="C43" s="87">
        <v>74053.240000000005</v>
      </c>
      <c r="D43" s="362" t="s">
        <v>4137</v>
      </c>
      <c r="E43" s="525">
        <f>SUM(C43)</f>
        <v>74053.240000000005</v>
      </c>
      <c r="F43" s="526">
        <f>SUM(E38:E43)</f>
        <v>129717</v>
      </c>
      <c r="G43" s="527"/>
      <c r="H43" s="537"/>
      <c r="I43" s="527">
        <v>600620</v>
      </c>
      <c r="J43" s="714">
        <f t="shared" si="5"/>
        <v>63839.000000000007</v>
      </c>
      <c r="K43" s="529">
        <f t="shared" si="1"/>
        <v>10214.240000000002</v>
      </c>
      <c r="L43" s="602"/>
      <c r="M43" s="252"/>
    </row>
    <row r="44" spans="1:13" ht="15" customHeight="1">
      <c r="A44" s="380"/>
      <c r="B44" s="414"/>
      <c r="C44" s="48"/>
      <c r="D44" s="380"/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>
      <c r="A45" s="789"/>
      <c r="B45" s="508"/>
      <c r="C45" s="468"/>
      <c r="D45" s="380"/>
      <c r="E45" s="520"/>
      <c r="F45" s="521"/>
      <c r="G45" s="522"/>
      <c r="H45" s="533"/>
      <c r="I45" s="522"/>
      <c r="J45" s="715"/>
      <c r="K45" s="524"/>
      <c r="L45" s="602"/>
      <c r="M45" s="252"/>
    </row>
    <row r="46" spans="1:13" ht="15" customHeight="1">
      <c r="A46" s="380"/>
      <c r="B46" s="708"/>
      <c r="C46" s="382"/>
      <c r="D46" s="380"/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5" customHeight="1">
      <c r="A47" s="325"/>
      <c r="B47" s="796"/>
      <c r="C47" s="281">
        <f>SUM(C6:C46)</f>
        <v>245972.2</v>
      </c>
      <c r="D47" s="281"/>
      <c r="E47" s="281"/>
      <c r="F47" s="281">
        <f>SUM(F6:F46)</f>
        <v>245972.19999999998</v>
      </c>
      <c r="G47" s="281"/>
      <c r="H47" s="534">
        <f>SUM(H6:H46)</f>
        <v>0</v>
      </c>
      <c r="I47" s="281"/>
      <c r="J47" s="281">
        <f>SUM(J6:J46)</f>
        <v>212045</v>
      </c>
      <c r="K47" s="281">
        <f>SUM(K6:K46)</f>
        <v>33927.200000000004</v>
      </c>
      <c r="L47" s="281"/>
      <c r="M47" s="283"/>
    </row>
    <row r="48" spans="1:13" ht="15" customHeight="1">
      <c r="A48" s="278"/>
      <c r="B48" s="796"/>
      <c r="C48" s="240"/>
      <c r="D48" s="281"/>
      <c r="E48" s="281"/>
      <c r="F48" s="237"/>
      <c r="G48" s="240"/>
      <c r="H48" s="533"/>
      <c r="I48" s="240"/>
      <c r="J48" s="243"/>
      <c r="K48" s="251"/>
      <c r="L48" s="252"/>
      <c r="M48" s="252"/>
    </row>
    <row r="49" spans="1:13" ht="15" customHeight="1">
      <c r="A49" s="697"/>
      <c r="B49" s="1051"/>
      <c r="C49" s="1051"/>
      <c r="D49" s="1051"/>
      <c r="E49" s="1051"/>
      <c r="F49" s="1051"/>
      <c r="G49" s="240"/>
      <c r="H49" s="533"/>
      <c r="I49" s="240"/>
      <c r="J49" s="243"/>
      <c r="K49" s="251"/>
      <c r="L49" s="252"/>
      <c r="M49" s="252"/>
    </row>
    <row r="50" spans="1:13" ht="15.75">
      <c r="A50" s="284"/>
      <c r="B50" s="595"/>
      <c r="C50" s="273"/>
      <c r="D50" s="281"/>
      <c r="E50" s="281"/>
      <c r="F50" s="281"/>
      <c r="G50" s="295"/>
      <c r="H50" s="534"/>
      <c r="I50" s="281"/>
      <c r="J50" s="281"/>
      <c r="K50" s="281"/>
      <c r="L50" s="286"/>
      <c r="M50" s="252"/>
    </row>
    <row r="51" spans="1:13" ht="15.75" thickBot="1">
      <c r="A51" s="603"/>
      <c r="B51" s="273"/>
      <c r="C51" s="273"/>
      <c r="D51" s="250"/>
      <c r="E51" s="330" t="s">
        <v>4139</v>
      </c>
      <c r="F51" s="331">
        <v>42991</v>
      </c>
      <c r="G51" s="332">
        <v>329956.2</v>
      </c>
      <c r="H51" s="535"/>
      <c r="I51" s="239"/>
      <c r="J51" s="239"/>
      <c r="K51" s="252"/>
      <c r="L51" s="252"/>
      <c r="M51" s="288"/>
    </row>
    <row r="52" spans="1:13" ht="16.5" thickBot="1">
      <c r="A52" s="284"/>
      <c r="B52" s="273"/>
      <c r="C52" s="273"/>
      <c r="D52" s="250"/>
      <c r="E52" s="330" t="s">
        <v>4140</v>
      </c>
      <c r="F52" s="331">
        <v>42991</v>
      </c>
      <c r="G52" s="332">
        <v>245972.2</v>
      </c>
      <c r="H52" s="535"/>
      <c r="I52" s="239"/>
      <c r="J52" s="289" t="s">
        <v>551</v>
      </c>
      <c r="K52" s="290">
        <f>J47+K47-F47</f>
        <v>0</v>
      </c>
      <c r="L52" s="252"/>
      <c r="M52" s="288"/>
    </row>
    <row r="53" spans="1:13" ht="15.75">
      <c r="A53" s="284"/>
      <c r="B53" s="273"/>
      <c r="C53" s="239"/>
      <c r="D53" s="252"/>
      <c r="E53" s="239"/>
      <c r="F53" s="239"/>
      <c r="G53" s="252"/>
      <c r="H53" s="535"/>
      <c r="I53" s="239"/>
      <c r="J53" s="239"/>
      <c r="K53" s="252"/>
      <c r="L53" s="252"/>
      <c r="M53" s="288"/>
    </row>
    <row r="54" spans="1:13" ht="15.75">
      <c r="A54" s="284"/>
      <c r="B54" s="273"/>
      <c r="C54" s="273"/>
      <c r="D54" s="250"/>
      <c r="E54" s="239"/>
      <c r="F54" s="239"/>
      <c r="G54" s="239"/>
      <c r="H54" s="535"/>
      <c r="I54" s="239"/>
      <c r="J54" s="239"/>
      <c r="K54" s="252"/>
      <c r="L54" s="252"/>
      <c r="M54" s="288"/>
    </row>
    <row r="55" spans="1:13" ht="15.75">
      <c r="A55" s="284"/>
      <c r="B55" s="273"/>
      <c r="C55" s="273"/>
      <c r="D55" s="250"/>
      <c r="E55" s="239"/>
      <c r="F55" s="239"/>
      <c r="G55" s="239"/>
      <c r="H55" s="535"/>
      <c r="I55" s="239"/>
      <c r="J55" s="239"/>
      <c r="K55" s="252"/>
      <c r="L55" s="252"/>
      <c r="M55" s="288"/>
    </row>
    <row r="56" spans="1:13" ht="15.75">
      <c r="A56" s="284"/>
      <c r="B56" s="273"/>
      <c r="C56" s="273"/>
      <c r="D56" s="291"/>
      <c r="E56" s="292"/>
      <c r="F56" s="292"/>
      <c r="G56" s="292"/>
      <c r="H56" s="536"/>
      <c r="I56" s="292"/>
      <c r="J56" s="292"/>
      <c r="K56" s="288"/>
      <c r="L56" s="288"/>
      <c r="M56" s="288"/>
    </row>
    <row r="57" spans="1:13" ht="15.75">
      <c r="A57" s="604"/>
      <c r="B57" s="605"/>
      <c r="C57" s="606"/>
      <c r="D57" s="520"/>
      <c r="E57" s="292"/>
      <c r="F57" s="292"/>
      <c r="G57" s="292"/>
      <c r="H57" s="536"/>
      <c r="I57" s="292"/>
      <c r="J57" s="292"/>
      <c r="K57" s="288"/>
      <c r="L57" s="288"/>
      <c r="M57" s="288"/>
    </row>
    <row r="58" spans="1:13" ht="15.75">
      <c r="A58" s="294"/>
      <c r="B58" s="239" t="s">
        <v>25</v>
      </c>
      <c r="C58" s="239"/>
      <c r="D58" s="239"/>
      <c r="E58" s="240"/>
      <c r="F58" s="240"/>
      <c r="G58" s="240"/>
      <c r="H58" s="533"/>
      <c r="I58" s="240"/>
      <c r="J58" s="240"/>
      <c r="K58" s="295"/>
      <c r="L58" s="252"/>
      <c r="M58" s="252"/>
    </row>
    <row r="59" spans="1:13" ht="15.75">
      <c r="A59" s="296"/>
      <c r="B59" s="239" t="s">
        <v>127</v>
      </c>
      <c r="C59" s="239"/>
      <c r="D59" s="239"/>
      <c r="E59" s="240"/>
      <c r="F59" s="240"/>
      <c r="G59" s="240"/>
      <c r="H59" s="533"/>
      <c r="I59" s="240"/>
      <c r="J59" s="240"/>
      <c r="K59" s="295"/>
      <c r="L59" s="252"/>
      <c r="M59" s="252"/>
    </row>
    <row r="60" spans="1:13" ht="15.75">
      <c r="A60" s="297"/>
      <c r="B60" s="239" t="s">
        <v>161</v>
      </c>
      <c r="C60" s="239"/>
      <c r="D60" s="239"/>
      <c r="E60" s="240"/>
      <c r="F60" s="240"/>
      <c r="G60" s="240"/>
      <c r="H60" s="533"/>
      <c r="I60" s="240"/>
      <c r="J60" s="240"/>
      <c r="K60" s="295"/>
      <c r="L60" s="252"/>
      <c r="M60" s="252"/>
    </row>
    <row r="61" spans="1:13" ht="15.75">
      <c r="A61" s="239"/>
      <c r="B61" s="239"/>
      <c r="C61" s="239"/>
      <c r="D61" s="239"/>
      <c r="E61" s="240"/>
      <c r="F61" s="240"/>
      <c r="G61" s="240"/>
      <c r="H61" s="533"/>
      <c r="I61" s="240"/>
      <c r="J61" s="240"/>
      <c r="K61" s="295"/>
      <c r="L61" s="252"/>
      <c r="M61" s="252"/>
    </row>
    <row r="62" spans="1:13" ht="15.75">
      <c r="A62" s="239"/>
      <c r="B62" s="239"/>
      <c r="C62" s="239"/>
      <c r="D62" s="239"/>
      <c r="E62" s="240"/>
      <c r="F62" s="240"/>
      <c r="G62" s="240"/>
      <c r="H62" s="533"/>
      <c r="I62" s="240"/>
      <c r="J62" s="240"/>
      <c r="K62" s="295"/>
      <c r="L62" s="252"/>
      <c r="M62" s="252"/>
    </row>
    <row r="63" spans="1:13">
      <c r="K63" s="45"/>
      <c r="L63" s="49"/>
      <c r="M63" s="49"/>
    </row>
    <row r="64" spans="1:13">
      <c r="K64" s="45"/>
      <c r="L64" s="49"/>
      <c r="M64" s="49"/>
    </row>
    <row r="65" spans="11:13">
      <c r="K65" s="45"/>
      <c r="L65" s="49"/>
      <c r="M65" s="49"/>
    </row>
    <row r="66" spans="11:13">
      <c r="K66" s="45"/>
      <c r="L66" s="49"/>
      <c r="M66" s="49"/>
    </row>
    <row r="67" spans="11:13">
      <c r="K67" s="45"/>
      <c r="L67" s="49"/>
      <c r="M67" s="49"/>
    </row>
    <row r="68" spans="11:13">
      <c r="K68" s="45"/>
      <c r="L68" s="49"/>
      <c r="M68" s="49"/>
    </row>
    <row r="69" spans="11:13">
      <c r="K69" s="45"/>
      <c r="L69" s="49"/>
      <c r="M69" s="49"/>
    </row>
    <row r="70" spans="11:13">
      <c r="K70" s="45"/>
      <c r="L70" s="49"/>
      <c r="M70" s="49"/>
    </row>
    <row r="71" spans="11:13">
      <c r="K71" s="45"/>
      <c r="L71" s="49"/>
      <c r="M71" s="49"/>
    </row>
    <row r="72" spans="11:13">
      <c r="K72" s="45"/>
      <c r="L72" s="49"/>
      <c r="M72" s="49"/>
    </row>
    <row r="73" spans="11:13">
      <c r="K73" s="45"/>
      <c r="L73" s="49"/>
      <c r="M73" s="49"/>
    </row>
    <row r="74" spans="11:13">
      <c r="K74" s="45"/>
      <c r="L74" s="49"/>
      <c r="M74" s="49"/>
    </row>
    <row r="75" spans="11:13">
      <c r="K75" s="45"/>
      <c r="L75" s="49"/>
      <c r="M75" s="49"/>
    </row>
    <row r="76" spans="11:13">
      <c r="K76" s="45"/>
      <c r="L76" s="49"/>
      <c r="M76" s="49"/>
    </row>
    <row r="77" spans="11:13">
      <c r="K77" s="45"/>
      <c r="L77" s="49"/>
      <c r="M77" s="49"/>
    </row>
    <row r="78" spans="11:13">
      <c r="K78" s="45"/>
      <c r="L78" s="49"/>
      <c r="M78" s="49"/>
    </row>
    <row r="79" spans="11:13">
      <c r="K79" s="45"/>
      <c r="L79" s="49"/>
      <c r="M79" s="49"/>
    </row>
    <row r="80" spans="1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</sheetData>
  <autoFilter ref="A5:L50"/>
  <sortState ref="A6:D43">
    <sortCondition ref="D6:D43"/>
  </sortState>
  <mergeCells count="3">
    <mergeCell ref="I3:K3"/>
    <mergeCell ref="A4:D4"/>
    <mergeCell ref="B49:F49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66"/>
  <sheetViews>
    <sheetView zoomScale="101" zoomScaleNormal="101" workbookViewId="0">
      <pane ySplit="4" topLeftCell="A15" activePane="bottomLeft" state="frozenSplit"/>
      <selection pane="bottomLeft" activeCell="N10" sqref="N10:N42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4214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4145</v>
      </c>
      <c r="B5" s="343" t="s">
        <v>2731</v>
      </c>
      <c r="C5" s="343" t="s">
        <v>4075</v>
      </c>
      <c r="D5" s="431"/>
      <c r="E5" s="431"/>
      <c r="F5" s="431"/>
      <c r="G5" s="344">
        <v>-9000.44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4118</v>
      </c>
      <c r="O5" s="339" t="s">
        <v>136</v>
      </c>
      <c r="P5" s="339" t="s">
        <v>4207</v>
      </c>
      <c r="Q5" s="642"/>
      <c r="R5" s="29"/>
    </row>
    <row r="6" spans="1:18" s="24" customFormat="1" ht="12.75">
      <c r="A6" s="343" t="s">
        <v>4146</v>
      </c>
      <c r="B6" s="343" t="s">
        <v>2731</v>
      </c>
      <c r="C6" s="343" t="s">
        <v>2978</v>
      </c>
      <c r="D6" s="431"/>
      <c r="E6" s="431"/>
      <c r="F6" s="431"/>
      <c r="G6" s="399">
        <v>-55711.32</v>
      </c>
      <c r="H6" s="335" t="s">
        <v>135</v>
      </c>
      <c r="I6" s="399"/>
      <c r="J6" s="336"/>
      <c r="K6" s="337"/>
      <c r="L6" s="337"/>
      <c r="M6" s="637" t="s">
        <v>138</v>
      </c>
      <c r="N6" s="339" t="s">
        <v>3038</v>
      </c>
      <c r="O6" s="339" t="s">
        <v>1136</v>
      </c>
      <c r="P6" s="339" t="s">
        <v>4210</v>
      </c>
      <c r="Q6" s="642"/>
      <c r="R6" s="29"/>
    </row>
    <row r="7" spans="1:18" s="24" customFormat="1" ht="12.75">
      <c r="A7" s="343" t="s">
        <v>4146</v>
      </c>
      <c r="B7" s="343" t="s">
        <v>2731</v>
      </c>
      <c r="C7" s="343" t="s">
        <v>3527</v>
      </c>
      <c r="D7" s="431"/>
      <c r="E7" s="431"/>
      <c r="F7" s="431"/>
      <c r="G7" s="399">
        <v>-9000.44</v>
      </c>
      <c r="H7" s="335" t="s">
        <v>137</v>
      </c>
      <c r="I7" s="399"/>
      <c r="J7" s="336"/>
      <c r="K7" s="337"/>
      <c r="L7" s="337"/>
      <c r="M7" s="637" t="s">
        <v>138</v>
      </c>
      <c r="N7" s="339" t="s">
        <v>3573</v>
      </c>
      <c r="O7" s="339" t="s">
        <v>136</v>
      </c>
      <c r="P7" s="339" t="s">
        <v>4210</v>
      </c>
      <c r="Q7" s="642"/>
      <c r="R7" s="29"/>
    </row>
    <row r="8" spans="1:18" s="24" customFormat="1" ht="12.75">
      <c r="A8" s="343" t="s">
        <v>4146</v>
      </c>
      <c r="B8" s="343" t="s">
        <v>2731</v>
      </c>
      <c r="C8" s="431" t="s">
        <v>3526</v>
      </c>
      <c r="D8" s="431"/>
      <c r="E8" s="431"/>
      <c r="F8" s="431"/>
      <c r="G8" s="399">
        <v>-9000.44</v>
      </c>
      <c r="H8" s="335" t="s">
        <v>139</v>
      </c>
      <c r="I8" s="399"/>
      <c r="J8" s="336"/>
      <c r="K8" s="337"/>
      <c r="L8" s="337"/>
      <c r="M8" s="637" t="s">
        <v>138</v>
      </c>
      <c r="N8" s="339" t="s">
        <v>3572</v>
      </c>
      <c r="O8" s="339" t="s">
        <v>136</v>
      </c>
      <c r="P8" s="339" t="s">
        <v>4210</v>
      </c>
      <c r="Q8" s="642"/>
      <c r="R8" s="29"/>
    </row>
    <row r="9" spans="1:18" s="24" customFormat="1" ht="12.75">
      <c r="A9" s="343" t="s">
        <v>4147</v>
      </c>
      <c r="B9" s="343" t="s">
        <v>2731</v>
      </c>
      <c r="C9" s="431" t="s">
        <v>3882</v>
      </c>
      <c r="D9" s="431"/>
      <c r="E9" s="431"/>
      <c r="F9" s="431"/>
      <c r="G9" s="344">
        <v>-4499.6400000000003</v>
      </c>
      <c r="H9" s="335"/>
      <c r="I9" s="399"/>
      <c r="J9" s="336"/>
      <c r="K9" s="337"/>
      <c r="L9" s="337"/>
      <c r="M9" s="637" t="s">
        <v>138</v>
      </c>
      <c r="N9" s="339" t="s">
        <v>3921</v>
      </c>
      <c r="O9" s="339" t="s">
        <v>2905</v>
      </c>
      <c r="P9" s="339" t="s">
        <v>4212</v>
      </c>
      <c r="Q9" s="642"/>
      <c r="R9" s="29"/>
    </row>
    <row r="10" spans="1:18" s="24" customFormat="1" ht="12.75">
      <c r="A10" s="445" t="s">
        <v>4148</v>
      </c>
      <c r="B10" s="445" t="s">
        <v>2834</v>
      </c>
      <c r="C10" s="478" t="s">
        <v>4149</v>
      </c>
      <c r="D10" s="431"/>
      <c r="E10" s="431"/>
      <c r="F10" s="431"/>
      <c r="G10" s="446">
        <v>1241.2</v>
      </c>
      <c r="H10" s="335"/>
      <c r="I10" s="399"/>
      <c r="J10" s="336"/>
      <c r="K10" s="337"/>
      <c r="L10" s="337"/>
      <c r="M10" s="637" t="s">
        <v>138</v>
      </c>
      <c r="N10" s="339" t="s">
        <v>4187</v>
      </c>
      <c r="O10" s="339" t="s">
        <v>136</v>
      </c>
      <c r="P10" s="339" t="s">
        <v>4205</v>
      </c>
      <c r="Q10" s="642"/>
      <c r="R10" s="29"/>
    </row>
    <row r="11" spans="1:18" s="24" customFormat="1" ht="12.75">
      <c r="A11" s="445" t="s">
        <v>4145</v>
      </c>
      <c r="B11" s="445" t="s">
        <v>2834</v>
      </c>
      <c r="C11" s="478" t="s">
        <v>4153</v>
      </c>
      <c r="D11" s="431"/>
      <c r="E11" s="431"/>
      <c r="F11" s="431"/>
      <c r="G11" s="446">
        <v>1241.2</v>
      </c>
      <c r="H11" s="335"/>
      <c r="I11" s="399"/>
      <c r="J11" s="336"/>
      <c r="K11" s="337"/>
      <c r="L11" s="337"/>
      <c r="M11" s="637" t="s">
        <v>138</v>
      </c>
      <c r="N11" s="339" t="s">
        <v>4188</v>
      </c>
      <c r="O11" s="339" t="s">
        <v>2905</v>
      </c>
      <c r="P11" s="339" t="s">
        <v>4206</v>
      </c>
      <c r="Q11" s="642"/>
      <c r="R11" s="29"/>
    </row>
    <row r="12" spans="1:18" s="24" customFormat="1" ht="12.75">
      <c r="A12" s="445" t="s">
        <v>4145</v>
      </c>
      <c r="B12" s="445" t="s">
        <v>2834</v>
      </c>
      <c r="C12" s="478" t="s">
        <v>4154</v>
      </c>
      <c r="D12" s="431"/>
      <c r="E12" s="431"/>
      <c r="F12" s="431"/>
      <c r="G12" s="446">
        <v>1241.2</v>
      </c>
      <c r="H12" s="335"/>
      <c r="I12" s="399"/>
      <c r="J12" s="336"/>
      <c r="K12" s="337"/>
      <c r="L12" s="337"/>
      <c r="M12" s="637" t="s">
        <v>138</v>
      </c>
      <c r="N12" s="339" t="s">
        <v>4189</v>
      </c>
      <c r="O12" s="339" t="s">
        <v>2905</v>
      </c>
      <c r="P12" s="339" t="s">
        <v>4206</v>
      </c>
      <c r="Q12" s="642"/>
      <c r="R12" s="29"/>
    </row>
    <row r="13" spans="1:18" s="24" customFormat="1" ht="12.75">
      <c r="A13" s="445" t="s">
        <v>4145</v>
      </c>
      <c r="B13" s="445" t="s">
        <v>2834</v>
      </c>
      <c r="C13" s="478" t="s">
        <v>4155</v>
      </c>
      <c r="D13" s="431"/>
      <c r="E13" s="431"/>
      <c r="F13" s="431"/>
      <c r="G13" s="446">
        <v>1241.2</v>
      </c>
      <c r="H13" s="335"/>
      <c r="I13" s="399"/>
      <c r="J13" s="336"/>
      <c r="K13" s="337"/>
      <c r="L13" s="337"/>
      <c r="M13" s="637" t="s">
        <v>138</v>
      </c>
      <c r="N13" s="339" t="s">
        <v>4190</v>
      </c>
      <c r="O13" s="339" t="s">
        <v>2905</v>
      </c>
      <c r="P13" s="339" t="s">
        <v>4206</v>
      </c>
      <c r="Q13" s="642"/>
      <c r="R13" s="29"/>
    </row>
    <row r="14" spans="1:18" s="24" customFormat="1" ht="12.75">
      <c r="A14" s="445" t="s">
        <v>4145</v>
      </c>
      <c r="B14" s="445" t="s">
        <v>2834</v>
      </c>
      <c r="C14" s="478" t="s">
        <v>4156</v>
      </c>
      <c r="D14" s="431"/>
      <c r="E14" s="431"/>
      <c r="F14" s="431"/>
      <c r="G14" s="446">
        <v>1241.2</v>
      </c>
      <c r="H14" s="335"/>
      <c r="I14" s="399"/>
      <c r="J14" s="336"/>
      <c r="K14" s="337"/>
      <c r="L14" s="337"/>
      <c r="M14" s="637" t="s">
        <v>138</v>
      </c>
      <c r="N14" s="339" t="s">
        <v>4191</v>
      </c>
      <c r="O14" s="339" t="s">
        <v>2905</v>
      </c>
      <c r="P14" s="339" t="s">
        <v>4206</v>
      </c>
      <c r="Q14" s="642"/>
      <c r="R14" s="29"/>
    </row>
    <row r="15" spans="1:18" s="24" customFormat="1" ht="12.75">
      <c r="A15" s="445" t="s">
        <v>4145</v>
      </c>
      <c r="B15" s="445" t="s">
        <v>2834</v>
      </c>
      <c r="C15" s="478" t="s">
        <v>4157</v>
      </c>
      <c r="D15" s="431"/>
      <c r="E15" s="431"/>
      <c r="F15" s="431"/>
      <c r="G15" s="446">
        <v>1241.2</v>
      </c>
      <c r="H15" s="335"/>
      <c r="I15" s="399"/>
      <c r="J15" s="336"/>
      <c r="K15" s="337"/>
      <c r="L15" s="337"/>
      <c r="M15" s="637" t="s">
        <v>138</v>
      </c>
      <c r="N15" s="339" t="s">
        <v>4192</v>
      </c>
      <c r="O15" s="339" t="s">
        <v>2905</v>
      </c>
      <c r="P15" s="339" t="s">
        <v>4206</v>
      </c>
      <c r="Q15" s="642"/>
      <c r="R15" s="29"/>
    </row>
    <row r="16" spans="1:18" s="24" customFormat="1" ht="12.75">
      <c r="A16" s="445" t="s">
        <v>4145</v>
      </c>
      <c r="B16" s="445" t="s">
        <v>2834</v>
      </c>
      <c r="C16" s="478" t="s">
        <v>4158</v>
      </c>
      <c r="D16" s="431"/>
      <c r="E16" s="431"/>
      <c r="F16" s="431"/>
      <c r="G16" s="446">
        <v>1241.2</v>
      </c>
      <c r="H16" s="335"/>
      <c r="I16" s="399"/>
      <c r="J16" s="336"/>
      <c r="K16" s="337"/>
      <c r="L16" s="337"/>
      <c r="M16" s="637" t="s">
        <v>138</v>
      </c>
      <c r="N16" s="339" t="s">
        <v>4193</v>
      </c>
      <c r="O16" s="339" t="s">
        <v>2905</v>
      </c>
      <c r="P16" s="339" t="s">
        <v>4206</v>
      </c>
      <c r="Q16" s="642"/>
      <c r="R16" s="29"/>
    </row>
    <row r="17" spans="1:18" s="24" customFormat="1" ht="12.75">
      <c r="A17" s="445" t="s">
        <v>4145</v>
      </c>
      <c r="B17" s="445" t="s">
        <v>2834</v>
      </c>
      <c r="C17" s="478" t="s">
        <v>4159</v>
      </c>
      <c r="D17" s="431"/>
      <c r="E17" s="431"/>
      <c r="F17" s="431"/>
      <c r="G17" s="446">
        <v>1241.2</v>
      </c>
      <c r="H17" s="335"/>
      <c r="I17" s="399"/>
      <c r="J17" s="336"/>
      <c r="K17" s="337"/>
      <c r="L17" s="337"/>
      <c r="M17" s="637" t="s">
        <v>138</v>
      </c>
      <c r="N17" s="339" t="s">
        <v>4194</v>
      </c>
      <c r="O17" s="339" t="s">
        <v>2905</v>
      </c>
      <c r="P17" s="339" t="s">
        <v>4206</v>
      </c>
      <c r="Q17" s="642"/>
      <c r="R17" s="29"/>
    </row>
    <row r="18" spans="1:18" s="24" customFormat="1" ht="12.75">
      <c r="A18" s="445" t="s">
        <v>4145</v>
      </c>
      <c r="B18" s="445" t="s">
        <v>2834</v>
      </c>
      <c r="C18" s="478" t="s">
        <v>4160</v>
      </c>
      <c r="D18" s="431"/>
      <c r="E18" s="431"/>
      <c r="F18" s="431"/>
      <c r="G18" s="446">
        <v>1241.2</v>
      </c>
      <c r="H18" s="335"/>
      <c r="I18" s="399"/>
      <c r="J18" s="336"/>
      <c r="K18" s="337"/>
      <c r="L18" s="337"/>
      <c r="M18" s="637" t="s">
        <v>138</v>
      </c>
      <c r="N18" s="339" t="s">
        <v>4195</v>
      </c>
      <c r="O18" s="339" t="s">
        <v>136</v>
      </c>
      <c r="P18" s="339" t="s">
        <v>4206</v>
      </c>
      <c r="Q18" s="642"/>
      <c r="R18" s="29"/>
    </row>
    <row r="19" spans="1:18" s="24" customFormat="1" ht="12.75">
      <c r="A19" s="445" t="s">
        <v>4161</v>
      </c>
      <c r="B19" s="445" t="s">
        <v>2834</v>
      </c>
      <c r="C19" s="478" t="s">
        <v>4162</v>
      </c>
      <c r="D19" s="431"/>
      <c r="E19" s="431"/>
      <c r="F19" s="431"/>
      <c r="G19" s="446">
        <v>1241.2</v>
      </c>
      <c r="H19" s="335"/>
      <c r="I19" s="399"/>
      <c r="J19" s="336"/>
      <c r="K19" s="337"/>
      <c r="L19" s="337"/>
      <c r="M19" s="637" t="s">
        <v>138</v>
      </c>
      <c r="N19" s="339" t="s">
        <v>4286</v>
      </c>
      <c r="O19" s="339" t="s">
        <v>141</v>
      </c>
      <c r="P19" s="339" t="s">
        <v>4208</v>
      </c>
      <c r="Q19" s="642"/>
      <c r="R19" s="29"/>
    </row>
    <row r="20" spans="1:18" s="24" customFormat="1" ht="12.75">
      <c r="A20" s="445" t="s">
        <v>4161</v>
      </c>
      <c r="B20" s="445" t="s">
        <v>2834</v>
      </c>
      <c r="C20" s="478" t="s">
        <v>4163</v>
      </c>
      <c r="D20" s="431"/>
      <c r="E20" s="431"/>
      <c r="F20" s="431"/>
      <c r="G20" s="446">
        <v>1241.2</v>
      </c>
      <c r="H20" s="335"/>
      <c r="I20" s="399"/>
      <c r="J20" s="336"/>
      <c r="K20" s="337"/>
      <c r="L20" s="337"/>
      <c r="M20" s="637" t="s">
        <v>138</v>
      </c>
      <c r="N20" s="339" t="s">
        <v>4287</v>
      </c>
      <c r="O20" s="339" t="s">
        <v>141</v>
      </c>
      <c r="P20" s="339" t="s">
        <v>4208</v>
      </c>
      <c r="Q20" s="642"/>
      <c r="R20" s="29"/>
    </row>
    <row r="21" spans="1:18" s="24" customFormat="1" ht="12.75">
      <c r="A21" s="445" t="s">
        <v>4161</v>
      </c>
      <c r="B21" s="445" t="s">
        <v>2834</v>
      </c>
      <c r="C21" s="478" t="s">
        <v>4164</v>
      </c>
      <c r="D21" s="431"/>
      <c r="E21" s="431"/>
      <c r="F21" s="431"/>
      <c r="G21" s="446">
        <v>1241.2</v>
      </c>
      <c r="H21" s="335"/>
      <c r="I21" s="399"/>
      <c r="J21" s="336"/>
      <c r="K21" s="337"/>
      <c r="L21" s="337"/>
      <c r="M21" s="637" t="s">
        <v>138</v>
      </c>
      <c r="N21" s="339" t="s">
        <v>4288</v>
      </c>
      <c r="O21" s="339" t="s">
        <v>141</v>
      </c>
      <c r="P21" s="339" t="s">
        <v>4208</v>
      </c>
      <c r="Q21" s="642"/>
      <c r="R21" s="29"/>
    </row>
    <row r="22" spans="1:18" s="24" customFormat="1" ht="12.75">
      <c r="A22" s="445" t="s">
        <v>4161</v>
      </c>
      <c r="B22" s="445" t="s">
        <v>2834</v>
      </c>
      <c r="C22" s="478" t="s">
        <v>4165</v>
      </c>
      <c r="D22" s="431"/>
      <c r="E22" s="431"/>
      <c r="F22" s="431"/>
      <c r="G22" s="446">
        <v>1241.2</v>
      </c>
      <c r="H22" s="335"/>
      <c r="I22" s="399"/>
      <c r="J22" s="336"/>
      <c r="K22" s="337"/>
      <c r="L22" s="337"/>
      <c r="M22" s="637" t="s">
        <v>138</v>
      </c>
      <c r="N22" s="339" t="s">
        <v>4289</v>
      </c>
      <c r="O22" s="339" t="s">
        <v>141</v>
      </c>
      <c r="P22" s="339" t="s">
        <v>4208</v>
      </c>
      <c r="Q22" s="642"/>
      <c r="R22" s="29"/>
    </row>
    <row r="23" spans="1:18" s="24" customFormat="1" ht="12.75">
      <c r="A23" s="445" t="s">
        <v>4161</v>
      </c>
      <c r="B23" s="445" t="s">
        <v>2834</v>
      </c>
      <c r="C23" s="478" t="s">
        <v>4166</v>
      </c>
      <c r="D23" s="431"/>
      <c r="E23" s="431"/>
      <c r="F23" s="431"/>
      <c r="G23" s="446">
        <v>1241.2</v>
      </c>
      <c r="H23" s="335"/>
      <c r="I23" s="399"/>
      <c r="J23" s="336"/>
      <c r="K23" s="337"/>
      <c r="L23" s="337"/>
      <c r="M23" s="637" t="s">
        <v>138</v>
      </c>
      <c r="N23" s="339" t="s">
        <v>4290</v>
      </c>
      <c r="O23" s="339" t="s">
        <v>141</v>
      </c>
      <c r="P23" s="339" t="s">
        <v>4208</v>
      </c>
      <c r="Q23" s="642"/>
      <c r="R23" s="29"/>
    </row>
    <row r="24" spans="1:18" s="24" customFormat="1" ht="12.75">
      <c r="A24" s="445" t="s">
        <v>4161</v>
      </c>
      <c r="B24" s="445" t="s">
        <v>2834</v>
      </c>
      <c r="C24" s="478" t="s">
        <v>4167</v>
      </c>
      <c r="D24" s="431"/>
      <c r="E24" s="431"/>
      <c r="F24" s="431"/>
      <c r="G24" s="446">
        <v>1241.2</v>
      </c>
      <c r="H24" s="335"/>
      <c r="I24" s="399"/>
      <c r="J24" s="336"/>
      <c r="K24" s="337"/>
      <c r="L24" s="337"/>
      <c r="M24" s="637" t="s">
        <v>138</v>
      </c>
      <c r="N24" s="339" t="s">
        <v>4291</v>
      </c>
      <c r="O24" s="339" t="s">
        <v>141</v>
      </c>
      <c r="P24" s="339" t="s">
        <v>4208</v>
      </c>
      <c r="Q24" s="642"/>
      <c r="R24" s="29"/>
    </row>
    <row r="25" spans="1:18" s="24" customFormat="1" ht="12.75">
      <c r="A25" s="445" t="s">
        <v>4161</v>
      </c>
      <c r="B25" s="445" t="s">
        <v>2834</v>
      </c>
      <c r="C25" s="478" t="s">
        <v>4168</v>
      </c>
      <c r="D25" s="431"/>
      <c r="E25" s="431"/>
      <c r="F25" s="431"/>
      <c r="G25" s="446">
        <v>1241.2</v>
      </c>
      <c r="H25" s="335"/>
      <c r="I25" s="399"/>
      <c r="J25" s="336"/>
      <c r="K25" s="337"/>
      <c r="L25" s="337"/>
      <c r="M25" s="637" t="s">
        <v>138</v>
      </c>
      <c r="N25" s="339" t="s">
        <v>4292</v>
      </c>
      <c r="O25" s="339" t="s">
        <v>141</v>
      </c>
      <c r="P25" s="339" t="s">
        <v>4208</v>
      </c>
      <c r="Q25" s="642"/>
      <c r="R25" s="29"/>
    </row>
    <row r="26" spans="1:18" s="24" customFormat="1" ht="12.75">
      <c r="A26" s="445" t="s">
        <v>4161</v>
      </c>
      <c r="B26" s="445" t="s">
        <v>2834</v>
      </c>
      <c r="C26" s="478" t="s">
        <v>4169</v>
      </c>
      <c r="D26" s="431"/>
      <c r="E26" s="431"/>
      <c r="F26" s="431"/>
      <c r="G26" s="446">
        <v>1241.2</v>
      </c>
      <c r="H26" s="335"/>
      <c r="I26" s="399"/>
      <c r="J26" s="336"/>
      <c r="K26" s="337"/>
      <c r="L26" s="337"/>
      <c r="M26" s="637" t="s">
        <v>138</v>
      </c>
      <c r="N26" s="339" t="s">
        <v>4293</v>
      </c>
      <c r="O26" s="339" t="s">
        <v>141</v>
      </c>
      <c r="P26" s="339" t="s">
        <v>4208</v>
      </c>
      <c r="Q26" s="642"/>
      <c r="R26" s="29"/>
    </row>
    <row r="27" spans="1:18" s="24" customFormat="1" ht="12.75">
      <c r="A27" s="445" t="s">
        <v>4161</v>
      </c>
      <c r="B27" s="445" t="s">
        <v>2834</v>
      </c>
      <c r="C27" s="478" t="s">
        <v>4170</v>
      </c>
      <c r="D27" s="431"/>
      <c r="E27" s="431"/>
      <c r="F27" s="431"/>
      <c r="G27" s="446">
        <v>1241.2</v>
      </c>
      <c r="H27" s="335"/>
      <c r="I27" s="399"/>
      <c r="J27" s="336"/>
      <c r="K27" s="337"/>
      <c r="L27" s="337"/>
      <c r="M27" s="637" t="s">
        <v>138</v>
      </c>
      <c r="N27" s="339" t="s">
        <v>4294</v>
      </c>
      <c r="O27" s="339" t="s">
        <v>141</v>
      </c>
      <c r="P27" s="339" t="s">
        <v>4208</v>
      </c>
      <c r="Q27" s="642"/>
      <c r="R27" s="29"/>
    </row>
    <row r="28" spans="1:18" s="24" customFormat="1" ht="12.75">
      <c r="A28" s="445" t="s">
        <v>4161</v>
      </c>
      <c r="B28" s="445" t="s">
        <v>2834</v>
      </c>
      <c r="C28" s="478" t="s">
        <v>4171</v>
      </c>
      <c r="D28" s="431"/>
      <c r="E28" s="431"/>
      <c r="F28" s="431"/>
      <c r="G28" s="446">
        <v>1241.2</v>
      </c>
      <c r="H28" s="335"/>
      <c r="I28" s="399"/>
      <c r="J28" s="336"/>
      <c r="K28" s="337"/>
      <c r="L28" s="337"/>
      <c r="M28" s="637" t="s">
        <v>138</v>
      </c>
      <c r="N28" s="339" t="s">
        <v>4295</v>
      </c>
      <c r="O28" s="339" t="s">
        <v>141</v>
      </c>
      <c r="P28" s="339" t="s">
        <v>4208</v>
      </c>
      <c r="Q28" s="642"/>
      <c r="R28" s="29"/>
    </row>
    <row r="29" spans="1:18" s="24" customFormat="1" ht="12.75">
      <c r="A29" s="445" t="s">
        <v>4161</v>
      </c>
      <c r="B29" s="445" t="s">
        <v>2834</v>
      </c>
      <c r="C29" s="478" t="s">
        <v>4172</v>
      </c>
      <c r="D29" s="431"/>
      <c r="E29" s="431"/>
      <c r="F29" s="431"/>
      <c r="G29" s="446">
        <v>1241.2</v>
      </c>
      <c r="H29" s="335"/>
      <c r="I29" s="399"/>
      <c r="J29" s="336"/>
      <c r="K29" s="337"/>
      <c r="L29" s="337"/>
      <c r="M29" s="637" t="s">
        <v>138</v>
      </c>
      <c r="N29" s="339" t="s">
        <v>4296</v>
      </c>
      <c r="O29" s="339" t="s">
        <v>141</v>
      </c>
      <c r="P29" s="339" t="s">
        <v>4208</v>
      </c>
      <c r="Q29" s="642"/>
      <c r="R29" s="29"/>
    </row>
    <row r="30" spans="1:18" s="24" customFormat="1" ht="12.75">
      <c r="A30" s="445" t="s">
        <v>4161</v>
      </c>
      <c r="B30" s="445" t="s">
        <v>2834</v>
      </c>
      <c r="C30" s="478" t="s">
        <v>4173</v>
      </c>
      <c r="D30" s="431"/>
      <c r="E30" s="431"/>
      <c r="F30" s="431"/>
      <c r="G30" s="446">
        <v>1241.2</v>
      </c>
      <c r="H30" s="335"/>
      <c r="I30" s="399"/>
      <c r="J30" s="336"/>
      <c r="K30" s="337"/>
      <c r="L30" s="337"/>
      <c r="M30" s="637" t="s">
        <v>138</v>
      </c>
      <c r="N30" s="339" t="s">
        <v>4297</v>
      </c>
      <c r="O30" s="339" t="s">
        <v>141</v>
      </c>
      <c r="P30" s="339" t="s">
        <v>4208</v>
      </c>
      <c r="Q30" s="642"/>
      <c r="R30" s="29"/>
    </row>
    <row r="31" spans="1:18" s="24" customFormat="1" ht="12.75">
      <c r="A31" s="445" t="s">
        <v>4161</v>
      </c>
      <c r="B31" s="445" t="s">
        <v>2834</v>
      </c>
      <c r="C31" s="478" t="s">
        <v>4174</v>
      </c>
      <c r="D31" s="431"/>
      <c r="E31" s="431"/>
      <c r="F31" s="431"/>
      <c r="G31" s="446">
        <v>1241.2</v>
      </c>
      <c r="H31" s="335"/>
      <c r="I31" s="399"/>
      <c r="J31" s="336"/>
      <c r="K31" s="337"/>
      <c r="L31" s="337"/>
      <c r="M31" s="637" t="s">
        <v>138</v>
      </c>
      <c r="N31" s="339" t="s">
        <v>4298</v>
      </c>
      <c r="O31" s="339" t="s">
        <v>141</v>
      </c>
      <c r="P31" s="339" t="s">
        <v>4208</v>
      </c>
      <c r="Q31" s="642"/>
      <c r="R31" s="29"/>
    </row>
    <row r="32" spans="1:18" s="24" customFormat="1" ht="12.75">
      <c r="A32" s="445" t="s">
        <v>4161</v>
      </c>
      <c r="B32" s="445" t="s">
        <v>2834</v>
      </c>
      <c r="C32" s="478" t="s">
        <v>4175</v>
      </c>
      <c r="D32" s="431"/>
      <c r="E32" s="431"/>
      <c r="F32" s="431"/>
      <c r="G32" s="446">
        <v>1241.2</v>
      </c>
      <c r="H32" s="335"/>
      <c r="I32" s="399"/>
      <c r="J32" s="336"/>
      <c r="K32" s="337"/>
      <c r="L32" s="337"/>
      <c r="M32" s="637" t="s">
        <v>138</v>
      </c>
      <c r="N32" s="339" t="s">
        <v>4299</v>
      </c>
      <c r="O32" s="339" t="s">
        <v>141</v>
      </c>
      <c r="P32" s="339" t="s">
        <v>4208</v>
      </c>
      <c r="Q32" s="642"/>
      <c r="R32" s="29"/>
    </row>
    <row r="33" spans="1:18" s="24" customFormat="1" ht="12.75">
      <c r="A33" s="445" t="s">
        <v>4161</v>
      </c>
      <c r="B33" s="445" t="s">
        <v>2834</v>
      </c>
      <c r="C33" s="478" t="s">
        <v>4176</v>
      </c>
      <c r="D33" s="431"/>
      <c r="E33" s="431"/>
      <c r="F33" s="431"/>
      <c r="G33" s="446">
        <v>1241.2</v>
      </c>
      <c r="H33" s="335"/>
      <c r="I33" s="399"/>
      <c r="J33" s="336"/>
      <c r="K33" s="337"/>
      <c r="L33" s="337"/>
      <c r="M33" s="637" t="s">
        <v>138</v>
      </c>
      <c r="N33" s="339" t="s">
        <v>4300</v>
      </c>
      <c r="O33" s="339" t="s">
        <v>141</v>
      </c>
      <c r="P33" s="339" t="s">
        <v>4208</v>
      </c>
      <c r="Q33" s="642"/>
      <c r="R33" s="29"/>
    </row>
    <row r="34" spans="1:18" s="24" customFormat="1" ht="12.75">
      <c r="A34" s="445" t="s">
        <v>4161</v>
      </c>
      <c r="B34" s="445" t="s">
        <v>2834</v>
      </c>
      <c r="C34" s="478" t="s">
        <v>4177</v>
      </c>
      <c r="D34" s="431"/>
      <c r="E34" s="431"/>
      <c r="F34" s="431"/>
      <c r="G34" s="446">
        <v>1241.2</v>
      </c>
      <c r="H34" s="335"/>
      <c r="I34" s="399"/>
      <c r="J34" s="336"/>
      <c r="K34" s="337"/>
      <c r="L34" s="337"/>
      <c r="M34" s="637" t="s">
        <v>138</v>
      </c>
      <c r="N34" s="339" t="s">
        <v>4301</v>
      </c>
      <c r="O34" s="339" t="s">
        <v>136</v>
      </c>
      <c r="P34" s="339" t="s">
        <v>4208</v>
      </c>
      <c r="Q34" s="642"/>
      <c r="R34" s="29"/>
    </row>
    <row r="35" spans="1:18" s="24" customFormat="1" ht="12.75">
      <c r="A35" s="445" t="s">
        <v>4161</v>
      </c>
      <c r="B35" s="445" t="s">
        <v>2834</v>
      </c>
      <c r="C35" s="478" t="s">
        <v>4178</v>
      </c>
      <c r="D35" s="431"/>
      <c r="E35" s="431"/>
      <c r="F35" s="431"/>
      <c r="G35" s="446">
        <v>1241.2</v>
      </c>
      <c r="H35" s="335"/>
      <c r="I35" s="399"/>
      <c r="J35" s="336"/>
      <c r="K35" s="337"/>
      <c r="L35" s="337"/>
      <c r="M35" s="637" t="s">
        <v>138</v>
      </c>
      <c r="N35" s="339" t="s">
        <v>4302</v>
      </c>
      <c r="O35" s="339" t="s">
        <v>136</v>
      </c>
      <c r="P35" s="339" t="s">
        <v>4208</v>
      </c>
      <c r="Q35" s="642"/>
      <c r="R35" s="29"/>
    </row>
    <row r="36" spans="1:18" s="24" customFormat="1" ht="12.75">
      <c r="A36" s="445" t="s">
        <v>4147</v>
      </c>
      <c r="B36" s="445" t="s">
        <v>2834</v>
      </c>
      <c r="C36" s="478" t="s">
        <v>4179</v>
      </c>
      <c r="D36" s="431"/>
      <c r="E36" s="431"/>
      <c r="F36" s="431"/>
      <c r="G36" s="446">
        <v>1241.2</v>
      </c>
      <c r="H36" s="335"/>
      <c r="I36" s="399"/>
      <c r="J36" s="336"/>
      <c r="K36" s="337"/>
      <c r="L36" s="337"/>
      <c r="M36" s="637" t="s">
        <v>138</v>
      </c>
      <c r="N36" s="339" t="s">
        <v>4196</v>
      </c>
      <c r="O36" s="339" t="s">
        <v>136</v>
      </c>
      <c r="P36" s="339" t="s">
        <v>4211</v>
      </c>
      <c r="Q36" s="642"/>
      <c r="R36" s="29"/>
    </row>
    <row r="37" spans="1:18" s="24" customFormat="1" ht="12.75">
      <c r="A37" s="445" t="s">
        <v>4147</v>
      </c>
      <c r="B37" s="445" t="s">
        <v>2834</v>
      </c>
      <c r="C37" s="478" t="s">
        <v>4180</v>
      </c>
      <c r="D37" s="431"/>
      <c r="E37" s="431"/>
      <c r="F37" s="431"/>
      <c r="G37" s="446">
        <v>1241.2</v>
      </c>
      <c r="H37" s="335"/>
      <c r="I37" s="399"/>
      <c r="J37" s="336"/>
      <c r="K37" s="337"/>
      <c r="L37" s="337"/>
      <c r="M37" s="637" t="s">
        <v>138</v>
      </c>
      <c r="N37" s="339" t="s">
        <v>4197</v>
      </c>
      <c r="O37" s="339" t="s">
        <v>136</v>
      </c>
      <c r="P37" s="339" t="s">
        <v>4211</v>
      </c>
      <c r="Q37" s="642"/>
      <c r="R37" s="29"/>
    </row>
    <row r="38" spans="1:18" s="24" customFormat="1" ht="12.75">
      <c r="A38" s="445" t="s">
        <v>4147</v>
      </c>
      <c r="B38" s="445" t="s">
        <v>2834</v>
      </c>
      <c r="C38" s="478" t="s">
        <v>4181</v>
      </c>
      <c r="D38" s="431"/>
      <c r="E38" s="431"/>
      <c r="F38" s="431"/>
      <c r="G38" s="446">
        <v>1241.2</v>
      </c>
      <c r="H38" s="335"/>
      <c r="I38" s="399"/>
      <c r="J38" s="336"/>
      <c r="K38" s="337"/>
      <c r="L38" s="337"/>
      <c r="M38" s="637" t="s">
        <v>138</v>
      </c>
      <c r="N38" s="339" t="s">
        <v>4198</v>
      </c>
      <c r="O38" s="339" t="s">
        <v>136</v>
      </c>
      <c r="P38" s="339" t="s">
        <v>4211</v>
      </c>
      <c r="Q38" s="642"/>
      <c r="R38" s="29"/>
    </row>
    <row r="39" spans="1:18" s="24" customFormat="1" ht="12.75">
      <c r="A39" s="445" t="s">
        <v>4147</v>
      </c>
      <c r="B39" s="445" t="s">
        <v>2834</v>
      </c>
      <c r="C39" s="478" t="s">
        <v>4182</v>
      </c>
      <c r="D39" s="431"/>
      <c r="E39" s="431"/>
      <c r="F39" s="431"/>
      <c r="G39" s="446">
        <v>1241.2</v>
      </c>
      <c r="H39" s="335"/>
      <c r="I39" s="399"/>
      <c r="J39" s="336"/>
      <c r="K39" s="337"/>
      <c r="L39" s="337"/>
      <c r="M39" s="637" t="s">
        <v>138</v>
      </c>
      <c r="N39" s="339" t="s">
        <v>4199</v>
      </c>
      <c r="O39" s="339" t="s">
        <v>136</v>
      </c>
      <c r="P39" s="339" t="s">
        <v>4211</v>
      </c>
      <c r="Q39" s="642"/>
      <c r="R39" s="29"/>
    </row>
    <row r="40" spans="1:18" s="24" customFormat="1" ht="12.75">
      <c r="A40" s="445" t="s">
        <v>4147</v>
      </c>
      <c r="B40" s="445" t="s">
        <v>2834</v>
      </c>
      <c r="C40" s="478" t="s">
        <v>4183</v>
      </c>
      <c r="D40" s="431"/>
      <c r="E40" s="431"/>
      <c r="F40" s="431"/>
      <c r="G40" s="446">
        <v>1241.2</v>
      </c>
      <c r="H40" s="335"/>
      <c r="I40" s="399"/>
      <c r="J40" s="336"/>
      <c r="K40" s="337"/>
      <c r="L40" s="337"/>
      <c r="M40" s="637" t="s">
        <v>138</v>
      </c>
      <c r="N40" s="339" t="s">
        <v>4200</v>
      </c>
      <c r="O40" s="339" t="s">
        <v>136</v>
      </c>
      <c r="P40" s="339" t="s">
        <v>4211</v>
      </c>
      <c r="Q40" s="642"/>
      <c r="R40" s="29"/>
    </row>
    <row r="41" spans="1:18" s="24" customFormat="1" ht="12.75">
      <c r="A41" s="445" t="s">
        <v>4147</v>
      </c>
      <c r="B41" s="445" t="s">
        <v>2834</v>
      </c>
      <c r="C41" s="478" t="s">
        <v>4184</v>
      </c>
      <c r="D41" s="431"/>
      <c r="E41" s="431"/>
      <c r="F41" s="431"/>
      <c r="G41" s="446">
        <v>1241.2</v>
      </c>
      <c r="H41" s="335"/>
      <c r="I41" s="399"/>
      <c r="J41" s="336"/>
      <c r="K41" s="337"/>
      <c r="L41" s="337"/>
      <c r="M41" s="637" t="s">
        <v>138</v>
      </c>
      <c r="N41" s="339" t="s">
        <v>4201</v>
      </c>
      <c r="O41" s="339" t="s">
        <v>136</v>
      </c>
      <c r="P41" s="339" t="s">
        <v>4211</v>
      </c>
      <c r="Q41" s="642"/>
      <c r="R41" s="29"/>
    </row>
    <row r="42" spans="1:18" s="24" customFormat="1" ht="12.75">
      <c r="A42" s="445" t="s">
        <v>4147</v>
      </c>
      <c r="B42" s="445" t="s">
        <v>2834</v>
      </c>
      <c r="C42" s="478" t="s">
        <v>4185</v>
      </c>
      <c r="D42" s="431"/>
      <c r="E42" s="431"/>
      <c r="F42" s="431"/>
      <c r="G42" s="446">
        <v>1241.2</v>
      </c>
      <c r="H42" s="335"/>
      <c r="I42" s="399"/>
      <c r="J42" s="336"/>
      <c r="K42" s="337"/>
      <c r="L42" s="337"/>
      <c r="M42" s="637" t="s">
        <v>138</v>
      </c>
      <c r="N42" s="339" t="s">
        <v>4202</v>
      </c>
      <c r="O42" s="339" t="s">
        <v>383</v>
      </c>
      <c r="P42" s="339" t="s">
        <v>4211</v>
      </c>
      <c r="Q42" s="642"/>
      <c r="R42" s="29"/>
    </row>
    <row r="43" spans="1:18" s="24" customFormat="1" ht="12.75">
      <c r="A43" t="s">
        <v>4148</v>
      </c>
      <c r="B43" t="s">
        <v>2834</v>
      </c>
      <c r="C43" s="615" t="s">
        <v>3447</v>
      </c>
      <c r="D43" s="431"/>
      <c r="E43" s="431"/>
      <c r="F43" s="431"/>
      <c r="G43" s="353">
        <v>9000.44</v>
      </c>
      <c r="H43" s="335"/>
      <c r="I43" s="399"/>
      <c r="J43" s="336"/>
      <c r="K43" s="337"/>
      <c r="L43" s="337"/>
      <c r="M43" s="637" t="s">
        <v>138</v>
      </c>
      <c r="N43" s="339" t="s">
        <v>3481</v>
      </c>
      <c r="O43" s="339" t="s">
        <v>136</v>
      </c>
      <c r="P43" s="339" t="s">
        <v>4205</v>
      </c>
      <c r="Q43" s="642"/>
      <c r="R43" s="29"/>
    </row>
    <row r="44" spans="1:18" s="24" customFormat="1" ht="12.75">
      <c r="A44" t="s">
        <v>4145</v>
      </c>
      <c r="B44" t="s">
        <v>2834</v>
      </c>
      <c r="C44" s="488" t="s">
        <v>4075</v>
      </c>
      <c r="D44" s="431"/>
      <c r="E44" s="431"/>
      <c r="F44" s="431"/>
      <c r="G44" s="353">
        <v>9000.44</v>
      </c>
      <c r="H44" s="335" t="s">
        <v>133</v>
      </c>
      <c r="I44" s="399"/>
      <c r="J44" s="336"/>
      <c r="K44" s="337"/>
      <c r="L44" s="337"/>
      <c r="M44" s="637" t="s">
        <v>138</v>
      </c>
      <c r="N44" s="339" t="s">
        <v>4118</v>
      </c>
      <c r="O44" s="339" t="s">
        <v>136</v>
      </c>
      <c r="P44" s="339" t="s">
        <v>4206</v>
      </c>
      <c r="Q44" s="642"/>
      <c r="R44" s="29"/>
    </row>
    <row r="45" spans="1:18" s="24" customFormat="1" ht="12.75">
      <c r="A45" t="s">
        <v>4161</v>
      </c>
      <c r="B45" t="s">
        <v>2834</v>
      </c>
      <c r="C45" s="488" t="s">
        <v>3653</v>
      </c>
      <c r="D45" s="431"/>
      <c r="E45" s="431"/>
      <c r="F45" s="431"/>
      <c r="G45" s="353">
        <v>9000.44</v>
      </c>
      <c r="H45" s="335"/>
      <c r="I45" s="399"/>
      <c r="J45" s="336"/>
      <c r="K45" s="337"/>
      <c r="L45" s="337"/>
      <c r="M45" s="637" t="s">
        <v>138</v>
      </c>
      <c r="N45" s="339" t="s">
        <v>3681</v>
      </c>
      <c r="O45" s="339" t="s">
        <v>136</v>
      </c>
      <c r="P45" s="339" t="s">
        <v>4208</v>
      </c>
      <c r="Q45" s="642"/>
      <c r="R45" s="29"/>
    </row>
    <row r="46" spans="1:18" s="24" customFormat="1" ht="12.75">
      <c r="A46" t="s">
        <v>4146</v>
      </c>
      <c r="B46" t="s">
        <v>2834</v>
      </c>
      <c r="C46" s="488" t="s">
        <v>3526</v>
      </c>
      <c r="D46" s="431"/>
      <c r="E46" s="431"/>
      <c r="F46" s="431"/>
      <c r="G46" s="353">
        <v>9000.44</v>
      </c>
      <c r="H46" s="335" t="s">
        <v>139</v>
      </c>
      <c r="I46" s="399"/>
      <c r="J46" s="336"/>
      <c r="K46" s="337"/>
      <c r="L46" s="337"/>
      <c r="M46" s="637" t="s">
        <v>138</v>
      </c>
      <c r="N46" s="339" t="s">
        <v>3572</v>
      </c>
      <c r="O46" s="339" t="s">
        <v>136</v>
      </c>
      <c r="P46" s="339" t="s">
        <v>4209</v>
      </c>
      <c r="Q46" s="642"/>
      <c r="R46" s="29"/>
    </row>
    <row r="47" spans="1:18" s="24" customFormat="1" ht="12.75">
      <c r="A47" t="s">
        <v>4146</v>
      </c>
      <c r="B47" t="s">
        <v>2834</v>
      </c>
      <c r="C47" s="488" t="s">
        <v>3461</v>
      </c>
      <c r="D47" s="431"/>
      <c r="E47" s="431"/>
      <c r="F47" s="431"/>
      <c r="G47" s="353">
        <v>9000.44</v>
      </c>
      <c r="H47" s="335"/>
      <c r="I47" s="399"/>
      <c r="J47" s="336"/>
      <c r="K47" s="337"/>
      <c r="L47" s="337"/>
      <c r="M47" s="637" t="s">
        <v>138</v>
      </c>
      <c r="N47" s="339" t="s">
        <v>3485</v>
      </c>
      <c r="O47" s="339" t="s">
        <v>136</v>
      </c>
      <c r="P47" s="339" t="s">
        <v>4209</v>
      </c>
      <c r="Q47" s="642"/>
      <c r="R47" s="29"/>
    </row>
    <row r="48" spans="1:18" s="24" customFormat="1" ht="12.75">
      <c r="A48" t="s">
        <v>4146</v>
      </c>
      <c r="B48" t="s">
        <v>2834</v>
      </c>
      <c r="C48" s="488" t="s">
        <v>3527</v>
      </c>
      <c r="D48" s="431"/>
      <c r="E48" s="431"/>
      <c r="F48" s="431"/>
      <c r="G48" s="353">
        <v>9000.44</v>
      </c>
      <c r="H48" s="335" t="s">
        <v>137</v>
      </c>
      <c r="I48" s="399"/>
      <c r="J48" s="336"/>
      <c r="K48" s="337"/>
      <c r="L48" s="337"/>
      <c r="M48" s="637" t="s">
        <v>138</v>
      </c>
      <c r="N48" s="339" t="s">
        <v>4186</v>
      </c>
      <c r="O48" s="339" t="s">
        <v>136</v>
      </c>
      <c r="P48" s="339" t="s">
        <v>4209</v>
      </c>
      <c r="Q48" s="642"/>
      <c r="R48" s="29"/>
    </row>
    <row r="49" spans="1:18" s="24" customFormat="1" ht="12.75">
      <c r="A49" t="s">
        <v>4161</v>
      </c>
      <c r="B49" t="s">
        <v>2834</v>
      </c>
      <c r="C49" s="488" t="s">
        <v>3437</v>
      </c>
      <c r="D49" s="431"/>
      <c r="E49" s="431"/>
      <c r="F49" s="431"/>
      <c r="G49" s="353">
        <v>11456.16</v>
      </c>
      <c r="H49" s="335"/>
      <c r="I49" s="399"/>
      <c r="J49" s="336"/>
      <c r="K49" s="337"/>
      <c r="L49" s="337"/>
      <c r="M49" s="637" t="s">
        <v>138</v>
      </c>
      <c r="N49" s="339" t="s">
        <v>3473</v>
      </c>
      <c r="O49" s="339" t="s">
        <v>134</v>
      </c>
      <c r="P49" s="339" t="s">
        <v>4208</v>
      </c>
      <c r="Q49" s="642"/>
      <c r="R49" s="29"/>
    </row>
    <row r="50" spans="1:18" s="24" customFormat="1" ht="12.75">
      <c r="A50" t="s">
        <v>4147</v>
      </c>
      <c r="B50" t="s">
        <v>2834</v>
      </c>
      <c r="C50" s="488" t="s">
        <v>2520</v>
      </c>
      <c r="D50" s="431"/>
      <c r="E50" s="431"/>
      <c r="F50" s="431"/>
      <c r="G50" s="353">
        <v>11456.16</v>
      </c>
      <c r="H50" s="335"/>
      <c r="I50" s="399"/>
      <c r="J50" s="336"/>
      <c r="K50" s="337"/>
      <c r="L50" s="337"/>
      <c r="M50" s="637" t="s">
        <v>138</v>
      </c>
      <c r="N50" s="339" t="s">
        <v>2534</v>
      </c>
      <c r="O50" s="339" t="s">
        <v>134</v>
      </c>
      <c r="P50" s="339" t="s">
        <v>4211</v>
      </c>
      <c r="Q50" s="642"/>
      <c r="R50" s="29"/>
    </row>
    <row r="51" spans="1:18" s="24" customFormat="1" ht="12.75">
      <c r="A51" t="s">
        <v>4147</v>
      </c>
      <c r="B51" t="s">
        <v>2834</v>
      </c>
      <c r="C51" s="488" t="s">
        <v>2206</v>
      </c>
      <c r="D51" s="431"/>
      <c r="E51" s="431"/>
      <c r="F51" s="431"/>
      <c r="G51" s="353">
        <v>11456.16</v>
      </c>
      <c r="H51" s="335"/>
      <c r="I51" s="399"/>
      <c r="J51" s="336"/>
      <c r="K51" s="337"/>
      <c r="L51" s="337"/>
      <c r="M51" s="637" t="s">
        <v>138</v>
      </c>
      <c r="N51" s="339" t="s">
        <v>2259</v>
      </c>
      <c r="O51" s="339" t="s">
        <v>134</v>
      </c>
      <c r="P51" s="339" t="s">
        <v>4211</v>
      </c>
      <c r="Q51" s="642"/>
      <c r="R51" s="29"/>
    </row>
    <row r="52" spans="1:18" s="24" customFormat="1" ht="12.75">
      <c r="A52" t="s">
        <v>4145</v>
      </c>
      <c r="B52" t="s">
        <v>2834</v>
      </c>
      <c r="C52" s="488" t="s">
        <v>3787</v>
      </c>
      <c r="D52" s="431"/>
      <c r="E52" s="431"/>
      <c r="F52" s="431"/>
      <c r="G52" s="353">
        <v>14400.24</v>
      </c>
      <c r="H52" s="335"/>
      <c r="I52" s="399"/>
      <c r="J52" s="336"/>
      <c r="K52" s="337"/>
      <c r="L52" s="337"/>
      <c r="M52" s="637" t="s">
        <v>138</v>
      </c>
      <c r="N52" s="339" t="s">
        <v>3813</v>
      </c>
      <c r="O52" s="339" t="s">
        <v>390</v>
      </c>
      <c r="P52" s="339" t="s">
        <v>4206</v>
      </c>
      <c r="Q52" s="642"/>
      <c r="R52" s="29"/>
    </row>
    <row r="53" spans="1:18" s="24" customFormat="1" ht="12.75">
      <c r="A53" t="s">
        <v>4145</v>
      </c>
      <c r="B53" t="s">
        <v>2834</v>
      </c>
      <c r="C53" s="488" t="s">
        <v>4151</v>
      </c>
      <c r="D53" s="431"/>
      <c r="E53" s="431"/>
      <c r="F53" s="431"/>
      <c r="G53" s="353">
        <v>18456.759999999998</v>
      </c>
      <c r="H53" s="335"/>
      <c r="I53" s="399"/>
      <c r="J53" s="336"/>
      <c r="K53" s="337"/>
      <c r="L53" s="337"/>
      <c r="M53" s="637" t="s">
        <v>138</v>
      </c>
      <c r="N53" s="339" t="s">
        <v>4203</v>
      </c>
      <c r="O53" s="339" t="s">
        <v>457</v>
      </c>
      <c r="P53" s="339" t="s">
        <v>4206</v>
      </c>
      <c r="Q53" s="642"/>
      <c r="R53" s="29"/>
    </row>
    <row r="54" spans="1:18" s="24" customFormat="1" ht="12.75">
      <c r="A54" t="s">
        <v>4146</v>
      </c>
      <c r="B54" t="s">
        <v>2834</v>
      </c>
      <c r="C54" s="488" t="s">
        <v>2978</v>
      </c>
      <c r="D54" s="431"/>
      <c r="E54" s="431"/>
      <c r="F54" s="431"/>
      <c r="G54" s="353">
        <v>74053.240000000005</v>
      </c>
      <c r="H54" s="335" t="s">
        <v>135</v>
      </c>
      <c r="I54" s="399"/>
      <c r="J54" s="336"/>
      <c r="K54" s="337"/>
      <c r="L54" s="337"/>
      <c r="M54" s="637" t="s">
        <v>138</v>
      </c>
      <c r="N54" s="339" t="s">
        <v>3038</v>
      </c>
      <c r="O54" s="339" t="s">
        <v>1136</v>
      </c>
      <c r="P54" s="339" t="s">
        <v>4209</v>
      </c>
      <c r="Q54" s="642"/>
      <c r="R54" s="29"/>
    </row>
    <row r="55" spans="1:18" s="24" customFormat="1" ht="12.75">
      <c r="A55" s="341"/>
      <c r="B55" s="341"/>
      <c r="C55" s="341"/>
      <c r="D55" s="431"/>
      <c r="E55" s="431"/>
      <c r="F55" s="431"/>
      <c r="G55" s="353"/>
      <c r="H55" s="335"/>
      <c r="I55" s="399"/>
      <c r="J55" s="336"/>
      <c r="K55" s="337"/>
      <c r="L55" s="337"/>
      <c r="M55" s="637"/>
      <c r="N55" s="339"/>
      <c r="O55" s="339"/>
      <c r="P55" s="339"/>
      <c r="Q55" s="642"/>
      <c r="R55" s="29"/>
    </row>
    <row r="56" spans="1:18" s="24" customFormat="1" ht="12.75">
      <c r="A56" s="341"/>
      <c r="B56" s="341"/>
      <c r="C56" s="341"/>
      <c r="D56" s="431"/>
      <c r="E56" s="431"/>
      <c r="F56" s="431"/>
      <c r="G56" s="353"/>
      <c r="H56" s="335"/>
      <c r="I56" s="399"/>
      <c r="J56" s="336"/>
      <c r="K56" s="337"/>
      <c r="L56" s="337"/>
      <c r="M56" s="637"/>
      <c r="N56" s="339"/>
      <c r="O56" s="339"/>
      <c r="P56" s="339"/>
      <c r="Q56" s="642"/>
      <c r="R56" s="29"/>
    </row>
    <row r="57" spans="1:18" s="24" customFormat="1" ht="12.75">
      <c r="A57" s="341"/>
      <c r="B57" s="341"/>
      <c r="C57" s="341"/>
      <c r="D57" s="431"/>
      <c r="E57" s="431"/>
      <c r="F57" s="431"/>
      <c r="G57" s="353"/>
      <c r="H57" s="335"/>
      <c r="I57" s="399"/>
      <c r="J57" s="336"/>
      <c r="K57" s="337"/>
      <c r="L57" s="337"/>
      <c r="M57" s="637"/>
      <c r="N57" s="339"/>
      <c r="O57" s="339"/>
      <c r="P57" s="339"/>
      <c r="Q57" s="642"/>
      <c r="R57" s="29"/>
    </row>
    <row r="58" spans="1:18" s="24" customFormat="1" ht="12.75">
      <c r="A58" s="341"/>
      <c r="B58" s="341"/>
      <c r="C58" s="341"/>
      <c r="D58" s="431"/>
      <c r="E58" s="431"/>
      <c r="F58" s="431"/>
      <c r="G58" s="353"/>
      <c r="H58" s="335"/>
      <c r="I58" s="399"/>
      <c r="J58" s="336"/>
      <c r="K58" s="337"/>
      <c r="L58" s="337"/>
      <c r="M58" s="637"/>
      <c r="N58" s="339"/>
      <c r="O58" s="339"/>
      <c r="P58" s="339"/>
      <c r="Q58" s="642"/>
      <c r="R58" s="29"/>
    </row>
    <row r="59" spans="1:18" s="24" customFormat="1" ht="12.75">
      <c r="A59" s="341"/>
      <c r="B59" s="341"/>
      <c r="C59" s="341"/>
      <c r="D59" s="431"/>
      <c r="E59" s="431"/>
      <c r="F59" s="431"/>
      <c r="G59" s="353"/>
      <c r="H59" s="335"/>
      <c r="I59" s="399"/>
      <c r="J59" s="336"/>
      <c r="K59" s="337"/>
      <c r="L59" s="337"/>
      <c r="M59" s="637"/>
      <c r="N59" s="339"/>
      <c r="O59" s="339"/>
      <c r="P59" s="339"/>
      <c r="Q59" s="642"/>
      <c r="R59" s="29"/>
    </row>
    <row r="60" spans="1:18" s="24" customFormat="1" ht="12.75">
      <c r="A60" s="341"/>
      <c r="B60" s="341"/>
      <c r="C60" s="341"/>
      <c r="D60" s="431"/>
      <c r="E60" s="431"/>
      <c r="F60" s="431"/>
      <c r="G60" s="353"/>
      <c r="H60" s="335"/>
      <c r="I60" s="399"/>
      <c r="J60" s="336"/>
      <c r="K60" s="337"/>
      <c r="L60" s="337"/>
      <c r="M60" s="637"/>
      <c r="N60" s="339"/>
      <c r="O60" s="339"/>
      <c r="P60" s="339"/>
      <c r="Q60" s="642"/>
      <c r="R60" s="29"/>
    </row>
    <row r="61" spans="1:18" s="24" customFormat="1" ht="12.75">
      <c r="A61" s="341"/>
      <c r="B61" s="341"/>
      <c r="C61" s="341"/>
      <c r="D61" s="431"/>
      <c r="E61" s="431"/>
      <c r="F61" s="431"/>
      <c r="G61" s="353"/>
      <c r="H61" s="335"/>
      <c r="I61" s="399"/>
      <c r="J61" s="336"/>
      <c r="K61" s="337"/>
      <c r="L61" s="337"/>
      <c r="M61" s="637"/>
      <c r="N61" s="339"/>
      <c r="O61" s="339"/>
      <c r="P61" s="339"/>
      <c r="Q61" s="642"/>
      <c r="R61" s="29"/>
    </row>
    <row r="62" spans="1:18" s="24" customFormat="1" ht="12.75">
      <c r="A62" s="341"/>
      <c r="B62" s="341"/>
      <c r="C62" s="341"/>
      <c r="D62" s="431"/>
      <c r="E62" s="431"/>
      <c r="F62" s="431"/>
      <c r="G62" s="353"/>
      <c r="H62" s="335"/>
      <c r="I62" s="399"/>
      <c r="J62" s="336"/>
      <c r="K62" s="337"/>
      <c r="L62" s="337"/>
      <c r="M62" s="637"/>
      <c r="N62" s="339"/>
      <c r="O62" s="339"/>
      <c r="P62" s="339"/>
      <c r="Q62" s="642"/>
      <c r="R62" s="29"/>
    </row>
    <row r="63" spans="1:18" s="24" customFormat="1" ht="12.75">
      <c r="A63" s="341"/>
      <c r="B63" s="341"/>
      <c r="C63" s="341"/>
      <c r="D63" s="431"/>
      <c r="E63" s="431"/>
      <c r="F63" s="431"/>
      <c r="G63" s="353"/>
      <c r="H63" s="335"/>
      <c r="I63" s="399"/>
      <c r="J63" s="336"/>
      <c r="K63" s="337"/>
      <c r="L63" s="337"/>
      <c r="M63" s="637"/>
      <c r="N63" s="339"/>
      <c r="O63" s="339"/>
      <c r="P63" s="339"/>
      <c r="Q63" s="642"/>
      <c r="R63" s="29"/>
    </row>
    <row r="64" spans="1:18" s="24" customFormat="1" ht="13.5" thickBot="1">
      <c r="A64" s="499"/>
      <c r="B64" s="431"/>
      <c r="C64"/>
      <c r="D64" s="334"/>
      <c r="E64" s="333"/>
      <c r="F64" s="333"/>
      <c r="G64" s="2"/>
      <c r="H64" s="335"/>
      <c r="I64" s="399"/>
      <c r="J64" s="336"/>
      <c r="K64" s="337"/>
      <c r="L64" s="337"/>
      <c r="M64" s="338"/>
      <c r="N64" s="339"/>
      <c r="O64" s="339"/>
      <c r="P64" s="339"/>
      <c r="Q64" s="28"/>
      <c r="R64" s="29"/>
    </row>
    <row r="65" spans="3:15" ht="12.75" thickBot="1">
      <c r="D65" s="72">
        <f>SUM(D5:D64)</f>
        <v>0</v>
      </c>
      <c r="G65" s="72">
        <f>SUM(G5:G64)</f>
        <v>149028.67999999993</v>
      </c>
      <c r="I65" s="72">
        <f>SUM(I5:I64)</f>
        <v>0</v>
      </c>
      <c r="J65" s="72">
        <f>SUM(J5:J64)</f>
        <v>0</v>
      </c>
      <c r="K65" s="36"/>
      <c r="N65" s="37" t="s">
        <v>223</v>
      </c>
      <c r="O65" s="38">
        <f>SUM(I65:K65)</f>
        <v>0</v>
      </c>
    </row>
    <row r="66" spans="3:15">
      <c r="C66" s="559"/>
      <c r="G66" s="559"/>
    </row>
  </sheetData>
  <autoFilter ref="A4:R65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workbookViewId="0">
      <selection activeCell="D1" sqref="D1"/>
    </sheetView>
  </sheetViews>
  <sheetFormatPr baseColWidth="10" defaultRowHeight="12.75"/>
  <cols>
    <col min="3" max="3" width="6.42578125" customWidth="1"/>
    <col min="4" max="4" width="11.42578125" style="341"/>
    <col min="5" max="5" width="7" customWidth="1"/>
    <col min="6" max="6" width="19.7109375" bestFit="1" customWidth="1"/>
  </cols>
  <sheetData>
    <row r="1" spans="1:7">
      <c r="A1" s="343" t="s">
        <v>4145</v>
      </c>
      <c r="B1" s="343">
        <v>7300027733</v>
      </c>
      <c r="C1" s="343" t="s">
        <v>2730</v>
      </c>
      <c r="D1" s="431" t="s">
        <v>4075</v>
      </c>
      <c r="E1" s="343" t="s">
        <v>3737</v>
      </c>
      <c r="F1" s="343" t="s">
        <v>2731</v>
      </c>
      <c r="G1" s="344">
        <v>-9000.44</v>
      </c>
    </row>
    <row r="2" spans="1:7">
      <c r="A2" s="343" t="s">
        <v>4146</v>
      </c>
      <c r="B2" s="343">
        <v>7300028165</v>
      </c>
      <c r="C2" s="343" t="s">
        <v>2730</v>
      </c>
      <c r="D2" s="431" t="s">
        <v>2978</v>
      </c>
      <c r="E2" s="343" t="s">
        <v>2979</v>
      </c>
      <c r="F2" s="343" t="s">
        <v>2731</v>
      </c>
      <c r="G2" s="344">
        <v>-55711.32</v>
      </c>
    </row>
    <row r="3" spans="1:7">
      <c r="A3" s="343" t="s">
        <v>4146</v>
      </c>
      <c r="B3" s="343">
        <v>7300028167</v>
      </c>
      <c r="C3" s="343" t="s">
        <v>2730</v>
      </c>
      <c r="D3" s="431" t="s">
        <v>3527</v>
      </c>
      <c r="E3" s="343" t="s">
        <v>3737</v>
      </c>
      <c r="F3" s="343" t="s">
        <v>2731</v>
      </c>
      <c r="G3" s="344">
        <v>-9000.44</v>
      </c>
    </row>
    <row r="4" spans="1:7">
      <c r="A4" s="343" t="s">
        <v>4146</v>
      </c>
      <c r="B4" s="343">
        <v>7300028168</v>
      </c>
      <c r="C4" s="343" t="s">
        <v>2730</v>
      </c>
      <c r="D4" s="431" t="s">
        <v>3526</v>
      </c>
      <c r="E4" s="343" t="s">
        <v>3737</v>
      </c>
      <c r="F4" s="343" t="s">
        <v>2731</v>
      </c>
      <c r="G4" s="344">
        <v>-9000.44</v>
      </c>
    </row>
    <row r="5" spans="1:7">
      <c r="A5" s="343" t="s">
        <v>4147</v>
      </c>
      <c r="B5" s="343">
        <v>7300028281</v>
      </c>
      <c r="C5" s="343" t="s">
        <v>2730</v>
      </c>
      <c r="D5" s="431" t="s">
        <v>3882</v>
      </c>
      <c r="E5" s="343" t="s">
        <v>3848</v>
      </c>
      <c r="F5" s="343" t="s">
        <v>2731</v>
      </c>
      <c r="G5" s="344">
        <v>-4499.6400000000003</v>
      </c>
    </row>
    <row r="6" spans="1:7">
      <c r="A6" s="445" t="s">
        <v>4148</v>
      </c>
      <c r="B6" s="445">
        <v>7400145995</v>
      </c>
      <c r="C6" s="445" t="s">
        <v>2742</v>
      </c>
      <c r="D6" s="478" t="s">
        <v>4149</v>
      </c>
      <c r="E6" s="445" t="s">
        <v>157</v>
      </c>
      <c r="F6" s="445" t="s">
        <v>2834</v>
      </c>
      <c r="G6" s="422">
        <v>1241.2</v>
      </c>
    </row>
    <row r="7" spans="1:7">
      <c r="A7" s="445" t="s">
        <v>4145</v>
      </c>
      <c r="B7" s="445">
        <v>7400146720</v>
      </c>
      <c r="C7" s="445" t="s">
        <v>2742</v>
      </c>
      <c r="D7" s="478" t="s">
        <v>4153</v>
      </c>
      <c r="E7" s="445" t="s">
        <v>157</v>
      </c>
      <c r="F7" s="445" t="s">
        <v>2834</v>
      </c>
      <c r="G7" s="422">
        <v>1241.2</v>
      </c>
    </row>
    <row r="8" spans="1:7">
      <c r="A8" s="445" t="s">
        <v>4145</v>
      </c>
      <c r="B8" s="445">
        <v>7400146725</v>
      </c>
      <c r="C8" s="445" t="s">
        <v>2742</v>
      </c>
      <c r="D8" s="478" t="s">
        <v>4154</v>
      </c>
      <c r="E8" s="445" t="s">
        <v>157</v>
      </c>
      <c r="F8" s="445" t="s">
        <v>2834</v>
      </c>
      <c r="G8" s="422">
        <v>1241.2</v>
      </c>
    </row>
    <row r="9" spans="1:7">
      <c r="A9" s="445" t="s">
        <v>4145</v>
      </c>
      <c r="B9" s="445">
        <v>7400146729</v>
      </c>
      <c r="C9" s="445" t="s">
        <v>2742</v>
      </c>
      <c r="D9" s="478" t="s">
        <v>4155</v>
      </c>
      <c r="E9" s="445" t="s">
        <v>157</v>
      </c>
      <c r="F9" s="445" t="s">
        <v>2834</v>
      </c>
      <c r="G9" s="422">
        <v>1241.2</v>
      </c>
    </row>
    <row r="10" spans="1:7">
      <c r="A10" s="445" t="s">
        <v>4145</v>
      </c>
      <c r="B10" s="445">
        <v>7400146733</v>
      </c>
      <c r="C10" s="445" t="s">
        <v>2742</v>
      </c>
      <c r="D10" s="478" t="s">
        <v>4156</v>
      </c>
      <c r="E10" s="445" t="s">
        <v>157</v>
      </c>
      <c r="F10" s="445" t="s">
        <v>2834</v>
      </c>
      <c r="G10" s="422">
        <v>1241.2</v>
      </c>
    </row>
    <row r="11" spans="1:7">
      <c r="A11" s="445" t="s">
        <v>4145</v>
      </c>
      <c r="B11" s="445">
        <v>7400146736</v>
      </c>
      <c r="C11" s="445" t="s">
        <v>2742</v>
      </c>
      <c r="D11" s="478" t="s">
        <v>4157</v>
      </c>
      <c r="E11" s="445" t="s">
        <v>157</v>
      </c>
      <c r="F11" s="445" t="s">
        <v>2834</v>
      </c>
      <c r="G11" s="422">
        <v>1241.2</v>
      </c>
    </row>
    <row r="12" spans="1:7">
      <c r="A12" s="445" t="s">
        <v>4145</v>
      </c>
      <c r="B12" s="445">
        <v>7400146740</v>
      </c>
      <c r="C12" s="445" t="s">
        <v>2742</v>
      </c>
      <c r="D12" s="478" t="s">
        <v>4158</v>
      </c>
      <c r="E12" s="445" t="s">
        <v>157</v>
      </c>
      <c r="F12" s="445" t="s">
        <v>2834</v>
      </c>
      <c r="G12" s="422">
        <v>1241.2</v>
      </c>
    </row>
    <row r="13" spans="1:7">
      <c r="A13" s="445" t="s">
        <v>4145</v>
      </c>
      <c r="B13" s="445">
        <v>7400146743</v>
      </c>
      <c r="C13" s="445" t="s">
        <v>2742</v>
      </c>
      <c r="D13" s="478" t="s">
        <v>4159</v>
      </c>
      <c r="E13" s="445" t="s">
        <v>157</v>
      </c>
      <c r="F13" s="445" t="s">
        <v>2834</v>
      </c>
      <c r="G13" s="422">
        <v>1241.2</v>
      </c>
    </row>
    <row r="14" spans="1:7">
      <c r="A14" s="445" t="s">
        <v>4145</v>
      </c>
      <c r="B14" s="445">
        <v>7400146746</v>
      </c>
      <c r="C14" s="445" t="s">
        <v>2742</v>
      </c>
      <c r="D14" s="478" t="s">
        <v>4160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4161</v>
      </c>
      <c r="B15" s="445">
        <v>7400147171</v>
      </c>
      <c r="C15" s="445" t="s">
        <v>2742</v>
      </c>
      <c r="D15" s="478" t="s">
        <v>4162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4161</v>
      </c>
      <c r="B16" s="445">
        <v>7400147176</v>
      </c>
      <c r="C16" s="445" t="s">
        <v>2742</v>
      </c>
      <c r="D16" s="478" t="s">
        <v>4163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4161</v>
      </c>
      <c r="B17" s="445">
        <v>7400147180</v>
      </c>
      <c r="C17" s="445" t="s">
        <v>2742</v>
      </c>
      <c r="D17" s="478" t="s">
        <v>4164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4161</v>
      </c>
      <c r="B18" s="445">
        <v>7400147185</v>
      </c>
      <c r="C18" s="445" t="s">
        <v>2742</v>
      </c>
      <c r="D18" s="478" t="s">
        <v>4165</v>
      </c>
      <c r="E18" s="445" t="s">
        <v>157</v>
      </c>
      <c r="F18" s="445" t="s">
        <v>2834</v>
      </c>
      <c r="G18" s="422">
        <v>1241.2</v>
      </c>
    </row>
    <row r="19" spans="1:7">
      <c r="A19" s="445" t="s">
        <v>4161</v>
      </c>
      <c r="B19" s="445">
        <v>7400147190</v>
      </c>
      <c r="C19" s="445" t="s">
        <v>2742</v>
      </c>
      <c r="D19" s="478" t="s">
        <v>4166</v>
      </c>
      <c r="E19" s="445" t="s">
        <v>157</v>
      </c>
      <c r="F19" s="445" t="s">
        <v>2834</v>
      </c>
      <c r="G19" s="422">
        <v>1241.2</v>
      </c>
    </row>
    <row r="20" spans="1:7">
      <c r="A20" s="445" t="s">
        <v>4161</v>
      </c>
      <c r="B20" s="445">
        <v>7400147194</v>
      </c>
      <c r="C20" s="445" t="s">
        <v>2742</v>
      </c>
      <c r="D20" s="478" t="s">
        <v>4167</v>
      </c>
      <c r="E20" s="445" t="s">
        <v>157</v>
      </c>
      <c r="F20" s="445" t="s">
        <v>2834</v>
      </c>
      <c r="G20" s="422">
        <v>1241.2</v>
      </c>
    </row>
    <row r="21" spans="1:7">
      <c r="A21" s="445" t="s">
        <v>4161</v>
      </c>
      <c r="B21" s="445">
        <v>7400147197</v>
      </c>
      <c r="C21" s="445" t="s">
        <v>2742</v>
      </c>
      <c r="D21" s="478" t="s">
        <v>4168</v>
      </c>
      <c r="E21" s="445" t="s">
        <v>157</v>
      </c>
      <c r="F21" s="445" t="s">
        <v>2834</v>
      </c>
      <c r="G21" s="422">
        <v>1241.2</v>
      </c>
    </row>
    <row r="22" spans="1:7">
      <c r="A22" s="445" t="s">
        <v>4161</v>
      </c>
      <c r="B22" s="445">
        <v>7400147201</v>
      </c>
      <c r="C22" s="445" t="s">
        <v>2742</v>
      </c>
      <c r="D22" s="478" t="s">
        <v>4169</v>
      </c>
      <c r="E22" s="445" t="s">
        <v>157</v>
      </c>
      <c r="F22" s="445" t="s">
        <v>2834</v>
      </c>
      <c r="G22" s="422">
        <v>1241.2</v>
      </c>
    </row>
    <row r="23" spans="1:7">
      <c r="A23" s="445" t="s">
        <v>4161</v>
      </c>
      <c r="B23" s="445">
        <v>7400147206</v>
      </c>
      <c r="C23" s="445" t="s">
        <v>2742</v>
      </c>
      <c r="D23" s="478" t="s">
        <v>4170</v>
      </c>
      <c r="E23" s="445" t="s">
        <v>157</v>
      </c>
      <c r="F23" s="445" t="s">
        <v>2834</v>
      </c>
      <c r="G23" s="422">
        <v>1241.2</v>
      </c>
    </row>
    <row r="24" spans="1:7">
      <c r="A24" s="445" t="s">
        <v>4161</v>
      </c>
      <c r="B24" s="445">
        <v>7400147210</v>
      </c>
      <c r="C24" s="445" t="s">
        <v>2742</v>
      </c>
      <c r="D24" s="478" t="s">
        <v>4171</v>
      </c>
      <c r="E24" s="445" t="s">
        <v>157</v>
      </c>
      <c r="F24" s="445" t="s">
        <v>2834</v>
      </c>
      <c r="G24" s="422">
        <v>1241.2</v>
      </c>
    </row>
    <row r="25" spans="1:7">
      <c r="A25" s="445" t="s">
        <v>4161</v>
      </c>
      <c r="B25" s="445">
        <v>7400147214</v>
      </c>
      <c r="C25" s="445" t="s">
        <v>2742</v>
      </c>
      <c r="D25" s="478" t="s">
        <v>4172</v>
      </c>
      <c r="E25" s="445" t="s">
        <v>157</v>
      </c>
      <c r="F25" s="445" t="s">
        <v>2834</v>
      </c>
      <c r="G25" s="422">
        <v>1241.2</v>
      </c>
    </row>
    <row r="26" spans="1:7">
      <c r="A26" s="445" t="s">
        <v>4161</v>
      </c>
      <c r="B26" s="445">
        <v>7400147218</v>
      </c>
      <c r="C26" s="445" t="s">
        <v>2742</v>
      </c>
      <c r="D26" s="478" t="s">
        <v>4173</v>
      </c>
      <c r="E26" s="445" t="s">
        <v>157</v>
      </c>
      <c r="F26" s="445" t="s">
        <v>2834</v>
      </c>
      <c r="G26" s="422">
        <v>1241.2</v>
      </c>
    </row>
    <row r="27" spans="1:7">
      <c r="A27" s="445" t="s">
        <v>4161</v>
      </c>
      <c r="B27" s="445">
        <v>7400147222</v>
      </c>
      <c r="C27" s="445" t="s">
        <v>2742</v>
      </c>
      <c r="D27" s="478" t="s">
        <v>4174</v>
      </c>
      <c r="E27" s="445" t="s">
        <v>157</v>
      </c>
      <c r="F27" s="445" t="s">
        <v>2834</v>
      </c>
      <c r="G27" s="422">
        <v>1241.2</v>
      </c>
    </row>
    <row r="28" spans="1:7">
      <c r="A28" s="445" t="s">
        <v>4161</v>
      </c>
      <c r="B28" s="445">
        <v>7400147226</v>
      </c>
      <c r="C28" s="445" t="s">
        <v>2742</v>
      </c>
      <c r="D28" s="478" t="s">
        <v>4175</v>
      </c>
      <c r="E28" s="445" t="s">
        <v>157</v>
      </c>
      <c r="F28" s="445" t="s">
        <v>2834</v>
      </c>
      <c r="G28" s="422">
        <v>1241.2</v>
      </c>
    </row>
    <row r="29" spans="1:7">
      <c r="A29" s="445" t="s">
        <v>4161</v>
      </c>
      <c r="B29" s="445">
        <v>7400147228</v>
      </c>
      <c r="C29" s="445" t="s">
        <v>2742</v>
      </c>
      <c r="D29" s="478" t="s">
        <v>4176</v>
      </c>
      <c r="E29" s="445" t="s">
        <v>157</v>
      </c>
      <c r="F29" s="445" t="s">
        <v>2834</v>
      </c>
      <c r="G29" s="422">
        <v>1241.2</v>
      </c>
    </row>
    <row r="30" spans="1:7">
      <c r="A30" s="445" t="s">
        <v>4161</v>
      </c>
      <c r="B30" s="445">
        <v>7400147231</v>
      </c>
      <c r="C30" s="445" t="s">
        <v>2742</v>
      </c>
      <c r="D30" s="478" t="s">
        <v>4177</v>
      </c>
      <c r="E30" s="445" t="s">
        <v>157</v>
      </c>
      <c r="F30" s="445" t="s">
        <v>2834</v>
      </c>
      <c r="G30" s="422">
        <v>1241.2</v>
      </c>
    </row>
    <row r="31" spans="1:7">
      <c r="A31" s="445" t="s">
        <v>4161</v>
      </c>
      <c r="B31" s="445">
        <v>7400147234</v>
      </c>
      <c r="C31" s="445" t="s">
        <v>2742</v>
      </c>
      <c r="D31" s="478" t="s">
        <v>4178</v>
      </c>
      <c r="E31" s="445" t="s">
        <v>157</v>
      </c>
      <c r="F31" s="445" t="s">
        <v>2834</v>
      </c>
      <c r="G31" s="422">
        <v>1241.2</v>
      </c>
    </row>
    <row r="32" spans="1:7">
      <c r="A32" s="445" t="s">
        <v>4147</v>
      </c>
      <c r="B32" s="445">
        <v>7400148133</v>
      </c>
      <c r="C32" s="445" t="s">
        <v>2742</v>
      </c>
      <c r="D32" s="478" t="s">
        <v>4179</v>
      </c>
      <c r="E32" s="445" t="s">
        <v>157</v>
      </c>
      <c r="F32" s="445" t="s">
        <v>2834</v>
      </c>
      <c r="G32" s="422">
        <v>1241.2</v>
      </c>
    </row>
    <row r="33" spans="1:7">
      <c r="A33" s="445" t="s">
        <v>4147</v>
      </c>
      <c r="B33" s="445">
        <v>7400148136</v>
      </c>
      <c r="C33" s="445" t="s">
        <v>2742</v>
      </c>
      <c r="D33" s="478" t="s">
        <v>4180</v>
      </c>
      <c r="E33" s="445" t="s">
        <v>157</v>
      </c>
      <c r="F33" s="445" t="s">
        <v>2834</v>
      </c>
      <c r="G33" s="422">
        <v>1241.2</v>
      </c>
    </row>
    <row r="34" spans="1:7">
      <c r="A34" s="445" t="s">
        <v>4147</v>
      </c>
      <c r="B34" s="445">
        <v>7400148139</v>
      </c>
      <c r="C34" s="445" t="s">
        <v>2742</v>
      </c>
      <c r="D34" s="478" t="s">
        <v>4181</v>
      </c>
      <c r="E34" s="445" t="s">
        <v>157</v>
      </c>
      <c r="F34" s="445" t="s">
        <v>2834</v>
      </c>
      <c r="G34" s="422">
        <v>1241.2</v>
      </c>
    </row>
    <row r="35" spans="1:7">
      <c r="A35" s="445" t="s">
        <v>4147</v>
      </c>
      <c r="B35" s="445">
        <v>7400148142</v>
      </c>
      <c r="C35" s="445" t="s">
        <v>2742</v>
      </c>
      <c r="D35" s="478" t="s">
        <v>4182</v>
      </c>
      <c r="E35" s="445" t="s">
        <v>157</v>
      </c>
      <c r="F35" s="445" t="s">
        <v>2834</v>
      </c>
      <c r="G35" s="422">
        <v>1241.2</v>
      </c>
    </row>
    <row r="36" spans="1:7">
      <c r="A36" s="445" t="s">
        <v>4147</v>
      </c>
      <c r="B36" s="445">
        <v>7400148146</v>
      </c>
      <c r="C36" s="445" t="s">
        <v>2742</v>
      </c>
      <c r="D36" s="478" t="s">
        <v>4183</v>
      </c>
      <c r="E36" s="445" t="s">
        <v>157</v>
      </c>
      <c r="F36" s="445" t="s">
        <v>2834</v>
      </c>
      <c r="G36" s="422">
        <v>1241.2</v>
      </c>
    </row>
    <row r="37" spans="1:7">
      <c r="A37" s="445" t="s">
        <v>4147</v>
      </c>
      <c r="B37" s="445">
        <v>7400148149</v>
      </c>
      <c r="C37" s="445" t="s">
        <v>2742</v>
      </c>
      <c r="D37" s="478" t="s">
        <v>4184</v>
      </c>
      <c r="E37" s="445" t="s">
        <v>157</v>
      </c>
      <c r="F37" s="445" t="s">
        <v>2834</v>
      </c>
      <c r="G37" s="422">
        <v>1241.2</v>
      </c>
    </row>
    <row r="38" spans="1:7">
      <c r="A38" s="445" t="s">
        <v>4147</v>
      </c>
      <c r="B38" s="445">
        <v>7400148152</v>
      </c>
      <c r="C38" s="445" t="s">
        <v>2742</v>
      </c>
      <c r="D38" s="478" t="s">
        <v>4185</v>
      </c>
      <c r="E38" s="445" t="s">
        <v>157</v>
      </c>
      <c r="F38" s="445" t="s">
        <v>2834</v>
      </c>
      <c r="G38" s="422">
        <v>1241.2</v>
      </c>
    </row>
    <row r="39" spans="1:7">
      <c r="A39" t="s">
        <v>4148</v>
      </c>
      <c r="B39">
        <v>7400145999</v>
      </c>
      <c r="C39" t="s">
        <v>2742</v>
      </c>
      <c r="D39" s="341" t="s">
        <v>3447</v>
      </c>
      <c r="E39" t="s">
        <v>4095</v>
      </c>
      <c r="F39" t="s">
        <v>2834</v>
      </c>
      <c r="G39" s="2">
        <v>9000.44</v>
      </c>
    </row>
    <row r="40" spans="1:7">
      <c r="A40" t="s">
        <v>4145</v>
      </c>
      <c r="B40">
        <v>7400146707</v>
      </c>
      <c r="C40" t="s">
        <v>2742</v>
      </c>
      <c r="D40" s="341" t="s">
        <v>4075</v>
      </c>
      <c r="E40" t="s">
        <v>4095</v>
      </c>
      <c r="F40" t="s">
        <v>2834</v>
      </c>
      <c r="G40" s="2">
        <v>9000.44</v>
      </c>
    </row>
    <row r="41" spans="1:7">
      <c r="A41" t="s">
        <v>4161</v>
      </c>
      <c r="B41">
        <v>7400147236</v>
      </c>
      <c r="C41" t="s">
        <v>2742</v>
      </c>
      <c r="D41" s="341" t="s">
        <v>3653</v>
      </c>
      <c r="E41" t="s">
        <v>4095</v>
      </c>
      <c r="F41" t="s">
        <v>2834</v>
      </c>
      <c r="G41" s="2">
        <v>9000.44</v>
      </c>
    </row>
    <row r="42" spans="1:7">
      <c r="A42" t="s">
        <v>4146</v>
      </c>
      <c r="B42">
        <v>7400147677</v>
      </c>
      <c r="C42" t="s">
        <v>2742</v>
      </c>
      <c r="D42" s="341" t="s">
        <v>3526</v>
      </c>
      <c r="E42" t="s">
        <v>4093</v>
      </c>
      <c r="F42" t="s">
        <v>2834</v>
      </c>
      <c r="G42" s="2">
        <v>9000.44</v>
      </c>
    </row>
    <row r="43" spans="1:7">
      <c r="A43" t="s">
        <v>4146</v>
      </c>
      <c r="B43">
        <v>7400147679</v>
      </c>
      <c r="C43" t="s">
        <v>2742</v>
      </c>
      <c r="D43" s="341" t="s">
        <v>3461</v>
      </c>
      <c r="E43" t="s">
        <v>4095</v>
      </c>
      <c r="F43" t="s">
        <v>2834</v>
      </c>
      <c r="G43" s="2">
        <v>9000.44</v>
      </c>
    </row>
    <row r="44" spans="1:7">
      <c r="A44" t="s">
        <v>4146</v>
      </c>
      <c r="B44">
        <v>7400147683</v>
      </c>
      <c r="C44" t="s">
        <v>2742</v>
      </c>
      <c r="D44" s="341" t="s">
        <v>3527</v>
      </c>
      <c r="E44" t="s">
        <v>4095</v>
      </c>
      <c r="F44" t="s">
        <v>2834</v>
      </c>
      <c r="G44" s="2">
        <v>9000.44</v>
      </c>
    </row>
    <row r="45" spans="1:7">
      <c r="A45" t="s">
        <v>4161</v>
      </c>
      <c r="B45">
        <v>7400147239</v>
      </c>
      <c r="C45" t="s">
        <v>2742</v>
      </c>
      <c r="D45" s="341" t="s">
        <v>3437</v>
      </c>
      <c r="E45" t="s">
        <v>4099</v>
      </c>
      <c r="F45" t="s">
        <v>2834</v>
      </c>
      <c r="G45" s="2">
        <v>11456.16</v>
      </c>
    </row>
    <row r="46" spans="1:7">
      <c r="A46" t="s">
        <v>4147</v>
      </c>
      <c r="B46">
        <v>7400148123</v>
      </c>
      <c r="C46" t="s">
        <v>2742</v>
      </c>
      <c r="D46" s="341" t="s">
        <v>2520</v>
      </c>
      <c r="E46" t="s">
        <v>4099</v>
      </c>
      <c r="F46" t="s">
        <v>2834</v>
      </c>
      <c r="G46" s="2">
        <v>11456.16</v>
      </c>
    </row>
    <row r="47" spans="1:7">
      <c r="A47" t="s">
        <v>4147</v>
      </c>
      <c r="B47">
        <v>7400148125</v>
      </c>
      <c r="C47" t="s">
        <v>2742</v>
      </c>
      <c r="D47" s="341" t="s">
        <v>2206</v>
      </c>
      <c r="E47" t="s">
        <v>4100</v>
      </c>
      <c r="F47" t="s">
        <v>2834</v>
      </c>
      <c r="G47" s="2">
        <v>11456.16</v>
      </c>
    </row>
    <row r="48" spans="1:7">
      <c r="A48" t="s">
        <v>4145</v>
      </c>
      <c r="B48">
        <v>7400146710</v>
      </c>
      <c r="C48" t="s">
        <v>2742</v>
      </c>
      <c r="D48" s="341" t="s">
        <v>3787</v>
      </c>
      <c r="E48" t="s">
        <v>4150</v>
      </c>
      <c r="F48" t="s">
        <v>2834</v>
      </c>
      <c r="G48" s="2">
        <v>14400.24</v>
      </c>
    </row>
    <row r="49" spans="1:7">
      <c r="A49" t="s">
        <v>4145</v>
      </c>
      <c r="B49">
        <v>7400146717</v>
      </c>
      <c r="C49" t="s">
        <v>2742</v>
      </c>
      <c r="D49" s="341" t="s">
        <v>4151</v>
      </c>
      <c r="E49" t="s">
        <v>4152</v>
      </c>
      <c r="F49" t="s">
        <v>2834</v>
      </c>
      <c r="G49" s="2">
        <v>18456.759999999998</v>
      </c>
    </row>
    <row r="50" spans="1:7">
      <c r="A50" t="s">
        <v>4146</v>
      </c>
      <c r="B50">
        <v>7400147687</v>
      </c>
      <c r="C50" t="s">
        <v>2742</v>
      </c>
      <c r="D50" s="341" t="s">
        <v>2978</v>
      </c>
      <c r="E50" t="s">
        <v>4100</v>
      </c>
      <c r="F50" t="s">
        <v>2834</v>
      </c>
      <c r="G50" s="2">
        <v>74053.240000000005</v>
      </c>
    </row>
    <row r="51" spans="1:7">
      <c r="A51" t="s">
        <v>4141</v>
      </c>
      <c r="F51" s="797" t="s">
        <v>4101</v>
      </c>
      <c r="G51" s="6">
        <f>SUM(G1:G50)</f>
        <v>149028.67999999993</v>
      </c>
    </row>
    <row r="52" spans="1:7">
      <c r="A52" t="s">
        <v>4142</v>
      </c>
    </row>
    <row r="53" spans="1:7">
      <c r="A53" t="s">
        <v>4143</v>
      </c>
    </row>
    <row r="54" spans="1:7">
      <c r="A54" t="s">
        <v>4144</v>
      </c>
    </row>
    <row r="55" spans="1:7">
      <c r="A55" t="s">
        <v>1066</v>
      </c>
    </row>
  </sheetData>
  <sortState ref="A6:G50">
    <sortCondition ref="G6:G50"/>
  </sortState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73"/>
  <sheetViews>
    <sheetView topLeftCell="A55" workbookViewId="0">
      <selection activeCell="A78" sqref="A78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4204</v>
      </c>
      <c r="E1" s="40"/>
      <c r="K1" s="800"/>
      <c r="L1" s="800"/>
      <c r="M1" s="800"/>
    </row>
    <row r="2" spans="1:13" ht="15">
      <c r="A2" s="800"/>
      <c r="B2" s="800"/>
      <c r="C2" s="800"/>
      <c r="D2" s="800"/>
      <c r="E2" s="800"/>
      <c r="F2" s="801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801"/>
      <c r="K3" s="41" t="s">
        <v>187</v>
      </c>
      <c r="L3" s="42"/>
      <c r="M3" s="800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800"/>
    </row>
    <row r="5" spans="1:13" ht="12" customHeight="1">
      <c r="A5" s="637" t="s">
        <v>138</v>
      </c>
      <c r="B5" s="396" t="s">
        <v>4118</v>
      </c>
      <c r="C5" s="339" t="s">
        <v>136</v>
      </c>
      <c r="D5" s="344">
        <v>-9000.44</v>
      </c>
      <c r="E5" s="335" t="s">
        <v>133</v>
      </c>
      <c r="F5" s="751" t="s">
        <v>190</v>
      </c>
      <c r="G5" s="357"/>
      <c r="H5" s="357"/>
      <c r="I5" s="357"/>
      <c r="L5" s="42"/>
      <c r="M5" s="800"/>
    </row>
    <row r="6" spans="1:13" s="729" customFormat="1" ht="15" customHeight="1">
      <c r="A6" s="637" t="s">
        <v>138</v>
      </c>
      <c r="B6" s="396" t="s">
        <v>3573</v>
      </c>
      <c r="C6" s="339" t="s">
        <v>136</v>
      </c>
      <c r="D6" s="399">
        <v>-9000.44</v>
      </c>
      <c r="E6" s="335" t="s">
        <v>137</v>
      </c>
      <c r="F6" s="751" t="s">
        <v>190</v>
      </c>
      <c r="G6" s="357"/>
      <c r="H6" s="357"/>
      <c r="I6" s="357"/>
      <c r="J6" s="383"/>
      <c r="K6" s="357"/>
      <c r="L6" s="358"/>
      <c r="M6" s="749"/>
    </row>
    <row r="7" spans="1:13" s="729" customFormat="1" ht="15" customHeight="1">
      <c r="A7" s="637" t="s">
        <v>138</v>
      </c>
      <c r="B7" s="396" t="s">
        <v>3572</v>
      </c>
      <c r="C7" s="339" t="s">
        <v>136</v>
      </c>
      <c r="D7" s="399">
        <v>-9000.44</v>
      </c>
      <c r="E7" s="335" t="s">
        <v>139</v>
      </c>
      <c r="F7" s="751" t="s">
        <v>190</v>
      </c>
      <c r="G7" s="357"/>
      <c r="H7" s="357"/>
      <c r="I7" s="357"/>
      <c r="J7" s="383"/>
      <c r="K7" s="357"/>
      <c r="L7" s="358"/>
      <c r="M7" s="749"/>
    </row>
    <row r="8" spans="1:13" s="729" customFormat="1" ht="15" customHeight="1">
      <c r="A8" s="637" t="s">
        <v>138</v>
      </c>
      <c r="B8" s="339" t="s">
        <v>4187</v>
      </c>
      <c r="C8" s="339" t="s">
        <v>136</v>
      </c>
      <c r="D8" s="446">
        <v>1241.2</v>
      </c>
      <c r="E8" s="335"/>
      <c r="F8" s="751" t="s">
        <v>137</v>
      </c>
      <c r="G8" s="357"/>
      <c r="H8" s="357"/>
      <c r="I8" s="357"/>
      <c r="J8" s="383"/>
      <c r="K8" s="357"/>
      <c r="L8" s="358"/>
      <c r="M8" s="749"/>
    </row>
    <row r="9" spans="1:13" s="729" customFormat="1" ht="15" customHeight="1">
      <c r="A9" s="637" t="s">
        <v>138</v>
      </c>
      <c r="B9" s="339" t="s">
        <v>4195</v>
      </c>
      <c r="C9" s="339" t="s">
        <v>136</v>
      </c>
      <c r="D9" s="446">
        <v>1241.2</v>
      </c>
      <c r="E9" s="335"/>
      <c r="F9" s="751" t="s">
        <v>137</v>
      </c>
      <c r="G9" s="357"/>
      <c r="H9" s="357"/>
      <c r="I9" s="357"/>
      <c r="J9" s="383"/>
      <c r="K9" s="357"/>
      <c r="L9" s="358"/>
      <c r="M9" s="749"/>
    </row>
    <row r="10" spans="1:13" s="729" customFormat="1" ht="15" customHeight="1">
      <c r="A10" s="637" t="s">
        <v>138</v>
      </c>
      <c r="B10" s="339" t="s">
        <v>4301</v>
      </c>
      <c r="C10" s="339" t="s">
        <v>136</v>
      </c>
      <c r="D10" s="446">
        <v>1241.2</v>
      </c>
      <c r="E10" s="335"/>
      <c r="F10" s="751" t="s">
        <v>137</v>
      </c>
      <c r="G10" s="357"/>
      <c r="H10" s="357"/>
      <c r="I10" s="357"/>
      <c r="J10" s="383"/>
      <c r="K10" s="357"/>
      <c r="L10" s="358"/>
      <c r="M10" s="749"/>
    </row>
    <row r="11" spans="1:13" s="729" customFormat="1" ht="15" customHeight="1">
      <c r="A11" s="637" t="s">
        <v>138</v>
      </c>
      <c r="B11" s="339" t="s">
        <v>4302</v>
      </c>
      <c r="C11" s="339" t="s">
        <v>136</v>
      </c>
      <c r="D11" s="446">
        <v>1241.2</v>
      </c>
      <c r="E11" s="335"/>
      <c r="F11" s="751" t="s">
        <v>137</v>
      </c>
      <c r="G11" s="357"/>
      <c r="H11" s="357"/>
      <c r="I11" s="357"/>
      <c r="J11" s="383"/>
      <c r="K11" s="357"/>
      <c r="L11" s="358"/>
      <c r="M11" s="749"/>
    </row>
    <row r="12" spans="1:13" s="729" customFormat="1" ht="15" customHeight="1">
      <c r="A12" s="637" t="s">
        <v>138</v>
      </c>
      <c r="B12" s="339" t="s">
        <v>4196</v>
      </c>
      <c r="C12" s="339" t="s">
        <v>136</v>
      </c>
      <c r="D12" s="446">
        <v>1241.2</v>
      </c>
      <c r="E12" s="335"/>
      <c r="F12" s="751" t="s">
        <v>137</v>
      </c>
      <c r="G12" s="357"/>
      <c r="H12" s="357"/>
      <c r="I12" s="357"/>
      <c r="J12" s="383"/>
      <c r="K12" s="357"/>
      <c r="L12" s="358"/>
      <c r="M12" s="749"/>
    </row>
    <row r="13" spans="1:13" s="729" customFormat="1" ht="15" customHeight="1">
      <c r="A13" s="637" t="s">
        <v>138</v>
      </c>
      <c r="B13" s="339" t="s">
        <v>4197</v>
      </c>
      <c r="C13" s="339" t="s">
        <v>136</v>
      </c>
      <c r="D13" s="446">
        <v>1241.2</v>
      </c>
      <c r="E13" s="335"/>
      <c r="F13" s="751" t="s">
        <v>137</v>
      </c>
      <c r="G13" s="357"/>
      <c r="H13" s="357"/>
      <c r="I13" s="357"/>
      <c r="J13" s="383"/>
      <c r="K13" s="357"/>
      <c r="L13" s="358"/>
      <c r="M13" s="749"/>
    </row>
    <row r="14" spans="1:13" s="729" customFormat="1" ht="15" customHeight="1">
      <c r="A14" s="637" t="s">
        <v>138</v>
      </c>
      <c r="B14" s="339" t="s">
        <v>4198</v>
      </c>
      <c r="C14" s="339" t="s">
        <v>136</v>
      </c>
      <c r="D14" s="446">
        <v>1241.2</v>
      </c>
      <c r="E14" s="335"/>
      <c r="F14" s="751" t="s">
        <v>137</v>
      </c>
      <c r="G14" s="357"/>
      <c r="H14" s="357"/>
      <c r="I14" s="357"/>
      <c r="J14" s="383"/>
      <c r="K14" s="357"/>
      <c r="L14" s="358"/>
      <c r="M14" s="749"/>
    </row>
    <row r="15" spans="1:13" s="729" customFormat="1" ht="15" customHeight="1">
      <c r="A15" s="637" t="s">
        <v>138</v>
      </c>
      <c r="B15" s="339" t="s">
        <v>4199</v>
      </c>
      <c r="C15" s="339" t="s">
        <v>136</v>
      </c>
      <c r="D15" s="446">
        <v>1241.2</v>
      </c>
      <c r="E15" s="335"/>
      <c r="F15" s="751" t="s">
        <v>137</v>
      </c>
      <c r="G15" s="357"/>
      <c r="H15" s="357"/>
      <c r="I15" s="357"/>
      <c r="J15" s="383"/>
      <c r="K15" s="357"/>
      <c r="L15" s="358"/>
      <c r="M15" s="749"/>
    </row>
    <row r="16" spans="1:13" s="729" customFormat="1" ht="15" customHeight="1">
      <c r="A16" s="637" t="s">
        <v>138</v>
      </c>
      <c r="B16" s="339" t="s">
        <v>4200</v>
      </c>
      <c r="C16" s="339" t="s">
        <v>136</v>
      </c>
      <c r="D16" s="446">
        <v>1241.2</v>
      </c>
      <c r="E16" s="335"/>
      <c r="F16" s="751" t="s">
        <v>137</v>
      </c>
      <c r="G16" s="357"/>
      <c r="H16" s="357"/>
      <c r="I16" s="357"/>
      <c r="J16" s="383"/>
      <c r="K16" s="357"/>
      <c r="L16" s="358"/>
      <c r="M16" s="749"/>
    </row>
    <row r="17" spans="1:13" s="729" customFormat="1" ht="15" customHeight="1">
      <c r="A17" s="637" t="s">
        <v>138</v>
      </c>
      <c r="B17" s="339" t="s">
        <v>4201</v>
      </c>
      <c r="C17" s="339" t="s">
        <v>136</v>
      </c>
      <c r="D17" s="446">
        <v>1241.2</v>
      </c>
      <c r="E17" s="335"/>
      <c r="F17" s="751" t="s">
        <v>137</v>
      </c>
      <c r="G17" s="357"/>
      <c r="H17" s="357"/>
      <c r="I17" s="357"/>
      <c r="J17" s="383"/>
      <c r="K17" s="357"/>
      <c r="L17" s="358"/>
      <c r="M17" s="749"/>
    </row>
    <row r="18" spans="1:13" s="729" customFormat="1" ht="15" customHeight="1">
      <c r="A18" s="637" t="s">
        <v>138</v>
      </c>
      <c r="B18" s="398" t="s">
        <v>3481</v>
      </c>
      <c r="C18" s="339" t="s">
        <v>136</v>
      </c>
      <c r="D18" s="353">
        <v>9000.44</v>
      </c>
      <c r="E18" s="335"/>
      <c r="F18" s="751" t="s">
        <v>190</v>
      </c>
      <c r="G18" s="357"/>
      <c r="H18" s="357"/>
      <c r="I18" s="357"/>
      <c r="J18" s="383"/>
      <c r="K18" s="357"/>
      <c r="L18" s="358"/>
      <c r="M18" s="749"/>
    </row>
    <row r="19" spans="1:13" s="729" customFormat="1" ht="15" customHeight="1">
      <c r="A19" s="637" t="s">
        <v>138</v>
      </c>
      <c r="B19" s="396" t="s">
        <v>4118</v>
      </c>
      <c r="C19" s="339" t="s">
        <v>136</v>
      </c>
      <c r="D19" s="353">
        <v>9000.44</v>
      </c>
      <c r="E19" s="335" t="s">
        <v>133</v>
      </c>
      <c r="F19" s="751" t="s">
        <v>190</v>
      </c>
      <c r="G19" s="357"/>
      <c r="H19" s="357"/>
      <c r="I19" s="357"/>
      <c r="J19" s="383"/>
      <c r="K19" s="357"/>
      <c r="L19" s="358"/>
      <c r="M19" s="749"/>
    </row>
    <row r="20" spans="1:13" s="729" customFormat="1" ht="15" customHeight="1">
      <c r="A20" s="637" t="s">
        <v>138</v>
      </c>
      <c r="B20" s="398" t="s">
        <v>3681</v>
      </c>
      <c r="C20" s="339" t="s">
        <v>136</v>
      </c>
      <c r="D20" s="353">
        <v>9000.44</v>
      </c>
      <c r="E20" s="335"/>
      <c r="F20" s="751" t="s">
        <v>190</v>
      </c>
      <c r="G20" s="357"/>
      <c r="H20" s="357"/>
      <c r="I20" s="357"/>
      <c r="J20" s="383"/>
      <c r="K20" s="357"/>
      <c r="L20" s="358"/>
      <c r="M20" s="749"/>
    </row>
    <row r="21" spans="1:13" s="729" customFormat="1" ht="15" customHeight="1">
      <c r="A21" s="637" t="s">
        <v>138</v>
      </c>
      <c r="B21" s="396" t="s">
        <v>3572</v>
      </c>
      <c r="C21" s="339" t="s">
        <v>136</v>
      </c>
      <c r="D21" s="353">
        <v>9000.44</v>
      </c>
      <c r="E21" s="335" t="s">
        <v>139</v>
      </c>
      <c r="F21" s="751" t="s">
        <v>190</v>
      </c>
      <c r="G21" s="357"/>
      <c r="H21" s="357"/>
      <c r="I21" s="357"/>
      <c r="J21" s="383"/>
      <c r="K21" s="357"/>
      <c r="L21" s="358"/>
      <c r="M21" s="749"/>
    </row>
    <row r="22" spans="1:13" s="729" customFormat="1" ht="15" customHeight="1">
      <c r="A22" s="637" t="s">
        <v>138</v>
      </c>
      <c r="B22" s="339" t="s">
        <v>3485</v>
      </c>
      <c r="C22" s="339" t="s">
        <v>136</v>
      </c>
      <c r="D22" s="353">
        <v>9000.44</v>
      </c>
      <c r="E22" s="335"/>
      <c r="F22" s="751" t="s">
        <v>190</v>
      </c>
      <c r="G22" s="357"/>
      <c r="H22" s="357"/>
      <c r="I22" s="357"/>
      <c r="J22" s="383"/>
      <c r="K22" s="357"/>
      <c r="L22" s="358"/>
      <c r="M22" s="749"/>
    </row>
    <row r="23" spans="1:13" s="729" customFormat="1" ht="15" customHeight="1" thickBot="1">
      <c r="A23" s="638" t="s">
        <v>138</v>
      </c>
      <c r="B23" s="397" t="s">
        <v>4186</v>
      </c>
      <c r="C23" s="362" t="s">
        <v>136</v>
      </c>
      <c r="D23" s="363">
        <v>9000.44</v>
      </c>
      <c r="E23" s="364" t="s">
        <v>137</v>
      </c>
      <c r="F23" s="753" t="s">
        <v>190</v>
      </c>
      <c r="G23" s="367"/>
      <c r="H23" s="367"/>
      <c r="I23" s="367"/>
      <c r="J23" s="383"/>
      <c r="K23" s="357"/>
      <c r="L23" s="358"/>
      <c r="M23" s="749"/>
    </row>
    <row r="24" spans="1:13" s="729" customFormat="1" ht="15" customHeight="1">
      <c r="A24" s="637" t="s">
        <v>138</v>
      </c>
      <c r="B24" s="339" t="s">
        <v>3921</v>
      </c>
      <c r="C24" s="339" t="s">
        <v>2905</v>
      </c>
      <c r="D24" s="344">
        <v>-4499.6400000000003</v>
      </c>
      <c r="E24" s="335"/>
      <c r="F24" s="751" t="s">
        <v>190</v>
      </c>
      <c r="G24" s="357"/>
      <c r="H24" s="357"/>
      <c r="I24" s="357"/>
      <c r="J24" s="383"/>
      <c r="K24" s="357"/>
      <c r="L24" s="358"/>
      <c r="M24" s="749"/>
    </row>
    <row r="25" spans="1:13" s="729" customFormat="1" ht="15" customHeight="1">
      <c r="A25" s="637" t="s">
        <v>138</v>
      </c>
      <c r="B25" s="339" t="s">
        <v>4188</v>
      </c>
      <c r="C25" s="339" t="s">
        <v>2905</v>
      </c>
      <c r="D25" s="446">
        <v>1241.2</v>
      </c>
      <c r="E25" s="335"/>
      <c r="F25" s="751" t="s">
        <v>137</v>
      </c>
      <c r="G25" s="357"/>
      <c r="H25" s="357"/>
      <c r="I25" s="357"/>
      <c r="J25" s="383"/>
      <c r="K25" s="357"/>
      <c r="L25" s="358"/>
      <c r="M25" s="749"/>
    </row>
    <row r="26" spans="1:13" s="729" customFormat="1" ht="15" customHeight="1">
      <c r="A26" s="637" t="s">
        <v>138</v>
      </c>
      <c r="B26" s="339" t="s">
        <v>4189</v>
      </c>
      <c r="C26" s="339" t="s">
        <v>2905</v>
      </c>
      <c r="D26" s="446">
        <v>1241.2</v>
      </c>
      <c r="E26" s="335"/>
      <c r="F26" s="751" t="s">
        <v>137</v>
      </c>
      <c r="G26" s="357"/>
      <c r="H26" s="357"/>
      <c r="I26" s="357"/>
      <c r="J26" s="383"/>
      <c r="K26" s="357"/>
      <c r="L26" s="358"/>
      <c r="M26" s="749"/>
    </row>
    <row r="27" spans="1:13" s="729" customFormat="1" ht="15" customHeight="1">
      <c r="A27" s="637" t="s">
        <v>138</v>
      </c>
      <c r="B27" s="339" t="s">
        <v>4190</v>
      </c>
      <c r="C27" s="339" t="s">
        <v>2905</v>
      </c>
      <c r="D27" s="446">
        <v>1241.2</v>
      </c>
      <c r="E27" s="335"/>
      <c r="F27" s="751" t="s">
        <v>137</v>
      </c>
      <c r="G27" s="357"/>
      <c r="H27" s="357"/>
      <c r="I27" s="357"/>
      <c r="J27" s="383"/>
      <c r="K27" s="357"/>
      <c r="L27" s="358"/>
      <c r="M27" s="749"/>
    </row>
    <row r="28" spans="1:13" s="729" customFormat="1" ht="15" customHeight="1">
      <c r="A28" s="637" t="s">
        <v>138</v>
      </c>
      <c r="B28" s="339" t="s">
        <v>4191</v>
      </c>
      <c r="C28" s="339" t="s">
        <v>2905</v>
      </c>
      <c r="D28" s="446">
        <v>1241.2</v>
      </c>
      <c r="E28" s="335"/>
      <c r="F28" s="751" t="s">
        <v>137</v>
      </c>
      <c r="G28" s="357"/>
      <c r="H28" s="357"/>
      <c r="I28" s="357"/>
      <c r="J28" s="383"/>
      <c r="K28" s="357"/>
      <c r="L28" s="358"/>
      <c r="M28" s="749"/>
    </row>
    <row r="29" spans="1:13" s="729" customFormat="1" ht="15" customHeight="1">
      <c r="A29" s="637" t="s">
        <v>138</v>
      </c>
      <c r="B29" s="339" t="s">
        <v>4192</v>
      </c>
      <c r="C29" s="339" t="s">
        <v>2905</v>
      </c>
      <c r="D29" s="446">
        <v>1241.2</v>
      </c>
      <c r="E29" s="335"/>
      <c r="F29" s="751" t="s">
        <v>137</v>
      </c>
      <c r="G29" s="357"/>
      <c r="H29" s="357"/>
      <c r="I29" s="357"/>
      <c r="J29" s="383"/>
      <c r="K29" s="357"/>
      <c r="L29" s="358"/>
      <c r="M29" s="749"/>
    </row>
    <row r="30" spans="1:13" s="729" customFormat="1" ht="15" customHeight="1">
      <c r="A30" s="637" t="s">
        <v>138</v>
      </c>
      <c r="B30" s="339" t="s">
        <v>4193</v>
      </c>
      <c r="C30" s="339" t="s">
        <v>2905</v>
      </c>
      <c r="D30" s="446">
        <v>1241.2</v>
      </c>
      <c r="E30" s="335"/>
      <c r="F30" s="751" t="s">
        <v>137</v>
      </c>
      <c r="G30" s="357"/>
      <c r="H30" s="357"/>
      <c r="I30" s="357"/>
      <c r="J30" s="383"/>
      <c r="K30" s="357"/>
      <c r="L30" s="358"/>
      <c r="M30" s="749"/>
    </row>
    <row r="31" spans="1:13" s="729" customFormat="1" ht="15" customHeight="1" thickBot="1">
      <c r="A31" s="638" t="s">
        <v>138</v>
      </c>
      <c r="B31" s="362" t="s">
        <v>4194</v>
      </c>
      <c r="C31" s="362" t="s">
        <v>2905</v>
      </c>
      <c r="D31" s="461">
        <v>1241.2</v>
      </c>
      <c r="E31" s="364"/>
      <c r="F31" s="753" t="s">
        <v>137</v>
      </c>
      <c r="G31" s="367"/>
      <c r="H31" s="367"/>
      <c r="I31" s="367"/>
      <c r="J31" s="383"/>
      <c r="K31" s="357"/>
      <c r="L31" s="358"/>
      <c r="M31" s="749"/>
    </row>
    <row r="32" spans="1:13" s="729" customFormat="1" ht="15" customHeight="1" thickBot="1">
      <c r="A32" s="639" t="s">
        <v>138</v>
      </c>
      <c r="B32" s="372" t="s">
        <v>4202</v>
      </c>
      <c r="C32" s="372" t="s">
        <v>383</v>
      </c>
      <c r="D32" s="462">
        <v>1241.2</v>
      </c>
      <c r="E32" s="373"/>
      <c r="F32" s="755" t="s">
        <v>137</v>
      </c>
      <c r="G32" s="375"/>
      <c r="H32" s="375"/>
      <c r="I32" s="375"/>
      <c r="J32" s="383"/>
      <c r="K32" s="357"/>
      <c r="L32" s="358"/>
      <c r="M32" s="749"/>
    </row>
    <row r="33" spans="1:15" s="729" customFormat="1" ht="15" customHeight="1">
      <c r="A33" s="637" t="s">
        <v>138</v>
      </c>
      <c r="B33" s="398" t="s">
        <v>3473</v>
      </c>
      <c r="C33" s="339" t="s">
        <v>134</v>
      </c>
      <c r="D33" s="353">
        <v>11456.16</v>
      </c>
      <c r="E33" s="335"/>
      <c r="F33" s="751" t="s">
        <v>190</v>
      </c>
      <c r="G33" s="357"/>
      <c r="H33" s="357"/>
      <c r="I33" s="357"/>
      <c r="J33" s="383"/>
      <c r="K33" s="357"/>
      <c r="L33" s="358"/>
      <c r="M33" s="749"/>
    </row>
    <row r="34" spans="1:15" s="729" customFormat="1" ht="15" customHeight="1">
      <c r="A34" s="637" t="s">
        <v>138</v>
      </c>
      <c r="B34" s="398" t="s">
        <v>2534</v>
      </c>
      <c r="C34" s="339" t="s">
        <v>134</v>
      </c>
      <c r="D34" s="353">
        <v>11456.16</v>
      </c>
      <c r="E34" s="335"/>
      <c r="F34" s="751" t="s">
        <v>190</v>
      </c>
      <c r="G34" s="357"/>
      <c r="H34" s="357"/>
      <c r="I34" s="357"/>
      <c r="J34" s="383"/>
      <c r="K34" s="357"/>
      <c r="L34" s="358"/>
      <c r="M34" s="749"/>
    </row>
    <row r="35" spans="1:15" s="729" customFormat="1" ht="15" customHeight="1" thickBot="1">
      <c r="A35" s="638" t="s">
        <v>138</v>
      </c>
      <c r="B35" s="362" t="s">
        <v>2259</v>
      </c>
      <c r="C35" s="362" t="s">
        <v>134</v>
      </c>
      <c r="D35" s="363">
        <v>11456.16</v>
      </c>
      <c r="E35" s="364"/>
      <c r="F35" s="753" t="s">
        <v>190</v>
      </c>
      <c r="G35" s="367"/>
      <c r="H35" s="367"/>
      <c r="I35" s="367"/>
      <c r="J35" s="383"/>
      <c r="K35" s="357"/>
      <c r="L35" s="358"/>
      <c r="M35" s="749"/>
    </row>
    <row r="36" spans="1:15" s="729" customFormat="1" ht="15" customHeight="1">
      <c r="A36" s="637" t="s">
        <v>138</v>
      </c>
      <c r="B36" s="339" t="s">
        <v>4286</v>
      </c>
      <c r="C36" s="339" t="s">
        <v>141</v>
      </c>
      <c r="D36" s="446">
        <v>1241.2</v>
      </c>
      <c r="E36" s="335"/>
      <c r="F36" s="751" t="s">
        <v>137</v>
      </c>
      <c r="G36" s="357"/>
      <c r="H36" s="357"/>
      <c r="I36" s="357"/>
      <c r="J36" s="383"/>
      <c r="K36" s="357"/>
      <c r="L36" s="358"/>
      <c r="M36" s="749"/>
    </row>
    <row r="37" spans="1:15" s="729" customFormat="1" ht="15" customHeight="1">
      <c r="A37" s="637" t="s">
        <v>138</v>
      </c>
      <c r="B37" s="339" t="s">
        <v>4287</v>
      </c>
      <c r="C37" s="339" t="s">
        <v>141</v>
      </c>
      <c r="D37" s="446">
        <v>1241.2</v>
      </c>
      <c r="E37" s="335"/>
      <c r="F37" s="751" t="s">
        <v>137</v>
      </c>
      <c r="G37" s="357"/>
      <c r="H37" s="357"/>
      <c r="I37" s="357"/>
      <c r="J37" s="383"/>
      <c r="K37" s="357"/>
      <c r="L37" s="358"/>
      <c r="M37" s="749"/>
    </row>
    <row r="38" spans="1:15" s="729" customFormat="1" ht="15" customHeight="1">
      <c r="A38" s="637" t="s">
        <v>138</v>
      </c>
      <c r="B38" s="339" t="s">
        <v>4288</v>
      </c>
      <c r="C38" s="339" t="s">
        <v>141</v>
      </c>
      <c r="D38" s="446">
        <v>1241.2</v>
      </c>
      <c r="E38" s="335"/>
      <c r="F38" s="751" t="s">
        <v>137</v>
      </c>
      <c r="G38" s="357"/>
      <c r="H38" s="357"/>
      <c r="I38" s="357"/>
      <c r="J38" s="383"/>
      <c r="K38" s="357"/>
      <c r="L38" s="358"/>
      <c r="M38" s="749"/>
    </row>
    <row r="39" spans="1:15" s="729" customFormat="1" ht="15" customHeight="1">
      <c r="A39" s="637" t="s">
        <v>138</v>
      </c>
      <c r="B39" s="339" t="s">
        <v>4289</v>
      </c>
      <c r="C39" s="339" t="s">
        <v>141</v>
      </c>
      <c r="D39" s="446">
        <v>1241.2</v>
      </c>
      <c r="E39" s="335"/>
      <c r="F39" s="751" t="s">
        <v>137</v>
      </c>
      <c r="G39" s="357"/>
      <c r="H39" s="357"/>
      <c r="I39" s="357"/>
      <c r="J39" s="383"/>
      <c r="K39" s="357"/>
      <c r="L39" s="358"/>
      <c r="M39" s="749"/>
    </row>
    <row r="40" spans="1:15" s="729" customFormat="1" ht="15" customHeight="1">
      <c r="A40" s="637" t="s">
        <v>138</v>
      </c>
      <c r="B40" s="339" t="s">
        <v>4290</v>
      </c>
      <c r="C40" s="339" t="s">
        <v>141</v>
      </c>
      <c r="D40" s="446">
        <v>1241.2</v>
      </c>
      <c r="E40" s="335"/>
      <c r="F40" s="751" t="s">
        <v>137</v>
      </c>
      <c r="G40" s="357"/>
      <c r="H40" s="357"/>
      <c r="I40" s="357"/>
      <c r="J40" s="383"/>
      <c r="K40" s="357"/>
      <c r="L40" s="358"/>
      <c r="M40" s="749"/>
    </row>
    <row r="41" spans="1:15" s="729" customFormat="1" ht="15" customHeight="1">
      <c r="A41" s="637" t="s">
        <v>138</v>
      </c>
      <c r="B41" s="339" t="s">
        <v>4291</v>
      </c>
      <c r="C41" s="339" t="s">
        <v>141</v>
      </c>
      <c r="D41" s="446">
        <v>1241.2</v>
      </c>
      <c r="E41" s="335"/>
      <c r="F41" s="751" t="s">
        <v>137</v>
      </c>
      <c r="G41" s="357"/>
      <c r="H41" s="357"/>
      <c r="I41" s="357"/>
      <c r="J41" s="383"/>
      <c r="K41" s="357"/>
      <c r="L41" s="358"/>
      <c r="M41" s="749"/>
    </row>
    <row r="42" spans="1:15" s="729" customFormat="1" ht="15" customHeight="1">
      <c r="A42" s="637" t="s">
        <v>138</v>
      </c>
      <c r="B42" s="339" t="s">
        <v>4292</v>
      </c>
      <c r="C42" s="339" t="s">
        <v>141</v>
      </c>
      <c r="D42" s="446">
        <v>1241.2</v>
      </c>
      <c r="E42" s="335"/>
      <c r="F42" s="751" t="s">
        <v>137</v>
      </c>
      <c r="G42" s="357"/>
      <c r="H42" s="357"/>
      <c r="I42" s="357"/>
      <c r="J42" s="383"/>
      <c r="K42" s="357"/>
      <c r="L42" s="358"/>
      <c r="M42" s="749"/>
    </row>
    <row r="43" spans="1:15" s="729" customFormat="1" ht="15" customHeight="1">
      <c r="A43" s="637" t="s">
        <v>138</v>
      </c>
      <c r="B43" s="339" t="s">
        <v>4293</v>
      </c>
      <c r="C43" s="339" t="s">
        <v>141</v>
      </c>
      <c r="D43" s="446">
        <v>1241.2</v>
      </c>
      <c r="E43" s="335"/>
      <c r="F43" s="751" t="s">
        <v>137</v>
      </c>
      <c r="G43" s="357"/>
      <c r="H43" s="357"/>
      <c r="I43" s="357"/>
      <c r="J43" s="383"/>
      <c r="K43" s="357"/>
      <c r="L43" s="358"/>
      <c r="M43" s="749"/>
    </row>
    <row r="44" spans="1:15" s="729" customFormat="1" ht="15" customHeight="1">
      <c r="A44" s="637" t="s">
        <v>138</v>
      </c>
      <c r="B44" s="339" t="s">
        <v>4294</v>
      </c>
      <c r="C44" s="339" t="s">
        <v>141</v>
      </c>
      <c r="D44" s="446">
        <v>1241.2</v>
      </c>
      <c r="E44" s="335"/>
      <c r="F44" s="751" t="s">
        <v>137</v>
      </c>
      <c r="G44" s="357"/>
      <c r="H44" s="357"/>
      <c r="I44" s="357"/>
      <c r="J44" s="383"/>
      <c r="K44" s="357"/>
      <c r="L44" s="358"/>
      <c r="M44" s="749"/>
    </row>
    <row r="45" spans="1:15" s="729" customFormat="1" ht="15" customHeight="1">
      <c r="A45" s="637" t="s">
        <v>138</v>
      </c>
      <c r="B45" s="339" t="s">
        <v>4295</v>
      </c>
      <c r="C45" s="339" t="s">
        <v>141</v>
      </c>
      <c r="D45" s="446">
        <v>1241.2</v>
      </c>
      <c r="E45" s="335"/>
      <c r="F45" s="751" t="s">
        <v>137</v>
      </c>
      <c r="G45" s="357"/>
      <c r="H45" s="357"/>
      <c r="I45" s="357"/>
      <c r="J45" s="383"/>
      <c r="K45" s="357"/>
      <c r="L45" s="358"/>
      <c r="M45" s="749"/>
    </row>
    <row r="46" spans="1:15" s="729" customFormat="1" ht="15" customHeight="1">
      <c r="A46" s="637" t="s">
        <v>138</v>
      </c>
      <c r="B46" s="339" t="s">
        <v>4296</v>
      </c>
      <c r="C46" s="339" t="s">
        <v>141</v>
      </c>
      <c r="D46" s="446">
        <v>1241.2</v>
      </c>
      <c r="E46" s="335"/>
      <c r="F46" s="751" t="s">
        <v>137</v>
      </c>
      <c r="G46" s="357"/>
      <c r="H46" s="357"/>
      <c r="I46" s="357"/>
      <c r="J46" s="383"/>
      <c r="K46" s="357"/>
      <c r="L46" s="358"/>
      <c r="M46" s="749"/>
    </row>
    <row r="47" spans="1:15" s="729" customFormat="1" ht="15" customHeight="1">
      <c r="A47" s="637" t="s">
        <v>138</v>
      </c>
      <c r="B47" s="339" t="s">
        <v>4297</v>
      </c>
      <c r="C47" s="339" t="s">
        <v>141</v>
      </c>
      <c r="D47" s="446">
        <v>1241.2</v>
      </c>
      <c r="E47" s="335"/>
      <c r="F47" s="751" t="s">
        <v>137</v>
      </c>
      <c r="G47" s="357"/>
      <c r="H47" s="357"/>
      <c r="I47" s="357"/>
      <c r="J47" s="383"/>
      <c r="K47" s="357"/>
      <c r="L47" s="358"/>
      <c r="M47" s="749"/>
    </row>
    <row r="48" spans="1:15" ht="15" customHeight="1">
      <c r="A48" s="637" t="s">
        <v>138</v>
      </c>
      <c r="B48" s="339" t="s">
        <v>4298</v>
      </c>
      <c r="C48" s="339" t="s">
        <v>141</v>
      </c>
      <c r="D48" s="446">
        <v>1241.2</v>
      </c>
      <c r="E48" s="335"/>
      <c r="F48" s="751" t="s">
        <v>137</v>
      </c>
      <c r="G48" s="423"/>
      <c r="H48" s="335"/>
      <c r="I48" s="357"/>
      <c r="K48" s="357"/>
      <c r="L48" s="358"/>
      <c r="M48" s="359"/>
      <c r="N48" s="360"/>
      <c r="O48" s="360"/>
    </row>
    <row r="49" spans="1:15" ht="15" customHeight="1">
      <c r="A49" s="637" t="s">
        <v>138</v>
      </c>
      <c r="B49" s="339" t="s">
        <v>4299</v>
      </c>
      <c r="C49" s="339" t="s">
        <v>141</v>
      </c>
      <c r="D49" s="468">
        <v>1241.2</v>
      </c>
      <c r="E49" s="335"/>
      <c r="F49" s="751" t="s">
        <v>137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 thickBot="1">
      <c r="A50" s="638" t="s">
        <v>138</v>
      </c>
      <c r="B50" s="362" t="s">
        <v>4300</v>
      </c>
      <c r="C50" s="362" t="s">
        <v>141</v>
      </c>
      <c r="D50" s="461">
        <v>1241.2</v>
      </c>
      <c r="E50" s="364"/>
      <c r="F50" s="753" t="s">
        <v>137</v>
      </c>
      <c r="G50" s="400"/>
      <c r="H50" s="364"/>
      <c r="I50" s="367"/>
      <c r="K50" s="357"/>
      <c r="L50" s="358"/>
      <c r="M50" s="359"/>
      <c r="N50" s="360"/>
      <c r="O50" s="360"/>
    </row>
    <row r="51" spans="1:15" ht="15" customHeight="1" thickBot="1">
      <c r="A51" s="639" t="s">
        <v>138</v>
      </c>
      <c r="B51" s="372" t="s">
        <v>3813</v>
      </c>
      <c r="C51" s="372" t="s">
        <v>390</v>
      </c>
      <c r="D51" s="472">
        <v>14400.24</v>
      </c>
      <c r="E51" s="373"/>
      <c r="F51" s="755" t="s">
        <v>190</v>
      </c>
      <c r="G51" s="404"/>
      <c r="H51" s="373"/>
      <c r="I51" s="375"/>
      <c r="K51" s="357"/>
      <c r="L51" s="358"/>
      <c r="M51" s="359"/>
      <c r="N51" s="360"/>
      <c r="O51" s="360"/>
    </row>
    <row r="52" spans="1:15" ht="15" customHeight="1">
      <c r="A52" s="637" t="s">
        <v>138</v>
      </c>
      <c r="B52" s="339" t="s">
        <v>3038</v>
      </c>
      <c r="C52" s="339" t="s">
        <v>1136</v>
      </c>
      <c r="D52" s="399">
        <v>-55711.32</v>
      </c>
      <c r="E52" s="335" t="s">
        <v>135</v>
      </c>
      <c r="F52" s="751" t="s">
        <v>190</v>
      </c>
      <c r="G52" s="423"/>
      <c r="H52" s="335"/>
      <c r="I52" s="357"/>
      <c r="K52" s="357"/>
      <c r="L52" s="358"/>
      <c r="M52" s="359"/>
      <c r="N52" s="360"/>
      <c r="O52" s="360"/>
    </row>
    <row r="53" spans="1:15" ht="15" customHeight="1" thickBot="1">
      <c r="A53" s="638" t="s">
        <v>138</v>
      </c>
      <c r="B53" s="362" t="s">
        <v>3038</v>
      </c>
      <c r="C53" s="362" t="s">
        <v>1136</v>
      </c>
      <c r="D53" s="363">
        <v>74053.240000000005</v>
      </c>
      <c r="E53" s="364" t="s">
        <v>135</v>
      </c>
      <c r="F53" s="753" t="s">
        <v>190</v>
      </c>
      <c r="G53" s="400"/>
      <c r="H53" s="364"/>
      <c r="I53" s="367"/>
      <c r="J53" s="388"/>
      <c r="K53" s="357"/>
      <c r="L53" s="358"/>
      <c r="M53" s="359"/>
      <c r="N53" s="360"/>
      <c r="O53" s="360"/>
    </row>
    <row r="54" spans="1:15" ht="15" customHeight="1" thickBot="1">
      <c r="A54" s="639" t="s">
        <v>138</v>
      </c>
      <c r="B54" s="507" t="s">
        <v>4203</v>
      </c>
      <c r="C54" s="372" t="s">
        <v>457</v>
      </c>
      <c r="D54" s="472">
        <v>18456.759999999998</v>
      </c>
      <c r="E54" s="373"/>
      <c r="F54" s="755" t="s">
        <v>190</v>
      </c>
      <c r="G54" s="404"/>
      <c r="H54" s="373"/>
      <c r="I54" s="375"/>
      <c r="K54" s="357"/>
      <c r="L54" s="358"/>
      <c r="M54" s="359"/>
      <c r="N54" s="360"/>
      <c r="O54" s="360"/>
    </row>
    <row r="55" spans="1:15" ht="15" customHeight="1">
      <c r="A55" s="643"/>
      <c r="B55" s="380"/>
      <c r="C55" s="380"/>
      <c r="D55" s="468"/>
      <c r="E55" s="335"/>
      <c r="F55" s="751"/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64"/>
      <c r="B56" s="79"/>
      <c r="C56" s="61"/>
      <c r="D56" s="65">
        <f>SUM(D5:D55)</f>
        <v>149028.67999999996</v>
      </c>
      <c r="E56" s="65"/>
      <c r="F56" s="65"/>
      <c r="G56" s="65">
        <f>SUM(G48:G55)</f>
        <v>0</v>
      </c>
      <c r="H56" s="65"/>
      <c r="I56" s="65"/>
      <c r="J56" s="384">
        <f>SUM(J48:J55)</f>
        <v>0</v>
      </c>
      <c r="K56" s="65"/>
      <c r="L56" s="65">
        <f>SUM(L48:L55)</f>
        <v>0</v>
      </c>
      <c r="M56" s="65">
        <f>SUM(M48:M55)</f>
        <v>0</v>
      </c>
      <c r="N56" s="65"/>
      <c r="O56" s="49"/>
    </row>
    <row r="57" spans="1:15" ht="15" customHeight="1">
      <c r="A57" s="64"/>
      <c r="B57" s="79"/>
      <c r="C57" s="61"/>
      <c r="D57" s="65"/>
      <c r="E57" s="13"/>
      <c r="F57" s="75"/>
      <c r="G57" s="65"/>
      <c r="H57" s="13"/>
      <c r="L57" s="42"/>
      <c r="M57" s="71"/>
      <c r="N57" s="49"/>
      <c r="O57" s="49"/>
    </row>
    <row r="58" spans="1:15" ht="15" customHeight="1">
      <c r="A58" s="46"/>
      <c r="B58" s="47"/>
      <c r="C58" s="47"/>
      <c r="D58" s="55"/>
      <c r="E58" s="13"/>
      <c r="F58" s="70"/>
      <c r="L58" s="42"/>
      <c r="M58" s="71"/>
      <c r="N58" s="49"/>
      <c r="O58" s="49"/>
    </row>
    <row r="59" spans="1:15" ht="12.75">
      <c r="A59" s="46"/>
      <c r="B59" s="47"/>
      <c r="C59" s="47"/>
      <c r="D59" s="65"/>
      <c r="E59" s="65"/>
      <c r="F59" s="65"/>
      <c r="G59" s="65"/>
      <c r="H59" s="65"/>
      <c r="I59" s="65"/>
      <c r="J59" s="384"/>
      <c r="K59" s="65"/>
      <c r="L59" s="65"/>
      <c r="M59" s="65"/>
      <c r="N59" s="80"/>
      <c r="O59" s="49"/>
    </row>
    <row r="60" spans="1:15" ht="12.75">
      <c r="A60" s="46"/>
      <c r="B60" s="47"/>
      <c r="C60" s="47"/>
      <c r="D60" s="52"/>
      <c r="E60" s="13"/>
      <c r="F60" s="65"/>
      <c r="G60" s="808"/>
      <c r="H60" s="73"/>
      <c r="I60" s="73"/>
      <c r="J60" s="517"/>
      <c r="K60" s="73"/>
      <c r="L60" s="73"/>
      <c r="M60" s="154">
        <f>L56+M56-G56</f>
        <v>0</v>
      </c>
      <c r="N60" s="81"/>
      <c r="O60" s="54"/>
    </row>
    <row r="61" spans="1:15" ht="12.75">
      <c r="A61" s="46"/>
      <c r="B61" s="47"/>
      <c r="C61" s="47"/>
      <c r="D61" s="52"/>
      <c r="E61" s="13"/>
      <c r="F61" s="73"/>
      <c r="G61" s="65"/>
      <c r="H61" s="73"/>
      <c r="I61" s="73"/>
      <c r="J61" s="517"/>
      <c r="K61" s="73"/>
      <c r="L61" s="73"/>
      <c r="M61" s="81"/>
      <c r="N61" s="81"/>
      <c r="O61" s="54"/>
    </row>
    <row r="62" spans="1:15" ht="12.75">
      <c r="A62" s="46"/>
      <c r="B62" s="47"/>
      <c r="C62" s="47"/>
      <c r="D62" s="52"/>
      <c r="E62" s="13"/>
      <c r="F62" s="73"/>
      <c r="G62" s="809"/>
      <c r="H62" s="812"/>
      <c r="I62" s="813"/>
      <c r="J62" s="517"/>
      <c r="K62" s="73"/>
      <c r="L62" s="73"/>
      <c r="M62" s="81"/>
      <c r="N62" s="81"/>
      <c r="O62" s="54"/>
    </row>
    <row r="63" spans="1:15" ht="12.75">
      <c r="A63" s="46"/>
      <c r="B63" s="47"/>
      <c r="C63" s="47"/>
      <c r="D63" s="52"/>
      <c r="E63" s="13"/>
      <c r="F63" s="73"/>
      <c r="G63" s="810"/>
      <c r="H63" s="810"/>
      <c r="I63" s="811"/>
      <c r="J63" s="517"/>
      <c r="K63" s="73"/>
      <c r="L63" s="73"/>
      <c r="M63" s="81"/>
      <c r="N63" s="81"/>
      <c r="O63" s="54"/>
    </row>
    <row r="64" spans="1:15" ht="12.75">
      <c r="A64" s="46"/>
      <c r="B64" s="47"/>
      <c r="C64" s="47"/>
      <c r="D64" s="52"/>
      <c r="E64" s="13"/>
      <c r="F64" s="73"/>
      <c r="G64" s="65"/>
      <c r="H64" s="73"/>
      <c r="I64" s="73"/>
      <c r="J64" s="517"/>
      <c r="K64" s="73"/>
      <c r="L64" s="73"/>
      <c r="M64" s="81"/>
      <c r="N64" s="81"/>
      <c r="O64" s="54"/>
    </row>
    <row r="65" spans="1:15" ht="12.75">
      <c r="A65" s="46"/>
      <c r="B65" s="47"/>
      <c r="C65" s="47"/>
      <c r="D65" s="52"/>
      <c r="E65" s="13"/>
      <c r="F65" s="73"/>
      <c r="G65" s="73"/>
      <c r="H65" s="73"/>
      <c r="I65" s="73"/>
      <c r="J65" s="517"/>
      <c r="K65" s="73"/>
      <c r="L65" s="73"/>
      <c r="M65" s="81"/>
      <c r="N65" s="81"/>
      <c r="O65" s="54"/>
    </row>
    <row r="66" spans="1:15" ht="12.75">
      <c r="A66" s="46"/>
      <c r="B66" s="47"/>
      <c r="C66" s="47"/>
      <c r="D66" s="52"/>
      <c r="E66" s="13"/>
      <c r="F66" s="73"/>
      <c r="G66" s="83"/>
      <c r="H66" s="83"/>
      <c r="I66" s="83"/>
      <c r="J66" s="517"/>
      <c r="K66" s="73"/>
      <c r="L66" s="73"/>
      <c r="M66" s="81"/>
      <c r="N66" s="81"/>
      <c r="O66" s="54"/>
    </row>
    <row r="67" spans="1:15" ht="12.75">
      <c r="A67" s="46"/>
      <c r="B67" s="47"/>
      <c r="C67" s="47"/>
      <c r="D67" s="52"/>
      <c r="E67" s="13"/>
      <c r="F67" s="73"/>
      <c r="G67" s="73"/>
      <c r="H67" s="73"/>
      <c r="I67" s="73"/>
      <c r="J67" s="517"/>
      <c r="K67" s="73"/>
      <c r="L67" s="73"/>
      <c r="M67" s="81"/>
      <c r="N67" s="81"/>
      <c r="O67" s="54"/>
    </row>
    <row r="68" spans="1:15" ht="12.75">
      <c r="A68" s="46"/>
      <c r="B68" s="47"/>
      <c r="C68" s="47"/>
      <c r="D68" s="52"/>
      <c r="E68" s="13"/>
      <c r="F68" s="73"/>
      <c r="G68" s="73"/>
      <c r="H68" s="73"/>
      <c r="I68" s="73"/>
      <c r="J68" s="517"/>
      <c r="K68" s="73"/>
      <c r="L68" s="73"/>
      <c r="M68" s="81"/>
      <c r="N68" s="81"/>
      <c r="O68" s="54"/>
    </row>
    <row r="69" spans="1:15" ht="12.75">
      <c r="A69" s="46"/>
      <c r="B69" s="47"/>
      <c r="C69" s="73"/>
      <c r="D69" s="81"/>
      <c r="E69" s="13"/>
      <c r="F69" s="73"/>
      <c r="G69" s="73"/>
      <c r="H69" s="73"/>
      <c r="I69" s="73"/>
      <c r="J69" s="517"/>
      <c r="K69" s="73"/>
      <c r="L69" s="73"/>
      <c r="M69" s="81"/>
      <c r="N69" s="81"/>
      <c r="O69" s="54"/>
    </row>
    <row r="70" spans="1:15" ht="12.75">
      <c r="A70" s="46"/>
      <c r="B70" s="47"/>
      <c r="C70" s="73"/>
      <c r="D70" s="81"/>
      <c r="E70" s="13"/>
      <c r="F70" s="73"/>
      <c r="G70" s="73"/>
      <c r="H70" s="73"/>
      <c r="I70" s="73"/>
      <c r="J70" s="517"/>
      <c r="K70" s="73"/>
      <c r="L70" s="73"/>
      <c r="M70" s="81"/>
      <c r="N70" s="81"/>
      <c r="O70" s="54"/>
    </row>
    <row r="71" spans="1:15" ht="12.75">
      <c r="A71" s="46"/>
      <c r="B71" s="47"/>
      <c r="C71" s="47"/>
      <c r="D71" s="52"/>
      <c r="E71" s="13"/>
      <c r="F71" s="73"/>
      <c r="G71" s="73"/>
      <c r="H71" s="73"/>
      <c r="I71" s="73"/>
      <c r="J71" s="517"/>
      <c r="K71" s="73"/>
      <c r="L71" s="73"/>
      <c r="M71" s="81"/>
      <c r="N71" s="81"/>
      <c r="O71" s="54"/>
    </row>
    <row r="72" spans="1:15" ht="12.75">
      <c r="A72" s="46"/>
      <c r="B72" s="47"/>
      <c r="C72" s="47"/>
      <c r="D72" s="52"/>
      <c r="E72" s="13"/>
      <c r="F72" s="73"/>
      <c r="G72" s="73"/>
      <c r="H72" s="73"/>
      <c r="I72" s="73"/>
      <c r="J72" s="517"/>
      <c r="K72" s="73"/>
      <c r="L72" s="73"/>
      <c r="M72" s="81"/>
      <c r="N72" s="81"/>
      <c r="O72" s="54"/>
    </row>
    <row r="73" spans="1:15" ht="12.75">
      <c r="A73" s="46"/>
      <c r="B73" s="47"/>
      <c r="C73" s="47"/>
      <c r="D73" s="48"/>
      <c r="E73" s="13"/>
      <c r="F73" s="73"/>
      <c r="G73"/>
      <c r="H73"/>
      <c r="I73"/>
      <c r="J73" s="518"/>
      <c r="K73"/>
      <c r="L73"/>
      <c r="M73" s="54"/>
      <c r="N73" s="54"/>
      <c r="O73" s="54"/>
    </row>
    <row r="74" spans="1:15" ht="12.75">
      <c r="A74" s="46"/>
      <c r="B74" s="47"/>
      <c r="C74" s="47"/>
      <c r="D74" s="48"/>
      <c r="E74" s="13"/>
      <c r="F74" s="73"/>
      <c r="G74"/>
      <c r="H74"/>
      <c r="I74"/>
      <c r="J74" s="518"/>
      <c r="K74"/>
      <c r="L74"/>
      <c r="M74" s="54"/>
      <c r="N74" s="54"/>
      <c r="O74" s="54"/>
    </row>
    <row r="75" spans="1:15">
      <c r="A75" s="66"/>
      <c r="B75" s="40" t="s">
        <v>25</v>
      </c>
      <c r="E75" s="40"/>
      <c r="M75" s="45"/>
      <c r="N75" s="49"/>
      <c r="O75" s="49"/>
    </row>
    <row r="76" spans="1:15">
      <c r="A76" s="59"/>
      <c r="B76" s="40" t="s">
        <v>127</v>
      </c>
      <c r="E76" s="40"/>
      <c r="M76" s="45"/>
      <c r="N76" s="49"/>
      <c r="O76" s="49"/>
    </row>
    <row r="77" spans="1:15">
      <c r="A77" s="60"/>
      <c r="B77" s="40" t="s">
        <v>161</v>
      </c>
      <c r="E77" s="40"/>
      <c r="M77" s="45"/>
      <c r="N77" s="49"/>
      <c r="O77" s="49"/>
    </row>
    <row r="78" spans="1:15">
      <c r="A78" s="842"/>
      <c r="B78" s="40" t="s">
        <v>3292</v>
      </c>
      <c r="M78" s="45"/>
      <c r="N78" s="49"/>
      <c r="O78" s="49"/>
    </row>
    <row r="79" spans="1:15">
      <c r="M79" s="45"/>
      <c r="N79" s="49"/>
      <c r="O79" s="49"/>
    </row>
    <row r="80" spans="1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</sheetData>
  <autoFilter ref="A4:O56"/>
  <sortState ref="A5:F54">
    <sortCondition ref="C5:C54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68"/>
  <sheetViews>
    <sheetView topLeftCell="A43" workbookViewId="0">
      <selection activeCell="F66" sqref="F66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4213</v>
      </c>
      <c r="E1" s="240"/>
      <c r="F1" s="240"/>
      <c r="G1" s="240"/>
      <c r="H1" s="533"/>
      <c r="I1" s="802"/>
      <c r="J1" s="802"/>
      <c r="K1" s="802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802"/>
      <c r="J2" s="802"/>
      <c r="K2" s="802"/>
      <c r="L2" s="239"/>
      <c r="M2" s="239"/>
    </row>
    <row r="3" spans="1:13" ht="15.75">
      <c r="A3" s="802"/>
      <c r="B3" s="802"/>
      <c r="C3" s="802"/>
      <c r="D3" s="802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802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802"/>
      <c r="L5" s="239"/>
      <c r="M5" s="239"/>
    </row>
    <row r="6" spans="1:13" ht="15" customHeight="1" thickBot="1">
      <c r="A6" s="362" t="s">
        <v>136</v>
      </c>
      <c r="B6" s="433" t="s">
        <v>4075</v>
      </c>
      <c r="C6" s="490">
        <v>-9000.44</v>
      </c>
      <c r="D6" s="362" t="s">
        <v>4207</v>
      </c>
      <c r="E6" s="525"/>
      <c r="F6" s="526">
        <f>SUM(C6:E6)</f>
        <v>-9000.44</v>
      </c>
      <c r="G6" s="527"/>
      <c r="H6" s="537"/>
      <c r="I6" s="527">
        <v>600640</v>
      </c>
      <c r="J6" s="714">
        <f>F6/1.16</f>
        <v>-7759.0000000000009</v>
      </c>
      <c r="K6" s="529">
        <f>J6*0.16</f>
        <v>-1241.4400000000003</v>
      </c>
      <c r="L6" s="602"/>
      <c r="M6" s="252"/>
    </row>
    <row r="7" spans="1:13" ht="15" customHeight="1">
      <c r="A7" s="339" t="s">
        <v>1136</v>
      </c>
      <c r="B7" s="431" t="s">
        <v>2978</v>
      </c>
      <c r="C7" s="399">
        <v>-55711.32</v>
      </c>
      <c r="D7" s="339" t="s">
        <v>4210</v>
      </c>
      <c r="E7" s="520">
        <f>SUM(C7:D7)</f>
        <v>-55711.32</v>
      </c>
      <c r="F7" s="521"/>
      <c r="G7" s="522"/>
      <c r="H7" s="533"/>
      <c r="I7" s="522">
        <v>600620</v>
      </c>
      <c r="J7" s="715">
        <f>E7/1.16</f>
        <v>-48027</v>
      </c>
      <c r="K7" s="524">
        <f>J7*0.16</f>
        <v>-7684.32</v>
      </c>
      <c r="L7" s="602"/>
      <c r="M7" s="252"/>
    </row>
    <row r="8" spans="1:13" ht="15" customHeight="1">
      <c r="A8" s="339" t="s">
        <v>136</v>
      </c>
      <c r="B8" s="431" t="s">
        <v>3527</v>
      </c>
      <c r="C8" s="399">
        <v>-9000.44</v>
      </c>
      <c r="D8" s="339" t="s">
        <v>4210</v>
      </c>
      <c r="E8" s="520"/>
      <c r="F8" s="521"/>
      <c r="G8" s="522"/>
      <c r="H8" s="533"/>
      <c r="I8" s="522"/>
      <c r="J8" s="715"/>
      <c r="K8" s="524"/>
      <c r="L8" s="602"/>
      <c r="M8" s="252"/>
    </row>
    <row r="9" spans="1:13" ht="15" customHeight="1" thickBot="1">
      <c r="A9" s="362" t="s">
        <v>136</v>
      </c>
      <c r="B9" s="433" t="s">
        <v>3526</v>
      </c>
      <c r="C9" s="400">
        <v>-9000.44</v>
      </c>
      <c r="D9" s="362" t="s">
        <v>4210</v>
      </c>
      <c r="E9" s="525">
        <f>SUM(C8:C9)</f>
        <v>-18000.88</v>
      </c>
      <c r="F9" s="526">
        <f>SUM(E7:E9)</f>
        <v>-73712.2</v>
      </c>
      <c r="G9" s="527"/>
      <c r="H9" s="537"/>
      <c r="I9" s="527">
        <v>600640</v>
      </c>
      <c r="J9" s="714">
        <f t="shared" ref="J9:J55" si="0">E9/1.16</f>
        <v>-15518.000000000002</v>
      </c>
      <c r="K9" s="529">
        <f t="shared" ref="K9:K55" si="1">J9*0.16</f>
        <v>-2482.8800000000006</v>
      </c>
      <c r="L9" s="602"/>
      <c r="M9" s="252"/>
    </row>
    <row r="10" spans="1:13" ht="15" customHeight="1" thickBot="1">
      <c r="A10" s="372" t="s">
        <v>2905</v>
      </c>
      <c r="B10" s="542" t="s">
        <v>3882</v>
      </c>
      <c r="C10" s="452">
        <v>-4499.6400000000003</v>
      </c>
      <c r="D10" s="372" t="s">
        <v>4212</v>
      </c>
      <c r="E10" s="543"/>
      <c r="F10" s="544">
        <f>SUM(C10:E10)</f>
        <v>-4499.6400000000003</v>
      </c>
      <c r="G10" s="545"/>
      <c r="H10" s="546"/>
      <c r="I10" s="545">
        <v>600616</v>
      </c>
      <c r="J10" s="717">
        <f>F10/1.16</f>
        <v>-3879.0000000000005</v>
      </c>
      <c r="K10" s="548">
        <f t="shared" si="1"/>
        <v>-620.6400000000001</v>
      </c>
      <c r="L10" s="602"/>
      <c r="M10" s="252"/>
    </row>
    <row r="11" spans="1:13" ht="15" customHeight="1">
      <c r="A11" s="339" t="s">
        <v>136</v>
      </c>
      <c r="B11" s="478" t="s">
        <v>4149</v>
      </c>
      <c r="C11" s="446">
        <v>1241.2</v>
      </c>
      <c r="D11" s="339" t="s">
        <v>4205</v>
      </c>
      <c r="E11" s="520">
        <f>SUM(C11:D11)</f>
        <v>1241.2</v>
      </c>
      <c r="F11" s="521"/>
      <c r="G11" s="522"/>
      <c r="H11" s="533"/>
      <c r="I11" s="522">
        <v>803001</v>
      </c>
      <c r="J11" s="715">
        <f t="shared" si="0"/>
        <v>1070</v>
      </c>
      <c r="K11" s="524">
        <f t="shared" si="1"/>
        <v>171.20000000000002</v>
      </c>
      <c r="L11" s="602"/>
      <c r="M11" s="252"/>
    </row>
    <row r="12" spans="1:13" ht="15" customHeight="1" thickBot="1">
      <c r="A12" s="362" t="s">
        <v>136</v>
      </c>
      <c r="B12" s="415" t="s">
        <v>3447</v>
      </c>
      <c r="C12" s="363">
        <v>9000.44</v>
      </c>
      <c r="D12" s="362" t="s">
        <v>4205</v>
      </c>
      <c r="E12" s="525">
        <f>SUM(C12:D12)</f>
        <v>9000.44</v>
      </c>
      <c r="F12" s="526">
        <f>SUM(E11:E12)</f>
        <v>10241.640000000001</v>
      </c>
      <c r="G12" s="527"/>
      <c r="H12" s="537"/>
      <c r="I12" s="527">
        <v>600640</v>
      </c>
      <c r="J12" s="714">
        <f t="shared" si="0"/>
        <v>7759.0000000000009</v>
      </c>
      <c r="K12" s="529">
        <f t="shared" si="1"/>
        <v>1241.4400000000003</v>
      </c>
      <c r="L12" s="602"/>
      <c r="M12" s="252"/>
    </row>
    <row r="13" spans="1:13" ht="15" customHeight="1">
      <c r="A13" s="339" t="s">
        <v>2905</v>
      </c>
      <c r="B13" s="478" t="s">
        <v>4153</v>
      </c>
      <c r="C13" s="446">
        <v>1241.2</v>
      </c>
      <c r="D13" s="339" t="s">
        <v>4206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339" t="s">
        <v>2905</v>
      </c>
      <c r="B14" s="478" t="s">
        <v>4154</v>
      </c>
      <c r="C14" s="446">
        <v>1241.2</v>
      </c>
      <c r="D14" s="339" t="s">
        <v>4206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339" t="s">
        <v>2905</v>
      </c>
      <c r="B15" s="478" t="s">
        <v>4155</v>
      </c>
      <c r="C15" s="446">
        <v>1241.2</v>
      </c>
      <c r="D15" s="339" t="s">
        <v>4206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339" t="s">
        <v>2905</v>
      </c>
      <c r="B16" s="478" t="s">
        <v>4156</v>
      </c>
      <c r="C16" s="446">
        <v>1241.2</v>
      </c>
      <c r="D16" s="339" t="s">
        <v>4206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5" customHeight="1">
      <c r="A17" s="339" t="s">
        <v>2905</v>
      </c>
      <c r="B17" s="478" t="s">
        <v>4157</v>
      </c>
      <c r="C17" s="446">
        <v>1241.2</v>
      </c>
      <c r="D17" s="339" t="s">
        <v>4206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339" t="s">
        <v>2905</v>
      </c>
      <c r="B18" s="478" t="s">
        <v>4158</v>
      </c>
      <c r="C18" s="446">
        <v>1241.2</v>
      </c>
      <c r="D18" s="339" t="s">
        <v>4206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2905</v>
      </c>
      <c r="B19" s="478" t="s">
        <v>4159</v>
      </c>
      <c r="C19" s="446">
        <v>1241.2</v>
      </c>
      <c r="D19" s="339" t="s">
        <v>4206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>
      <c r="A20" s="339" t="s">
        <v>136</v>
      </c>
      <c r="B20" s="478" t="s">
        <v>4160</v>
      </c>
      <c r="C20" s="446">
        <v>1241.2</v>
      </c>
      <c r="D20" s="339" t="s">
        <v>4206</v>
      </c>
      <c r="E20" s="520">
        <f>SUM(C13:C20)</f>
        <v>9929.6</v>
      </c>
      <c r="F20" s="521"/>
      <c r="G20" s="522"/>
      <c r="H20" s="533"/>
      <c r="I20" s="522">
        <v>803001</v>
      </c>
      <c r="J20" s="715">
        <f t="shared" si="0"/>
        <v>8560</v>
      </c>
      <c r="K20" s="524">
        <f t="shared" si="1"/>
        <v>1369.6000000000001</v>
      </c>
      <c r="L20" s="602"/>
      <c r="M20" s="252"/>
    </row>
    <row r="21" spans="1:13" ht="15" customHeight="1">
      <c r="A21" s="339" t="s">
        <v>136</v>
      </c>
      <c r="B21" s="341" t="s">
        <v>4075</v>
      </c>
      <c r="C21" s="353">
        <v>9000.44</v>
      </c>
      <c r="D21" s="339" t="s">
        <v>4206</v>
      </c>
      <c r="E21" s="520">
        <f>SUM(C21)</f>
        <v>9000.44</v>
      </c>
      <c r="F21" s="521"/>
      <c r="G21" s="522"/>
      <c r="H21" s="533"/>
      <c r="I21" s="522">
        <v>600640</v>
      </c>
      <c r="J21" s="715">
        <f t="shared" si="0"/>
        <v>7759.0000000000009</v>
      </c>
      <c r="K21" s="524">
        <f t="shared" si="1"/>
        <v>1241.4400000000003</v>
      </c>
      <c r="L21" s="602"/>
      <c r="M21" s="252"/>
    </row>
    <row r="22" spans="1:13" ht="15" customHeight="1">
      <c r="A22" s="339" t="s">
        <v>390</v>
      </c>
      <c r="B22" s="414" t="s">
        <v>3787</v>
      </c>
      <c r="C22" s="382">
        <v>14400.24</v>
      </c>
      <c r="D22" s="339" t="s">
        <v>4206</v>
      </c>
      <c r="E22" s="520">
        <f t="shared" ref="E22:E23" si="2">SUM(C22)</f>
        <v>14400.24</v>
      </c>
      <c r="F22" s="521"/>
      <c r="G22" s="522"/>
      <c r="H22" s="533"/>
      <c r="I22" s="522">
        <v>600623</v>
      </c>
      <c r="J22" s="715">
        <f t="shared" si="0"/>
        <v>12414</v>
      </c>
      <c r="K22" s="524">
        <f t="shared" si="1"/>
        <v>1986.24</v>
      </c>
      <c r="L22" s="602"/>
      <c r="M22" s="252"/>
    </row>
    <row r="23" spans="1:13" ht="15" customHeight="1" thickBot="1">
      <c r="A23" s="362" t="s">
        <v>457</v>
      </c>
      <c r="B23" s="415" t="s">
        <v>4151</v>
      </c>
      <c r="C23" s="363">
        <v>18456.759999999998</v>
      </c>
      <c r="D23" s="362" t="s">
        <v>4206</v>
      </c>
      <c r="E23" s="728">
        <f t="shared" si="2"/>
        <v>18456.759999999998</v>
      </c>
      <c r="F23" s="526">
        <f>SUM(E15:E23)</f>
        <v>51787.039999999994</v>
      </c>
      <c r="G23" s="527"/>
      <c r="H23" s="537"/>
      <c r="I23" s="527">
        <v>600691</v>
      </c>
      <c r="J23" s="714">
        <f t="shared" si="0"/>
        <v>15911</v>
      </c>
      <c r="K23" s="529">
        <f t="shared" si="1"/>
        <v>2545.7600000000002</v>
      </c>
      <c r="L23" s="602"/>
      <c r="M23" s="252"/>
    </row>
    <row r="24" spans="1:13" ht="15" customHeight="1">
      <c r="A24" s="339" t="s">
        <v>141</v>
      </c>
      <c r="B24" s="478" t="s">
        <v>4162</v>
      </c>
      <c r="C24" s="446">
        <v>1241.2</v>
      </c>
      <c r="D24" s="339" t="s">
        <v>4208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339" t="s">
        <v>141</v>
      </c>
      <c r="B25" s="478" t="s">
        <v>4163</v>
      </c>
      <c r="C25" s="446">
        <v>1241.2</v>
      </c>
      <c r="D25" s="339" t="s">
        <v>4208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339" t="s">
        <v>141</v>
      </c>
      <c r="B26" s="478" t="s">
        <v>4164</v>
      </c>
      <c r="C26" s="446">
        <v>1241.2</v>
      </c>
      <c r="D26" s="339" t="s">
        <v>4208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5" customHeight="1">
      <c r="A27" s="339" t="s">
        <v>141</v>
      </c>
      <c r="B27" s="478" t="s">
        <v>4165</v>
      </c>
      <c r="C27" s="446">
        <v>1241.2</v>
      </c>
      <c r="D27" s="339" t="s">
        <v>4208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5" customHeight="1">
      <c r="A28" s="339" t="s">
        <v>141</v>
      </c>
      <c r="B28" s="478" t="s">
        <v>4166</v>
      </c>
      <c r="C28" s="446">
        <v>1241.2</v>
      </c>
      <c r="D28" s="339" t="s">
        <v>4208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339" t="s">
        <v>141</v>
      </c>
      <c r="B29" s="478" t="s">
        <v>4167</v>
      </c>
      <c r="C29" s="446">
        <v>1241.2</v>
      </c>
      <c r="D29" s="339" t="s">
        <v>4208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339" t="s">
        <v>141</v>
      </c>
      <c r="B30" s="478" t="s">
        <v>4168</v>
      </c>
      <c r="C30" s="446">
        <v>1241.2</v>
      </c>
      <c r="D30" s="339" t="s">
        <v>4208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>
      <c r="A31" s="339" t="s">
        <v>141</v>
      </c>
      <c r="B31" s="478" t="s">
        <v>4169</v>
      </c>
      <c r="C31" s="446">
        <v>1241.2</v>
      </c>
      <c r="D31" s="339" t="s">
        <v>4208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39" t="s">
        <v>141</v>
      </c>
      <c r="B32" s="478" t="s">
        <v>4170</v>
      </c>
      <c r="C32" s="446">
        <v>1241.2</v>
      </c>
      <c r="D32" s="339" t="s">
        <v>4208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39" t="s">
        <v>141</v>
      </c>
      <c r="B33" s="478" t="s">
        <v>4171</v>
      </c>
      <c r="C33" s="446">
        <v>1241.2</v>
      </c>
      <c r="D33" s="339" t="s">
        <v>4208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>
      <c r="A34" s="339" t="s">
        <v>141</v>
      </c>
      <c r="B34" s="478" t="s">
        <v>4172</v>
      </c>
      <c r="C34" s="446">
        <v>1241.2</v>
      </c>
      <c r="D34" s="339" t="s">
        <v>4208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5" customHeight="1">
      <c r="A35" s="339" t="s">
        <v>141</v>
      </c>
      <c r="B35" s="478" t="s">
        <v>4173</v>
      </c>
      <c r="C35" s="446">
        <v>1241.2</v>
      </c>
      <c r="D35" s="339" t="s">
        <v>4208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339" t="s">
        <v>141</v>
      </c>
      <c r="B36" s="478" t="s">
        <v>4174</v>
      </c>
      <c r="C36" s="446">
        <v>1241.2</v>
      </c>
      <c r="D36" s="339" t="s">
        <v>4208</v>
      </c>
      <c r="E36" s="520"/>
      <c r="F36" s="521"/>
      <c r="G36" s="522"/>
      <c r="H36" s="533"/>
      <c r="I36" s="522"/>
      <c r="J36" s="715"/>
      <c r="K36" s="524"/>
      <c r="L36" s="602"/>
      <c r="M36" s="252"/>
    </row>
    <row r="37" spans="1:13" ht="15" customHeight="1">
      <c r="A37" s="339" t="s">
        <v>141</v>
      </c>
      <c r="B37" s="478" t="s">
        <v>4175</v>
      </c>
      <c r="C37" s="446">
        <v>1241.2</v>
      </c>
      <c r="D37" s="339" t="s">
        <v>4208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5" customHeight="1">
      <c r="A38" s="339" t="s">
        <v>141</v>
      </c>
      <c r="B38" s="478" t="s">
        <v>4176</v>
      </c>
      <c r="C38" s="446">
        <v>1241.2</v>
      </c>
      <c r="D38" s="339" t="s">
        <v>4208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39" t="s">
        <v>136</v>
      </c>
      <c r="B39" s="478" t="s">
        <v>4177</v>
      </c>
      <c r="C39" s="446">
        <v>1241.2</v>
      </c>
      <c r="D39" s="339" t="s">
        <v>4208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>
      <c r="A40" s="339" t="s">
        <v>136</v>
      </c>
      <c r="B40" s="478" t="s">
        <v>4178</v>
      </c>
      <c r="C40" s="446">
        <v>1241.2</v>
      </c>
      <c r="D40" s="339" t="s">
        <v>4208</v>
      </c>
      <c r="E40" s="520">
        <f>SUM(C24:C40)</f>
        <v>21100.400000000005</v>
      </c>
      <c r="F40" s="521"/>
      <c r="G40" s="522"/>
      <c r="H40" s="533"/>
      <c r="I40" s="522">
        <v>803001</v>
      </c>
      <c r="J40" s="715">
        <f>E40/1.16</f>
        <v>18190.000000000007</v>
      </c>
      <c r="K40" s="524">
        <f>J40*0.16</f>
        <v>2910.400000000001</v>
      </c>
      <c r="L40" s="602"/>
      <c r="M40" s="252"/>
    </row>
    <row r="41" spans="1:13" ht="15" customHeight="1">
      <c r="A41" s="339" t="s">
        <v>136</v>
      </c>
      <c r="B41" s="414" t="s">
        <v>3653</v>
      </c>
      <c r="C41" s="382">
        <v>9000.44</v>
      </c>
      <c r="D41" s="339" t="s">
        <v>4208</v>
      </c>
      <c r="E41" s="520">
        <f>SUM(C41:D41)</f>
        <v>9000.44</v>
      </c>
      <c r="F41" s="521"/>
      <c r="G41" s="522"/>
      <c r="H41" s="533"/>
      <c r="I41" s="522">
        <v>600640</v>
      </c>
      <c r="J41" s="715">
        <f t="shared" si="0"/>
        <v>7759.0000000000009</v>
      </c>
      <c r="K41" s="524">
        <f t="shared" si="1"/>
        <v>1241.4400000000003</v>
      </c>
      <c r="L41" s="602"/>
      <c r="M41" s="252"/>
    </row>
    <row r="42" spans="1:13" ht="15" customHeight="1" thickBot="1">
      <c r="A42" s="362" t="s">
        <v>134</v>
      </c>
      <c r="B42" s="415" t="s">
        <v>3437</v>
      </c>
      <c r="C42" s="363">
        <v>11456.16</v>
      </c>
      <c r="D42" s="362" t="s">
        <v>4208</v>
      </c>
      <c r="E42" s="728">
        <f>SUM(C42:D42)</f>
        <v>11456.16</v>
      </c>
      <c r="F42" s="526">
        <f>SUM(E40:E42)</f>
        <v>41557</v>
      </c>
      <c r="G42" s="527"/>
      <c r="H42" s="537"/>
      <c r="I42" s="527">
        <v>600644</v>
      </c>
      <c r="J42" s="714">
        <f t="shared" si="0"/>
        <v>9876</v>
      </c>
      <c r="K42" s="529">
        <f t="shared" si="1"/>
        <v>1580.16</v>
      </c>
      <c r="L42" s="602"/>
      <c r="M42" s="252"/>
    </row>
    <row r="43" spans="1:13" ht="15" customHeight="1">
      <c r="A43" s="339" t="s">
        <v>136</v>
      </c>
      <c r="B43" s="341" t="s">
        <v>3526</v>
      </c>
      <c r="C43" s="353">
        <v>9000.44</v>
      </c>
      <c r="D43" s="339" t="s">
        <v>4209</v>
      </c>
      <c r="E43" s="520"/>
      <c r="F43" s="521"/>
      <c r="G43" s="522"/>
      <c r="H43" s="533"/>
      <c r="I43" s="522"/>
      <c r="J43" s="715"/>
      <c r="K43" s="524"/>
      <c r="L43" s="602"/>
      <c r="M43" s="252"/>
    </row>
    <row r="44" spans="1:13" ht="15" customHeight="1">
      <c r="A44" s="339" t="s">
        <v>136</v>
      </c>
      <c r="B44" s="341" t="s">
        <v>3461</v>
      </c>
      <c r="C44" s="353">
        <v>9000.44</v>
      </c>
      <c r="D44" s="339" t="s">
        <v>4209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>
      <c r="A45" s="339" t="s">
        <v>136</v>
      </c>
      <c r="B45" s="414" t="s">
        <v>3527</v>
      </c>
      <c r="C45" s="382">
        <v>9000.44</v>
      </c>
      <c r="D45" s="339" t="s">
        <v>4209</v>
      </c>
      <c r="E45" s="520">
        <f>SUM(C43:C45)</f>
        <v>27001.32</v>
      </c>
      <c r="F45" s="521"/>
      <c r="G45" s="522"/>
      <c r="H45" s="533"/>
      <c r="I45" s="522">
        <v>600640</v>
      </c>
      <c r="J45" s="715">
        <f t="shared" si="0"/>
        <v>23277</v>
      </c>
      <c r="K45" s="524">
        <f t="shared" si="1"/>
        <v>3724.32</v>
      </c>
      <c r="L45" s="602"/>
      <c r="M45" s="252"/>
    </row>
    <row r="46" spans="1:13" ht="15" customHeight="1" thickBot="1">
      <c r="A46" s="362" t="s">
        <v>1136</v>
      </c>
      <c r="B46" s="415" t="s">
        <v>2978</v>
      </c>
      <c r="C46" s="363">
        <v>74053.240000000005</v>
      </c>
      <c r="D46" s="362" t="s">
        <v>4209</v>
      </c>
      <c r="E46" s="525">
        <f>SUM(C46:D46)</f>
        <v>74053.240000000005</v>
      </c>
      <c r="F46" s="526">
        <f>SUM(E44:E46)</f>
        <v>101054.56</v>
      </c>
      <c r="G46" s="527"/>
      <c r="H46" s="537"/>
      <c r="I46" s="527">
        <v>600620</v>
      </c>
      <c r="J46" s="714">
        <f t="shared" si="0"/>
        <v>63839.000000000007</v>
      </c>
      <c r="K46" s="529">
        <f t="shared" si="1"/>
        <v>10214.240000000002</v>
      </c>
      <c r="L46" s="602"/>
      <c r="M46" s="252"/>
    </row>
    <row r="47" spans="1:13" ht="15" customHeight="1">
      <c r="A47" s="339" t="s">
        <v>136</v>
      </c>
      <c r="B47" s="478" t="s">
        <v>4179</v>
      </c>
      <c r="C47" s="446">
        <v>1241.2</v>
      </c>
      <c r="D47" s="339" t="s">
        <v>4211</v>
      </c>
      <c r="E47" s="520"/>
      <c r="F47" s="521"/>
      <c r="G47" s="522"/>
      <c r="H47" s="533"/>
      <c r="I47" s="522"/>
      <c r="J47" s="715"/>
      <c r="K47" s="524"/>
      <c r="L47" s="602"/>
      <c r="M47" s="252"/>
    </row>
    <row r="48" spans="1:13" ht="15" customHeight="1">
      <c r="A48" s="339" t="s">
        <v>136</v>
      </c>
      <c r="B48" s="478" t="s">
        <v>4180</v>
      </c>
      <c r="C48" s="446">
        <v>1241.2</v>
      </c>
      <c r="D48" s="339" t="s">
        <v>4211</v>
      </c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5" customHeight="1">
      <c r="A49" s="339" t="s">
        <v>136</v>
      </c>
      <c r="B49" s="478" t="s">
        <v>4181</v>
      </c>
      <c r="C49" s="446">
        <v>1241.2</v>
      </c>
      <c r="D49" s="339" t="s">
        <v>4211</v>
      </c>
      <c r="E49" s="520"/>
      <c r="F49" s="521"/>
      <c r="G49" s="522"/>
      <c r="H49" s="533"/>
      <c r="I49" s="522"/>
      <c r="J49" s="715"/>
      <c r="K49" s="524"/>
      <c r="L49" s="602"/>
      <c r="M49" s="252"/>
    </row>
    <row r="50" spans="1:13" ht="15" customHeight="1">
      <c r="A50" s="339" t="s">
        <v>136</v>
      </c>
      <c r="B50" s="478" t="s">
        <v>4182</v>
      </c>
      <c r="C50" s="446">
        <v>1241.2</v>
      </c>
      <c r="D50" s="339" t="s">
        <v>4211</v>
      </c>
      <c r="E50" s="520"/>
      <c r="F50" s="521"/>
      <c r="G50" s="522"/>
      <c r="H50" s="533"/>
      <c r="I50" s="522"/>
      <c r="J50" s="715"/>
      <c r="K50" s="524"/>
      <c r="L50" s="602"/>
      <c r="M50" s="252"/>
    </row>
    <row r="51" spans="1:13" ht="15" customHeight="1">
      <c r="A51" s="339" t="s">
        <v>136</v>
      </c>
      <c r="B51" s="478" t="s">
        <v>4183</v>
      </c>
      <c r="C51" s="446">
        <v>1241.2</v>
      </c>
      <c r="D51" s="339" t="s">
        <v>4211</v>
      </c>
      <c r="E51" s="520"/>
      <c r="F51" s="521"/>
      <c r="G51" s="522"/>
      <c r="H51" s="533"/>
      <c r="I51" s="522"/>
      <c r="J51" s="715"/>
      <c r="K51" s="524"/>
      <c r="L51" s="602"/>
      <c r="M51" s="252"/>
    </row>
    <row r="52" spans="1:13" ht="15" customHeight="1">
      <c r="A52" s="339" t="s">
        <v>136</v>
      </c>
      <c r="B52" s="478" t="s">
        <v>4184</v>
      </c>
      <c r="C52" s="446">
        <v>1241.2</v>
      </c>
      <c r="D52" s="339" t="s">
        <v>4211</v>
      </c>
      <c r="E52" s="520"/>
      <c r="F52" s="521"/>
      <c r="G52" s="522"/>
      <c r="H52" s="533"/>
      <c r="I52" s="522"/>
      <c r="J52" s="715"/>
      <c r="K52" s="524"/>
      <c r="L52" s="602"/>
      <c r="M52" s="252"/>
    </row>
    <row r="53" spans="1:13" ht="15" customHeight="1">
      <c r="A53" s="339" t="s">
        <v>383</v>
      </c>
      <c r="B53" s="478" t="s">
        <v>4185</v>
      </c>
      <c r="C53" s="446">
        <v>1241.2</v>
      </c>
      <c r="D53" s="339" t="s">
        <v>4211</v>
      </c>
      <c r="E53" s="520">
        <f>SUM(C47:C53)</f>
        <v>8688.4</v>
      </c>
      <c r="F53" s="521"/>
      <c r="G53" s="522"/>
      <c r="H53" s="533"/>
      <c r="I53" s="522">
        <v>803001</v>
      </c>
      <c r="J53" s="715">
        <f t="shared" si="0"/>
        <v>7490</v>
      </c>
      <c r="K53" s="524">
        <f t="shared" si="1"/>
        <v>1198.4000000000001</v>
      </c>
      <c r="L53" s="602"/>
      <c r="M53" s="252"/>
    </row>
    <row r="54" spans="1:13" ht="15" customHeight="1">
      <c r="A54" s="339" t="s">
        <v>134</v>
      </c>
      <c r="B54" s="414" t="s">
        <v>2520</v>
      </c>
      <c r="C54" s="382">
        <v>11456.16</v>
      </c>
      <c r="D54" s="339" t="s">
        <v>4211</v>
      </c>
      <c r="E54" s="520"/>
      <c r="F54" s="521"/>
      <c r="G54" s="522"/>
      <c r="H54" s="533"/>
      <c r="I54" s="522"/>
      <c r="J54" s="715"/>
      <c r="K54" s="524"/>
      <c r="L54" s="602"/>
      <c r="M54" s="252"/>
    </row>
    <row r="55" spans="1:13" ht="15" customHeight="1" thickBot="1">
      <c r="A55" s="362" t="s">
        <v>134</v>
      </c>
      <c r="B55" s="415" t="s">
        <v>2206</v>
      </c>
      <c r="C55" s="363">
        <v>11456.16</v>
      </c>
      <c r="D55" s="362" t="s">
        <v>4211</v>
      </c>
      <c r="E55" s="525">
        <f>SUM(C54:C55)</f>
        <v>22912.32</v>
      </c>
      <c r="F55" s="526">
        <f>SUM(E51:E55)</f>
        <v>31600.720000000001</v>
      </c>
      <c r="G55" s="527"/>
      <c r="H55" s="537"/>
      <c r="I55" s="527">
        <v>600644</v>
      </c>
      <c r="J55" s="714">
        <f t="shared" si="0"/>
        <v>19752</v>
      </c>
      <c r="K55" s="529">
        <f t="shared" si="1"/>
        <v>3160.32</v>
      </c>
      <c r="L55" s="602"/>
      <c r="M55" s="252"/>
    </row>
    <row r="56" spans="1:13" ht="15" customHeight="1">
      <c r="A56" s="380"/>
      <c r="B56" s="414"/>
      <c r="C56" s="48"/>
      <c r="D56" s="380"/>
      <c r="E56" s="520"/>
      <c r="F56" s="521"/>
      <c r="G56" s="522"/>
      <c r="H56" s="533"/>
      <c r="I56" s="522"/>
      <c r="J56" s="715"/>
      <c r="K56" s="524"/>
      <c r="L56" s="602"/>
      <c r="M56" s="252"/>
    </row>
    <row r="57" spans="1:13" ht="15" customHeight="1">
      <c r="A57" s="380"/>
      <c r="B57" s="414"/>
      <c r="C57" s="48"/>
      <c r="D57" s="380"/>
      <c r="E57" s="520"/>
      <c r="F57" s="521"/>
      <c r="G57" s="522"/>
      <c r="H57" s="533"/>
      <c r="I57" s="522"/>
      <c r="J57" s="715"/>
      <c r="K57" s="524"/>
      <c r="L57" s="602"/>
      <c r="M57" s="252"/>
    </row>
    <row r="58" spans="1:13" ht="15" customHeight="1">
      <c r="A58" s="380"/>
      <c r="B58" s="708"/>
      <c r="C58" s="382"/>
      <c r="D58" s="380"/>
      <c r="E58" s="520"/>
      <c r="F58" s="521"/>
      <c r="G58" s="522"/>
      <c r="H58" s="533"/>
      <c r="I58" s="522"/>
      <c r="J58" s="715"/>
      <c r="K58" s="524"/>
      <c r="L58" s="602"/>
      <c r="M58" s="252"/>
    </row>
    <row r="59" spans="1:13" ht="15" customHeight="1">
      <c r="A59" s="325"/>
      <c r="B59" s="802"/>
      <c r="C59" s="281">
        <f>SUM(C6:C58)</f>
        <v>149028.67999999996</v>
      </c>
      <c r="D59" s="281"/>
      <c r="E59" s="281"/>
      <c r="F59" s="281">
        <f>SUM(F6:F58)</f>
        <v>149028.68</v>
      </c>
      <c r="G59" s="281"/>
      <c r="H59" s="534">
        <f t="shared" ref="H59:K59" si="3">SUM(H6:H58)</f>
        <v>0</v>
      </c>
      <c r="I59" s="281"/>
      <c r="J59" s="281">
        <f t="shared" si="3"/>
        <v>128473.00000000001</v>
      </c>
      <c r="K59" s="281">
        <f t="shared" si="3"/>
        <v>20555.680000000004</v>
      </c>
      <c r="L59" s="281"/>
      <c r="M59" s="283"/>
    </row>
    <row r="60" spans="1:13" ht="15" customHeight="1">
      <c r="A60" s="278"/>
      <c r="B60" s="802"/>
      <c r="C60" s="240"/>
      <c r="D60" s="281"/>
      <c r="E60" s="281"/>
      <c r="F60" s="237"/>
      <c r="G60" s="240"/>
      <c r="H60" s="533"/>
      <c r="I60" s="240"/>
      <c r="J60" s="243"/>
      <c r="K60" s="251"/>
      <c r="L60" s="252"/>
      <c r="M60" s="252"/>
    </row>
    <row r="61" spans="1:13" ht="15" customHeight="1">
      <c r="A61" s="697"/>
      <c r="B61" s="1052"/>
      <c r="C61" s="1051"/>
      <c r="D61" s="1051"/>
      <c r="E61" s="1051"/>
      <c r="F61" s="1051"/>
      <c r="G61" s="240"/>
      <c r="H61" s="533"/>
      <c r="I61" s="240"/>
      <c r="J61" s="243"/>
      <c r="K61" s="251"/>
      <c r="L61" s="252"/>
      <c r="M61" s="252"/>
    </row>
    <row r="62" spans="1:13" ht="15.75">
      <c r="A62" s="284"/>
      <c r="B62" s="595"/>
      <c r="C62" s="273"/>
      <c r="D62" s="281"/>
      <c r="E62" s="809" t="s">
        <v>4312</v>
      </c>
      <c r="F62" s="812">
        <v>43005</v>
      </c>
      <c r="G62" s="813">
        <v>323453.24</v>
      </c>
      <c r="H62" s="534"/>
      <c r="I62" s="281"/>
      <c r="J62" s="281"/>
      <c r="K62" s="281"/>
      <c r="L62" s="286"/>
      <c r="M62" s="252"/>
    </row>
    <row r="63" spans="1:13" ht="15.75" thickBot="1">
      <c r="A63" s="603"/>
      <c r="B63" s="273"/>
      <c r="C63" s="273"/>
      <c r="D63" s="250"/>
      <c r="E63" s="810" t="s">
        <v>4313</v>
      </c>
      <c r="F63" s="810">
        <v>43005</v>
      </c>
      <c r="G63" s="811">
        <v>149028.68</v>
      </c>
      <c r="H63" s="535"/>
      <c r="I63" s="239"/>
      <c r="J63" s="239"/>
      <c r="K63" s="252"/>
      <c r="L63" s="252"/>
      <c r="M63" s="288"/>
    </row>
    <row r="64" spans="1:13" ht="16.5" thickBot="1">
      <c r="A64" s="284"/>
      <c r="B64" s="273"/>
      <c r="C64" s="273"/>
      <c r="D64" s="250"/>
      <c r="E64" s="330"/>
      <c r="F64" s="331"/>
      <c r="G64" s="332"/>
      <c r="H64" s="535"/>
      <c r="I64" s="239"/>
      <c r="J64" s="289" t="s">
        <v>551</v>
      </c>
      <c r="K64" s="290">
        <f>J59+K59-F59</f>
        <v>0</v>
      </c>
      <c r="L64" s="252"/>
      <c r="M64" s="288"/>
    </row>
    <row r="65" spans="1:13" ht="15.75">
      <c r="A65" s="284"/>
      <c r="B65" s="273"/>
      <c r="C65" s="239"/>
      <c r="D65" s="252"/>
      <c r="E65" s="239"/>
      <c r="F65" s="239"/>
      <c r="G65" s="252"/>
      <c r="H65" s="535"/>
      <c r="I65" s="239"/>
      <c r="J65" s="239"/>
      <c r="K65" s="252"/>
      <c r="L65" s="252"/>
      <c r="M65" s="288"/>
    </row>
    <row r="66" spans="1:13" ht="15.75">
      <c r="A66" s="284"/>
      <c r="B66" s="273"/>
      <c r="C66" s="273"/>
      <c r="D66" s="250"/>
      <c r="E66" s="239"/>
      <c r="F66" s="239"/>
      <c r="G66" s="239"/>
      <c r="H66" s="535"/>
      <c r="I66" s="239"/>
      <c r="J66" s="239"/>
      <c r="K66" s="252"/>
      <c r="L66" s="252"/>
      <c r="M66" s="288"/>
    </row>
    <row r="67" spans="1:13" ht="15.75">
      <c r="A67" s="284"/>
      <c r="B67" s="273"/>
      <c r="C67" s="273"/>
      <c r="D67" s="250"/>
      <c r="E67" s="239"/>
      <c r="F67" s="239"/>
      <c r="G67" s="239"/>
      <c r="H67" s="535"/>
      <c r="I67" s="239"/>
      <c r="J67" s="239"/>
      <c r="K67" s="252"/>
      <c r="L67" s="252"/>
      <c r="M67" s="288"/>
    </row>
    <row r="68" spans="1:13" ht="15.75">
      <c r="A68" s="284"/>
      <c r="B68" s="273"/>
      <c r="C68" s="273"/>
      <c r="D68" s="291"/>
      <c r="E68" s="292"/>
      <c r="F68" s="292"/>
      <c r="G68" s="292"/>
      <c r="H68" s="536"/>
      <c r="I68" s="292"/>
      <c r="J68" s="292"/>
      <c r="K68" s="288"/>
      <c r="L68" s="288"/>
      <c r="M68" s="288"/>
    </row>
    <row r="69" spans="1:13" ht="15.75">
      <c r="A69" s="604"/>
      <c r="B69" s="605"/>
      <c r="C69" s="606"/>
      <c r="D69" s="520"/>
      <c r="E69" s="292"/>
      <c r="F69" s="292"/>
      <c r="G69" s="292"/>
      <c r="H69" s="536"/>
      <c r="I69" s="292"/>
      <c r="J69" s="292"/>
      <c r="K69" s="288"/>
      <c r="L69" s="288"/>
      <c r="M69" s="288"/>
    </row>
    <row r="70" spans="1:13" ht="15.75">
      <c r="A70" s="294"/>
      <c r="B70" s="239" t="s">
        <v>25</v>
      </c>
      <c r="C70" s="239"/>
      <c r="D70" s="239"/>
      <c r="E70" s="240"/>
      <c r="F70" s="240"/>
      <c r="G70" s="240"/>
      <c r="H70" s="533"/>
      <c r="I70" s="240"/>
      <c r="J70" s="240"/>
      <c r="K70" s="295"/>
      <c r="L70" s="252"/>
      <c r="M70" s="252"/>
    </row>
    <row r="71" spans="1:13" ht="15.75">
      <c r="A71" s="296"/>
      <c r="B71" s="239" t="s">
        <v>127</v>
      </c>
      <c r="C71" s="239"/>
      <c r="D71" s="239"/>
      <c r="E71" s="240"/>
      <c r="F71" s="240"/>
      <c r="G71" s="240"/>
      <c r="H71" s="533"/>
      <c r="I71" s="240"/>
      <c r="J71" s="240"/>
      <c r="K71" s="295"/>
      <c r="L71" s="252"/>
      <c r="M71" s="252"/>
    </row>
    <row r="72" spans="1:13" ht="15.75">
      <c r="A72" s="297"/>
      <c r="B72" s="239" t="s">
        <v>161</v>
      </c>
      <c r="C72" s="239"/>
      <c r="D72" s="239"/>
      <c r="E72" s="240"/>
      <c r="F72" s="240"/>
      <c r="G72" s="240"/>
      <c r="H72" s="533"/>
      <c r="I72" s="240"/>
      <c r="J72" s="240"/>
      <c r="K72" s="295"/>
      <c r="L72" s="252"/>
      <c r="M72" s="252"/>
    </row>
    <row r="73" spans="1:13" ht="15.75">
      <c r="A73" s="239"/>
      <c r="B73" s="239"/>
      <c r="C73" s="239"/>
      <c r="D73" s="239"/>
      <c r="E73" s="240"/>
      <c r="F73" s="240"/>
      <c r="G73" s="240"/>
      <c r="H73" s="533"/>
      <c r="I73" s="240"/>
      <c r="J73" s="240"/>
      <c r="K73" s="295"/>
      <c r="L73" s="252"/>
      <c r="M73" s="252"/>
    </row>
    <row r="74" spans="1:13" ht="15.75">
      <c r="A74" s="239"/>
      <c r="B74" s="239"/>
      <c r="C74" s="239"/>
      <c r="D74" s="239"/>
      <c r="E74" s="240"/>
      <c r="F74" s="240"/>
      <c r="G74" s="240"/>
      <c r="H74" s="533"/>
      <c r="I74" s="240"/>
      <c r="J74" s="240"/>
      <c r="K74" s="295"/>
      <c r="L74" s="252"/>
      <c r="M74" s="252"/>
    </row>
    <row r="75" spans="1:13">
      <c r="K75" s="45"/>
      <c r="L75" s="49"/>
      <c r="M75" s="49"/>
    </row>
    <row r="76" spans="1:13">
      <c r="K76" s="45"/>
      <c r="L76" s="49"/>
      <c r="M76" s="49"/>
    </row>
    <row r="77" spans="1:13">
      <c r="K77" s="45"/>
      <c r="L77" s="49"/>
      <c r="M77" s="49"/>
    </row>
    <row r="78" spans="1:13">
      <c r="K78" s="45"/>
      <c r="L78" s="49"/>
      <c r="M78" s="49"/>
    </row>
    <row r="79" spans="1:13">
      <c r="K79" s="45"/>
      <c r="L79" s="49"/>
      <c r="M79" s="49"/>
    </row>
    <row r="80" spans="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</sheetData>
  <autoFilter ref="A5:L62"/>
  <sortState ref="A6:D55">
    <sortCondition ref="D6:D55"/>
  </sortState>
  <mergeCells count="3">
    <mergeCell ref="I3:K3"/>
    <mergeCell ref="A4:D4"/>
    <mergeCell ref="B61:F61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63"/>
  <sheetViews>
    <sheetView zoomScale="101" zoomScaleNormal="101" workbookViewId="0">
      <pane ySplit="4" topLeftCell="A20" activePane="bottomLeft" state="frozenSplit"/>
      <selection pane="bottomLeft" activeCell="N14" sqref="N14:N36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4215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4220</v>
      </c>
      <c r="B5" s="343" t="s">
        <v>4254</v>
      </c>
      <c r="C5" s="343" t="s">
        <v>4078</v>
      </c>
      <c r="D5" s="431"/>
      <c r="E5" s="431"/>
      <c r="F5" s="431"/>
      <c r="G5" s="659">
        <v>-14317.88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4122</v>
      </c>
      <c r="O5" s="339" t="s">
        <v>457</v>
      </c>
      <c r="P5" s="339" t="s">
        <v>4304</v>
      </c>
      <c r="Q5" s="642"/>
      <c r="R5" s="29"/>
    </row>
    <row r="6" spans="1:18" s="24" customFormat="1" ht="12.75">
      <c r="A6" s="343" t="s">
        <v>4221</v>
      </c>
      <c r="B6" s="343" t="s">
        <v>4254</v>
      </c>
      <c r="C6" s="343" t="s">
        <v>3855</v>
      </c>
      <c r="D6" s="431"/>
      <c r="E6" s="431"/>
      <c r="F6" s="431"/>
      <c r="G6" s="659">
        <v>-9000.44</v>
      </c>
      <c r="H6" s="335" t="s">
        <v>135</v>
      </c>
      <c r="I6" s="399"/>
      <c r="J6" s="336"/>
      <c r="K6" s="337"/>
      <c r="L6" s="337"/>
      <c r="M6" s="637" t="s">
        <v>138</v>
      </c>
      <c r="N6" s="339" t="s">
        <v>4256</v>
      </c>
      <c r="O6" s="339" t="s">
        <v>136</v>
      </c>
      <c r="P6" s="339" t="s">
        <v>4307</v>
      </c>
      <c r="Q6" s="642"/>
      <c r="R6" s="29"/>
    </row>
    <row r="7" spans="1:18" s="24" customFormat="1" ht="12.75">
      <c r="A7" s="343" t="s">
        <v>4222</v>
      </c>
      <c r="B7" s="343" t="s">
        <v>4254</v>
      </c>
      <c r="C7" s="343" t="s">
        <v>4075</v>
      </c>
      <c r="D7" s="431"/>
      <c r="E7" s="431"/>
      <c r="F7" s="431"/>
      <c r="G7" s="659">
        <v>-9000.44</v>
      </c>
      <c r="H7" s="335" t="s">
        <v>137</v>
      </c>
      <c r="I7" s="399"/>
      <c r="J7" s="336"/>
      <c r="K7" s="337"/>
      <c r="L7" s="337"/>
      <c r="M7" s="637" t="s">
        <v>138</v>
      </c>
      <c r="N7" s="339" t="s">
        <v>4257</v>
      </c>
      <c r="O7" s="339" t="s">
        <v>136</v>
      </c>
      <c r="P7" s="339" t="s">
        <v>4309</v>
      </c>
      <c r="Q7" s="642"/>
      <c r="R7" s="29"/>
    </row>
    <row r="8" spans="1:18" s="24" customFormat="1" ht="12.75">
      <c r="A8" s="343" t="s">
        <v>4223</v>
      </c>
      <c r="B8" s="343" t="s">
        <v>4254</v>
      </c>
      <c r="C8" s="343" t="s">
        <v>3729</v>
      </c>
      <c r="D8" s="431"/>
      <c r="E8" s="431"/>
      <c r="F8" s="431"/>
      <c r="G8" s="659">
        <v>-22356.68</v>
      </c>
      <c r="H8" s="335" t="s">
        <v>139</v>
      </c>
      <c r="I8" s="399"/>
      <c r="J8" s="336"/>
      <c r="K8" s="337"/>
      <c r="L8" s="337"/>
      <c r="M8" s="637" t="s">
        <v>138</v>
      </c>
      <c r="N8" s="339" t="s">
        <v>3760</v>
      </c>
      <c r="O8" s="339" t="s">
        <v>454</v>
      </c>
      <c r="P8" s="339" t="s">
        <v>4311</v>
      </c>
      <c r="Q8" s="642"/>
      <c r="R8" s="29"/>
    </row>
    <row r="9" spans="1:18" s="24" customFormat="1" ht="12.75">
      <c r="A9" t="s">
        <v>4221</v>
      </c>
      <c r="B9" s="487" t="s">
        <v>4255</v>
      </c>
      <c r="C9" t="s">
        <v>2967</v>
      </c>
      <c r="D9" s="431"/>
      <c r="E9" s="431"/>
      <c r="F9" s="431"/>
      <c r="G9" s="341">
        <v>740.36</v>
      </c>
      <c r="H9" s="335"/>
      <c r="I9" s="399"/>
      <c r="J9" s="336"/>
      <c r="K9" s="337"/>
      <c r="L9" s="337"/>
      <c r="M9" s="637" t="s">
        <v>138</v>
      </c>
      <c r="N9" s="339" t="s">
        <v>3017</v>
      </c>
      <c r="O9" s="339" t="s">
        <v>2905</v>
      </c>
      <c r="P9" s="339" t="s">
        <v>4306</v>
      </c>
      <c r="Q9" s="642"/>
      <c r="R9" s="29"/>
    </row>
    <row r="10" spans="1:18" s="24" customFormat="1" ht="12.75">
      <c r="A10" t="s">
        <v>4221</v>
      </c>
      <c r="B10" s="487" t="s">
        <v>4255</v>
      </c>
      <c r="C10" t="s">
        <v>3083</v>
      </c>
      <c r="D10" s="431"/>
      <c r="E10" s="431"/>
      <c r="F10" s="431"/>
      <c r="G10" s="341">
        <v>740.36</v>
      </c>
      <c r="H10" s="335"/>
      <c r="I10" s="399"/>
      <c r="J10" s="336"/>
      <c r="K10" s="337"/>
      <c r="L10" s="337"/>
      <c r="M10" s="637" t="s">
        <v>138</v>
      </c>
      <c r="N10" s="339" t="s">
        <v>3099</v>
      </c>
      <c r="O10" s="339" t="s">
        <v>2905</v>
      </c>
      <c r="P10" s="339" t="s">
        <v>4306</v>
      </c>
      <c r="Q10" s="642"/>
      <c r="R10" s="29"/>
    </row>
    <row r="11" spans="1:18" s="24" customFormat="1" ht="12.75">
      <c r="A11" t="s">
        <v>4221</v>
      </c>
      <c r="B11" s="487" t="s">
        <v>4255</v>
      </c>
      <c r="C11" t="s">
        <v>3170</v>
      </c>
      <c r="D11" s="431"/>
      <c r="E11" s="431"/>
      <c r="F11" s="431"/>
      <c r="G11" s="341">
        <v>740.36</v>
      </c>
      <c r="H11" s="335"/>
      <c r="I11" s="399"/>
      <c r="J11" s="336"/>
      <c r="K11" s="337"/>
      <c r="L11" s="337"/>
      <c r="M11" s="637" t="s">
        <v>138</v>
      </c>
      <c r="N11" s="339" t="s">
        <v>3227</v>
      </c>
      <c r="O11" s="339" t="s">
        <v>2905</v>
      </c>
      <c r="P11" s="339" t="s">
        <v>4306</v>
      </c>
      <c r="Q11" s="642"/>
      <c r="R11" s="29"/>
    </row>
    <row r="12" spans="1:18" s="24" customFormat="1" ht="12.75">
      <c r="A12" t="s">
        <v>4221</v>
      </c>
      <c r="B12" s="487" t="s">
        <v>4255</v>
      </c>
      <c r="C12" t="s">
        <v>3146</v>
      </c>
      <c r="D12" s="431"/>
      <c r="E12" s="431"/>
      <c r="F12" s="431"/>
      <c r="G12" s="341">
        <v>740.36</v>
      </c>
      <c r="H12" s="335"/>
      <c r="I12" s="399"/>
      <c r="J12" s="336"/>
      <c r="K12" s="337"/>
      <c r="L12" s="337"/>
      <c r="M12" s="637" t="s">
        <v>138</v>
      </c>
      <c r="N12" s="339" t="s">
        <v>3217</v>
      </c>
      <c r="O12" s="339" t="s">
        <v>2905</v>
      </c>
      <c r="P12" s="339" t="s">
        <v>4306</v>
      </c>
      <c r="Q12" s="642"/>
      <c r="R12" s="29"/>
    </row>
    <row r="13" spans="1:18" s="24" customFormat="1" ht="12.75">
      <c r="A13" t="s">
        <v>4221</v>
      </c>
      <c r="B13" s="487" t="s">
        <v>4255</v>
      </c>
      <c r="C13" t="s">
        <v>3084</v>
      </c>
      <c r="D13" s="431"/>
      <c r="E13" s="431"/>
      <c r="F13" s="431"/>
      <c r="G13" s="341">
        <v>740.36</v>
      </c>
      <c r="H13" s="335"/>
      <c r="I13" s="399"/>
      <c r="J13" s="336"/>
      <c r="K13" s="337"/>
      <c r="L13" s="337"/>
      <c r="M13" s="637" t="s">
        <v>138</v>
      </c>
      <c r="N13" s="339" t="s">
        <v>3100</v>
      </c>
      <c r="O13" s="339" t="s">
        <v>2905</v>
      </c>
      <c r="P13" s="339" t="s">
        <v>4306</v>
      </c>
      <c r="Q13" s="642"/>
      <c r="R13" s="29"/>
    </row>
    <row r="14" spans="1:18" s="24" customFormat="1" ht="12.75">
      <c r="A14" s="445" t="s">
        <v>4220</v>
      </c>
      <c r="B14" s="445" t="s">
        <v>2834</v>
      </c>
      <c r="C14" s="478" t="s">
        <v>4224</v>
      </c>
      <c r="D14" s="431"/>
      <c r="E14" s="431"/>
      <c r="F14" s="431"/>
      <c r="G14" s="446">
        <v>1241.2</v>
      </c>
      <c r="H14" s="335"/>
      <c r="I14" s="399"/>
      <c r="J14" s="336"/>
      <c r="K14" s="337"/>
      <c r="L14" s="337"/>
      <c r="M14" s="637" t="s">
        <v>138</v>
      </c>
      <c r="N14" s="339" t="s">
        <v>4258</v>
      </c>
      <c r="O14" s="339" t="s">
        <v>136</v>
      </c>
      <c r="P14" s="339" t="s">
        <v>4303</v>
      </c>
      <c r="Q14" s="642"/>
      <c r="R14" s="29"/>
    </row>
    <row r="15" spans="1:18" s="24" customFormat="1" ht="12.75">
      <c r="A15" s="445" t="s">
        <v>4220</v>
      </c>
      <c r="B15" s="445" t="s">
        <v>2834</v>
      </c>
      <c r="C15" s="478" t="s">
        <v>4225</v>
      </c>
      <c r="D15" s="431"/>
      <c r="E15" s="431"/>
      <c r="F15" s="431"/>
      <c r="G15" s="446">
        <v>1241.2</v>
      </c>
      <c r="H15" s="335"/>
      <c r="I15" s="399"/>
      <c r="J15" s="336"/>
      <c r="K15" s="337"/>
      <c r="L15" s="337"/>
      <c r="M15" s="637" t="s">
        <v>138</v>
      </c>
      <c r="N15" s="339" t="s">
        <v>4259</v>
      </c>
      <c r="O15" s="339" t="s">
        <v>383</v>
      </c>
      <c r="P15" s="339" t="s">
        <v>4303</v>
      </c>
      <c r="Q15" s="642"/>
      <c r="R15" s="29"/>
    </row>
    <row r="16" spans="1:18" s="24" customFormat="1" ht="12.75">
      <c r="A16" s="445" t="s">
        <v>4227</v>
      </c>
      <c r="B16" s="445" t="s">
        <v>2834</v>
      </c>
      <c r="C16" s="478" t="s">
        <v>4228</v>
      </c>
      <c r="D16" s="431"/>
      <c r="E16" s="431"/>
      <c r="F16" s="431"/>
      <c r="G16" s="446">
        <v>1241.2</v>
      </c>
      <c r="H16" s="335"/>
      <c r="I16" s="399"/>
      <c r="J16" s="336"/>
      <c r="K16" s="337"/>
      <c r="L16" s="337"/>
      <c r="M16" s="637" t="s">
        <v>138</v>
      </c>
      <c r="N16" s="339" t="s">
        <v>4260</v>
      </c>
      <c r="O16" s="339" t="s">
        <v>383</v>
      </c>
      <c r="P16" s="339" t="s">
        <v>4305</v>
      </c>
      <c r="Q16" s="642"/>
      <c r="R16" s="29"/>
    </row>
    <row r="17" spans="1:18" s="24" customFormat="1" ht="12.75">
      <c r="A17" s="445" t="s">
        <v>4227</v>
      </c>
      <c r="B17" s="445" t="s">
        <v>2834</v>
      </c>
      <c r="C17" s="478" t="s">
        <v>4229</v>
      </c>
      <c r="D17" s="431"/>
      <c r="E17" s="431"/>
      <c r="F17" s="431"/>
      <c r="G17" s="446">
        <v>1241.2</v>
      </c>
      <c r="H17" s="335"/>
      <c r="I17" s="399"/>
      <c r="J17" s="336"/>
      <c r="K17" s="337"/>
      <c r="L17" s="337"/>
      <c r="M17" s="637" t="s">
        <v>138</v>
      </c>
      <c r="N17" s="339" t="s">
        <v>4261</v>
      </c>
      <c r="O17" s="339" t="s">
        <v>2905</v>
      </c>
      <c r="P17" s="339" t="s">
        <v>4305</v>
      </c>
      <c r="Q17" s="642"/>
      <c r="R17" s="29"/>
    </row>
    <row r="18" spans="1:18" s="24" customFormat="1" ht="12.75">
      <c r="A18" s="445" t="s">
        <v>4227</v>
      </c>
      <c r="B18" s="445" t="s">
        <v>2834</v>
      </c>
      <c r="C18" s="478" t="s">
        <v>4230</v>
      </c>
      <c r="D18" s="431"/>
      <c r="E18" s="431"/>
      <c r="F18" s="431"/>
      <c r="G18" s="446">
        <v>1241.2</v>
      </c>
      <c r="H18" s="335"/>
      <c r="I18" s="399"/>
      <c r="J18" s="336"/>
      <c r="K18" s="337"/>
      <c r="L18" s="337"/>
      <c r="M18" s="637" t="s">
        <v>138</v>
      </c>
      <c r="N18" s="339" t="s">
        <v>4262</v>
      </c>
      <c r="O18" s="339" t="s">
        <v>2905</v>
      </c>
      <c r="P18" s="339" t="s">
        <v>4305</v>
      </c>
      <c r="Q18" s="642"/>
      <c r="R18" s="29"/>
    </row>
    <row r="19" spans="1:18" s="24" customFormat="1" ht="12.75">
      <c r="A19" s="445" t="s">
        <v>4227</v>
      </c>
      <c r="B19" s="445" t="s">
        <v>2834</v>
      </c>
      <c r="C19" s="478" t="s">
        <v>4231</v>
      </c>
      <c r="D19" s="431"/>
      <c r="E19" s="431"/>
      <c r="F19" s="431"/>
      <c r="G19" s="446">
        <v>1241.2</v>
      </c>
      <c r="H19" s="335"/>
      <c r="I19" s="399"/>
      <c r="J19" s="336"/>
      <c r="K19" s="337"/>
      <c r="L19" s="337"/>
      <c r="M19" s="637" t="s">
        <v>138</v>
      </c>
      <c r="N19" s="339" t="s">
        <v>4263</v>
      </c>
      <c r="O19" s="339" t="s">
        <v>2905</v>
      </c>
      <c r="P19" s="339" t="s">
        <v>4305</v>
      </c>
      <c r="Q19" s="642"/>
      <c r="R19" s="29"/>
    </row>
    <row r="20" spans="1:18" s="24" customFormat="1" ht="12.75">
      <c r="A20" s="445" t="s">
        <v>4227</v>
      </c>
      <c r="B20" s="445" t="s">
        <v>2834</v>
      </c>
      <c r="C20" s="478" t="s">
        <v>4232</v>
      </c>
      <c r="D20" s="431"/>
      <c r="E20" s="431"/>
      <c r="F20" s="431"/>
      <c r="G20" s="446">
        <v>1241.2</v>
      </c>
      <c r="H20" s="335"/>
      <c r="I20" s="399"/>
      <c r="J20" s="336"/>
      <c r="K20" s="337"/>
      <c r="L20" s="337"/>
      <c r="M20" s="637" t="s">
        <v>138</v>
      </c>
      <c r="N20" s="339" t="s">
        <v>4264</v>
      </c>
      <c r="O20" s="339" t="s">
        <v>2905</v>
      </c>
      <c r="P20" s="339" t="s">
        <v>4305</v>
      </c>
      <c r="Q20" s="642"/>
      <c r="R20" s="29"/>
    </row>
    <row r="21" spans="1:18" s="24" customFormat="1" ht="12.75">
      <c r="A21" s="445" t="s">
        <v>4222</v>
      </c>
      <c r="B21" s="445" t="s">
        <v>2834</v>
      </c>
      <c r="C21" s="478" t="s">
        <v>4236</v>
      </c>
      <c r="D21" s="431"/>
      <c r="E21" s="431"/>
      <c r="F21" s="431"/>
      <c r="G21" s="446">
        <v>1241.2</v>
      </c>
      <c r="H21" s="335"/>
      <c r="I21" s="399"/>
      <c r="J21" s="336"/>
      <c r="K21" s="337"/>
      <c r="L21" s="337"/>
      <c r="M21" s="637" t="s">
        <v>138</v>
      </c>
      <c r="N21" s="339" t="s">
        <v>4265</v>
      </c>
      <c r="O21" s="339" t="s">
        <v>2905</v>
      </c>
      <c r="P21" s="339" t="s">
        <v>4308</v>
      </c>
      <c r="Q21" s="642"/>
      <c r="R21" s="29"/>
    </row>
    <row r="22" spans="1:18" s="24" customFormat="1" ht="12.75">
      <c r="A22" s="445" t="s">
        <v>4222</v>
      </c>
      <c r="B22" s="445" t="s">
        <v>2834</v>
      </c>
      <c r="C22" s="478" t="s">
        <v>4237</v>
      </c>
      <c r="D22" s="431"/>
      <c r="E22" s="431"/>
      <c r="F22" s="431"/>
      <c r="G22" s="446">
        <v>1241.2</v>
      </c>
      <c r="H22" s="335"/>
      <c r="I22" s="399"/>
      <c r="J22" s="336"/>
      <c r="K22" s="337"/>
      <c r="L22" s="337"/>
      <c r="M22" s="637" t="s">
        <v>138</v>
      </c>
      <c r="N22" s="339" t="s">
        <v>4266</v>
      </c>
      <c r="O22" s="339" t="s">
        <v>2905</v>
      </c>
      <c r="P22" s="339" t="s">
        <v>4308</v>
      </c>
      <c r="Q22" s="642"/>
      <c r="R22" s="29"/>
    </row>
    <row r="23" spans="1:18" s="24" customFormat="1" ht="12.75">
      <c r="A23" s="445" t="s">
        <v>4222</v>
      </c>
      <c r="B23" s="445" t="s">
        <v>2834</v>
      </c>
      <c r="C23" s="478" t="s">
        <v>4238</v>
      </c>
      <c r="D23" s="431"/>
      <c r="E23" s="431"/>
      <c r="F23" s="431"/>
      <c r="G23" s="446">
        <v>1241.2</v>
      </c>
      <c r="H23" s="335"/>
      <c r="I23" s="399"/>
      <c r="J23" s="336"/>
      <c r="K23" s="337"/>
      <c r="L23" s="337"/>
      <c r="M23" s="637" t="s">
        <v>138</v>
      </c>
      <c r="N23" s="339" t="s">
        <v>4267</v>
      </c>
      <c r="O23" s="339" t="s">
        <v>2905</v>
      </c>
      <c r="P23" s="339" t="s">
        <v>4308</v>
      </c>
      <c r="Q23" s="642"/>
      <c r="R23" s="29"/>
    </row>
    <row r="24" spans="1:18" s="24" customFormat="1" ht="12.75">
      <c r="A24" s="445" t="s">
        <v>4222</v>
      </c>
      <c r="B24" s="445" t="s">
        <v>2834</v>
      </c>
      <c r="C24" s="478" t="s">
        <v>4239</v>
      </c>
      <c r="D24" s="431"/>
      <c r="E24" s="431"/>
      <c r="F24" s="431"/>
      <c r="G24" s="446">
        <v>1241.2</v>
      </c>
      <c r="H24" s="335"/>
      <c r="I24" s="399"/>
      <c r="J24" s="336"/>
      <c r="K24" s="337"/>
      <c r="L24" s="337"/>
      <c r="M24" s="637" t="s">
        <v>138</v>
      </c>
      <c r="N24" s="339" t="s">
        <v>4268</v>
      </c>
      <c r="O24" s="339" t="s">
        <v>2905</v>
      </c>
      <c r="P24" s="339" t="s">
        <v>4308</v>
      </c>
      <c r="Q24" s="642"/>
      <c r="R24" s="29"/>
    </row>
    <row r="25" spans="1:18" s="24" customFormat="1" ht="12.75">
      <c r="A25" s="445" t="s">
        <v>4222</v>
      </c>
      <c r="B25" s="445" t="s">
        <v>2834</v>
      </c>
      <c r="C25" s="478" t="s">
        <v>4240</v>
      </c>
      <c r="D25" s="431"/>
      <c r="E25" s="431"/>
      <c r="F25" s="431"/>
      <c r="G25" s="446">
        <v>1241.2</v>
      </c>
      <c r="H25" s="335"/>
      <c r="I25" s="399"/>
      <c r="J25" s="336"/>
      <c r="K25" s="337"/>
      <c r="L25" s="337"/>
      <c r="M25" s="637" t="s">
        <v>138</v>
      </c>
      <c r="N25" s="339" t="s">
        <v>4269</v>
      </c>
      <c r="O25" s="339" t="s">
        <v>2905</v>
      </c>
      <c r="P25" s="339" t="s">
        <v>4308</v>
      </c>
      <c r="Q25" s="642"/>
      <c r="R25" s="29"/>
    </row>
    <row r="26" spans="1:18" s="24" customFormat="1" ht="12.75">
      <c r="A26" s="445" t="s">
        <v>4222</v>
      </c>
      <c r="B26" s="445" t="s">
        <v>2834</v>
      </c>
      <c r="C26" s="478" t="s">
        <v>4242</v>
      </c>
      <c r="D26" s="431"/>
      <c r="E26" s="431"/>
      <c r="F26" s="431"/>
      <c r="G26" s="446">
        <v>1241.2</v>
      </c>
      <c r="H26" s="335"/>
      <c r="I26" s="399"/>
      <c r="J26" s="336"/>
      <c r="K26" s="337"/>
      <c r="L26" s="337"/>
      <c r="M26" s="637" t="s">
        <v>138</v>
      </c>
      <c r="N26" s="339" t="s">
        <v>4270</v>
      </c>
      <c r="O26" s="339" t="s">
        <v>2905</v>
      </c>
      <c r="P26" s="339" t="s">
        <v>4308</v>
      </c>
      <c r="Q26" s="642"/>
      <c r="R26" s="29"/>
    </row>
    <row r="27" spans="1:18" s="24" customFormat="1" ht="12.75">
      <c r="A27" s="445" t="s">
        <v>4222</v>
      </c>
      <c r="B27" s="445" t="s">
        <v>2834</v>
      </c>
      <c r="C27" s="478" t="s">
        <v>4243</v>
      </c>
      <c r="D27" s="431"/>
      <c r="E27" s="431"/>
      <c r="F27" s="431"/>
      <c r="G27" s="446">
        <v>1241.2</v>
      </c>
      <c r="H27" s="335"/>
      <c r="I27" s="399"/>
      <c r="J27" s="336"/>
      <c r="K27" s="337"/>
      <c r="L27" s="337"/>
      <c r="M27" s="637" t="s">
        <v>138</v>
      </c>
      <c r="N27" s="339" t="s">
        <v>4316</v>
      </c>
      <c r="O27" s="339" t="s">
        <v>2905</v>
      </c>
      <c r="P27" s="339" t="s">
        <v>4308</v>
      </c>
      <c r="Q27" s="642"/>
      <c r="R27" s="29"/>
    </row>
    <row r="28" spans="1:18" s="24" customFormat="1" ht="12.75">
      <c r="A28" s="445" t="s">
        <v>4222</v>
      </c>
      <c r="B28" s="445" t="s">
        <v>2834</v>
      </c>
      <c r="C28" s="478" t="s">
        <v>4244</v>
      </c>
      <c r="D28" s="431"/>
      <c r="E28" s="431"/>
      <c r="F28" s="431"/>
      <c r="G28" s="446">
        <v>1241.2</v>
      </c>
      <c r="H28" s="335"/>
      <c r="I28" s="399"/>
      <c r="J28" s="336"/>
      <c r="K28" s="337"/>
      <c r="L28" s="337"/>
      <c r="M28" s="637" t="s">
        <v>138</v>
      </c>
      <c r="N28" s="339" t="s">
        <v>4271</v>
      </c>
      <c r="O28" s="339" t="s">
        <v>2905</v>
      </c>
      <c r="P28" s="339" t="s">
        <v>4308</v>
      </c>
      <c r="Q28" s="642"/>
      <c r="R28" s="29"/>
    </row>
    <row r="29" spans="1:18" s="24" customFormat="1" ht="12.75">
      <c r="A29" s="445" t="s">
        <v>4222</v>
      </c>
      <c r="B29" s="445" t="s">
        <v>2834</v>
      </c>
      <c r="C29" s="478" t="s">
        <v>4245</v>
      </c>
      <c r="D29" s="431"/>
      <c r="E29" s="431"/>
      <c r="F29" s="431"/>
      <c r="G29" s="446">
        <v>1241.2</v>
      </c>
      <c r="H29" s="335"/>
      <c r="I29" s="399"/>
      <c r="J29" s="336"/>
      <c r="K29" s="337"/>
      <c r="L29" s="337"/>
      <c r="M29" s="637" t="s">
        <v>138</v>
      </c>
      <c r="N29" s="339" t="s">
        <v>4272</v>
      </c>
      <c r="O29" s="339" t="s">
        <v>2905</v>
      </c>
      <c r="P29" s="339" t="s">
        <v>4308</v>
      </c>
      <c r="Q29" s="642"/>
      <c r="R29" s="29"/>
    </row>
    <row r="30" spans="1:18" s="24" customFormat="1" ht="12.75">
      <c r="A30" s="445" t="s">
        <v>4222</v>
      </c>
      <c r="B30" s="445" t="s">
        <v>2834</v>
      </c>
      <c r="C30" s="478" t="s">
        <v>4246</v>
      </c>
      <c r="D30" s="431"/>
      <c r="E30" s="431"/>
      <c r="F30" s="431"/>
      <c r="G30" s="446">
        <v>1241.2</v>
      </c>
      <c r="H30" s="335"/>
      <c r="I30" s="399"/>
      <c r="J30" s="336"/>
      <c r="K30" s="337"/>
      <c r="L30" s="337"/>
      <c r="M30" s="637" t="s">
        <v>138</v>
      </c>
      <c r="N30" s="339" t="s">
        <v>4273</v>
      </c>
      <c r="O30" s="339" t="s">
        <v>2905</v>
      </c>
      <c r="P30" s="339" t="s">
        <v>4308</v>
      </c>
      <c r="Q30" s="642"/>
      <c r="R30" s="29"/>
    </row>
    <row r="31" spans="1:18" s="24" customFormat="1" ht="12.75">
      <c r="A31" s="445" t="s">
        <v>4222</v>
      </c>
      <c r="B31" s="445" t="s">
        <v>2834</v>
      </c>
      <c r="C31" s="478" t="s">
        <v>4247</v>
      </c>
      <c r="D31" s="431"/>
      <c r="E31" s="431"/>
      <c r="F31" s="431"/>
      <c r="G31" s="446">
        <v>1241.2</v>
      </c>
      <c r="H31" s="335"/>
      <c r="I31" s="399"/>
      <c r="J31" s="336"/>
      <c r="K31" s="337"/>
      <c r="L31" s="337"/>
      <c r="M31" s="637" t="s">
        <v>138</v>
      </c>
      <c r="N31" s="339" t="s">
        <v>4274</v>
      </c>
      <c r="O31" s="339" t="s">
        <v>2905</v>
      </c>
      <c r="P31" s="339" t="s">
        <v>4308</v>
      </c>
      <c r="Q31" s="642"/>
      <c r="R31" s="29"/>
    </row>
    <row r="32" spans="1:18" s="24" customFormat="1" ht="12.75">
      <c r="A32" s="445" t="s">
        <v>4222</v>
      </c>
      <c r="B32" s="445" t="s">
        <v>2834</v>
      </c>
      <c r="C32" s="478" t="s">
        <v>4248</v>
      </c>
      <c r="D32" s="431"/>
      <c r="E32" s="431"/>
      <c r="F32" s="431"/>
      <c r="G32" s="446">
        <v>1241.2</v>
      </c>
      <c r="H32" s="335"/>
      <c r="I32" s="399"/>
      <c r="J32" s="336"/>
      <c r="K32" s="337"/>
      <c r="L32" s="337"/>
      <c r="M32" s="637" t="s">
        <v>138</v>
      </c>
      <c r="N32" s="339" t="s">
        <v>4275</v>
      </c>
      <c r="O32" s="339" t="s">
        <v>2905</v>
      </c>
      <c r="P32" s="339" t="s">
        <v>4308</v>
      </c>
      <c r="Q32" s="642"/>
      <c r="R32" s="29"/>
    </row>
    <row r="33" spans="1:18" s="24" customFormat="1" ht="12.75">
      <c r="A33" s="445" t="s">
        <v>4222</v>
      </c>
      <c r="B33" s="445" t="s">
        <v>2834</v>
      </c>
      <c r="C33" s="478" t="s">
        <v>4249</v>
      </c>
      <c r="D33" s="431"/>
      <c r="E33" s="431"/>
      <c r="F33" s="431"/>
      <c r="G33" s="446">
        <v>1241.2</v>
      </c>
      <c r="H33" s="335"/>
      <c r="I33" s="399"/>
      <c r="J33" s="336"/>
      <c r="K33" s="337"/>
      <c r="L33" s="337"/>
      <c r="M33" s="637" t="s">
        <v>138</v>
      </c>
      <c r="N33" s="339" t="s">
        <v>4276</v>
      </c>
      <c r="O33" s="339" t="s">
        <v>2905</v>
      </c>
      <c r="P33" s="339" t="s">
        <v>4308</v>
      </c>
      <c r="Q33" s="642"/>
      <c r="R33" s="29"/>
    </row>
    <row r="34" spans="1:18" s="24" customFormat="1" ht="12.75">
      <c r="A34" s="445" t="s">
        <v>4223</v>
      </c>
      <c r="B34" s="445" t="s">
        <v>2834</v>
      </c>
      <c r="C34" s="478" t="s">
        <v>4250</v>
      </c>
      <c r="D34" s="431"/>
      <c r="E34" s="431"/>
      <c r="F34" s="431"/>
      <c r="G34" s="446">
        <v>1241.2</v>
      </c>
      <c r="H34" s="335"/>
      <c r="I34" s="399"/>
      <c r="J34" s="336"/>
      <c r="K34" s="337"/>
      <c r="L34" s="337"/>
      <c r="M34" s="637" t="s">
        <v>138</v>
      </c>
      <c r="N34" s="339" t="s">
        <v>4277</v>
      </c>
      <c r="O34" s="339" t="s">
        <v>136</v>
      </c>
      <c r="P34" s="339" t="s">
        <v>4310</v>
      </c>
      <c r="Q34" s="642"/>
      <c r="R34" s="29"/>
    </row>
    <row r="35" spans="1:18" s="24" customFormat="1" ht="12.75">
      <c r="A35" s="445" t="s">
        <v>4223</v>
      </c>
      <c r="B35" s="445" t="s">
        <v>2834</v>
      </c>
      <c r="C35" s="478" t="s">
        <v>4251</v>
      </c>
      <c r="D35" s="431"/>
      <c r="E35" s="431"/>
      <c r="F35" s="431"/>
      <c r="G35" s="446">
        <v>1241.2</v>
      </c>
      <c r="H35" s="335"/>
      <c r="I35" s="399"/>
      <c r="J35" s="336"/>
      <c r="K35" s="337"/>
      <c r="L35" s="337"/>
      <c r="M35" s="637" t="s">
        <v>138</v>
      </c>
      <c r="N35" s="339" t="s">
        <v>4278</v>
      </c>
      <c r="O35" s="339" t="s">
        <v>136</v>
      </c>
      <c r="P35" s="339" t="s">
        <v>4310</v>
      </c>
      <c r="Q35" s="642"/>
      <c r="R35" s="29"/>
    </row>
    <row r="36" spans="1:18" s="24" customFormat="1" ht="12.75">
      <c r="A36" s="445" t="s">
        <v>4223</v>
      </c>
      <c r="B36" s="445" t="s">
        <v>2834</v>
      </c>
      <c r="C36" s="478" t="s">
        <v>4252</v>
      </c>
      <c r="D36" s="431"/>
      <c r="E36" s="431"/>
      <c r="F36" s="431"/>
      <c r="G36" s="446">
        <v>1241.2</v>
      </c>
      <c r="H36" s="335"/>
      <c r="I36" s="399"/>
      <c r="J36" s="336"/>
      <c r="K36" s="337"/>
      <c r="L36" s="337"/>
      <c r="M36" s="637" t="s">
        <v>138</v>
      </c>
      <c r="N36" s="339" t="s">
        <v>4279</v>
      </c>
      <c r="O36" s="339" t="s">
        <v>457</v>
      </c>
      <c r="P36" s="339" t="s">
        <v>4310</v>
      </c>
      <c r="Q36" s="642"/>
      <c r="R36" s="29"/>
    </row>
    <row r="37" spans="1:18" s="24" customFormat="1" ht="12.75">
      <c r="A37" t="s">
        <v>4223</v>
      </c>
      <c r="B37" t="s">
        <v>2834</v>
      </c>
      <c r="C37" s="786" t="s">
        <v>3729</v>
      </c>
      <c r="D37" s="431"/>
      <c r="E37" s="431"/>
      <c r="F37" s="431"/>
      <c r="G37" s="353">
        <v>2701.64</v>
      </c>
      <c r="H37" s="335" t="s">
        <v>139</v>
      </c>
      <c r="I37" s="399"/>
      <c r="J37" s="336"/>
      <c r="K37" s="337"/>
      <c r="L37" s="337"/>
      <c r="M37" s="637" t="s">
        <v>138</v>
      </c>
      <c r="N37" s="339" t="s">
        <v>3760</v>
      </c>
      <c r="O37" s="339" t="s">
        <v>454</v>
      </c>
      <c r="P37" s="339" t="s">
        <v>4310</v>
      </c>
      <c r="Q37" s="642"/>
      <c r="R37" s="29"/>
    </row>
    <row r="38" spans="1:18" s="24" customFormat="1" ht="12.75">
      <c r="A38" t="s">
        <v>4222</v>
      </c>
      <c r="B38" t="s">
        <v>2834</v>
      </c>
      <c r="C38" t="s">
        <v>1257</v>
      </c>
      <c r="D38" s="431"/>
      <c r="E38" s="431"/>
      <c r="F38" s="431"/>
      <c r="G38" s="353">
        <v>4001.83</v>
      </c>
      <c r="H38" s="335"/>
      <c r="I38" s="399"/>
      <c r="J38" s="336"/>
      <c r="K38" s="337"/>
      <c r="L38" s="337"/>
      <c r="M38" s="637" t="s">
        <v>138</v>
      </c>
      <c r="N38" s="339" t="s">
        <v>1324</v>
      </c>
      <c r="O38" s="339" t="s">
        <v>136</v>
      </c>
      <c r="P38" s="339" t="s">
        <v>4308</v>
      </c>
      <c r="Q38" s="642"/>
      <c r="R38" s="29"/>
    </row>
    <row r="39" spans="1:18" s="24" customFormat="1" ht="12.75">
      <c r="A39" t="s">
        <v>4220</v>
      </c>
      <c r="B39" t="s">
        <v>2834</v>
      </c>
      <c r="C39" s="615" t="s">
        <v>4226</v>
      </c>
      <c r="D39" s="431"/>
      <c r="E39" s="431"/>
      <c r="F39" s="431"/>
      <c r="G39" s="353">
        <v>4423.08</v>
      </c>
      <c r="H39" s="335"/>
      <c r="I39" s="399"/>
      <c r="J39" s="336"/>
      <c r="K39" s="337"/>
      <c r="L39" s="337"/>
      <c r="M39" s="637" t="s">
        <v>138</v>
      </c>
      <c r="N39" s="339" t="s">
        <v>4280</v>
      </c>
      <c r="O39" s="339" t="s">
        <v>457</v>
      </c>
      <c r="P39" s="339" t="s">
        <v>4303</v>
      </c>
      <c r="Q39" s="642"/>
      <c r="R39" s="29"/>
    </row>
    <row r="40" spans="1:18" s="24" customFormat="1" ht="12.75">
      <c r="A40" t="s">
        <v>4222</v>
      </c>
      <c r="B40" t="s">
        <v>2834</v>
      </c>
      <c r="C40" t="s">
        <v>1261</v>
      </c>
      <c r="D40" s="431"/>
      <c r="E40" s="431"/>
      <c r="F40" s="431"/>
      <c r="G40" s="353">
        <v>8842.81</v>
      </c>
      <c r="H40" s="335"/>
      <c r="I40" s="399"/>
      <c r="J40" s="336"/>
      <c r="K40" s="337"/>
      <c r="L40" s="337"/>
      <c r="M40" s="637" t="s">
        <v>138</v>
      </c>
      <c r="N40" s="339" t="s">
        <v>1328</v>
      </c>
      <c r="O40" s="339" t="s">
        <v>454</v>
      </c>
      <c r="P40" s="339" t="s">
        <v>4308</v>
      </c>
      <c r="Q40" s="642"/>
      <c r="R40" s="29"/>
    </row>
    <row r="41" spans="1:18" s="24" customFormat="1" ht="12.75">
      <c r="A41" t="s">
        <v>4227</v>
      </c>
      <c r="B41" t="s">
        <v>2834</v>
      </c>
      <c r="C41" s="786" t="s">
        <v>4234</v>
      </c>
      <c r="D41" s="431"/>
      <c r="E41" s="431"/>
      <c r="F41" s="431"/>
      <c r="G41" s="353">
        <v>9000.44</v>
      </c>
      <c r="H41" s="335"/>
      <c r="I41" s="399"/>
      <c r="J41" s="336"/>
      <c r="K41" s="337"/>
      <c r="L41" s="337"/>
      <c r="M41" s="637" t="s">
        <v>138</v>
      </c>
      <c r="N41" s="339" t="s">
        <v>4281</v>
      </c>
      <c r="O41" s="339" t="s">
        <v>136</v>
      </c>
      <c r="P41" s="339" t="s">
        <v>4305</v>
      </c>
      <c r="Q41" s="642"/>
      <c r="R41" s="29"/>
    </row>
    <row r="42" spans="1:18" s="24" customFormat="1" ht="12.75">
      <c r="A42" t="s">
        <v>4227</v>
      </c>
      <c r="B42" t="s">
        <v>2834</v>
      </c>
      <c r="C42" s="786" t="s">
        <v>4184</v>
      </c>
      <c r="D42" s="431"/>
      <c r="E42" s="431"/>
      <c r="F42" s="431"/>
      <c r="G42" s="353">
        <v>9000.44</v>
      </c>
      <c r="H42" s="335"/>
      <c r="I42" s="399"/>
      <c r="J42" s="336"/>
      <c r="K42" s="337"/>
      <c r="L42" s="337"/>
      <c r="M42" s="637" t="s">
        <v>138</v>
      </c>
      <c r="N42" s="339" t="s">
        <v>4201</v>
      </c>
      <c r="O42" s="339" t="s">
        <v>136</v>
      </c>
      <c r="P42" s="339" t="s">
        <v>4305</v>
      </c>
      <c r="Q42" s="642"/>
      <c r="R42" s="29"/>
    </row>
    <row r="43" spans="1:18" s="24" customFormat="1" ht="12.75">
      <c r="A43" t="s">
        <v>4221</v>
      </c>
      <c r="B43" t="s">
        <v>2834</v>
      </c>
      <c r="C43" s="786" t="s">
        <v>3855</v>
      </c>
      <c r="D43" s="431"/>
      <c r="E43" s="431"/>
      <c r="F43" s="431"/>
      <c r="G43" s="353">
        <v>9000.44</v>
      </c>
      <c r="H43" s="335" t="s">
        <v>135</v>
      </c>
      <c r="I43" s="399"/>
      <c r="J43" s="336"/>
      <c r="K43" s="337"/>
      <c r="L43" s="337"/>
      <c r="M43" s="637" t="s">
        <v>138</v>
      </c>
      <c r="N43" s="339" t="s">
        <v>4256</v>
      </c>
      <c r="O43" s="339" t="s">
        <v>136</v>
      </c>
      <c r="P43" s="339" t="s">
        <v>4306</v>
      </c>
      <c r="Q43" s="642"/>
      <c r="R43" s="29"/>
    </row>
    <row r="44" spans="1:18" s="24" customFormat="1" ht="12.75">
      <c r="A44" t="s">
        <v>4221</v>
      </c>
      <c r="B44" t="s">
        <v>2834</v>
      </c>
      <c r="C44" s="786" t="s">
        <v>4180</v>
      </c>
      <c r="D44" s="431"/>
      <c r="E44" s="431"/>
      <c r="F44" s="431"/>
      <c r="G44" s="353">
        <v>9000.44</v>
      </c>
      <c r="H44" s="335"/>
      <c r="I44" s="399"/>
      <c r="J44" s="336"/>
      <c r="K44" s="337"/>
      <c r="L44" s="337"/>
      <c r="M44" s="637" t="s">
        <v>138</v>
      </c>
      <c r="N44" s="339" t="s">
        <v>1927</v>
      </c>
      <c r="O44" s="339" t="s">
        <v>136</v>
      </c>
      <c r="P44" s="339" t="s">
        <v>4306</v>
      </c>
      <c r="Q44" s="642"/>
      <c r="R44" s="29"/>
    </row>
    <row r="45" spans="1:18" s="24" customFormat="1" ht="12.75">
      <c r="A45" t="s">
        <v>4222</v>
      </c>
      <c r="B45" t="s">
        <v>2834</v>
      </c>
      <c r="C45" s="786" t="s">
        <v>4075</v>
      </c>
      <c r="D45" s="431"/>
      <c r="E45" s="431"/>
      <c r="F45" s="431"/>
      <c r="G45" s="353">
        <v>9000.44</v>
      </c>
      <c r="H45" s="335" t="s">
        <v>137</v>
      </c>
      <c r="I45" s="399"/>
      <c r="J45" s="336"/>
      <c r="K45" s="337"/>
      <c r="L45" s="337"/>
      <c r="M45" s="637" t="s">
        <v>138</v>
      </c>
      <c r="N45" s="339" t="s">
        <v>4257</v>
      </c>
      <c r="O45" s="339" t="s">
        <v>136</v>
      </c>
      <c r="P45" s="339" t="s">
        <v>4308</v>
      </c>
      <c r="Q45" s="642"/>
      <c r="R45" s="29"/>
    </row>
    <row r="46" spans="1:18" s="24" customFormat="1" ht="12.75">
      <c r="A46" t="s">
        <v>4222</v>
      </c>
      <c r="B46" t="s">
        <v>2834</v>
      </c>
      <c r="C46" s="786" t="s">
        <v>4149</v>
      </c>
      <c r="D46" s="431"/>
      <c r="E46" s="431"/>
      <c r="F46" s="431"/>
      <c r="G46" s="353">
        <v>9000.44</v>
      </c>
      <c r="H46" s="335"/>
      <c r="I46" s="399"/>
      <c r="J46" s="336"/>
      <c r="K46" s="337"/>
      <c r="L46" s="337"/>
      <c r="M46" s="637" t="s">
        <v>138</v>
      </c>
      <c r="N46" s="339" t="s">
        <v>4187</v>
      </c>
      <c r="O46" s="339" t="s">
        <v>136</v>
      </c>
      <c r="P46" s="339" t="s">
        <v>4308</v>
      </c>
      <c r="Q46" s="642"/>
      <c r="R46" s="29"/>
    </row>
    <row r="47" spans="1:18" s="24" customFormat="1" ht="12.75">
      <c r="A47" t="s">
        <v>4223</v>
      </c>
      <c r="B47" t="s">
        <v>2834</v>
      </c>
      <c r="C47" s="786" t="s">
        <v>4160</v>
      </c>
      <c r="D47" s="431"/>
      <c r="E47" s="431"/>
      <c r="F47" s="431"/>
      <c r="G47" s="353">
        <v>9000.44</v>
      </c>
      <c r="H47" s="335"/>
      <c r="I47" s="399"/>
      <c r="J47" s="336"/>
      <c r="K47" s="337"/>
      <c r="L47" s="337"/>
      <c r="M47" s="637" t="s">
        <v>138</v>
      </c>
      <c r="N47" s="339" t="s">
        <v>4195</v>
      </c>
      <c r="O47" s="339" t="s">
        <v>136</v>
      </c>
      <c r="P47" s="339" t="s">
        <v>4310</v>
      </c>
      <c r="Q47" s="642"/>
      <c r="R47" s="29"/>
    </row>
    <row r="48" spans="1:18" s="24" customFormat="1" ht="12.75">
      <c r="A48" t="s">
        <v>4221</v>
      </c>
      <c r="B48" s="487" t="s">
        <v>4255</v>
      </c>
      <c r="C48" t="s">
        <v>3084</v>
      </c>
      <c r="D48" s="431"/>
      <c r="E48" s="431"/>
      <c r="F48" s="431"/>
      <c r="G48" s="353">
        <v>10364.98</v>
      </c>
      <c r="H48" s="335"/>
      <c r="I48" s="399"/>
      <c r="J48" s="336"/>
      <c r="K48" s="337"/>
      <c r="L48" s="337"/>
      <c r="M48" s="637" t="s">
        <v>138</v>
      </c>
      <c r="N48" s="339" t="s">
        <v>3100</v>
      </c>
      <c r="O48" s="339" t="s">
        <v>2905</v>
      </c>
      <c r="P48" s="339" t="s">
        <v>4306</v>
      </c>
      <c r="Q48" s="642"/>
      <c r="R48" s="29"/>
    </row>
    <row r="49" spans="1:18" s="24" customFormat="1" ht="12.75">
      <c r="A49" t="s">
        <v>4221</v>
      </c>
      <c r="B49" s="487" t="s">
        <v>4255</v>
      </c>
      <c r="C49" t="s">
        <v>2967</v>
      </c>
      <c r="D49" s="431"/>
      <c r="E49" s="431"/>
      <c r="F49" s="431"/>
      <c r="G49" s="353">
        <v>10364.98</v>
      </c>
      <c r="H49" s="335"/>
      <c r="I49" s="399"/>
      <c r="J49" s="336"/>
      <c r="K49" s="337"/>
      <c r="L49" s="337"/>
      <c r="M49" s="637" t="s">
        <v>138</v>
      </c>
      <c r="N49" s="339" t="s">
        <v>3017</v>
      </c>
      <c r="O49" s="339" t="s">
        <v>2905</v>
      </c>
      <c r="P49" s="339" t="s">
        <v>4306</v>
      </c>
      <c r="Q49" s="642"/>
      <c r="R49" s="29"/>
    </row>
    <row r="50" spans="1:18" s="24" customFormat="1" ht="12.75">
      <c r="A50" t="s">
        <v>4221</v>
      </c>
      <c r="B50" s="487" t="s">
        <v>4255</v>
      </c>
      <c r="C50" t="s">
        <v>3083</v>
      </c>
      <c r="D50" s="431"/>
      <c r="E50" s="431"/>
      <c r="F50" s="431"/>
      <c r="G50" s="353">
        <v>10364.98</v>
      </c>
      <c r="H50" s="335"/>
      <c r="I50" s="399"/>
      <c r="J50" s="336"/>
      <c r="K50" s="337"/>
      <c r="L50" s="337"/>
      <c r="M50" s="637" t="s">
        <v>138</v>
      </c>
      <c r="N50" s="339" t="s">
        <v>3099</v>
      </c>
      <c r="O50" s="339" t="s">
        <v>2905</v>
      </c>
      <c r="P50" s="339" t="s">
        <v>4306</v>
      </c>
      <c r="Q50" s="642"/>
      <c r="R50" s="29"/>
    </row>
    <row r="51" spans="1:18" s="24" customFormat="1" ht="12.75">
      <c r="A51" t="s">
        <v>4221</v>
      </c>
      <c r="B51" s="487" t="s">
        <v>4255</v>
      </c>
      <c r="C51" t="s">
        <v>3170</v>
      </c>
      <c r="D51" s="431"/>
      <c r="E51" s="431"/>
      <c r="F51" s="431"/>
      <c r="G51" s="353">
        <v>10364.98</v>
      </c>
      <c r="H51" s="335"/>
      <c r="I51" s="399"/>
      <c r="J51" s="336"/>
      <c r="K51" s="337"/>
      <c r="L51" s="337"/>
      <c r="M51" s="637" t="s">
        <v>138</v>
      </c>
      <c r="N51" s="339" t="s">
        <v>3227</v>
      </c>
      <c r="O51" s="339" t="s">
        <v>2905</v>
      </c>
      <c r="P51" s="339" t="s">
        <v>4306</v>
      </c>
      <c r="Q51" s="642"/>
      <c r="R51" s="29"/>
    </row>
    <row r="52" spans="1:18" s="24" customFormat="1" ht="12.75">
      <c r="A52" t="s">
        <v>4221</v>
      </c>
      <c r="B52" s="487" t="s">
        <v>4255</v>
      </c>
      <c r="C52" t="s">
        <v>3146</v>
      </c>
      <c r="D52" s="431"/>
      <c r="E52" s="431"/>
      <c r="F52" s="431"/>
      <c r="G52" s="353">
        <v>10364.98</v>
      </c>
      <c r="H52" s="335"/>
      <c r="I52" s="399"/>
      <c r="J52" s="336"/>
      <c r="K52" s="337"/>
      <c r="L52" s="337"/>
      <c r="M52" s="637" t="s">
        <v>138</v>
      </c>
      <c r="N52" s="339" t="s">
        <v>3217</v>
      </c>
      <c r="O52" s="339" t="s">
        <v>2905</v>
      </c>
      <c r="P52" s="339" t="s">
        <v>4306</v>
      </c>
      <c r="Q52" s="642"/>
      <c r="R52" s="29"/>
    </row>
    <row r="53" spans="1:18" s="24" customFormat="1" ht="12.75">
      <c r="A53" t="s">
        <v>4220</v>
      </c>
      <c r="B53" t="s">
        <v>2834</v>
      </c>
      <c r="C53" s="615" t="s">
        <v>3438</v>
      </c>
      <c r="D53" s="431"/>
      <c r="E53" s="431"/>
      <c r="F53" s="431"/>
      <c r="G53" s="353">
        <v>11456.16</v>
      </c>
      <c r="H53" s="335"/>
      <c r="I53" s="399"/>
      <c r="J53" s="336"/>
      <c r="K53" s="337"/>
      <c r="L53" s="337"/>
      <c r="M53" s="637" t="s">
        <v>138</v>
      </c>
      <c r="N53" s="339" t="s">
        <v>3474</v>
      </c>
      <c r="O53" s="339" t="s">
        <v>134</v>
      </c>
      <c r="P53" s="339" t="s">
        <v>4303</v>
      </c>
      <c r="Q53" s="642"/>
      <c r="R53" s="29"/>
    </row>
    <row r="54" spans="1:18" s="24" customFormat="1" ht="12.75">
      <c r="A54" t="s">
        <v>4221</v>
      </c>
      <c r="B54" t="s">
        <v>2834</v>
      </c>
      <c r="C54" s="786" t="s">
        <v>2413</v>
      </c>
      <c r="D54" s="431"/>
      <c r="E54" s="431"/>
      <c r="F54" s="431"/>
      <c r="G54" s="353">
        <v>11456.16</v>
      </c>
      <c r="H54" s="335"/>
      <c r="I54" s="399"/>
      <c r="J54" s="336"/>
      <c r="K54" s="337"/>
      <c r="L54" s="337"/>
      <c r="M54" s="637" t="s">
        <v>138</v>
      </c>
      <c r="N54" s="339" t="s">
        <v>2451</v>
      </c>
      <c r="O54" s="339" t="s">
        <v>134</v>
      </c>
      <c r="P54" s="339" t="s">
        <v>4306</v>
      </c>
      <c r="Q54" s="642"/>
      <c r="R54" s="29"/>
    </row>
    <row r="55" spans="1:18" s="24" customFormat="1" ht="12.75">
      <c r="A55" t="s">
        <v>4221</v>
      </c>
      <c r="B55" s="487" t="s">
        <v>4255</v>
      </c>
      <c r="C55" t="s">
        <v>3141</v>
      </c>
      <c r="D55" s="431"/>
      <c r="E55" s="431"/>
      <c r="F55" s="431"/>
      <c r="G55" s="353">
        <v>11845.7</v>
      </c>
      <c r="H55" s="335"/>
      <c r="I55" s="399"/>
      <c r="J55" s="336"/>
      <c r="K55" s="337"/>
      <c r="L55" s="337"/>
      <c r="M55" s="637" t="s">
        <v>138</v>
      </c>
      <c r="N55" s="339" t="s">
        <v>3212</v>
      </c>
      <c r="O55" s="339" t="s">
        <v>2905</v>
      </c>
      <c r="P55" s="339" t="s">
        <v>4306</v>
      </c>
      <c r="Q55" s="642"/>
      <c r="R55" s="29"/>
    </row>
    <row r="56" spans="1:18" s="24" customFormat="1" ht="12.75">
      <c r="A56" t="s">
        <v>4221</v>
      </c>
      <c r="B56" s="487" t="s">
        <v>4255</v>
      </c>
      <c r="C56" t="s">
        <v>3145</v>
      </c>
      <c r="D56" s="431"/>
      <c r="E56" s="431"/>
      <c r="F56" s="431"/>
      <c r="G56" s="353">
        <v>11845.7</v>
      </c>
      <c r="H56" s="335"/>
      <c r="I56" s="399"/>
      <c r="J56" s="336"/>
      <c r="K56" s="337"/>
      <c r="L56" s="337"/>
      <c r="M56" s="637" t="s">
        <v>138</v>
      </c>
      <c r="N56" s="339" t="s">
        <v>3216</v>
      </c>
      <c r="O56" s="339" t="s">
        <v>2905</v>
      </c>
      <c r="P56" s="339" t="s">
        <v>4306</v>
      </c>
      <c r="Q56" s="642"/>
      <c r="R56" s="29"/>
    </row>
    <row r="57" spans="1:18" s="24" customFormat="1" ht="12.75">
      <c r="A57" t="s">
        <v>4220</v>
      </c>
      <c r="B57" t="s">
        <v>2834</v>
      </c>
      <c r="C57" s="615" t="s">
        <v>4078</v>
      </c>
      <c r="D57" s="431"/>
      <c r="E57" s="431"/>
      <c r="F57" s="431"/>
      <c r="G57" s="353">
        <v>14317.88</v>
      </c>
      <c r="H57" s="335" t="s">
        <v>133</v>
      </c>
      <c r="I57" s="399"/>
      <c r="J57" s="336"/>
      <c r="K57" s="337"/>
      <c r="L57" s="337"/>
      <c r="M57" s="637" t="s">
        <v>138</v>
      </c>
      <c r="N57" s="339" t="s">
        <v>4122</v>
      </c>
      <c r="O57" s="339" t="s">
        <v>457</v>
      </c>
      <c r="P57" s="339" t="s">
        <v>4303</v>
      </c>
      <c r="Q57" s="642"/>
      <c r="R57" s="29"/>
    </row>
    <row r="58" spans="1:18" s="24" customFormat="1" ht="12.75">
      <c r="A58" t="s">
        <v>4227</v>
      </c>
      <c r="B58" t="s">
        <v>2834</v>
      </c>
      <c r="C58" s="786" t="s">
        <v>4233</v>
      </c>
      <c r="D58" s="431"/>
      <c r="E58" s="431"/>
      <c r="F58" s="431"/>
      <c r="G58" s="353">
        <v>18456.759999999998</v>
      </c>
      <c r="H58" s="335"/>
      <c r="I58" s="399"/>
      <c r="J58" s="336"/>
      <c r="K58" s="337"/>
      <c r="L58" s="337"/>
      <c r="M58" s="637" t="s">
        <v>138</v>
      </c>
      <c r="N58" s="339" t="s">
        <v>4282</v>
      </c>
      <c r="O58" s="339" t="s">
        <v>457</v>
      </c>
      <c r="P58" s="339" t="s">
        <v>4305</v>
      </c>
      <c r="Q58" s="642"/>
      <c r="R58" s="29"/>
    </row>
    <row r="59" spans="1:18" s="24" customFormat="1" ht="12.75">
      <c r="A59" t="s">
        <v>4223</v>
      </c>
      <c r="B59" t="s">
        <v>2834</v>
      </c>
      <c r="C59" s="786" t="s">
        <v>4253</v>
      </c>
      <c r="D59" s="431"/>
      <c r="E59" s="431"/>
      <c r="F59" s="431"/>
      <c r="G59" s="353">
        <v>74053.240000000005</v>
      </c>
      <c r="H59" s="335"/>
      <c r="I59" s="399"/>
      <c r="J59" s="336"/>
      <c r="K59" s="337"/>
      <c r="L59" s="337"/>
      <c r="M59" s="637" t="s">
        <v>138</v>
      </c>
      <c r="N59" s="339" t="s">
        <v>4283</v>
      </c>
      <c r="O59" s="339" t="s">
        <v>1136</v>
      </c>
      <c r="P59" s="339" t="s">
        <v>4310</v>
      </c>
      <c r="Q59" s="642"/>
      <c r="R59" s="29"/>
    </row>
    <row r="60" spans="1:18" s="24" customFormat="1" ht="12.75">
      <c r="A60" s="341"/>
      <c r="B60" s="341"/>
      <c r="C60" s="341"/>
      <c r="D60" s="431"/>
      <c r="E60" s="431"/>
      <c r="F60" s="431"/>
      <c r="G60" s="353"/>
      <c r="H60" s="335"/>
      <c r="I60" s="399"/>
      <c r="J60" s="336"/>
      <c r="K60" s="337"/>
      <c r="L60" s="337"/>
      <c r="M60" s="637"/>
      <c r="N60" s="339"/>
      <c r="O60" s="339"/>
      <c r="P60" s="339"/>
      <c r="Q60" s="642"/>
      <c r="R60" s="29"/>
    </row>
    <row r="61" spans="1:18" s="24" customFormat="1" ht="13.5" thickBot="1">
      <c r="A61" s="499"/>
      <c r="B61" s="431"/>
      <c r="C61"/>
      <c r="D61" s="334"/>
      <c r="E61" s="333"/>
      <c r="F61" s="333"/>
      <c r="G61" s="2"/>
      <c r="H61" s="335"/>
      <c r="I61" s="399"/>
      <c r="J61" s="336"/>
      <c r="K61" s="337"/>
      <c r="L61" s="337"/>
      <c r="M61" s="338"/>
      <c r="N61" s="339"/>
      <c r="O61" s="339"/>
      <c r="P61" s="339"/>
      <c r="Q61" s="28"/>
      <c r="R61" s="29"/>
    </row>
    <row r="62" spans="1:18" s="32" customFormat="1" ht="12.75" thickBot="1">
      <c r="A62" s="39"/>
      <c r="B62" s="10"/>
      <c r="C62" s="10"/>
      <c r="D62" s="72">
        <f>SUM(D5:D61)</f>
        <v>0</v>
      </c>
      <c r="E62" s="10"/>
      <c r="F62" s="10"/>
      <c r="G62" s="72">
        <f>SUM(G5:G61)</f>
        <v>265802.90000000002</v>
      </c>
      <c r="H62" s="22"/>
      <c r="I62" s="72">
        <f>SUM(I5:I61)</f>
        <v>0</v>
      </c>
      <c r="J62" s="72">
        <f>SUM(J5:J61)</f>
        <v>0</v>
      </c>
      <c r="K62" s="36"/>
      <c r="L62" s="10"/>
      <c r="M62" s="34"/>
      <c r="N62" s="37" t="s">
        <v>223</v>
      </c>
      <c r="O62" s="38">
        <f>SUM(I62:K62)</f>
        <v>0</v>
      </c>
      <c r="Q62" s="33"/>
      <c r="R62" s="9"/>
    </row>
    <row r="63" spans="1:18" s="32" customFormat="1">
      <c r="A63" s="39"/>
      <c r="B63" s="10"/>
      <c r="C63" s="559"/>
      <c r="D63" s="10"/>
      <c r="E63" s="10"/>
      <c r="F63" s="10"/>
      <c r="G63" s="559"/>
      <c r="H63" s="22"/>
      <c r="I63" s="10"/>
      <c r="J63" s="10"/>
      <c r="K63" s="10"/>
      <c r="L63" s="10"/>
      <c r="M63" s="34"/>
      <c r="N63" s="35"/>
      <c r="O63" s="31"/>
      <c r="Q63" s="33"/>
      <c r="R63" s="9"/>
    </row>
  </sheetData>
  <autoFilter ref="A4:R62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indexed="29"/>
  </sheetPr>
  <dimension ref="A1:O233"/>
  <sheetViews>
    <sheetView topLeftCell="A94" workbookViewId="0">
      <selection activeCell="F128" sqref="F128"/>
    </sheetView>
  </sheetViews>
  <sheetFormatPr baseColWidth="10" defaultRowHeight="14.25"/>
  <cols>
    <col min="1" max="1" width="10.140625" style="40" bestFit="1" customWidth="1"/>
    <col min="2" max="2" width="22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4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759</v>
      </c>
      <c r="E1" s="40"/>
      <c r="K1" s="44"/>
      <c r="L1" s="44"/>
      <c r="M1" s="44"/>
    </row>
    <row r="2" spans="1:15" ht="15">
      <c r="A2" s="44"/>
      <c r="B2" s="44"/>
      <c r="C2" s="44"/>
      <c r="D2" s="44"/>
      <c r="E2" s="44"/>
      <c r="F2" s="68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8"/>
      <c r="K3" s="41" t="s">
        <v>187</v>
      </c>
      <c r="L3" s="42"/>
      <c r="M3" s="44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44"/>
    </row>
    <row r="5" spans="1:15" ht="15" customHeight="1">
      <c r="A5" s="46" t="s">
        <v>138</v>
      </c>
      <c r="B5" s="318" t="s">
        <v>598</v>
      </c>
      <c r="C5" s="47" t="s">
        <v>136</v>
      </c>
      <c r="D5" s="53">
        <v>-13500.08</v>
      </c>
      <c r="E5" s="13" t="s">
        <v>133</v>
      </c>
      <c r="F5" s="75" t="s">
        <v>190</v>
      </c>
      <c r="G5" s="53"/>
      <c r="H5" s="13"/>
      <c r="L5" s="42"/>
      <c r="M5" s="71"/>
      <c r="N5" s="49"/>
      <c r="O5" s="49"/>
    </row>
    <row r="6" spans="1:15" ht="15" customHeight="1">
      <c r="A6" s="46" t="s">
        <v>138</v>
      </c>
      <c r="B6" s="318" t="s">
        <v>685</v>
      </c>
      <c r="C6" s="47" t="s">
        <v>136</v>
      </c>
      <c r="D6" s="53">
        <v>-13500.08</v>
      </c>
      <c r="E6" s="13" t="s">
        <v>140</v>
      </c>
      <c r="F6" s="75" t="s">
        <v>190</v>
      </c>
      <c r="G6" s="151"/>
      <c r="H6" s="13"/>
      <c r="L6" s="42"/>
      <c r="M6" s="71"/>
      <c r="N6" s="49"/>
      <c r="O6" s="49"/>
    </row>
    <row r="7" spans="1:15" ht="15" customHeight="1">
      <c r="A7" s="46" t="s">
        <v>138</v>
      </c>
      <c r="B7" s="318" t="s">
        <v>586</v>
      </c>
      <c r="C7" s="47" t="s">
        <v>136</v>
      </c>
      <c r="D7" s="53">
        <v>-9000.44</v>
      </c>
      <c r="E7" s="13" t="s">
        <v>142</v>
      </c>
      <c r="F7" s="75" t="s">
        <v>190</v>
      </c>
      <c r="G7" s="151"/>
      <c r="H7" s="13"/>
      <c r="L7" s="42"/>
      <c r="M7" s="71"/>
      <c r="N7" s="49"/>
      <c r="O7" s="49"/>
    </row>
    <row r="8" spans="1:15" ht="15" customHeight="1">
      <c r="A8" s="46" t="s">
        <v>138</v>
      </c>
      <c r="B8" s="318" t="s">
        <v>281</v>
      </c>
      <c r="C8" s="47" t="s">
        <v>136</v>
      </c>
      <c r="D8" s="53">
        <v>-9000.44</v>
      </c>
      <c r="E8" s="13" t="s">
        <v>159</v>
      </c>
      <c r="F8" s="75" t="s">
        <v>190</v>
      </c>
      <c r="G8" s="151"/>
      <c r="H8" s="13"/>
      <c r="L8" s="42"/>
      <c r="M8" s="71"/>
      <c r="N8" s="49"/>
      <c r="O8" s="49"/>
    </row>
    <row r="9" spans="1:15" ht="15" customHeight="1">
      <c r="A9" s="46" t="s">
        <v>138</v>
      </c>
      <c r="B9" s="318" t="s">
        <v>597</v>
      </c>
      <c r="C9" s="47" t="s">
        <v>136</v>
      </c>
      <c r="D9" s="53">
        <v>-13500.08</v>
      </c>
      <c r="E9" s="13" t="s">
        <v>144</v>
      </c>
      <c r="F9" s="75" t="s">
        <v>190</v>
      </c>
      <c r="G9" s="151"/>
      <c r="H9" s="13"/>
      <c r="L9" s="42"/>
      <c r="M9" s="71"/>
      <c r="N9" s="49"/>
      <c r="O9" s="49"/>
    </row>
    <row r="10" spans="1:15" ht="15" customHeight="1">
      <c r="A10" s="46" t="s">
        <v>138</v>
      </c>
      <c r="B10" s="318" t="s">
        <v>591</v>
      </c>
      <c r="C10" s="47" t="s">
        <v>136</v>
      </c>
      <c r="D10" s="53">
        <v>-13500.08</v>
      </c>
      <c r="E10" s="13" t="s">
        <v>146</v>
      </c>
      <c r="F10" s="75" t="s">
        <v>190</v>
      </c>
      <c r="G10" s="151"/>
      <c r="H10" s="13"/>
      <c r="L10" s="42"/>
      <c r="M10" s="71"/>
      <c r="N10" s="49"/>
      <c r="O10" s="49"/>
    </row>
    <row r="11" spans="1:15" ht="15" customHeight="1">
      <c r="A11" s="46" t="s">
        <v>138</v>
      </c>
      <c r="B11" s="47" t="s">
        <v>703</v>
      </c>
      <c r="C11" s="47" t="s">
        <v>136</v>
      </c>
      <c r="D11" s="55">
        <v>1241.2</v>
      </c>
      <c r="E11" s="13"/>
      <c r="F11" s="75" t="s">
        <v>137</v>
      </c>
      <c r="G11" s="151"/>
      <c r="H11" s="13"/>
      <c r="L11" s="42"/>
      <c r="M11" s="71"/>
      <c r="N11" s="49"/>
      <c r="O11" s="49"/>
    </row>
    <row r="12" spans="1:15" ht="15" customHeight="1">
      <c r="A12" s="46" t="s">
        <v>138</v>
      </c>
      <c r="B12" s="47" t="s">
        <v>704</v>
      </c>
      <c r="C12" s="47" t="s">
        <v>136</v>
      </c>
      <c r="D12" s="55">
        <v>1241.2</v>
      </c>
      <c r="E12" s="13"/>
      <c r="F12" s="75" t="s">
        <v>137</v>
      </c>
      <c r="G12" s="151"/>
      <c r="H12" s="13"/>
      <c r="L12" s="42"/>
      <c r="M12" s="71"/>
      <c r="N12" s="49"/>
      <c r="O12" s="49"/>
    </row>
    <row r="13" spans="1:15" ht="15" customHeight="1">
      <c r="A13" s="46" t="s">
        <v>138</v>
      </c>
      <c r="B13" s="47" t="s">
        <v>705</v>
      </c>
      <c r="C13" s="47" t="s">
        <v>136</v>
      </c>
      <c r="D13" s="55">
        <v>1241.2</v>
      </c>
      <c r="E13" s="13"/>
      <c r="F13" s="75" t="s">
        <v>137</v>
      </c>
      <c r="G13" s="151"/>
      <c r="H13" s="13"/>
      <c r="L13" s="42"/>
      <c r="M13" s="71"/>
      <c r="N13" s="49"/>
      <c r="O13" s="49"/>
    </row>
    <row r="14" spans="1:15" ht="15" customHeight="1">
      <c r="A14" s="46" t="s">
        <v>138</v>
      </c>
      <c r="B14" s="47" t="s">
        <v>708</v>
      </c>
      <c r="C14" s="47" t="s">
        <v>136</v>
      </c>
      <c r="D14" s="55">
        <v>1241.2</v>
      </c>
      <c r="E14" s="13"/>
      <c r="F14" s="75" t="s">
        <v>137</v>
      </c>
      <c r="G14" s="151"/>
      <c r="H14" s="13"/>
      <c r="L14" s="42"/>
      <c r="M14" s="71"/>
      <c r="N14" s="49"/>
      <c r="O14" s="49"/>
    </row>
    <row r="15" spans="1:15" ht="15" customHeight="1">
      <c r="A15" s="46" t="s">
        <v>138</v>
      </c>
      <c r="B15" s="47" t="s">
        <v>709</v>
      </c>
      <c r="C15" s="47" t="s">
        <v>136</v>
      </c>
      <c r="D15" s="55">
        <v>1241.2</v>
      </c>
      <c r="E15" s="13"/>
      <c r="F15" s="75" t="s">
        <v>137</v>
      </c>
      <c r="G15" s="151"/>
      <c r="H15" s="13"/>
      <c r="L15" s="42"/>
      <c r="M15" s="71"/>
      <c r="N15" s="49"/>
      <c r="O15" s="49"/>
    </row>
    <row r="16" spans="1:15" ht="15" customHeight="1">
      <c r="A16" s="46" t="s">
        <v>138</v>
      </c>
      <c r="B16" s="47" t="s">
        <v>710</v>
      </c>
      <c r="C16" s="47" t="s">
        <v>136</v>
      </c>
      <c r="D16" s="55">
        <v>1241.2</v>
      </c>
      <c r="E16" s="13"/>
      <c r="F16" s="75" t="s">
        <v>137</v>
      </c>
      <c r="G16" s="151"/>
      <c r="H16" s="13"/>
      <c r="L16" s="42"/>
      <c r="M16" s="71"/>
      <c r="N16" s="49"/>
      <c r="O16" s="49"/>
    </row>
    <row r="17" spans="1:15" ht="15" customHeight="1">
      <c r="A17" s="46" t="s">
        <v>138</v>
      </c>
      <c r="B17" s="47" t="s">
        <v>720</v>
      </c>
      <c r="C17" s="47" t="s">
        <v>136</v>
      </c>
      <c r="D17" s="52">
        <v>4499.6400000000003</v>
      </c>
      <c r="E17" s="13"/>
      <c r="F17" s="75" t="s">
        <v>190</v>
      </c>
      <c r="G17" s="151"/>
      <c r="H17" s="13"/>
      <c r="L17" s="42"/>
      <c r="M17" s="71"/>
      <c r="N17" s="49"/>
      <c r="O17" s="49"/>
    </row>
    <row r="18" spans="1:15" ht="15" customHeight="1">
      <c r="A18" s="46" t="s">
        <v>138</v>
      </c>
      <c r="B18" s="47" t="s">
        <v>721</v>
      </c>
      <c r="C18" s="47" t="s">
        <v>136</v>
      </c>
      <c r="D18" s="52">
        <v>4499.6400000000003</v>
      </c>
      <c r="E18" s="13"/>
      <c r="F18" s="75" t="s">
        <v>190</v>
      </c>
      <c r="G18" s="151"/>
      <c r="H18" s="13"/>
      <c r="L18" s="42"/>
      <c r="M18" s="71"/>
      <c r="N18" s="49"/>
      <c r="O18" s="49"/>
    </row>
    <row r="19" spans="1:15" ht="15" customHeight="1">
      <c r="A19" s="46" t="s">
        <v>138</v>
      </c>
      <c r="B19" s="320" t="s">
        <v>289</v>
      </c>
      <c r="C19" s="47" t="s">
        <v>136</v>
      </c>
      <c r="D19" s="52">
        <v>9000.44</v>
      </c>
      <c r="E19" s="13"/>
      <c r="F19" s="75" t="s">
        <v>190</v>
      </c>
      <c r="G19" s="151"/>
      <c r="H19" s="13"/>
      <c r="L19" s="42"/>
      <c r="M19" s="71"/>
      <c r="N19" s="49"/>
      <c r="O19" s="49"/>
    </row>
    <row r="20" spans="1:15" ht="15" customHeight="1">
      <c r="A20" s="46" t="s">
        <v>138</v>
      </c>
      <c r="B20" s="320" t="s">
        <v>732</v>
      </c>
      <c r="C20" s="47" t="s">
        <v>136</v>
      </c>
      <c r="D20" s="52">
        <v>9000.44</v>
      </c>
      <c r="E20" s="13"/>
      <c r="F20" s="75" t="s">
        <v>190</v>
      </c>
      <c r="G20" s="151"/>
      <c r="H20" s="13"/>
      <c r="L20" s="42"/>
      <c r="M20" s="71"/>
      <c r="N20" s="49"/>
      <c r="O20" s="49"/>
    </row>
    <row r="21" spans="1:15" ht="15" customHeight="1">
      <c r="A21" s="46" t="s">
        <v>138</v>
      </c>
      <c r="B21" s="320" t="s">
        <v>733</v>
      </c>
      <c r="C21" s="47" t="s">
        <v>136</v>
      </c>
      <c r="D21" s="52">
        <v>9000.44</v>
      </c>
      <c r="E21" s="13"/>
      <c r="F21" s="75" t="s">
        <v>190</v>
      </c>
      <c r="G21" s="53"/>
      <c r="H21" s="13"/>
      <c r="L21" s="42"/>
      <c r="M21" s="71"/>
      <c r="N21" s="49"/>
      <c r="O21" s="49"/>
    </row>
    <row r="22" spans="1:15" ht="15" customHeight="1">
      <c r="A22" s="46" t="s">
        <v>138</v>
      </c>
      <c r="B22" s="47" t="s">
        <v>734</v>
      </c>
      <c r="C22" s="47" t="s">
        <v>136</v>
      </c>
      <c r="D22" s="52">
        <v>9000.44</v>
      </c>
      <c r="E22" s="13"/>
      <c r="F22" s="75" t="s">
        <v>190</v>
      </c>
      <c r="G22" s="151"/>
      <c r="H22" s="13"/>
      <c r="L22" s="42"/>
      <c r="M22" s="71"/>
      <c r="N22" s="49"/>
      <c r="O22" s="49"/>
    </row>
    <row r="23" spans="1:15" ht="15" customHeight="1">
      <c r="A23" s="46" t="s">
        <v>138</v>
      </c>
      <c r="B23" s="47" t="s">
        <v>735</v>
      </c>
      <c r="C23" s="47" t="s">
        <v>136</v>
      </c>
      <c r="D23" s="52">
        <v>9000.44</v>
      </c>
      <c r="E23" s="13"/>
      <c r="F23" s="75" t="s">
        <v>190</v>
      </c>
      <c r="G23" s="151"/>
      <c r="H23" s="13"/>
      <c r="L23" s="42"/>
      <c r="M23" s="71"/>
      <c r="N23" s="49"/>
      <c r="O23" s="49"/>
    </row>
    <row r="24" spans="1:15" ht="15" customHeight="1">
      <c r="A24" s="46" t="s">
        <v>138</v>
      </c>
      <c r="B24" s="320" t="s">
        <v>291</v>
      </c>
      <c r="C24" s="47" t="s">
        <v>136</v>
      </c>
      <c r="D24" s="52">
        <v>9000.44</v>
      </c>
      <c r="E24" s="13"/>
      <c r="F24" s="75" t="s">
        <v>190</v>
      </c>
      <c r="G24" s="151"/>
      <c r="H24" s="13"/>
      <c r="L24" s="42"/>
      <c r="M24" s="71"/>
      <c r="N24" s="49"/>
      <c r="O24" s="49"/>
    </row>
    <row r="25" spans="1:15" ht="15" customHeight="1">
      <c r="A25" s="46" t="s">
        <v>138</v>
      </c>
      <c r="B25" s="320" t="s">
        <v>736</v>
      </c>
      <c r="C25" s="47" t="s">
        <v>136</v>
      </c>
      <c r="D25" s="52">
        <v>9000.44</v>
      </c>
      <c r="E25" s="13"/>
      <c r="F25" s="75" t="s">
        <v>190</v>
      </c>
      <c r="G25" s="151"/>
      <c r="H25" s="13"/>
      <c r="L25" s="42"/>
      <c r="M25" s="71"/>
      <c r="N25" s="49"/>
      <c r="O25" s="49"/>
    </row>
    <row r="26" spans="1:15" ht="15" customHeight="1">
      <c r="A26" s="46" t="s">
        <v>138</v>
      </c>
      <c r="B26" s="318" t="s">
        <v>281</v>
      </c>
      <c r="C26" s="47" t="s">
        <v>136</v>
      </c>
      <c r="D26" s="52">
        <v>9000.44</v>
      </c>
      <c r="E26" s="13" t="s">
        <v>159</v>
      </c>
      <c r="F26" s="75" t="s">
        <v>190</v>
      </c>
      <c r="G26" s="151"/>
      <c r="H26" s="13"/>
      <c r="L26" s="42"/>
      <c r="M26" s="71"/>
      <c r="N26" s="49"/>
      <c r="O26" s="49"/>
    </row>
    <row r="27" spans="1:15" ht="15" customHeight="1">
      <c r="A27" s="46" t="s">
        <v>138</v>
      </c>
      <c r="B27" s="320" t="s">
        <v>281</v>
      </c>
      <c r="C27" s="47" t="s">
        <v>136</v>
      </c>
      <c r="D27" s="52">
        <v>9000.44</v>
      </c>
      <c r="E27" s="13" t="s">
        <v>159</v>
      </c>
      <c r="F27" s="75" t="s">
        <v>190</v>
      </c>
      <c r="G27" s="151"/>
      <c r="H27" s="13"/>
      <c r="L27" s="42"/>
      <c r="M27" s="71"/>
      <c r="N27" s="49"/>
      <c r="O27" s="49"/>
    </row>
    <row r="28" spans="1:15" ht="15" customHeight="1">
      <c r="A28" s="46" t="s">
        <v>138</v>
      </c>
      <c r="B28" s="318" t="s">
        <v>586</v>
      </c>
      <c r="C28" s="47" t="s">
        <v>136</v>
      </c>
      <c r="D28" s="52">
        <v>9000.44</v>
      </c>
      <c r="E28" s="13" t="s">
        <v>142</v>
      </c>
      <c r="F28" s="75" t="s">
        <v>190</v>
      </c>
      <c r="G28" s="151"/>
      <c r="H28" s="13"/>
      <c r="L28" s="42"/>
      <c r="M28" s="71"/>
      <c r="N28" s="49"/>
      <c r="O28" s="49"/>
    </row>
    <row r="29" spans="1:15" ht="15" customHeight="1">
      <c r="A29" s="46" t="s">
        <v>138</v>
      </c>
      <c r="B29" s="320" t="s">
        <v>566</v>
      </c>
      <c r="C29" s="47" t="s">
        <v>136</v>
      </c>
      <c r="D29" s="52">
        <v>9000.44</v>
      </c>
      <c r="E29" s="13"/>
      <c r="F29" s="75" t="s">
        <v>190</v>
      </c>
      <c r="G29" s="151"/>
      <c r="H29" s="13"/>
      <c r="L29" s="42"/>
      <c r="M29" s="71"/>
      <c r="N29" s="49"/>
      <c r="O29" s="49"/>
    </row>
    <row r="30" spans="1:15" ht="15" customHeight="1">
      <c r="A30" s="46" t="s">
        <v>138</v>
      </c>
      <c r="B30" s="320" t="s">
        <v>740</v>
      </c>
      <c r="C30" s="47" t="s">
        <v>136</v>
      </c>
      <c r="D30" s="52">
        <v>13500.08</v>
      </c>
      <c r="E30" s="13"/>
      <c r="F30" s="75" t="s">
        <v>190</v>
      </c>
      <c r="G30" s="151"/>
      <c r="H30" s="13"/>
      <c r="L30" s="42"/>
      <c r="M30" s="71"/>
      <c r="N30" s="49"/>
      <c r="O30" s="49"/>
    </row>
    <row r="31" spans="1:15" ht="15" customHeight="1">
      <c r="A31" s="46" t="s">
        <v>138</v>
      </c>
      <c r="B31" s="320" t="s">
        <v>741</v>
      </c>
      <c r="C31" s="47" t="s">
        <v>136</v>
      </c>
      <c r="D31" s="52">
        <v>13500.08</v>
      </c>
      <c r="E31" s="13"/>
      <c r="F31" s="75" t="s">
        <v>190</v>
      </c>
      <c r="G31" s="151"/>
      <c r="H31" s="13"/>
      <c r="L31" s="42"/>
      <c r="M31" s="71"/>
      <c r="N31" s="49"/>
      <c r="O31" s="49"/>
    </row>
    <row r="32" spans="1:15" ht="15" customHeight="1">
      <c r="A32" s="46" t="s">
        <v>138</v>
      </c>
      <c r="B32" s="320" t="s">
        <v>184</v>
      </c>
      <c r="C32" s="47" t="s">
        <v>136</v>
      </c>
      <c r="D32" s="52">
        <v>13500.08</v>
      </c>
      <c r="E32" s="13"/>
      <c r="F32" s="75" t="s">
        <v>190</v>
      </c>
      <c r="G32" s="151"/>
      <c r="H32" s="13"/>
      <c r="L32" s="42"/>
      <c r="M32" s="71"/>
      <c r="N32" s="49"/>
      <c r="O32" s="49"/>
    </row>
    <row r="33" spans="1:15" ht="15" customHeight="1">
      <c r="A33" s="46" t="s">
        <v>138</v>
      </c>
      <c r="B33" s="318" t="s">
        <v>591</v>
      </c>
      <c r="C33" s="47" t="s">
        <v>136</v>
      </c>
      <c r="D33" s="52">
        <v>13500.08</v>
      </c>
      <c r="E33" s="13" t="s">
        <v>146</v>
      </c>
      <c r="F33" s="75" t="s">
        <v>190</v>
      </c>
      <c r="G33" s="151"/>
      <c r="H33" s="13"/>
      <c r="L33" s="42"/>
      <c r="M33" s="71"/>
      <c r="N33" s="49"/>
      <c r="O33" s="49"/>
    </row>
    <row r="34" spans="1:15" ht="15" customHeight="1">
      <c r="A34" s="46" t="s">
        <v>138</v>
      </c>
      <c r="B34" s="318" t="s">
        <v>598</v>
      </c>
      <c r="C34" s="47" t="s">
        <v>136</v>
      </c>
      <c r="D34" s="52">
        <v>13500.08</v>
      </c>
      <c r="E34" s="13" t="s">
        <v>133</v>
      </c>
      <c r="F34" s="75" t="s">
        <v>190</v>
      </c>
      <c r="G34" s="151"/>
      <c r="H34" s="13"/>
      <c r="L34" s="42"/>
      <c r="M34" s="71"/>
      <c r="N34" s="49"/>
      <c r="O34" s="49"/>
    </row>
    <row r="35" spans="1:15" ht="15" customHeight="1">
      <c r="A35" s="46" t="s">
        <v>138</v>
      </c>
      <c r="B35" s="318" t="s">
        <v>685</v>
      </c>
      <c r="C35" s="47" t="s">
        <v>136</v>
      </c>
      <c r="D35" s="52">
        <v>13500.08</v>
      </c>
      <c r="E35" s="13" t="s">
        <v>140</v>
      </c>
      <c r="F35" s="75" t="s">
        <v>190</v>
      </c>
      <c r="G35" s="151"/>
      <c r="H35" s="13"/>
      <c r="L35" s="42"/>
      <c r="M35" s="71"/>
      <c r="N35" s="49"/>
      <c r="O35" s="49"/>
    </row>
    <row r="36" spans="1:15" ht="15" customHeight="1">
      <c r="A36" s="46" t="s">
        <v>138</v>
      </c>
      <c r="B36" s="320" t="s">
        <v>742</v>
      </c>
      <c r="C36" s="47" t="s">
        <v>136</v>
      </c>
      <c r="D36" s="52">
        <v>13500.08</v>
      </c>
      <c r="E36" s="13"/>
      <c r="F36" s="75" t="s">
        <v>190</v>
      </c>
      <c r="G36" s="151"/>
      <c r="H36" s="13"/>
      <c r="L36" s="42"/>
      <c r="M36" s="71"/>
      <c r="N36" s="49"/>
      <c r="O36" s="49"/>
    </row>
    <row r="37" spans="1:15" ht="15" customHeight="1">
      <c r="A37" s="46" t="s">
        <v>138</v>
      </c>
      <c r="B37" s="320" t="s">
        <v>743</v>
      </c>
      <c r="C37" s="47" t="s">
        <v>136</v>
      </c>
      <c r="D37" s="52">
        <v>13500.08</v>
      </c>
      <c r="E37" s="13"/>
      <c r="F37" s="75" t="s">
        <v>190</v>
      </c>
      <c r="G37" s="151"/>
      <c r="H37" s="13"/>
      <c r="L37" s="42"/>
      <c r="M37" s="71"/>
      <c r="N37" s="49"/>
      <c r="O37" s="49"/>
    </row>
    <row r="38" spans="1:15" ht="15" customHeight="1">
      <c r="A38" s="46" t="s">
        <v>138</v>
      </c>
      <c r="B38" s="318" t="s">
        <v>597</v>
      </c>
      <c r="C38" s="47" t="s">
        <v>136</v>
      </c>
      <c r="D38" s="52">
        <v>13500.08</v>
      </c>
      <c r="E38" s="13" t="s">
        <v>144</v>
      </c>
      <c r="F38" s="75" t="s">
        <v>190</v>
      </c>
      <c r="G38" s="151"/>
      <c r="H38" s="13"/>
      <c r="L38" s="42"/>
      <c r="M38" s="71"/>
      <c r="N38" s="49"/>
      <c r="O38" s="49"/>
    </row>
    <row r="39" spans="1:15" ht="15" customHeight="1">
      <c r="A39" s="46" t="s">
        <v>138</v>
      </c>
      <c r="B39" s="47" t="s">
        <v>555</v>
      </c>
      <c r="C39" s="47" t="s">
        <v>136</v>
      </c>
      <c r="D39" s="52">
        <v>13500.08</v>
      </c>
      <c r="E39" s="13"/>
      <c r="F39" s="75" t="s">
        <v>190</v>
      </c>
      <c r="G39" s="151"/>
      <c r="H39" s="13"/>
      <c r="L39" s="42"/>
      <c r="M39" s="71"/>
      <c r="N39" s="49"/>
      <c r="O39" s="49"/>
    </row>
    <row r="40" spans="1:15" ht="15" customHeight="1">
      <c r="A40" s="46" t="s">
        <v>138</v>
      </c>
      <c r="B40" s="47" t="s">
        <v>744</v>
      </c>
      <c r="C40" s="47" t="s">
        <v>136</v>
      </c>
      <c r="D40" s="52">
        <v>13500.08</v>
      </c>
      <c r="E40" s="13"/>
      <c r="F40" s="75" t="s">
        <v>190</v>
      </c>
      <c r="G40" s="151"/>
      <c r="H40" s="13"/>
      <c r="L40" s="42"/>
      <c r="M40" s="71"/>
      <c r="N40" s="49"/>
      <c r="O40" s="49"/>
    </row>
    <row r="41" spans="1:15" ht="15" customHeight="1" thickBot="1">
      <c r="A41" s="310" t="s">
        <v>138</v>
      </c>
      <c r="B41" s="321" t="s">
        <v>760</v>
      </c>
      <c r="C41" s="314" t="s">
        <v>136</v>
      </c>
      <c r="D41" s="107">
        <v>19664.32</v>
      </c>
      <c r="E41" s="88"/>
      <c r="F41" s="89" t="s">
        <v>190</v>
      </c>
      <c r="G41" s="149"/>
      <c r="H41" s="88"/>
      <c r="I41" s="91"/>
      <c r="J41" s="92"/>
      <c r="K41" s="91"/>
      <c r="L41" s="93"/>
      <c r="M41" s="94"/>
      <c r="N41" s="95"/>
      <c r="O41" s="49"/>
    </row>
    <row r="42" spans="1:15" ht="15" customHeight="1">
      <c r="A42" s="46" t="s">
        <v>138</v>
      </c>
      <c r="B42" s="47" t="s">
        <v>712</v>
      </c>
      <c r="C42" s="47" t="s">
        <v>383</v>
      </c>
      <c r="D42" s="55">
        <v>1241.2</v>
      </c>
      <c r="E42" s="13"/>
      <c r="F42" s="75" t="s">
        <v>137</v>
      </c>
      <c r="G42" s="151"/>
      <c r="H42" s="13"/>
      <c r="L42" s="42"/>
      <c r="M42" s="71"/>
      <c r="N42" s="49"/>
      <c r="O42" s="49"/>
    </row>
    <row r="43" spans="1:15" ht="15" customHeight="1">
      <c r="A43" s="46" t="s">
        <v>138</v>
      </c>
      <c r="B43" s="320" t="s">
        <v>722</v>
      </c>
      <c r="C43" s="47" t="s">
        <v>383</v>
      </c>
      <c r="D43" s="52">
        <v>5050.6400000000003</v>
      </c>
      <c r="E43" s="13"/>
      <c r="F43" s="75" t="s">
        <v>190</v>
      </c>
      <c r="G43" s="151"/>
      <c r="H43" s="13"/>
      <c r="L43" s="42"/>
      <c r="M43" s="71"/>
      <c r="N43" s="49"/>
      <c r="O43" s="49"/>
    </row>
    <row r="44" spans="1:15" ht="15" customHeight="1" thickBot="1">
      <c r="A44" s="310" t="s">
        <v>138</v>
      </c>
      <c r="B44" s="314" t="s">
        <v>745</v>
      </c>
      <c r="C44" s="314" t="s">
        <v>383</v>
      </c>
      <c r="D44" s="107">
        <v>17503.240000000002</v>
      </c>
      <c r="E44" s="88"/>
      <c r="F44" s="89" t="s">
        <v>190</v>
      </c>
      <c r="G44" s="149"/>
      <c r="H44" s="88"/>
      <c r="I44" s="91"/>
      <c r="J44" s="92"/>
      <c r="K44" s="91"/>
      <c r="L44" s="93"/>
      <c r="M44" s="94"/>
      <c r="N44" s="95"/>
      <c r="O44" s="49"/>
    </row>
    <row r="45" spans="1:15" ht="15" customHeight="1">
      <c r="A45" s="46" t="s">
        <v>138</v>
      </c>
      <c r="B45" s="318" t="s">
        <v>323</v>
      </c>
      <c r="C45" s="47" t="s">
        <v>298</v>
      </c>
      <c r="D45" s="53">
        <v>-19565.72</v>
      </c>
      <c r="E45" s="13" t="s">
        <v>135</v>
      </c>
      <c r="F45" s="75" t="s">
        <v>190</v>
      </c>
      <c r="G45" s="151"/>
      <c r="H45" s="13"/>
      <c r="L45" s="42"/>
      <c r="M45" s="71"/>
      <c r="N45" s="49"/>
      <c r="O45" s="49"/>
    </row>
    <row r="46" spans="1:15" ht="15" customHeight="1">
      <c r="A46" s="46" t="s">
        <v>138</v>
      </c>
      <c r="B46" s="318" t="s">
        <v>687</v>
      </c>
      <c r="C46" s="47" t="s">
        <v>298</v>
      </c>
      <c r="D46" s="53">
        <v>-19565.72</v>
      </c>
      <c r="E46" s="13" t="s">
        <v>225</v>
      </c>
      <c r="F46" s="75" t="s">
        <v>190</v>
      </c>
      <c r="G46" s="151"/>
      <c r="H46" s="13"/>
      <c r="L46" s="42"/>
      <c r="M46" s="71"/>
      <c r="N46" s="49"/>
      <c r="O46" s="49"/>
    </row>
    <row r="47" spans="1:15" ht="15" customHeight="1">
      <c r="A47" s="46" t="s">
        <v>138</v>
      </c>
      <c r="B47" s="47" t="s">
        <v>690</v>
      </c>
      <c r="C47" s="47" t="s">
        <v>298</v>
      </c>
      <c r="D47" s="55">
        <v>1241.2</v>
      </c>
      <c r="E47" s="13"/>
      <c r="F47" s="75" t="s">
        <v>137</v>
      </c>
      <c r="G47" s="151"/>
      <c r="H47" s="13"/>
      <c r="L47" s="42"/>
      <c r="M47" s="71"/>
      <c r="N47" s="49"/>
      <c r="O47" s="49"/>
    </row>
    <row r="48" spans="1:15" ht="15" customHeight="1">
      <c r="A48" s="46" t="s">
        <v>138</v>
      </c>
      <c r="B48" s="47" t="s">
        <v>691</v>
      </c>
      <c r="C48" s="47" t="s">
        <v>298</v>
      </c>
      <c r="D48" s="55">
        <v>1241.2</v>
      </c>
      <c r="E48" s="13"/>
      <c r="F48" s="75" t="s">
        <v>137</v>
      </c>
      <c r="G48" s="151"/>
      <c r="H48" s="13"/>
      <c r="L48" s="42"/>
      <c r="M48" s="71"/>
      <c r="N48" s="49"/>
      <c r="O48" s="49"/>
    </row>
    <row r="49" spans="1:15" ht="15" customHeight="1">
      <c r="A49" s="46" t="s">
        <v>138</v>
      </c>
      <c r="B49" s="47" t="s">
        <v>692</v>
      </c>
      <c r="C49" s="47" t="s">
        <v>298</v>
      </c>
      <c r="D49" s="55">
        <v>1241.2</v>
      </c>
      <c r="E49" s="13"/>
      <c r="F49" s="75" t="s">
        <v>137</v>
      </c>
      <c r="G49" s="151"/>
      <c r="H49" s="13"/>
      <c r="L49" s="42"/>
      <c r="M49" s="71"/>
      <c r="N49" s="49"/>
      <c r="O49" s="49"/>
    </row>
    <row r="50" spans="1:15" ht="15" customHeight="1">
      <c r="A50" s="46" t="s">
        <v>138</v>
      </c>
      <c r="B50" s="47" t="s">
        <v>693</v>
      </c>
      <c r="C50" s="47" t="s">
        <v>298</v>
      </c>
      <c r="D50" s="55">
        <v>1241.2</v>
      </c>
      <c r="E50" s="13"/>
      <c r="F50" s="75" t="s">
        <v>137</v>
      </c>
      <c r="G50" s="151"/>
      <c r="H50" s="13"/>
      <c r="L50" s="42"/>
      <c r="M50" s="71"/>
      <c r="N50" s="49"/>
      <c r="O50" s="49"/>
    </row>
    <row r="51" spans="1:15" ht="15" customHeight="1">
      <c r="A51" s="46" t="s">
        <v>138</v>
      </c>
      <c r="B51" s="318" t="s">
        <v>687</v>
      </c>
      <c r="C51" s="47" t="s">
        <v>298</v>
      </c>
      <c r="D51" s="52">
        <v>19565.72</v>
      </c>
      <c r="E51" s="13" t="s">
        <v>225</v>
      </c>
      <c r="F51" s="75" t="s">
        <v>190</v>
      </c>
      <c r="G51" s="151"/>
      <c r="H51" s="13"/>
      <c r="L51" s="42"/>
      <c r="M51" s="71"/>
      <c r="N51" s="49"/>
      <c r="O51" s="49"/>
    </row>
    <row r="52" spans="1:15" ht="15" customHeight="1">
      <c r="A52" s="46" t="s">
        <v>138</v>
      </c>
      <c r="B52" s="47" t="s">
        <v>687</v>
      </c>
      <c r="C52" s="47" t="s">
        <v>298</v>
      </c>
      <c r="D52" s="52">
        <v>19565.72</v>
      </c>
      <c r="E52" s="13" t="s">
        <v>225</v>
      </c>
      <c r="F52" s="75" t="s">
        <v>190</v>
      </c>
      <c r="G52" s="151"/>
      <c r="H52" s="13"/>
      <c r="L52" s="42"/>
      <c r="M52" s="71"/>
      <c r="N52" s="49"/>
      <c r="O52" s="49"/>
    </row>
    <row r="53" spans="1:15" ht="15" customHeight="1" thickBot="1">
      <c r="A53" s="310" t="s">
        <v>138</v>
      </c>
      <c r="B53" s="319" t="s">
        <v>323</v>
      </c>
      <c r="C53" s="314" t="s">
        <v>298</v>
      </c>
      <c r="D53" s="107">
        <v>19565.72</v>
      </c>
      <c r="E53" s="88" t="s">
        <v>135</v>
      </c>
      <c r="F53" s="89" t="s">
        <v>190</v>
      </c>
      <c r="G53" s="149"/>
      <c r="H53" s="88"/>
      <c r="I53" s="91"/>
      <c r="J53" s="92"/>
      <c r="K53" s="91"/>
      <c r="L53" s="93"/>
      <c r="M53" s="94"/>
      <c r="N53" s="95"/>
      <c r="O53" s="49"/>
    </row>
    <row r="54" spans="1:15" ht="15" customHeight="1">
      <c r="A54" s="46" t="s">
        <v>138</v>
      </c>
      <c r="B54" s="47" t="s">
        <v>694</v>
      </c>
      <c r="C54" s="47" t="s">
        <v>370</v>
      </c>
      <c r="D54" s="55">
        <v>1241.2</v>
      </c>
      <c r="E54" s="13"/>
      <c r="F54" s="75" t="s">
        <v>137</v>
      </c>
      <c r="G54" s="151"/>
      <c r="H54" s="13"/>
      <c r="L54" s="42"/>
      <c r="M54" s="71"/>
      <c r="N54" s="49"/>
      <c r="O54" s="49"/>
    </row>
    <row r="55" spans="1:15" ht="15" customHeight="1">
      <c r="A55" s="46" t="s">
        <v>138</v>
      </c>
      <c r="B55" s="47" t="s">
        <v>695</v>
      </c>
      <c r="C55" s="47" t="s">
        <v>370</v>
      </c>
      <c r="D55" s="55">
        <v>1241.2</v>
      </c>
      <c r="E55" s="13"/>
      <c r="F55" s="75" t="s">
        <v>137</v>
      </c>
      <c r="G55" s="151"/>
      <c r="H55" s="13"/>
      <c r="L55" s="42"/>
      <c r="M55" s="71"/>
      <c r="N55" s="49"/>
      <c r="O55" s="49"/>
    </row>
    <row r="56" spans="1:15" ht="15" customHeight="1">
      <c r="A56" s="46" t="s">
        <v>138</v>
      </c>
      <c r="B56" s="47" t="s">
        <v>696</v>
      </c>
      <c r="C56" s="47" t="s">
        <v>370</v>
      </c>
      <c r="D56" s="55">
        <v>1241.2</v>
      </c>
      <c r="E56" s="13"/>
      <c r="F56" s="75" t="s">
        <v>137</v>
      </c>
      <c r="G56" s="151"/>
      <c r="H56" s="13"/>
      <c r="L56" s="42"/>
      <c r="M56" s="71"/>
      <c r="N56" s="49"/>
      <c r="O56" s="49"/>
    </row>
    <row r="57" spans="1:15" ht="15" customHeight="1">
      <c r="A57" s="46" t="s">
        <v>138</v>
      </c>
      <c r="B57" s="47" t="s">
        <v>697</v>
      </c>
      <c r="C57" s="47" t="s">
        <v>370</v>
      </c>
      <c r="D57" s="55">
        <v>1241.2</v>
      </c>
      <c r="E57" s="13"/>
      <c r="F57" s="75" t="s">
        <v>137</v>
      </c>
      <c r="G57" s="151"/>
      <c r="H57" s="13"/>
      <c r="L57" s="42"/>
      <c r="M57" s="71"/>
      <c r="N57" s="49"/>
      <c r="O57" s="49"/>
    </row>
    <row r="58" spans="1:15" ht="15" customHeight="1">
      <c r="A58" s="46" t="s">
        <v>138</v>
      </c>
      <c r="B58" s="47" t="s">
        <v>698</v>
      </c>
      <c r="C58" s="47" t="s">
        <v>370</v>
      </c>
      <c r="D58" s="55">
        <v>1241.2</v>
      </c>
      <c r="E58" s="13"/>
      <c r="F58" s="75" t="s">
        <v>137</v>
      </c>
      <c r="G58" s="151"/>
      <c r="H58" s="13"/>
      <c r="L58" s="42"/>
      <c r="M58" s="71"/>
      <c r="N58" s="49"/>
      <c r="O58" s="49"/>
    </row>
    <row r="59" spans="1:15" ht="15" customHeight="1">
      <c r="A59" s="46" t="s">
        <v>138</v>
      </c>
      <c r="B59" s="47" t="s">
        <v>699</v>
      </c>
      <c r="C59" s="47" t="s">
        <v>370</v>
      </c>
      <c r="D59" s="55">
        <v>1241.2</v>
      </c>
      <c r="E59" s="13"/>
      <c r="F59" s="75" t="s">
        <v>137</v>
      </c>
      <c r="G59" s="151"/>
      <c r="H59" s="13"/>
      <c r="L59" s="42"/>
      <c r="M59" s="71"/>
      <c r="N59" s="49"/>
      <c r="O59" s="49"/>
    </row>
    <row r="60" spans="1:15" ht="15" customHeight="1">
      <c r="A60" s="46" t="s">
        <v>138</v>
      </c>
      <c r="B60" s="47" t="s">
        <v>700</v>
      </c>
      <c r="C60" s="47" t="s">
        <v>370</v>
      </c>
      <c r="D60" s="55">
        <v>1241.2</v>
      </c>
      <c r="E60" s="13"/>
      <c r="F60" s="75" t="s">
        <v>137</v>
      </c>
      <c r="G60" s="151"/>
      <c r="H60" s="13"/>
      <c r="L60" s="42"/>
      <c r="M60" s="71"/>
      <c r="N60" s="49"/>
      <c r="O60" s="49"/>
    </row>
    <row r="61" spans="1:15" ht="15" customHeight="1" thickBot="1">
      <c r="A61" s="310" t="s">
        <v>138</v>
      </c>
      <c r="B61" s="314" t="s">
        <v>701</v>
      </c>
      <c r="C61" s="314" t="s">
        <v>370</v>
      </c>
      <c r="D61" s="311">
        <v>1241.2</v>
      </c>
      <c r="E61" s="88"/>
      <c r="F61" s="89" t="s">
        <v>137</v>
      </c>
      <c r="G61" s="149"/>
      <c r="H61" s="88"/>
      <c r="I61" s="91"/>
      <c r="J61" s="92"/>
      <c r="K61" s="91"/>
      <c r="L61" s="93"/>
      <c r="M61" s="94"/>
      <c r="N61" s="95"/>
      <c r="O61" s="49"/>
    </row>
    <row r="62" spans="1:15" ht="15" customHeight="1" thickBot="1">
      <c r="A62" s="312" t="s">
        <v>138</v>
      </c>
      <c r="B62" s="315" t="s">
        <v>717</v>
      </c>
      <c r="C62" s="315" t="s">
        <v>718</v>
      </c>
      <c r="D62" s="152">
        <v>1241.2</v>
      </c>
      <c r="E62" s="99"/>
      <c r="F62" s="100" t="s">
        <v>137</v>
      </c>
      <c r="G62" s="153"/>
      <c r="H62" s="99"/>
      <c r="I62" s="102"/>
      <c r="J62" s="103"/>
      <c r="K62" s="102"/>
      <c r="L62" s="104"/>
      <c r="M62" s="105"/>
      <c r="N62" s="106"/>
      <c r="O62" s="49"/>
    </row>
    <row r="63" spans="1:15" ht="15" customHeight="1">
      <c r="A63" s="46" t="s">
        <v>138</v>
      </c>
      <c r="B63" s="318" t="s">
        <v>450</v>
      </c>
      <c r="C63" s="47" t="s">
        <v>134</v>
      </c>
      <c r="D63" s="53">
        <v>-6750.04</v>
      </c>
      <c r="E63" s="13" t="s">
        <v>139</v>
      </c>
      <c r="F63" s="75" t="s">
        <v>190</v>
      </c>
      <c r="G63" s="151"/>
      <c r="H63" s="13"/>
      <c r="L63" s="42"/>
      <c r="M63" s="71"/>
      <c r="N63" s="49"/>
      <c r="O63" s="49"/>
    </row>
    <row r="64" spans="1:15" ht="15" customHeight="1">
      <c r="A64" s="46" t="s">
        <v>138</v>
      </c>
      <c r="B64" s="318" t="s">
        <v>451</v>
      </c>
      <c r="C64" s="47" t="s">
        <v>134</v>
      </c>
      <c r="D64" s="53">
        <v>-6750.04</v>
      </c>
      <c r="E64" s="13" t="s">
        <v>143</v>
      </c>
      <c r="F64" s="75" t="s">
        <v>190</v>
      </c>
      <c r="G64" s="151"/>
      <c r="H64" s="13"/>
      <c r="L64" s="42"/>
      <c r="M64" s="71"/>
      <c r="N64" s="49"/>
      <c r="O64" s="49"/>
    </row>
    <row r="65" spans="1:15" ht="15" customHeight="1">
      <c r="A65" s="46" t="s">
        <v>138</v>
      </c>
      <c r="B65" s="318" t="s">
        <v>686</v>
      </c>
      <c r="C65" s="47" t="s">
        <v>134</v>
      </c>
      <c r="D65" s="53">
        <v>-11893.48</v>
      </c>
      <c r="E65" s="13" t="s">
        <v>145</v>
      </c>
      <c r="F65" s="75" t="s">
        <v>190</v>
      </c>
      <c r="G65" s="151"/>
      <c r="H65" s="13"/>
      <c r="L65" s="42"/>
      <c r="M65" s="71"/>
      <c r="N65" s="49"/>
      <c r="O65" s="49"/>
    </row>
    <row r="66" spans="1:15" ht="15" customHeight="1">
      <c r="A66" s="46" t="s">
        <v>138</v>
      </c>
      <c r="B66" s="318" t="s">
        <v>588</v>
      </c>
      <c r="C66" s="47" t="s">
        <v>134</v>
      </c>
      <c r="D66" s="53">
        <v>-12824.96</v>
      </c>
      <c r="E66" s="13" t="s">
        <v>224</v>
      </c>
      <c r="F66" s="75" t="s">
        <v>190</v>
      </c>
      <c r="G66" s="151"/>
      <c r="H66" s="13"/>
      <c r="L66" s="42"/>
      <c r="M66" s="71"/>
      <c r="N66" s="49"/>
      <c r="O66" s="49"/>
    </row>
    <row r="67" spans="1:15" ht="15" customHeight="1">
      <c r="A67" s="46" t="s">
        <v>138</v>
      </c>
      <c r="B67" s="318" t="s">
        <v>688</v>
      </c>
      <c r="C67" s="47" t="s">
        <v>134</v>
      </c>
      <c r="D67" s="313">
        <v>-6750.04</v>
      </c>
      <c r="E67" s="13" t="s">
        <v>226</v>
      </c>
      <c r="F67" s="75" t="s">
        <v>190</v>
      </c>
      <c r="G67" s="151"/>
      <c r="H67" s="13"/>
      <c r="L67" s="42"/>
      <c r="M67" s="71"/>
      <c r="N67" s="49"/>
      <c r="O67" s="49"/>
    </row>
    <row r="68" spans="1:15" ht="15" customHeight="1">
      <c r="A68" s="46" t="s">
        <v>138</v>
      </c>
      <c r="B68" s="320" t="s">
        <v>719</v>
      </c>
      <c r="C68" s="47" t="s">
        <v>134</v>
      </c>
      <c r="D68" s="52">
        <v>4314.04</v>
      </c>
      <c r="E68" s="13"/>
      <c r="F68" s="75" t="s">
        <v>190</v>
      </c>
      <c r="G68" s="151"/>
      <c r="H68" s="13"/>
      <c r="L68" s="42"/>
      <c r="M68" s="71"/>
      <c r="N68" s="49"/>
      <c r="O68" s="49"/>
    </row>
    <row r="69" spans="1:15" ht="15" customHeight="1">
      <c r="A69" s="46" t="s">
        <v>138</v>
      </c>
      <c r="B69" s="318" t="s">
        <v>688</v>
      </c>
      <c r="C69" s="47" t="s">
        <v>134</v>
      </c>
      <c r="D69" s="52">
        <v>6750.04</v>
      </c>
      <c r="E69" s="13" t="s">
        <v>226</v>
      </c>
      <c r="F69" s="75" t="s">
        <v>190</v>
      </c>
      <c r="G69" s="151"/>
      <c r="H69" s="13"/>
      <c r="L69" s="42"/>
      <c r="M69" s="71"/>
      <c r="N69" s="49"/>
      <c r="O69" s="49"/>
    </row>
    <row r="70" spans="1:15" ht="15" customHeight="1">
      <c r="A70" s="46" t="s">
        <v>138</v>
      </c>
      <c r="B70" s="318" t="s">
        <v>451</v>
      </c>
      <c r="C70" s="47" t="s">
        <v>134</v>
      </c>
      <c r="D70" s="52">
        <v>6750.04</v>
      </c>
      <c r="E70" s="13" t="s">
        <v>143</v>
      </c>
      <c r="F70" s="75" t="s">
        <v>190</v>
      </c>
      <c r="G70" s="151"/>
      <c r="H70" s="13"/>
      <c r="L70" s="42"/>
      <c r="M70" s="71"/>
      <c r="N70" s="49"/>
      <c r="O70" s="49"/>
    </row>
    <row r="71" spans="1:15" ht="15" customHeight="1">
      <c r="A71" s="46" t="s">
        <v>138</v>
      </c>
      <c r="B71" s="318" t="s">
        <v>450</v>
      </c>
      <c r="C71" s="47" t="s">
        <v>134</v>
      </c>
      <c r="D71" s="52">
        <v>6750.04</v>
      </c>
      <c r="E71" s="13" t="s">
        <v>139</v>
      </c>
      <c r="F71" s="75" t="s">
        <v>190</v>
      </c>
      <c r="G71" s="151"/>
      <c r="H71" s="13"/>
      <c r="L71" s="42"/>
      <c r="M71" s="71"/>
      <c r="N71" s="49"/>
      <c r="O71" s="49"/>
    </row>
    <row r="72" spans="1:15" ht="15" customHeight="1">
      <c r="A72" s="46" t="s">
        <v>138</v>
      </c>
      <c r="B72" s="47" t="s">
        <v>725</v>
      </c>
      <c r="C72" s="47" t="s">
        <v>134</v>
      </c>
      <c r="D72" s="52">
        <v>6750.04</v>
      </c>
      <c r="E72" s="13"/>
      <c r="F72" s="75" t="s">
        <v>190</v>
      </c>
      <c r="G72" s="151"/>
      <c r="H72" s="13"/>
      <c r="L72" s="42"/>
      <c r="M72" s="71"/>
      <c r="N72" s="49"/>
      <c r="O72" s="49"/>
    </row>
    <row r="73" spans="1:15" ht="15" customHeight="1">
      <c r="A73" s="46" t="s">
        <v>138</v>
      </c>
      <c r="B73" s="320" t="s">
        <v>726</v>
      </c>
      <c r="C73" s="47" t="s">
        <v>134</v>
      </c>
      <c r="D73" s="52">
        <v>6750.04</v>
      </c>
      <c r="E73" s="13"/>
      <c r="F73" s="75" t="s">
        <v>190</v>
      </c>
      <c r="G73" s="151"/>
      <c r="H73" s="13"/>
      <c r="L73" s="42"/>
      <c r="M73" s="71"/>
      <c r="N73" s="49"/>
      <c r="O73" s="49"/>
    </row>
    <row r="74" spans="1:15" ht="15" customHeight="1">
      <c r="A74" s="46" t="s">
        <v>138</v>
      </c>
      <c r="B74" s="47" t="s">
        <v>727</v>
      </c>
      <c r="C74" s="47" t="s">
        <v>134</v>
      </c>
      <c r="D74" s="52">
        <v>6750.04</v>
      </c>
      <c r="E74" s="13"/>
      <c r="F74" s="75" t="s">
        <v>190</v>
      </c>
      <c r="G74" s="151"/>
      <c r="H74" s="13"/>
      <c r="L74" s="42"/>
      <c r="M74" s="71"/>
      <c r="N74" s="49"/>
      <c r="O74" s="49"/>
    </row>
    <row r="75" spans="1:15" ht="15" customHeight="1">
      <c r="A75" s="46" t="s">
        <v>138</v>
      </c>
      <c r="B75" s="47" t="s">
        <v>265</v>
      </c>
      <c r="C75" s="47" t="s">
        <v>134</v>
      </c>
      <c r="D75" s="52">
        <v>6750.04</v>
      </c>
      <c r="E75" s="13"/>
      <c r="F75" s="75" t="s">
        <v>190</v>
      </c>
      <c r="G75" s="151"/>
      <c r="H75" s="13"/>
      <c r="L75" s="42"/>
      <c r="M75" s="71"/>
      <c r="N75" s="49"/>
      <c r="O75" s="49"/>
    </row>
    <row r="76" spans="1:15" ht="15" customHeight="1">
      <c r="A76" s="46" t="s">
        <v>138</v>
      </c>
      <c r="B76" s="47" t="s">
        <v>728</v>
      </c>
      <c r="C76" s="47" t="s">
        <v>134</v>
      </c>
      <c r="D76" s="52">
        <v>6750.04</v>
      </c>
      <c r="E76" s="13"/>
      <c r="F76" s="75" t="s">
        <v>190</v>
      </c>
      <c r="G76" s="151"/>
      <c r="H76" s="13"/>
      <c r="L76" s="42"/>
      <c r="M76" s="71"/>
      <c r="N76" s="49"/>
      <c r="O76" s="49"/>
    </row>
    <row r="77" spans="1:15" ht="15" customHeight="1">
      <c r="A77" s="46" t="s">
        <v>138</v>
      </c>
      <c r="B77" s="320" t="s">
        <v>737</v>
      </c>
      <c r="C77" s="47" t="s">
        <v>134</v>
      </c>
      <c r="D77" s="52">
        <v>11535.04</v>
      </c>
      <c r="E77" s="13"/>
      <c r="F77" s="75" t="s">
        <v>190</v>
      </c>
      <c r="G77" s="53"/>
      <c r="H77" s="13"/>
      <c r="L77" s="42"/>
      <c r="M77" s="71"/>
      <c r="N77" s="49"/>
      <c r="O77" s="49"/>
    </row>
    <row r="78" spans="1:15" ht="15" customHeight="1">
      <c r="A78" s="46" t="s">
        <v>138</v>
      </c>
      <c r="B78" s="320" t="s">
        <v>738</v>
      </c>
      <c r="C78" s="47" t="s">
        <v>134</v>
      </c>
      <c r="D78" s="52">
        <v>11535.04</v>
      </c>
      <c r="E78" s="13"/>
      <c r="F78" s="75" t="s">
        <v>190</v>
      </c>
      <c r="G78" s="53"/>
      <c r="H78" s="13"/>
      <c r="L78" s="42"/>
      <c r="M78" s="71"/>
      <c r="N78" s="49"/>
      <c r="O78" s="49"/>
    </row>
    <row r="79" spans="1:15" ht="15" customHeight="1">
      <c r="A79" s="46" t="s">
        <v>138</v>
      </c>
      <c r="B79" s="318" t="s">
        <v>686</v>
      </c>
      <c r="C79" s="47" t="s">
        <v>134</v>
      </c>
      <c r="D79" s="52">
        <v>11893.48</v>
      </c>
      <c r="E79" s="13" t="s">
        <v>145</v>
      </c>
      <c r="F79" s="75" t="s">
        <v>190</v>
      </c>
      <c r="G79" s="53"/>
      <c r="H79" s="13"/>
      <c r="L79" s="42"/>
      <c r="M79" s="71"/>
      <c r="N79" s="49"/>
      <c r="O79" s="49"/>
    </row>
    <row r="80" spans="1:15" ht="15" customHeight="1" thickBot="1">
      <c r="A80" s="310" t="s">
        <v>138</v>
      </c>
      <c r="B80" s="319" t="s">
        <v>588</v>
      </c>
      <c r="C80" s="314" t="s">
        <v>134</v>
      </c>
      <c r="D80" s="107">
        <v>12824.96</v>
      </c>
      <c r="E80" s="88" t="s">
        <v>224</v>
      </c>
      <c r="F80" s="89" t="s">
        <v>190</v>
      </c>
      <c r="G80" s="316"/>
      <c r="H80" s="88"/>
      <c r="I80" s="91"/>
      <c r="J80" s="92"/>
      <c r="K80" s="91"/>
      <c r="L80" s="93"/>
      <c r="M80" s="94"/>
      <c r="N80" s="95"/>
      <c r="O80" s="49"/>
    </row>
    <row r="81" spans="1:15" ht="15" customHeight="1">
      <c r="A81" s="46" t="s">
        <v>138</v>
      </c>
      <c r="B81" s="318" t="s">
        <v>312</v>
      </c>
      <c r="C81" s="47" t="s">
        <v>141</v>
      </c>
      <c r="D81" s="53">
        <v>-8100.28</v>
      </c>
      <c r="E81" s="13" t="s">
        <v>137</v>
      </c>
      <c r="F81" s="75" t="s">
        <v>190</v>
      </c>
      <c r="G81" s="53"/>
      <c r="H81" s="13"/>
      <c r="L81" s="42"/>
      <c r="M81" s="71"/>
      <c r="N81" s="49"/>
      <c r="O81" s="49"/>
    </row>
    <row r="82" spans="1:15" ht="15" customHeight="1">
      <c r="A82" s="46" t="s">
        <v>138</v>
      </c>
      <c r="B82" s="47" t="s">
        <v>713</v>
      </c>
      <c r="C82" s="47" t="s">
        <v>141</v>
      </c>
      <c r="D82" s="55">
        <v>1241.2</v>
      </c>
      <c r="E82" s="13"/>
      <c r="F82" s="75" t="s">
        <v>137</v>
      </c>
      <c r="G82" s="53"/>
      <c r="H82" s="13"/>
      <c r="L82" s="42"/>
      <c r="M82" s="71"/>
      <c r="N82" s="49"/>
      <c r="O82" s="49"/>
    </row>
    <row r="83" spans="1:15" ht="15" customHeight="1">
      <c r="A83" s="46" t="s">
        <v>138</v>
      </c>
      <c r="B83" s="47" t="s">
        <v>761</v>
      </c>
      <c r="C83" s="47" t="s">
        <v>141</v>
      </c>
      <c r="D83" s="55">
        <v>1241.2</v>
      </c>
      <c r="E83" s="13"/>
      <c r="F83" s="75" t="s">
        <v>137</v>
      </c>
      <c r="G83" s="53"/>
      <c r="H83" s="13"/>
      <c r="L83" s="42"/>
      <c r="M83" s="71"/>
      <c r="N83" s="49"/>
      <c r="O83" s="49"/>
    </row>
    <row r="84" spans="1:15" ht="15" customHeight="1">
      <c r="A84" s="46" t="s">
        <v>138</v>
      </c>
      <c r="B84" s="47" t="s">
        <v>714</v>
      </c>
      <c r="C84" s="47" t="s">
        <v>141</v>
      </c>
      <c r="D84" s="55">
        <v>1241.2</v>
      </c>
      <c r="E84" s="13"/>
      <c r="F84" s="75" t="s">
        <v>137</v>
      </c>
      <c r="G84" s="53"/>
      <c r="H84" s="13"/>
      <c r="L84" s="42"/>
      <c r="M84" s="71"/>
      <c r="N84" s="49"/>
      <c r="O84" s="49"/>
    </row>
    <row r="85" spans="1:15" ht="15" customHeight="1">
      <c r="A85" s="46" t="s">
        <v>138</v>
      </c>
      <c r="B85" s="47" t="s">
        <v>715</v>
      </c>
      <c r="C85" s="47" t="s">
        <v>141</v>
      </c>
      <c r="D85" s="55">
        <v>1241.2</v>
      </c>
      <c r="E85" s="13"/>
      <c r="F85" s="75" t="s">
        <v>137</v>
      </c>
      <c r="G85" s="53"/>
      <c r="H85" s="13"/>
      <c r="L85" s="42"/>
      <c r="M85" s="71"/>
      <c r="N85" s="49"/>
      <c r="O85" s="49"/>
    </row>
    <row r="86" spans="1:15" ht="15" customHeight="1">
      <c r="A86" s="46" t="s">
        <v>138</v>
      </c>
      <c r="B86" s="47" t="s">
        <v>716</v>
      </c>
      <c r="C86" s="47" t="s">
        <v>141</v>
      </c>
      <c r="D86" s="55">
        <v>1241.2</v>
      </c>
      <c r="E86" s="13"/>
      <c r="F86" s="75" t="s">
        <v>137</v>
      </c>
      <c r="G86" s="53"/>
      <c r="H86" s="13"/>
      <c r="L86" s="42"/>
      <c r="M86" s="71"/>
      <c r="N86" s="49"/>
      <c r="O86" s="49"/>
    </row>
    <row r="87" spans="1:15" ht="15" customHeight="1">
      <c r="A87" s="46" t="s">
        <v>138</v>
      </c>
      <c r="B87" s="320" t="s">
        <v>723</v>
      </c>
      <c r="C87" s="47" t="s">
        <v>141</v>
      </c>
      <c r="D87" s="52">
        <v>6299.96</v>
      </c>
      <c r="E87" s="13"/>
      <c r="F87" s="75" t="s">
        <v>190</v>
      </c>
      <c r="G87" s="53"/>
      <c r="H87" s="13"/>
      <c r="L87" s="42"/>
      <c r="M87" s="71"/>
      <c r="N87" s="49"/>
      <c r="O87" s="49"/>
    </row>
    <row r="88" spans="1:15" ht="15" customHeight="1">
      <c r="A88" s="46" t="s">
        <v>138</v>
      </c>
      <c r="B88" s="320" t="s">
        <v>724</v>
      </c>
      <c r="C88" s="47" t="s">
        <v>141</v>
      </c>
      <c r="D88" s="52">
        <v>6299.96</v>
      </c>
      <c r="E88" s="13"/>
      <c r="F88" s="75" t="s">
        <v>190</v>
      </c>
      <c r="G88" s="53"/>
      <c r="H88" s="13"/>
      <c r="L88" s="42"/>
      <c r="M88" s="71"/>
      <c r="N88" s="49"/>
      <c r="O88" s="49"/>
    </row>
    <row r="89" spans="1:15" ht="15" customHeight="1">
      <c r="A89" s="46" t="s">
        <v>138</v>
      </c>
      <c r="B89" s="320" t="s">
        <v>440</v>
      </c>
      <c r="C89" s="47" t="s">
        <v>141</v>
      </c>
      <c r="D89" s="52">
        <v>6299.96</v>
      </c>
      <c r="E89" s="13"/>
      <c r="F89" s="75" t="s">
        <v>190</v>
      </c>
      <c r="G89" s="53"/>
      <c r="H89" s="13"/>
      <c r="L89" s="42"/>
      <c r="M89" s="71"/>
      <c r="N89" s="49"/>
      <c r="O89" s="49"/>
    </row>
    <row r="90" spans="1:15" ht="15" customHeight="1">
      <c r="A90" s="46" t="s">
        <v>138</v>
      </c>
      <c r="B90" s="320" t="s">
        <v>321</v>
      </c>
      <c r="C90" s="47" t="s">
        <v>141</v>
      </c>
      <c r="D90" s="52">
        <v>6299.96</v>
      </c>
      <c r="E90" s="13"/>
      <c r="F90" s="75" t="s">
        <v>190</v>
      </c>
      <c r="G90" s="53"/>
      <c r="H90" s="13"/>
      <c r="L90" s="42"/>
      <c r="M90" s="71"/>
      <c r="N90" s="49"/>
      <c r="O90" s="49"/>
    </row>
    <row r="91" spans="1:15" ht="15" customHeight="1">
      <c r="A91" s="46" t="s">
        <v>138</v>
      </c>
      <c r="B91" s="320" t="s">
        <v>324</v>
      </c>
      <c r="C91" s="47" t="s">
        <v>141</v>
      </c>
      <c r="D91" s="52">
        <v>8100.28</v>
      </c>
      <c r="E91" s="13"/>
      <c r="F91" s="75" t="s">
        <v>190</v>
      </c>
      <c r="G91" s="53"/>
      <c r="H91" s="13"/>
      <c r="L91" s="42"/>
      <c r="M91" s="71"/>
      <c r="N91" s="49"/>
      <c r="O91" s="49"/>
    </row>
    <row r="92" spans="1:15" ht="15" customHeight="1">
      <c r="A92" s="46" t="s">
        <v>138</v>
      </c>
      <c r="B92" s="47" t="s">
        <v>310</v>
      </c>
      <c r="C92" s="47" t="s">
        <v>141</v>
      </c>
      <c r="D92" s="52">
        <v>8100.28</v>
      </c>
      <c r="E92" s="13"/>
      <c r="F92" s="75" t="s">
        <v>190</v>
      </c>
      <c r="G92" s="53"/>
      <c r="H92" s="13"/>
      <c r="L92" s="42"/>
      <c r="M92" s="71"/>
      <c r="N92" s="49"/>
      <c r="O92" s="49"/>
    </row>
    <row r="93" spans="1:15" ht="15" customHeight="1">
      <c r="A93" s="46" t="s">
        <v>138</v>
      </c>
      <c r="B93" s="318" t="s">
        <v>312</v>
      </c>
      <c r="C93" s="47" t="s">
        <v>141</v>
      </c>
      <c r="D93" s="52">
        <v>8100.28</v>
      </c>
      <c r="E93" s="13" t="s">
        <v>137</v>
      </c>
      <c r="F93" s="75" t="s">
        <v>190</v>
      </c>
      <c r="G93" s="151"/>
      <c r="H93" s="13"/>
      <c r="L93" s="42"/>
      <c r="M93" s="71"/>
      <c r="N93" s="49"/>
      <c r="O93" s="49"/>
    </row>
    <row r="94" spans="1:15" ht="15" customHeight="1" thickBot="1">
      <c r="A94" s="310" t="s">
        <v>138</v>
      </c>
      <c r="B94" s="321" t="s">
        <v>739</v>
      </c>
      <c r="C94" s="314" t="s">
        <v>141</v>
      </c>
      <c r="D94" s="107">
        <v>12626.6</v>
      </c>
      <c r="E94" s="88"/>
      <c r="F94" s="89" t="s">
        <v>190</v>
      </c>
      <c r="G94" s="149"/>
      <c r="H94" s="88"/>
      <c r="I94" s="91"/>
      <c r="J94" s="92"/>
      <c r="K94" s="91"/>
      <c r="L94" s="93"/>
      <c r="M94" s="94"/>
      <c r="N94" s="95"/>
      <c r="O94" s="49"/>
    </row>
    <row r="95" spans="1:15" ht="15" customHeight="1" thickBot="1">
      <c r="A95" s="312" t="s">
        <v>138</v>
      </c>
      <c r="B95" s="315" t="s">
        <v>711</v>
      </c>
      <c r="C95" s="315" t="s">
        <v>243</v>
      </c>
      <c r="D95" s="152">
        <v>1241.2</v>
      </c>
      <c r="E95" s="99"/>
      <c r="F95" s="100" t="s">
        <v>137</v>
      </c>
      <c r="G95" s="317"/>
      <c r="H95" s="99"/>
      <c r="I95" s="102"/>
      <c r="J95" s="103"/>
      <c r="K95" s="102"/>
      <c r="L95" s="104"/>
      <c r="M95" s="105"/>
      <c r="N95" s="106"/>
      <c r="O95" s="49"/>
    </row>
    <row r="96" spans="1:15" ht="15" customHeight="1" thickBot="1">
      <c r="A96" s="312" t="s">
        <v>138</v>
      </c>
      <c r="B96" s="315" t="s">
        <v>747</v>
      </c>
      <c r="C96" s="315" t="s">
        <v>390</v>
      </c>
      <c r="D96" s="108">
        <v>35999.440000000002</v>
      </c>
      <c r="E96" s="99"/>
      <c r="F96" s="100" t="s">
        <v>190</v>
      </c>
      <c r="G96" s="153"/>
      <c r="H96" s="99"/>
      <c r="I96" s="102"/>
      <c r="J96" s="103"/>
      <c r="K96" s="102"/>
      <c r="L96" s="104"/>
      <c r="M96" s="105"/>
      <c r="N96" s="106"/>
      <c r="O96" s="49"/>
    </row>
    <row r="97" spans="1:15" ht="15" customHeight="1">
      <c r="A97" s="46" t="s">
        <v>138</v>
      </c>
      <c r="B97" s="318" t="s">
        <v>584</v>
      </c>
      <c r="C97" s="47" t="s">
        <v>457</v>
      </c>
      <c r="D97" s="53">
        <v>-8181.48</v>
      </c>
      <c r="E97" s="13" t="s">
        <v>147</v>
      </c>
      <c r="F97" s="75" t="s">
        <v>190</v>
      </c>
      <c r="G97" s="151"/>
      <c r="H97" s="13"/>
      <c r="L97" s="42"/>
      <c r="M97" s="71"/>
      <c r="N97" s="49"/>
      <c r="O97" s="49"/>
    </row>
    <row r="98" spans="1:15" ht="15" customHeight="1">
      <c r="A98" s="46" t="s">
        <v>138</v>
      </c>
      <c r="B98" s="318" t="s">
        <v>689</v>
      </c>
      <c r="C98" s="47" t="s">
        <v>457</v>
      </c>
      <c r="D98" s="313">
        <v>-8887.92</v>
      </c>
      <c r="E98" s="13" t="s">
        <v>227</v>
      </c>
      <c r="F98" s="75" t="s">
        <v>190</v>
      </c>
      <c r="G98" s="151"/>
      <c r="H98" s="13"/>
      <c r="L98" s="42"/>
      <c r="M98" s="71"/>
      <c r="N98" s="49"/>
      <c r="O98" s="49"/>
    </row>
    <row r="99" spans="1:15" ht="15" customHeight="1">
      <c r="A99" s="46" t="s">
        <v>138</v>
      </c>
      <c r="B99" s="47" t="s">
        <v>702</v>
      </c>
      <c r="C99" s="47" t="s">
        <v>457</v>
      </c>
      <c r="D99" s="55">
        <v>1241.2</v>
      </c>
      <c r="E99" s="13"/>
      <c r="F99" s="75" t="s">
        <v>137</v>
      </c>
      <c r="G99" s="53"/>
      <c r="H99" s="13"/>
      <c r="L99" s="42"/>
      <c r="M99" s="71"/>
      <c r="N99" s="49"/>
      <c r="O99" s="49"/>
    </row>
    <row r="100" spans="1:15" ht="15" customHeight="1">
      <c r="A100" s="46" t="s">
        <v>138</v>
      </c>
      <c r="B100" s="47" t="s">
        <v>706</v>
      </c>
      <c r="C100" s="47" t="s">
        <v>457</v>
      </c>
      <c r="D100" s="55">
        <v>1241.2</v>
      </c>
      <c r="E100" s="13"/>
      <c r="F100" s="75" t="s">
        <v>137</v>
      </c>
      <c r="G100" s="53"/>
      <c r="H100" s="13"/>
      <c r="L100" s="42"/>
      <c r="M100" s="71"/>
      <c r="N100" s="49"/>
      <c r="O100" s="49"/>
    </row>
    <row r="101" spans="1:15" ht="15" customHeight="1">
      <c r="A101" s="46" t="s">
        <v>138</v>
      </c>
      <c r="B101" s="47" t="s">
        <v>707</v>
      </c>
      <c r="C101" s="47" t="s">
        <v>457</v>
      </c>
      <c r="D101" s="55">
        <v>1241.2</v>
      </c>
      <c r="E101" s="13"/>
      <c r="F101" s="75" t="s">
        <v>137</v>
      </c>
      <c r="G101" s="151"/>
      <c r="H101" s="13"/>
      <c r="L101" s="42"/>
      <c r="M101" s="71"/>
      <c r="N101" s="49"/>
      <c r="O101" s="49"/>
    </row>
    <row r="102" spans="1:15" ht="15" customHeight="1">
      <c r="A102" s="46" t="s">
        <v>138</v>
      </c>
      <c r="B102" s="318" t="s">
        <v>584</v>
      </c>
      <c r="C102" s="47" t="s">
        <v>457</v>
      </c>
      <c r="D102" s="52">
        <v>8181.48</v>
      </c>
      <c r="E102" s="13" t="s">
        <v>147</v>
      </c>
      <c r="F102" s="75" t="s">
        <v>190</v>
      </c>
      <c r="G102" s="53"/>
      <c r="H102" s="13"/>
      <c r="L102" s="42"/>
      <c r="M102" s="71"/>
      <c r="N102" s="49"/>
      <c r="O102" s="49"/>
    </row>
    <row r="103" spans="1:15" ht="15" customHeight="1">
      <c r="A103" s="46" t="s">
        <v>138</v>
      </c>
      <c r="B103" s="320" t="s">
        <v>729</v>
      </c>
      <c r="C103" s="47" t="s">
        <v>457</v>
      </c>
      <c r="D103" s="52">
        <v>8181.48</v>
      </c>
      <c r="E103" s="13"/>
      <c r="F103" s="75" t="s">
        <v>190</v>
      </c>
      <c r="G103" s="53"/>
      <c r="H103" s="13"/>
      <c r="L103" s="42"/>
      <c r="M103" s="71"/>
      <c r="N103" s="49"/>
      <c r="O103" s="49"/>
    </row>
    <row r="104" spans="1:15" ht="15" customHeight="1">
      <c r="A104" s="46" t="s">
        <v>138</v>
      </c>
      <c r="B104" s="320" t="s">
        <v>730</v>
      </c>
      <c r="C104" s="47" t="s">
        <v>457</v>
      </c>
      <c r="D104" s="52">
        <v>8887.92</v>
      </c>
      <c r="E104" s="13"/>
      <c r="F104" s="75" t="s">
        <v>190</v>
      </c>
      <c r="G104" s="53"/>
      <c r="H104" s="13"/>
      <c r="L104" s="42"/>
      <c r="M104" s="71"/>
      <c r="N104" s="49"/>
      <c r="O104" s="49"/>
    </row>
    <row r="105" spans="1:15" ht="15" customHeight="1">
      <c r="A105" s="46" t="s">
        <v>138</v>
      </c>
      <c r="B105" s="318" t="s">
        <v>689</v>
      </c>
      <c r="C105" s="47" t="s">
        <v>457</v>
      </c>
      <c r="D105" s="52">
        <v>8887.92</v>
      </c>
      <c r="E105" s="13" t="s">
        <v>227</v>
      </c>
      <c r="F105" s="75" t="s">
        <v>190</v>
      </c>
      <c r="G105" s="53"/>
      <c r="H105" s="13"/>
      <c r="L105" s="42"/>
      <c r="M105" s="71"/>
      <c r="N105" s="49"/>
      <c r="O105" s="49"/>
    </row>
    <row r="106" spans="1:15" ht="15" customHeight="1">
      <c r="A106" s="46" t="s">
        <v>138</v>
      </c>
      <c r="B106" s="320" t="s">
        <v>689</v>
      </c>
      <c r="C106" s="47" t="s">
        <v>457</v>
      </c>
      <c r="D106" s="52">
        <v>8887.92</v>
      </c>
      <c r="E106" s="13" t="s">
        <v>227</v>
      </c>
      <c r="F106" s="75" t="s">
        <v>190</v>
      </c>
      <c r="G106" s="53"/>
      <c r="H106" s="13"/>
      <c r="L106" s="42"/>
      <c r="M106" s="71"/>
      <c r="N106" s="49"/>
      <c r="O106" s="49"/>
    </row>
    <row r="107" spans="1:15" ht="15" customHeight="1">
      <c r="A107" s="46" t="s">
        <v>138</v>
      </c>
      <c r="B107" s="320" t="s">
        <v>731</v>
      </c>
      <c r="C107" s="47" t="s">
        <v>457</v>
      </c>
      <c r="D107" s="52">
        <v>8887.92</v>
      </c>
      <c r="E107" s="13"/>
      <c r="F107" s="75" t="s">
        <v>190</v>
      </c>
      <c r="G107" s="53"/>
      <c r="H107" s="13"/>
      <c r="L107" s="42"/>
      <c r="M107" s="71"/>
      <c r="N107" s="49"/>
      <c r="O107" s="49"/>
    </row>
    <row r="108" spans="1:15" ht="15" customHeight="1">
      <c r="A108" s="46"/>
      <c r="B108" s="47"/>
      <c r="C108" s="47"/>
      <c r="D108" s="55"/>
      <c r="E108" s="13"/>
      <c r="F108" s="75"/>
      <c r="G108" s="53"/>
      <c r="H108" s="13"/>
      <c r="L108" s="42"/>
      <c r="M108" s="71"/>
      <c r="N108" s="49"/>
      <c r="O108" s="49"/>
    </row>
    <row r="109" spans="1:15" ht="15" customHeight="1">
      <c r="A109" s="46"/>
      <c r="B109" s="47"/>
      <c r="C109" s="47"/>
      <c r="D109" s="55"/>
      <c r="E109" s="13"/>
      <c r="F109" s="75"/>
      <c r="G109" s="53"/>
      <c r="H109" s="13"/>
      <c r="L109" s="42"/>
      <c r="M109" s="71"/>
      <c r="N109" s="49"/>
      <c r="O109" s="49"/>
    </row>
    <row r="110" spans="1:15" ht="15" customHeight="1">
      <c r="A110" s="46"/>
      <c r="B110" s="47"/>
      <c r="C110" s="47"/>
      <c r="D110" s="55"/>
      <c r="E110" s="13"/>
      <c r="F110" s="75"/>
      <c r="G110" s="53"/>
      <c r="H110" s="13"/>
      <c r="L110" s="42"/>
      <c r="M110" s="71"/>
      <c r="N110" s="49"/>
      <c r="O110" s="49"/>
    </row>
    <row r="111" spans="1:15" ht="15" customHeight="1">
      <c r="A111" s="46"/>
      <c r="B111" s="61"/>
      <c r="C111" s="61"/>
      <c r="D111" s="65"/>
      <c r="E111" s="13"/>
      <c r="F111" s="75"/>
      <c r="G111" s="151"/>
      <c r="H111" s="13"/>
      <c r="L111" s="42"/>
      <c r="M111" s="71"/>
      <c r="N111" s="49"/>
      <c r="O111" s="49"/>
    </row>
    <row r="112" spans="1:15" ht="15" customHeight="1">
      <c r="A112" s="46"/>
      <c r="B112" s="47"/>
      <c r="C112" s="47"/>
      <c r="D112" s="53"/>
      <c r="E112" s="13"/>
      <c r="F112" s="75"/>
      <c r="G112" s="53"/>
      <c r="H112" s="13"/>
      <c r="L112" s="42"/>
      <c r="M112" s="71"/>
      <c r="N112" s="49"/>
      <c r="O112" s="49"/>
    </row>
    <row r="113" spans="1:15" ht="15" customHeight="1">
      <c r="A113" s="46"/>
      <c r="B113" s="47"/>
      <c r="C113" s="47"/>
      <c r="D113" s="53"/>
      <c r="E113" s="13"/>
      <c r="F113" s="75"/>
      <c r="G113" s="53"/>
      <c r="H113" s="13"/>
      <c r="L113" s="42"/>
      <c r="M113" s="71"/>
      <c r="N113" s="49"/>
      <c r="O113" s="49"/>
    </row>
    <row r="114" spans="1:15" ht="15" customHeight="1">
      <c r="A114" s="46"/>
      <c r="B114" s="47"/>
      <c r="C114" s="47"/>
      <c r="D114" s="53"/>
      <c r="E114" s="13"/>
      <c r="F114" s="75"/>
      <c r="G114" s="53"/>
      <c r="H114" s="13"/>
      <c r="L114" s="42"/>
      <c r="M114" s="71"/>
      <c r="N114" s="49"/>
      <c r="O114" s="49"/>
    </row>
    <row r="115" spans="1:15" ht="15" customHeight="1">
      <c r="A115" s="64"/>
      <c r="B115" s="79"/>
      <c r="C115" s="61"/>
      <c r="D115" s="65"/>
      <c r="E115" s="13"/>
      <c r="F115" s="75"/>
      <c r="G115" s="52"/>
      <c r="H115" s="13"/>
      <c r="L115" s="42"/>
      <c r="M115" s="71"/>
      <c r="N115" s="49"/>
      <c r="O115" s="49"/>
    </row>
    <row r="116" spans="1:15" ht="15" customHeight="1">
      <c r="A116" s="64"/>
      <c r="B116" s="79"/>
      <c r="C116" s="61"/>
      <c r="D116" s="65">
        <f>SUM(D5:D115)</f>
        <v>468288.52000000019</v>
      </c>
      <c r="E116" s="65"/>
      <c r="F116" s="65"/>
      <c r="G116" s="65">
        <f>SUM(G5:G115)</f>
        <v>0</v>
      </c>
      <c r="H116" s="65"/>
      <c r="I116" s="65"/>
      <c r="J116" s="84">
        <f>SUM(J5:J115)</f>
        <v>0</v>
      </c>
      <c r="K116" s="65"/>
      <c r="L116" s="65">
        <f>SUM(L5:L115)</f>
        <v>0</v>
      </c>
      <c r="M116" s="65">
        <f>SUM(M5:M115)</f>
        <v>0</v>
      </c>
      <c r="N116" s="65"/>
      <c r="O116" s="49"/>
    </row>
    <row r="117" spans="1:15" ht="15" customHeight="1">
      <c r="A117" s="64"/>
      <c r="B117" s="79"/>
      <c r="C117" s="61"/>
      <c r="D117" s="65"/>
      <c r="E117" s="13"/>
      <c r="F117" s="75"/>
      <c r="G117" s="65"/>
      <c r="H117" s="13"/>
      <c r="L117" s="42"/>
      <c r="M117" s="71"/>
      <c r="N117" s="49"/>
      <c r="O117" s="49"/>
    </row>
    <row r="118" spans="1:15" ht="15" customHeight="1">
      <c r="A118" s="46"/>
      <c r="B118" s="47"/>
      <c r="C118" s="47"/>
      <c r="D118" s="55"/>
      <c r="E118" s="13"/>
      <c r="F118" s="70"/>
      <c r="L118" s="42"/>
      <c r="M118" s="71"/>
      <c r="N118" s="49"/>
      <c r="O118" s="49"/>
    </row>
    <row r="119" spans="1:15" ht="12.75">
      <c r="A119" s="46"/>
      <c r="B119" s="47"/>
      <c r="C119" s="47"/>
      <c r="D119" s="65"/>
      <c r="E119" s="65"/>
      <c r="F119" s="65"/>
      <c r="G119" s="65"/>
      <c r="H119" s="65"/>
      <c r="I119" s="65"/>
      <c r="J119" s="84"/>
      <c r="K119" s="65"/>
      <c r="L119" s="65"/>
      <c r="M119" s="65"/>
      <c r="N119" s="80"/>
      <c r="O119" s="49"/>
    </row>
    <row r="120" spans="1:15" ht="12.75">
      <c r="A120" s="46"/>
      <c r="B120" s="47"/>
      <c r="C120" s="47"/>
      <c r="D120" s="52"/>
      <c r="E120" s="13"/>
      <c r="F120" s="65"/>
      <c r="G120" s="73"/>
      <c r="H120" s="73"/>
      <c r="I120" s="73"/>
      <c r="J120" s="77"/>
      <c r="K120" s="73"/>
      <c r="L120" s="73"/>
      <c r="M120" s="154">
        <f>L116+M116-G116</f>
        <v>0</v>
      </c>
      <c r="N120" s="81"/>
      <c r="O120" s="54"/>
    </row>
    <row r="121" spans="1:15" ht="12.75">
      <c r="A121" s="46"/>
      <c r="B121" s="47"/>
      <c r="C121" s="47"/>
      <c r="D121" s="52"/>
      <c r="E121" s="13"/>
      <c r="F121" s="73"/>
      <c r="G121" s="73"/>
      <c r="H121" s="73"/>
      <c r="I121" s="73"/>
      <c r="J121" s="77"/>
      <c r="K121" s="73"/>
      <c r="L121" s="73"/>
      <c r="M121" s="81"/>
      <c r="N121" s="81"/>
      <c r="O121" s="54"/>
    </row>
    <row r="122" spans="1:15" ht="12.75">
      <c r="A122" s="46"/>
      <c r="B122" s="47"/>
      <c r="C122" s="47"/>
      <c r="D122" s="52"/>
      <c r="E122" s="13"/>
      <c r="F122" s="73"/>
      <c r="G122" s="73"/>
      <c r="H122" s="73"/>
      <c r="I122" s="73"/>
      <c r="J122" s="77"/>
      <c r="K122" s="73"/>
      <c r="L122" s="73"/>
      <c r="M122" s="81"/>
      <c r="N122" s="81"/>
      <c r="O122" s="54"/>
    </row>
    <row r="123" spans="1:15" ht="12.75">
      <c r="A123" s="46"/>
      <c r="B123" s="47"/>
      <c r="C123" s="47"/>
      <c r="D123" s="52"/>
      <c r="E123" s="13"/>
      <c r="F123" s="73"/>
      <c r="G123" s="82"/>
      <c r="H123" s="82"/>
      <c r="I123" s="83"/>
      <c r="J123" s="77"/>
      <c r="K123" s="73"/>
      <c r="L123" s="73"/>
      <c r="M123" s="81"/>
      <c r="N123" s="81"/>
      <c r="O123" s="54"/>
    </row>
    <row r="124" spans="1:15" ht="12.75">
      <c r="A124" s="46"/>
      <c r="B124" s="47"/>
      <c r="C124" s="47"/>
      <c r="D124" s="52"/>
      <c r="E124" s="13"/>
      <c r="F124" s="73"/>
      <c r="G124" s="73"/>
      <c r="H124" s="73"/>
      <c r="I124" s="73"/>
      <c r="J124" s="77"/>
      <c r="K124" s="73"/>
      <c r="L124" s="73"/>
      <c r="M124" s="81"/>
      <c r="N124" s="81"/>
      <c r="O124" s="54"/>
    </row>
    <row r="125" spans="1:15" ht="12.75">
      <c r="A125" s="46"/>
      <c r="B125" s="47"/>
      <c r="C125" s="47"/>
      <c r="D125" s="52"/>
      <c r="E125" s="13"/>
      <c r="F125" s="73"/>
      <c r="G125" s="73"/>
      <c r="H125" s="73"/>
      <c r="I125" s="73"/>
      <c r="J125" s="77"/>
      <c r="K125" s="73"/>
      <c r="L125" s="73"/>
      <c r="M125" s="81"/>
      <c r="N125" s="81"/>
      <c r="O125" s="54"/>
    </row>
    <row r="126" spans="1:15" ht="12.75">
      <c r="A126" s="46"/>
      <c r="B126" s="47"/>
      <c r="C126" s="47"/>
      <c r="D126" s="52"/>
      <c r="E126" s="13"/>
      <c r="F126" s="73"/>
      <c r="G126" s="83"/>
      <c r="H126" s="83"/>
      <c r="I126" s="83"/>
      <c r="J126" s="77"/>
      <c r="K126" s="73"/>
      <c r="L126" s="73"/>
      <c r="M126" s="81"/>
      <c r="N126" s="81"/>
      <c r="O126" s="54"/>
    </row>
    <row r="127" spans="1:15" ht="12.75">
      <c r="A127" s="46"/>
      <c r="B127" s="47"/>
      <c r="C127" s="47"/>
      <c r="D127" s="52"/>
      <c r="E127" s="13"/>
      <c r="F127" s="73"/>
      <c r="G127" s="73"/>
      <c r="H127" s="73"/>
      <c r="I127" s="73"/>
      <c r="J127" s="77"/>
      <c r="K127" s="73"/>
      <c r="L127" s="73"/>
      <c r="M127" s="81"/>
      <c r="N127" s="81"/>
      <c r="O127" s="54"/>
    </row>
    <row r="128" spans="1:15" ht="12.75">
      <c r="A128" s="46"/>
      <c r="B128" s="47"/>
      <c r="C128" s="47"/>
      <c r="D128" s="52"/>
      <c r="E128" s="13"/>
      <c r="F128" s="73"/>
      <c r="G128" s="73"/>
      <c r="H128" s="73"/>
      <c r="I128" s="73"/>
      <c r="J128" s="77"/>
      <c r="K128" s="73"/>
      <c r="L128" s="73"/>
      <c r="M128" s="81"/>
      <c r="N128" s="81"/>
      <c r="O128" s="54"/>
    </row>
    <row r="129" spans="1:15" ht="12.75">
      <c r="A129" s="46"/>
      <c r="B129" s="47"/>
      <c r="C129" s="73"/>
      <c r="D129" s="81"/>
      <c r="E129" s="13"/>
      <c r="F129" s="73"/>
      <c r="G129" s="73"/>
      <c r="H129" s="73"/>
      <c r="I129" s="73"/>
      <c r="J129" s="77"/>
      <c r="K129" s="73"/>
      <c r="L129" s="73"/>
      <c r="M129" s="81"/>
      <c r="N129" s="81"/>
      <c r="O129" s="54"/>
    </row>
    <row r="130" spans="1:15" ht="12.75">
      <c r="A130" s="46"/>
      <c r="B130" s="47"/>
      <c r="C130" s="73"/>
      <c r="D130" s="81"/>
      <c r="E130" s="13"/>
      <c r="F130" s="73"/>
      <c r="G130" s="73"/>
      <c r="H130" s="73"/>
      <c r="I130" s="73"/>
      <c r="J130" s="77"/>
      <c r="K130" s="73"/>
      <c r="L130" s="73"/>
      <c r="M130" s="81"/>
      <c r="N130" s="81"/>
      <c r="O130" s="54"/>
    </row>
    <row r="131" spans="1:15" ht="12.75">
      <c r="A131" s="46"/>
      <c r="B131" s="47"/>
      <c r="C131" s="47"/>
      <c r="D131" s="52"/>
      <c r="E131" s="13"/>
      <c r="F131" s="73"/>
      <c r="G131" s="73"/>
      <c r="H131" s="73"/>
      <c r="I131" s="73"/>
      <c r="J131" s="77"/>
      <c r="K131" s="73"/>
      <c r="L131" s="73"/>
      <c r="M131" s="81"/>
      <c r="N131" s="81"/>
      <c r="O131" s="54"/>
    </row>
    <row r="132" spans="1:15" ht="12.75">
      <c r="A132" s="46"/>
      <c r="B132" s="47"/>
      <c r="C132" s="47"/>
      <c r="D132" s="52"/>
      <c r="E132" s="13"/>
      <c r="F132" s="73"/>
      <c r="G132" s="73"/>
      <c r="H132" s="73"/>
      <c r="I132" s="73"/>
      <c r="J132" s="77"/>
      <c r="K132" s="73"/>
      <c r="L132" s="73"/>
      <c r="M132" s="81"/>
      <c r="N132" s="81"/>
      <c r="O132" s="54"/>
    </row>
    <row r="133" spans="1:15" ht="12.75">
      <c r="A133" s="46"/>
      <c r="B133" s="47"/>
      <c r="C133" s="47"/>
      <c r="D133" s="48"/>
      <c r="E133" s="13"/>
      <c r="F133"/>
      <c r="G133"/>
      <c r="H133"/>
      <c r="I133"/>
      <c r="J133" s="74"/>
      <c r="K133"/>
      <c r="L133"/>
      <c r="M133" s="54"/>
      <c r="N133" s="54"/>
      <c r="O133" s="54"/>
    </row>
    <row r="134" spans="1:15" ht="12.75">
      <c r="A134" s="46"/>
      <c r="B134" s="47"/>
      <c r="C134" s="47"/>
      <c r="D134" s="48"/>
      <c r="E134" s="13"/>
      <c r="F134"/>
      <c r="G134"/>
      <c r="H134"/>
      <c r="I134"/>
      <c r="J134" s="74"/>
      <c r="K134"/>
      <c r="L134"/>
      <c r="M134" s="54"/>
      <c r="N134" s="54"/>
      <c r="O134" s="54"/>
    </row>
    <row r="135" spans="1:15">
      <c r="A135" s="66"/>
      <c r="B135" s="40" t="s">
        <v>25</v>
      </c>
      <c r="E135" s="40"/>
      <c r="M135" s="45"/>
      <c r="N135" s="49"/>
      <c r="O135" s="49"/>
    </row>
    <row r="136" spans="1:15">
      <c r="A136" s="59"/>
      <c r="B136" s="40" t="s">
        <v>127</v>
      </c>
      <c r="E136" s="40"/>
      <c r="M136" s="45"/>
      <c r="N136" s="49"/>
      <c r="O136" s="49"/>
    </row>
    <row r="137" spans="1:15">
      <c r="A137" s="60"/>
      <c r="B137" s="40" t="s">
        <v>161</v>
      </c>
      <c r="E137" s="40"/>
      <c r="M137" s="45"/>
      <c r="N137" s="49"/>
      <c r="O137" s="49"/>
    </row>
    <row r="138" spans="1:15">
      <c r="M138" s="45"/>
      <c r="N138" s="49"/>
      <c r="O138" s="49"/>
    </row>
    <row r="139" spans="1:15">
      <c r="M139" s="45"/>
      <c r="N139" s="49"/>
      <c r="O139" s="49"/>
    </row>
    <row r="140" spans="1:15">
      <c r="M140" s="45"/>
      <c r="N140" s="49"/>
      <c r="O140" s="49"/>
    </row>
    <row r="141" spans="1:15">
      <c r="M141" s="45"/>
      <c r="N141" s="49"/>
      <c r="O141" s="49"/>
    </row>
    <row r="142" spans="1:15">
      <c r="M142" s="45"/>
      <c r="N142" s="49"/>
      <c r="O142" s="49"/>
    </row>
    <row r="143" spans="1:15">
      <c r="M143" s="45"/>
      <c r="N143" s="49"/>
      <c r="O143" s="49"/>
    </row>
    <row r="144" spans="1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  <row r="222" spans="13:15">
      <c r="M222" s="45"/>
      <c r="N222" s="49"/>
      <c r="O222" s="49"/>
    </row>
    <row r="223" spans="13:15">
      <c r="M223" s="45"/>
      <c r="N223" s="49"/>
      <c r="O223" s="49"/>
    </row>
    <row r="224" spans="13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  <row r="227" spans="13:15">
      <c r="M227" s="45"/>
      <c r="N227" s="49"/>
      <c r="O227" s="49"/>
    </row>
    <row r="228" spans="13:15">
      <c r="M228" s="45"/>
      <c r="N228" s="49"/>
      <c r="O228" s="49"/>
    </row>
    <row r="229" spans="13:15">
      <c r="M229" s="45"/>
      <c r="N229" s="49"/>
      <c r="O229" s="49"/>
    </row>
    <row r="230" spans="13:15">
      <c r="M230" s="45"/>
      <c r="N230" s="49"/>
      <c r="O230" s="49"/>
    </row>
    <row r="231" spans="13:15">
      <c r="M231" s="45"/>
      <c r="N231" s="49"/>
      <c r="O231" s="49"/>
    </row>
    <row r="232" spans="13:15">
      <c r="M232" s="45"/>
      <c r="N232" s="49"/>
      <c r="O232" s="49"/>
    </row>
    <row r="233" spans="13:15">
      <c r="M233" s="45"/>
      <c r="N233" s="49"/>
      <c r="O233" s="49"/>
    </row>
  </sheetData>
  <autoFilter ref="A4:N119"/>
  <mergeCells count="2">
    <mergeCell ref="A3:E3"/>
    <mergeCell ref="K2:M2"/>
  </mergeCells>
  <phoneticPr fontId="0" type="noConversion"/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"/>
  <sheetViews>
    <sheetView topLeftCell="A37" workbookViewId="0">
      <selection activeCell="G1" sqref="G1:G55"/>
    </sheetView>
  </sheetViews>
  <sheetFormatPr baseColWidth="10" defaultRowHeight="12.75"/>
  <cols>
    <col min="2" max="2" width="11" bestFit="1" customWidth="1"/>
    <col min="6" max="6" width="28.7109375" bestFit="1" customWidth="1"/>
  </cols>
  <sheetData>
    <row r="1" spans="1:7">
      <c r="A1" s="343" t="s">
        <v>4220</v>
      </c>
      <c r="B1" s="343">
        <v>7300028368</v>
      </c>
      <c r="C1" s="343" t="s">
        <v>2730</v>
      </c>
      <c r="D1" s="343" t="s">
        <v>4078</v>
      </c>
      <c r="E1" s="343" t="s">
        <v>3779</v>
      </c>
      <c r="F1" s="343" t="s">
        <v>4254</v>
      </c>
      <c r="G1" s="659">
        <v>-14317.88</v>
      </c>
    </row>
    <row r="2" spans="1:7">
      <c r="A2" s="343" t="s">
        <v>4221</v>
      </c>
      <c r="B2" s="343">
        <v>7300028506</v>
      </c>
      <c r="C2" s="343" t="s">
        <v>2730</v>
      </c>
      <c r="D2" s="343" t="s">
        <v>3855</v>
      </c>
      <c r="E2" s="343" t="s">
        <v>3737</v>
      </c>
      <c r="F2" s="343" t="s">
        <v>4254</v>
      </c>
      <c r="G2" s="659">
        <v>-9000.44</v>
      </c>
    </row>
    <row r="3" spans="1:7">
      <c r="A3" s="343" t="s">
        <v>4222</v>
      </c>
      <c r="B3" s="343">
        <v>7300028614</v>
      </c>
      <c r="C3" s="343" t="s">
        <v>2730</v>
      </c>
      <c r="D3" s="343" t="s">
        <v>4075</v>
      </c>
      <c r="E3" s="343" t="s">
        <v>4095</v>
      </c>
      <c r="F3" s="343" t="s">
        <v>4254</v>
      </c>
      <c r="G3" s="659">
        <v>-9000.44</v>
      </c>
    </row>
    <row r="4" spans="1:7">
      <c r="A4" s="343" t="s">
        <v>4223</v>
      </c>
      <c r="B4" s="343">
        <v>7300028758</v>
      </c>
      <c r="C4" s="343" t="s">
        <v>2730</v>
      </c>
      <c r="D4" s="343" t="s">
        <v>3729</v>
      </c>
      <c r="E4" s="343" t="s">
        <v>3297</v>
      </c>
      <c r="F4" s="343" t="s">
        <v>4254</v>
      </c>
      <c r="G4" s="659">
        <v>-22356.68</v>
      </c>
    </row>
    <row r="5" spans="1:7">
      <c r="A5" t="s">
        <v>4221</v>
      </c>
      <c r="B5">
        <v>7400149721</v>
      </c>
      <c r="C5" t="s">
        <v>2742</v>
      </c>
      <c r="D5" t="s">
        <v>2967</v>
      </c>
      <c r="E5" t="s">
        <v>163</v>
      </c>
      <c r="F5" t="s">
        <v>2834</v>
      </c>
      <c r="G5">
        <v>740.36</v>
      </c>
    </row>
    <row r="6" spans="1:7">
      <c r="A6" t="s">
        <v>4221</v>
      </c>
      <c r="B6">
        <v>7400149725</v>
      </c>
      <c r="C6" t="s">
        <v>2742</v>
      </c>
      <c r="D6" t="s">
        <v>3083</v>
      </c>
      <c r="E6" t="s">
        <v>163</v>
      </c>
      <c r="F6" t="s">
        <v>2834</v>
      </c>
      <c r="G6">
        <v>740.36</v>
      </c>
    </row>
    <row r="7" spans="1:7">
      <c r="A7" t="s">
        <v>4221</v>
      </c>
      <c r="B7">
        <v>7400149728</v>
      </c>
      <c r="C7" t="s">
        <v>2742</v>
      </c>
      <c r="D7" t="s">
        <v>3170</v>
      </c>
      <c r="E7" t="s">
        <v>163</v>
      </c>
      <c r="F7" t="s">
        <v>2834</v>
      </c>
      <c r="G7">
        <v>740.36</v>
      </c>
    </row>
    <row r="8" spans="1:7">
      <c r="A8" t="s">
        <v>4221</v>
      </c>
      <c r="B8">
        <v>7400149731</v>
      </c>
      <c r="C8" t="s">
        <v>2742</v>
      </c>
      <c r="D8" t="s">
        <v>3146</v>
      </c>
      <c r="E8" t="s">
        <v>163</v>
      </c>
      <c r="F8" t="s">
        <v>2834</v>
      </c>
      <c r="G8">
        <v>740.36</v>
      </c>
    </row>
    <row r="9" spans="1:7">
      <c r="A9" t="s">
        <v>4221</v>
      </c>
      <c r="B9">
        <v>7400149820</v>
      </c>
      <c r="C9" t="s">
        <v>2742</v>
      </c>
      <c r="D9" t="s">
        <v>3084</v>
      </c>
      <c r="E9" t="s">
        <v>163</v>
      </c>
      <c r="F9" t="s">
        <v>2834</v>
      </c>
      <c r="G9">
        <v>740.36</v>
      </c>
    </row>
    <row r="10" spans="1:7">
      <c r="A10" s="445" t="s">
        <v>4220</v>
      </c>
      <c r="B10" s="445">
        <v>7400148517</v>
      </c>
      <c r="C10" s="445" t="s">
        <v>2742</v>
      </c>
      <c r="D10" s="445" t="s">
        <v>4224</v>
      </c>
      <c r="E10" s="445" t="s">
        <v>157</v>
      </c>
      <c r="F10" s="445" t="s">
        <v>2834</v>
      </c>
      <c r="G10" s="422">
        <v>1241.2</v>
      </c>
    </row>
    <row r="11" spans="1:7">
      <c r="A11" s="445" t="s">
        <v>4220</v>
      </c>
      <c r="B11" s="445">
        <v>7400148520</v>
      </c>
      <c r="C11" s="445" t="s">
        <v>2742</v>
      </c>
      <c r="D11" s="445" t="s">
        <v>4225</v>
      </c>
      <c r="E11" s="445" t="s">
        <v>157</v>
      </c>
      <c r="F11" s="445" t="s">
        <v>2834</v>
      </c>
      <c r="G11" s="422">
        <v>1241.2</v>
      </c>
    </row>
    <row r="12" spans="1:7">
      <c r="A12" s="445" t="s">
        <v>4227</v>
      </c>
      <c r="B12" s="445">
        <v>7400149169</v>
      </c>
      <c r="C12" s="445" t="s">
        <v>2742</v>
      </c>
      <c r="D12" s="445" t="s">
        <v>4228</v>
      </c>
      <c r="E12" s="445" t="s">
        <v>157</v>
      </c>
      <c r="F12" s="445" t="s">
        <v>2834</v>
      </c>
      <c r="G12" s="422">
        <v>1241.2</v>
      </c>
    </row>
    <row r="13" spans="1:7">
      <c r="A13" s="445" t="s">
        <v>4227</v>
      </c>
      <c r="B13" s="445">
        <v>7400149173</v>
      </c>
      <c r="C13" s="445" t="s">
        <v>2742</v>
      </c>
      <c r="D13" s="445" t="s">
        <v>4229</v>
      </c>
      <c r="E13" s="445" t="s">
        <v>157</v>
      </c>
      <c r="F13" s="445" t="s">
        <v>2834</v>
      </c>
      <c r="G13" s="422">
        <v>1241.2</v>
      </c>
    </row>
    <row r="14" spans="1:7">
      <c r="A14" s="445" t="s">
        <v>4227</v>
      </c>
      <c r="B14" s="445">
        <v>7400149176</v>
      </c>
      <c r="C14" s="445" t="s">
        <v>2742</v>
      </c>
      <c r="D14" s="445" t="s">
        <v>4230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4227</v>
      </c>
      <c r="B15" s="445">
        <v>7400149179</v>
      </c>
      <c r="C15" s="445" t="s">
        <v>2742</v>
      </c>
      <c r="D15" s="445" t="s">
        <v>4231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4227</v>
      </c>
      <c r="B16" s="445">
        <v>7400149182</v>
      </c>
      <c r="C16" s="445" t="s">
        <v>2742</v>
      </c>
      <c r="D16" s="445" t="s">
        <v>4232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4222</v>
      </c>
      <c r="B17" s="445">
        <v>7400150184</v>
      </c>
      <c r="C17" s="445" t="s">
        <v>2742</v>
      </c>
      <c r="D17" s="445" t="s">
        <v>4236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4222</v>
      </c>
      <c r="B18" s="445">
        <v>7400150187</v>
      </c>
      <c r="C18" s="445" t="s">
        <v>2742</v>
      </c>
      <c r="D18" s="445" t="s">
        <v>4237</v>
      </c>
      <c r="E18" s="445" t="s">
        <v>157</v>
      </c>
      <c r="F18" s="445" t="s">
        <v>2834</v>
      </c>
      <c r="G18" s="422">
        <v>1241.2</v>
      </c>
    </row>
    <row r="19" spans="1:7">
      <c r="A19" s="445" t="s">
        <v>4222</v>
      </c>
      <c r="B19" s="445">
        <v>7400150191</v>
      </c>
      <c r="C19" s="445" t="s">
        <v>2742</v>
      </c>
      <c r="D19" s="445" t="s">
        <v>4238</v>
      </c>
      <c r="E19" s="445" t="s">
        <v>157</v>
      </c>
      <c r="F19" s="445" t="s">
        <v>2834</v>
      </c>
      <c r="G19" s="422">
        <v>1241.2</v>
      </c>
    </row>
    <row r="20" spans="1:7">
      <c r="A20" s="445" t="s">
        <v>4222</v>
      </c>
      <c r="B20" s="445">
        <v>7400150195</v>
      </c>
      <c r="C20" s="445" t="s">
        <v>2742</v>
      </c>
      <c r="D20" s="445" t="s">
        <v>4239</v>
      </c>
      <c r="E20" s="445" t="s">
        <v>157</v>
      </c>
      <c r="F20" s="445" t="s">
        <v>2834</v>
      </c>
      <c r="G20" s="422">
        <v>1241.2</v>
      </c>
    </row>
    <row r="21" spans="1:7">
      <c r="A21" s="445" t="s">
        <v>4222</v>
      </c>
      <c r="B21" s="445">
        <v>7400150198</v>
      </c>
      <c r="C21" s="445" t="s">
        <v>2742</v>
      </c>
      <c r="D21" s="445" t="s">
        <v>4240</v>
      </c>
      <c r="E21" s="445" t="s">
        <v>157</v>
      </c>
      <c r="F21" s="445" t="s">
        <v>2834</v>
      </c>
      <c r="G21" s="422">
        <v>1241.2</v>
      </c>
    </row>
    <row r="22" spans="1:7">
      <c r="A22" s="445" t="s">
        <v>4222</v>
      </c>
      <c r="B22" s="445">
        <v>7400150274</v>
      </c>
      <c r="C22" s="445" t="s">
        <v>2742</v>
      </c>
      <c r="D22" s="445" t="s">
        <v>4242</v>
      </c>
      <c r="E22" s="445" t="s">
        <v>157</v>
      </c>
      <c r="F22" s="445" t="s">
        <v>2834</v>
      </c>
      <c r="G22" s="422">
        <v>1241.2</v>
      </c>
    </row>
    <row r="23" spans="1:7">
      <c r="A23" s="445" t="s">
        <v>4222</v>
      </c>
      <c r="B23" s="445">
        <v>7400150278</v>
      </c>
      <c r="C23" s="445" t="s">
        <v>2742</v>
      </c>
      <c r="D23" s="445" t="s">
        <v>4243</v>
      </c>
      <c r="E23" s="445" t="s">
        <v>157</v>
      </c>
      <c r="F23" s="445" t="s">
        <v>2834</v>
      </c>
      <c r="G23" s="422">
        <v>1241.2</v>
      </c>
    </row>
    <row r="24" spans="1:7">
      <c r="A24" s="445" t="s">
        <v>4222</v>
      </c>
      <c r="B24" s="445">
        <v>7400150280</v>
      </c>
      <c r="C24" s="445" t="s">
        <v>2742</v>
      </c>
      <c r="D24" s="445" t="s">
        <v>4244</v>
      </c>
      <c r="E24" s="445" t="s">
        <v>157</v>
      </c>
      <c r="F24" s="445" t="s">
        <v>2834</v>
      </c>
      <c r="G24" s="422">
        <v>1241.2</v>
      </c>
    </row>
    <row r="25" spans="1:7">
      <c r="A25" s="445" t="s">
        <v>4222</v>
      </c>
      <c r="B25" s="445">
        <v>7400150284</v>
      </c>
      <c r="C25" s="445" t="s">
        <v>2742</v>
      </c>
      <c r="D25" s="445" t="s">
        <v>4245</v>
      </c>
      <c r="E25" s="445" t="s">
        <v>157</v>
      </c>
      <c r="F25" s="445" t="s">
        <v>2834</v>
      </c>
      <c r="G25" s="422">
        <v>1241.2</v>
      </c>
    </row>
    <row r="26" spans="1:7">
      <c r="A26" s="445" t="s">
        <v>4222</v>
      </c>
      <c r="B26" s="445">
        <v>7400150286</v>
      </c>
      <c r="C26" s="445" t="s">
        <v>2742</v>
      </c>
      <c r="D26" s="445" t="s">
        <v>4246</v>
      </c>
      <c r="E26" s="445" t="s">
        <v>157</v>
      </c>
      <c r="F26" s="445" t="s">
        <v>2834</v>
      </c>
      <c r="G26" s="422">
        <v>1241.2</v>
      </c>
    </row>
    <row r="27" spans="1:7">
      <c r="A27" s="445" t="s">
        <v>4222</v>
      </c>
      <c r="B27" s="445">
        <v>7400150290</v>
      </c>
      <c r="C27" s="445" t="s">
        <v>2742</v>
      </c>
      <c r="D27" s="445" t="s">
        <v>4247</v>
      </c>
      <c r="E27" s="445" t="s">
        <v>157</v>
      </c>
      <c r="F27" s="445" t="s">
        <v>2834</v>
      </c>
      <c r="G27" s="422">
        <v>1241.2</v>
      </c>
    </row>
    <row r="28" spans="1:7">
      <c r="A28" s="445" t="s">
        <v>4222</v>
      </c>
      <c r="B28" s="445">
        <v>7400150293</v>
      </c>
      <c r="C28" s="445" t="s">
        <v>2742</v>
      </c>
      <c r="D28" s="445" t="s">
        <v>4248</v>
      </c>
      <c r="E28" s="445" t="s">
        <v>157</v>
      </c>
      <c r="F28" s="445" t="s">
        <v>2834</v>
      </c>
      <c r="G28" s="422">
        <v>1241.2</v>
      </c>
    </row>
    <row r="29" spans="1:7">
      <c r="A29" s="445" t="s">
        <v>4222</v>
      </c>
      <c r="B29" s="445">
        <v>7400150296</v>
      </c>
      <c r="C29" s="445" t="s">
        <v>2742</v>
      </c>
      <c r="D29" s="445" t="s">
        <v>4249</v>
      </c>
      <c r="E29" s="445" t="s">
        <v>157</v>
      </c>
      <c r="F29" s="445" t="s">
        <v>2834</v>
      </c>
      <c r="G29" s="422">
        <v>1241.2</v>
      </c>
    </row>
    <row r="30" spans="1:7">
      <c r="A30" s="445" t="s">
        <v>4223</v>
      </c>
      <c r="B30" s="445">
        <v>7400152227</v>
      </c>
      <c r="C30" s="445" t="s">
        <v>2742</v>
      </c>
      <c r="D30" s="445" t="s">
        <v>4250</v>
      </c>
      <c r="E30" s="445" t="s">
        <v>157</v>
      </c>
      <c r="F30" s="445" t="s">
        <v>2834</v>
      </c>
      <c r="G30" s="422">
        <v>1241.2</v>
      </c>
    </row>
    <row r="31" spans="1:7">
      <c r="A31" s="445" t="s">
        <v>4223</v>
      </c>
      <c r="B31" s="445">
        <v>7400152228</v>
      </c>
      <c r="C31" s="445" t="s">
        <v>2742</v>
      </c>
      <c r="D31" s="445" t="s">
        <v>4251</v>
      </c>
      <c r="E31" s="445" t="s">
        <v>157</v>
      </c>
      <c r="F31" s="445" t="s">
        <v>2834</v>
      </c>
      <c r="G31" s="422">
        <v>1241.2</v>
      </c>
    </row>
    <row r="32" spans="1:7">
      <c r="A32" s="445" t="s">
        <v>4223</v>
      </c>
      <c r="B32" s="445">
        <v>7400152230</v>
      </c>
      <c r="C32" s="445" t="s">
        <v>2742</v>
      </c>
      <c r="D32" s="445" t="s">
        <v>4252</v>
      </c>
      <c r="E32" s="445" t="s">
        <v>157</v>
      </c>
      <c r="F32" s="445" t="s">
        <v>2834</v>
      </c>
      <c r="G32" s="422">
        <v>1241.2</v>
      </c>
    </row>
    <row r="33" spans="1:7">
      <c r="A33" t="s">
        <v>4223</v>
      </c>
      <c r="B33">
        <v>7400152235</v>
      </c>
      <c r="C33" t="s">
        <v>2742</v>
      </c>
      <c r="D33" t="s">
        <v>3729</v>
      </c>
      <c r="E33" t="s">
        <v>4100</v>
      </c>
      <c r="F33" t="s">
        <v>2834</v>
      </c>
      <c r="G33" s="2">
        <v>2701.64</v>
      </c>
    </row>
    <row r="34" spans="1:7">
      <c r="A34" t="s">
        <v>4222</v>
      </c>
      <c r="B34">
        <v>7400150206</v>
      </c>
      <c r="C34" t="s">
        <v>2742</v>
      </c>
      <c r="D34" t="s">
        <v>1257</v>
      </c>
      <c r="E34" t="s">
        <v>4241</v>
      </c>
      <c r="F34" t="s">
        <v>2834</v>
      </c>
      <c r="G34" s="2">
        <v>4001.83</v>
      </c>
    </row>
    <row r="35" spans="1:7">
      <c r="A35" t="s">
        <v>4220</v>
      </c>
      <c r="B35">
        <v>7400148526</v>
      </c>
      <c r="C35" t="s">
        <v>2742</v>
      </c>
      <c r="D35" t="s">
        <v>4226</v>
      </c>
      <c r="E35" t="s">
        <v>4152</v>
      </c>
      <c r="F35" t="s">
        <v>2834</v>
      </c>
      <c r="G35" s="2">
        <v>4423.08</v>
      </c>
    </row>
    <row r="36" spans="1:7">
      <c r="A36" t="s">
        <v>4222</v>
      </c>
      <c r="B36">
        <v>7400150202</v>
      </c>
      <c r="C36" t="s">
        <v>2742</v>
      </c>
      <c r="D36" t="s">
        <v>1261</v>
      </c>
      <c r="E36" t="s">
        <v>4241</v>
      </c>
      <c r="F36" t="s">
        <v>2834</v>
      </c>
      <c r="G36" s="2">
        <v>8842.81</v>
      </c>
    </row>
    <row r="37" spans="1:7">
      <c r="A37" t="s">
        <v>4227</v>
      </c>
      <c r="B37">
        <v>7400149188</v>
      </c>
      <c r="C37" t="s">
        <v>2742</v>
      </c>
      <c r="D37" t="s">
        <v>4234</v>
      </c>
      <c r="E37" t="s">
        <v>4093</v>
      </c>
      <c r="F37" t="s">
        <v>2834</v>
      </c>
      <c r="G37" s="2">
        <v>9000.44</v>
      </c>
    </row>
    <row r="38" spans="1:7">
      <c r="A38" t="s">
        <v>4227</v>
      </c>
      <c r="B38">
        <v>7400149191</v>
      </c>
      <c r="C38" t="s">
        <v>2742</v>
      </c>
      <c r="D38" t="s">
        <v>4184</v>
      </c>
      <c r="E38" t="s">
        <v>4095</v>
      </c>
      <c r="F38" t="s">
        <v>2834</v>
      </c>
      <c r="G38" s="2">
        <v>9000.44</v>
      </c>
    </row>
    <row r="39" spans="1:7">
      <c r="A39" t="s">
        <v>4221</v>
      </c>
      <c r="B39">
        <v>7400149737</v>
      </c>
      <c r="C39" t="s">
        <v>2742</v>
      </c>
      <c r="D39" t="s">
        <v>3855</v>
      </c>
      <c r="E39" t="s">
        <v>4093</v>
      </c>
      <c r="F39" t="s">
        <v>2834</v>
      </c>
      <c r="G39" s="2">
        <v>9000.44</v>
      </c>
    </row>
    <row r="40" spans="1:7">
      <c r="A40" t="s">
        <v>4221</v>
      </c>
      <c r="B40">
        <v>7400149740</v>
      </c>
      <c r="C40" t="s">
        <v>2742</v>
      </c>
      <c r="D40" t="s">
        <v>4180</v>
      </c>
      <c r="E40" t="s">
        <v>4095</v>
      </c>
      <c r="F40" t="s">
        <v>2834</v>
      </c>
      <c r="G40" s="2">
        <v>9000.44</v>
      </c>
    </row>
    <row r="41" spans="1:7">
      <c r="A41" t="s">
        <v>4222</v>
      </c>
      <c r="B41">
        <v>7400150208</v>
      </c>
      <c r="C41" t="s">
        <v>2742</v>
      </c>
      <c r="D41" t="s">
        <v>4075</v>
      </c>
      <c r="E41" t="s">
        <v>4093</v>
      </c>
      <c r="F41" t="s">
        <v>2834</v>
      </c>
      <c r="G41" s="2">
        <v>9000.44</v>
      </c>
    </row>
    <row r="42" spans="1:7">
      <c r="A42" t="s">
        <v>4222</v>
      </c>
      <c r="B42">
        <v>7400150212</v>
      </c>
      <c r="C42" t="s">
        <v>2742</v>
      </c>
      <c r="D42" t="s">
        <v>4149</v>
      </c>
      <c r="E42" t="s">
        <v>4095</v>
      </c>
      <c r="F42" t="s">
        <v>2834</v>
      </c>
      <c r="G42" s="2">
        <v>9000.44</v>
      </c>
    </row>
    <row r="43" spans="1:7">
      <c r="A43" t="s">
        <v>4223</v>
      </c>
      <c r="B43">
        <v>7400152234</v>
      </c>
      <c r="C43" t="s">
        <v>2742</v>
      </c>
      <c r="D43" t="s">
        <v>4160</v>
      </c>
      <c r="E43" t="s">
        <v>4095</v>
      </c>
      <c r="F43" t="s">
        <v>2834</v>
      </c>
      <c r="G43" s="2">
        <v>9000.44</v>
      </c>
    </row>
    <row r="44" spans="1:7">
      <c r="A44" t="s">
        <v>4221</v>
      </c>
      <c r="B44">
        <v>7400149799</v>
      </c>
      <c r="C44" t="s">
        <v>2742</v>
      </c>
      <c r="D44" t="s">
        <v>3084</v>
      </c>
      <c r="E44" t="s">
        <v>1654</v>
      </c>
      <c r="F44" t="s">
        <v>2834</v>
      </c>
      <c r="G44" s="2">
        <v>10364.98</v>
      </c>
    </row>
    <row r="45" spans="1:7">
      <c r="A45" t="s">
        <v>4221</v>
      </c>
      <c r="B45">
        <v>7400149803</v>
      </c>
      <c r="C45" t="s">
        <v>2742</v>
      </c>
      <c r="D45" t="s">
        <v>2967</v>
      </c>
      <c r="E45" t="s">
        <v>1654</v>
      </c>
      <c r="F45" t="s">
        <v>2834</v>
      </c>
      <c r="G45" s="2">
        <v>10364.98</v>
      </c>
    </row>
    <row r="46" spans="1:7">
      <c r="A46" t="s">
        <v>4221</v>
      </c>
      <c r="B46">
        <v>7400149807</v>
      </c>
      <c r="C46" t="s">
        <v>2742</v>
      </c>
      <c r="D46" t="s">
        <v>3083</v>
      </c>
      <c r="E46" t="s">
        <v>1654</v>
      </c>
      <c r="F46" t="s">
        <v>2834</v>
      </c>
      <c r="G46" s="2">
        <v>10364.98</v>
      </c>
    </row>
    <row r="47" spans="1:7">
      <c r="A47" t="s">
        <v>4221</v>
      </c>
      <c r="B47">
        <v>7400149809</v>
      </c>
      <c r="C47" t="s">
        <v>2742</v>
      </c>
      <c r="D47" t="s">
        <v>3170</v>
      </c>
      <c r="E47" t="s">
        <v>1654</v>
      </c>
      <c r="F47" t="s">
        <v>2834</v>
      </c>
      <c r="G47" s="2">
        <v>10364.98</v>
      </c>
    </row>
    <row r="48" spans="1:7">
      <c r="A48" t="s">
        <v>4221</v>
      </c>
      <c r="B48">
        <v>7400149811</v>
      </c>
      <c r="C48" t="s">
        <v>2742</v>
      </c>
      <c r="D48" t="s">
        <v>3146</v>
      </c>
      <c r="E48" t="s">
        <v>1654</v>
      </c>
      <c r="F48" t="s">
        <v>2834</v>
      </c>
      <c r="G48" s="2">
        <v>10364.98</v>
      </c>
    </row>
    <row r="49" spans="1:7">
      <c r="A49" t="s">
        <v>4220</v>
      </c>
      <c r="B49">
        <v>7400148532</v>
      </c>
      <c r="C49" t="s">
        <v>2742</v>
      </c>
      <c r="D49" t="s">
        <v>3438</v>
      </c>
      <c r="E49" t="s">
        <v>4099</v>
      </c>
      <c r="F49" t="s">
        <v>2834</v>
      </c>
      <c r="G49" s="2">
        <v>11456.16</v>
      </c>
    </row>
    <row r="50" spans="1:7">
      <c r="A50" t="s">
        <v>4221</v>
      </c>
      <c r="B50">
        <v>7400149743</v>
      </c>
      <c r="C50" t="s">
        <v>2742</v>
      </c>
      <c r="D50" t="s">
        <v>2413</v>
      </c>
      <c r="E50" t="s">
        <v>4099</v>
      </c>
      <c r="F50" t="s">
        <v>2834</v>
      </c>
      <c r="G50" s="2">
        <v>11456.16</v>
      </c>
    </row>
    <row r="51" spans="1:7">
      <c r="A51" t="s">
        <v>4221</v>
      </c>
      <c r="B51">
        <v>7400149814</v>
      </c>
      <c r="C51" t="s">
        <v>2742</v>
      </c>
      <c r="D51" t="s">
        <v>3141</v>
      </c>
      <c r="E51" t="s">
        <v>4235</v>
      </c>
      <c r="F51" t="s">
        <v>2834</v>
      </c>
      <c r="G51" s="2">
        <v>11845.7</v>
      </c>
    </row>
    <row r="52" spans="1:7">
      <c r="A52" t="s">
        <v>4221</v>
      </c>
      <c r="B52">
        <v>7400149818</v>
      </c>
      <c r="C52" t="s">
        <v>2742</v>
      </c>
      <c r="D52" t="s">
        <v>3145</v>
      </c>
      <c r="E52" t="s">
        <v>4235</v>
      </c>
      <c r="F52" t="s">
        <v>2834</v>
      </c>
      <c r="G52" s="2">
        <v>11845.7</v>
      </c>
    </row>
    <row r="53" spans="1:7">
      <c r="A53" t="s">
        <v>4220</v>
      </c>
      <c r="B53">
        <v>7400148524</v>
      </c>
      <c r="C53" t="s">
        <v>2742</v>
      </c>
      <c r="D53" t="s">
        <v>4078</v>
      </c>
      <c r="E53" t="s">
        <v>4152</v>
      </c>
      <c r="F53" t="s">
        <v>2834</v>
      </c>
      <c r="G53" s="2">
        <v>14317.88</v>
      </c>
    </row>
    <row r="54" spans="1:7">
      <c r="A54" t="s">
        <v>4227</v>
      </c>
      <c r="B54">
        <v>7400149185</v>
      </c>
      <c r="C54" t="s">
        <v>2742</v>
      </c>
      <c r="D54" t="s">
        <v>4233</v>
      </c>
      <c r="E54" t="s">
        <v>4152</v>
      </c>
      <c r="F54" t="s">
        <v>2834</v>
      </c>
      <c r="G54" s="2">
        <v>18456.759999999998</v>
      </c>
    </row>
    <row r="55" spans="1:7">
      <c r="A55" t="s">
        <v>4223</v>
      </c>
      <c r="B55">
        <v>7400152238</v>
      </c>
      <c r="C55" t="s">
        <v>2742</v>
      </c>
      <c r="D55" t="s">
        <v>4253</v>
      </c>
      <c r="E55" t="s">
        <v>4100</v>
      </c>
      <c r="F55" t="s">
        <v>2834</v>
      </c>
      <c r="G55" s="2">
        <v>74053.240000000005</v>
      </c>
    </row>
    <row r="56" spans="1:7">
      <c r="A56" t="s">
        <v>4216</v>
      </c>
      <c r="G56" s="564">
        <f>SUM(G1:G55)</f>
        <v>265802.90000000002</v>
      </c>
    </row>
    <row r="57" spans="1:7">
      <c r="A57" t="s">
        <v>4217</v>
      </c>
    </row>
    <row r="58" spans="1:7">
      <c r="A58" t="s">
        <v>4218</v>
      </c>
    </row>
    <row r="59" spans="1:7">
      <c r="A59" t="s">
        <v>4219</v>
      </c>
    </row>
    <row r="60" spans="1:7">
      <c r="A60" t="s">
        <v>1066</v>
      </c>
    </row>
  </sheetData>
  <sortState ref="A5:G55">
    <sortCondition ref="G5:G55"/>
  </sortState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80"/>
  <sheetViews>
    <sheetView topLeftCell="A58" workbookViewId="0">
      <selection activeCell="A85" sqref="A85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4284</v>
      </c>
      <c r="E1" s="40"/>
      <c r="K1" s="803"/>
      <c r="L1" s="803"/>
      <c r="M1" s="803"/>
    </row>
    <row r="2" spans="1:13" ht="15">
      <c r="A2" s="803"/>
      <c r="B2" s="803"/>
      <c r="C2" s="803"/>
      <c r="D2" s="803"/>
      <c r="E2" s="803"/>
      <c r="F2" s="804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804"/>
      <c r="K3" s="41" t="s">
        <v>187</v>
      </c>
      <c r="L3" s="42"/>
      <c r="M3" s="803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803"/>
    </row>
    <row r="5" spans="1:13" ht="12" customHeight="1">
      <c r="A5" s="637" t="s">
        <v>138</v>
      </c>
      <c r="B5" s="396" t="s">
        <v>4256</v>
      </c>
      <c r="C5" s="339" t="s">
        <v>136</v>
      </c>
      <c r="D5" s="659">
        <v>-9000.44</v>
      </c>
      <c r="E5" s="335" t="s">
        <v>135</v>
      </c>
      <c r="F5" s="751" t="s">
        <v>190</v>
      </c>
      <c r="G5" s="357"/>
      <c r="H5" s="357"/>
      <c r="I5" s="357"/>
      <c r="L5" s="42"/>
      <c r="M5" s="803"/>
    </row>
    <row r="6" spans="1:13" s="729" customFormat="1" ht="15" customHeight="1">
      <c r="A6" s="637" t="s">
        <v>138</v>
      </c>
      <c r="B6" s="396" t="s">
        <v>4257</v>
      </c>
      <c r="C6" s="339" t="s">
        <v>136</v>
      </c>
      <c r="D6" s="659">
        <v>-9000.44</v>
      </c>
      <c r="E6" s="335" t="s">
        <v>137</v>
      </c>
      <c r="F6" s="751" t="s">
        <v>190</v>
      </c>
      <c r="G6" s="357"/>
      <c r="H6" s="357"/>
      <c r="I6" s="357"/>
      <c r="J6" s="383"/>
      <c r="K6" s="357"/>
      <c r="L6" s="358"/>
      <c r="M6" s="749"/>
    </row>
    <row r="7" spans="1:13" s="729" customFormat="1" ht="15" customHeight="1">
      <c r="A7" s="637" t="s">
        <v>138</v>
      </c>
      <c r="B7" s="339" t="s">
        <v>4258</v>
      </c>
      <c r="C7" s="339" t="s">
        <v>136</v>
      </c>
      <c r="D7" s="422">
        <v>1241.2</v>
      </c>
      <c r="E7" s="335"/>
      <c r="F7" s="751" t="s">
        <v>137</v>
      </c>
      <c r="G7" s="357"/>
      <c r="H7" s="357"/>
      <c r="I7" s="357"/>
      <c r="J7" s="383"/>
      <c r="K7" s="357"/>
      <c r="L7" s="358"/>
      <c r="M7" s="749"/>
    </row>
    <row r="8" spans="1:13" s="729" customFormat="1" ht="15" customHeight="1">
      <c r="A8" s="637" t="s">
        <v>138</v>
      </c>
      <c r="B8" s="339" t="s">
        <v>4277</v>
      </c>
      <c r="C8" s="339" t="s">
        <v>136</v>
      </c>
      <c r="D8" s="422">
        <v>1241.2</v>
      </c>
      <c r="E8" s="335"/>
      <c r="F8" s="751" t="s">
        <v>137</v>
      </c>
      <c r="G8" s="357"/>
      <c r="H8" s="357"/>
      <c r="I8" s="357"/>
      <c r="J8" s="383"/>
      <c r="K8" s="357"/>
      <c r="L8" s="358"/>
      <c r="M8" s="749"/>
    </row>
    <row r="9" spans="1:13" s="729" customFormat="1" ht="15" customHeight="1">
      <c r="A9" s="637" t="s">
        <v>138</v>
      </c>
      <c r="B9" s="339" t="s">
        <v>4278</v>
      </c>
      <c r="C9" s="339" t="s">
        <v>136</v>
      </c>
      <c r="D9" s="422">
        <v>1241.2</v>
      </c>
      <c r="E9" s="335"/>
      <c r="F9" s="751" t="s">
        <v>137</v>
      </c>
      <c r="G9" s="357"/>
      <c r="H9" s="357"/>
      <c r="I9" s="357"/>
      <c r="J9" s="383"/>
      <c r="K9" s="357"/>
      <c r="L9" s="358"/>
      <c r="M9" s="749"/>
    </row>
    <row r="10" spans="1:13" s="729" customFormat="1" ht="15" customHeight="1">
      <c r="A10" s="637" t="s">
        <v>138</v>
      </c>
      <c r="B10" s="339" t="s">
        <v>1324</v>
      </c>
      <c r="C10" s="339" t="s">
        <v>136</v>
      </c>
      <c r="D10" s="2">
        <v>4001.83</v>
      </c>
      <c r="E10" s="335"/>
      <c r="F10" s="751" t="s">
        <v>190</v>
      </c>
      <c r="G10" s="357"/>
      <c r="H10" s="357"/>
      <c r="I10" s="357"/>
      <c r="J10" s="383"/>
      <c r="K10" s="357"/>
      <c r="L10" s="358"/>
      <c r="M10" s="749"/>
    </row>
    <row r="11" spans="1:13" s="729" customFormat="1" ht="15" customHeight="1">
      <c r="A11" s="637" t="s">
        <v>138</v>
      </c>
      <c r="B11" s="339" t="s">
        <v>4281</v>
      </c>
      <c r="C11" s="339" t="s">
        <v>136</v>
      </c>
      <c r="D11" s="2">
        <v>9000.44</v>
      </c>
      <c r="E11" s="335"/>
      <c r="F11" s="751" t="s">
        <v>190</v>
      </c>
      <c r="G11" s="357"/>
      <c r="H11" s="357"/>
      <c r="I11" s="357"/>
      <c r="J11" s="383"/>
      <c r="K11" s="357"/>
      <c r="L11" s="358"/>
      <c r="M11" s="749"/>
    </row>
    <row r="12" spans="1:13" s="729" customFormat="1" ht="15" customHeight="1">
      <c r="A12" s="637" t="s">
        <v>138</v>
      </c>
      <c r="B12" s="398" t="s">
        <v>4201</v>
      </c>
      <c r="C12" s="339" t="s">
        <v>136</v>
      </c>
      <c r="D12" s="2">
        <v>9000.44</v>
      </c>
      <c r="E12" s="335"/>
      <c r="F12" s="751" t="s">
        <v>190</v>
      </c>
      <c r="G12" s="357"/>
      <c r="H12" s="357"/>
      <c r="I12" s="357"/>
      <c r="J12" s="383"/>
      <c r="K12" s="357"/>
      <c r="L12" s="358"/>
      <c r="M12" s="749"/>
    </row>
    <row r="13" spans="1:13" s="729" customFormat="1" ht="15" customHeight="1">
      <c r="A13" s="637" t="s">
        <v>138</v>
      </c>
      <c r="B13" s="396" t="s">
        <v>4256</v>
      </c>
      <c r="C13" s="339" t="s">
        <v>136</v>
      </c>
      <c r="D13" s="2">
        <v>9000.44</v>
      </c>
      <c r="E13" s="335" t="s">
        <v>135</v>
      </c>
      <c r="F13" s="751" t="s">
        <v>190</v>
      </c>
      <c r="G13" s="357"/>
      <c r="H13" s="357"/>
      <c r="I13" s="357"/>
      <c r="J13" s="383"/>
      <c r="K13" s="357"/>
      <c r="L13" s="358"/>
      <c r="M13" s="749"/>
    </row>
    <row r="14" spans="1:13" s="729" customFormat="1" ht="15" customHeight="1">
      <c r="A14" s="637" t="s">
        <v>138</v>
      </c>
      <c r="B14" s="339" t="s">
        <v>1927</v>
      </c>
      <c r="C14" s="339" t="s">
        <v>136</v>
      </c>
      <c r="D14" s="2">
        <v>9000.44</v>
      </c>
      <c r="E14" s="335"/>
      <c r="F14" s="751" t="s">
        <v>190</v>
      </c>
      <c r="G14" s="357"/>
      <c r="H14" s="357"/>
      <c r="I14" s="357"/>
      <c r="J14" s="383"/>
      <c r="K14" s="357"/>
      <c r="L14" s="358"/>
      <c r="M14" s="749"/>
    </row>
    <row r="15" spans="1:13" s="729" customFormat="1" ht="15" customHeight="1">
      <c r="A15" s="637" t="s">
        <v>138</v>
      </c>
      <c r="B15" s="396" t="s">
        <v>4257</v>
      </c>
      <c r="C15" s="339" t="s">
        <v>136</v>
      </c>
      <c r="D15" s="2">
        <v>9000.44</v>
      </c>
      <c r="E15" s="335" t="s">
        <v>137</v>
      </c>
      <c r="F15" s="751" t="s">
        <v>190</v>
      </c>
      <c r="G15" s="357"/>
      <c r="H15" s="357"/>
      <c r="I15" s="357"/>
      <c r="J15" s="383"/>
      <c r="K15" s="357"/>
      <c r="L15" s="358"/>
      <c r="M15" s="749"/>
    </row>
    <row r="16" spans="1:13" s="729" customFormat="1" ht="15" customHeight="1">
      <c r="A16" s="637" t="s">
        <v>138</v>
      </c>
      <c r="B16" s="339" t="s">
        <v>4187</v>
      </c>
      <c r="C16" s="339" t="s">
        <v>136</v>
      </c>
      <c r="D16" s="2">
        <v>9000.44</v>
      </c>
      <c r="E16" s="335"/>
      <c r="F16" s="751" t="s">
        <v>190</v>
      </c>
      <c r="G16" s="357"/>
      <c r="H16" s="357"/>
      <c r="I16" s="357"/>
      <c r="J16" s="383"/>
      <c r="K16" s="357"/>
      <c r="L16" s="358"/>
      <c r="M16" s="749"/>
    </row>
    <row r="17" spans="1:13" s="729" customFormat="1" ht="15" customHeight="1" thickBot="1">
      <c r="A17" s="638" t="s">
        <v>138</v>
      </c>
      <c r="B17" s="362" t="s">
        <v>4195</v>
      </c>
      <c r="C17" s="362" t="s">
        <v>136</v>
      </c>
      <c r="D17" s="87">
        <v>9000.44</v>
      </c>
      <c r="E17" s="364"/>
      <c r="F17" s="753" t="s">
        <v>190</v>
      </c>
      <c r="G17" s="367"/>
      <c r="H17" s="367"/>
      <c r="I17" s="367"/>
      <c r="J17" s="383"/>
      <c r="K17" s="357"/>
      <c r="L17" s="358"/>
      <c r="M17" s="749"/>
    </row>
    <row r="18" spans="1:13" s="729" customFormat="1" ht="15" customHeight="1">
      <c r="A18" s="637" t="s">
        <v>138</v>
      </c>
      <c r="B18" s="339" t="s">
        <v>3017</v>
      </c>
      <c r="C18" s="339" t="s">
        <v>2905</v>
      </c>
      <c r="D18">
        <v>740.36</v>
      </c>
      <c r="E18" s="335"/>
      <c r="F18" s="751" t="s">
        <v>190</v>
      </c>
      <c r="G18" s="357"/>
      <c r="H18" s="357"/>
      <c r="I18" s="357"/>
      <c r="J18" s="383"/>
      <c r="K18" s="357"/>
      <c r="L18" s="358"/>
      <c r="M18" s="749"/>
    </row>
    <row r="19" spans="1:13" s="729" customFormat="1" ht="15" customHeight="1">
      <c r="A19" s="637" t="s">
        <v>138</v>
      </c>
      <c r="B19" s="339" t="s">
        <v>3099</v>
      </c>
      <c r="C19" s="339" t="s">
        <v>2905</v>
      </c>
      <c r="D19">
        <v>740.36</v>
      </c>
      <c r="E19" s="335"/>
      <c r="F19" s="751" t="s">
        <v>190</v>
      </c>
      <c r="G19" s="357"/>
      <c r="H19" s="357"/>
      <c r="I19" s="357"/>
      <c r="J19" s="383"/>
      <c r="K19" s="357"/>
      <c r="L19" s="358"/>
      <c r="M19" s="749"/>
    </row>
    <row r="20" spans="1:13" s="729" customFormat="1" ht="15" customHeight="1">
      <c r="A20" s="637" t="s">
        <v>138</v>
      </c>
      <c r="B20" s="339" t="s">
        <v>3227</v>
      </c>
      <c r="C20" s="339" t="s">
        <v>2905</v>
      </c>
      <c r="D20">
        <v>740.36</v>
      </c>
      <c r="E20" s="335"/>
      <c r="F20" s="751" t="s">
        <v>190</v>
      </c>
      <c r="G20" s="357"/>
      <c r="H20" s="357"/>
      <c r="I20" s="357"/>
      <c r="J20" s="383"/>
      <c r="K20" s="357"/>
      <c r="L20" s="358"/>
      <c r="M20" s="749"/>
    </row>
    <row r="21" spans="1:13" s="729" customFormat="1" ht="15" customHeight="1">
      <c r="A21" s="637" t="s">
        <v>138</v>
      </c>
      <c r="B21" s="339" t="s">
        <v>3217</v>
      </c>
      <c r="C21" s="339" t="s">
        <v>2905</v>
      </c>
      <c r="D21">
        <v>740.36</v>
      </c>
      <c r="E21" s="335"/>
      <c r="F21" s="751" t="s">
        <v>190</v>
      </c>
      <c r="G21" s="357"/>
      <c r="H21" s="357"/>
      <c r="I21" s="357"/>
      <c r="J21" s="383"/>
      <c r="K21" s="357"/>
      <c r="L21" s="358"/>
      <c r="M21" s="749"/>
    </row>
    <row r="22" spans="1:13" s="729" customFormat="1" ht="15" customHeight="1">
      <c r="A22" s="637" t="s">
        <v>138</v>
      </c>
      <c r="B22" s="339" t="s">
        <v>3100</v>
      </c>
      <c r="C22" s="339" t="s">
        <v>2905</v>
      </c>
      <c r="D22">
        <v>740.36</v>
      </c>
      <c r="E22" s="335"/>
      <c r="F22" s="751" t="s">
        <v>190</v>
      </c>
      <c r="G22" s="357"/>
      <c r="H22" s="357"/>
      <c r="I22" s="357"/>
      <c r="J22" s="383"/>
      <c r="K22" s="357"/>
      <c r="L22" s="358"/>
      <c r="M22" s="749"/>
    </row>
    <row r="23" spans="1:13" s="729" customFormat="1" ht="15" customHeight="1">
      <c r="A23" s="637" t="s">
        <v>138</v>
      </c>
      <c r="B23" s="339" t="s">
        <v>4261</v>
      </c>
      <c r="C23" s="339" t="s">
        <v>2905</v>
      </c>
      <c r="D23" s="422">
        <v>1241.2</v>
      </c>
      <c r="E23" s="335"/>
      <c r="F23" s="751" t="s">
        <v>137</v>
      </c>
      <c r="G23" s="357"/>
      <c r="H23" s="357"/>
      <c r="I23" s="357"/>
      <c r="J23" s="383"/>
      <c r="K23" s="357"/>
      <c r="L23" s="358"/>
      <c r="M23" s="749"/>
    </row>
    <row r="24" spans="1:13" s="729" customFormat="1" ht="15" customHeight="1">
      <c r="A24" s="637" t="s">
        <v>138</v>
      </c>
      <c r="B24" s="339" t="s">
        <v>4262</v>
      </c>
      <c r="C24" s="339" t="s">
        <v>2905</v>
      </c>
      <c r="D24" s="422">
        <v>1241.2</v>
      </c>
      <c r="E24" s="335"/>
      <c r="F24" s="751" t="s">
        <v>137</v>
      </c>
      <c r="G24" s="357"/>
      <c r="H24" s="357"/>
      <c r="I24" s="357"/>
      <c r="J24" s="383"/>
      <c r="K24" s="357"/>
      <c r="L24" s="358"/>
      <c r="M24" s="749"/>
    </row>
    <row r="25" spans="1:13" s="729" customFormat="1" ht="15" customHeight="1">
      <c r="A25" s="637" t="s">
        <v>138</v>
      </c>
      <c r="B25" s="339" t="s">
        <v>4263</v>
      </c>
      <c r="C25" s="339" t="s">
        <v>2905</v>
      </c>
      <c r="D25" s="422">
        <v>1241.2</v>
      </c>
      <c r="E25" s="335"/>
      <c r="F25" s="751" t="s">
        <v>137</v>
      </c>
      <c r="G25" s="357"/>
      <c r="H25" s="357"/>
      <c r="I25" s="357"/>
      <c r="J25" s="383"/>
      <c r="K25" s="357"/>
      <c r="L25" s="358"/>
      <c r="M25" s="749"/>
    </row>
    <row r="26" spans="1:13" s="729" customFormat="1" ht="15" customHeight="1">
      <c r="A26" s="637" t="s">
        <v>138</v>
      </c>
      <c r="B26" s="339" t="s">
        <v>4264</v>
      </c>
      <c r="C26" s="339" t="s">
        <v>2905</v>
      </c>
      <c r="D26" s="422">
        <v>1241.2</v>
      </c>
      <c r="E26" s="335"/>
      <c r="F26" s="751" t="s">
        <v>137</v>
      </c>
      <c r="G26" s="357"/>
      <c r="H26" s="357"/>
      <c r="I26" s="357"/>
      <c r="J26" s="383"/>
      <c r="K26" s="357"/>
      <c r="L26" s="358"/>
      <c r="M26" s="749"/>
    </row>
    <row r="27" spans="1:13" s="729" customFormat="1" ht="15" customHeight="1">
      <c r="A27" s="637" t="s">
        <v>138</v>
      </c>
      <c r="B27" s="339" t="s">
        <v>4265</v>
      </c>
      <c r="C27" s="339" t="s">
        <v>2905</v>
      </c>
      <c r="D27" s="422">
        <v>1241.2</v>
      </c>
      <c r="E27" s="335"/>
      <c r="F27" s="751" t="s">
        <v>137</v>
      </c>
      <c r="G27" s="357"/>
      <c r="H27" s="357"/>
      <c r="I27" s="357"/>
      <c r="J27" s="383"/>
      <c r="K27" s="357"/>
      <c r="L27" s="358"/>
      <c r="M27" s="749"/>
    </row>
    <row r="28" spans="1:13" s="729" customFormat="1" ht="15" customHeight="1">
      <c r="A28" s="637" t="s">
        <v>138</v>
      </c>
      <c r="B28" s="339" t="s">
        <v>4266</v>
      </c>
      <c r="C28" s="339" t="s">
        <v>2905</v>
      </c>
      <c r="D28" s="422">
        <v>1241.2</v>
      </c>
      <c r="E28" s="335"/>
      <c r="F28" s="751" t="s">
        <v>137</v>
      </c>
      <c r="G28" s="357"/>
      <c r="H28" s="357"/>
      <c r="I28" s="357"/>
      <c r="J28" s="383"/>
      <c r="K28" s="357"/>
      <c r="L28" s="358"/>
      <c r="M28" s="749"/>
    </row>
    <row r="29" spans="1:13" s="729" customFormat="1" ht="15" customHeight="1">
      <c r="A29" s="637" t="s">
        <v>138</v>
      </c>
      <c r="B29" s="339" t="s">
        <v>4267</v>
      </c>
      <c r="C29" s="339" t="s">
        <v>2905</v>
      </c>
      <c r="D29" s="422">
        <v>1241.2</v>
      </c>
      <c r="E29" s="335"/>
      <c r="F29" s="751" t="s">
        <v>137</v>
      </c>
      <c r="G29" s="357"/>
      <c r="H29" s="357"/>
      <c r="I29" s="357"/>
      <c r="J29" s="383"/>
      <c r="K29" s="357"/>
      <c r="L29" s="358"/>
      <c r="M29" s="749"/>
    </row>
    <row r="30" spans="1:13" s="729" customFormat="1" ht="15" customHeight="1">
      <c r="A30" s="637" t="s">
        <v>138</v>
      </c>
      <c r="B30" s="339" t="s">
        <v>4268</v>
      </c>
      <c r="C30" s="339" t="s">
        <v>2905</v>
      </c>
      <c r="D30" s="422">
        <v>1241.2</v>
      </c>
      <c r="E30" s="335"/>
      <c r="F30" s="751" t="s">
        <v>137</v>
      </c>
      <c r="G30" s="357"/>
      <c r="H30" s="357"/>
      <c r="I30" s="357"/>
      <c r="J30" s="383"/>
      <c r="K30" s="357"/>
      <c r="L30" s="358"/>
      <c r="M30" s="749"/>
    </row>
    <row r="31" spans="1:13" s="729" customFormat="1" ht="15" customHeight="1">
      <c r="A31" s="637" t="s">
        <v>138</v>
      </c>
      <c r="B31" s="339" t="s">
        <v>4269</v>
      </c>
      <c r="C31" s="339" t="s">
        <v>2905</v>
      </c>
      <c r="D31" s="422">
        <v>1241.2</v>
      </c>
      <c r="E31" s="335"/>
      <c r="F31" s="751" t="s">
        <v>137</v>
      </c>
      <c r="G31" s="357"/>
      <c r="H31" s="357"/>
      <c r="I31" s="357"/>
      <c r="J31" s="383"/>
      <c r="K31" s="357"/>
      <c r="L31" s="358"/>
      <c r="M31" s="749"/>
    </row>
    <row r="32" spans="1:13" s="729" customFormat="1" ht="15" customHeight="1">
      <c r="A32" s="637" t="s">
        <v>138</v>
      </c>
      <c r="B32" s="339" t="s">
        <v>4270</v>
      </c>
      <c r="C32" s="339" t="s">
        <v>2905</v>
      </c>
      <c r="D32" s="422">
        <v>1241.2</v>
      </c>
      <c r="E32" s="335"/>
      <c r="F32" s="751" t="s">
        <v>137</v>
      </c>
      <c r="G32" s="357"/>
      <c r="H32" s="357"/>
      <c r="I32" s="357"/>
      <c r="J32" s="383"/>
      <c r="K32" s="357"/>
      <c r="L32" s="358"/>
      <c r="M32" s="749"/>
    </row>
    <row r="33" spans="1:13" s="729" customFormat="1" ht="15" customHeight="1">
      <c r="A33" s="637" t="s">
        <v>138</v>
      </c>
      <c r="B33" s="817" t="s">
        <v>4316</v>
      </c>
      <c r="C33" s="339" t="s">
        <v>2905</v>
      </c>
      <c r="D33" s="422">
        <v>1241.2</v>
      </c>
      <c r="E33" s="335"/>
      <c r="F33" s="751" t="s">
        <v>137</v>
      </c>
      <c r="G33" s="357"/>
      <c r="H33" s="357"/>
      <c r="I33" s="357"/>
      <c r="J33" s="383"/>
      <c r="K33" s="357"/>
      <c r="L33" s="358"/>
      <c r="M33" s="749"/>
    </row>
    <row r="34" spans="1:13" s="729" customFormat="1" ht="15" customHeight="1">
      <c r="A34" s="637" t="s">
        <v>138</v>
      </c>
      <c r="B34" s="339" t="s">
        <v>4271</v>
      </c>
      <c r="C34" s="339" t="s">
        <v>2905</v>
      </c>
      <c r="D34" s="422">
        <v>1241.2</v>
      </c>
      <c r="E34" s="335"/>
      <c r="F34" s="751" t="s">
        <v>137</v>
      </c>
      <c r="G34" s="357"/>
      <c r="H34" s="357"/>
      <c r="I34" s="357"/>
      <c r="J34" s="383"/>
      <c r="K34" s="357"/>
      <c r="L34" s="358"/>
      <c r="M34" s="749"/>
    </row>
    <row r="35" spans="1:13" s="729" customFormat="1" ht="15" customHeight="1">
      <c r="A35" s="637" t="s">
        <v>138</v>
      </c>
      <c r="B35" s="339" t="s">
        <v>4272</v>
      </c>
      <c r="C35" s="339" t="s">
        <v>2905</v>
      </c>
      <c r="D35" s="422">
        <v>1241.2</v>
      </c>
      <c r="E35" s="335"/>
      <c r="F35" s="751" t="s">
        <v>137</v>
      </c>
      <c r="G35" s="357"/>
      <c r="H35" s="357"/>
      <c r="I35" s="357"/>
      <c r="J35" s="383"/>
      <c r="K35" s="357"/>
      <c r="L35" s="358"/>
      <c r="M35" s="749"/>
    </row>
    <row r="36" spans="1:13" s="729" customFormat="1" ht="15" customHeight="1">
      <c r="A36" s="637" t="s">
        <v>138</v>
      </c>
      <c r="B36" s="339" t="s">
        <v>4273</v>
      </c>
      <c r="C36" s="339" t="s">
        <v>2905</v>
      </c>
      <c r="D36" s="422">
        <v>1241.2</v>
      </c>
      <c r="E36" s="335"/>
      <c r="F36" s="751" t="s">
        <v>137</v>
      </c>
      <c r="G36" s="357"/>
      <c r="H36" s="357"/>
      <c r="I36" s="357"/>
      <c r="J36" s="383"/>
      <c r="K36" s="357"/>
      <c r="L36" s="358"/>
      <c r="M36" s="749"/>
    </row>
    <row r="37" spans="1:13" s="729" customFormat="1" ht="15" customHeight="1">
      <c r="A37" s="637" t="s">
        <v>138</v>
      </c>
      <c r="B37" s="339" t="s">
        <v>4274</v>
      </c>
      <c r="C37" s="339" t="s">
        <v>2905</v>
      </c>
      <c r="D37" s="422">
        <v>1241.2</v>
      </c>
      <c r="E37" s="335"/>
      <c r="F37" s="751" t="s">
        <v>137</v>
      </c>
      <c r="G37" s="357"/>
      <c r="H37" s="357"/>
      <c r="I37" s="357"/>
      <c r="J37" s="383"/>
      <c r="K37" s="357"/>
      <c r="L37" s="358"/>
      <c r="M37" s="749"/>
    </row>
    <row r="38" spans="1:13" s="729" customFormat="1" ht="15" customHeight="1">
      <c r="A38" s="637" t="s">
        <v>138</v>
      </c>
      <c r="B38" s="339" t="s">
        <v>4275</v>
      </c>
      <c r="C38" s="339" t="s">
        <v>2905</v>
      </c>
      <c r="D38" s="422">
        <v>1241.2</v>
      </c>
      <c r="E38" s="335"/>
      <c r="F38" s="751" t="s">
        <v>137</v>
      </c>
      <c r="G38" s="357"/>
      <c r="H38" s="357"/>
      <c r="I38" s="357"/>
      <c r="J38" s="383"/>
      <c r="K38" s="357"/>
      <c r="L38" s="358"/>
      <c r="M38" s="749"/>
    </row>
    <row r="39" spans="1:13" s="729" customFormat="1" ht="15" customHeight="1">
      <c r="A39" s="637" t="s">
        <v>138</v>
      </c>
      <c r="B39" s="339" t="s">
        <v>4276</v>
      </c>
      <c r="C39" s="339" t="s">
        <v>2905</v>
      </c>
      <c r="D39" s="422">
        <v>1241.2</v>
      </c>
      <c r="E39" s="335"/>
      <c r="F39" s="751" t="s">
        <v>137</v>
      </c>
      <c r="G39" s="357"/>
      <c r="H39" s="357"/>
      <c r="I39" s="357"/>
      <c r="J39" s="383"/>
      <c r="K39" s="357"/>
      <c r="L39" s="358"/>
      <c r="M39" s="749"/>
    </row>
    <row r="40" spans="1:13" s="729" customFormat="1" ht="15" customHeight="1">
      <c r="A40" s="637" t="s">
        <v>138</v>
      </c>
      <c r="B40" s="339" t="s">
        <v>3100</v>
      </c>
      <c r="C40" s="339" t="s">
        <v>2905</v>
      </c>
      <c r="D40" s="2">
        <v>10364.98</v>
      </c>
      <c r="E40" s="335"/>
      <c r="F40" s="751" t="s">
        <v>190</v>
      </c>
      <c r="G40" s="357"/>
      <c r="H40" s="357"/>
      <c r="I40" s="357"/>
      <c r="J40" s="383"/>
      <c r="K40" s="357"/>
      <c r="L40" s="358"/>
      <c r="M40" s="749"/>
    </row>
    <row r="41" spans="1:13" s="729" customFormat="1" ht="15" customHeight="1">
      <c r="A41" s="637" t="s">
        <v>138</v>
      </c>
      <c r="B41" s="339" t="s">
        <v>3017</v>
      </c>
      <c r="C41" s="339" t="s">
        <v>2905</v>
      </c>
      <c r="D41" s="2">
        <v>10364.98</v>
      </c>
      <c r="E41" s="335"/>
      <c r="F41" s="751" t="s">
        <v>190</v>
      </c>
      <c r="G41" s="357"/>
      <c r="H41" s="357"/>
      <c r="I41" s="357"/>
      <c r="J41" s="383"/>
      <c r="K41" s="357"/>
      <c r="L41" s="358"/>
      <c r="M41" s="749"/>
    </row>
    <row r="42" spans="1:13" s="729" customFormat="1" ht="15" customHeight="1">
      <c r="A42" s="637" t="s">
        <v>138</v>
      </c>
      <c r="B42" s="339" t="s">
        <v>3099</v>
      </c>
      <c r="C42" s="339" t="s">
        <v>2905</v>
      </c>
      <c r="D42" s="2">
        <v>10364.98</v>
      </c>
      <c r="E42" s="335"/>
      <c r="F42" s="751" t="s">
        <v>190</v>
      </c>
      <c r="G42" s="357"/>
      <c r="H42" s="357"/>
      <c r="I42" s="357"/>
      <c r="J42" s="383"/>
      <c r="K42" s="357"/>
      <c r="L42" s="358"/>
      <c r="M42" s="749"/>
    </row>
    <row r="43" spans="1:13" s="729" customFormat="1" ht="15" customHeight="1">
      <c r="A43" s="637" t="s">
        <v>138</v>
      </c>
      <c r="B43" s="339" t="s">
        <v>3227</v>
      </c>
      <c r="C43" s="339" t="s">
        <v>2905</v>
      </c>
      <c r="D43" s="2">
        <v>10364.98</v>
      </c>
      <c r="E43" s="335"/>
      <c r="F43" s="751" t="s">
        <v>190</v>
      </c>
      <c r="G43" s="357"/>
      <c r="H43" s="357"/>
      <c r="I43" s="357"/>
      <c r="J43" s="383"/>
      <c r="K43" s="357"/>
      <c r="L43" s="358"/>
      <c r="M43" s="749"/>
    </row>
    <row r="44" spans="1:13" s="729" customFormat="1" ht="15" customHeight="1">
      <c r="A44" s="637" t="s">
        <v>138</v>
      </c>
      <c r="B44" s="339" t="s">
        <v>3217</v>
      </c>
      <c r="C44" s="339" t="s">
        <v>2905</v>
      </c>
      <c r="D44" s="2">
        <v>10364.98</v>
      </c>
      <c r="E44" s="335"/>
      <c r="F44" s="751" t="s">
        <v>190</v>
      </c>
      <c r="G44" s="357"/>
      <c r="H44" s="357"/>
      <c r="I44" s="357"/>
      <c r="J44" s="383"/>
      <c r="K44" s="357"/>
      <c r="L44" s="358"/>
      <c r="M44" s="749"/>
    </row>
    <row r="45" spans="1:13" s="729" customFormat="1" ht="15" customHeight="1">
      <c r="A45" s="637" t="s">
        <v>138</v>
      </c>
      <c r="B45" s="339" t="s">
        <v>3212</v>
      </c>
      <c r="C45" s="339" t="s">
        <v>2905</v>
      </c>
      <c r="D45" s="2">
        <v>11845.7</v>
      </c>
      <c r="E45" s="335"/>
      <c r="F45" s="751" t="s">
        <v>190</v>
      </c>
      <c r="G45" s="357"/>
      <c r="H45" s="357"/>
      <c r="I45" s="357"/>
      <c r="J45" s="383"/>
      <c r="K45" s="357"/>
      <c r="L45" s="358"/>
      <c r="M45" s="749"/>
    </row>
    <row r="46" spans="1:13" s="729" customFormat="1" ht="15" customHeight="1" thickBot="1">
      <c r="A46" s="638" t="s">
        <v>138</v>
      </c>
      <c r="B46" s="362" t="s">
        <v>3216</v>
      </c>
      <c r="C46" s="362" t="s">
        <v>2905</v>
      </c>
      <c r="D46" s="87">
        <v>11845.7</v>
      </c>
      <c r="E46" s="364"/>
      <c r="F46" s="753" t="s">
        <v>190</v>
      </c>
      <c r="G46" s="367"/>
      <c r="H46" s="367"/>
      <c r="I46" s="367"/>
      <c r="J46" s="383"/>
      <c r="K46" s="357"/>
      <c r="L46" s="358"/>
      <c r="M46" s="749"/>
    </row>
    <row r="47" spans="1:13" s="729" customFormat="1" ht="15" customHeight="1">
      <c r="A47" s="637" t="s">
        <v>138</v>
      </c>
      <c r="B47" s="339" t="s">
        <v>4259</v>
      </c>
      <c r="C47" s="339" t="s">
        <v>383</v>
      </c>
      <c r="D47" s="422">
        <v>1241.2</v>
      </c>
      <c r="E47" s="335"/>
      <c r="F47" s="751" t="s">
        <v>137</v>
      </c>
      <c r="G47" s="357"/>
      <c r="H47" s="357"/>
      <c r="I47" s="357"/>
      <c r="J47" s="383"/>
      <c r="K47" s="357"/>
      <c r="L47" s="358"/>
      <c r="M47" s="749"/>
    </row>
    <row r="48" spans="1:13" s="729" customFormat="1" ht="15" customHeight="1" thickBot="1">
      <c r="A48" s="638" t="s">
        <v>138</v>
      </c>
      <c r="B48" s="362" t="s">
        <v>4260</v>
      </c>
      <c r="C48" s="362" t="s">
        <v>383</v>
      </c>
      <c r="D48" s="505">
        <v>1241.2</v>
      </c>
      <c r="E48" s="364"/>
      <c r="F48" s="753" t="s">
        <v>137</v>
      </c>
      <c r="G48" s="367"/>
      <c r="H48" s="367"/>
      <c r="I48" s="367"/>
      <c r="J48" s="383"/>
      <c r="K48" s="357"/>
      <c r="L48" s="358"/>
      <c r="M48" s="749"/>
    </row>
    <row r="49" spans="1:15" ht="15" customHeight="1">
      <c r="A49" s="637" t="s">
        <v>138</v>
      </c>
      <c r="B49" s="339" t="s">
        <v>3760</v>
      </c>
      <c r="C49" s="339" t="s">
        <v>454</v>
      </c>
      <c r="D49" s="659">
        <v>-22356.68</v>
      </c>
      <c r="E49" s="335" t="s">
        <v>139</v>
      </c>
      <c r="F49" s="751" t="s">
        <v>190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637" t="s">
        <v>138</v>
      </c>
      <c r="B50" s="339" t="s">
        <v>3760</v>
      </c>
      <c r="C50" s="339" t="s">
        <v>454</v>
      </c>
      <c r="D50" s="2">
        <v>2701.64</v>
      </c>
      <c r="E50" s="335" t="s">
        <v>139</v>
      </c>
      <c r="F50" s="751" t="s">
        <v>190</v>
      </c>
      <c r="G50" s="423"/>
      <c r="H50" s="335"/>
      <c r="I50" s="357"/>
      <c r="K50" s="357"/>
      <c r="L50" s="358"/>
      <c r="M50" s="359"/>
      <c r="N50" s="360"/>
      <c r="O50" s="360"/>
    </row>
    <row r="51" spans="1:15" ht="15" customHeight="1" thickBot="1">
      <c r="A51" s="638" t="s">
        <v>138</v>
      </c>
      <c r="B51" s="362" t="s">
        <v>1328</v>
      </c>
      <c r="C51" s="362" t="s">
        <v>454</v>
      </c>
      <c r="D51" s="87">
        <v>8842.81</v>
      </c>
      <c r="E51" s="364"/>
      <c r="F51" s="753" t="s">
        <v>190</v>
      </c>
      <c r="G51" s="400"/>
      <c r="H51" s="364"/>
      <c r="I51" s="367"/>
      <c r="K51" s="357"/>
      <c r="L51" s="358"/>
      <c r="M51" s="359"/>
      <c r="N51" s="360"/>
      <c r="O51" s="360"/>
    </row>
    <row r="52" spans="1:15" ht="15" customHeight="1">
      <c r="A52" s="637" t="s">
        <v>138</v>
      </c>
      <c r="B52" s="339" t="s">
        <v>3474</v>
      </c>
      <c r="C52" s="339" t="s">
        <v>134</v>
      </c>
      <c r="D52" s="2">
        <v>11456.16</v>
      </c>
      <c r="E52" s="335"/>
      <c r="F52" s="751" t="s">
        <v>190</v>
      </c>
      <c r="G52" s="423"/>
      <c r="H52" s="335"/>
      <c r="I52" s="357"/>
      <c r="K52" s="357"/>
      <c r="L52" s="358"/>
      <c r="M52" s="359"/>
      <c r="N52" s="360"/>
      <c r="O52" s="360"/>
    </row>
    <row r="53" spans="1:15" ht="15" customHeight="1" thickBot="1">
      <c r="A53" s="638" t="s">
        <v>138</v>
      </c>
      <c r="B53" s="401" t="s">
        <v>2451</v>
      </c>
      <c r="C53" s="362" t="s">
        <v>134</v>
      </c>
      <c r="D53" s="87">
        <v>11456.16</v>
      </c>
      <c r="E53" s="364"/>
      <c r="F53" s="753" t="s">
        <v>190</v>
      </c>
      <c r="G53" s="400"/>
      <c r="H53" s="364"/>
      <c r="I53" s="367"/>
      <c r="K53" s="357"/>
      <c r="L53" s="358"/>
      <c r="M53" s="359"/>
      <c r="N53" s="360"/>
      <c r="O53" s="360"/>
    </row>
    <row r="54" spans="1:15" ht="15" customHeight="1" thickBot="1">
      <c r="A54" s="639" t="s">
        <v>138</v>
      </c>
      <c r="B54" s="372" t="s">
        <v>4283</v>
      </c>
      <c r="C54" s="372" t="s">
        <v>1136</v>
      </c>
      <c r="D54" s="98">
        <v>74053.240000000005</v>
      </c>
      <c r="E54" s="373"/>
      <c r="F54" s="755" t="s">
        <v>190</v>
      </c>
      <c r="G54" s="404"/>
      <c r="H54" s="373"/>
      <c r="I54" s="375"/>
      <c r="K54" s="357"/>
      <c r="L54" s="358"/>
      <c r="M54" s="359"/>
      <c r="N54" s="360"/>
      <c r="O54" s="360"/>
    </row>
    <row r="55" spans="1:15" ht="15" customHeight="1">
      <c r="A55" s="637" t="s">
        <v>138</v>
      </c>
      <c r="B55" s="396" t="s">
        <v>4122</v>
      </c>
      <c r="C55" s="339" t="s">
        <v>457</v>
      </c>
      <c r="D55" s="659">
        <v>-14317.88</v>
      </c>
      <c r="E55" s="335" t="s">
        <v>133</v>
      </c>
      <c r="F55" s="751" t="s">
        <v>190</v>
      </c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637" t="s">
        <v>138</v>
      </c>
      <c r="B56" s="339" t="s">
        <v>4279</v>
      </c>
      <c r="C56" s="339" t="s">
        <v>457</v>
      </c>
      <c r="D56" s="422">
        <v>1241.2</v>
      </c>
      <c r="E56" s="335"/>
      <c r="F56" s="751" t="s">
        <v>137</v>
      </c>
      <c r="G56" s="423"/>
      <c r="H56" s="335"/>
      <c r="I56" s="357"/>
      <c r="K56" s="357"/>
      <c r="L56" s="358"/>
      <c r="M56" s="359"/>
      <c r="N56" s="360"/>
      <c r="O56" s="360"/>
    </row>
    <row r="57" spans="1:15" ht="15" customHeight="1">
      <c r="A57" s="637" t="s">
        <v>138</v>
      </c>
      <c r="B57" s="398" t="s">
        <v>4280</v>
      </c>
      <c r="C57" s="339" t="s">
        <v>457</v>
      </c>
      <c r="D57" s="2">
        <v>4423.08</v>
      </c>
      <c r="E57" s="335"/>
      <c r="F57" s="751" t="s">
        <v>190</v>
      </c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637" t="s">
        <v>138</v>
      </c>
      <c r="B58" s="396" t="s">
        <v>4122</v>
      </c>
      <c r="C58" s="339" t="s">
        <v>457</v>
      </c>
      <c r="D58" s="2">
        <v>14317.88</v>
      </c>
      <c r="E58" s="335" t="s">
        <v>133</v>
      </c>
      <c r="F58" s="751" t="s">
        <v>190</v>
      </c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 thickBot="1">
      <c r="A59" s="638" t="s">
        <v>138</v>
      </c>
      <c r="B59" s="401" t="s">
        <v>4282</v>
      </c>
      <c r="C59" s="362" t="s">
        <v>457</v>
      </c>
      <c r="D59" s="87">
        <v>18456.759999999998</v>
      </c>
      <c r="E59" s="364"/>
      <c r="F59" s="753" t="s">
        <v>190</v>
      </c>
      <c r="G59" s="400"/>
      <c r="H59" s="364"/>
      <c r="I59" s="367"/>
      <c r="K59" s="357"/>
      <c r="L59" s="358"/>
      <c r="M59" s="359"/>
      <c r="N59" s="360"/>
      <c r="O59" s="360"/>
    </row>
    <row r="60" spans="1:15" ht="15" customHeight="1">
      <c r="A60" s="643"/>
      <c r="B60" s="380"/>
      <c r="C60" s="380"/>
      <c r="D60" s="382"/>
      <c r="E60" s="335"/>
      <c r="F60" s="751"/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>
      <c r="A61" s="643"/>
      <c r="B61" s="380"/>
      <c r="C61" s="380"/>
      <c r="D61" s="787"/>
      <c r="E61" s="335"/>
      <c r="F61" s="751"/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>
      <c r="A62" s="643"/>
      <c r="B62" s="380"/>
      <c r="C62" s="380"/>
      <c r="D62" s="382"/>
      <c r="E62" s="335"/>
      <c r="F62" s="496"/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>
      <c r="A63" s="64"/>
      <c r="B63" s="79"/>
      <c r="C63" s="61"/>
      <c r="D63" s="65">
        <f>SUM(D5:D62)</f>
        <v>265802.90000000002</v>
      </c>
      <c r="E63" s="65"/>
      <c r="F63" s="65"/>
      <c r="G63" s="65">
        <f>SUM(G49:G62)</f>
        <v>0</v>
      </c>
      <c r="H63" s="65"/>
      <c r="I63" s="65"/>
      <c r="J63" s="384">
        <f>SUM(J49:J62)</f>
        <v>0</v>
      </c>
      <c r="K63" s="65"/>
      <c r="L63" s="65">
        <f>SUM(L49:L62)</f>
        <v>0</v>
      </c>
      <c r="M63" s="65">
        <f>SUM(M49:M62)</f>
        <v>0</v>
      </c>
      <c r="N63" s="65"/>
      <c r="O63" s="49"/>
    </row>
    <row r="64" spans="1:15" ht="15" customHeight="1">
      <c r="A64" s="64"/>
      <c r="B64" s="79"/>
      <c r="C64" s="61"/>
      <c r="D64" s="65"/>
      <c r="E64" s="13"/>
      <c r="F64" s="75"/>
      <c r="G64" s="65"/>
      <c r="H64" s="13"/>
      <c r="L64" s="42"/>
      <c r="M64" s="71"/>
      <c r="N64" s="49"/>
      <c r="O64" s="49"/>
    </row>
    <row r="65" spans="1:15" ht="15" customHeight="1">
      <c r="A65" s="46"/>
      <c r="B65" s="47"/>
      <c r="C65" s="47"/>
      <c r="D65" s="55"/>
      <c r="E65" s="13"/>
      <c r="F65" s="70"/>
      <c r="L65" s="42"/>
      <c r="M65" s="71"/>
      <c r="N65" s="49"/>
      <c r="O65" s="49"/>
    </row>
    <row r="66" spans="1:15" ht="12.75">
      <c r="A66" s="46"/>
      <c r="B66" s="47"/>
      <c r="C66" s="47"/>
      <c r="D66" s="65"/>
      <c r="E66" s="65"/>
      <c r="F66" s="65"/>
      <c r="G66" s="65"/>
      <c r="H66" s="65"/>
      <c r="I66" s="65"/>
      <c r="J66" s="384"/>
      <c r="K66" s="65"/>
      <c r="L66" s="65"/>
      <c r="M66" s="65"/>
      <c r="N66" s="80"/>
      <c r="O66" s="49"/>
    </row>
    <row r="67" spans="1:15" ht="12.75">
      <c r="A67" s="46"/>
      <c r="B67" s="47"/>
      <c r="C67" s="47"/>
      <c r="D67" s="52"/>
      <c r="E67" s="13"/>
      <c r="F67" s="65"/>
      <c r="G67" s="73"/>
      <c r="H67" s="73"/>
      <c r="I67" s="73"/>
      <c r="J67" s="517"/>
      <c r="K67" s="73"/>
      <c r="L67" s="73"/>
      <c r="M67" s="154">
        <f>L63+M63-G63</f>
        <v>0</v>
      </c>
      <c r="N67" s="81"/>
      <c r="O67" s="54"/>
    </row>
    <row r="68" spans="1:15" ht="12.75">
      <c r="A68" s="46"/>
      <c r="B68" s="47"/>
      <c r="C68" s="47"/>
      <c r="D68" s="52"/>
      <c r="E68" s="13"/>
      <c r="F68" s="73"/>
      <c r="G68" s="73"/>
      <c r="H68" s="73"/>
      <c r="I68" s="73"/>
      <c r="J68" s="517"/>
      <c r="K68" s="73"/>
      <c r="L68" s="73"/>
      <c r="M68" s="81"/>
      <c r="N68" s="81"/>
      <c r="O68" s="54"/>
    </row>
    <row r="69" spans="1:15" ht="12.75">
      <c r="A69" s="46"/>
      <c r="B69" s="47"/>
      <c r="C69" s="47"/>
      <c r="D69" s="52"/>
      <c r="E69" s="13"/>
      <c r="F69" s="73"/>
      <c r="G69" s="73"/>
      <c r="H69" s="73"/>
      <c r="I69" s="73"/>
      <c r="J69" s="517"/>
      <c r="K69" s="73"/>
      <c r="L69" s="73"/>
      <c r="M69" s="81"/>
      <c r="N69" s="81"/>
      <c r="O69" s="54"/>
    </row>
    <row r="70" spans="1:15" ht="12.75">
      <c r="A70" s="46"/>
      <c r="B70" s="47"/>
      <c r="C70" s="47"/>
      <c r="D70" s="52"/>
      <c r="E70" s="13"/>
      <c r="F70" s="73"/>
      <c r="G70" s="82"/>
      <c r="H70" s="82"/>
      <c r="I70" s="83"/>
      <c r="J70" s="517"/>
      <c r="K70" s="73"/>
      <c r="L70" s="73"/>
      <c r="M70" s="81"/>
      <c r="N70" s="81"/>
      <c r="O70" s="54"/>
    </row>
    <row r="71" spans="1:15" ht="12.75">
      <c r="A71" s="46"/>
      <c r="B71" s="47"/>
      <c r="C71" s="47"/>
      <c r="D71" s="52"/>
      <c r="E71" s="13"/>
      <c r="F71" s="73"/>
      <c r="G71" s="73"/>
      <c r="H71" s="73"/>
      <c r="I71" s="73"/>
      <c r="J71" s="517"/>
      <c r="K71" s="73"/>
      <c r="L71" s="73"/>
      <c r="M71" s="81"/>
      <c r="N71" s="81"/>
      <c r="O71" s="54"/>
    </row>
    <row r="72" spans="1:15" ht="12.75">
      <c r="A72" s="46"/>
      <c r="B72" s="47"/>
      <c r="C72" s="47"/>
      <c r="D72" s="52"/>
      <c r="E72" s="13"/>
      <c r="F72" s="73"/>
      <c r="G72" s="73"/>
      <c r="H72" s="73"/>
      <c r="I72" s="73"/>
      <c r="J72" s="517"/>
      <c r="K72" s="73"/>
      <c r="L72" s="73"/>
      <c r="M72" s="81"/>
      <c r="N72" s="81"/>
      <c r="O72" s="54"/>
    </row>
    <row r="73" spans="1:15" ht="12.75">
      <c r="A73" s="46"/>
      <c r="B73" s="47"/>
      <c r="C73" s="47"/>
      <c r="D73" s="52"/>
      <c r="E73" s="13"/>
      <c r="F73" s="73"/>
      <c r="G73" s="83"/>
      <c r="H73" s="83"/>
      <c r="I73" s="83"/>
      <c r="J73" s="517"/>
      <c r="K73" s="73"/>
      <c r="L73" s="73"/>
      <c r="M73" s="81"/>
      <c r="N73" s="81"/>
      <c r="O73" s="54"/>
    </row>
    <row r="74" spans="1:15" ht="12.75">
      <c r="A74" s="46"/>
      <c r="B74" s="47"/>
      <c r="C74" s="47"/>
      <c r="D74" s="52"/>
      <c r="E74" s="13"/>
      <c r="F74" s="73"/>
      <c r="G74" s="73"/>
      <c r="H74" s="73"/>
      <c r="I74" s="73"/>
      <c r="J74" s="517"/>
      <c r="K74" s="73"/>
      <c r="L74" s="73"/>
      <c r="M74" s="81"/>
      <c r="N74" s="81"/>
      <c r="O74" s="54"/>
    </row>
    <row r="75" spans="1:15" ht="12.75">
      <c r="A75" s="46"/>
      <c r="B75" s="47"/>
      <c r="C75" s="47"/>
      <c r="D75" s="52"/>
      <c r="E75" s="13"/>
      <c r="F75" s="73"/>
      <c r="G75" s="73"/>
      <c r="H75" s="73"/>
      <c r="I75" s="73"/>
      <c r="J75" s="517"/>
      <c r="K75" s="73"/>
      <c r="L75" s="73"/>
      <c r="M75" s="81"/>
      <c r="N75" s="81"/>
      <c r="O75" s="54"/>
    </row>
    <row r="76" spans="1:15" ht="12.75">
      <c r="A76" s="46"/>
      <c r="B76" s="47"/>
      <c r="C76" s="73"/>
      <c r="D76" s="81"/>
      <c r="E76" s="13"/>
      <c r="F76" s="73"/>
      <c r="G76" s="73"/>
      <c r="H76" s="73"/>
      <c r="I76" s="73"/>
      <c r="J76" s="517"/>
      <c r="K76" s="73"/>
      <c r="L76" s="73"/>
      <c r="M76" s="81"/>
      <c r="N76" s="81"/>
      <c r="O76" s="54"/>
    </row>
    <row r="77" spans="1:15" ht="12.75">
      <c r="A77" s="46"/>
      <c r="B77" s="47"/>
      <c r="C77" s="73"/>
      <c r="D77" s="81"/>
      <c r="E77" s="13"/>
      <c r="F77" s="73"/>
      <c r="G77" s="73"/>
      <c r="H77" s="73"/>
      <c r="I77" s="73"/>
      <c r="J77" s="517"/>
      <c r="K77" s="73"/>
      <c r="L77" s="73"/>
      <c r="M77" s="81"/>
      <c r="N77" s="81"/>
      <c r="O77" s="54"/>
    </row>
    <row r="78" spans="1:15" ht="12.75">
      <c r="A78" s="46"/>
      <c r="B78" s="47"/>
      <c r="C78" s="47"/>
      <c r="D78" s="52"/>
      <c r="E78" s="13"/>
      <c r="F78" s="73"/>
      <c r="G78" s="73"/>
      <c r="H78" s="73"/>
      <c r="I78" s="73"/>
      <c r="J78" s="517"/>
      <c r="K78" s="73"/>
      <c r="L78" s="73"/>
      <c r="M78" s="81"/>
      <c r="N78" s="81"/>
      <c r="O78" s="54"/>
    </row>
    <row r="79" spans="1:15" ht="12.75">
      <c r="A79" s="46"/>
      <c r="B79" s="47"/>
      <c r="C79" s="47"/>
      <c r="D79" s="52"/>
      <c r="E79" s="13"/>
      <c r="F79" s="73"/>
      <c r="G79" s="73"/>
      <c r="H79" s="73"/>
      <c r="I79" s="73"/>
      <c r="J79" s="517"/>
      <c r="K79" s="73"/>
      <c r="L79" s="73"/>
      <c r="M79" s="81"/>
      <c r="N79" s="81"/>
      <c r="O79" s="54"/>
    </row>
    <row r="80" spans="1:15" ht="12.75">
      <c r="A80" s="46"/>
      <c r="B80" s="47"/>
      <c r="C80" s="47"/>
      <c r="D80" s="48"/>
      <c r="E80" s="13"/>
      <c r="F80" s="73"/>
      <c r="G80"/>
      <c r="H80"/>
      <c r="I80"/>
      <c r="J80" s="518"/>
      <c r="K80"/>
      <c r="L80"/>
      <c r="M80" s="54"/>
      <c r="N80" s="54"/>
      <c r="O80" s="54"/>
    </row>
    <row r="81" spans="1:15" ht="12.75">
      <c r="A81" s="46"/>
      <c r="B81" s="47"/>
      <c r="C81" s="47"/>
      <c r="D81" s="48"/>
      <c r="E81" s="13"/>
      <c r="F81" s="73"/>
      <c r="G81"/>
      <c r="H81"/>
      <c r="I81"/>
      <c r="J81" s="518"/>
      <c r="K81"/>
      <c r="L81"/>
      <c r="M81" s="54"/>
      <c r="N81" s="54"/>
      <c r="O81" s="54"/>
    </row>
    <row r="82" spans="1:15">
      <c r="A82" s="66"/>
      <c r="B82" s="40" t="s">
        <v>25</v>
      </c>
      <c r="E82" s="40"/>
      <c r="M82" s="45"/>
      <c r="N82" s="49"/>
      <c r="O82" s="49"/>
    </row>
    <row r="83" spans="1:15">
      <c r="A83" s="59"/>
      <c r="B83" s="40" t="s">
        <v>127</v>
      </c>
      <c r="E83" s="40"/>
      <c r="M83" s="45"/>
      <c r="N83" s="49"/>
      <c r="O83" s="49"/>
    </row>
    <row r="84" spans="1:15">
      <c r="A84" s="60"/>
      <c r="B84" s="40" t="s">
        <v>161</v>
      </c>
      <c r="E84" s="40"/>
      <c r="M84" s="45"/>
      <c r="N84" s="49"/>
      <c r="O84" s="49"/>
    </row>
    <row r="85" spans="1:15">
      <c r="A85" s="842"/>
      <c r="B85" s="40" t="s">
        <v>3292</v>
      </c>
      <c r="M85" s="45"/>
      <c r="N85" s="49"/>
      <c r="O85" s="49"/>
    </row>
    <row r="86" spans="1:15">
      <c r="M86" s="45"/>
      <c r="N86" s="49"/>
      <c r="O86" s="49"/>
    </row>
    <row r="87" spans="1:15">
      <c r="M87" s="45"/>
      <c r="N87" s="49"/>
      <c r="O87" s="49"/>
    </row>
    <row r="88" spans="1:15">
      <c r="M88" s="45"/>
      <c r="N88" s="49"/>
      <c r="O88" s="49"/>
    </row>
    <row r="89" spans="1:15">
      <c r="M89" s="45"/>
      <c r="N89" s="49"/>
      <c r="O89" s="49"/>
    </row>
    <row r="90" spans="1:15">
      <c r="M90" s="45"/>
      <c r="N90" s="49"/>
      <c r="O90" s="49"/>
    </row>
    <row r="91" spans="1:15">
      <c r="M91" s="45"/>
      <c r="N91" s="49"/>
      <c r="O91" s="49"/>
    </row>
    <row r="92" spans="1:15">
      <c r="M92" s="45"/>
      <c r="N92" s="49"/>
      <c r="O92" s="49"/>
    </row>
    <row r="93" spans="1:15">
      <c r="M93" s="45"/>
      <c r="N93" s="49"/>
      <c r="O93" s="49"/>
    </row>
    <row r="94" spans="1:15">
      <c r="M94" s="45"/>
      <c r="N94" s="49"/>
      <c r="O94" s="49"/>
    </row>
    <row r="95" spans="1:15"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</sheetData>
  <autoFilter ref="A4:O60"/>
  <sortState ref="A5:F59">
    <sortCondition ref="C5:C59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73"/>
  <sheetViews>
    <sheetView topLeftCell="A34" workbookViewId="0">
      <selection activeCell="G68" sqref="G68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4285</v>
      </c>
      <c r="E1" s="240"/>
      <c r="F1" s="240"/>
      <c r="G1" s="240"/>
      <c r="H1" s="533"/>
      <c r="I1" s="805"/>
      <c r="J1" s="805"/>
      <c r="K1" s="805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805"/>
      <c r="J2" s="805"/>
      <c r="K2" s="805"/>
      <c r="L2" s="239"/>
      <c r="M2" s="239"/>
    </row>
    <row r="3" spans="1:13" ht="15.75">
      <c r="A3" s="805"/>
      <c r="B3" s="805"/>
      <c r="C3" s="805"/>
      <c r="D3" s="805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805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805"/>
      <c r="L5" s="239"/>
      <c r="M5" s="239"/>
    </row>
    <row r="6" spans="1:13" ht="15" customHeight="1" thickBot="1">
      <c r="A6" s="362" t="s">
        <v>457</v>
      </c>
      <c r="B6" s="433" t="s">
        <v>4078</v>
      </c>
      <c r="C6" s="806">
        <v>-14317.88</v>
      </c>
      <c r="D6" s="362" t="s">
        <v>4304</v>
      </c>
      <c r="E6" s="525"/>
      <c r="F6" s="526">
        <f>C6</f>
        <v>-14317.88</v>
      </c>
      <c r="G6" s="527"/>
      <c r="H6" s="537"/>
      <c r="I6" s="527">
        <v>600691</v>
      </c>
      <c r="J6" s="714">
        <f>F6/1.16</f>
        <v>-12343</v>
      </c>
      <c r="K6" s="529">
        <f>J6*0.16</f>
        <v>-1974.88</v>
      </c>
      <c r="L6" s="602"/>
      <c r="M6" s="252"/>
    </row>
    <row r="7" spans="1:13" ht="15" customHeight="1" thickBot="1">
      <c r="A7" s="372" t="s">
        <v>136</v>
      </c>
      <c r="B7" s="542" t="s">
        <v>3855</v>
      </c>
      <c r="C7" s="807">
        <v>-9000.44</v>
      </c>
      <c r="D7" s="372" t="s">
        <v>4307</v>
      </c>
      <c r="E7" s="543"/>
      <c r="F7" s="526">
        <f t="shared" ref="F7:F9" si="0">C7</f>
        <v>-9000.44</v>
      </c>
      <c r="G7" s="545"/>
      <c r="H7" s="546"/>
      <c r="I7" s="545">
        <v>600640</v>
      </c>
      <c r="J7" s="714">
        <f t="shared" ref="J7:J9" si="1">F7/1.16</f>
        <v>-7759.0000000000009</v>
      </c>
      <c r="K7" s="529">
        <f t="shared" ref="K7:K9" si="2">J7*0.16</f>
        <v>-1241.4400000000003</v>
      </c>
      <c r="L7" s="602"/>
      <c r="M7" s="252"/>
    </row>
    <row r="8" spans="1:13" ht="15" customHeight="1" thickBot="1">
      <c r="A8" s="372" t="s">
        <v>136</v>
      </c>
      <c r="B8" s="542" t="s">
        <v>4075</v>
      </c>
      <c r="C8" s="807">
        <v>-9000.44</v>
      </c>
      <c r="D8" s="372" t="s">
        <v>4309</v>
      </c>
      <c r="E8" s="543"/>
      <c r="F8" s="526">
        <f t="shared" si="0"/>
        <v>-9000.44</v>
      </c>
      <c r="G8" s="545"/>
      <c r="H8" s="546"/>
      <c r="I8" s="545">
        <v>600640</v>
      </c>
      <c r="J8" s="714">
        <f t="shared" si="1"/>
        <v>-7759.0000000000009</v>
      </c>
      <c r="K8" s="529">
        <f t="shared" si="2"/>
        <v>-1241.4400000000003</v>
      </c>
      <c r="L8" s="602"/>
      <c r="M8" s="252"/>
    </row>
    <row r="9" spans="1:13" ht="15" customHeight="1" thickBot="1">
      <c r="A9" s="372" t="s">
        <v>454</v>
      </c>
      <c r="B9" s="542" t="s">
        <v>3729</v>
      </c>
      <c r="C9" s="807">
        <v>-22356.68</v>
      </c>
      <c r="D9" s="372" t="s">
        <v>4311</v>
      </c>
      <c r="E9" s="543"/>
      <c r="F9" s="526">
        <f t="shared" si="0"/>
        <v>-22356.68</v>
      </c>
      <c r="G9" s="545"/>
      <c r="H9" s="546"/>
      <c r="I9" s="545">
        <v>600610</v>
      </c>
      <c r="J9" s="714">
        <f t="shared" si="1"/>
        <v>-19273</v>
      </c>
      <c r="K9" s="529">
        <f t="shared" si="2"/>
        <v>-3083.6800000000003</v>
      </c>
      <c r="L9" s="602"/>
      <c r="M9" s="252"/>
    </row>
    <row r="10" spans="1:13" ht="15" customHeight="1">
      <c r="A10" s="339" t="s">
        <v>136</v>
      </c>
      <c r="B10" s="478" t="s">
        <v>4224</v>
      </c>
      <c r="C10" s="446">
        <v>1241.2</v>
      </c>
      <c r="D10" s="339" t="s">
        <v>4303</v>
      </c>
      <c r="E10" s="520"/>
      <c r="F10" s="521"/>
      <c r="G10" s="522"/>
      <c r="H10" s="533"/>
      <c r="I10" s="522"/>
      <c r="J10" s="715"/>
      <c r="K10" s="524"/>
      <c r="L10" s="602"/>
      <c r="M10" s="252"/>
    </row>
    <row r="11" spans="1:13" ht="15" customHeight="1">
      <c r="A11" s="339" t="s">
        <v>383</v>
      </c>
      <c r="B11" s="478" t="s">
        <v>4225</v>
      </c>
      <c r="C11" s="446">
        <v>1241.2</v>
      </c>
      <c r="D11" s="339" t="s">
        <v>4303</v>
      </c>
      <c r="E11" s="520">
        <f>SUM(C10:C11)</f>
        <v>2482.4</v>
      </c>
      <c r="F11" s="521"/>
      <c r="G11" s="522"/>
      <c r="H11" s="533"/>
      <c r="I11" s="522">
        <v>803001</v>
      </c>
      <c r="J11" s="715">
        <f>E11/1.16</f>
        <v>2140</v>
      </c>
      <c r="K11" s="524">
        <f>J11*0.16</f>
        <v>342.40000000000003</v>
      </c>
      <c r="L11" s="602"/>
      <c r="M11" s="252"/>
    </row>
    <row r="12" spans="1:13" ht="15" customHeight="1">
      <c r="A12" s="339" t="s">
        <v>134</v>
      </c>
      <c r="B12" s="341" t="s">
        <v>3438</v>
      </c>
      <c r="C12" s="353">
        <v>11456.16</v>
      </c>
      <c r="D12" s="339" t="s">
        <v>4303</v>
      </c>
      <c r="E12" s="520">
        <f>SUM(C12:D12)</f>
        <v>11456.16</v>
      </c>
      <c r="F12" s="521"/>
      <c r="G12" s="522"/>
      <c r="H12" s="533"/>
      <c r="I12" s="522">
        <v>600644</v>
      </c>
      <c r="J12" s="715">
        <f t="shared" ref="J12:J60" si="3">E12/1.16</f>
        <v>9876</v>
      </c>
      <c r="K12" s="524">
        <f t="shared" ref="K12:K60" si="4">J12*0.16</f>
        <v>1580.16</v>
      </c>
      <c r="L12" s="602"/>
      <c r="M12" s="252"/>
    </row>
    <row r="13" spans="1:13" ht="15" customHeight="1">
      <c r="A13" s="339" t="s">
        <v>457</v>
      </c>
      <c r="B13" s="341" t="s">
        <v>4226</v>
      </c>
      <c r="C13" s="353">
        <v>4423.08</v>
      </c>
      <c r="D13" s="339" t="s">
        <v>4303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 thickBot="1">
      <c r="A14" s="362" t="s">
        <v>457</v>
      </c>
      <c r="B14" s="415" t="s">
        <v>4078</v>
      </c>
      <c r="C14" s="363">
        <v>14317.88</v>
      </c>
      <c r="D14" s="362" t="s">
        <v>4303</v>
      </c>
      <c r="E14" s="525">
        <f>SUM(C13:C14)</f>
        <v>18740.96</v>
      </c>
      <c r="F14" s="526">
        <f>SUM(E10:E14)</f>
        <v>32679.519999999997</v>
      </c>
      <c r="G14" s="527"/>
      <c r="H14" s="537"/>
      <c r="I14" s="527">
        <v>600691</v>
      </c>
      <c r="J14" s="714">
        <f t="shared" si="3"/>
        <v>16156</v>
      </c>
      <c r="K14" s="529">
        <f t="shared" si="4"/>
        <v>2584.96</v>
      </c>
      <c r="L14" s="602"/>
      <c r="M14" s="252"/>
    </row>
    <row r="15" spans="1:13" ht="15" customHeight="1">
      <c r="A15" s="339" t="s">
        <v>383</v>
      </c>
      <c r="B15" s="478" t="s">
        <v>4228</v>
      </c>
      <c r="C15" s="446">
        <v>1241.2</v>
      </c>
      <c r="D15" s="339" t="s">
        <v>4305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339" t="s">
        <v>2905</v>
      </c>
      <c r="B16" s="478" t="s">
        <v>4229</v>
      </c>
      <c r="C16" s="446">
        <v>1241.2</v>
      </c>
      <c r="D16" s="339" t="s">
        <v>4305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5" customHeight="1">
      <c r="A17" s="339" t="s">
        <v>2905</v>
      </c>
      <c r="B17" s="478" t="s">
        <v>4230</v>
      </c>
      <c r="C17" s="446">
        <v>1241.2</v>
      </c>
      <c r="D17" s="339" t="s">
        <v>4305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339" t="s">
        <v>2905</v>
      </c>
      <c r="B18" s="478" t="s">
        <v>4231</v>
      </c>
      <c r="C18" s="446">
        <v>1241.2</v>
      </c>
      <c r="D18" s="339" t="s">
        <v>4305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2905</v>
      </c>
      <c r="B19" s="478" t="s">
        <v>4232</v>
      </c>
      <c r="C19" s="446">
        <v>1241.2</v>
      </c>
      <c r="D19" s="339" t="s">
        <v>4305</v>
      </c>
      <c r="E19" s="520">
        <f>SUM(C15:C19)</f>
        <v>6206</v>
      </c>
      <c r="F19" s="521"/>
      <c r="G19" s="522"/>
      <c r="H19" s="533"/>
      <c r="I19" s="522">
        <v>803001</v>
      </c>
      <c r="J19" s="715">
        <f t="shared" si="3"/>
        <v>5350</v>
      </c>
      <c r="K19" s="524">
        <f t="shared" si="4"/>
        <v>856</v>
      </c>
      <c r="L19" s="602"/>
      <c r="M19" s="252"/>
    </row>
    <row r="20" spans="1:13" ht="15" customHeight="1">
      <c r="A20" s="339" t="s">
        <v>136</v>
      </c>
      <c r="B20" s="341" t="s">
        <v>4234</v>
      </c>
      <c r="C20" s="353">
        <v>9000.44</v>
      </c>
      <c r="D20" s="339" t="s">
        <v>4305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5" customHeight="1">
      <c r="A21" s="339" t="s">
        <v>136</v>
      </c>
      <c r="B21" s="341" t="s">
        <v>4184</v>
      </c>
      <c r="C21" s="353">
        <v>9000.44</v>
      </c>
      <c r="D21" s="339" t="s">
        <v>4305</v>
      </c>
      <c r="E21" s="520">
        <f>SUM(C20:C21)</f>
        <v>18000.88</v>
      </c>
      <c r="F21" s="521"/>
      <c r="G21" s="522"/>
      <c r="H21" s="533"/>
      <c r="I21" s="522">
        <v>600640</v>
      </c>
      <c r="J21" s="715">
        <f t="shared" si="3"/>
        <v>15518.000000000002</v>
      </c>
      <c r="K21" s="524">
        <f t="shared" si="4"/>
        <v>2482.8800000000006</v>
      </c>
      <c r="L21" s="602"/>
      <c r="M21" s="252"/>
    </row>
    <row r="22" spans="1:13" ht="15" customHeight="1" thickBot="1">
      <c r="A22" s="362" t="s">
        <v>457</v>
      </c>
      <c r="B22" s="415" t="s">
        <v>4233</v>
      </c>
      <c r="C22" s="363">
        <v>18456.759999999998</v>
      </c>
      <c r="D22" s="362" t="s">
        <v>4305</v>
      </c>
      <c r="E22" s="525">
        <f>SUM(C22)</f>
        <v>18456.759999999998</v>
      </c>
      <c r="F22" s="526">
        <f>SUM(E17:E22)</f>
        <v>42663.64</v>
      </c>
      <c r="G22" s="527"/>
      <c r="H22" s="537"/>
      <c r="I22" s="527">
        <v>600691</v>
      </c>
      <c r="J22" s="714">
        <f t="shared" si="3"/>
        <v>15911</v>
      </c>
      <c r="K22" s="529">
        <f t="shared" si="4"/>
        <v>2545.7600000000002</v>
      </c>
      <c r="L22" s="602"/>
      <c r="M22" s="252"/>
    </row>
    <row r="23" spans="1:13" ht="15" customHeight="1">
      <c r="A23" s="339" t="s">
        <v>136</v>
      </c>
      <c r="B23" s="341" t="s">
        <v>3855</v>
      </c>
      <c r="C23" s="353">
        <v>9000.44</v>
      </c>
      <c r="D23" s="339" t="s">
        <v>4306</v>
      </c>
      <c r="E23" s="520"/>
      <c r="F23" s="521"/>
      <c r="G23" s="522"/>
      <c r="H23" s="533"/>
      <c r="I23" s="530"/>
      <c r="J23" s="716"/>
      <c r="K23" s="532"/>
      <c r="L23" s="602"/>
      <c r="M23" s="252"/>
    </row>
    <row r="24" spans="1:13" ht="15" customHeight="1">
      <c r="A24" s="339" t="s">
        <v>136</v>
      </c>
      <c r="B24" s="341" t="s">
        <v>4180</v>
      </c>
      <c r="C24" s="353">
        <v>9000.44</v>
      </c>
      <c r="D24" s="339" t="s">
        <v>4306</v>
      </c>
      <c r="E24" s="520">
        <f>SUM(C23:C24)</f>
        <v>18000.88</v>
      </c>
      <c r="F24" s="521"/>
      <c r="G24" s="522"/>
      <c r="H24" s="533"/>
      <c r="I24" s="522">
        <v>600640</v>
      </c>
      <c r="J24" s="715">
        <f t="shared" si="3"/>
        <v>15518.000000000002</v>
      </c>
      <c r="K24" s="524">
        <f t="shared" si="4"/>
        <v>2482.8800000000006</v>
      </c>
      <c r="L24" s="602"/>
      <c r="M24" s="252"/>
    </row>
    <row r="25" spans="1:13" ht="15" customHeight="1">
      <c r="A25" s="339" t="s">
        <v>134</v>
      </c>
      <c r="B25" s="341" t="s">
        <v>2413</v>
      </c>
      <c r="C25" s="353">
        <v>11456.16</v>
      </c>
      <c r="D25" s="339" t="s">
        <v>4306</v>
      </c>
      <c r="E25" s="520">
        <f>SUM(C25)</f>
        <v>11456.16</v>
      </c>
      <c r="F25" s="521"/>
      <c r="G25" s="522"/>
      <c r="H25" s="533"/>
      <c r="I25" s="522">
        <v>600644</v>
      </c>
      <c r="J25" s="715">
        <f t="shared" si="3"/>
        <v>9876</v>
      </c>
      <c r="K25" s="524">
        <f t="shared" si="4"/>
        <v>1580.16</v>
      </c>
      <c r="L25" s="602"/>
      <c r="M25" s="252"/>
    </row>
    <row r="26" spans="1:13" ht="15" customHeight="1">
      <c r="A26" s="339" t="s">
        <v>2905</v>
      </c>
      <c r="B26" s="341" t="s">
        <v>2967</v>
      </c>
      <c r="C26" s="341">
        <v>740.36</v>
      </c>
      <c r="D26" s="339" t="s">
        <v>4306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5" customHeight="1">
      <c r="A27" s="339" t="s">
        <v>2905</v>
      </c>
      <c r="B27" s="341" t="s">
        <v>3083</v>
      </c>
      <c r="C27" s="341">
        <v>740.36</v>
      </c>
      <c r="D27" s="339" t="s">
        <v>4306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5" customHeight="1">
      <c r="A28" s="339" t="s">
        <v>2905</v>
      </c>
      <c r="B28" s="341" t="s">
        <v>3170</v>
      </c>
      <c r="C28" s="341">
        <v>740.36</v>
      </c>
      <c r="D28" s="339" t="s">
        <v>4306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339" t="s">
        <v>2905</v>
      </c>
      <c r="B29" s="341" t="s">
        <v>3146</v>
      </c>
      <c r="C29" s="341">
        <v>740.36</v>
      </c>
      <c r="D29" s="339" t="s">
        <v>4306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339" t="s">
        <v>2905</v>
      </c>
      <c r="B30" s="341" t="s">
        <v>3084</v>
      </c>
      <c r="C30" s="341">
        <v>740.36</v>
      </c>
      <c r="D30" s="339" t="s">
        <v>4306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>
      <c r="A31" s="339" t="s">
        <v>2905</v>
      </c>
      <c r="B31" s="341" t="s">
        <v>3084</v>
      </c>
      <c r="C31" s="353">
        <v>10364.98</v>
      </c>
      <c r="D31" s="339" t="s">
        <v>4306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39" t="s">
        <v>2905</v>
      </c>
      <c r="B32" s="341" t="s">
        <v>2967</v>
      </c>
      <c r="C32" s="353">
        <v>10364.98</v>
      </c>
      <c r="D32" s="339" t="s">
        <v>4306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39" t="s">
        <v>2905</v>
      </c>
      <c r="B33" s="341" t="s">
        <v>3083</v>
      </c>
      <c r="C33" s="353">
        <v>10364.98</v>
      </c>
      <c r="D33" s="339" t="s">
        <v>4306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>
      <c r="A34" s="339" t="s">
        <v>2905</v>
      </c>
      <c r="B34" s="341" t="s">
        <v>3170</v>
      </c>
      <c r="C34" s="353">
        <v>10364.98</v>
      </c>
      <c r="D34" s="339" t="s">
        <v>4306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5" customHeight="1">
      <c r="A35" s="339" t="s">
        <v>2905</v>
      </c>
      <c r="B35" s="341" t="s">
        <v>3146</v>
      </c>
      <c r="C35" s="353">
        <v>10364.98</v>
      </c>
      <c r="D35" s="339" t="s">
        <v>4306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339" t="s">
        <v>2905</v>
      </c>
      <c r="B36" s="414" t="s">
        <v>3141</v>
      </c>
      <c r="C36" s="382">
        <v>11845.7</v>
      </c>
      <c r="D36" s="339" t="s">
        <v>4306</v>
      </c>
      <c r="E36" s="520"/>
      <c r="F36" s="521"/>
      <c r="G36" s="522"/>
      <c r="H36" s="533"/>
      <c r="I36" s="522"/>
      <c r="J36" s="715"/>
      <c r="K36" s="524"/>
      <c r="L36" s="602"/>
      <c r="M36" s="252"/>
    </row>
    <row r="37" spans="1:13" ht="15" customHeight="1" thickBot="1">
      <c r="A37" s="362" t="s">
        <v>2905</v>
      </c>
      <c r="B37" s="415" t="s">
        <v>3145</v>
      </c>
      <c r="C37" s="363">
        <v>11845.7</v>
      </c>
      <c r="D37" s="362" t="s">
        <v>4306</v>
      </c>
      <c r="E37" s="525">
        <f>SUM(C26:C37)</f>
        <v>79218.099999999991</v>
      </c>
      <c r="F37" s="526">
        <f>SUM(E24:E37)</f>
        <v>108675.13999999998</v>
      </c>
      <c r="G37" s="527"/>
      <c r="H37" s="537"/>
      <c r="I37" s="527">
        <v>600616</v>
      </c>
      <c r="J37" s="714">
        <f t="shared" si="3"/>
        <v>68291.465517241377</v>
      </c>
      <c r="K37" s="529">
        <f t="shared" si="4"/>
        <v>10926.63448275862</v>
      </c>
      <c r="L37" s="602"/>
      <c r="M37" s="252"/>
    </row>
    <row r="38" spans="1:13" ht="15" customHeight="1">
      <c r="A38" s="339" t="s">
        <v>2905</v>
      </c>
      <c r="B38" s="478" t="s">
        <v>4236</v>
      </c>
      <c r="C38" s="446">
        <v>1241.2</v>
      </c>
      <c r="D38" s="339" t="s">
        <v>4308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39" t="s">
        <v>2905</v>
      </c>
      <c r="B39" s="478" t="s">
        <v>4237</v>
      </c>
      <c r="C39" s="446">
        <v>1241.2</v>
      </c>
      <c r="D39" s="339" t="s">
        <v>4308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>
      <c r="A40" s="339" t="s">
        <v>2905</v>
      </c>
      <c r="B40" s="478" t="s">
        <v>4238</v>
      </c>
      <c r="C40" s="446">
        <v>1241.2</v>
      </c>
      <c r="D40" s="339" t="s">
        <v>4308</v>
      </c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5" customHeight="1">
      <c r="A41" s="339" t="s">
        <v>2905</v>
      </c>
      <c r="B41" s="478" t="s">
        <v>4239</v>
      </c>
      <c r="C41" s="446">
        <v>1241.2</v>
      </c>
      <c r="D41" s="339" t="s">
        <v>4308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5" customHeight="1">
      <c r="A42" s="339" t="s">
        <v>2905</v>
      </c>
      <c r="B42" s="478" t="s">
        <v>4240</v>
      </c>
      <c r="C42" s="446">
        <v>1241.2</v>
      </c>
      <c r="D42" s="339" t="s">
        <v>4308</v>
      </c>
      <c r="E42" s="520"/>
      <c r="F42" s="521"/>
      <c r="G42" s="522"/>
      <c r="H42" s="533"/>
      <c r="I42" s="522"/>
      <c r="J42" s="715"/>
      <c r="K42" s="524"/>
      <c r="L42" s="602"/>
      <c r="M42" s="252"/>
    </row>
    <row r="43" spans="1:13" ht="15" customHeight="1">
      <c r="A43" s="339" t="s">
        <v>2905</v>
      </c>
      <c r="B43" s="478" t="s">
        <v>4242</v>
      </c>
      <c r="C43" s="446">
        <v>1241.2</v>
      </c>
      <c r="D43" s="339" t="s">
        <v>4308</v>
      </c>
      <c r="E43" s="520"/>
      <c r="F43" s="521"/>
      <c r="G43" s="522"/>
      <c r="H43" s="533"/>
      <c r="I43" s="522"/>
      <c r="J43" s="715"/>
      <c r="K43" s="524"/>
      <c r="L43" s="602"/>
      <c r="M43" s="252"/>
    </row>
    <row r="44" spans="1:13" ht="15" customHeight="1">
      <c r="A44" s="339" t="s">
        <v>2905</v>
      </c>
      <c r="B44" s="478" t="s">
        <v>4243</v>
      </c>
      <c r="C44" s="446">
        <v>1241.2</v>
      </c>
      <c r="D44" s="339" t="s">
        <v>4308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>
      <c r="A45" s="339" t="s">
        <v>2905</v>
      </c>
      <c r="B45" s="478" t="s">
        <v>4244</v>
      </c>
      <c r="C45" s="446">
        <v>1241.2</v>
      </c>
      <c r="D45" s="339" t="s">
        <v>4308</v>
      </c>
      <c r="E45" s="520"/>
      <c r="F45" s="521"/>
      <c r="G45" s="522"/>
      <c r="H45" s="533"/>
      <c r="I45" s="522"/>
      <c r="J45" s="715"/>
      <c r="K45" s="524"/>
      <c r="L45" s="602"/>
      <c r="M45" s="252"/>
    </row>
    <row r="46" spans="1:13" ht="15" customHeight="1">
      <c r="A46" s="339" t="s">
        <v>2905</v>
      </c>
      <c r="B46" s="478" t="s">
        <v>4245</v>
      </c>
      <c r="C46" s="446">
        <v>1241.2</v>
      </c>
      <c r="D46" s="339" t="s">
        <v>4308</v>
      </c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5" customHeight="1">
      <c r="A47" s="339" t="s">
        <v>2905</v>
      </c>
      <c r="B47" s="478" t="s">
        <v>4246</v>
      </c>
      <c r="C47" s="446">
        <v>1241.2</v>
      </c>
      <c r="D47" s="339" t="s">
        <v>4308</v>
      </c>
      <c r="E47" s="520"/>
      <c r="F47" s="521"/>
      <c r="G47" s="522"/>
      <c r="H47" s="533"/>
      <c r="I47" s="522"/>
      <c r="J47" s="715"/>
      <c r="K47" s="524"/>
      <c r="L47" s="602"/>
      <c r="M47" s="252"/>
    </row>
    <row r="48" spans="1:13" ht="15" customHeight="1">
      <c r="A48" s="339" t="s">
        <v>2905</v>
      </c>
      <c r="B48" s="478" t="s">
        <v>4247</v>
      </c>
      <c r="C48" s="446">
        <v>1241.2</v>
      </c>
      <c r="D48" s="339" t="s">
        <v>4308</v>
      </c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5" customHeight="1">
      <c r="A49" s="339" t="s">
        <v>2905</v>
      </c>
      <c r="B49" s="478" t="s">
        <v>4248</v>
      </c>
      <c r="C49" s="446">
        <v>1241.2</v>
      </c>
      <c r="D49" s="339" t="s">
        <v>4308</v>
      </c>
      <c r="E49" s="520"/>
      <c r="F49" s="521"/>
      <c r="G49" s="522"/>
      <c r="H49" s="533"/>
      <c r="I49" s="522"/>
      <c r="J49" s="715"/>
      <c r="K49" s="524"/>
      <c r="L49" s="602"/>
      <c r="M49" s="252"/>
    </row>
    <row r="50" spans="1:13" ht="15" customHeight="1">
      <c r="A50" s="339" t="s">
        <v>2905</v>
      </c>
      <c r="B50" s="478" t="s">
        <v>4249</v>
      </c>
      <c r="C50" s="446">
        <v>1241.2</v>
      </c>
      <c r="D50" s="339" t="s">
        <v>4308</v>
      </c>
      <c r="E50" s="520">
        <f>SUM(C38:C50)</f>
        <v>16135.600000000004</v>
      </c>
      <c r="F50" s="521"/>
      <c r="G50" s="522"/>
      <c r="H50" s="533"/>
      <c r="I50" s="522">
        <v>803001</v>
      </c>
      <c r="J50" s="715">
        <f t="shared" si="3"/>
        <v>13910.000000000004</v>
      </c>
      <c r="K50" s="524">
        <f t="shared" si="4"/>
        <v>2225.6000000000008</v>
      </c>
      <c r="L50" s="602"/>
      <c r="M50" s="252"/>
    </row>
    <row r="51" spans="1:13" ht="15" customHeight="1">
      <c r="A51" s="339" t="s">
        <v>454</v>
      </c>
      <c r="B51" s="414" t="s">
        <v>1261</v>
      </c>
      <c r="C51" s="382">
        <v>8842.81</v>
      </c>
      <c r="D51" s="339" t="s">
        <v>4308</v>
      </c>
      <c r="E51" s="520">
        <f>SUM(C51)</f>
        <v>8842.81</v>
      </c>
      <c r="F51" s="521"/>
      <c r="G51" s="522"/>
      <c r="H51" s="533"/>
      <c r="I51" s="522">
        <v>600610</v>
      </c>
      <c r="J51" s="715">
        <f t="shared" si="3"/>
        <v>7623.1120689655172</v>
      </c>
      <c r="K51" s="524">
        <f t="shared" si="4"/>
        <v>1219.6979310344827</v>
      </c>
      <c r="L51" s="602"/>
      <c r="M51" s="252"/>
    </row>
    <row r="52" spans="1:13" ht="15" customHeight="1">
      <c r="A52" s="339" t="s">
        <v>136</v>
      </c>
      <c r="B52" s="341" t="s">
        <v>1257</v>
      </c>
      <c r="C52" s="353">
        <v>4001.83</v>
      </c>
      <c r="D52" s="339" t="s">
        <v>4308</v>
      </c>
      <c r="E52" s="520"/>
      <c r="F52" s="521"/>
      <c r="G52" s="522"/>
      <c r="H52" s="533"/>
      <c r="I52" s="522"/>
      <c r="J52" s="715"/>
      <c r="K52" s="524"/>
      <c r="L52" s="602"/>
      <c r="M52" s="252"/>
    </row>
    <row r="53" spans="1:13" ht="15" customHeight="1">
      <c r="A53" s="339" t="s">
        <v>136</v>
      </c>
      <c r="B53" s="414" t="s">
        <v>4075</v>
      </c>
      <c r="C53" s="382">
        <v>9000.44</v>
      </c>
      <c r="D53" s="339" t="s">
        <v>4308</v>
      </c>
      <c r="E53" s="520"/>
      <c r="F53" s="521"/>
      <c r="G53" s="522"/>
      <c r="H53" s="533"/>
      <c r="I53" s="522"/>
      <c r="J53" s="715"/>
      <c r="K53" s="524"/>
      <c r="L53" s="602"/>
      <c r="M53" s="252"/>
    </row>
    <row r="54" spans="1:13" ht="15" customHeight="1" thickBot="1">
      <c r="A54" s="362" t="s">
        <v>136</v>
      </c>
      <c r="B54" s="415" t="s">
        <v>4149</v>
      </c>
      <c r="C54" s="363">
        <v>9000.44</v>
      </c>
      <c r="D54" s="362" t="s">
        <v>4308</v>
      </c>
      <c r="E54" s="525">
        <f>SUM(C52:C54)</f>
        <v>22002.71</v>
      </c>
      <c r="F54" s="526">
        <f>SUM(E46:E54)</f>
        <v>46981.120000000003</v>
      </c>
      <c r="G54" s="527"/>
      <c r="H54" s="537"/>
      <c r="I54" s="527">
        <v>600640</v>
      </c>
      <c r="J54" s="714">
        <f t="shared" si="3"/>
        <v>18967.853448275862</v>
      </c>
      <c r="K54" s="529">
        <f t="shared" si="4"/>
        <v>3034.8565517241382</v>
      </c>
      <c r="L54" s="602"/>
      <c r="M54" s="252"/>
    </row>
    <row r="55" spans="1:13" ht="15" customHeight="1">
      <c r="A55" s="339" t="s">
        <v>136</v>
      </c>
      <c r="B55" s="478" t="s">
        <v>4250</v>
      </c>
      <c r="C55" s="446">
        <v>1241.2</v>
      </c>
      <c r="D55" s="339" t="s">
        <v>4310</v>
      </c>
      <c r="E55" s="520"/>
      <c r="F55" s="521"/>
      <c r="G55" s="522"/>
      <c r="H55" s="533"/>
      <c r="I55" s="522"/>
      <c r="J55" s="715"/>
      <c r="K55" s="524"/>
      <c r="L55" s="602"/>
      <c r="M55" s="252"/>
    </row>
    <row r="56" spans="1:13" ht="15" customHeight="1">
      <c r="A56" s="339" t="s">
        <v>136</v>
      </c>
      <c r="B56" s="478" t="s">
        <v>4251</v>
      </c>
      <c r="C56" s="446">
        <v>1241.2</v>
      </c>
      <c r="D56" s="339" t="s">
        <v>4310</v>
      </c>
      <c r="E56" s="520"/>
      <c r="F56" s="521"/>
      <c r="G56" s="522"/>
      <c r="H56" s="533"/>
      <c r="I56" s="522"/>
      <c r="J56" s="715"/>
      <c r="K56" s="524"/>
      <c r="L56" s="602"/>
      <c r="M56" s="252"/>
    </row>
    <row r="57" spans="1:13" ht="15" customHeight="1">
      <c r="A57" s="339" t="s">
        <v>457</v>
      </c>
      <c r="B57" s="478" t="s">
        <v>4252</v>
      </c>
      <c r="C57" s="446">
        <v>1241.2</v>
      </c>
      <c r="D57" s="339" t="s">
        <v>4310</v>
      </c>
      <c r="E57" s="520">
        <f>SUM(C55:C57)</f>
        <v>3723.6000000000004</v>
      </c>
      <c r="F57" s="521"/>
      <c r="G57" s="522"/>
      <c r="H57" s="533"/>
      <c r="I57" s="522">
        <v>803001</v>
      </c>
      <c r="J57" s="715">
        <f t="shared" si="3"/>
        <v>3210.0000000000005</v>
      </c>
      <c r="K57" s="524">
        <f t="shared" si="4"/>
        <v>513.60000000000014</v>
      </c>
      <c r="L57" s="602"/>
      <c r="M57" s="252"/>
    </row>
    <row r="58" spans="1:13" ht="15" customHeight="1">
      <c r="A58" s="339" t="s">
        <v>454</v>
      </c>
      <c r="B58" s="341" t="s">
        <v>3729</v>
      </c>
      <c r="C58" s="353">
        <v>2701.64</v>
      </c>
      <c r="D58" s="339" t="s">
        <v>4310</v>
      </c>
      <c r="E58" s="520">
        <f>SUM(C58)</f>
        <v>2701.64</v>
      </c>
      <c r="F58" s="521"/>
      <c r="G58" s="522"/>
      <c r="H58" s="533"/>
      <c r="I58" s="522">
        <v>600610</v>
      </c>
      <c r="J58" s="715">
        <f t="shared" si="3"/>
        <v>2329</v>
      </c>
      <c r="K58" s="524">
        <f t="shared" si="4"/>
        <v>372.64</v>
      </c>
      <c r="L58" s="602"/>
      <c r="M58" s="252"/>
    </row>
    <row r="59" spans="1:13" ht="15" customHeight="1">
      <c r="A59" s="339" t="s">
        <v>136</v>
      </c>
      <c r="B59" s="414" t="s">
        <v>4160</v>
      </c>
      <c r="C59" s="382">
        <v>9000.44</v>
      </c>
      <c r="D59" s="339" t="s">
        <v>4310</v>
      </c>
      <c r="E59" s="520">
        <f t="shared" ref="E59:E60" si="5">SUM(C59)</f>
        <v>9000.44</v>
      </c>
      <c r="F59" s="521"/>
      <c r="G59" s="522"/>
      <c r="H59" s="533"/>
      <c r="I59" s="522">
        <v>600640</v>
      </c>
      <c r="J59" s="715">
        <f t="shared" si="3"/>
        <v>7759.0000000000009</v>
      </c>
      <c r="K59" s="524">
        <f t="shared" si="4"/>
        <v>1241.4400000000003</v>
      </c>
      <c r="L59" s="602"/>
      <c r="M59" s="252"/>
    </row>
    <row r="60" spans="1:13" ht="15" customHeight="1" thickBot="1">
      <c r="A60" s="362" t="s">
        <v>1136</v>
      </c>
      <c r="B60" s="415" t="s">
        <v>4253</v>
      </c>
      <c r="C60" s="363">
        <v>74053.240000000005</v>
      </c>
      <c r="D60" s="362" t="s">
        <v>4310</v>
      </c>
      <c r="E60" s="728">
        <f t="shared" si="5"/>
        <v>74053.240000000005</v>
      </c>
      <c r="F60" s="526">
        <f>SUM(E56:E60)</f>
        <v>89478.920000000013</v>
      </c>
      <c r="G60" s="527"/>
      <c r="H60" s="537"/>
      <c r="I60" s="527">
        <v>600620</v>
      </c>
      <c r="J60" s="714">
        <f t="shared" si="3"/>
        <v>63839.000000000007</v>
      </c>
      <c r="K60" s="529">
        <f t="shared" si="4"/>
        <v>10214.240000000002</v>
      </c>
      <c r="L60" s="602"/>
      <c r="M60" s="252"/>
    </row>
    <row r="61" spans="1:13" ht="15" customHeight="1">
      <c r="A61" s="380"/>
      <c r="B61" s="414"/>
      <c r="C61" s="382"/>
      <c r="D61" s="380"/>
      <c r="E61" s="520"/>
      <c r="F61" s="521"/>
      <c r="G61" s="522"/>
      <c r="H61" s="533"/>
      <c r="I61" s="522"/>
      <c r="J61" s="715"/>
      <c r="K61" s="524"/>
      <c r="L61" s="602"/>
      <c r="M61" s="252"/>
    </row>
    <row r="62" spans="1:13" ht="15" customHeight="1">
      <c r="A62" s="380"/>
      <c r="B62" s="414"/>
      <c r="C62" s="48"/>
      <c r="D62" s="380"/>
      <c r="E62" s="520"/>
      <c r="F62" s="521"/>
      <c r="G62" s="522"/>
      <c r="H62" s="533"/>
      <c r="I62" s="522"/>
      <c r="J62" s="715"/>
      <c r="K62" s="524"/>
      <c r="L62" s="602"/>
      <c r="M62" s="252"/>
    </row>
    <row r="63" spans="1:13" ht="15" customHeight="1">
      <c r="A63" s="380"/>
      <c r="B63" s="708"/>
      <c r="C63" s="382"/>
      <c r="D63" s="380"/>
      <c r="E63" s="520"/>
      <c r="F63" s="521"/>
      <c r="G63" s="522"/>
      <c r="H63" s="533"/>
      <c r="I63" s="522"/>
      <c r="J63" s="715"/>
      <c r="K63" s="524"/>
      <c r="L63" s="602"/>
      <c r="M63" s="252"/>
    </row>
    <row r="64" spans="1:13" ht="15" customHeight="1">
      <c r="A64" s="325"/>
      <c r="B64" s="805"/>
      <c r="C64" s="281">
        <f>SUM(C6:C63)</f>
        <v>265802.90000000014</v>
      </c>
      <c r="D64" s="281"/>
      <c r="E64" s="281"/>
      <c r="F64" s="281">
        <f>SUM(F6:F63)</f>
        <v>265802.90000000002</v>
      </c>
      <c r="G64" s="281"/>
      <c r="H64" s="534">
        <f t="shared" ref="H64:K64" si="6">SUM(H6:H63)</f>
        <v>0</v>
      </c>
      <c r="I64" s="281"/>
      <c r="J64" s="281">
        <f t="shared" si="6"/>
        <v>229140.43103448275</v>
      </c>
      <c r="K64" s="281">
        <f t="shared" si="6"/>
        <v>36662.468965517241</v>
      </c>
      <c r="L64" s="281"/>
      <c r="M64" s="283"/>
    </row>
    <row r="65" spans="1:13" ht="15" customHeight="1">
      <c r="A65" s="278"/>
      <c r="B65" s="805"/>
      <c r="C65" s="240"/>
      <c r="D65" s="281"/>
      <c r="E65" s="281"/>
      <c r="F65" s="237"/>
      <c r="G65" s="240"/>
      <c r="H65" s="533"/>
      <c r="I65" s="240"/>
      <c r="J65" s="243"/>
      <c r="K65" s="251"/>
      <c r="L65" s="252"/>
      <c r="M65" s="252"/>
    </row>
    <row r="66" spans="1:13" ht="15" customHeight="1">
      <c r="A66" s="697"/>
      <c r="B66" s="1052"/>
      <c r="C66" s="1051"/>
      <c r="D66" s="1051"/>
      <c r="E66" s="1051"/>
      <c r="F66" s="1051"/>
      <c r="G66" s="240"/>
      <c r="H66" s="533"/>
      <c r="I66" s="240"/>
      <c r="J66" s="243"/>
      <c r="K66" s="251"/>
      <c r="L66" s="252"/>
      <c r="M66" s="252"/>
    </row>
    <row r="67" spans="1:13" ht="15.75">
      <c r="A67" s="284"/>
      <c r="B67" s="595"/>
      <c r="C67" s="273"/>
      <c r="D67" s="281"/>
      <c r="E67" s="281"/>
      <c r="F67" s="281"/>
      <c r="G67" s="295"/>
      <c r="H67" s="534"/>
      <c r="I67" s="281"/>
      <c r="J67" s="281"/>
      <c r="K67" s="281"/>
      <c r="L67" s="286"/>
      <c r="M67" s="252"/>
    </row>
    <row r="68" spans="1:13" ht="15.75" thickBot="1">
      <c r="A68" s="603"/>
      <c r="B68" s="273"/>
      <c r="C68" s="273"/>
      <c r="D68" s="250"/>
      <c r="E68" s="330" t="s">
        <v>4314</v>
      </c>
      <c r="F68" s="331">
        <v>43006</v>
      </c>
      <c r="G68" s="332">
        <v>375153.78</v>
      </c>
      <c r="H68" s="535"/>
      <c r="I68" s="239"/>
      <c r="J68" s="239"/>
      <c r="K68" s="252"/>
      <c r="L68" s="252"/>
      <c r="M68" s="288"/>
    </row>
    <row r="69" spans="1:13" ht="16.5" thickBot="1">
      <c r="A69" s="284"/>
      <c r="B69" s="273"/>
      <c r="C69" s="273"/>
      <c r="D69" s="250"/>
      <c r="E69" s="330" t="s">
        <v>4315</v>
      </c>
      <c r="F69" s="331">
        <v>43006</v>
      </c>
      <c r="G69" s="332">
        <v>265802.90000000002</v>
      </c>
      <c r="H69" s="535"/>
      <c r="I69" s="239"/>
      <c r="J69" s="289" t="s">
        <v>551</v>
      </c>
      <c r="K69" s="290">
        <f>J64+K64-F64</f>
        <v>0</v>
      </c>
      <c r="L69" s="252"/>
      <c r="M69" s="288"/>
    </row>
    <row r="70" spans="1:13" ht="15.75">
      <c r="A70" s="284"/>
      <c r="B70" s="273"/>
      <c r="C70" s="239"/>
      <c r="D70" s="252"/>
      <c r="E70" s="239"/>
      <c r="F70" s="239"/>
      <c r="G70" s="252"/>
      <c r="H70" s="535"/>
      <c r="I70" s="239"/>
      <c r="J70" s="239"/>
      <c r="K70" s="252"/>
      <c r="L70" s="252"/>
      <c r="M70" s="288"/>
    </row>
    <row r="71" spans="1:13" ht="15.75">
      <c r="A71" s="284"/>
      <c r="B71" s="273"/>
      <c r="C71" s="273"/>
      <c r="D71" s="250"/>
      <c r="E71" s="239"/>
      <c r="F71" s="239"/>
      <c r="G71" s="239"/>
      <c r="H71" s="535"/>
      <c r="I71" s="239"/>
      <c r="J71" s="239"/>
      <c r="K71" s="252"/>
      <c r="L71" s="252"/>
      <c r="M71" s="288"/>
    </row>
    <row r="72" spans="1:13" ht="15.75">
      <c r="A72" s="284"/>
      <c r="B72" s="273"/>
      <c r="C72" s="273"/>
      <c r="D72" s="250"/>
      <c r="E72" s="239"/>
      <c r="F72" s="239"/>
      <c r="G72" s="239"/>
      <c r="H72" s="535"/>
      <c r="I72" s="239"/>
      <c r="J72" s="239"/>
      <c r="K72" s="252"/>
      <c r="L72" s="252"/>
      <c r="M72" s="288"/>
    </row>
    <row r="73" spans="1:13" ht="15.75">
      <c r="A73" s="284"/>
      <c r="B73" s="273"/>
      <c r="C73" s="273"/>
      <c r="D73" s="291"/>
      <c r="E73" s="292"/>
      <c r="F73" s="292"/>
      <c r="G73" s="292"/>
      <c r="H73" s="536"/>
      <c r="I73" s="292"/>
      <c r="J73" s="292"/>
      <c r="K73" s="288"/>
      <c r="L73" s="288"/>
      <c r="M73" s="288"/>
    </row>
    <row r="74" spans="1:13" ht="15.75">
      <c r="A74" s="604"/>
      <c r="B74" s="605"/>
      <c r="C74" s="606"/>
      <c r="D74" s="520"/>
      <c r="E74" s="292"/>
      <c r="F74" s="292"/>
      <c r="G74" s="292"/>
      <c r="H74" s="536"/>
      <c r="I74" s="292"/>
      <c r="J74" s="292"/>
      <c r="K74" s="288"/>
      <c r="L74" s="288"/>
      <c r="M74" s="288"/>
    </row>
    <row r="75" spans="1:13" ht="15.75">
      <c r="A75" s="294"/>
      <c r="B75" s="239" t="s">
        <v>25</v>
      </c>
      <c r="C75" s="239"/>
      <c r="D75" s="239"/>
      <c r="E75" s="240"/>
      <c r="F75" s="240"/>
      <c r="G75" s="240"/>
      <c r="H75" s="533"/>
      <c r="I75" s="240"/>
      <c r="J75" s="240"/>
      <c r="K75" s="295"/>
      <c r="L75" s="252"/>
      <c r="M75" s="252"/>
    </row>
    <row r="76" spans="1:13" ht="15.75">
      <c r="A76" s="296"/>
      <c r="B76" s="239" t="s">
        <v>127</v>
      </c>
      <c r="C76" s="239"/>
      <c r="D76" s="239"/>
      <c r="E76" s="240"/>
      <c r="F76" s="240"/>
      <c r="G76" s="240"/>
      <c r="H76" s="533"/>
      <c r="I76" s="240"/>
      <c r="J76" s="240"/>
      <c r="K76" s="295"/>
      <c r="L76" s="252"/>
      <c r="M76" s="252"/>
    </row>
    <row r="77" spans="1:13" ht="15.75">
      <c r="A77" s="297"/>
      <c r="B77" s="239" t="s">
        <v>161</v>
      </c>
      <c r="C77" s="239"/>
      <c r="D77" s="239"/>
      <c r="E77" s="240"/>
      <c r="F77" s="240"/>
      <c r="G77" s="240"/>
      <c r="H77" s="533"/>
      <c r="I77" s="240"/>
      <c r="J77" s="240"/>
      <c r="K77" s="295"/>
      <c r="L77" s="252"/>
      <c r="M77" s="252"/>
    </row>
    <row r="78" spans="1:13" ht="15.75">
      <c r="A78" s="239"/>
      <c r="B78" s="239"/>
      <c r="C78" s="239"/>
      <c r="D78" s="239"/>
      <c r="E78" s="240"/>
      <c r="F78" s="240"/>
      <c r="G78" s="240"/>
      <c r="H78" s="533"/>
      <c r="I78" s="240"/>
      <c r="J78" s="240"/>
      <c r="K78" s="295"/>
      <c r="L78" s="252"/>
      <c r="M78" s="252"/>
    </row>
    <row r="79" spans="1:13" ht="15.75">
      <c r="A79" s="239"/>
      <c r="B79" s="239"/>
      <c r="C79" s="239"/>
      <c r="D79" s="239"/>
      <c r="E79" s="240"/>
      <c r="F79" s="240"/>
      <c r="G79" s="240"/>
      <c r="H79" s="533"/>
      <c r="I79" s="240"/>
      <c r="J79" s="240"/>
      <c r="K79" s="295"/>
      <c r="L79" s="252"/>
      <c r="M79" s="252"/>
    </row>
    <row r="80" spans="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</sheetData>
  <autoFilter ref="A5:L67"/>
  <sortState ref="A6:D60">
    <sortCondition ref="D6:D60"/>
  </sortState>
  <mergeCells count="3">
    <mergeCell ref="I3:K3"/>
    <mergeCell ref="A4:D4"/>
    <mergeCell ref="B66:F66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73"/>
  <sheetViews>
    <sheetView zoomScale="101" zoomScaleNormal="101" workbookViewId="0">
      <pane ySplit="4" topLeftCell="A16" activePane="bottomLeft" state="frozenSplit"/>
      <selection pane="bottomLeft" activeCell="N7" sqref="N7:N42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4317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4322</v>
      </c>
      <c r="B5" s="343" t="s">
        <v>2731</v>
      </c>
      <c r="C5" s="343" t="s">
        <v>3556</v>
      </c>
      <c r="D5" s="431"/>
      <c r="E5" s="431"/>
      <c r="F5" s="431"/>
      <c r="G5" s="344">
        <v>-9000.44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3593</v>
      </c>
      <c r="O5" s="339" t="s">
        <v>136</v>
      </c>
      <c r="P5" s="339" t="s">
        <v>4417</v>
      </c>
      <c r="Q5" s="642"/>
      <c r="R5" s="29"/>
    </row>
    <row r="6" spans="1:18" s="24" customFormat="1" ht="12.75">
      <c r="A6" s="343" t="s">
        <v>4323</v>
      </c>
      <c r="B6" s="343" t="s">
        <v>2731</v>
      </c>
      <c r="C6" s="343" t="s">
        <v>2763</v>
      </c>
      <c r="D6" s="431"/>
      <c r="E6" s="431"/>
      <c r="F6" s="431"/>
      <c r="G6" s="344">
        <v>-6351</v>
      </c>
      <c r="H6" s="335" t="s">
        <v>135</v>
      </c>
      <c r="I6" s="399"/>
      <c r="J6" s="336"/>
      <c r="K6" s="337"/>
      <c r="L6" s="337"/>
      <c r="M6" s="637" t="s">
        <v>138</v>
      </c>
      <c r="N6" s="339" t="s">
        <v>2792</v>
      </c>
      <c r="O6" s="339" t="s">
        <v>141</v>
      </c>
      <c r="P6" s="339" t="s">
        <v>4416</v>
      </c>
      <c r="Q6" s="642"/>
      <c r="R6" s="29"/>
    </row>
    <row r="7" spans="1:18" s="24" customFormat="1" ht="12.75">
      <c r="A7" s="445" t="s">
        <v>4324</v>
      </c>
      <c r="B7" s="445" t="s">
        <v>2834</v>
      </c>
      <c r="C7" s="478" t="s">
        <v>4325</v>
      </c>
      <c r="D7" s="431"/>
      <c r="E7" s="431"/>
      <c r="F7" s="431"/>
      <c r="G7" s="422">
        <v>1241.2</v>
      </c>
      <c r="H7" s="335"/>
      <c r="I7" s="399"/>
      <c r="J7" s="336"/>
      <c r="K7" s="337"/>
      <c r="L7" s="337"/>
      <c r="M7" s="637" t="s">
        <v>138</v>
      </c>
      <c r="N7" s="339" t="s">
        <v>4372</v>
      </c>
      <c r="O7" s="339" t="s">
        <v>390</v>
      </c>
      <c r="P7" s="339" t="s">
        <v>4418</v>
      </c>
      <c r="Q7" s="642"/>
      <c r="R7" s="29"/>
    </row>
    <row r="8" spans="1:18" s="24" customFormat="1" ht="12.75">
      <c r="A8" s="445" t="s">
        <v>4324</v>
      </c>
      <c r="B8" s="445" t="s">
        <v>2834</v>
      </c>
      <c r="C8" s="478" t="s">
        <v>4326</v>
      </c>
      <c r="D8" s="431"/>
      <c r="E8" s="431"/>
      <c r="F8" s="431"/>
      <c r="G8" s="422">
        <v>1241.2</v>
      </c>
      <c r="H8" s="335"/>
      <c r="I8" s="399"/>
      <c r="J8" s="336"/>
      <c r="K8" s="337"/>
      <c r="L8" s="337"/>
      <c r="M8" s="637" t="s">
        <v>138</v>
      </c>
      <c r="N8" s="339" t="s">
        <v>4373</v>
      </c>
      <c r="O8" s="339" t="s">
        <v>390</v>
      </c>
      <c r="P8" s="339" t="s">
        <v>4418</v>
      </c>
      <c r="Q8" s="642"/>
      <c r="R8" s="29"/>
    </row>
    <row r="9" spans="1:18" s="24" customFormat="1" ht="12.75">
      <c r="A9" s="445" t="s">
        <v>4324</v>
      </c>
      <c r="B9" s="445" t="s">
        <v>2834</v>
      </c>
      <c r="C9" s="478" t="s">
        <v>4327</v>
      </c>
      <c r="D9" s="431"/>
      <c r="E9" s="431"/>
      <c r="F9" s="431"/>
      <c r="G9" s="422">
        <v>1241.2</v>
      </c>
      <c r="H9" s="335"/>
      <c r="I9" s="399"/>
      <c r="J9" s="336"/>
      <c r="K9" s="337"/>
      <c r="L9" s="337"/>
      <c r="M9" s="637" t="s">
        <v>138</v>
      </c>
      <c r="N9" s="339" t="s">
        <v>4374</v>
      </c>
      <c r="O9" s="339" t="s">
        <v>390</v>
      </c>
      <c r="P9" s="339" t="s">
        <v>4418</v>
      </c>
      <c r="Q9" s="642"/>
      <c r="R9" s="29"/>
    </row>
    <row r="10" spans="1:18" s="24" customFormat="1" ht="12.75">
      <c r="A10" s="445" t="s">
        <v>4324</v>
      </c>
      <c r="B10" s="445" t="s">
        <v>2834</v>
      </c>
      <c r="C10" s="478" t="s">
        <v>4328</v>
      </c>
      <c r="D10" s="431"/>
      <c r="E10" s="431"/>
      <c r="F10" s="431"/>
      <c r="G10" s="422">
        <v>1241.2</v>
      </c>
      <c r="H10" s="335"/>
      <c r="I10" s="399"/>
      <c r="J10" s="336"/>
      <c r="K10" s="337"/>
      <c r="L10" s="337"/>
      <c r="M10" s="637" t="s">
        <v>138</v>
      </c>
      <c r="N10" s="339" t="s">
        <v>4375</v>
      </c>
      <c r="O10" s="339" t="s">
        <v>390</v>
      </c>
      <c r="P10" s="339" t="s">
        <v>4418</v>
      </c>
      <c r="Q10" s="642"/>
      <c r="R10" s="29"/>
    </row>
    <row r="11" spans="1:18" s="24" customFormat="1" ht="12.75">
      <c r="A11" s="445" t="s">
        <v>4324</v>
      </c>
      <c r="B11" s="445" t="s">
        <v>2834</v>
      </c>
      <c r="C11" s="478" t="s">
        <v>4329</v>
      </c>
      <c r="D11" s="431"/>
      <c r="E11" s="431"/>
      <c r="F11" s="431"/>
      <c r="G11" s="422">
        <v>1241.2</v>
      </c>
      <c r="H11" s="335"/>
      <c r="I11" s="399"/>
      <c r="J11" s="336"/>
      <c r="K11" s="337"/>
      <c r="L11" s="337"/>
      <c r="M11" s="637" t="s">
        <v>138</v>
      </c>
      <c r="N11" s="339" t="s">
        <v>4376</v>
      </c>
      <c r="O11" s="339" t="s">
        <v>390</v>
      </c>
      <c r="P11" s="339" t="s">
        <v>4418</v>
      </c>
      <c r="Q11" s="642"/>
      <c r="R11" s="29"/>
    </row>
    <row r="12" spans="1:18" s="24" customFormat="1" ht="12.75">
      <c r="A12" s="445" t="s">
        <v>4324</v>
      </c>
      <c r="B12" s="445" t="s">
        <v>2834</v>
      </c>
      <c r="C12" s="478" t="s">
        <v>4330</v>
      </c>
      <c r="D12" s="431"/>
      <c r="E12" s="431"/>
      <c r="F12" s="431"/>
      <c r="G12" s="422">
        <v>1241.2</v>
      </c>
      <c r="H12" s="335"/>
      <c r="I12" s="399"/>
      <c r="J12" s="336"/>
      <c r="K12" s="337"/>
      <c r="L12" s="337"/>
      <c r="M12" s="637" t="s">
        <v>138</v>
      </c>
      <c r="N12" s="339" t="s">
        <v>4377</v>
      </c>
      <c r="O12" s="339" t="s">
        <v>390</v>
      </c>
      <c r="P12" s="339" t="s">
        <v>4418</v>
      </c>
      <c r="Q12" s="642"/>
      <c r="R12" s="29"/>
    </row>
    <row r="13" spans="1:18" s="24" customFormat="1" ht="12.75">
      <c r="A13" s="445" t="s">
        <v>4324</v>
      </c>
      <c r="B13" s="445" t="s">
        <v>2834</v>
      </c>
      <c r="C13" s="478" t="s">
        <v>4331</v>
      </c>
      <c r="D13" s="431"/>
      <c r="E13" s="431"/>
      <c r="F13" s="431"/>
      <c r="G13" s="422">
        <v>1241.2</v>
      </c>
      <c r="H13" s="335"/>
      <c r="I13" s="399"/>
      <c r="J13" s="336"/>
      <c r="K13" s="337"/>
      <c r="L13" s="337"/>
      <c r="M13" s="637" t="s">
        <v>138</v>
      </c>
      <c r="N13" s="339" t="s">
        <v>4378</v>
      </c>
      <c r="O13" s="339" t="s">
        <v>390</v>
      </c>
      <c r="P13" s="339" t="s">
        <v>4418</v>
      </c>
      <c r="Q13" s="642"/>
      <c r="R13" s="29"/>
    </row>
    <row r="14" spans="1:18" s="24" customFormat="1" ht="12.75">
      <c r="A14" s="445" t="s">
        <v>4324</v>
      </c>
      <c r="B14" s="445" t="s">
        <v>2834</v>
      </c>
      <c r="C14" s="478" t="s">
        <v>4332</v>
      </c>
      <c r="D14" s="431"/>
      <c r="E14" s="431"/>
      <c r="F14" s="431"/>
      <c r="G14" s="422">
        <v>1241.2</v>
      </c>
      <c r="H14" s="335"/>
      <c r="I14" s="399"/>
      <c r="J14" s="336"/>
      <c r="K14" s="337"/>
      <c r="L14" s="337"/>
      <c r="M14" s="637" t="s">
        <v>138</v>
      </c>
      <c r="N14" s="339" t="s">
        <v>4379</v>
      </c>
      <c r="O14" s="339" t="s">
        <v>457</v>
      </c>
      <c r="P14" s="339" t="s">
        <v>4418</v>
      </c>
      <c r="Q14" s="642"/>
      <c r="R14" s="29"/>
    </row>
    <row r="15" spans="1:18" s="24" customFormat="1" ht="12.75">
      <c r="A15" s="445" t="s">
        <v>4324</v>
      </c>
      <c r="B15" s="445" t="s">
        <v>2834</v>
      </c>
      <c r="C15" s="478" t="s">
        <v>4333</v>
      </c>
      <c r="D15" s="431"/>
      <c r="E15" s="431"/>
      <c r="F15" s="431"/>
      <c r="G15" s="422">
        <v>1241.2</v>
      </c>
      <c r="H15" s="335"/>
      <c r="I15" s="399"/>
      <c r="J15" s="336"/>
      <c r="K15" s="337"/>
      <c r="L15" s="337"/>
      <c r="M15" s="637" t="s">
        <v>138</v>
      </c>
      <c r="N15" s="339" t="s">
        <v>4380</v>
      </c>
      <c r="O15" s="339" t="s">
        <v>457</v>
      </c>
      <c r="P15" s="339" t="s">
        <v>4418</v>
      </c>
      <c r="Q15" s="642"/>
      <c r="R15" s="29"/>
    </row>
    <row r="16" spans="1:18" s="24" customFormat="1" ht="12.75">
      <c r="A16" s="445" t="s">
        <v>4324</v>
      </c>
      <c r="B16" s="445" t="s">
        <v>2834</v>
      </c>
      <c r="C16" s="478" t="s">
        <v>4334</v>
      </c>
      <c r="D16" s="431"/>
      <c r="E16" s="431"/>
      <c r="F16" s="431"/>
      <c r="G16" s="422">
        <v>1241.2</v>
      </c>
      <c r="H16" s="335"/>
      <c r="I16" s="399"/>
      <c r="J16" s="336"/>
      <c r="K16" s="337"/>
      <c r="L16" s="337"/>
      <c r="M16" s="637" t="s">
        <v>138</v>
      </c>
      <c r="N16" s="339" t="s">
        <v>4381</v>
      </c>
      <c r="O16" s="339" t="s">
        <v>383</v>
      </c>
      <c r="P16" s="339" t="s">
        <v>4418</v>
      </c>
      <c r="Q16" s="642"/>
      <c r="R16" s="29"/>
    </row>
    <row r="17" spans="1:18" s="24" customFormat="1" ht="12.75">
      <c r="A17" s="445" t="s">
        <v>4324</v>
      </c>
      <c r="B17" s="445" t="s">
        <v>2834</v>
      </c>
      <c r="C17" s="478" t="s">
        <v>4335</v>
      </c>
      <c r="D17" s="431"/>
      <c r="E17" s="431"/>
      <c r="F17" s="431"/>
      <c r="G17" s="422">
        <v>1241.2</v>
      </c>
      <c r="H17" s="335"/>
      <c r="I17" s="399"/>
      <c r="J17" s="336"/>
      <c r="K17" s="337"/>
      <c r="L17" s="337"/>
      <c r="M17" s="637" t="s">
        <v>138</v>
      </c>
      <c r="N17" s="339" t="s">
        <v>4382</v>
      </c>
      <c r="O17" s="339" t="s">
        <v>383</v>
      </c>
      <c r="P17" s="339" t="s">
        <v>4418</v>
      </c>
      <c r="Q17" s="642"/>
      <c r="R17" s="29"/>
    </row>
    <row r="18" spans="1:18" s="24" customFormat="1" ht="12.75">
      <c r="A18" s="445" t="s">
        <v>4324</v>
      </c>
      <c r="B18" s="445" t="s">
        <v>2834</v>
      </c>
      <c r="C18" s="478" t="s">
        <v>4336</v>
      </c>
      <c r="D18" s="431"/>
      <c r="E18" s="431"/>
      <c r="F18" s="431"/>
      <c r="G18" s="422">
        <v>1241.2</v>
      </c>
      <c r="H18" s="335"/>
      <c r="I18" s="399"/>
      <c r="J18" s="336"/>
      <c r="K18" s="337"/>
      <c r="L18" s="337"/>
      <c r="M18" s="637" t="s">
        <v>138</v>
      </c>
      <c r="N18" s="339" t="s">
        <v>4383</v>
      </c>
      <c r="O18" s="339" t="s">
        <v>383</v>
      </c>
      <c r="P18" s="339" t="s">
        <v>4418</v>
      </c>
      <c r="Q18" s="642"/>
      <c r="R18" s="29"/>
    </row>
    <row r="19" spans="1:18" s="24" customFormat="1" ht="12.75">
      <c r="A19" s="445" t="s">
        <v>4322</v>
      </c>
      <c r="B19" s="445" t="s">
        <v>2834</v>
      </c>
      <c r="C19" s="478" t="s">
        <v>4337</v>
      </c>
      <c r="D19" s="431"/>
      <c r="E19" s="431"/>
      <c r="F19" s="431"/>
      <c r="G19" s="422">
        <v>1241.2</v>
      </c>
      <c r="H19" s="335"/>
      <c r="I19" s="399"/>
      <c r="J19" s="336"/>
      <c r="K19" s="337"/>
      <c r="L19" s="337"/>
      <c r="M19" s="637" t="s">
        <v>138</v>
      </c>
      <c r="N19" s="339" t="s">
        <v>4384</v>
      </c>
      <c r="O19" s="339" t="s">
        <v>383</v>
      </c>
      <c r="P19" s="339" t="s">
        <v>4419</v>
      </c>
      <c r="Q19" s="642"/>
      <c r="R19" s="29"/>
    </row>
    <row r="20" spans="1:18" s="24" customFormat="1" ht="12.75">
      <c r="A20" s="445" t="s">
        <v>4322</v>
      </c>
      <c r="B20" s="445" t="s">
        <v>2834</v>
      </c>
      <c r="C20" s="478" t="s">
        <v>4338</v>
      </c>
      <c r="D20" s="431"/>
      <c r="E20" s="431"/>
      <c r="F20" s="431"/>
      <c r="G20" s="422">
        <v>1241.2</v>
      </c>
      <c r="H20" s="335"/>
      <c r="I20" s="399"/>
      <c r="J20" s="336"/>
      <c r="K20" s="337"/>
      <c r="L20" s="337"/>
      <c r="M20" s="637" t="s">
        <v>138</v>
      </c>
      <c r="N20" s="339" t="s">
        <v>4385</v>
      </c>
      <c r="O20" s="339" t="s">
        <v>457</v>
      </c>
      <c r="P20" s="339" t="s">
        <v>4419</v>
      </c>
      <c r="Q20" s="642"/>
      <c r="R20" s="29"/>
    </row>
    <row r="21" spans="1:18" s="24" customFormat="1" ht="12.75">
      <c r="A21" s="445" t="s">
        <v>4322</v>
      </c>
      <c r="B21" s="445" t="s">
        <v>2834</v>
      </c>
      <c r="C21" s="478" t="s">
        <v>4339</v>
      </c>
      <c r="D21" s="431"/>
      <c r="E21" s="431"/>
      <c r="F21" s="431"/>
      <c r="G21" s="422">
        <v>1241.2</v>
      </c>
      <c r="H21" s="335"/>
      <c r="I21" s="399"/>
      <c r="J21" s="336"/>
      <c r="K21" s="337"/>
      <c r="L21" s="337"/>
      <c r="M21" s="637" t="s">
        <v>138</v>
      </c>
      <c r="N21" s="339" t="s">
        <v>4386</v>
      </c>
      <c r="O21" s="339" t="s">
        <v>4387</v>
      </c>
      <c r="P21" s="339" t="s">
        <v>4419</v>
      </c>
      <c r="Q21" s="642"/>
      <c r="R21" s="29"/>
    </row>
    <row r="22" spans="1:18" s="24" customFormat="1" ht="12.75">
      <c r="A22" s="445" t="s">
        <v>4322</v>
      </c>
      <c r="B22" s="445" t="s">
        <v>2834</v>
      </c>
      <c r="C22" s="478" t="s">
        <v>4341</v>
      </c>
      <c r="D22" s="431"/>
      <c r="E22" s="431"/>
      <c r="F22" s="431"/>
      <c r="G22" s="422">
        <v>1241.2</v>
      </c>
      <c r="H22" s="335"/>
      <c r="I22" s="399"/>
      <c r="J22" s="336"/>
      <c r="K22" s="337"/>
      <c r="L22" s="337"/>
      <c r="M22" s="637" t="s">
        <v>138</v>
      </c>
      <c r="N22" s="339" t="s">
        <v>4388</v>
      </c>
      <c r="O22" s="339" t="s">
        <v>1296</v>
      </c>
      <c r="P22" s="339" t="s">
        <v>4419</v>
      </c>
      <c r="Q22" s="642"/>
      <c r="R22" s="29"/>
    </row>
    <row r="23" spans="1:18" s="24" customFormat="1" ht="12.75">
      <c r="A23" s="445" t="s">
        <v>4322</v>
      </c>
      <c r="B23" s="445" t="s">
        <v>2834</v>
      </c>
      <c r="C23" s="478" t="s">
        <v>4342</v>
      </c>
      <c r="D23" s="431"/>
      <c r="E23" s="431"/>
      <c r="F23" s="431"/>
      <c r="G23" s="422">
        <v>1241.2</v>
      </c>
      <c r="H23" s="335"/>
      <c r="I23" s="399"/>
      <c r="J23" s="336"/>
      <c r="K23" s="337"/>
      <c r="L23" s="337"/>
      <c r="M23" s="637" t="s">
        <v>138</v>
      </c>
      <c r="N23" s="339" t="s">
        <v>4389</v>
      </c>
      <c r="O23" s="339" t="s">
        <v>1296</v>
      </c>
      <c r="P23" s="339" t="s">
        <v>4419</v>
      </c>
      <c r="Q23" s="642"/>
      <c r="R23" s="29"/>
    </row>
    <row r="24" spans="1:18" s="24" customFormat="1" ht="12.75">
      <c r="A24" s="445" t="s">
        <v>4322</v>
      </c>
      <c r="B24" s="445" t="s">
        <v>2834</v>
      </c>
      <c r="C24" s="478" t="s">
        <v>4343</v>
      </c>
      <c r="D24" s="431"/>
      <c r="E24" s="431"/>
      <c r="F24" s="431"/>
      <c r="G24" s="422">
        <v>1241.2</v>
      </c>
      <c r="H24" s="335"/>
      <c r="I24" s="399"/>
      <c r="J24" s="336"/>
      <c r="K24" s="337"/>
      <c r="L24" s="337"/>
      <c r="M24" s="637" t="s">
        <v>138</v>
      </c>
      <c r="N24" s="339" t="s">
        <v>4390</v>
      </c>
      <c r="O24" s="339" t="s">
        <v>1296</v>
      </c>
      <c r="P24" s="339" t="s">
        <v>4419</v>
      </c>
      <c r="Q24" s="642"/>
      <c r="R24" s="29"/>
    </row>
    <row r="25" spans="1:18" s="24" customFormat="1" ht="12.75">
      <c r="A25" s="445" t="s">
        <v>4322</v>
      </c>
      <c r="B25" s="445" t="s">
        <v>2834</v>
      </c>
      <c r="C25" s="478" t="s">
        <v>4344</v>
      </c>
      <c r="D25" s="431"/>
      <c r="E25" s="431"/>
      <c r="F25" s="431"/>
      <c r="G25" s="422">
        <v>1241.2</v>
      </c>
      <c r="H25" s="335"/>
      <c r="I25" s="399"/>
      <c r="J25" s="336"/>
      <c r="K25" s="337"/>
      <c r="L25" s="337"/>
      <c r="M25" s="637" t="s">
        <v>138</v>
      </c>
      <c r="N25" s="339" t="s">
        <v>4391</v>
      </c>
      <c r="O25" s="339" t="s">
        <v>2905</v>
      </c>
      <c r="P25" s="339" t="s">
        <v>4419</v>
      </c>
      <c r="Q25" s="642"/>
      <c r="R25" s="29"/>
    </row>
    <row r="26" spans="1:18" s="24" customFormat="1" ht="12.75">
      <c r="A26" s="445" t="s">
        <v>4322</v>
      </c>
      <c r="B26" s="445" t="s">
        <v>2834</v>
      </c>
      <c r="C26" s="478" t="s">
        <v>4345</v>
      </c>
      <c r="D26" s="431"/>
      <c r="E26" s="431"/>
      <c r="F26" s="431"/>
      <c r="G26" s="422">
        <v>1241.2</v>
      </c>
      <c r="H26" s="335"/>
      <c r="I26" s="399"/>
      <c r="J26" s="336"/>
      <c r="K26" s="337"/>
      <c r="L26" s="337"/>
      <c r="M26" s="637" t="s">
        <v>138</v>
      </c>
      <c r="N26" s="339" t="s">
        <v>4392</v>
      </c>
      <c r="O26" s="339" t="s">
        <v>2905</v>
      </c>
      <c r="P26" s="339" t="s">
        <v>4419</v>
      </c>
      <c r="Q26" s="642"/>
      <c r="R26" s="29"/>
    </row>
    <row r="27" spans="1:18" s="24" customFormat="1" ht="12.75">
      <c r="A27" s="445" t="s">
        <v>4322</v>
      </c>
      <c r="B27" s="445" t="s">
        <v>2834</v>
      </c>
      <c r="C27" s="478" t="s">
        <v>4346</v>
      </c>
      <c r="D27" s="431"/>
      <c r="E27" s="431"/>
      <c r="F27" s="431"/>
      <c r="G27" s="422">
        <v>1241.2</v>
      </c>
      <c r="H27" s="335"/>
      <c r="I27" s="399"/>
      <c r="J27" s="336"/>
      <c r="K27" s="337"/>
      <c r="L27" s="337"/>
      <c r="M27" s="637" t="s">
        <v>138</v>
      </c>
      <c r="N27" s="339" t="s">
        <v>4393</v>
      </c>
      <c r="O27" s="339" t="s">
        <v>2905</v>
      </c>
      <c r="P27" s="339" t="s">
        <v>4419</v>
      </c>
      <c r="Q27" s="642"/>
      <c r="R27" s="29"/>
    </row>
    <row r="28" spans="1:18" s="24" customFormat="1" ht="12.75">
      <c r="A28" s="445" t="s">
        <v>4323</v>
      </c>
      <c r="B28" s="445" t="s">
        <v>2834</v>
      </c>
      <c r="C28" s="478" t="s">
        <v>4347</v>
      </c>
      <c r="D28" s="431"/>
      <c r="E28" s="431"/>
      <c r="F28" s="431"/>
      <c r="G28" s="422">
        <v>1241.2</v>
      </c>
      <c r="H28" s="335"/>
      <c r="I28" s="399"/>
      <c r="J28" s="336"/>
      <c r="K28" s="337"/>
      <c r="L28" s="337"/>
      <c r="M28" s="637" t="s">
        <v>138</v>
      </c>
      <c r="N28" s="339" t="s">
        <v>4394</v>
      </c>
      <c r="O28" s="339" t="s">
        <v>2905</v>
      </c>
      <c r="P28" s="339" t="s">
        <v>4420</v>
      </c>
      <c r="Q28" s="642"/>
      <c r="R28" s="29"/>
    </row>
    <row r="29" spans="1:18" s="24" customFormat="1" ht="12.75">
      <c r="A29" s="445" t="s">
        <v>4323</v>
      </c>
      <c r="B29" s="445" t="s">
        <v>2834</v>
      </c>
      <c r="C29" s="478" t="s">
        <v>4348</v>
      </c>
      <c r="D29" s="431"/>
      <c r="E29" s="431"/>
      <c r="F29" s="431"/>
      <c r="G29" s="422">
        <v>1241.2</v>
      </c>
      <c r="H29" s="335"/>
      <c r="I29" s="399"/>
      <c r="J29" s="336"/>
      <c r="K29" s="337"/>
      <c r="L29" s="337"/>
      <c r="M29" s="637" t="s">
        <v>138</v>
      </c>
      <c r="N29" s="339" t="s">
        <v>4395</v>
      </c>
      <c r="O29" s="339" t="s">
        <v>2905</v>
      </c>
      <c r="P29" s="339" t="s">
        <v>4420</v>
      </c>
      <c r="Q29" s="642"/>
      <c r="R29" s="29"/>
    </row>
    <row r="30" spans="1:18" s="24" customFormat="1" ht="12.75">
      <c r="A30" s="445" t="s">
        <v>4323</v>
      </c>
      <c r="B30" s="445" t="s">
        <v>2834</v>
      </c>
      <c r="C30" s="478" t="s">
        <v>4349</v>
      </c>
      <c r="D30" s="431"/>
      <c r="E30" s="431"/>
      <c r="F30" s="431"/>
      <c r="G30" s="422">
        <v>1241.2</v>
      </c>
      <c r="H30" s="335"/>
      <c r="I30" s="399"/>
      <c r="J30" s="336"/>
      <c r="K30" s="337"/>
      <c r="L30" s="337"/>
      <c r="M30" s="637" t="s">
        <v>138</v>
      </c>
      <c r="N30" s="339" t="s">
        <v>4396</v>
      </c>
      <c r="O30" s="339" t="s">
        <v>2905</v>
      </c>
      <c r="P30" s="339" t="s">
        <v>4420</v>
      </c>
      <c r="Q30" s="642"/>
      <c r="R30" s="29"/>
    </row>
    <row r="31" spans="1:18" s="24" customFormat="1" ht="12.75">
      <c r="A31" s="445" t="s">
        <v>4323</v>
      </c>
      <c r="B31" s="445" t="s">
        <v>2834</v>
      </c>
      <c r="C31" s="478" t="s">
        <v>4350</v>
      </c>
      <c r="D31" s="431"/>
      <c r="E31" s="431"/>
      <c r="F31" s="431"/>
      <c r="G31" s="422">
        <v>1241.2</v>
      </c>
      <c r="H31" s="335"/>
      <c r="I31" s="399"/>
      <c r="J31" s="336"/>
      <c r="K31" s="337"/>
      <c r="L31" s="337"/>
      <c r="M31" s="637" t="s">
        <v>138</v>
      </c>
      <c r="N31" s="339" t="s">
        <v>4397</v>
      </c>
      <c r="O31" s="339" t="s">
        <v>2905</v>
      </c>
      <c r="P31" s="339" t="s">
        <v>4420</v>
      </c>
      <c r="Q31" s="642"/>
      <c r="R31" s="29"/>
    </row>
    <row r="32" spans="1:18" s="24" customFormat="1" ht="12.75">
      <c r="A32" s="445" t="s">
        <v>4323</v>
      </c>
      <c r="B32" s="445" t="s">
        <v>2834</v>
      </c>
      <c r="C32" s="478" t="s">
        <v>4351</v>
      </c>
      <c r="D32" s="431"/>
      <c r="E32" s="431"/>
      <c r="F32" s="431"/>
      <c r="G32" s="422">
        <v>1241.2</v>
      </c>
      <c r="H32" s="335"/>
      <c r="I32" s="399"/>
      <c r="J32" s="336"/>
      <c r="K32" s="337"/>
      <c r="L32" s="337"/>
      <c r="M32" s="637" t="s">
        <v>138</v>
      </c>
      <c r="N32" s="339" t="s">
        <v>4398</v>
      </c>
      <c r="O32" s="339" t="s">
        <v>136</v>
      </c>
      <c r="P32" s="339" t="s">
        <v>4420</v>
      </c>
      <c r="Q32" s="642"/>
      <c r="R32" s="29"/>
    </row>
    <row r="33" spans="1:18" s="24" customFormat="1" ht="12.75">
      <c r="A33" s="445" t="s">
        <v>4352</v>
      </c>
      <c r="B33" s="445" t="s">
        <v>2834</v>
      </c>
      <c r="C33" s="478" t="s">
        <v>4353</v>
      </c>
      <c r="D33" s="431"/>
      <c r="E33" s="431"/>
      <c r="F33" s="431"/>
      <c r="G33" s="422">
        <v>1241.2</v>
      </c>
      <c r="H33" s="335"/>
      <c r="I33" s="399"/>
      <c r="J33" s="336"/>
      <c r="K33" s="337"/>
      <c r="L33" s="337"/>
      <c r="M33" s="637" t="s">
        <v>138</v>
      </c>
      <c r="N33" s="339" t="s">
        <v>4399</v>
      </c>
      <c r="O33" s="339" t="s">
        <v>844</v>
      </c>
      <c r="P33" s="339" t="s">
        <v>4421</v>
      </c>
      <c r="Q33" s="642"/>
      <c r="R33" s="29"/>
    </row>
    <row r="34" spans="1:18" s="24" customFormat="1" ht="12.75">
      <c r="A34" s="445" t="s">
        <v>4352</v>
      </c>
      <c r="B34" s="445" t="s">
        <v>2834</v>
      </c>
      <c r="C34" s="478" t="s">
        <v>4354</v>
      </c>
      <c r="D34" s="431"/>
      <c r="E34" s="431"/>
      <c r="F34" s="431"/>
      <c r="G34" s="422">
        <v>1241.2</v>
      </c>
      <c r="H34" s="335"/>
      <c r="I34" s="399"/>
      <c r="J34" s="336"/>
      <c r="K34" s="337"/>
      <c r="L34" s="337"/>
      <c r="M34" s="637" t="s">
        <v>138</v>
      </c>
      <c r="N34" s="339" t="s">
        <v>4400</v>
      </c>
      <c r="O34" s="339" t="s">
        <v>844</v>
      </c>
      <c r="P34" s="339" t="s">
        <v>4421</v>
      </c>
      <c r="Q34" s="642"/>
      <c r="R34" s="29"/>
    </row>
    <row r="35" spans="1:18" s="24" customFormat="1" ht="12.75">
      <c r="A35" s="445" t="s">
        <v>4352</v>
      </c>
      <c r="B35" s="445" t="s">
        <v>2834</v>
      </c>
      <c r="C35" s="478" t="s">
        <v>4355</v>
      </c>
      <c r="D35" s="431"/>
      <c r="E35" s="431"/>
      <c r="F35" s="431"/>
      <c r="G35" s="422">
        <v>1241.2</v>
      </c>
      <c r="H35" s="335"/>
      <c r="I35" s="399"/>
      <c r="J35" s="336"/>
      <c r="K35" s="337"/>
      <c r="L35" s="337"/>
      <c r="M35" s="637" t="s">
        <v>138</v>
      </c>
      <c r="N35" s="339" t="s">
        <v>4401</v>
      </c>
      <c r="O35" s="339" t="s">
        <v>2905</v>
      </c>
      <c r="P35" s="339" t="s">
        <v>4421</v>
      </c>
      <c r="Q35" s="642"/>
      <c r="R35" s="29"/>
    </row>
    <row r="36" spans="1:18" s="24" customFormat="1" ht="12.75">
      <c r="A36" s="445" t="s">
        <v>4357</v>
      </c>
      <c r="B36" s="445" t="s">
        <v>2834</v>
      </c>
      <c r="C36" s="478" t="s">
        <v>4358</v>
      </c>
      <c r="D36" s="431"/>
      <c r="E36" s="431"/>
      <c r="F36" s="431"/>
      <c r="G36" s="422">
        <v>1241.2</v>
      </c>
      <c r="H36" s="335"/>
      <c r="I36" s="399"/>
      <c r="J36" s="336"/>
      <c r="K36" s="337"/>
      <c r="L36" s="337"/>
      <c r="M36" s="637" t="s">
        <v>138</v>
      </c>
      <c r="N36" s="339" t="s">
        <v>4402</v>
      </c>
      <c r="O36" s="339" t="s">
        <v>136</v>
      </c>
      <c r="P36" s="339" t="s">
        <v>4423</v>
      </c>
      <c r="Q36" s="642"/>
      <c r="R36" s="29"/>
    </row>
    <row r="37" spans="1:18" s="24" customFormat="1" ht="12.75">
      <c r="A37" s="445" t="s">
        <v>4357</v>
      </c>
      <c r="B37" s="445" t="s">
        <v>2834</v>
      </c>
      <c r="C37" s="478" t="s">
        <v>4359</v>
      </c>
      <c r="D37" s="431"/>
      <c r="E37" s="431"/>
      <c r="F37" s="431"/>
      <c r="G37" s="422">
        <v>1241.2</v>
      </c>
      <c r="H37" s="335"/>
      <c r="I37" s="399"/>
      <c r="J37" s="336"/>
      <c r="K37" s="337"/>
      <c r="L37" s="337"/>
      <c r="M37" s="637" t="s">
        <v>138</v>
      </c>
      <c r="N37" s="339" t="s">
        <v>4403</v>
      </c>
      <c r="O37" s="339" t="s">
        <v>136</v>
      </c>
      <c r="P37" s="339" t="s">
        <v>4423</v>
      </c>
      <c r="Q37" s="642"/>
      <c r="R37" s="29"/>
    </row>
    <row r="38" spans="1:18" s="24" customFormat="1" ht="12.75">
      <c r="A38" s="445" t="s">
        <v>4357</v>
      </c>
      <c r="B38" s="445" t="s">
        <v>2834</v>
      </c>
      <c r="C38" s="478" t="s">
        <v>4360</v>
      </c>
      <c r="D38" s="431"/>
      <c r="E38" s="431"/>
      <c r="F38" s="431"/>
      <c r="G38" s="422">
        <v>1241.2</v>
      </c>
      <c r="H38" s="335"/>
      <c r="I38" s="399"/>
      <c r="J38" s="336"/>
      <c r="K38" s="337"/>
      <c r="L38" s="337"/>
      <c r="M38" s="637" t="s">
        <v>138</v>
      </c>
      <c r="N38" s="339" t="s">
        <v>4404</v>
      </c>
      <c r="O38" s="339" t="s">
        <v>136</v>
      </c>
      <c r="P38" s="339" t="s">
        <v>4423</v>
      </c>
      <c r="Q38" s="642"/>
      <c r="R38" s="29"/>
    </row>
    <row r="39" spans="1:18" s="24" customFormat="1" ht="12.75">
      <c r="A39" s="445" t="s">
        <v>4357</v>
      </c>
      <c r="B39" s="445" t="s">
        <v>2834</v>
      </c>
      <c r="C39" s="478" t="s">
        <v>4361</v>
      </c>
      <c r="D39" s="431"/>
      <c r="E39" s="431"/>
      <c r="F39" s="431"/>
      <c r="G39" s="422">
        <v>1241.2</v>
      </c>
      <c r="H39" s="335"/>
      <c r="I39" s="399"/>
      <c r="J39" s="336"/>
      <c r="K39" s="337"/>
      <c r="L39" s="337"/>
      <c r="M39" s="637" t="s">
        <v>138</v>
      </c>
      <c r="N39" s="339" t="s">
        <v>4405</v>
      </c>
      <c r="O39" s="339" t="s">
        <v>2905</v>
      </c>
      <c r="P39" s="339" t="s">
        <v>4423</v>
      </c>
      <c r="Q39" s="642"/>
      <c r="R39" s="29"/>
    </row>
    <row r="40" spans="1:18" s="24" customFormat="1" ht="12.75">
      <c r="A40" s="445" t="s">
        <v>4357</v>
      </c>
      <c r="B40" s="445" t="s">
        <v>2834</v>
      </c>
      <c r="C40" s="478" t="s">
        <v>4362</v>
      </c>
      <c r="D40" s="431"/>
      <c r="E40" s="431"/>
      <c r="F40" s="431"/>
      <c r="G40" s="422">
        <v>1241.2</v>
      </c>
      <c r="H40" s="335"/>
      <c r="I40" s="399"/>
      <c r="J40" s="336"/>
      <c r="K40" s="337"/>
      <c r="L40" s="337"/>
      <c r="M40" s="637" t="s">
        <v>138</v>
      </c>
      <c r="N40" s="339" t="s">
        <v>4406</v>
      </c>
      <c r="O40" s="339" t="s">
        <v>2905</v>
      </c>
      <c r="P40" s="339" t="s">
        <v>4423</v>
      </c>
      <c r="Q40" s="642"/>
      <c r="R40" s="29"/>
    </row>
    <row r="41" spans="1:18" s="24" customFormat="1" ht="12.75">
      <c r="A41" s="445" t="s">
        <v>4357</v>
      </c>
      <c r="B41" s="445" t="s">
        <v>2834</v>
      </c>
      <c r="C41" s="478" t="s">
        <v>4363</v>
      </c>
      <c r="D41" s="431"/>
      <c r="E41" s="431"/>
      <c r="F41" s="431"/>
      <c r="G41" s="422">
        <v>1241.2</v>
      </c>
      <c r="H41" s="335"/>
      <c r="I41" s="399"/>
      <c r="J41" s="336"/>
      <c r="K41" s="337"/>
      <c r="L41" s="337"/>
      <c r="M41" s="637" t="s">
        <v>138</v>
      </c>
      <c r="N41" s="339" t="s">
        <v>4407</v>
      </c>
      <c r="O41" s="339" t="s">
        <v>2905</v>
      </c>
      <c r="P41" s="339" t="s">
        <v>4423</v>
      </c>
      <c r="Q41" s="642"/>
      <c r="R41" s="29"/>
    </row>
    <row r="42" spans="1:18" s="24" customFormat="1" ht="12.75">
      <c r="A42" s="445" t="s">
        <v>4357</v>
      </c>
      <c r="B42" s="445" t="s">
        <v>2834</v>
      </c>
      <c r="C42" s="478" t="s">
        <v>4364</v>
      </c>
      <c r="D42" s="431"/>
      <c r="E42" s="431"/>
      <c r="F42" s="431"/>
      <c r="G42" s="422">
        <v>1241.2</v>
      </c>
      <c r="H42" s="335"/>
      <c r="I42" s="399"/>
      <c r="J42" s="336"/>
      <c r="K42" s="337"/>
      <c r="L42" s="337"/>
      <c r="M42" s="637" t="s">
        <v>138</v>
      </c>
      <c r="N42" s="339" t="s">
        <v>4408</v>
      </c>
      <c r="O42" s="339" t="s">
        <v>2905</v>
      </c>
      <c r="P42" s="339" t="s">
        <v>4423</v>
      </c>
      <c r="Q42" s="642"/>
      <c r="R42" s="29"/>
    </row>
    <row r="43" spans="1:18" s="24" customFormat="1" ht="12.75">
      <c r="A43" t="s">
        <v>4352</v>
      </c>
      <c r="B43" t="s">
        <v>2834</v>
      </c>
      <c r="C43" s="488" t="s">
        <v>4356</v>
      </c>
      <c r="D43" s="431"/>
      <c r="E43" s="431"/>
      <c r="F43" s="431"/>
      <c r="G43" s="2">
        <v>4423.08</v>
      </c>
      <c r="H43" s="335"/>
      <c r="I43" s="399"/>
      <c r="J43" s="336"/>
      <c r="K43" s="337"/>
      <c r="L43" s="337"/>
      <c r="M43" s="637" t="s">
        <v>138</v>
      </c>
      <c r="N43" s="339" t="s">
        <v>4409</v>
      </c>
      <c r="O43" s="339" t="s">
        <v>457</v>
      </c>
      <c r="P43" s="339" t="s">
        <v>4421</v>
      </c>
      <c r="Q43" s="642"/>
      <c r="R43" s="29"/>
    </row>
    <row r="44" spans="1:18" s="24" customFormat="1" ht="12.75">
      <c r="A44" t="s">
        <v>4357</v>
      </c>
      <c r="B44" t="s">
        <v>2834</v>
      </c>
      <c r="C44" s="488" t="s">
        <v>2678</v>
      </c>
      <c r="D44" s="431"/>
      <c r="E44" s="431"/>
      <c r="F44" s="431"/>
      <c r="G44" s="2">
        <v>8117.68</v>
      </c>
      <c r="H44" s="335"/>
      <c r="I44" s="399"/>
      <c r="J44" s="336"/>
      <c r="K44" s="337"/>
      <c r="L44" s="337"/>
      <c r="M44" s="637" t="s">
        <v>138</v>
      </c>
      <c r="N44" s="339" t="s">
        <v>2695</v>
      </c>
      <c r="O44" s="339" t="s">
        <v>134</v>
      </c>
      <c r="P44" s="339" t="s">
        <v>4423</v>
      </c>
      <c r="Q44" s="642"/>
      <c r="R44" s="29"/>
    </row>
    <row r="45" spans="1:18" s="24" customFormat="1" ht="12.75">
      <c r="A45" t="s">
        <v>4357</v>
      </c>
      <c r="B45" t="s">
        <v>2834</v>
      </c>
      <c r="C45" s="488" t="s">
        <v>2666</v>
      </c>
      <c r="D45" s="431"/>
      <c r="E45" s="431"/>
      <c r="F45" s="431"/>
      <c r="G45" s="2">
        <v>8117.68</v>
      </c>
      <c r="H45" s="335"/>
      <c r="I45" s="399"/>
      <c r="J45" s="336"/>
      <c r="K45" s="337"/>
      <c r="L45" s="337"/>
      <c r="M45" s="637" t="s">
        <v>138</v>
      </c>
      <c r="N45" s="339" t="s">
        <v>2688</v>
      </c>
      <c r="O45" s="339" t="s">
        <v>134</v>
      </c>
      <c r="P45" s="339" t="s">
        <v>4422</v>
      </c>
      <c r="Q45" s="642"/>
      <c r="R45" s="29"/>
    </row>
    <row r="46" spans="1:18" s="24" customFormat="1" ht="12.75">
      <c r="A46" t="s">
        <v>4324</v>
      </c>
      <c r="B46" t="s">
        <v>2834</v>
      </c>
      <c r="C46" s="488" t="s">
        <v>3556</v>
      </c>
      <c r="D46" s="431"/>
      <c r="E46" s="431"/>
      <c r="F46" s="431"/>
      <c r="G46" s="2">
        <v>9000.44</v>
      </c>
      <c r="H46" s="335" t="s">
        <v>133</v>
      </c>
      <c r="I46" s="399"/>
      <c r="J46" s="336"/>
      <c r="K46" s="337"/>
      <c r="L46" s="337"/>
      <c r="M46" s="637" t="s">
        <v>138</v>
      </c>
      <c r="N46" s="339" t="s">
        <v>3593</v>
      </c>
      <c r="O46" s="339" t="s">
        <v>136</v>
      </c>
      <c r="P46" s="339" t="s">
        <v>4423</v>
      </c>
      <c r="Q46" s="642"/>
      <c r="R46" s="29"/>
    </row>
    <row r="47" spans="1:18" s="24" customFormat="1" ht="12.75">
      <c r="A47" t="s">
        <v>4324</v>
      </c>
      <c r="B47" t="s">
        <v>2834</v>
      </c>
      <c r="C47" s="615" t="s">
        <v>3533</v>
      </c>
      <c r="D47" s="431"/>
      <c r="E47" s="431"/>
      <c r="F47" s="431"/>
      <c r="G47" s="2">
        <v>9000.44</v>
      </c>
      <c r="H47" s="335"/>
      <c r="I47" s="399"/>
      <c r="J47" s="336"/>
      <c r="K47" s="337"/>
      <c r="L47" s="337"/>
      <c r="M47" s="637" t="s">
        <v>138</v>
      </c>
      <c r="N47" s="339" t="s">
        <v>3578</v>
      </c>
      <c r="O47" s="339" t="s">
        <v>136</v>
      </c>
      <c r="P47" s="339" t="s">
        <v>4418</v>
      </c>
      <c r="Q47" s="642"/>
      <c r="R47" s="29"/>
    </row>
    <row r="48" spans="1:18" s="24" customFormat="1" ht="12.75">
      <c r="A48" t="s">
        <v>4324</v>
      </c>
      <c r="B48" t="s">
        <v>2834</v>
      </c>
      <c r="C48" s="615" t="s">
        <v>4181</v>
      </c>
      <c r="D48" s="431"/>
      <c r="E48" s="431"/>
      <c r="F48" s="431"/>
      <c r="G48" s="2">
        <v>9000.44</v>
      </c>
      <c r="H48" s="335"/>
      <c r="I48" s="399"/>
      <c r="J48" s="336"/>
      <c r="K48" s="337"/>
      <c r="L48" s="337"/>
      <c r="M48" s="637" t="s">
        <v>138</v>
      </c>
      <c r="N48" s="339" t="s">
        <v>4198</v>
      </c>
      <c r="O48" s="339" t="s">
        <v>136</v>
      </c>
      <c r="P48" s="339" t="s">
        <v>4418</v>
      </c>
      <c r="Q48" s="642"/>
      <c r="R48" s="29"/>
    </row>
    <row r="49" spans="1:18" s="24" customFormat="1" ht="12.75">
      <c r="A49" t="s">
        <v>4322</v>
      </c>
      <c r="B49" t="s">
        <v>2834</v>
      </c>
      <c r="C49" s="488" t="s">
        <v>3532</v>
      </c>
      <c r="D49" s="431"/>
      <c r="E49" s="431"/>
      <c r="F49" s="431"/>
      <c r="G49" s="2">
        <v>9000.44</v>
      </c>
      <c r="H49" s="335"/>
      <c r="I49" s="399"/>
      <c r="J49" s="336"/>
      <c r="K49" s="337"/>
      <c r="L49" s="337"/>
      <c r="M49" s="637" t="s">
        <v>138</v>
      </c>
      <c r="N49" s="339" t="s">
        <v>3577</v>
      </c>
      <c r="O49" s="339" t="s">
        <v>136</v>
      </c>
      <c r="P49" s="339" t="s">
        <v>4419</v>
      </c>
      <c r="Q49" s="642"/>
      <c r="R49" s="29"/>
    </row>
    <row r="50" spans="1:18" s="24" customFormat="1" ht="12.75">
      <c r="A50" t="s">
        <v>4322</v>
      </c>
      <c r="B50" t="s">
        <v>2834</v>
      </c>
      <c r="C50" s="488" t="s">
        <v>4340</v>
      </c>
      <c r="D50" s="431"/>
      <c r="E50" s="431"/>
      <c r="F50" s="431"/>
      <c r="G50" s="2">
        <v>9000.44</v>
      </c>
      <c r="H50" s="335"/>
      <c r="I50" s="399"/>
      <c r="J50" s="336"/>
      <c r="K50" s="337"/>
      <c r="L50" s="337"/>
      <c r="M50" s="637" t="s">
        <v>138</v>
      </c>
      <c r="N50" s="339" t="s">
        <v>4410</v>
      </c>
      <c r="O50" s="339" t="s">
        <v>136</v>
      </c>
      <c r="P50" s="339" t="s">
        <v>4419</v>
      </c>
      <c r="Q50" s="642"/>
      <c r="R50" s="29"/>
    </row>
    <row r="51" spans="1:18" s="24" customFormat="1" ht="12.75">
      <c r="A51" t="s">
        <v>4357</v>
      </c>
      <c r="B51" t="s">
        <v>2834</v>
      </c>
      <c r="C51" s="488" t="s">
        <v>3309</v>
      </c>
      <c r="D51" s="431"/>
      <c r="E51" s="431"/>
      <c r="F51" s="431"/>
      <c r="G51" s="2">
        <v>9000.44</v>
      </c>
      <c r="H51" s="335"/>
      <c r="I51" s="399"/>
      <c r="J51" s="336"/>
      <c r="K51" s="337"/>
      <c r="L51" s="337"/>
      <c r="M51" s="637" t="s">
        <v>138</v>
      </c>
      <c r="N51" s="339" t="s">
        <v>3364</v>
      </c>
      <c r="O51" s="339" t="s">
        <v>141</v>
      </c>
      <c r="P51" s="339" t="s">
        <v>4423</v>
      </c>
      <c r="Q51" s="642"/>
      <c r="R51" s="29"/>
    </row>
    <row r="52" spans="1:18" s="24" customFormat="1" ht="12.75">
      <c r="A52" t="s">
        <v>4357</v>
      </c>
      <c r="B52" t="s">
        <v>2834</v>
      </c>
      <c r="C52" s="341" t="s">
        <v>3556</v>
      </c>
      <c r="D52" s="431"/>
      <c r="E52" s="431"/>
      <c r="F52" s="431"/>
      <c r="G52" s="2">
        <v>9000.44</v>
      </c>
      <c r="H52" s="335" t="s">
        <v>133</v>
      </c>
      <c r="I52" s="399"/>
      <c r="J52" s="336"/>
      <c r="K52" s="337"/>
      <c r="L52" s="337"/>
      <c r="M52" s="637" t="s">
        <v>138</v>
      </c>
      <c r="N52" s="339" t="s">
        <v>4371</v>
      </c>
      <c r="O52" s="339" t="s">
        <v>136</v>
      </c>
      <c r="P52" s="339" t="s">
        <v>4418</v>
      </c>
      <c r="Q52" s="642"/>
      <c r="R52" s="29"/>
    </row>
    <row r="53" spans="1:18" s="24" customFormat="1" ht="12.75">
      <c r="A53" t="s">
        <v>4357</v>
      </c>
      <c r="B53" t="s">
        <v>2834</v>
      </c>
      <c r="C53" s="488" t="s">
        <v>3621</v>
      </c>
      <c r="D53" s="431"/>
      <c r="E53" s="431"/>
      <c r="F53" s="431"/>
      <c r="G53" s="2">
        <v>9000.44</v>
      </c>
      <c r="H53" s="335"/>
      <c r="I53" s="399"/>
      <c r="J53" s="336"/>
      <c r="K53" s="337"/>
      <c r="L53" s="337"/>
      <c r="M53" s="637" t="s">
        <v>138</v>
      </c>
      <c r="N53" s="339" t="s">
        <v>3694</v>
      </c>
      <c r="O53" s="339" t="s">
        <v>136</v>
      </c>
      <c r="P53" s="339" t="s">
        <v>4423</v>
      </c>
      <c r="Q53" s="642"/>
      <c r="R53" s="29"/>
    </row>
    <row r="54" spans="1:18" s="24" customFormat="1" ht="12.75">
      <c r="A54" t="s">
        <v>4357</v>
      </c>
      <c r="B54" t="s">
        <v>2834</v>
      </c>
      <c r="C54" s="488" t="s">
        <v>3733</v>
      </c>
      <c r="D54" s="431"/>
      <c r="E54" s="431"/>
      <c r="F54" s="431"/>
      <c r="G54" s="2">
        <v>9000.44</v>
      </c>
      <c r="H54" s="335"/>
      <c r="I54" s="399"/>
      <c r="J54" s="336"/>
      <c r="K54" s="337"/>
      <c r="L54" s="337"/>
      <c r="M54" s="637" t="s">
        <v>138</v>
      </c>
      <c r="N54" s="339" t="s">
        <v>3749</v>
      </c>
      <c r="O54" s="339" t="s">
        <v>136</v>
      </c>
      <c r="P54" s="339" t="s">
        <v>4423</v>
      </c>
      <c r="Q54" s="642"/>
      <c r="R54" s="29"/>
    </row>
    <row r="55" spans="1:18" s="24" customFormat="1" ht="12.75">
      <c r="A55" t="s">
        <v>4357</v>
      </c>
      <c r="B55" t="s">
        <v>2834</v>
      </c>
      <c r="C55" s="488" t="s">
        <v>3732</v>
      </c>
      <c r="D55" s="431"/>
      <c r="E55" s="431"/>
      <c r="F55" s="431"/>
      <c r="G55" s="2">
        <v>9000.44</v>
      </c>
      <c r="H55" s="335"/>
      <c r="I55" s="399"/>
      <c r="J55" s="336"/>
      <c r="K55" s="337"/>
      <c r="L55" s="337"/>
      <c r="M55" s="637" t="s">
        <v>138</v>
      </c>
      <c r="N55" s="339" t="s">
        <v>3748</v>
      </c>
      <c r="O55" s="339" t="s">
        <v>136</v>
      </c>
      <c r="P55" s="339" t="s">
        <v>4423</v>
      </c>
      <c r="Q55" s="642"/>
      <c r="R55" s="29"/>
    </row>
    <row r="56" spans="1:18" s="24" customFormat="1" ht="12.75">
      <c r="A56" t="s">
        <v>4357</v>
      </c>
      <c r="B56" t="s">
        <v>2834</v>
      </c>
      <c r="C56" s="488" t="s">
        <v>4367</v>
      </c>
      <c r="D56" s="431"/>
      <c r="E56" s="431"/>
      <c r="F56" s="431"/>
      <c r="G56" s="2">
        <v>9000.44</v>
      </c>
      <c r="H56" s="335"/>
      <c r="I56" s="399"/>
      <c r="J56" s="336"/>
      <c r="K56" s="337"/>
      <c r="L56" s="337"/>
      <c r="M56" s="637" t="s">
        <v>138</v>
      </c>
      <c r="N56" s="339" t="s">
        <v>4411</v>
      </c>
      <c r="O56" s="339" t="s">
        <v>136</v>
      </c>
      <c r="P56" s="339" t="s">
        <v>4423</v>
      </c>
      <c r="Q56" s="642"/>
      <c r="R56" s="29"/>
    </row>
    <row r="57" spans="1:18" s="24" customFormat="1" ht="12.75">
      <c r="A57" t="s">
        <v>4323</v>
      </c>
      <c r="B57" t="s">
        <v>2834</v>
      </c>
      <c r="C57" s="488" t="s">
        <v>2763</v>
      </c>
      <c r="D57" s="431"/>
      <c r="E57" s="431"/>
      <c r="F57" s="431"/>
      <c r="G57" s="2">
        <v>10494.52</v>
      </c>
      <c r="H57" s="335" t="s">
        <v>135</v>
      </c>
      <c r="I57" s="399"/>
      <c r="J57" s="336"/>
      <c r="K57" s="337"/>
      <c r="L57" s="337"/>
      <c r="M57" s="637" t="s">
        <v>138</v>
      </c>
      <c r="N57" s="339" t="s">
        <v>2792</v>
      </c>
      <c r="O57" s="339" t="s">
        <v>141</v>
      </c>
      <c r="P57" s="339" t="s">
        <v>4420</v>
      </c>
      <c r="Q57" s="642"/>
      <c r="R57" s="29"/>
    </row>
    <row r="58" spans="1:18" s="24" customFormat="1" ht="12.75">
      <c r="A58" t="s">
        <v>4322</v>
      </c>
      <c r="B58" t="s">
        <v>2834</v>
      </c>
      <c r="C58" s="488" t="s">
        <v>2519</v>
      </c>
      <c r="D58" s="431"/>
      <c r="E58" s="431"/>
      <c r="F58" s="431"/>
      <c r="G58" s="2">
        <v>11456.16</v>
      </c>
      <c r="H58" s="335"/>
      <c r="I58" s="399"/>
      <c r="J58" s="336"/>
      <c r="K58" s="337"/>
      <c r="L58" s="337"/>
      <c r="M58" s="637" t="s">
        <v>138</v>
      </c>
      <c r="N58" s="339" t="s">
        <v>2533</v>
      </c>
      <c r="O58" s="339" t="s">
        <v>134</v>
      </c>
      <c r="P58" s="339" t="s">
        <v>4419</v>
      </c>
      <c r="Q58" s="642"/>
      <c r="R58" s="29"/>
    </row>
    <row r="59" spans="1:18" s="24" customFormat="1" ht="12.75">
      <c r="A59" t="s">
        <v>4357</v>
      </c>
      <c r="B59" t="s">
        <v>2834</v>
      </c>
      <c r="C59" s="488" t="s">
        <v>4368</v>
      </c>
      <c r="D59" s="431"/>
      <c r="E59" s="431"/>
      <c r="F59" s="431"/>
      <c r="G59" s="2">
        <v>11456.16</v>
      </c>
      <c r="H59" s="335"/>
      <c r="I59" s="399"/>
      <c r="J59" s="336"/>
      <c r="K59" s="337"/>
      <c r="L59" s="337"/>
      <c r="M59" s="637" t="s">
        <v>138</v>
      </c>
      <c r="N59" s="339" t="s">
        <v>4412</v>
      </c>
      <c r="O59" s="339" t="s">
        <v>134</v>
      </c>
      <c r="P59" s="339" t="s">
        <v>4423</v>
      </c>
      <c r="Q59" s="642"/>
      <c r="R59" s="29"/>
    </row>
    <row r="60" spans="1:18" s="24" customFormat="1" ht="12.75">
      <c r="A60" t="s">
        <v>4357</v>
      </c>
      <c r="B60" t="s">
        <v>2834</v>
      </c>
      <c r="C60" s="488" t="s">
        <v>2312</v>
      </c>
      <c r="D60" s="431"/>
      <c r="E60" s="431"/>
      <c r="F60" s="431"/>
      <c r="G60" s="2">
        <v>11456.16</v>
      </c>
      <c r="H60" s="335"/>
      <c r="I60" s="399"/>
      <c r="J60" s="336"/>
      <c r="K60" s="337"/>
      <c r="L60" s="337"/>
      <c r="M60" s="637" t="s">
        <v>138</v>
      </c>
      <c r="N60" s="339" t="s">
        <v>2349</v>
      </c>
      <c r="O60" s="339" t="s">
        <v>134</v>
      </c>
      <c r="P60" s="339" t="s">
        <v>4423</v>
      </c>
      <c r="Q60" s="642"/>
      <c r="R60" s="29"/>
    </row>
    <row r="61" spans="1:18" s="24" customFormat="1" ht="12.75">
      <c r="A61" t="s">
        <v>4357</v>
      </c>
      <c r="B61" t="s">
        <v>2834</v>
      </c>
      <c r="C61" s="488" t="s">
        <v>3530</v>
      </c>
      <c r="D61" s="431"/>
      <c r="E61" s="431"/>
      <c r="F61" s="431"/>
      <c r="G61" s="2">
        <v>11456.16</v>
      </c>
      <c r="H61" s="335"/>
      <c r="I61" s="399"/>
      <c r="J61" s="336"/>
      <c r="K61" s="337"/>
      <c r="L61" s="337"/>
      <c r="M61" s="637" t="s">
        <v>138</v>
      </c>
      <c r="N61" s="339" t="s">
        <v>3576</v>
      </c>
      <c r="O61" s="339" t="s">
        <v>134</v>
      </c>
      <c r="P61" s="339" t="s">
        <v>4423</v>
      </c>
      <c r="Q61" s="642"/>
      <c r="R61" s="29"/>
    </row>
    <row r="62" spans="1:18" s="24" customFormat="1" ht="12.75">
      <c r="A62" t="s">
        <v>4323</v>
      </c>
      <c r="B62" t="s">
        <v>2834</v>
      </c>
      <c r="C62" s="488" t="s">
        <v>2207</v>
      </c>
      <c r="D62" s="431"/>
      <c r="E62" s="431"/>
      <c r="F62" s="431"/>
      <c r="G62" s="2">
        <v>11456.19</v>
      </c>
      <c r="H62" s="335"/>
      <c r="I62" s="399"/>
      <c r="J62" s="336"/>
      <c r="K62" s="337"/>
      <c r="L62" s="337"/>
      <c r="M62" s="637" t="s">
        <v>138</v>
      </c>
      <c r="N62" s="339" t="s">
        <v>2260</v>
      </c>
      <c r="O62" s="339" t="s">
        <v>134</v>
      </c>
      <c r="P62" s="339" t="s">
        <v>4420</v>
      </c>
      <c r="Q62" s="642"/>
      <c r="R62" s="29"/>
    </row>
    <row r="63" spans="1:18" s="24" customFormat="1" ht="12.75">
      <c r="A63" t="s">
        <v>4357</v>
      </c>
      <c r="B63" t="s">
        <v>2834</v>
      </c>
      <c r="C63" s="488" t="s">
        <v>4369</v>
      </c>
      <c r="D63" s="431"/>
      <c r="E63" s="431"/>
      <c r="F63" s="431"/>
      <c r="G63" s="2">
        <v>11648.72</v>
      </c>
      <c r="H63" s="335"/>
      <c r="I63" s="399"/>
      <c r="J63" s="336"/>
      <c r="K63" s="337"/>
      <c r="L63" s="337"/>
      <c r="M63" s="637" t="s">
        <v>138</v>
      </c>
      <c r="N63" s="339" t="s">
        <v>4413</v>
      </c>
      <c r="O63" s="339" t="s">
        <v>134</v>
      </c>
      <c r="P63" s="339" t="s">
        <v>4423</v>
      </c>
      <c r="Q63" s="642"/>
      <c r="R63" s="29"/>
    </row>
    <row r="64" spans="1:18" s="24" customFormat="1" ht="12.75">
      <c r="A64" t="s">
        <v>4357</v>
      </c>
      <c r="B64" t="s">
        <v>2834</v>
      </c>
      <c r="C64" s="488" t="s">
        <v>4366</v>
      </c>
      <c r="D64" s="431"/>
      <c r="E64" s="431"/>
      <c r="F64" s="431"/>
      <c r="G64" s="2">
        <v>18456.759999999998</v>
      </c>
      <c r="H64" s="335"/>
      <c r="I64" s="399"/>
      <c r="J64" s="336"/>
      <c r="K64" s="337"/>
      <c r="L64" s="337"/>
      <c r="M64" s="637" t="s">
        <v>138</v>
      </c>
      <c r="N64" s="339" t="s">
        <v>4414</v>
      </c>
      <c r="O64" s="339" t="s">
        <v>457</v>
      </c>
      <c r="P64" s="339" t="s">
        <v>4423</v>
      </c>
      <c r="Q64" s="642"/>
      <c r="R64" s="29"/>
    </row>
    <row r="65" spans="1:18" s="24" customFormat="1" ht="12.75">
      <c r="A65" t="s">
        <v>4357</v>
      </c>
      <c r="B65" t="s">
        <v>2834</v>
      </c>
      <c r="C65" s="488" t="s">
        <v>4370</v>
      </c>
      <c r="D65" s="431"/>
      <c r="E65" s="431"/>
      <c r="F65" s="431"/>
      <c r="G65" s="2">
        <v>38315.96</v>
      </c>
      <c r="H65" s="335"/>
      <c r="I65" s="399"/>
      <c r="J65" s="336"/>
      <c r="K65" s="337"/>
      <c r="L65" s="337"/>
      <c r="M65" s="637" t="s">
        <v>138</v>
      </c>
      <c r="N65" s="339" t="s">
        <v>4415</v>
      </c>
      <c r="O65" s="339" t="s">
        <v>4387</v>
      </c>
      <c r="P65" s="339" t="s">
        <v>4423</v>
      </c>
      <c r="Q65" s="642"/>
      <c r="R65" s="29"/>
    </row>
    <row r="66" spans="1:18" s="24" customFormat="1" ht="12.75">
      <c r="A66" t="s">
        <v>4323</v>
      </c>
      <c r="B66" t="s">
        <v>2834</v>
      </c>
      <c r="C66" s="488" t="s">
        <v>4339</v>
      </c>
      <c r="D66" s="431"/>
      <c r="E66" s="431"/>
      <c r="F66" s="431"/>
      <c r="G66" s="2">
        <v>38315.99</v>
      </c>
      <c r="H66" s="335"/>
      <c r="I66" s="399"/>
      <c r="J66" s="336"/>
      <c r="K66" s="337"/>
      <c r="L66" s="337"/>
      <c r="M66" s="637" t="s">
        <v>138</v>
      </c>
      <c r="N66" s="339" t="s">
        <v>4386</v>
      </c>
      <c r="O66" s="339" t="s">
        <v>4387</v>
      </c>
      <c r="P66" s="339" t="s">
        <v>4420</v>
      </c>
      <c r="Q66" s="642"/>
      <c r="R66" s="29"/>
    </row>
    <row r="67" spans="1:18" s="24" customFormat="1" ht="12.75">
      <c r="A67" s="51" t="s">
        <v>4357</v>
      </c>
      <c r="B67" s="51" t="s">
        <v>2770</v>
      </c>
      <c r="C67" s="51">
        <v>200028</v>
      </c>
      <c r="D67" s="431"/>
      <c r="E67" s="431"/>
      <c r="F67" s="431"/>
      <c r="G67" s="6">
        <v>-4981.74</v>
      </c>
      <c r="H67" s="335"/>
      <c r="I67" s="399"/>
      <c r="J67" s="336"/>
      <c r="K67" s="337"/>
      <c r="L67" s="337"/>
      <c r="M67" s="637" t="s">
        <v>138</v>
      </c>
      <c r="N67" s="339"/>
      <c r="O67" s="339"/>
      <c r="P67" s="339" t="s">
        <v>4424</v>
      </c>
      <c r="Q67" s="642"/>
      <c r="R67" s="29"/>
    </row>
    <row r="68" spans="1:18" s="24" customFormat="1" ht="12.75">
      <c r="A68" s="341"/>
      <c r="B68" s="341"/>
      <c r="C68" s="341"/>
      <c r="D68" s="431"/>
      <c r="E68" s="431"/>
      <c r="F68" s="431"/>
      <c r="G68" s="353"/>
      <c r="H68" s="335"/>
      <c r="I68" s="399"/>
      <c r="J68" s="336"/>
      <c r="K68" s="337"/>
      <c r="L68" s="337"/>
      <c r="M68" s="637"/>
      <c r="N68" s="339"/>
      <c r="O68" s="339"/>
      <c r="P68" s="339"/>
      <c r="Q68" s="642"/>
      <c r="R68" s="29"/>
    </row>
    <row r="69" spans="1:18" s="24" customFormat="1" ht="12.75">
      <c r="A69" s="341"/>
      <c r="B69" s="341"/>
      <c r="C69" s="341"/>
      <c r="D69" s="431"/>
      <c r="E69" s="431"/>
      <c r="F69" s="431"/>
      <c r="G69" s="353"/>
      <c r="H69" s="335"/>
      <c r="I69" s="399"/>
      <c r="J69" s="336"/>
      <c r="K69" s="337"/>
      <c r="L69" s="337"/>
      <c r="M69" s="637"/>
      <c r="N69" s="339"/>
      <c r="O69" s="339"/>
      <c r="P69" s="339"/>
      <c r="Q69" s="642"/>
      <c r="R69" s="29"/>
    </row>
    <row r="70" spans="1:18" s="24" customFormat="1" ht="12.75">
      <c r="A70" s="341"/>
      <c r="B70" s="341"/>
      <c r="C70" s="341"/>
      <c r="D70" s="431"/>
      <c r="E70" s="431"/>
      <c r="F70" s="431"/>
      <c r="G70" s="353"/>
      <c r="H70" s="335"/>
      <c r="I70" s="399"/>
      <c r="J70" s="336"/>
      <c r="K70" s="337"/>
      <c r="L70" s="337"/>
      <c r="M70" s="637"/>
      <c r="N70" s="339"/>
      <c r="O70" s="339"/>
      <c r="P70" s="339"/>
      <c r="Q70" s="642"/>
      <c r="R70" s="29"/>
    </row>
    <row r="71" spans="1:18" s="24" customFormat="1" ht="13.5" thickBot="1">
      <c r="A71" s="499"/>
      <c r="B71" s="431"/>
      <c r="C71"/>
      <c r="D71" s="334"/>
      <c r="E71" s="333"/>
      <c r="F71" s="333"/>
      <c r="G71" s="2"/>
      <c r="H71" s="335"/>
      <c r="I71" s="399"/>
      <c r="J71" s="336"/>
      <c r="K71" s="337"/>
      <c r="L71" s="337"/>
      <c r="M71" s="338"/>
      <c r="N71" s="339"/>
      <c r="O71" s="339"/>
      <c r="P71" s="339"/>
      <c r="Q71" s="28"/>
      <c r="R71" s="29"/>
    </row>
    <row r="72" spans="1:18" s="32" customFormat="1" ht="12.75" thickBot="1">
      <c r="A72" s="39"/>
      <c r="B72" s="10"/>
      <c r="C72" s="10"/>
      <c r="D72" s="72">
        <f>SUM(D5:D71)</f>
        <v>0</v>
      </c>
      <c r="E72" s="10"/>
      <c r="F72" s="10"/>
      <c r="G72" s="72">
        <f>SUM(G5:G71)</f>
        <v>318526.08000000007</v>
      </c>
      <c r="H72" s="22"/>
      <c r="I72" s="72">
        <f>SUM(I5:I71)</f>
        <v>0</v>
      </c>
      <c r="J72" s="72">
        <f>SUM(J5:J71)</f>
        <v>0</v>
      </c>
      <c r="K72" s="36"/>
      <c r="L72" s="10"/>
      <c r="M72" s="34"/>
      <c r="N72" s="37" t="s">
        <v>223</v>
      </c>
      <c r="O72" s="38">
        <f>SUM(I72:K72)</f>
        <v>0</v>
      </c>
      <c r="Q72" s="33"/>
      <c r="R72" s="9"/>
    </row>
    <row r="73" spans="1:18" s="32" customFormat="1">
      <c r="A73" s="39"/>
      <c r="B73" s="10"/>
      <c r="C73" s="559"/>
      <c r="D73" s="10"/>
      <c r="E73" s="10"/>
      <c r="F73" s="10"/>
      <c r="G73" s="559"/>
      <c r="H73" s="22"/>
      <c r="I73" s="10"/>
      <c r="J73" s="10"/>
      <c r="K73" s="10"/>
      <c r="L73" s="10"/>
      <c r="M73" s="34"/>
      <c r="N73" s="35"/>
      <c r="O73" s="31"/>
      <c r="Q73" s="33"/>
      <c r="R73" s="9"/>
    </row>
  </sheetData>
  <autoFilter ref="A4:R72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workbookViewId="0">
      <selection activeCell="G1" sqref="G1:G63"/>
    </sheetView>
  </sheetViews>
  <sheetFormatPr baseColWidth="10" defaultRowHeight="12.75"/>
  <cols>
    <col min="2" max="2" width="11" bestFit="1" customWidth="1"/>
    <col min="6" max="6" width="19.7109375" bestFit="1" customWidth="1"/>
  </cols>
  <sheetData>
    <row r="1" spans="1:7">
      <c r="A1" s="343" t="s">
        <v>4322</v>
      </c>
      <c r="B1" s="343">
        <v>7300029018</v>
      </c>
      <c r="C1" s="343" t="s">
        <v>2730</v>
      </c>
      <c r="D1" s="343" t="s">
        <v>3556</v>
      </c>
      <c r="E1" s="343" t="s">
        <v>4095</v>
      </c>
      <c r="F1" s="343" t="s">
        <v>2731</v>
      </c>
      <c r="G1" s="344">
        <v>-9000.44</v>
      </c>
    </row>
    <row r="2" spans="1:7">
      <c r="A2" s="343" t="s">
        <v>4323</v>
      </c>
      <c r="B2" s="343">
        <v>7300029149</v>
      </c>
      <c r="C2" s="343" t="s">
        <v>2730</v>
      </c>
      <c r="D2" s="343" t="s">
        <v>2763</v>
      </c>
      <c r="E2" s="343" t="s">
        <v>2563</v>
      </c>
      <c r="F2" s="343" t="s">
        <v>2731</v>
      </c>
      <c r="G2" s="344">
        <v>-6351</v>
      </c>
    </row>
    <row r="3" spans="1:7">
      <c r="A3" s="445" t="s">
        <v>4324</v>
      </c>
      <c r="B3" s="445">
        <v>7400152830</v>
      </c>
      <c r="C3" s="445" t="s">
        <v>2742</v>
      </c>
      <c r="D3" s="445" t="s">
        <v>4325</v>
      </c>
      <c r="E3" s="445" t="s">
        <v>157</v>
      </c>
      <c r="F3" s="445" t="s">
        <v>2834</v>
      </c>
      <c r="G3" s="422">
        <v>1241.2</v>
      </c>
    </row>
    <row r="4" spans="1:7">
      <c r="A4" s="445" t="s">
        <v>4324</v>
      </c>
      <c r="B4" s="445">
        <v>7400152832</v>
      </c>
      <c r="C4" s="445" t="s">
        <v>2742</v>
      </c>
      <c r="D4" s="445" t="s">
        <v>4326</v>
      </c>
      <c r="E4" s="445" t="s">
        <v>157</v>
      </c>
      <c r="F4" s="445" t="s">
        <v>2834</v>
      </c>
      <c r="G4" s="422">
        <v>1241.2</v>
      </c>
    </row>
    <row r="5" spans="1:7">
      <c r="A5" s="445" t="s">
        <v>4324</v>
      </c>
      <c r="B5" s="445">
        <v>7400152833</v>
      </c>
      <c r="C5" s="445" t="s">
        <v>2742</v>
      </c>
      <c r="D5" s="445" t="s">
        <v>4327</v>
      </c>
      <c r="E5" s="445" t="s">
        <v>157</v>
      </c>
      <c r="F5" s="445" t="s">
        <v>2834</v>
      </c>
      <c r="G5" s="422">
        <v>1241.2</v>
      </c>
    </row>
    <row r="6" spans="1:7">
      <c r="A6" s="445" t="s">
        <v>4324</v>
      </c>
      <c r="B6" s="445">
        <v>7400152835</v>
      </c>
      <c r="C6" s="445" t="s">
        <v>2742</v>
      </c>
      <c r="D6" s="445" t="s">
        <v>4328</v>
      </c>
      <c r="E6" s="445" t="s">
        <v>157</v>
      </c>
      <c r="F6" s="445" t="s">
        <v>2834</v>
      </c>
      <c r="G6" s="422">
        <v>1241.2</v>
      </c>
    </row>
    <row r="7" spans="1:7">
      <c r="A7" s="445" t="s">
        <v>4324</v>
      </c>
      <c r="B7" s="445">
        <v>7400152837</v>
      </c>
      <c r="C7" s="445" t="s">
        <v>2742</v>
      </c>
      <c r="D7" s="445" t="s">
        <v>4329</v>
      </c>
      <c r="E7" s="445" t="s">
        <v>157</v>
      </c>
      <c r="F7" s="445" t="s">
        <v>2834</v>
      </c>
      <c r="G7" s="422">
        <v>1241.2</v>
      </c>
    </row>
    <row r="8" spans="1:7">
      <c r="A8" s="445" t="s">
        <v>4324</v>
      </c>
      <c r="B8" s="445">
        <v>7400152840</v>
      </c>
      <c r="C8" s="445" t="s">
        <v>2742</v>
      </c>
      <c r="D8" s="445" t="s">
        <v>4330</v>
      </c>
      <c r="E8" s="445" t="s">
        <v>157</v>
      </c>
      <c r="F8" s="445" t="s">
        <v>2834</v>
      </c>
      <c r="G8" s="422">
        <v>1241.2</v>
      </c>
    </row>
    <row r="9" spans="1:7">
      <c r="A9" s="445" t="s">
        <v>4324</v>
      </c>
      <c r="B9" s="445">
        <v>7400152842</v>
      </c>
      <c r="C9" s="445" t="s">
        <v>2742</v>
      </c>
      <c r="D9" s="445" t="s">
        <v>4331</v>
      </c>
      <c r="E9" s="445" t="s">
        <v>157</v>
      </c>
      <c r="F9" s="445" t="s">
        <v>2834</v>
      </c>
      <c r="G9" s="422">
        <v>1241.2</v>
      </c>
    </row>
    <row r="10" spans="1:7">
      <c r="A10" s="445" t="s">
        <v>4324</v>
      </c>
      <c r="B10" s="445">
        <v>7400152844</v>
      </c>
      <c r="C10" s="445" t="s">
        <v>2742</v>
      </c>
      <c r="D10" s="445" t="s">
        <v>4332</v>
      </c>
      <c r="E10" s="445" t="s">
        <v>157</v>
      </c>
      <c r="F10" s="445" t="s">
        <v>2834</v>
      </c>
      <c r="G10" s="422">
        <v>1241.2</v>
      </c>
    </row>
    <row r="11" spans="1:7">
      <c r="A11" s="445" t="s">
        <v>4324</v>
      </c>
      <c r="B11" s="445">
        <v>7400152846</v>
      </c>
      <c r="C11" s="445" t="s">
        <v>2742</v>
      </c>
      <c r="D11" s="445" t="s">
        <v>4333</v>
      </c>
      <c r="E11" s="445" t="s">
        <v>157</v>
      </c>
      <c r="F11" s="445" t="s">
        <v>2834</v>
      </c>
      <c r="G11" s="422">
        <v>1241.2</v>
      </c>
    </row>
    <row r="12" spans="1:7">
      <c r="A12" s="445" t="s">
        <v>4324</v>
      </c>
      <c r="B12" s="445">
        <v>7400152849</v>
      </c>
      <c r="C12" s="445" t="s">
        <v>2742</v>
      </c>
      <c r="D12" s="445" t="s">
        <v>4334</v>
      </c>
      <c r="E12" s="445" t="s">
        <v>157</v>
      </c>
      <c r="F12" s="445" t="s">
        <v>2834</v>
      </c>
      <c r="G12" s="422">
        <v>1241.2</v>
      </c>
    </row>
    <row r="13" spans="1:7">
      <c r="A13" s="445" t="s">
        <v>4324</v>
      </c>
      <c r="B13" s="445">
        <v>7400152852</v>
      </c>
      <c r="C13" s="445" t="s">
        <v>2742</v>
      </c>
      <c r="D13" s="445" t="s">
        <v>4335</v>
      </c>
      <c r="E13" s="445" t="s">
        <v>157</v>
      </c>
      <c r="F13" s="445" t="s">
        <v>2834</v>
      </c>
      <c r="G13" s="422">
        <v>1241.2</v>
      </c>
    </row>
    <row r="14" spans="1:7">
      <c r="A14" s="445" t="s">
        <v>4324</v>
      </c>
      <c r="B14" s="445">
        <v>7400152856</v>
      </c>
      <c r="C14" s="445" t="s">
        <v>2742</v>
      </c>
      <c r="D14" s="445" t="s">
        <v>4336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4322</v>
      </c>
      <c r="B15" s="445">
        <v>7400153550</v>
      </c>
      <c r="C15" s="445" t="s">
        <v>2742</v>
      </c>
      <c r="D15" s="445" t="s">
        <v>4337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4322</v>
      </c>
      <c r="B16" s="445">
        <v>7400153553</v>
      </c>
      <c r="C16" s="445" t="s">
        <v>2742</v>
      </c>
      <c r="D16" s="445" t="s">
        <v>4338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4322</v>
      </c>
      <c r="B17" s="445">
        <v>7400153556</v>
      </c>
      <c r="C17" s="445" t="s">
        <v>2742</v>
      </c>
      <c r="D17" s="445" t="s">
        <v>4339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4322</v>
      </c>
      <c r="B18" s="445">
        <v>7400153643</v>
      </c>
      <c r="C18" s="445" t="s">
        <v>2742</v>
      </c>
      <c r="D18" s="445" t="s">
        <v>4341</v>
      </c>
      <c r="E18" s="445" t="s">
        <v>157</v>
      </c>
      <c r="F18" s="445" t="s">
        <v>2834</v>
      </c>
      <c r="G18" s="422">
        <v>1241.2</v>
      </c>
    </row>
    <row r="19" spans="1:7">
      <c r="A19" s="445" t="s">
        <v>4322</v>
      </c>
      <c r="B19" s="445">
        <v>7400153646</v>
      </c>
      <c r="C19" s="445" t="s">
        <v>2742</v>
      </c>
      <c r="D19" s="445" t="s">
        <v>4342</v>
      </c>
      <c r="E19" s="445" t="s">
        <v>157</v>
      </c>
      <c r="F19" s="445" t="s">
        <v>2834</v>
      </c>
      <c r="G19" s="422">
        <v>1241.2</v>
      </c>
    </row>
    <row r="20" spans="1:7">
      <c r="A20" s="445" t="s">
        <v>4322</v>
      </c>
      <c r="B20" s="445">
        <v>7400153649</v>
      </c>
      <c r="C20" s="445" t="s">
        <v>2742</v>
      </c>
      <c r="D20" s="445" t="s">
        <v>4343</v>
      </c>
      <c r="E20" s="445" t="s">
        <v>157</v>
      </c>
      <c r="F20" s="445" t="s">
        <v>2834</v>
      </c>
      <c r="G20" s="422">
        <v>1241.2</v>
      </c>
    </row>
    <row r="21" spans="1:7">
      <c r="A21" s="445" t="s">
        <v>4322</v>
      </c>
      <c r="B21" s="445">
        <v>7400153654</v>
      </c>
      <c r="C21" s="445" t="s">
        <v>2742</v>
      </c>
      <c r="D21" s="445" t="s">
        <v>4344</v>
      </c>
      <c r="E21" s="445" t="s">
        <v>157</v>
      </c>
      <c r="F21" s="445" t="s">
        <v>2834</v>
      </c>
      <c r="G21" s="422">
        <v>1241.2</v>
      </c>
    </row>
    <row r="22" spans="1:7">
      <c r="A22" s="445" t="s">
        <v>4322</v>
      </c>
      <c r="B22" s="445">
        <v>7400153659</v>
      </c>
      <c r="C22" s="445" t="s">
        <v>2742</v>
      </c>
      <c r="D22" s="445" t="s">
        <v>4345</v>
      </c>
      <c r="E22" s="445" t="s">
        <v>157</v>
      </c>
      <c r="F22" s="445" t="s">
        <v>2834</v>
      </c>
      <c r="G22" s="422">
        <v>1241.2</v>
      </c>
    </row>
    <row r="23" spans="1:7">
      <c r="A23" s="445" t="s">
        <v>4322</v>
      </c>
      <c r="B23" s="445">
        <v>7400153664</v>
      </c>
      <c r="C23" s="445" t="s">
        <v>2742</v>
      </c>
      <c r="D23" s="445" t="s">
        <v>4346</v>
      </c>
      <c r="E23" s="445" t="s">
        <v>157</v>
      </c>
      <c r="F23" s="445" t="s">
        <v>2834</v>
      </c>
      <c r="G23" s="422">
        <v>1241.2</v>
      </c>
    </row>
    <row r="24" spans="1:7">
      <c r="A24" s="445" t="s">
        <v>4323</v>
      </c>
      <c r="B24" s="445">
        <v>7400154663</v>
      </c>
      <c r="C24" s="445" t="s">
        <v>2742</v>
      </c>
      <c r="D24" s="445" t="s">
        <v>4347</v>
      </c>
      <c r="E24" s="445" t="s">
        <v>157</v>
      </c>
      <c r="F24" s="445" t="s">
        <v>2834</v>
      </c>
      <c r="G24" s="422">
        <v>1241.2</v>
      </c>
    </row>
    <row r="25" spans="1:7">
      <c r="A25" s="445" t="s">
        <v>4323</v>
      </c>
      <c r="B25" s="445">
        <v>7400154667</v>
      </c>
      <c r="C25" s="445" t="s">
        <v>2742</v>
      </c>
      <c r="D25" s="445" t="s">
        <v>4348</v>
      </c>
      <c r="E25" s="445" t="s">
        <v>157</v>
      </c>
      <c r="F25" s="445" t="s">
        <v>2834</v>
      </c>
      <c r="G25" s="422">
        <v>1241.2</v>
      </c>
    </row>
    <row r="26" spans="1:7">
      <c r="A26" s="445" t="s">
        <v>4323</v>
      </c>
      <c r="B26" s="445">
        <v>7400154671</v>
      </c>
      <c r="C26" s="445" t="s">
        <v>2742</v>
      </c>
      <c r="D26" s="445" t="s">
        <v>4349</v>
      </c>
      <c r="E26" s="445" t="s">
        <v>157</v>
      </c>
      <c r="F26" s="445" t="s">
        <v>2834</v>
      </c>
      <c r="G26" s="422">
        <v>1241.2</v>
      </c>
    </row>
    <row r="27" spans="1:7">
      <c r="A27" s="445" t="s">
        <v>4323</v>
      </c>
      <c r="B27" s="445">
        <v>7400154674</v>
      </c>
      <c r="C27" s="445" t="s">
        <v>2742</v>
      </c>
      <c r="D27" s="445" t="s">
        <v>4350</v>
      </c>
      <c r="E27" s="445" t="s">
        <v>157</v>
      </c>
      <c r="F27" s="445" t="s">
        <v>2834</v>
      </c>
      <c r="G27" s="422">
        <v>1241.2</v>
      </c>
    </row>
    <row r="28" spans="1:7">
      <c r="A28" s="445" t="s">
        <v>4323</v>
      </c>
      <c r="B28" s="445">
        <v>7400154677</v>
      </c>
      <c r="C28" s="445" t="s">
        <v>2742</v>
      </c>
      <c r="D28" s="445" t="s">
        <v>4351</v>
      </c>
      <c r="E28" s="445" t="s">
        <v>157</v>
      </c>
      <c r="F28" s="445" t="s">
        <v>2834</v>
      </c>
      <c r="G28" s="422">
        <v>1241.2</v>
      </c>
    </row>
    <row r="29" spans="1:7">
      <c r="A29" s="445" t="s">
        <v>4352</v>
      </c>
      <c r="B29" s="445">
        <v>7400156258</v>
      </c>
      <c r="C29" s="445" t="s">
        <v>2742</v>
      </c>
      <c r="D29" s="445" t="s">
        <v>4353</v>
      </c>
      <c r="E29" s="445" t="s">
        <v>157</v>
      </c>
      <c r="F29" s="445" t="s">
        <v>2834</v>
      </c>
      <c r="G29" s="422">
        <v>1241.2</v>
      </c>
    </row>
    <row r="30" spans="1:7">
      <c r="A30" s="445" t="s">
        <v>4352</v>
      </c>
      <c r="B30" s="445">
        <v>7400156262</v>
      </c>
      <c r="C30" s="445" t="s">
        <v>2742</v>
      </c>
      <c r="D30" s="445" t="s">
        <v>4354</v>
      </c>
      <c r="E30" s="445" t="s">
        <v>157</v>
      </c>
      <c r="F30" s="445" t="s">
        <v>2834</v>
      </c>
      <c r="G30" s="422">
        <v>1241.2</v>
      </c>
    </row>
    <row r="31" spans="1:7">
      <c r="A31" s="445" t="s">
        <v>4352</v>
      </c>
      <c r="B31" s="445">
        <v>7400156265</v>
      </c>
      <c r="C31" s="445" t="s">
        <v>2742</v>
      </c>
      <c r="D31" s="445" t="s">
        <v>4355</v>
      </c>
      <c r="E31" s="445" t="s">
        <v>157</v>
      </c>
      <c r="F31" s="445" t="s">
        <v>2834</v>
      </c>
      <c r="G31" s="422">
        <v>1241.2</v>
      </c>
    </row>
    <row r="32" spans="1:7">
      <c r="A32" s="445" t="s">
        <v>4357</v>
      </c>
      <c r="B32" s="445">
        <v>7400158125</v>
      </c>
      <c r="C32" s="445" t="s">
        <v>2742</v>
      </c>
      <c r="D32" s="445" t="s">
        <v>4358</v>
      </c>
      <c r="E32" s="445" t="s">
        <v>157</v>
      </c>
      <c r="F32" s="445" t="s">
        <v>2834</v>
      </c>
      <c r="G32" s="422">
        <v>1241.2</v>
      </c>
    </row>
    <row r="33" spans="1:7">
      <c r="A33" s="445" t="s">
        <v>4357</v>
      </c>
      <c r="B33" s="445">
        <v>7400158128</v>
      </c>
      <c r="C33" s="445" t="s">
        <v>2742</v>
      </c>
      <c r="D33" s="445" t="s">
        <v>4359</v>
      </c>
      <c r="E33" s="445" t="s">
        <v>157</v>
      </c>
      <c r="F33" s="445" t="s">
        <v>2834</v>
      </c>
      <c r="G33" s="422">
        <v>1241.2</v>
      </c>
    </row>
    <row r="34" spans="1:7">
      <c r="A34" s="445" t="s">
        <v>4357</v>
      </c>
      <c r="B34" s="445">
        <v>7400158131</v>
      </c>
      <c r="C34" s="445" t="s">
        <v>2742</v>
      </c>
      <c r="D34" s="445" t="s">
        <v>4360</v>
      </c>
      <c r="E34" s="445" t="s">
        <v>157</v>
      </c>
      <c r="F34" s="445" t="s">
        <v>2834</v>
      </c>
      <c r="G34" s="422">
        <v>1241.2</v>
      </c>
    </row>
    <row r="35" spans="1:7">
      <c r="A35" s="445" t="s">
        <v>4357</v>
      </c>
      <c r="B35" s="445">
        <v>7400158134</v>
      </c>
      <c r="C35" s="445" t="s">
        <v>2742</v>
      </c>
      <c r="D35" s="445" t="s">
        <v>4361</v>
      </c>
      <c r="E35" s="445" t="s">
        <v>157</v>
      </c>
      <c r="F35" s="445" t="s">
        <v>2834</v>
      </c>
      <c r="G35" s="422">
        <v>1241.2</v>
      </c>
    </row>
    <row r="36" spans="1:7">
      <c r="A36" s="445" t="s">
        <v>4357</v>
      </c>
      <c r="B36" s="445">
        <v>7400158137</v>
      </c>
      <c r="C36" s="445" t="s">
        <v>2742</v>
      </c>
      <c r="D36" s="445" t="s">
        <v>4362</v>
      </c>
      <c r="E36" s="445" t="s">
        <v>157</v>
      </c>
      <c r="F36" s="445" t="s">
        <v>2834</v>
      </c>
      <c r="G36" s="422">
        <v>1241.2</v>
      </c>
    </row>
    <row r="37" spans="1:7">
      <c r="A37" s="445" t="s">
        <v>4357</v>
      </c>
      <c r="B37" s="445">
        <v>7400158139</v>
      </c>
      <c r="C37" s="445" t="s">
        <v>2742</v>
      </c>
      <c r="D37" s="445" t="s">
        <v>4363</v>
      </c>
      <c r="E37" s="445" t="s">
        <v>157</v>
      </c>
      <c r="F37" s="445" t="s">
        <v>2834</v>
      </c>
      <c r="G37" s="422">
        <v>1241.2</v>
      </c>
    </row>
    <row r="38" spans="1:7">
      <c r="A38" s="445" t="s">
        <v>4357</v>
      </c>
      <c r="B38" s="445">
        <v>7400158142</v>
      </c>
      <c r="C38" s="445" t="s">
        <v>2742</v>
      </c>
      <c r="D38" s="445" t="s">
        <v>4364</v>
      </c>
      <c r="E38" s="445" t="s">
        <v>157</v>
      </c>
      <c r="F38" s="445" t="s">
        <v>2834</v>
      </c>
      <c r="G38" s="422">
        <v>1241.2</v>
      </c>
    </row>
    <row r="39" spans="1:7">
      <c r="A39" t="s">
        <v>4352</v>
      </c>
      <c r="B39">
        <v>7400156267</v>
      </c>
      <c r="C39" t="s">
        <v>2742</v>
      </c>
      <c r="D39" t="s">
        <v>4356</v>
      </c>
      <c r="E39" t="s">
        <v>4152</v>
      </c>
      <c r="F39" t="s">
        <v>2834</v>
      </c>
      <c r="G39" s="2">
        <v>4423.08</v>
      </c>
    </row>
    <row r="40" spans="1:7">
      <c r="A40" t="s">
        <v>4357</v>
      </c>
      <c r="B40">
        <v>7400158165</v>
      </c>
      <c r="C40" t="s">
        <v>2742</v>
      </c>
      <c r="D40" t="s">
        <v>2678</v>
      </c>
      <c r="E40" t="s">
        <v>4099</v>
      </c>
      <c r="F40" t="s">
        <v>2834</v>
      </c>
      <c r="G40" s="2">
        <v>8117.68</v>
      </c>
    </row>
    <row r="41" spans="1:7">
      <c r="A41" t="s">
        <v>4357</v>
      </c>
      <c r="B41">
        <v>7400158176</v>
      </c>
      <c r="C41" t="s">
        <v>2742</v>
      </c>
      <c r="D41" t="s">
        <v>2666</v>
      </c>
      <c r="E41" t="s">
        <v>4100</v>
      </c>
      <c r="F41" t="s">
        <v>2834</v>
      </c>
      <c r="G41" s="2">
        <v>8117.68</v>
      </c>
    </row>
    <row r="42" spans="1:7">
      <c r="A42" t="s">
        <v>4324</v>
      </c>
      <c r="B42">
        <v>7400152859</v>
      </c>
      <c r="C42" t="s">
        <v>2742</v>
      </c>
      <c r="D42" t="s">
        <v>3556</v>
      </c>
      <c r="E42" t="s">
        <v>4095</v>
      </c>
      <c r="F42" t="s">
        <v>2834</v>
      </c>
      <c r="G42" s="2">
        <v>9000.44</v>
      </c>
    </row>
    <row r="43" spans="1:7">
      <c r="A43" t="s">
        <v>4324</v>
      </c>
      <c r="B43">
        <v>7400152862</v>
      </c>
      <c r="C43" t="s">
        <v>2742</v>
      </c>
      <c r="D43" t="s">
        <v>3533</v>
      </c>
      <c r="E43" t="s">
        <v>4095</v>
      </c>
      <c r="F43" t="s">
        <v>2834</v>
      </c>
      <c r="G43" s="2">
        <v>9000.44</v>
      </c>
    </row>
    <row r="44" spans="1:7">
      <c r="A44" t="s">
        <v>4324</v>
      </c>
      <c r="B44">
        <v>7400152865</v>
      </c>
      <c r="C44" t="s">
        <v>2742</v>
      </c>
      <c r="D44" t="s">
        <v>4181</v>
      </c>
      <c r="E44" t="s">
        <v>4095</v>
      </c>
      <c r="F44" t="s">
        <v>2834</v>
      </c>
      <c r="G44" s="2">
        <v>9000.44</v>
      </c>
    </row>
    <row r="45" spans="1:7">
      <c r="A45" t="s">
        <v>4322</v>
      </c>
      <c r="B45">
        <v>7400153634</v>
      </c>
      <c r="C45" t="s">
        <v>2742</v>
      </c>
      <c r="D45" t="s">
        <v>3532</v>
      </c>
      <c r="E45" t="s">
        <v>4095</v>
      </c>
      <c r="F45" t="s">
        <v>2834</v>
      </c>
      <c r="G45" s="2">
        <v>9000.44</v>
      </c>
    </row>
    <row r="46" spans="1:7">
      <c r="A46" t="s">
        <v>4322</v>
      </c>
      <c r="B46">
        <v>7400153637</v>
      </c>
      <c r="C46" t="s">
        <v>2742</v>
      </c>
      <c r="D46" t="s">
        <v>4340</v>
      </c>
      <c r="E46" t="s">
        <v>4095</v>
      </c>
      <c r="F46" t="s">
        <v>2834</v>
      </c>
      <c r="G46" s="2">
        <v>9000.44</v>
      </c>
    </row>
    <row r="47" spans="1:7">
      <c r="A47" t="s">
        <v>4357</v>
      </c>
      <c r="B47">
        <v>7400158145</v>
      </c>
      <c r="C47" t="s">
        <v>2742</v>
      </c>
      <c r="D47" t="s">
        <v>3309</v>
      </c>
      <c r="E47" t="s">
        <v>4365</v>
      </c>
      <c r="F47" t="s">
        <v>2834</v>
      </c>
      <c r="G47" s="2">
        <v>9000.44</v>
      </c>
    </row>
    <row r="48" spans="1:7">
      <c r="A48" t="s">
        <v>4357</v>
      </c>
      <c r="B48">
        <v>7400158151</v>
      </c>
      <c r="C48" t="s">
        <v>2742</v>
      </c>
      <c r="D48" t="s">
        <v>3556</v>
      </c>
      <c r="E48" t="s">
        <v>4093</v>
      </c>
      <c r="F48" t="s">
        <v>2834</v>
      </c>
      <c r="G48" s="2">
        <v>9000.44</v>
      </c>
    </row>
    <row r="49" spans="1:7">
      <c r="A49" t="s">
        <v>4357</v>
      </c>
      <c r="B49">
        <v>7400158154</v>
      </c>
      <c r="C49" t="s">
        <v>2742</v>
      </c>
      <c r="D49" t="s">
        <v>3621</v>
      </c>
      <c r="E49" t="s">
        <v>4093</v>
      </c>
      <c r="F49" t="s">
        <v>2834</v>
      </c>
      <c r="G49" s="2">
        <v>9000.44</v>
      </c>
    </row>
    <row r="50" spans="1:7">
      <c r="A50" t="s">
        <v>4357</v>
      </c>
      <c r="B50">
        <v>7400158157</v>
      </c>
      <c r="C50" t="s">
        <v>2742</v>
      </c>
      <c r="D50" t="s">
        <v>3733</v>
      </c>
      <c r="E50" t="s">
        <v>4093</v>
      </c>
      <c r="F50" t="s">
        <v>2834</v>
      </c>
      <c r="G50" s="2">
        <v>9000.44</v>
      </c>
    </row>
    <row r="51" spans="1:7">
      <c r="A51" t="s">
        <v>4357</v>
      </c>
      <c r="B51">
        <v>7400158160</v>
      </c>
      <c r="C51" t="s">
        <v>2742</v>
      </c>
      <c r="D51" t="s">
        <v>3732</v>
      </c>
      <c r="E51" t="s">
        <v>4093</v>
      </c>
      <c r="F51" t="s">
        <v>2834</v>
      </c>
      <c r="G51" s="2">
        <v>9000.44</v>
      </c>
    </row>
    <row r="52" spans="1:7">
      <c r="A52" t="s">
        <v>4357</v>
      </c>
      <c r="B52">
        <v>7400158163</v>
      </c>
      <c r="C52" t="s">
        <v>2742</v>
      </c>
      <c r="D52" t="s">
        <v>4367</v>
      </c>
      <c r="E52" t="s">
        <v>4095</v>
      </c>
      <c r="F52" t="s">
        <v>2834</v>
      </c>
      <c r="G52" s="2">
        <v>9000.44</v>
      </c>
    </row>
    <row r="53" spans="1:7">
      <c r="A53" t="s">
        <v>4323</v>
      </c>
      <c r="B53">
        <v>7400154656</v>
      </c>
      <c r="C53" t="s">
        <v>2742</v>
      </c>
      <c r="D53" t="s">
        <v>2763</v>
      </c>
      <c r="E53" t="s">
        <v>4152</v>
      </c>
      <c r="F53" t="s">
        <v>2834</v>
      </c>
      <c r="G53" s="2">
        <v>10494.52</v>
      </c>
    </row>
    <row r="54" spans="1:7">
      <c r="A54" t="s">
        <v>4322</v>
      </c>
      <c r="B54">
        <v>7400153631</v>
      </c>
      <c r="C54" t="s">
        <v>2742</v>
      </c>
      <c r="D54" t="s">
        <v>2519</v>
      </c>
      <c r="E54" t="s">
        <v>4099</v>
      </c>
      <c r="F54" t="s">
        <v>2834</v>
      </c>
      <c r="G54" s="2">
        <v>11456.16</v>
      </c>
    </row>
    <row r="55" spans="1:7">
      <c r="A55" t="s">
        <v>4357</v>
      </c>
      <c r="B55">
        <v>7400158168</v>
      </c>
      <c r="C55" t="s">
        <v>2742</v>
      </c>
      <c r="D55" t="s">
        <v>4368</v>
      </c>
      <c r="E55" t="s">
        <v>4099</v>
      </c>
      <c r="F55" t="s">
        <v>2834</v>
      </c>
      <c r="G55" s="2">
        <v>11456.16</v>
      </c>
    </row>
    <row r="56" spans="1:7">
      <c r="A56" t="s">
        <v>4357</v>
      </c>
      <c r="B56">
        <v>7400158173</v>
      </c>
      <c r="C56" t="s">
        <v>2742</v>
      </c>
      <c r="D56" t="s">
        <v>2312</v>
      </c>
      <c r="E56" t="s">
        <v>4100</v>
      </c>
      <c r="F56" t="s">
        <v>2834</v>
      </c>
      <c r="G56" s="2">
        <v>11456.16</v>
      </c>
    </row>
    <row r="57" spans="1:7">
      <c r="A57" t="s">
        <v>4357</v>
      </c>
      <c r="B57">
        <v>7400158179</v>
      </c>
      <c r="C57" t="s">
        <v>2742</v>
      </c>
      <c r="D57" t="s">
        <v>3530</v>
      </c>
      <c r="E57" t="s">
        <v>4100</v>
      </c>
      <c r="F57" t="s">
        <v>2834</v>
      </c>
      <c r="G57" s="2">
        <v>11456.16</v>
      </c>
    </row>
    <row r="58" spans="1:7">
      <c r="A58" t="s">
        <v>4323</v>
      </c>
      <c r="B58">
        <v>7400154652</v>
      </c>
      <c r="C58" t="s">
        <v>2742</v>
      </c>
      <c r="D58" t="s">
        <v>2207</v>
      </c>
      <c r="E58" t="s">
        <v>4099</v>
      </c>
      <c r="F58" t="s">
        <v>2834</v>
      </c>
      <c r="G58" s="2">
        <v>11456.19</v>
      </c>
    </row>
    <row r="59" spans="1:7">
      <c r="A59" t="s">
        <v>4357</v>
      </c>
      <c r="B59">
        <v>7400158170</v>
      </c>
      <c r="C59" t="s">
        <v>2742</v>
      </c>
      <c r="D59" t="s">
        <v>4369</v>
      </c>
      <c r="E59" t="s">
        <v>4100</v>
      </c>
      <c r="F59" t="s">
        <v>2834</v>
      </c>
      <c r="G59" s="2">
        <v>11648.72</v>
      </c>
    </row>
    <row r="60" spans="1:7">
      <c r="A60" t="s">
        <v>4357</v>
      </c>
      <c r="B60">
        <v>7400158148</v>
      </c>
      <c r="C60" t="s">
        <v>2742</v>
      </c>
      <c r="D60" t="s">
        <v>4366</v>
      </c>
      <c r="E60" t="s">
        <v>4152</v>
      </c>
      <c r="F60" t="s">
        <v>2834</v>
      </c>
      <c r="G60" s="2">
        <v>18456.759999999998</v>
      </c>
    </row>
    <row r="61" spans="1:7">
      <c r="A61" t="s">
        <v>4357</v>
      </c>
      <c r="B61">
        <v>7400158181</v>
      </c>
      <c r="C61" t="s">
        <v>2742</v>
      </c>
      <c r="D61" t="s">
        <v>4370</v>
      </c>
      <c r="E61" t="s">
        <v>4100</v>
      </c>
      <c r="F61" t="s">
        <v>2834</v>
      </c>
      <c r="G61" s="2">
        <v>38315.96</v>
      </c>
    </row>
    <row r="62" spans="1:7">
      <c r="A62" t="s">
        <v>4323</v>
      </c>
      <c r="B62">
        <v>7400154648</v>
      </c>
      <c r="C62" t="s">
        <v>2742</v>
      </c>
      <c r="D62" t="s">
        <v>4339</v>
      </c>
      <c r="E62" t="s">
        <v>4100</v>
      </c>
      <c r="F62" t="s">
        <v>2834</v>
      </c>
      <c r="G62" s="2">
        <v>38315.99</v>
      </c>
    </row>
    <row r="63" spans="1:7">
      <c r="A63" s="51" t="s">
        <v>4357</v>
      </c>
      <c r="B63" s="51">
        <v>7300029813</v>
      </c>
      <c r="C63" s="51" t="s">
        <v>2769</v>
      </c>
      <c r="D63" s="51">
        <v>200028</v>
      </c>
      <c r="E63" s="51">
        <v>417</v>
      </c>
      <c r="F63" s="51" t="s">
        <v>2770</v>
      </c>
      <c r="G63" s="6">
        <v>-4981.74</v>
      </c>
    </row>
    <row r="64" spans="1:7">
      <c r="A64" t="s">
        <v>1066</v>
      </c>
      <c r="G64" s="6">
        <f>SUM(G1:G63)</f>
        <v>318526.08000000007</v>
      </c>
    </row>
    <row r="65" spans="1:1">
      <c r="A65" t="s">
        <v>4318</v>
      </c>
    </row>
    <row r="66" spans="1:1">
      <c r="A66" t="s">
        <v>4319</v>
      </c>
    </row>
    <row r="67" spans="1:1">
      <c r="A67" t="s">
        <v>4320</v>
      </c>
    </row>
    <row r="68" spans="1:1">
      <c r="A68" t="s">
        <v>4321</v>
      </c>
    </row>
    <row r="69" spans="1:1">
      <c r="A69" t="s">
        <v>621</v>
      </c>
    </row>
  </sheetData>
  <sortState ref="A3:G63">
    <sortCondition ref="G3:G63"/>
  </sortState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89"/>
  <sheetViews>
    <sheetView topLeftCell="A4" workbookViewId="0">
      <selection activeCell="B24" sqref="B24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4428</v>
      </c>
      <c r="E1" s="40"/>
      <c r="K1" s="814"/>
      <c r="L1" s="814"/>
      <c r="M1" s="814"/>
    </row>
    <row r="2" spans="1:13" ht="15">
      <c r="A2" s="814"/>
      <c r="B2" s="814"/>
      <c r="C2" s="814"/>
      <c r="D2" s="814"/>
      <c r="E2" s="814"/>
      <c r="F2" s="815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815"/>
      <c r="K3" s="41" t="s">
        <v>187</v>
      </c>
      <c r="L3" s="42"/>
      <c r="M3" s="814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814"/>
    </row>
    <row r="5" spans="1:13" ht="15" customHeight="1">
      <c r="A5" s="637" t="s">
        <v>138</v>
      </c>
      <c r="B5" s="396" t="s">
        <v>3593</v>
      </c>
      <c r="C5" s="339" t="s">
        <v>136</v>
      </c>
      <c r="D5" s="344">
        <v>-9000.44</v>
      </c>
      <c r="E5" s="335" t="s">
        <v>133</v>
      </c>
      <c r="F5" s="751" t="s">
        <v>190</v>
      </c>
      <c r="G5" s="357"/>
      <c r="H5" s="357"/>
      <c r="I5" s="357"/>
      <c r="L5" s="42"/>
      <c r="M5" s="814"/>
    </row>
    <row r="6" spans="1:13" ht="15" customHeight="1">
      <c r="A6" s="637" t="s">
        <v>138</v>
      </c>
      <c r="B6" s="339" t="s">
        <v>4398</v>
      </c>
      <c r="C6" s="339" t="s">
        <v>136</v>
      </c>
      <c r="D6" s="422">
        <v>1241.2</v>
      </c>
      <c r="E6" s="335"/>
      <c r="F6" s="751" t="s">
        <v>137</v>
      </c>
      <c r="G6" s="357"/>
      <c r="H6" s="357"/>
      <c r="I6" s="357"/>
      <c r="L6" s="42"/>
      <c r="M6" s="818"/>
    </row>
    <row r="7" spans="1:13" ht="15" customHeight="1">
      <c r="A7" s="637" t="s">
        <v>138</v>
      </c>
      <c r="B7" s="339" t="s">
        <v>4402</v>
      </c>
      <c r="C7" s="339" t="s">
        <v>136</v>
      </c>
      <c r="D7" s="422">
        <v>1241.2</v>
      </c>
      <c r="E7" s="335"/>
      <c r="F7" s="751" t="s">
        <v>137</v>
      </c>
      <c r="G7" s="357"/>
      <c r="H7" s="357"/>
      <c r="I7" s="357"/>
      <c r="L7" s="42"/>
      <c r="M7" s="818"/>
    </row>
    <row r="8" spans="1:13" ht="15" customHeight="1">
      <c r="A8" s="637" t="s">
        <v>138</v>
      </c>
      <c r="B8" s="339" t="s">
        <v>4403</v>
      </c>
      <c r="C8" s="339" t="s">
        <v>136</v>
      </c>
      <c r="D8" s="422">
        <v>1241.2</v>
      </c>
      <c r="E8" s="335"/>
      <c r="F8" s="751" t="s">
        <v>137</v>
      </c>
      <c r="G8" s="357"/>
      <c r="H8" s="357"/>
      <c r="I8" s="357"/>
      <c r="L8" s="42"/>
      <c r="M8" s="818"/>
    </row>
    <row r="9" spans="1:13" ht="15" customHeight="1">
      <c r="A9" s="637" t="s">
        <v>138</v>
      </c>
      <c r="B9" s="339" t="s">
        <v>4404</v>
      </c>
      <c r="C9" s="339" t="s">
        <v>136</v>
      </c>
      <c r="D9" s="422">
        <v>1241.2</v>
      </c>
      <c r="E9" s="335"/>
      <c r="F9" s="751" t="s">
        <v>137</v>
      </c>
      <c r="G9" s="357"/>
      <c r="H9" s="357"/>
      <c r="I9" s="357"/>
      <c r="L9" s="42"/>
      <c r="M9" s="818"/>
    </row>
    <row r="10" spans="1:13" ht="15" customHeight="1">
      <c r="A10" s="637" t="s">
        <v>138</v>
      </c>
      <c r="B10" s="396" t="s">
        <v>3593</v>
      </c>
      <c r="C10" s="339" t="s">
        <v>136</v>
      </c>
      <c r="D10" s="2">
        <v>9000.44</v>
      </c>
      <c r="E10" s="335" t="s">
        <v>133</v>
      </c>
      <c r="F10" s="751" t="s">
        <v>190</v>
      </c>
      <c r="G10" s="357"/>
      <c r="H10" s="357"/>
      <c r="I10" s="357"/>
      <c r="L10" s="42"/>
      <c r="M10" s="818"/>
    </row>
    <row r="11" spans="1:13" ht="15" customHeight="1">
      <c r="A11" s="637" t="s">
        <v>138</v>
      </c>
      <c r="B11" s="339" t="s">
        <v>3578</v>
      </c>
      <c r="C11" s="339" t="s">
        <v>136</v>
      </c>
      <c r="D11" s="2">
        <v>9000.44</v>
      </c>
      <c r="E11" s="335"/>
      <c r="F11" s="751" t="s">
        <v>190</v>
      </c>
      <c r="G11" s="357"/>
      <c r="H11" s="357"/>
      <c r="I11" s="357"/>
      <c r="L11" s="42"/>
      <c r="M11" s="818"/>
    </row>
    <row r="12" spans="1:13" ht="15" customHeight="1">
      <c r="A12" s="637" t="s">
        <v>138</v>
      </c>
      <c r="B12" s="398" t="s">
        <v>4198</v>
      </c>
      <c r="C12" s="339" t="s">
        <v>136</v>
      </c>
      <c r="D12" s="2">
        <v>9000.44</v>
      </c>
      <c r="E12" s="335"/>
      <c r="F12" s="751" t="s">
        <v>190</v>
      </c>
      <c r="G12" s="357"/>
      <c r="H12" s="357"/>
      <c r="I12" s="357"/>
      <c r="L12" s="42"/>
      <c r="M12" s="818"/>
    </row>
    <row r="13" spans="1:13" ht="15" customHeight="1">
      <c r="A13" s="637" t="s">
        <v>138</v>
      </c>
      <c r="B13" s="398" t="s">
        <v>3577</v>
      </c>
      <c r="C13" s="339" t="s">
        <v>136</v>
      </c>
      <c r="D13" s="2">
        <v>9000.44</v>
      </c>
      <c r="E13" s="335"/>
      <c r="F13" s="751" t="s">
        <v>190</v>
      </c>
      <c r="G13" s="357"/>
      <c r="H13" s="357"/>
      <c r="I13" s="357"/>
      <c r="L13" s="42"/>
      <c r="M13" s="818"/>
    </row>
    <row r="14" spans="1:13" ht="15" customHeight="1">
      <c r="A14" s="637" t="s">
        <v>138</v>
      </c>
      <c r="B14" s="398" t="s">
        <v>4410</v>
      </c>
      <c r="C14" s="339" t="s">
        <v>136</v>
      </c>
      <c r="D14" s="2">
        <v>9000.44</v>
      </c>
      <c r="E14" s="335"/>
      <c r="F14" s="751" t="s">
        <v>190</v>
      </c>
      <c r="G14" s="357"/>
      <c r="H14" s="357"/>
      <c r="I14" s="357"/>
      <c r="L14" s="42"/>
      <c r="M14" s="818"/>
    </row>
    <row r="15" spans="1:13" s="729" customFormat="1" ht="15" customHeight="1">
      <c r="A15" s="637" t="s">
        <v>138</v>
      </c>
      <c r="B15" s="339" t="s">
        <v>4371</v>
      </c>
      <c r="C15" s="339" t="s">
        <v>136</v>
      </c>
      <c r="D15" s="2">
        <v>9000.44</v>
      </c>
      <c r="E15" s="335" t="s">
        <v>133</v>
      </c>
      <c r="F15" s="751" t="s">
        <v>190</v>
      </c>
      <c r="G15" s="357"/>
      <c r="H15" s="357"/>
      <c r="I15" s="357"/>
      <c r="J15" s="383"/>
      <c r="K15" s="357"/>
      <c r="L15" s="358"/>
      <c r="M15" s="749"/>
    </row>
    <row r="16" spans="1:13" s="729" customFormat="1" ht="15" customHeight="1">
      <c r="A16" s="637" t="s">
        <v>138</v>
      </c>
      <c r="B16" s="339" t="s">
        <v>3694</v>
      </c>
      <c r="C16" s="339" t="s">
        <v>136</v>
      </c>
      <c r="D16" s="2">
        <v>9000.44</v>
      </c>
      <c r="E16" s="335"/>
      <c r="F16" s="751" t="s">
        <v>190</v>
      </c>
      <c r="G16" s="357"/>
      <c r="H16" s="357"/>
      <c r="I16" s="357"/>
      <c r="J16" s="383"/>
      <c r="K16" s="357"/>
      <c r="L16" s="358"/>
      <c r="M16" s="749"/>
    </row>
    <row r="17" spans="1:13" s="729" customFormat="1" ht="15" customHeight="1">
      <c r="A17" s="637" t="s">
        <v>138</v>
      </c>
      <c r="B17" s="339" t="s">
        <v>3749</v>
      </c>
      <c r="C17" s="339" t="s">
        <v>136</v>
      </c>
      <c r="D17" s="2">
        <v>9000.44</v>
      </c>
      <c r="E17" s="335"/>
      <c r="F17" s="751" t="s">
        <v>190</v>
      </c>
      <c r="G17" s="357"/>
      <c r="H17" s="357"/>
      <c r="I17" s="357"/>
      <c r="J17" s="383"/>
      <c r="K17" s="357"/>
      <c r="L17" s="358"/>
      <c r="M17" s="749"/>
    </row>
    <row r="18" spans="1:13" s="729" customFormat="1" ht="15" customHeight="1">
      <c r="A18" s="637" t="s">
        <v>138</v>
      </c>
      <c r="B18" s="339" t="s">
        <v>3748</v>
      </c>
      <c r="C18" s="339" t="s">
        <v>136</v>
      </c>
      <c r="D18" s="2">
        <v>9000.44</v>
      </c>
      <c r="E18" s="335"/>
      <c r="F18" s="751" t="s">
        <v>190</v>
      </c>
      <c r="G18" s="357"/>
      <c r="H18" s="357"/>
      <c r="I18" s="357"/>
      <c r="J18" s="383"/>
      <c r="K18" s="357"/>
      <c r="L18" s="358"/>
      <c r="M18" s="749"/>
    </row>
    <row r="19" spans="1:13" s="729" customFormat="1" ht="15" customHeight="1" thickBot="1">
      <c r="A19" s="638" t="s">
        <v>138</v>
      </c>
      <c r="B19" s="401" t="s">
        <v>4411</v>
      </c>
      <c r="C19" s="362" t="s">
        <v>136</v>
      </c>
      <c r="D19" s="87">
        <v>9000.44</v>
      </c>
      <c r="E19" s="364"/>
      <c r="F19" s="753" t="s">
        <v>190</v>
      </c>
      <c r="G19" s="367"/>
      <c r="H19" s="367"/>
      <c r="I19" s="367"/>
      <c r="J19" s="383"/>
      <c r="K19" s="357"/>
      <c r="L19" s="358"/>
      <c r="M19" s="749"/>
    </row>
    <row r="20" spans="1:13" s="729" customFormat="1" ht="15" customHeight="1">
      <c r="A20" s="637" t="s">
        <v>138</v>
      </c>
      <c r="B20" s="339" t="s">
        <v>4391</v>
      </c>
      <c r="C20" s="339" t="s">
        <v>2905</v>
      </c>
      <c r="D20" s="422">
        <v>1241.2</v>
      </c>
      <c r="E20" s="335"/>
      <c r="F20" s="751" t="s">
        <v>137</v>
      </c>
      <c r="G20" s="357"/>
      <c r="H20" s="357"/>
      <c r="I20" s="357"/>
      <c r="J20" s="383"/>
      <c r="K20" s="357"/>
      <c r="L20" s="358"/>
      <c r="M20" s="749"/>
    </row>
    <row r="21" spans="1:13" s="729" customFormat="1" ht="15" customHeight="1">
      <c r="A21" s="637" t="s">
        <v>138</v>
      </c>
      <c r="B21" s="339" t="s">
        <v>4392</v>
      </c>
      <c r="C21" s="339" t="s">
        <v>2905</v>
      </c>
      <c r="D21" s="422">
        <v>1241.2</v>
      </c>
      <c r="E21" s="335"/>
      <c r="F21" s="751" t="s">
        <v>137</v>
      </c>
      <c r="G21" s="357"/>
      <c r="H21" s="357"/>
      <c r="I21" s="357"/>
      <c r="J21" s="383"/>
      <c r="K21" s="357"/>
      <c r="L21" s="358"/>
      <c r="M21" s="749"/>
    </row>
    <row r="22" spans="1:13" s="729" customFormat="1" ht="15" customHeight="1">
      <c r="A22" s="637" t="s">
        <v>138</v>
      </c>
      <c r="B22" s="339" t="s">
        <v>4393</v>
      </c>
      <c r="C22" s="339" t="s">
        <v>2905</v>
      </c>
      <c r="D22" s="422">
        <v>1241.2</v>
      </c>
      <c r="E22" s="335"/>
      <c r="F22" s="751" t="s">
        <v>137</v>
      </c>
      <c r="G22" s="357"/>
      <c r="H22" s="357"/>
      <c r="I22" s="357"/>
      <c r="J22" s="383"/>
      <c r="K22" s="357"/>
      <c r="L22" s="358"/>
      <c r="M22" s="749"/>
    </row>
    <row r="23" spans="1:13" s="729" customFormat="1" ht="15" customHeight="1">
      <c r="A23" s="637" t="s">
        <v>138</v>
      </c>
      <c r="B23" s="339" t="s">
        <v>4394</v>
      </c>
      <c r="C23" s="339" t="s">
        <v>2905</v>
      </c>
      <c r="D23" s="422">
        <v>1241.2</v>
      </c>
      <c r="E23" s="335"/>
      <c r="F23" s="751" t="s">
        <v>137</v>
      </c>
      <c r="G23" s="357"/>
      <c r="H23" s="357"/>
      <c r="I23" s="357"/>
      <c r="J23" s="383"/>
      <c r="K23" s="357"/>
      <c r="L23" s="358"/>
      <c r="M23" s="749"/>
    </row>
    <row r="24" spans="1:13" s="729" customFormat="1" ht="15" customHeight="1">
      <c r="A24" s="637" t="s">
        <v>138</v>
      </c>
      <c r="B24" s="841" t="s">
        <v>4395</v>
      </c>
      <c r="C24" s="339" t="s">
        <v>2905</v>
      </c>
      <c r="D24" s="422">
        <v>1241.2</v>
      </c>
      <c r="E24" s="335"/>
      <c r="F24" s="751" t="s">
        <v>137</v>
      </c>
      <c r="G24" s="357"/>
      <c r="H24" s="357"/>
      <c r="I24" s="357"/>
      <c r="J24" s="383"/>
      <c r="K24" s="357"/>
      <c r="L24" s="358"/>
      <c r="M24" s="749"/>
    </row>
    <row r="25" spans="1:13" s="729" customFormat="1" ht="15" customHeight="1">
      <c r="A25" s="637" t="s">
        <v>138</v>
      </c>
      <c r="B25" s="339" t="s">
        <v>4396</v>
      </c>
      <c r="C25" s="339" t="s">
        <v>2905</v>
      </c>
      <c r="D25" s="422">
        <v>1241.2</v>
      </c>
      <c r="E25" s="335"/>
      <c r="F25" s="751" t="s">
        <v>137</v>
      </c>
      <c r="G25" s="357"/>
      <c r="H25" s="357"/>
      <c r="I25" s="357"/>
      <c r="J25" s="383"/>
      <c r="K25" s="357"/>
      <c r="L25" s="358"/>
      <c r="M25" s="749"/>
    </row>
    <row r="26" spans="1:13" s="729" customFormat="1" ht="15" customHeight="1">
      <c r="A26" s="637" t="s">
        <v>138</v>
      </c>
      <c r="B26" s="339" t="s">
        <v>4397</v>
      </c>
      <c r="C26" s="339" t="s">
        <v>2905</v>
      </c>
      <c r="D26" s="422">
        <v>1241.2</v>
      </c>
      <c r="E26" s="335"/>
      <c r="F26" s="751" t="s">
        <v>137</v>
      </c>
      <c r="G26" s="357"/>
      <c r="H26" s="357"/>
      <c r="I26" s="357"/>
      <c r="J26" s="383"/>
      <c r="K26" s="357"/>
      <c r="L26" s="358"/>
      <c r="M26" s="749"/>
    </row>
    <row r="27" spans="1:13" s="729" customFormat="1" ht="15" customHeight="1">
      <c r="A27" s="637" t="s">
        <v>138</v>
      </c>
      <c r="B27" s="339" t="s">
        <v>4401</v>
      </c>
      <c r="C27" s="339" t="s">
        <v>2905</v>
      </c>
      <c r="D27" s="422">
        <v>1241.2</v>
      </c>
      <c r="E27" s="335"/>
      <c r="F27" s="751" t="s">
        <v>137</v>
      </c>
      <c r="G27" s="357"/>
      <c r="H27" s="357"/>
      <c r="I27" s="357"/>
      <c r="J27" s="383"/>
      <c r="K27" s="357"/>
      <c r="L27" s="358"/>
      <c r="M27" s="749"/>
    </row>
    <row r="28" spans="1:13" s="729" customFormat="1" ht="15" customHeight="1">
      <c r="A28" s="637" t="s">
        <v>138</v>
      </c>
      <c r="B28" s="339" t="s">
        <v>4405</v>
      </c>
      <c r="C28" s="339" t="s">
        <v>2905</v>
      </c>
      <c r="D28" s="422">
        <v>1241.2</v>
      </c>
      <c r="E28" s="335"/>
      <c r="F28" s="751" t="s">
        <v>137</v>
      </c>
      <c r="G28" s="357"/>
      <c r="H28" s="357"/>
      <c r="I28" s="357"/>
      <c r="J28" s="383"/>
      <c r="K28" s="357"/>
      <c r="L28" s="358"/>
      <c r="M28" s="749"/>
    </row>
    <row r="29" spans="1:13" s="729" customFormat="1" ht="15" customHeight="1">
      <c r="A29" s="637" t="s">
        <v>138</v>
      </c>
      <c r="B29" s="339" t="s">
        <v>4406</v>
      </c>
      <c r="C29" s="339" t="s">
        <v>2905</v>
      </c>
      <c r="D29" s="422">
        <v>1241.2</v>
      </c>
      <c r="E29" s="335"/>
      <c r="F29" s="751" t="s">
        <v>137</v>
      </c>
      <c r="G29" s="357"/>
      <c r="H29" s="357"/>
      <c r="I29" s="357"/>
      <c r="J29" s="383"/>
      <c r="K29" s="357"/>
      <c r="L29" s="358"/>
      <c r="M29" s="749"/>
    </row>
    <row r="30" spans="1:13" s="729" customFormat="1" ht="15" customHeight="1">
      <c r="A30" s="637" t="s">
        <v>138</v>
      </c>
      <c r="B30" s="339" t="s">
        <v>4407</v>
      </c>
      <c r="C30" s="339" t="s">
        <v>2905</v>
      </c>
      <c r="D30" s="422">
        <v>1241.2</v>
      </c>
      <c r="E30" s="335"/>
      <c r="F30" s="751" t="s">
        <v>137</v>
      </c>
      <c r="G30" s="357"/>
      <c r="H30" s="357"/>
      <c r="I30" s="357"/>
      <c r="J30" s="383"/>
      <c r="K30" s="357"/>
      <c r="L30" s="358"/>
      <c r="M30" s="749"/>
    </row>
    <row r="31" spans="1:13" s="729" customFormat="1" ht="15" customHeight="1" thickBot="1">
      <c r="A31" s="638" t="s">
        <v>138</v>
      </c>
      <c r="B31" s="362" t="s">
        <v>4408</v>
      </c>
      <c r="C31" s="362" t="s">
        <v>2905</v>
      </c>
      <c r="D31" s="505">
        <v>1241.2</v>
      </c>
      <c r="E31" s="364"/>
      <c r="F31" s="753" t="s">
        <v>137</v>
      </c>
      <c r="G31" s="367"/>
      <c r="H31" s="367"/>
      <c r="I31" s="367"/>
      <c r="J31" s="383"/>
      <c r="K31" s="357"/>
      <c r="L31" s="358"/>
      <c r="M31" s="749"/>
    </row>
    <row r="32" spans="1:13" s="729" customFormat="1" ht="15" customHeight="1">
      <c r="A32" s="637" t="s">
        <v>138</v>
      </c>
      <c r="B32" s="339" t="s">
        <v>4399</v>
      </c>
      <c r="C32" s="339" t="s">
        <v>844</v>
      </c>
      <c r="D32" s="422">
        <v>1241.2</v>
      </c>
      <c r="E32" s="335"/>
      <c r="F32" s="751" t="s">
        <v>137</v>
      </c>
      <c r="G32" s="357"/>
      <c r="H32" s="357"/>
      <c r="I32" s="357"/>
      <c r="J32" s="383"/>
      <c r="K32" s="357"/>
      <c r="L32" s="358"/>
      <c r="M32" s="749"/>
    </row>
    <row r="33" spans="1:13" s="729" customFormat="1" ht="15" customHeight="1" thickBot="1">
      <c r="A33" s="638" t="s">
        <v>138</v>
      </c>
      <c r="B33" s="362" t="s">
        <v>4400</v>
      </c>
      <c r="C33" s="362" t="s">
        <v>844</v>
      </c>
      <c r="D33" s="505">
        <v>1241.2</v>
      </c>
      <c r="E33" s="364"/>
      <c r="F33" s="753" t="s">
        <v>137</v>
      </c>
      <c r="G33" s="367"/>
      <c r="H33" s="367"/>
      <c r="I33" s="367"/>
      <c r="J33" s="383"/>
      <c r="K33" s="357"/>
      <c r="L33" s="358"/>
      <c r="M33" s="749"/>
    </row>
    <row r="34" spans="1:13" s="729" customFormat="1" ht="15" customHeight="1">
      <c r="A34" s="637" t="s">
        <v>138</v>
      </c>
      <c r="B34" s="339" t="s">
        <v>4388</v>
      </c>
      <c r="C34" s="339" t="s">
        <v>1296</v>
      </c>
      <c r="D34" s="422">
        <v>1241.2</v>
      </c>
      <c r="E34" s="335"/>
      <c r="F34" s="751" t="s">
        <v>137</v>
      </c>
      <c r="G34" s="357"/>
      <c r="H34" s="357"/>
      <c r="I34" s="357"/>
      <c r="J34" s="383"/>
      <c r="K34" s="357"/>
      <c r="L34" s="358"/>
      <c r="M34" s="749"/>
    </row>
    <row r="35" spans="1:13" s="729" customFormat="1" ht="15" customHeight="1">
      <c r="A35" s="637" t="s">
        <v>138</v>
      </c>
      <c r="B35" s="339" t="s">
        <v>4389</v>
      </c>
      <c r="C35" s="339" t="s">
        <v>1296</v>
      </c>
      <c r="D35" s="422">
        <v>1241.2</v>
      </c>
      <c r="E35" s="335"/>
      <c r="F35" s="751" t="s">
        <v>137</v>
      </c>
      <c r="G35" s="357"/>
      <c r="H35" s="357"/>
      <c r="I35" s="357"/>
      <c r="J35" s="383"/>
      <c r="K35" s="357"/>
      <c r="L35" s="358"/>
      <c r="M35" s="749"/>
    </row>
    <row r="36" spans="1:13" s="729" customFormat="1" ht="15" customHeight="1" thickBot="1">
      <c r="A36" s="638" t="s">
        <v>138</v>
      </c>
      <c r="B36" s="362" t="s">
        <v>4390</v>
      </c>
      <c r="C36" s="362" t="s">
        <v>1296</v>
      </c>
      <c r="D36" s="505">
        <v>1241.2</v>
      </c>
      <c r="E36" s="364"/>
      <c r="F36" s="753" t="s">
        <v>137</v>
      </c>
      <c r="G36" s="367"/>
      <c r="H36" s="367"/>
      <c r="I36" s="367"/>
      <c r="J36" s="383"/>
      <c r="K36" s="357"/>
      <c r="L36" s="358"/>
      <c r="M36" s="749"/>
    </row>
    <row r="37" spans="1:13" s="729" customFormat="1" ht="15" customHeight="1">
      <c r="A37" s="637" t="s">
        <v>138</v>
      </c>
      <c r="B37" s="339" t="s">
        <v>4381</v>
      </c>
      <c r="C37" s="339" t="s">
        <v>383</v>
      </c>
      <c r="D37" s="422">
        <v>1241.2</v>
      </c>
      <c r="E37" s="335"/>
      <c r="F37" s="751" t="s">
        <v>137</v>
      </c>
      <c r="G37" s="357"/>
      <c r="H37" s="357"/>
      <c r="I37" s="357"/>
      <c r="J37" s="383"/>
      <c r="K37" s="357"/>
      <c r="L37" s="358"/>
      <c r="M37" s="749"/>
    </row>
    <row r="38" spans="1:13" s="729" customFormat="1" ht="15" customHeight="1">
      <c r="A38" s="637" t="s">
        <v>138</v>
      </c>
      <c r="B38" s="339" t="s">
        <v>4382</v>
      </c>
      <c r="C38" s="339" t="s">
        <v>383</v>
      </c>
      <c r="D38" s="422">
        <v>1241.2</v>
      </c>
      <c r="E38" s="335"/>
      <c r="F38" s="751" t="s">
        <v>137</v>
      </c>
      <c r="G38" s="357"/>
      <c r="H38" s="357"/>
      <c r="I38" s="357"/>
      <c r="J38" s="383"/>
      <c r="K38" s="357"/>
      <c r="L38" s="358"/>
      <c r="M38" s="749"/>
    </row>
    <row r="39" spans="1:13" s="729" customFormat="1" ht="15" customHeight="1">
      <c r="A39" s="637" t="s">
        <v>138</v>
      </c>
      <c r="B39" s="339" t="s">
        <v>4383</v>
      </c>
      <c r="C39" s="339" t="s">
        <v>383</v>
      </c>
      <c r="D39" s="422">
        <v>1241.2</v>
      </c>
      <c r="E39" s="335"/>
      <c r="F39" s="751" t="s">
        <v>137</v>
      </c>
      <c r="G39" s="357"/>
      <c r="H39" s="357"/>
      <c r="I39" s="357"/>
      <c r="J39" s="383"/>
      <c r="K39" s="357"/>
      <c r="L39" s="358"/>
      <c r="M39" s="749"/>
    </row>
    <row r="40" spans="1:13" s="729" customFormat="1" ht="15" customHeight="1" thickBot="1">
      <c r="A40" s="638" t="s">
        <v>138</v>
      </c>
      <c r="B40" s="362" t="s">
        <v>4384</v>
      </c>
      <c r="C40" s="362" t="s">
        <v>383</v>
      </c>
      <c r="D40" s="505">
        <v>1241.2</v>
      </c>
      <c r="E40" s="364"/>
      <c r="F40" s="753" t="s">
        <v>137</v>
      </c>
      <c r="G40" s="367"/>
      <c r="H40" s="367"/>
      <c r="I40" s="367"/>
      <c r="J40" s="383"/>
      <c r="K40" s="357"/>
      <c r="L40" s="358"/>
      <c r="M40" s="749"/>
    </row>
    <row r="41" spans="1:13" s="729" customFormat="1" ht="15" customHeight="1">
      <c r="A41" s="637" t="s">
        <v>138</v>
      </c>
      <c r="B41" s="339" t="s">
        <v>4386</v>
      </c>
      <c r="C41" s="339" t="s">
        <v>4387</v>
      </c>
      <c r="D41" s="422">
        <v>1241.2</v>
      </c>
      <c r="E41" s="335"/>
      <c r="F41" s="751" t="s">
        <v>137</v>
      </c>
      <c r="G41" s="357"/>
      <c r="H41" s="357"/>
      <c r="I41" s="357"/>
      <c r="J41" s="383"/>
      <c r="K41" s="357"/>
      <c r="L41" s="358"/>
      <c r="M41" s="749"/>
    </row>
    <row r="42" spans="1:13" s="729" customFormat="1" ht="15" customHeight="1">
      <c r="A42" s="637" t="s">
        <v>138</v>
      </c>
      <c r="B42" s="339" t="s">
        <v>4415</v>
      </c>
      <c r="C42" s="339" t="s">
        <v>4387</v>
      </c>
      <c r="D42" s="2">
        <v>38315.96</v>
      </c>
      <c r="E42" s="335"/>
      <c r="F42" s="751" t="s">
        <v>190</v>
      </c>
      <c r="G42" s="357"/>
      <c r="H42" s="357"/>
      <c r="I42" s="357"/>
      <c r="J42" s="383"/>
      <c r="K42" s="357"/>
      <c r="L42" s="358"/>
      <c r="M42" s="749"/>
    </row>
    <row r="43" spans="1:13" s="729" customFormat="1" ht="15" customHeight="1" thickBot="1">
      <c r="A43" s="638" t="s">
        <v>138</v>
      </c>
      <c r="B43" s="362" t="s">
        <v>4386</v>
      </c>
      <c r="C43" s="362" t="s">
        <v>4387</v>
      </c>
      <c r="D43" s="87">
        <v>38315.99</v>
      </c>
      <c r="E43" s="364"/>
      <c r="F43" s="753" t="s">
        <v>190</v>
      </c>
      <c r="G43" s="367"/>
      <c r="H43" s="367"/>
      <c r="I43" s="367"/>
      <c r="J43" s="383"/>
      <c r="K43" s="357"/>
      <c r="L43" s="358"/>
      <c r="M43" s="749"/>
    </row>
    <row r="44" spans="1:13" s="729" customFormat="1" ht="15" customHeight="1">
      <c r="A44" s="637" t="s">
        <v>138</v>
      </c>
      <c r="B44" s="398" t="s">
        <v>2695</v>
      </c>
      <c r="C44" s="339" t="s">
        <v>134</v>
      </c>
      <c r="D44" s="2">
        <v>8117.68</v>
      </c>
      <c r="E44" s="335"/>
      <c r="F44" s="751" t="s">
        <v>190</v>
      </c>
      <c r="G44" s="357"/>
      <c r="H44" s="357"/>
      <c r="I44" s="357"/>
      <c r="J44" s="383"/>
      <c r="K44" s="357"/>
      <c r="L44" s="358"/>
      <c r="M44" s="749"/>
    </row>
    <row r="45" spans="1:13" s="729" customFormat="1" ht="15" customHeight="1">
      <c r="A45" s="637" t="s">
        <v>138</v>
      </c>
      <c r="B45" s="339" t="s">
        <v>2688</v>
      </c>
      <c r="C45" s="339" t="s">
        <v>134</v>
      </c>
      <c r="D45" s="2">
        <v>8117.68</v>
      </c>
      <c r="E45" s="335"/>
      <c r="F45" s="751" t="s">
        <v>190</v>
      </c>
      <c r="G45" s="357"/>
      <c r="H45" s="357"/>
      <c r="I45" s="357"/>
      <c r="J45" s="383"/>
      <c r="K45" s="357"/>
      <c r="L45" s="358"/>
      <c r="M45" s="749"/>
    </row>
    <row r="46" spans="1:13" s="729" customFormat="1" ht="15" customHeight="1">
      <c r="A46" s="637" t="s">
        <v>138</v>
      </c>
      <c r="B46" s="339" t="s">
        <v>2533</v>
      </c>
      <c r="C46" s="339" t="s">
        <v>134</v>
      </c>
      <c r="D46" s="2">
        <v>11456.16</v>
      </c>
      <c r="E46" s="335"/>
      <c r="F46" s="751" t="s">
        <v>190</v>
      </c>
      <c r="G46" s="357"/>
      <c r="H46" s="357"/>
      <c r="I46" s="357"/>
      <c r="J46" s="383"/>
      <c r="K46" s="357"/>
      <c r="L46" s="358"/>
      <c r="M46" s="749"/>
    </row>
    <row r="47" spans="1:13" s="729" customFormat="1" ht="15" customHeight="1">
      <c r="A47" s="637" t="s">
        <v>138</v>
      </c>
      <c r="B47" s="339" t="s">
        <v>4412</v>
      </c>
      <c r="C47" s="339" t="s">
        <v>134</v>
      </c>
      <c r="D47" s="2">
        <v>11456.16</v>
      </c>
      <c r="E47" s="335"/>
      <c r="F47" s="751" t="s">
        <v>190</v>
      </c>
      <c r="G47" s="357"/>
      <c r="H47" s="357"/>
      <c r="I47" s="357"/>
      <c r="J47" s="383"/>
      <c r="K47" s="357"/>
      <c r="L47" s="358"/>
      <c r="M47" s="749"/>
    </row>
    <row r="48" spans="1:13" s="729" customFormat="1" ht="15" customHeight="1">
      <c r="A48" s="637" t="s">
        <v>138</v>
      </c>
      <c r="B48" s="339" t="s">
        <v>2349</v>
      </c>
      <c r="C48" s="339" t="s">
        <v>134</v>
      </c>
      <c r="D48" s="2">
        <v>11456.16</v>
      </c>
      <c r="E48" s="335"/>
      <c r="F48" s="751" t="s">
        <v>190</v>
      </c>
      <c r="G48" s="357"/>
      <c r="H48" s="357"/>
      <c r="I48" s="357"/>
      <c r="J48" s="383"/>
      <c r="K48" s="357"/>
      <c r="L48" s="358"/>
      <c r="M48" s="749"/>
    </row>
    <row r="49" spans="1:15" s="729" customFormat="1" ht="15" customHeight="1">
      <c r="A49" s="637" t="s">
        <v>138</v>
      </c>
      <c r="B49" s="339" t="s">
        <v>3576</v>
      </c>
      <c r="C49" s="339" t="s">
        <v>134</v>
      </c>
      <c r="D49" s="2">
        <v>11456.16</v>
      </c>
      <c r="E49" s="335"/>
      <c r="F49" s="751" t="s">
        <v>190</v>
      </c>
      <c r="G49" s="357"/>
      <c r="H49" s="357"/>
      <c r="I49" s="357"/>
      <c r="J49" s="383"/>
      <c r="K49" s="357"/>
      <c r="L49" s="358"/>
      <c r="M49" s="749"/>
    </row>
    <row r="50" spans="1:15" s="729" customFormat="1" ht="15" customHeight="1">
      <c r="A50" s="637" t="s">
        <v>138</v>
      </c>
      <c r="B50" s="398" t="s">
        <v>2260</v>
      </c>
      <c r="C50" s="339" t="s">
        <v>134</v>
      </c>
      <c r="D50" s="2">
        <v>11456.19</v>
      </c>
      <c r="E50" s="335"/>
      <c r="F50" s="751" t="s">
        <v>190</v>
      </c>
      <c r="G50" s="357"/>
      <c r="H50" s="357"/>
      <c r="I50" s="357"/>
      <c r="J50" s="383"/>
      <c r="K50" s="357"/>
      <c r="L50" s="358"/>
      <c r="M50" s="749"/>
    </row>
    <row r="51" spans="1:15" s="729" customFormat="1" ht="15" customHeight="1" thickBot="1">
      <c r="A51" s="638" t="s">
        <v>138</v>
      </c>
      <c r="B51" s="362" t="s">
        <v>4413</v>
      </c>
      <c r="C51" s="362" t="s">
        <v>134</v>
      </c>
      <c r="D51" s="87">
        <v>11648.72</v>
      </c>
      <c r="E51" s="364"/>
      <c r="F51" s="753" t="s">
        <v>190</v>
      </c>
      <c r="G51" s="367"/>
      <c r="H51" s="367"/>
      <c r="I51" s="367"/>
      <c r="J51" s="383"/>
      <c r="K51" s="357"/>
      <c r="L51" s="358"/>
      <c r="M51" s="749"/>
    </row>
    <row r="52" spans="1:15" s="729" customFormat="1" ht="15" customHeight="1">
      <c r="A52" s="637" t="s">
        <v>138</v>
      </c>
      <c r="B52" s="339" t="s">
        <v>2792</v>
      </c>
      <c r="C52" s="339" t="s">
        <v>141</v>
      </c>
      <c r="D52" s="344">
        <v>-6351</v>
      </c>
      <c r="E52" s="335" t="s">
        <v>135</v>
      </c>
      <c r="F52" s="751" t="s">
        <v>190</v>
      </c>
      <c r="G52" s="357"/>
      <c r="H52" s="357"/>
      <c r="I52" s="357"/>
      <c r="J52" s="383"/>
      <c r="K52" s="357"/>
      <c r="L52" s="358"/>
      <c r="M52" s="749"/>
    </row>
    <row r="53" spans="1:15" s="729" customFormat="1" ht="15" customHeight="1">
      <c r="A53" s="637" t="s">
        <v>138</v>
      </c>
      <c r="B53" s="339" t="s">
        <v>3364</v>
      </c>
      <c r="C53" s="339" t="s">
        <v>141</v>
      </c>
      <c r="D53" s="2">
        <v>9000.44</v>
      </c>
      <c r="E53" s="335"/>
      <c r="F53" s="751" t="s">
        <v>190</v>
      </c>
      <c r="G53" s="357"/>
      <c r="H53" s="357"/>
      <c r="I53" s="357"/>
      <c r="J53" s="383"/>
      <c r="K53" s="357"/>
      <c r="L53" s="358"/>
      <c r="M53" s="749"/>
    </row>
    <row r="54" spans="1:15" s="729" customFormat="1" ht="15" customHeight="1" thickBot="1">
      <c r="A54" s="638" t="s">
        <v>138</v>
      </c>
      <c r="B54" s="362" t="s">
        <v>2792</v>
      </c>
      <c r="C54" s="362" t="s">
        <v>141</v>
      </c>
      <c r="D54" s="87">
        <v>10494.52</v>
      </c>
      <c r="E54" s="364" t="s">
        <v>135</v>
      </c>
      <c r="F54" s="753" t="s">
        <v>190</v>
      </c>
      <c r="G54" s="367"/>
      <c r="H54" s="367"/>
      <c r="I54" s="367"/>
      <c r="J54" s="383"/>
      <c r="K54" s="357"/>
      <c r="L54" s="358"/>
      <c r="M54" s="749"/>
    </row>
    <row r="55" spans="1:15" s="729" customFormat="1" ht="15" customHeight="1">
      <c r="A55" s="637" t="s">
        <v>138</v>
      </c>
      <c r="B55" s="339" t="s">
        <v>4372</v>
      </c>
      <c r="C55" s="339" t="s">
        <v>390</v>
      </c>
      <c r="D55" s="422">
        <v>1241.2</v>
      </c>
      <c r="E55" s="335"/>
      <c r="F55" s="751" t="s">
        <v>137</v>
      </c>
      <c r="G55" s="357"/>
      <c r="H55" s="357"/>
      <c r="I55" s="357"/>
      <c r="J55" s="383"/>
      <c r="K55" s="357"/>
      <c r="L55" s="358"/>
      <c r="M55" s="749"/>
    </row>
    <row r="56" spans="1:15" s="729" customFormat="1" ht="15" customHeight="1">
      <c r="A56" s="637" t="s">
        <v>138</v>
      </c>
      <c r="B56" s="339" t="s">
        <v>4373</v>
      </c>
      <c r="C56" s="339" t="s">
        <v>390</v>
      </c>
      <c r="D56" s="422">
        <v>1241.2</v>
      </c>
      <c r="E56" s="335"/>
      <c r="F56" s="751" t="s">
        <v>137</v>
      </c>
      <c r="G56" s="357"/>
      <c r="H56" s="357"/>
      <c r="I56" s="357"/>
      <c r="J56" s="383"/>
      <c r="K56" s="357"/>
      <c r="L56" s="358"/>
      <c r="M56" s="749"/>
    </row>
    <row r="57" spans="1:15" s="729" customFormat="1" ht="15" customHeight="1">
      <c r="A57" s="637" t="s">
        <v>138</v>
      </c>
      <c r="B57" s="339" t="s">
        <v>4374</v>
      </c>
      <c r="C57" s="339" t="s">
        <v>390</v>
      </c>
      <c r="D57" s="422">
        <v>1241.2</v>
      </c>
      <c r="E57" s="335"/>
      <c r="F57" s="751" t="s">
        <v>137</v>
      </c>
      <c r="G57" s="357"/>
      <c r="H57" s="357"/>
      <c r="I57" s="357"/>
      <c r="J57" s="383"/>
      <c r="K57" s="357"/>
      <c r="L57" s="358"/>
      <c r="M57" s="749"/>
    </row>
    <row r="58" spans="1:15" ht="15" customHeight="1">
      <c r="A58" s="637" t="s">
        <v>138</v>
      </c>
      <c r="B58" s="339" t="s">
        <v>4375</v>
      </c>
      <c r="C58" s="339" t="s">
        <v>390</v>
      </c>
      <c r="D58" s="422">
        <v>1241.2</v>
      </c>
      <c r="E58" s="335"/>
      <c r="F58" s="751" t="s">
        <v>137</v>
      </c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>
      <c r="A59" s="637" t="s">
        <v>138</v>
      </c>
      <c r="B59" s="339" t="s">
        <v>4376</v>
      </c>
      <c r="C59" s="339" t="s">
        <v>390</v>
      </c>
      <c r="D59" s="422">
        <v>1241.2</v>
      </c>
      <c r="E59" s="335"/>
      <c r="F59" s="751" t="s">
        <v>137</v>
      </c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637" t="s">
        <v>138</v>
      </c>
      <c r="B60" s="339" t="s">
        <v>4377</v>
      </c>
      <c r="C60" s="339" t="s">
        <v>390</v>
      </c>
      <c r="D60" s="422">
        <v>1241.2</v>
      </c>
      <c r="E60" s="335"/>
      <c r="F60" s="751" t="s">
        <v>137</v>
      </c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 thickBot="1">
      <c r="A61" s="638" t="s">
        <v>138</v>
      </c>
      <c r="B61" s="362" t="s">
        <v>4378</v>
      </c>
      <c r="C61" s="362" t="s">
        <v>390</v>
      </c>
      <c r="D61" s="505">
        <v>1241.2</v>
      </c>
      <c r="E61" s="364"/>
      <c r="F61" s="753" t="s">
        <v>137</v>
      </c>
      <c r="G61" s="400"/>
      <c r="H61" s="364"/>
      <c r="I61" s="367"/>
      <c r="K61" s="357"/>
      <c r="L61" s="358"/>
      <c r="M61" s="359"/>
      <c r="N61" s="360"/>
      <c r="O61" s="360"/>
    </row>
    <row r="62" spans="1:15" ht="15" customHeight="1">
      <c r="A62" s="637" t="s">
        <v>138</v>
      </c>
      <c r="B62" s="339" t="s">
        <v>4379</v>
      </c>
      <c r="C62" s="339" t="s">
        <v>457</v>
      </c>
      <c r="D62" s="422">
        <v>1241.2</v>
      </c>
      <c r="E62" s="335"/>
      <c r="F62" s="751" t="s">
        <v>137</v>
      </c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>
      <c r="A63" s="637" t="s">
        <v>138</v>
      </c>
      <c r="B63" s="339" t="s">
        <v>4380</v>
      </c>
      <c r="C63" s="339" t="s">
        <v>457</v>
      </c>
      <c r="D63" s="422">
        <v>1241.2</v>
      </c>
      <c r="E63" s="335"/>
      <c r="F63" s="751" t="s">
        <v>137</v>
      </c>
      <c r="G63" s="423"/>
      <c r="H63" s="335"/>
      <c r="I63" s="357"/>
      <c r="K63" s="357"/>
      <c r="L63" s="358"/>
      <c r="M63" s="359"/>
      <c r="N63" s="360"/>
      <c r="O63" s="360"/>
    </row>
    <row r="64" spans="1:15" ht="15" customHeight="1">
      <c r="A64" s="637" t="s">
        <v>138</v>
      </c>
      <c r="B64" s="339" t="s">
        <v>4385</v>
      </c>
      <c r="C64" s="339" t="s">
        <v>457</v>
      </c>
      <c r="D64" s="422">
        <v>1241.2</v>
      </c>
      <c r="E64" s="335"/>
      <c r="F64" s="751" t="s">
        <v>137</v>
      </c>
      <c r="G64" s="423"/>
      <c r="H64" s="335"/>
      <c r="I64" s="357"/>
      <c r="K64" s="357"/>
      <c r="L64" s="358"/>
      <c r="M64" s="359"/>
      <c r="N64" s="360"/>
      <c r="O64" s="360"/>
    </row>
    <row r="65" spans="1:15" ht="15" customHeight="1">
      <c r="A65" s="637" t="s">
        <v>138</v>
      </c>
      <c r="B65" s="339" t="s">
        <v>4409</v>
      </c>
      <c r="C65" s="339" t="s">
        <v>457</v>
      </c>
      <c r="D65" s="2">
        <v>4423.08</v>
      </c>
      <c r="E65" s="335"/>
      <c r="F65" s="751" t="s">
        <v>190</v>
      </c>
      <c r="G65" s="423"/>
      <c r="H65" s="335"/>
      <c r="I65" s="357"/>
      <c r="K65" s="357"/>
      <c r="L65" s="358"/>
      <c r="M65" s="359"/>
      <c r="N65" s="360"/>
      <c r="O65" s="360"/>
    </row>
    <row r="66" spans="1:15" ht="15" customHeight="1" thickBot="1">
      <c r="A66" s="638" t="s">
        <v>138</v>
      </c>
      <c r="B66" s="362" t="s">
        <v>4414</v>
      </c>
      <c r="C66" s="362" t="s">
        <v>457</v>
      </c>
      <c r="D66" s="87">
        <v>18456.759999999998</v>
      </c>
      <c r="E66" s="364"/>
      <c r="F66" s="753" t="s">
        <v>190</v>
      </c>
      <c r="G66" s="400"/>
      <c r="H66" s="364"/>
      <c r="I66" s="367"/>
      <c r="K66" s="357"/>
      <c r="L66" s="358"/>
      <c r="M66" s="359"/>
      <c r="N66" s="360"/>
      <c r="O66" s="360"/>
    </row>
    <row r="67" spans="1:15" ht="15" customHeight="1" thickBot="1">
      <c r="A67" s="639" t="s">
        <v>138</v>
      </c>
      <c r="B67" s="372"/>
      <c r="C67" s="480" t="s">
        <v>2770</v>
      </c>
      <c r="D67" s="438">
        <v>-4981.74</v>
      </c>
      <c r="E67" s="373"/>
      <c r="F67" s="755" t="s">
        <v>190</v>
      </c>
      <c r="G67" s="404"/>
      <c r="H67" s="373"/>
      <c r="I67" s="375"/>
      <c r="K67" s="357"/>
      <c r="L67" s="358"/>
      <c r="M67" s="359"/>
      <c r="N67" s="360"/>
      <c r="O67" s="360"/>
    </row>
    <row r="68" spans="1:15" ht="15" customHeight="1">
      <c r="A68" s="643"/>
      <c r="B68" s="380"/>
      <c r="C68" s="380"/>
      <c r="D68" s="382"/>
      <c r="E68" s="335"/>
      <c r="F68" s="751"/>
      <c r="G68" s="423"/>
      <c r="H68" s="335"/>
      <c r="I68" s="357"/>
      <c r="K68" s="357"/>
      <c r="L68" s="358"/>
      <c r="M68" s="359"/>
      <c r="N68" s="360"/>
      <c r="O68" s="360"/>
    </row>
    <row r="69" spans="1:15" ht="15" customHeight="1">
      <c r="A69" s="643"/>
      <c r="B69" s="380"/>
      <c r="C69" s="380"/>
      <c r="D69" s="382"/>
      <c r="E69" s="335"/>
      <c r="F69" s="751"/>
      <c r="G69" s="423"/>
      <c r="H69" s="335"/>
      <c r="I69" s="357"/>
      <c r="K69" s="357"/>
      <c r="L69" s="358"/>
      <c r="M69" s="359"/>
      <c r="N69" s="360"/>
      <c r="O69" s="360"/>
    </row>
    <row r="70" spans="1:15" ht="15" customHeight="1">
      <c r="A70" s="643"/>
      <c r="B70" s="380"/>
      <c r="C70" s="380"/>
      <c r="D70" s="787"/>
      <c r="E70" s="335"/>
      <c r="F70" s="751"/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643"/>
      <c r="B71" s="380"/>
      <c r="C71" s="380"/>
      <c r="D71" s="382"/>
      <c r="E71" s="335"/>
      <c r="F71" s="496"/>
      <c r="G71" s="423"/>
      <c r="H71" s="335"/>
      <c r="I71" s="357"/>
      <c r="K71" s="357"/>
      <c r="L71" s="358"/>
      <c r="M71" s="359"/>
      <c r="N71" s="360"/>
      <c r="O71" s="360"/>
    </row>
    <row r="72" spans="1:15" ht="15" customHeight="1">
      <c r="A72" s="64"/>
      <c r="B72" s="79"/>
      <c r="C72" s="61"/>
      <c r="D72" s="65">
        <f>SUM(D5:D71)</f>
        <v>318526.08000000007</v>
      </c>
      <c r="E72" s="65"/>
      <c r="F72" s="65"/>
      <c r="G72" s="65">
        <f>SUM(G58:G71)</f>
        <v>0</v>
      </c>
      <c r="H72" s="65"/>
      <c r="I72" s="65"/>
      <c r="J72" s="384">
        <f>SUM(J58:J71)</f>
        <v>0</v>
      </c>
      <c r="K72" s="65"/>
      <c r="L72" s="65">
        <f>SUM(L58:L71)</f>
        <v>0</v>
      </c>
      <c r="M72" s="65">
        <f>SUM(M58:M71)</f>
        <v>0</v>
      </c>
      <c r="N72" s="65"/>
      <c r="O72" s="49"/>
    </row>
    <row r="73" spans="1:15" ht="15" customHeight="1">
      <c r="A73" s="64"/>
      <c r="B73" s="79"/>
      <c r="C73" s="61"/>
      <c r="D73" s="65"/>
      <c r="E73" s="13"/>
      <c r="F73" s="75"/>
      <c r="G73" s="65"/>
      <c r="H73" s="13"/>
      <c r="L73" s="42"/>
      <c r="M73" s="71"/>
      <c r="N73" s="49"/>
      <c r="O73" s="49"/>
    </row>
    <row r="74" spans="1:15" ht="15" customHeight="1">
      <c r="A74" s="46"/>
      <c r="B74" s="47"/>
      <c r="C74" s="47"/>
      <c r="D74" s="55"/>
      <c r="E74" s="13"/>
      <c r="F74" s="70"/>
      <c r="L74" s="42"/>
      <c r="M74" s="71"/>
      <c r="N74" s="49"/>
      <c r="O74" s="49"/>
    </row>
    <row r="75" spans="1:15" ht="12.75">
      <c r="A75" s="46"/>
      <c r="B75" s="47"/>
      <c r="C75" s="47"/>
      <c r="D75" s="65"/>
      <c r="E75" s="65"/>
      <c r="F75" s="65"/>
      <c r="G75" s="65"/>
      <c r="H75" s="65"/>
      <c r="I75" s="65"/>
      <c r="J75" s="384"/>
      <c r="K75" s="65"/>
      <c r="L75" s="65"/>
      <c r="M75" s="65"/>
      <c r="N75" s="80"/>
      <c r="O75" s="49"/>
    </row>
    <row r="76" spans="1:15" ht="12.75">
      <c r="A76" s="46"/>
      <c r="B76" s="47"/>
      <c r="C76" s="47"/>
      <c r="D76" s="52"/>
      <c r="E76" s="13"/>
      <c r="F76" s="65"/>
      <c r="G76" s="73"/>
      <c r="H76" s="73"/>
      <c r="I76" s="73"/>
      <c r="J76" s="517"/>
      <c r="K76" s="73"/>
      <c r="L76" s="73"/>
      <c r="M76" s="154">
        <f>L72+M72-G72</f>
        <v>0</v>
      </c>
      <c r="N76" s="81"/>
      <c r="O76" s="54"/>
    </row>
    <row r="77" spans="1:15" ht="12.75">
      <c r="A77" s="46"/>
      <c r="B77" s="47"/>
      <c r="C77" s="47"/>
      <c r="D77" s="52"/>
      <c r="E77" s="13"/>
      <c r="F77" s="73"/>
      <c r="G77" s="73"/>
      <c r="H77" s="73"/>
      <c r="I77" s="73"/>
      <c r="J77" s="517"/>
      <c r="K77" s="73"/>
      <c r="L77" s="73"/>
      <c r="M77" s="81"/>
      <c r="N77" s="81"/>
      <c r="O77" s="54"/>
    </row>
    <row r="78" spans="1:15" ht="12.75">
      <c r="A78" s="46"/>
      <c r="B78" s="47"/>
      <c r="C78" s="47"/>
      <c r="D78" s="52"/>
      <c r="E78" s="13"/>
      <c r="F78" s="73"/>
      <c r="G78" s="73"/>
      <c r="H78" s="73"/>
      <c r="I78" s="73"/>
      <c r="J78" s="517"/>
      <c r="K78" s="73"/>
      <c r="L78" s="73"/>
      <c r="M78" s="81"/>
      <c r="N78" s="81"/>
      <c r="O78" s="54"/>
    </row>
    <row r="79" spans="1:15" ht="12.75">
      <c r="A79" s="46"/>
      <c r="B79" s="47"/>
      <c r="C79" s="47"/>
      <c r="D79" s="52"/>
      <c r="E79" s="13"/>
      <c r="F79" s="73"/>
      <c r="G79" s="82"/>
      <c r="H79" s="82"/>
      <c r="I79" s="83"/>
      <c r="J79" s="517"/>
      <c r="K79" s="73"/>
      <c r="L79" s="73"/>
      <c r="M79" s="81"/>
      <c r="N79" s="81"/>
      <c r="O79" s="54"/>
    </row>
    <row r="80" spans="1:15" ht="12.75">
      <c r="A80" s="46"/>
      <c r="B80" s="47"/>
      <c r="C80" s="47"/>
      <c r="D80" s="52"/>
      <c r="E80" s="13"/>
      <c r="F80" s="73"/>
      <c r="G80" s="73"/>
      <c r="H80" s="73"/>
      <c r="I80" s="73"/>
      <c r="J80" s="517"/>
      <c r="K80" s="73"/>
      <c r="L80" s="73"/>
      <c r="M80" s="81"/>
      <c r="N80" s="81"/>
      <c r="O80" s="54"/>
    </row>
    <row r="81" spans="1:15" ht="12.75">
      <c r="A81" s="46"/>
      <c r="B81" s="47"/>
      <c r="C81" s="47"/>
      <c r="D81" s="52"/>
      <c r="E81" s="13"/>
      <c r="F81" s="73"/>
      <c r="G81" s="73"/>
      <c r="H81" s="73"/>
      <c r="I81" s="73"/>
      <c r="J81" s="517"/>
      <c r="K81" s="73"/>
      <c r="L81" s="73"/>
      <c r="M81" s="81"/>
      <c r="N81" s="81"/>
      <c r="O81" s="54"/>
    </row>
    <row r="82" spans="1:15" ht="12.75">
      <c r="A82" s="46"/>
      <c r="B82" s="47"/>
      <c r="C82" s="47"/>
      <c r="D82" s="52"/>
      <c r="E82" s="13"/>
      <c r="F82" s="73"/>
      <c r="G82" s="83"/>
      <c r="H82" s="83"/>
      <c r="I82" s="83"/>
      <c r="J82" s="517"/>
      <c r="K82" s="73"/>
      <c r="L82" s="73"/>
      <c r="M82" s="81"/>
      <c r="N82" s="81"/>
      <c r="O82" s="54"/>
    </row>
    <row r="83" spans="1:15" ht="12.75">
      <c r="A83" s="46"/>
      <c r="B83" s="47"/>
      <c r="C83" s="47"/>
      <c r="D83" s="52"/>
      <c r="E83" s="13"/>
      <c r="F83" s="73"/>
      <c r="G83" s="73"/>
      <c r="H83" s="73"/>
      <c r="I83" s="73"/>
      <c r="J83" s="517"/>
      <c r="K83" s="73"/>
      <c r="L83" s="73"/>
      <c r="M83" s="81"/>
      <c r="N83" s="81"/>
      <c r="O83" s="54"/>
    </row>
    <row r="84" spans="1:15" ht="12.75">
      <c r="A84" s="46"/>
      <c r="B84" s="47"/>
      <c r="C84" s="47"/>
      <c r="D84" s="52"/>
      <c r="E84" s="13"/>
      <c r="F84" s="73"/>
      <c r="G84" s="73"/>
      <c r="H84" s="73"/>
      <c r="I84" s="73"/>
      <c r="J84" s="517"/>
      <c r="K84" s="73"/>
      <c r="L84" s="73"/>
      <c r="M84" s="81"/>
      <c r="N84" s="81"/>
      <c r="O84" s="54"/>
    </row>
    <row r="85" spans="1:15" ht="12.75">
      <c r="A85" s="46"/>
      <c r="B85" s="47"/>
      <c r="C85" s="73"/>
      <c r="D85" s="81"/>
      <c r="E85" s="13"/>
      <c r="F85" s="73"/>
      <c r="G85" s="73"/>
      <c r="H85" s="73"/>
      <c r="I85" s="73"/>
      <c r="J85" s="517"/>
      <c r="K85" s="73"/>
      <c r="L85" s="73"/>
      <c r="M85" s="81"/>
      <c r="N85" s="81"/>
      <c r="O85" s="54"/>
    </row>
    <row r="86" spans="1:15" ht="12.75">
      <c r="A86" s="46"/>
      <c r="B86" s="47"/>
      <c r="C86" s="73"/>
      <c r="D86" s="81"/>
      <c r="E86" s="13"/>
      <c r="F86" s="73"/>
      <c r="G86" s="73"/>
      <c r="H86" s="73"/>
      <c r="I86" s="73"/>
      <c r="J86" s="517"/>
      <c r="K86" s="73"/>
      <c r="L86" s="73"/>
      <c r="M86" s="81"/>
      <c r="N86" s="81"/>
      <c r="O86" s="54"/>
    </row>
    <row r="87" spans="1:15" ht="12.75">
      <c r="A87" s="46"/>
      <c r="B87" s="47"/>
      <c r="C87" s="47"/>
      <c r="D87" s="52"/>
      <c r="E87" s="13"/>
      <c r="F87" s="73"/>
      <c r="G87" s="73"/>
      <c r="H87" s="73"/>
      <c r="I87" s="73"/>
      <c r="J87" s="517"/>
      <c r="K87" s="73"/>
      <c r="L87" s="73"/>
      <c r="M87" s="81"/>
      <c r="N87" s="81"/>
      <c r="O87" s="54"/>
    </row>
    <row r="88" spans="1:15" ht="12.75">
      <c r="A88" s="46"/>
      <c r="B88" s="47"/>
      <c r="C88" s="47"/>
      <c r="D88" s="52"/>
      <c r="E88" s="13"/>
      <c r="F88" s="73"/>
      <c r="G88" s="73"/>
      <c r="H88" s="73"/>
      <c r="I88" s="73"/>
      <c r="J88" s="517"/>
      <c r="K88" s="73"/>
      <c r="L88" s="73"/>
      <c r="M88" s="81"/>
      <c r="N88" s="81"/>
      <c r="O88" s="54"/>
    </row>
    <row r="89" spans="1:15" ht="12.75">
      <c r="A89" s="46"/>
      <c r="B89" s="47"/>
      <c r="C89" s="47"/>
      <c r="D89" s="48"/>
      <c r="E89" s="13"/>
      <c r="F89" s="73"/>
      <c r="G89"/>
      <c r="H89"/>
      <c r="I89"/>
      <c r="J89" s="518"/>
      <c r="K89"/>
      <c r="L89"/>
      <c r="M89" s="54"/>
      <c r="N89" s="54"/>
      <c r="O89" s="54"/>
    </row>
    <row r="90" spans="1:15" ht="12.75">
      <c r="A90" s="46"/>
      <c r="B90" s="47"/>
      <c r="C90" s="47"/>
      <c r="D90" s="48"/>
      <c r="E90" s="13"/>
      <c r="F90" s="73"/>
      <c r="G90"/>
      <c r="H90"/>
      <c r="I90"/>
      <c r="J90" s="518"/>
      <c r="K90"/>
      <c r="L90"/>
      <c r="M90" s="54"/>
      <c r="N90" s="54"/>
      <c r="O90" s="54"/>
    </row>
    <row r="91" spans="1:15">
      <c r="A91" s="66"/>
      <c r="B91" s="40" t="s">
        <v>25</v>
      </c>
      <c r="E91" s="40"/>
      <c r="M91" s="45"/>
      <c r="N91" s="49"/>
      <c r="O91" s="49"/>
    </row>
    <row r="92" spans="1:15">
      <c r="A92" s="59"/>
      <c r="B92" s="40" t="s">
        <v>127</v>
      </c>
      <c r="E92" s="40"/>
      <c r="M92" s="45"/>
      <c r="N92" s="49"/>
      <c r="O92" s="49"/>
    </row>
    <row r="93" spans="1:15">
      <c r="A93" s="60"/>
      <c r="B93" s="40" t="s">
        <v>161</v>
      </c>
      <c r="E93" s="40"/>
      <c r="M93" s="45"/>
      <c r="N93" s="49"/>
      <c r="O93" s="49"/>
    </row>
    <row r="94" spans="1:15">
      <c r="A94" s="673"/>
      <c r="B94" s="40" t="s">
        <v>3292</v>
      </c>
      <c r="M94" s="45"/>
      <c r="N94" s="49"/>
      <c r="O94" s="49"/>
    </row>
    <row r="95" spans="1:15"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</sheetData>
  <autoFilter ref="A4:O69"/>
  <sortState ref="A5:F66">
    <sortCondition ref="C5:C66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87"/>
  <sheetViews>
    <sheetView topLeftCell="A54" workbookViewId="0">
      <selection activeCell="F68" sqref="F68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4425</v>
      </c>
      <c r="E1" s="240"/>
      <c r="F1" s="240"/>
      <c r="G1" s="240"/>
      <c r="H1" s="533"/>
      <c r="I1" s="816"/>
      <c r="J1" s="816"/>
      <c r="K1" s="816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816"/>
      <c r="J2" s="816"/>
      <c r="K2" s="816"/>
      <c r="L2" s="239"/>
      <c r="M2" s="239"/>
    </row>
    <row r="3" spans="1:13" ht="15.75">
      <c r="A3" s="816"/>
      <c r="B3" s="816"/>
      <c r="C3" s="816"/>
      <c r="D3" s="816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816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816"/>
      <c r="L5" s="239"/>
      <c r="M5" s="239"/>
    </row>
    <row r="6" spans="1:13" ht="15" customHeight="1" thickBot="1">
      <c r="A6" s="362" t="s">
        <v>136</v>
      </c>
      <c r="B6" s="402" t="s">
        <v>3556</v>
      </c>
      <c r="C6" s="490">
        <v>-9000.44</v>
      </c>
      <c r="D6" s="362" t="s">
        <v>4417</v>
      </c>
      <c r="E6" s="525"/>
      <c r="F6" s="526">
        <f>SUM(C6:E6)</f>
        <v>-9000.44</v>
      </c>
      <c r="G6" s="527"/>
      <c r="H6" s="537"/>
      <c r="I6" s="527">
        <v>600640</v>
      </c>
      <c r="J6" s="714">
        <f>F6/1.16</f>
        <v>-7759.0000000000009</v>
      </c>
      <c r="K6" s="529">
        <f>J6*0.16</f>
        <v>-1241.4400000000003</v>
      </c>
      <c r="L6" s="602"/>
      <c r="M6" s="252"/>
    </row>
    <row r="7" spans="1:13" ht="15" customHeight="1" thickBot="1">
      <c r="A7" s="372" t="s">
        <v>141</v>
      </c>
      <c r="B7" s="403" t="s">
        <v>2763</v>
      </c>
      <c r="C7" s="452">
        <v>-6351</v>
      </c>
      <c r="D7" s="372" t="s">
        <v>4416</v>
      </c>
      <c r="E7" s="543"/>
      <c r="F7" s="544">
        <f>SUM(C7:E7)</f>
        <v>-6351</v>
      </c>
      <c r="G7" s="545"/>
      <c r="H7" s="546"/>
      <c r="I7" s="545">
        <v>600684</v>
      </c>
      <c r="J7" s="714">
        <f>F7/1.16</f>
        <v>-5475</v>
      </c>
      <c r="K7" s="529">
        <f>J7*0.16</f>
        <v>-876</v>
      </c>
      <c r="L7" s="602"/>
      <c r="M7" s="252"/>
    </row>
    <row r="8" spans="1:13" ht="15" customHeight="1">
      <c r="A8" s="339" t="s">
        <v>390</v>
      </c>
      <c r="B8" s="478" t="s">
        <v>4325</v>
      </c>
      <c r="C8" s="422">
        <v>1241.2</v>
      </c>
      <c r="D8" s="339" t="s">
        <v>4418</v>
      </c>
      <c r="E8" s="520"/>
      <c r="F8" s="521"/>
      <c r="G8" s="522"/>
      <c r="H8" s="533"/>
      <c r="I8" s="522"/>
      <c r="J8" s="715"/>
      <c r="K8" s="524"/>
      <c r="L8" s="602"/>
      <c r="M8" s="252"/>
    </row>
    <row r="9" spans="1:13" ht="15" customHeight="1">
      <c r="A9" s="339" t="s">
        <v>390</v>
      </c>
      <c r="B9" s="478" t="s">
        <v>4326</v>
      </c>
      <c r="C9" s="422">
        <v>1241.2</v>
      </c>
      <c r="D9" s="339" t="s">
        <v>4418</v>
      </c>
      <c r="E9" s="520"/>
      <c r="F9" s="521"/>
      <c r="G9" s="522"/>
      <c r="H9" s="533"/>
      <c r="I9" s="522"/>
      <c r="J9" s="715"/>
      <c r="K9" s="524"/>
      <c r="L9" s="602"/>
      <c r="M9" s="252"/>
    </row>
    <row r="10" spans="1:13" ht="15" customHeight="1">
      <c r="A10" s="339" t="s">
        <v>390</v>
      </c>
      <c r="B10" s="478" t="s">
        <v>4327</v>
      </c>
      <c r="C10" s="422">
        <v>1241.2</v>
      </c>
      <c r="D10" s="339" t="s">
        <v>4418</v>
      </c>
      <c r="E10" s="520"/>
      <c r="F10" s="521"/>
      <c r="G10" s="522"/>
      <c r="H10" s="533"/>
      <c r="I10" s="522"/>
      <c r="J10" s="715"/>
      <c r="K10" s="524"/>
      <c r="L10" s="602"/>
      <c r="M10" s="252"/>
    </row>
    <row r="11" spans="1:13" ht="15" customHeight="1">
      <c r="A11" s="339" t="s">
        <v>390</v>
      </c>
      <c r="B11" s="478" t="s">
        <v>4328</v>
      </c>
      <c r="C11" s="422">
        <v>1241.2</v>
      </c>
      <c r="D11" s="339" t="s">
        <v>4418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5" customHeight="1">
      <c r="A12" s="339" t="s">
        <v>390</v>
      </c>
      <c r="B12" s="478" t="s">
        <v>4329</v>
      </c>
      <c r="C12" s="422">
        <v>1241.2</v>
      </c>
      <c r="D12" s="339" t="s">
        <v>4418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>
      <c r="A13" s="339" t="s">
        <v>390</v>
      </c>
      <c r="B13" s="478" t="s">
        <v>4330</v>
      </c>
      <c r="C13" s="422">
        <v>1241.2</v>
      </c>
      <c r="D13" s="339" t="s">
        <v>4418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339" t="s">
        <v>390</v>
      </c>
      <c r="B14" s="478" t="s">
        <v>4331</v>
      </c>
      <c r="C14" s="422">
        <v>1241.2</v>
      </c>
      <c r="D14" s="339" t="s">
        <v>4418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339" t="s">
        <v>457</v>
      </c>
      <c r="B15" s="478" t="s">
        <v>4332</v>
      </c>
      <c r="C15" s="422">
        <v>1241.2</v>
      </c>
      <c r="D15" s="339" t="s">
        <v>4418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339" t="s">
        <v>457</v>
      </c>
      <c r="B16" s="478" t="s">
        <v>4333</v>
      </c>
      <c r="C16" s="422">
        <v>1241.2</v>
      </c>
      <c r="D16" s="339" t="s">
        <v>4418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5" customHeight="1">
      <c r="A17" s="339" t="s">
        <v>383</v>
      </c>
      <c r="B17" s="478" t="s">
        <v>4334</v>
      </c>
      <c r="C17" s="422">
        <v>1241.2</v>
      </c>
      <c r="D17" s="339" t="s">
        <v>4418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339" t="s">
        <v>383</v>
      </c>
      <c r="B18" s="478" t="s">
        <v>4335</v>
      </c>
      <c r="C18" s="422">
        <v>1241.2</v>
      </c>
      <c r="D18" s="339" t="s">
        <v>4418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383</v>
      </c>
      <c r="B19" s="478" t="s">
        <v>4336</v>
      </c>
      <c r="C19" s="422">
        <v>1241.2</v>
      </c>
      <c r="D19" s="339" t="s">
        <v>4418</v>
      </c>
      <c r="E19" s="520">
        <f>SUM(C8:C19)</f>
        <v>14894.400000000003</v>
      </c>
      <c r="F19" s="521"/>
      <c r="G19" s="522"/>
      <c r="H19" s="533"/>
      <c r="I19" s="522">
        <v>803001</v>
      </c>
      <c r="J19" s="715">
        <f>E19/1.16</f>
        <v>12840.000000000004</v>
      </c>
      <c r="K19" s="524">
        <f>J19*0.16</f>
        <v>2054.4000000000005</v>
      </c>
      <c r="L19" s="602"/>
      <c r="M19" s="252"/>
    </row>
    <row r="20" spans="1:13" ht="15" customHeight="1">
      <c r="A20" s="339" t="s">
        <v>136</v>
      </c>
      <c r="B20" s="341" t="s">
        <v>3533</v>
      </c>
      <c r="C20" s="2">
        <v>9000.44</v>
      </c>
      <c r="D20" s="339" t="s">
        <v>4418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5" customHeight="1">
      <c r="A21" s="339" t="s">
        <v>136</v>
      </c>
      <c r="B21" s="414" t="s">
        <v>4181</v>
      </c>
      <c r="C21" s="48">
        <v>9000.44</v>
      </c>
      <c r="D21" s="339" t="s">
        <v>4418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 thickBot="1">
      <c r="A22" s="362" t="s">
        <v>136</v>
      </c>
      <c r="B22" s="415" t="s">
        <v>3556</v>
      </c>
      <c r="C22" s="87">
        <v>9000.44</v>
      </c>
      <c r="D22" s="362" t="s">
        <v>4418</v>
      </c>
      <c r="E22" s="525">
        <f>SUM(C20:C22)</f>
        <v>27001.32</v>
      </c>
      <c r="F22" s="526">
        <f>SUM(E18:E22)</f>
        <v>41895.72</v>
      </c>
      <c r="G22" s="527"/>
      <c r="H22" s="537"/>
      <c r="I22" s="527">
        <v>600640</v>
      </c>
      <c r="J22" s="714">
        <f t="shared" ref="J22:J66" si="0">E22/1.16</f>
        <v>23277</v>
      </c>
      <c r="K22" s="529">
        <f t="shared" ref="K22:K68" si="1">J22*0.16</f>
        <v>3724.32</v>
      </c>
      <c r="L22" s="602"/>
      <c r="M22" s="252"/>
    </row>
    <row r="23" spans="1:13" ht="15" customHeight="1">
      <c r="A23" s="339" t="s">
        <v>383</v>
      </c>
      <c r="B23" s="478" t="s">
        <v>4337</v>
      </c>
      <c r="C23" s="422">
        <v>1241.2</v>
      </c>
      <c r="D23" s="339" t="s">
        <v>4419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5" customHeight="1">
      <c r="A24" s="339" t="s">
        <v>457</v>
      </c>
      <c r="B24" s="478" t="s">
        <v>4338</v>
      </c>
      <c r="C24" s="422">
        <v>1241.2</v>
      </c>
      <c r="D24" s="339" t="s">
        <v>4419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339" t="s">
        <v>4387</v>
      </c>
      <c r="B25" s="478" t="s">
        <v>4339</v>
      </c>
      <c r="C25" s="422">
        <v>1241.2</v>
      </c>
      <c r="D25" s="339" t="s">
        <v>4419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339" t="s">
        <v>1296</v>
      </c>
      <c r="B26" s="478" t="s">
        <v>4341</v>
      </c>
      <c r="C26" s="422">
        <v>1241.2</v>
      </c>
      <c r="D26" s="339" t="s">
        <v>4419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5" customHeight="1">
      <c r="A27" s="339" t="s">
        <v>1296</v>
      </c>
      <c r="B27" s="478" t="s">
        <v>4342</v>
      </c>
      <c r="C27" s="422">
        <v>1241.2</v>
      </c>
      <c r="D27" s="339" t="s">
        <v>4419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5" customHeight="1">
      <c r="A28" s="339" t="s">
        <v>1296</v>
      </c>
      <c r="B28" s="478" t="s">
        <v>4343</v>
      </c>
      <c r="C28" s="422">
        <v>1241.2</v>
      </c>
      <c r="D28" s="339" t="s">
        <v>4419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339" t="s">
        <v>2905</v>
      </c>
      <c r="B29" s="478" t="s">
        <v>4344</v>
      </c>
      <c r="C29" s="422">
        <v>1241.2</v>
      </c>
      <c r="D29" s="339" t="s">
        <v>4419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339" t="s">
        <v>2905</v>
      </c>
      <c r="B30" s="478" t="s">
        <v>4345</v>
      </c>
      <c r="C30" s="422">
        <v>1241.2</v>
      </c>
      <c r="D30" s="339" t="s">
        <v>4419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>
      <c r="A31" s="339" t="s">
        <v>2905</v>
      </c>
      <c r="B31" s="478" t="s">
        <v>4346</v>
      </c>
      <c r="C31" s="422">
        <v>1241.2</v>
      </c>
      <c r="D31" s="339" t="s">
        <v>4419</v>
      </c>
      <c r="E31" s="520">
        <f>SUM(C23:C31)</f>
        <v>11170.800000000001</v>
      </c>
      <c r="F31" s="521"/>
      <c r="G31" s="522"/>
      <c r="H31" s="533"/>
      <c r="I31" s="522">
        <v>803001</v>
      </c>
      <c r="J31" s="715">
        <f t="shared" si="0"/>
        <v>9630.0000000000018</v>
      </c>
      <c r="K31" s="524">
        <f t="shared" si="1"/>
        <v>1540.8000000000004</v>
      </c>
      <c r="L31" s="602"/>
      <c r="M31" s="252"/>
    </row>
    <row r="32" spans="1:13" ht="15" customHeight="1">
      <c r="A32" s="339" t="s">
        <v>136</v>
      </c>
      <c r="B32" s="341" t="s">
        <v>3532</v>
      </c>
      <c r="C32" s="2">
        <v>9000.44</v>
      </c>
      <c r="D32" s="339" t="s">
        <v>4419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39" t="s">
        <v>136</v>
      </c>
      <c r="B33" s="414" t="s">
        <v>4340</v>
      </c>
      <c r="C33" s="48">
        <v>9000.44</v>
      </c>
      <c r="D33" s="339" t="s">
        <v>4419</v>
      </c>
      <c r="E33" s="520">
        <f>SUM(C32:C33)</f>
        <v>18000.88</v>
      </c>
      <c r="F33" s="521"/>
      <c r="G33" s="522"/>
      <c r="H33" s="533"/>
      <c r="I33" s="522">
        <v>600640</v>
      </c>
      <c r="J33" s="715">
        <f t="shared" si="0"/>
        <v>15518.000000000002</v>
      </c>
      <c r="K33" s="524">
        <f t="shared" si="1"/>
        <v>2482.8800000000006</v>
      </c>
      <c r="L33" s="602"/>
      <c r="M33" s="252"/>
    </row>
    <row r="34" spans="1:13" ht="15" customHeight="1" thickBot="1">
      <c r="A34" s="362" t="s">
        <v>134</v>
      </c>
      <c r="B34" s="415" t="s">
        <v>2519</v>
      </c>
      <c r="C34" s="87">
        <v>11456.16</v>
      </c>
      <c r="D34" s="362" t="s">
        <v>4419</v>
      </c>
      <c r="E34" s="525">
        <f>SUM(C34:D34)</f>
        <v>11456.16</v>
      </c>
      <c r="F34" s="526">
        <f>SUM(E27:E34)</f>
        <v>40627.839999999997</v>
      </c>
      <c r="G34" s="527"/>
      <c r="H34" s="537"/>
      <c r="I34" s="527">
        <v>600644</v>
      </c>
      <c r="J34" s="714">
        <f t="shared" si="0"/>
        <v>9876</v>
      </c>
      <c r="K34" s="529">
        <f t="shared" si="1"/>
        <v>1580.16</v>
      </c>
      <c r="L34" s="602"/>
      <c r="M34" s="252"/>
    </row>
    <row r="35" spans="1:13" ht="15" customHeight="1">
      <c r="A35" s="339" t="s">
        <v>2905</v>
      </c>
      <c r="B35" s="478" t="s">
        <v>4347</v>
      </c>
      <c r="C35" s="422">
        <v>1241.2</v>
      </c>
      <c r="D35" s="339" t="s">
        <v>4420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339" t="s">
        <v>2905</v>
      </c>
      <c r="B36" s="478" t="s">
        <v>4348</v>
      </c>
      <c r="C36" s="422">
        <v>1241.2</v>
      </c>
      <c r="D36" s="339" t="s">
        <v>4420</v>
      </c>
      <c r="E36" s="520"/>
      <c r="F36" s="521"/>
      <c r="G36" s="522"/>
      <c r="H36" s="533"/>
      <c r="I36" s="522"/>
      <c r="J36" s="715"/>
      <c r="K36" s="524"/>
      <c r="L36" s="602"/>
      <c r="M36" s="252"/>
    </row>
    <row r="37" spans="1:13" ht="15" customHeight="1">
      <c r="A37" s="339" t="s">
        <v>2905</v>
      </c>
      <c r="B37" s="478" t="s">
        <v>4349</v>
      </c>
      <c r="C37" s="422">
        <v>1241.2</v>
      </c>
      <c r="D37" s="339" t="s">
        <v>4420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5" customHeight="1">
      <c r="A38" s="339" t="s">
        <v>2905</v>
      </c>
      <c r="B38" s="478" t="s">
        <v>4350</v>
      </c>
      <c r="C38" s="422">
        <v>1241.2</v>
      </c>
      <c r="D38" s="339" t="s">
        <v>4420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39" t="s">
        <v>136</v>
      </c>
      <c r="B39" s="478" t="s">
        <v>4351</v>
      </c>
      <c r="C39" s="422">
        <v>1241.2</v>
      </c>
      <c r="D39" s="339" t="s">
        <v>4420</v>
      </c>
      <c r="E39" s="520">
        <f>SUM(C35:C39)</f>
        <v>6206</v>
      </c>
      <c r="F39" s="521"/>
      <c r="G39" s="522"/>
      <c r="H39" s="533"/>
      <c r="I39" s="522">
        <v>803001</v>
      </c>
      <c r="J39" s="715">
        <f t="shared" si="0"/>
        <v>5350</v>
      </c>
      <c r="K39" s="524">
        <f t="shared" si="1"/>
        <v>856</v>
      </c>
      <c r="L39" s="602"/>
      <c r="M39" s="252"/>
    </row>
    <row r="40" spans="1:13" ht="15" customHeight="1">
      <c r="A40" s="339" t="s">
        <v>141</v>
      </c>
      <c r="B40" s="341" t="s">
        <v>2763</v>
      </c>
      <c r="C40" s="2">
        <v>10494.52</v>
      </c>
      <c r="D40" s="339" t="s">
        <v>4420</v>
      </c>
      <c r="E40" s="520">
        <f>SUM(C40)</f>
        <v>10494.52</v>
      </c>
      <c r="F40" s="521"/>
      <c r="G40" s="522"/>
      <c r="H40" s="533"/>
      <c r="I40" s="522">
        <v>600684</v>
      </c>
      <c r="J40" s="715">
        <f t="shared" si="0"/>
        <v>9047.0000000000018</v>
      </c>
      <c r="K40" s="524">
        <f t="shared" si="1"/>
        <v>1447.5200000000002</v>
      </c>
      <c r="L40" s="602"/>
      <c r="M40" s="252"/>
    </row>
    <row r="41" spans="1:13" ht="15" customHeight="1">
      <c r="A41" s="339" t="s">
        <v>134</v>
      </c>
      <c r="B41" s="414" t="s">
        <v>2207</v>
      </c>
      <c r="C41" s="48">
        <v>11456.19</v>
      </c>
      <c r="D41" s="339" t="s">
        <v>4420</v>
      </c>
      <c r="E41" s="520">
        <f t="shared" ref="E41:E42" si="2">SUM(C41)</f>
        <v>11456.19</v>
      </c>
      <c r="F41" s="521"/>
      <c r="G41" s="522"/>
      <c r="H41" s="533"/>
      <c r="I41" s="522">
        <v>600644</v>
      </c>
      <c r="J41" s="715">
        <f t="shared" si="0"/>
        <v>9876.0258620689674</v>
      </c>
      <c r="K41" s="524">
        <f t="shared" si="1"/>
        <v>1580.1641379310349</v>
      </c>
      <c r="L41" s="602"/>
      <c r="M41" s="252"/>
    </row>
    <row r="42" spans="1:13" ht="15" customHeight="1" thickBot="1">
      <c r="A42" s="362" t="s">
        <v>565</v>
      </c>
      <c r="B42" s="415" t="s">
        <v>4339</v>
      </c>
      <c r="C42" s="87">
        <v>38315.99</v>
      </c>
      <c r="D42" s="362" t="s">
        <v>4420</v>
      </c>
      <c r="E42" s="728">
        <f t="shared" si="2"/>
        <v>38315.99</v>
      </c>
      <c r="F42" s="526">
        <f>SUM(E37:E42)</f>
        <v>66472.7</v>
      </c>
      <c r="G42" s="527"/>
      <c r="H42" s="537"/>
      <c r="I42" s="527">
        <v>600627</v>
      </c>
      <c r="J42" s="714">
        <f t="shared" si="0"/>
        <v>33031.025862068964</v>
      </c>
      <c r="K42" s="529">
        <f t="shared" si="1"/>
        <v>5284.9641379310342</v>
      </c>
      <c r="L42" s="602"/>
      <c r="M42" s="252"/>
    </row>
    <row r="43" spans="1:13" ht="15" customHeight="1">
      <c r="A43" s="339" t="s">
        <v>844</v>
      </c>
      <c r="B43" s="478" t="s">
        <v>4353</v>
      </c>
      <c r="C43" s="422">
        <v>1241.2</v>
      </c>
      <c r="D43" s="339" t="s">
        <v>4421</v>
      </c>
      <c r="E43" s="520"/>
      <c r="F43" s="521"/>
      <c r="G43" s="522"/>
      <c r="H43" s="533"/>
      <c r="I43" s="522"/>
      <c r="J43" s="715"/>
      <c r="K43" s="524"/>
      <c r="L43" s="602"/>
      <c r="M43" s="252"/>
    </row>
    <row r="44" spans="1:13" ht="15" customHeight="1">
      <c r="A44" s="339" t="s">
        <v>844</v>
      </c>
      <c r="B44" s="478" t="s">
        <v>4354</v>
      </c>
      <c r="C44" s="422">
        <v>1241.2</v>
      </c>
      <c r="D44" s="339" t="s">
        <v>4421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>
      <c r="A45" s="339" t="s">
        <v>2905</v>
      </c>
      <c r="B45" s="508" t="s">
        <v>4355</v>
      </c>
      <c r="C45" s="569">
        <v>1241.2</v>
      </c>
      <c r="D45" s="339" t="s">
        <v>4421</v>
      </c>
      <c r="E45" s="520">
        <f>SUM(C43:C45)</f>
        <v>3723.6000000000004</v>
      </c>
      <c r="F45" s="521"/>
      <c r="G45" s="522"/>
      <c r="H45" s="533"/>
      <c r="I45" s="522">
        <v>803001</v>
      </c>
      <c r="J45" s="715">
        <f t="shared" si="0"/>
        <v>3210.0000000000005</v>
      </c>
      <c r="K45" s="524">
        <f t="shared" si="1"/>
        <v>513.60000000000014</v>
      </c>
      <c r="L45" s="602"/>
      <c r="M45" s="252"/>
    </row>
    <row r="46" spans="1:13" ht="15" customHeight="1" thickBot="1">
      <c r="A46" s="362" t="s">
        <v>457</v>
      </c>
      <c r="B46" s="415" t="s">
        <v>4356</v>
      </c>
      <c r="C46" s="87">
        <v>4423.08</v>
      </c>
      <c r="D46" s="362" t="s">
        <v>4421</v>
      </c>
      <c r="E46" s="525">
        <f>SUM(C46)</f>
        <v>4423.08</v>
      </c>
      <c r="F46" s="526">
        <f>SUM(E44:E46)</f>
        <v>8146.68</v>
      </c>
      <c r="G46" s="527"/>
      <c r="H46" s="537"/>
      <c r="I46" s="527">
        <v>600691</v>
      </c>
      <c r="J46" s="714">
        <f t="shared" si="0"/>
        <v>3813</v>
      </c>
      <c r="K46" s="529">
        <f t="shared" si="1"/>
        <v>610.08000000000004</v>
      </c>
      <c r="L46" s="602"/>
      <c r="M46" s="252"/>
    </row>
    <row r="47" spans="1:13" ht="15" customHeight="1">
      <c r="A47" s="339" t="s">
        <v>136</v>
      </c>
      <c r="B47" s="478" t="s">
        <v>4358</v>
      </c>
      <c r="C47" s="422">
        <v>1241.2</v>
      </c>
      <c r="D47" s="339" t="s">
        <v>4423</v>
      </c>
      <c r="E47" s="520"/>
      <c r="F47" s="521"/>
      <c r="G47" s="522"/>
      <c r="H47" s="533"/>
      <c r="I47" s="522"/>
      <c r="J47" s="715"/>
      <c r="K47" s="524"/>
      <c r="L47" s="602"/>
      <c r="M47" s="252"/>
    </row>
    <row r="48" spans="1:13" ht="15" customHeight="1">
      <c r="A48" s="339" t="s">
        <v>136</v>
      </c>
      <c r="B48" s="478" t="s">
        <v>4359</v>
      </c>
      <c r="C48" s="422">
        <v>1241.2</v>
      </c>
      <c r="D48" s="339" t="s">
        <v>4423</v>
      </c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5" customHeight="1">
      <c r="A49" s="339" t="s">
        <v>136</v>
      </c>
      <c r="B49" s="478" t="s">
        <v>4360</v>
      </c>
      <c r="C49" s="422">
        <v>1241.2</v>
      </c>
      <c r="D49" s="339" t="s">
        <v>4423</v>
      </c>
      <c r="E49" s="520"/>
      <c r="F49" s="521"/>
      <c r="G49" s="522"/>
      <c r="H49" s="533"/>
      <c r="I49" s="522"/>
      <c r="J49" s="715"/>
      <c r="K49" s="524"/>
      <c r="L49" s="602"/>
      <c r="M49" s="252"/>
    </row>
    <row r="50" spans="1:13" ht="15" customHeight="1">
      <c r="A50" s="339" t="s">
        <v>2905</v>
      </c>
      <c r="B50" s="478" t="s">
        <v>4361</v>
      </c>
      <c r="C50" s="422">
        <v>1241.2</v>
      </c>
      <c r="D50" s="339" t="s">
        <v>4423</v>
      </c>
      <c r="E50" s="520"/>
      <c r="F50" s="521"/>
      <c r="G50" s="522"/>
      <c r="H50" s="533"/>
      <c r="I50" s="522"/>
      <c r="J50" s="715"/>
      <c r="K50" s="524"/>
      <c r="L50" s="602"/>
      <c r="M50" s="252"/>
    </row>
    <row r="51" spans="1:13" ht="15" customHeight="1">
      <c r="A51" s="339" t="s">
        <v>2905</v>
      </c>
      <c r="B51" s="478" t="s">
        <v>4362</v>
      </c>
      <c r="C51" s="422">
        <v>1241.2</v>
      </c>
      <c r="D51" s="339" t="s">
        <v>4423</v>
      </c>
      <c r="E51" s="520"/>
      <c r="F51" s="521"/>
      <c r="G51" s="522"/>
      <c r="H51" s="533"/>
      <c r="I51" s="522"/>
      <c r="J51" s="715"/>
      <c r="K51" s="524"/>
      <c r="L51" s="602"/>
      <c r="M51" s="252"/>
    </row>
    <row r="52" spans="1:13" ht="15" customHeight="1">
      <c r="A52" s="339" t="s">
        <v>2905</v>
      </c>
      <c r="B52" s="478" t="s">
        <v>4363</v>
      </c>
      <c r="C52" s="422">
        <v>1241.2</v>
      </c>
      <c r="D52" s="339" t="s">
        <v>4423</v>
      </c>
      <c r="E52" s="520"/>
      <c r="F52" s="521"/>
      <c r="G52" s="522"/>
      <c r="H52" s="533"/>
      <c r="I52" s="522"/>
      <c r="J52" s="715"/>
      <c r="K52" s="524"/>
      <c r="L52" s="602"/>
      <c r="M52" s="252"/>
    </row>
    <row r="53" spans="1:13" ht="15" customHeight="1">
      <c r="A53" s="339" t="s">
        <v>2905</v>
      </c>
      <c r="B53" s="478" t="s">
        <v>4364</v>
      </c>
      <c r="C53" s="422">
        <v>1241.2</v>
      </c>
      <c r="D53" s="339" t="s">
        <v>4423</v>
      </c>
      <c r="E53" s="520">
        <f>SUM(C47:C53)</f>
        <v>8688.4</v>
      </c>
      <c r="F53" s="521"/>
      <c r="G53" s="522"/>
      <c r="H53" s="533"/>
      <c r="I53" s="522">
        <v>803001</v>
      </c>
      <c r="J53" s="715">
        <f t="shared" si="0"/>
        <v>7490</v>
      </c>
      <c r="K53" s="524">
        <f t="shared" si="1"/>
        <v>1198.4000000000001</v>
      </c>
      <c r="L53" s="602"/>
      <c r="M53" s="252"/>
    </row>
    <row r="54" spans="1:13" ht="15" customHeight="1">
      <c r="A54" s="339" t="s">
        <v>141</v>
      </c>
      <c r="B54" s="341" t="s">
        <v>3309</v>
      </c>
      <c r="C54" s="2">
        <v>9000.44</v>
      </c>
      <c r="D54" s="339" t="s">
        <v>4423</v>
      </c>
      <c r="E54" s="520">
        <f>SUM(C54)</f>
        <v>9000.44</v>
      </c>
      <c r="F54" s="521"/>
      <c r="G54" s="522"/>
      <c r="H54" s="533"/>
      <c r="I54" s="522">
        <v>600684</v>
      </c>
      <c r="J54" s="715">
        <f t="shared" si="0"/>
        <v>7759.0000000000009</v>
      </c>
      <c r="K54" s="524">
        <f t="shared" si="1"/>
        <v>1241.4400000000003</v>
      </c>
      <c r="L54" s="602"/>
      <c r="M54" s="252"/>
    </row>
    <row r="55" spans="1:13" ht="15" customHeight="1">
      <c r="A55" s="339" t="s">
        <v>136</v>
      </c>
      <c r="B55" s="341" t="s">
        <v>3556</v>
      </c>
      <c r="C55" s="2">
        <v>9000.44</v>
      </c>
      <c r="D55" s="339" t="s">
        <v>4423</v>
      </c>
      <c r="E55" s="520"/>
      <c r="F55" s="521"/>
      <c r="G55" s="522"/>
      <c r="H55" s="533"/>
      <c r="I55" s="522"/>
      <c r="J55" s="715"/>
      <c r="K55" s="524"/>
      <c r="L55" s="602"/>
      <c r="M55" s="252"/>
    </row>
    <row r="56" spans="1:13" ht="15" customHeight="1">
      <c r="A56" s="339" t="s">
        <v>136</v>
      </c>
      <c r="B56" s="341" t="s">
        <v>3621</v>
      </c>
      <c r="C56" s="2">
        <v>9000.44</v>
      </c>
      <c r="D56" s="339" t="s">
        <v>4423</v>
      </c>
      <c r="E56" s="520"/>
      <c r="F56" s="521"/>
      <c r="G56" s="522"/>
      <c r="H56" s="533"/>
      <c r="I56" s="522"/>
      <c r="J56" s="715"/>
      <c r="K56" s="524"/>
      <c r="L56" s="602"/>
      <c r="M56" s="252"/>
    </row>
    <row r="57" spans="1:13" ht="15" customHeight="1">
      <c r="A57" s="339" t="s">
        <v>136</v>
      </c>
      <c r="B57" s="341" t="s">
        <v>3733</v>
      </c>
      <c r="C57" s="2">
        <v>9000.44</v>
      </c>
      <c r="D57" s="339" t="s">
        <v>4423</v>
      </c>
      <c r="E57" s="520"/>
      <c r="F57" s="521"/>
      <c r="G57" s="522"/>
      <c r="H57" s="533"/>
      <c r="I57" s="522"/>
      <c r="J57" s="715"/>
      <c r="K57" s="524"/>
      <c r="L57" s="602"/>
      <c r="M57" s="252"/>
    </row>
    <row r="58" spans="1:13" ht="15" customHeight="1">
      <c r="A58" s="339" t="s">
        <v>136</v>
      </c>
      <c r="B58" s="341" t="s">
        <v>3732</v>
      </c>
      <c r="C58" s="2">
        <v>9000.44</v>
      </c>
      <c r="D58" s="339" t="s">
        <v>4423</v>
      </c>
      <c r="E58" s="520"/>
      <c r="F58" s="521"/>
      <c r="G58" s="522"/>
      <c r="H58" s="533"/>
      <c r="I58" s="522"/>
      <c r="J58" s="715"/>
      <c r="K58" s="524"/>
      <c r="L58" s="602"/>
      <c r="M58" s="252"/>
    </row>
    <row r="59" spans="1:13" ht="15" customHeight="1">
      <c r="A59" s="339" t="s">
        <v>136</v>
      </c>
      <c r="B59" s="341" t="s">
        <v>4367</v>
      </c>
      <c r="C59" s="2">
        <v>9000.44</v>
      </c>
      <c r="D59" s="339" t="s">
        <v>4423</v>
      </c>
      <c r="E59" s="520">
        <f>SUM(C55:C59)</f>
        <v>45002.200000000004</v>
      </c>
      <c r="F59" s="521"/>
      <c r="G59" s="522"/>
      <c r="H59" s="533"/>
      <c r="I59" s="522">
        <v>600640</v>
      </c>
      <c r="J59" s="715">
        <f t="shared" si="0"/>
        <v>38795.000000000007</v>
      </c>
      <c r="K59" s="524">
        <f t="shared" si="1"/>
        <v>6207.2000000000016</v>
      </c>
      <c r="L59" s="602"/>
      <c r="M59" s="252"/>
    </row>
    <row r="60" spans="1:13" ht="15" customHeight="1">
      <c r="A60" s="339" t="s">
        <v>134</v>
      </c>
      <c r="B60" s="341" t="s">
        <v>2678</v>
      </c>
      <c r="C60" s="2">
        <v>8117.68</v>
      </c>
      <c r="D60" s="339" t="s">
        <v>4423</v>
      </c>
      <c r="E60" s="520"/>
      <c r="F60" s="521"/>
      <c r="G60" s="522"/>
      <c r="H60" s="533"/>
      <c r="I60" s="522"/>
      <c r="J60" s="715"/>
      <c r="K60" s="524"/>
      <c r="L60" s="602"/>
      <c r="M60" s="252"/>
    </row>
    <row r="61" spans="1:13" ht="15" customHeight="1">
      <c r="A61" s="339" t="s">
        <v>134</v>
      </c>
      <c r="B61" s="341" t="s">
        <v>4368</v>
      </c>
      <c r="C61" s="2">
        <v>11456.16</v>
      </c>
      <c r="D61" s="339" t="s">
        <v>4423</v>
      </c>
      <c r="E61" s="520"/>
      <c r="F61" s="521"/>
      <c r="G61" s="522"/>
      <c r="H61" s="533"/>
      <c r="I61" s="522"/>
      <c r="J61" s="715"/>
      <c r="K61" s="524"/>
      <c r="L61" s="602"/>
      <c r="M61" s="252"/>
    </row>
    <row r="62" spans="1:13" ht="15" customHeight="1">
      <c r="A62" s="339" t="s">
        <v>134</v>
      </c>
      <c r="B62" s="341" t="s">
        <v>2312</v>
      </c>
      <c r="C62" s="2">
        <v>11456.16</v>
      </c>
      <c r="D62" s="339" t="s">
        <v>4423</v>
      </c>
      <c r="E62" s="520"/>
      <c r="F62" s="521"/>
      <c r="G62" s="522"/>
      <c r="H62" s="533"/>
      <c r="I62" s="522"/>
      <c r="J62" s="715"/>
      <c r="K62" s="524"/>
      <c r="L62" s="602"/>
      <c r="M62" s="252"/>
    </row>
    <row r="63" spans="1:13" ht="15" customHeight="1">
      <c r="A63" s="339" t="s">
        <v>134</v>
      </c>
      <c r="B63" s="341" t="s">
        <v>3530</v>
      </c>
      <c r="C63" s="2">
        <v>11456.16</v>
      </c>
      <c r="D63" s="339" t="s">
        <v>4423</v>
      </c>
      <c r="E63" s="520"/>
      <c r="F63" s="521"/>
      <c r="G63" s="522"/>
      <c r="H63" s="533"/>
      <c r="I63" s="522"/>
      <c r="J63" s="715"/>
      <c r="K63" s="524"/>
      <c r="L63" s="602"/>
      <c r="M63" s="252"/>
    </row>
    <row r="64" spans="1:13" ht="15" customHeight="1">
      <c r="A64" s="339" t="s">
        <v>134</v>
      </c>
      <c r="B64" s="341" t="s">
        <v>4369</v>
      </c>
      <c r="C64" s="2">
        <v>11648.72</v>
      </c>
      <c r="D64" s="339" t="s">
        <v>4423</v>
      </c>
      <c r="E64" s="520">
        <f>SUM(C60:C64)</f>
        <v>54134.880000000005</v>
      </c>
      <c r="F64" s="521"/>
      <c r="G64" s="522"/>
      <c r="H64" s="533"/>
      <c r="I64" s="522">
        <v>600644</v>
      </c>
      <c r="J64" s="715">
        <f t="shared" si="0"/>
        <v>46668.000000000007</v>
      </c>
      <c r="K64" s="524">
        <f t="shared" si="1"/>
        <v>7466.880000000001</v>
      </c>
      <c r="L64" s="602"/>
      <c r="M64" s="252"/>
    </row>
    <row r="65" spans="1:13" ht="15" customHeight="1">
      <c r="A65" s="339" t="s">
        <v>457</v>
      </c>
      <c r="B65" s="414" t="s">
        <v>4366</v>
      </c>
      <c r="C65" s="48">
        <v>18456.759999999998</v>
      </c>
      <c r="D65" s="339" t="s">
        <v>4423</v>
      </c>
      <c r="E65" s="520">
        <f>SUM(C65)</f>
        <v>18456.759999999998</v>
      </c>
      <c r="F65" s="521"/>
      <c r="G65" s="522"/>
      <c r="H65" s="533"/>
      <c r="I65" s="522">
        <v>600691</v>
      </c>
      <c r="J65" s="715">
        <f t="shared" si="0"/>
        <v>15911</v>
      </c>
      <c r="K65" s="524">
        <f t="shared" si="1"/>
        <v>2545.7600000000002</v>
      </c>
      <c r="L65" s="602"/>
      <c r="M65" s="252"/>
    </row>
    <row r="66" spans="1:13" ht="15" customHeight="1" thickBot="1">
      <c r="A66" s="362" t="s">
        <v>565</v>
      </c>
      <c r="B66" s="415" t="s">
        <v>4370</v>
      </c>
      <c r="C66" s="87">
        <v>38315.96</v>
      </c>
      <c r="D66" s="362" t="s">
        <v>4423</v>
      </c>
      <c r="E66" s="525">
        <f>SUM(C66:D66)</f>
        <v>38315.96</v>
      </c>
      <c r="F66" s="526">
        <f>SUM(E50:E66)</f>
        <v>173598.64</v>
      </c>
      <c r="G66" s="527"/>
      <c r="H66" s="537"/>
      <c r="I66" s="527">
        <v>600627</v>
      </c>
      <c r="J66" s="714">
        <f t="shared" si="0"/>
        <v>33031</v>
      </c>
      <c r="K66" s="529">
        <f t="shared" si="1"/>
        <v>5284.96</v>
      </c>
      <c r="L66" s="602"/>
      <c r="M66" s="252"/>
    </row>
    <row r="67" spans="1:13" ht="15" customHeight="1" thickBot="1">
      <c r="A67" s="372" t="s">
        <v>134</v>
      </c>
      <c r="B67" s="479" t="s">
        <v>2666</v>
      </c>
      <c r="C67" s="98">
        <v>8117.68</v>
      </c>
      <c r="D67" s="372" t="s">
        <v>4422</v>
      </c>
      <c r="E67" s="543"/>
      <c r="F67" s="544">
        <f>SUM(C67:E67)</f>
        <v>8117.68</v>
      </c>
      <c r="G67" s="545"/>
      <c r="H67" s="546"/>
      <c r="I67" s="527">
        <v>600644</v>
      </c>
      <c r="J67" s="717">
        <f>SUM(F67/1.16)</f>
        <v>6998.0000000000009</v>
      </c>
      <c r="K67" s="548">
        <f t="shared" si="1"/>
        <v>1119.68</v>
      </c>
      <c r="L67" s="602"/>
      <c r="M67" s="252"/>
    </row>
    <row r="68" spans="1:13" ht="15" customHeight="1" thickBot="1">
      <c r="A68" s="819" t="s">
        <v>2770</v>
      </c>
      <c r="B68" s="819">
        <v>200028</v>
      </c>
      <c r="C68" s="617">
        <v>-4981.74</v>
      </c>
      <c r="D68" s="362" t="s">
        <v>4424</v>
      </c>
      <c r="E68" s="525"/>
      <c r="F68" s="526">
        <f>SUM(C68)</f>
        <v>-4981.74</v>
      </c>
      <c r="G68" s="527"/>
      <c r="H68" s="537"/>
      <c r="I68" s="527">
        <v>700075</v>
      </c>
      <c r="J68" s="717">
        <f>SUM(F68/1.16)</f>
        <v>-4294.6034482758623</v>
      </c>
      <c r="K68" s="548">
        <f t="shared" si="1"/>
        <v>-687.13655172413803</v>
      </c>
      <c r="L68" s="602"/>
      <c r="M68" s="252"/>
    </row>
    <row r="69" spans="1:13" ht="15" customHeight="1">
      <c r="A69" s="380"/>
      <c r="B69" s="508"/>
      <c r="C69" s="468"/>
      <c r="D69" s="380"/>
      <c r="E69" s="520"/>
      <c r="F69" s="521"/>
      <c r="G69" s="522"/>
      <c r="H69" s="533"/>
      <c r="I69" s="522"/>
      <c r="J69" s="715"/>
      <c r="K69" s="524"/>
      <c r="L69" s="602"/>
      <c r="M69" s="252"/>
    </row>
    <row r="70" spans="1:13" ht="15" customHeight="1">
      <c r="A70" s="380"/>
      <c r="B70" s="508"/>
      <c r="C70" s="468"/>
      <c r="D70" s="380"/>
      <c r="E70" s="520"/>
      <c r="F70" s="521"/>
      <c r="G70" s="522"/>
      <c r="H70" s="533"/>
      <c r="I70" s="522"/>
      <c r="J70" s="715"/>
      <c r="K70" s="524"/>
      <c r="L70" s="602"/>
      <c r="M70" s="252"/>
    </row>
    <row r="71" spans="1:13" ht="15" customHeight="1">
      <c r="A71" s="380"/>
      <c r="B71" s="508"/>
      <c r="C71" s="468"/>
      <c r="D71" s="380"/>
      <c r="E71" s="520"/>
      <c r="F71" s="521"/>
      <c r="G71" s="522"/>
      <c r="H71" s="533"/>
      <c r="I71" s="522"/>
      <c r="J71" s="715"/>
      <c r="K71" s="524"/>
      <c r="L71" s="602"/>
      <c r="M71" s="252"/>
    </row>
    <row r="72" spans="1:13" ht="15" customHeight="1">
      <c r="A72" s="380"/>
      <c r="B72" s="496" t="s">
        <v>4459</v>
      </c>
      <c r="C72" s="382"/>
      <c r="D72" s="380"/>
      <c r="E72" s="520"/>
      <c r="F72" s="521"/>
      <c r="G72" s="522"/>
      <c r="H72" s="533"/>
      <c r="I72" s="522"/>
      <c r="J72" s="715"/>
      <c r="K72" s="524"/>
      <c r="L72" s="602"/>
      <c r="M72" s="252"/>
    </row>
    <row r="73" spans="1:13" ht="15" customHeight="1">
      <c r="A73" s="380"/>
      <c r="B73" s="496" t="s">
        <v>4460</v>
      </c>
      <c r="C73" s="382"/>
      <c r="D73" s="380"/>
      <c r="E73" s="520"/>
      <c r="F73" s="521"/>
      <c r="G73" s="522"/>
      <c r="H73" s="533"/>
      <c r="I73" s="522"/>
      <c r="J73" s="715"/>
      <c r="K73" s="524"/>
      <c r="L73" s="602"/>
      <c r="M73" s="252"/>
    </row>
    <row r="74" spans="1:13" ht="15" customHeight="1">
      <c r="A74" s="380"/>
      <c r="B74" s="414"/>
      <c r="C74" s="382"/>
      <c r="D74" s="380"/>
      <c r="E74" s="520"/>
      <c r="F74" s="521"/>
      <c r="G74" s="522"/>
      <c r="H74" s="533"/>
      <c r="I74" s="522"/>
      <c r="J74" s="715"/>
      <c r="K74" s="524"/>
      <c r="L74" s="602"/>
      <c r="M74" s="252"/>
    </row>
    <row r="75" spans="1:13" ht="15" customHeight="1">
      <c r="A75" s="380"/>
      <c r="B75" s="414"/>
      <c r="C75" s="382"/>
      <c r="D75" s="380"/>
      <c r="E75" s="520"/>
      <c r="F75" s="521"/>
      <c r="G75" s="522"/>
      <c r="H75" s="533"/>
      <c r="I75" s="522"/>
      <c r="J75" s="715"/>
      <c r="K75" s="524"/>
      <c r="L75" s="602"/>
      <c r="M75" s="252"/>
    </row>
    <row r="76" spans="1:13" ht="15" customHeight="1">
      <c r="A76" s="380"/>
      <c r="B76" s="414"/>
      <c r="C76" s="48"/>
      <c r="D76" s="380"/>
      <c r="E76" s="520"/>
      <c r="F76" s="521"/>
      <c r="G76" s="522"/>
      <c r="H76" s="533"/>
      <c r="I76" s="522"/>
      <c r="J76" s="715"/>
      <c r="K76" s="524"/>
      <c r="L76" s="602"/>
      <c r="M76" s="252"/>
    </row>
    <row r="77" spans="1:13" ht="15" customHeight="1">
      <c r="A77" s="380"/>
      <c r="B77" s="708"/>
      <c r="C77" s="382"/>
      <c r="D77" s="380"/>
      <c r="E77" s="520"/>
      <c r="F77" s="521"/>
      <c r="G77" s="522"/>
      <c r="H77" s="533"/>
      <c r="I77" s="522"/>
      <c r="J77" s="715"/>
      <c r="K77" s="524"/>
      <c r="L77" s="602"/>
      <c r="M77" s="252"/>
    </row>
    <row r="78" spans="1:13" ht="15" customHeight="1">
      <c r="A78" s="325"/>
      <c r="B78" s="816"/>
      <c r="C78" s="281">
        <f>SUM(C6:C77)</f>
        <v>318526.08000000013</v>
      </c>
      <c r="D78" s="281"/>
      <c r="E78" s="281"/>
      <c r="F78" s="281">
        <f>SUM(F6:F77)</f>
        <v>318526.08000000002</v>
      </c>
      <c r="G78" s="281"/>
      <c r="H78" s="534">
        <f t="shared" ref="H78:K78" si="3">SUM(H6:H77)</f>
        <v>0</v>
      </c>
      <c r="I78" s="281"/>
      <c r="J78" s="281">
        <f t="shared" si="3"/>
        <v>274591.44827586209</v>
      </c>
      <c r="K78" s="281">
        <f t="shared" si="3"/>
        <v>43934.631724137937</v>
      </c>
      <c r="L78" s="281"/>
      <c r="M78" s="283"/>
    </row>
    <row r="79" spans="1:13" ht="15" customHeight="1">
      <c r="A79" s="278"/>
      <c r="B79" s="816"/>
      <c r="C79" s="240"/>
      <c r="D79" s="281"/>
      <c r="E79" s="281"/>
      <c r="F79" s="237"/>
      <c r="G79" s="240"/>
      <c r="H79" s="533"/>
      <c r="I79" s="240"/>
      <c r="J79" s="243"/>
      <c r="K79" s="251"/>
      <c r="L79" s="252"/>
      <c r="M79" s="252"/>
    </row>
    <row r="80" spans="1:13" ht="15" customHeight="1">
      <c r="A80" s="697"/>
      <c r="B80" s="1052"/>
      <c r="C80" s="1051"/>
      <c r="D80" s="1051"/>
      <c r="E80" s="1051"/>
      <c r="F80" s="1051"/>
      <c r="G80" s="240"/>
      <c r="H80" s="533"/>
      <c r="I80" s="240"/>
      <c r="J80" s="243"/>
      <c r="K80" s="251"/>
      <c r="L80" s="252"/>
      <c r="M80" s="252"/>
    </row>
    <row r="81" spans="1:13" ht="15.75">
      <c r="A81" s="284"/>
      <c r="B81" s="595"/>
      <c r="C81" s="273"/>
      <c r="D81" s="281"/>
      <c r="E81" s="281"/>
      <c r="F81" s="281"/>
      <c r="G81" s="295"/>
      <c r="H81" s="534"/>
      <c r="I81" s="281"/>
      <c r="J81" s="281"/>
      <c r="K81" s="281"/>
      <c r="L81" s="286"/>
      <c r="M81" s="252"/>
    </row>
    <row r="82" spans="1:13" ht="15.75" thickBot="1">
      <c r="A82" s="603"/>
      <c r="B82" s="273"/>
      <c r="C82" s="273"/>
      <c r="D82" s="250"/>
      <c r="E82" s="330" t="s">
        <v>4426</v>
      </c>
      <c r="F82" s="331">
        <v>43008</v>
      </c>
      <c r="G82" s="332">
        <v>359192.44</v>
      </c>
      <c r="H82" s="535"/>
      <c r="I82" s="239"/>
      <c r="J82" s="239"/>
      <c r="K82" s="252"/>
      <c r="L82" s="252"/>
      <c r="M82" s="288"/>
    </row>
    <row r="83" spans="1:13" ht="16.5" thickBot="1">
      <c r="A83" s="284"/>
      <c r="B83" s="273"/>
      <c r="C83" s="273"/>
      <c r="D83" s="250"/>
      <c r="E83" s="330" t="s">
        <v>4427</v>
      </c>
      <c r="F83" s="331">
        <v>43008</v>
      </c>
      <c r="G83" s="332">
        <v>318526.08000000002</v>
      </c>
      <c r="H83" s="535"/>
      <c r="I83" s="239"/>
      <c r="J83" s="289" t="s">
        <v>551</v>
      </c>
      <c r="K83" s="290">
        <f>J78+K78-F78</f>
        <v>0</v>
      </c>
      <c r="L83" s="252"/>
      <c r="M83" s="288"/>
    </row>
    <row r="84" spans="1:13" ht="15.75">
      <c r="A84" s="284"/>
      <c r="B84" s="273"/>
      <c r="C84" s="239"/>
      <c r="D84" s="252"/>
      <c r="E84" s="239"/>
      <c r="F84" s="239"/>
      <c r="G84" s="252"/>
      <c r="H84" s="535"/>
      <c r="I84" s="239"/>
      <c r="J84" s="239"/>
      <c r="K84" s="252"/>
      <c r="L84" s="252"/>
      <c r="M84" s="288"/>
    </row>
    <row r="85" spans="1:13" ht="15.75">
      <c r="A85" s="284"/>
      <c r="B85" s="273"/>
      <c r="C85" s="273"/>
      <c r="D85" s="250"/>
      <c r="E85" s="239"/>
      <c r="F85" s="239"/>
      <c r="G85" s="239"/>
      <c r="H85" s="535"/>
      <c r="I85" s="239"/>
      <c r="J85" s="239"/>
      <c r="K85" s="252"/>
      <c r="L85" s="252"/>
      <c r="M85" s="288"/>
    </row>
    <row r="86" spans="1:13" ht="15.75">
      <c r="A86" s="284"/>
      <c r="B86" s="273"/>
      <c r="C86" s="273"/>
      <c r="D86" s="250"/>
      <c r="E86" s="239"/>
      <c r="F86" s="239"/>
      <c r="G86" s="239"/>
      <c r="H86" s="535"/>
      <c r="I86" s="239"/>
      <c r="J86" s="239"/>
      <c r="K86" s="252"/>
      <c r="L86" s="252"/>
      <c r="M86" s="288"/>
    </row>
    <row r="87" spans="1:13" ht="15.75">
      <c r="A87" s="284"/>
      <c r="B87" s="273"/>
      <c r="C87" s="273"/>
      <c r="D87" s="291"/>
      <c r="E87" s="292"/>
      <c r="F87" s="292"/>
      <c r="G87" s="292"/>
      <c r="H87" s="536"/>
      <c r="I87" s="292"/>
      <c r="J87" s="292"/>
      <c r="K87" s="288"/>
      <c r="L87" s="288"/>
      <c r="M87" s="288"/>
    </row>
    <row r="88" spans="1:13" ht="15.75">
      <c r="A88" s="604"/>
      <c r="B88" s="605"/>
      <c r="C88" s="606"/>
      <c r="D88" s="520"/>
      <c r="E88" s="292"/>
      <c r="F88" s="292"/>
      <c r="G88" s="292"/>
      <c r="H88" s="536"/>
      <c r="I88" s="292"/>
      <c r="J88" s="292"/>
      <c r="K88" s="288"/>
      <c r="L88" s="288"/>
      <c r="M88" s="288"/>
    </row>
    <row r="89" spans="1:13" ht="15.75">
      <c r="A89" s="294"/>
      <c r="B89" s="239" t="s">
        <v>25</v>
      </c>
      <c r="C89" s="239"/>
      <c r="D89" s="239"/>
      <c r="E89" s="240"/>
      <c r="F89" s="240"/>
      <c r="G89" s="240"/>
      <c r="H89" s="533"/>
      <c r="I89" s="240"/>
      <c r="J89" s="240"/>
      <c r="K89" s="295"/>
      <c r="L89" s="252"/>
      <c r="M89" s="252"/>
    </row>
    <row r="90" spans="1:13" ht="15.75">
      <c r="A90" s="296"/>
      <c r="B90" s="239" t="s">
        <v>127</v>
      </c>
      <c r="C90" s="239"/>
      <c r="D90" s="239"/>
      <c r="E90" s="240"/>
      <c r="F90" s="240"/>
      <c r="G90" s="240"/>
      <c r="H90" s="533"/>
      <c r="I90" s="240"/>
      <c r="J90" s="240"/>
      <c r="K90" s="295"/>
      <c r="L90" s="252"/>
      <c r="M90" s="252"/>
    </row>
    <row r="91" spans="1:13" ht="15.75">
      <c r="A91" s="297"/>
      <c r="B91" s="239" t="s">
        <v>161</v>
      </c>
      <c r="C91" s="239"/>
      <c r="D91" s="239"/>
      <c r="E91" s="240"/>
      <c r="F91" s="240"/>
      <c r="G91" s="240"/>
      <c r="H91" s="533"/>
      <c r="I91" s="240"/>
      <c r="J91" s="240"/>
      <c r="K91" s="295"/>
      <c r="L91" s="252"/>
      <c r="M91" s="252"/>
    </row>
    <row r="92" spans="1:13" ht="15.75">
      <c r="A92" s="239"/>
      <c r="B92" s="239"/>
      <c r="C92" s="239"/>
      <c r="D92" s="239"/>
      <c r="E92" s="240"/>
      <c r="F92" s="240"/>
      <c r="G92" s="240"/>
      <c r="H92" s="533"/>
      <c r="I92" s="240"/>
      <c r="J92" s="240"/>
      <c r="K92" s="295"/>
      <c r="L92" s="252"/>
      <c r="M92" s="252"/>
    </row>
    <row r="93" spans="1:13" ht="15.75">
      <c r="A93" s="239"/>
      <c r="B93" s="239"/>
      <c r="C93" s="239"/>
      <c r="D93" s="239"/>
      <c r="E93" s="240"/>
      <c r="F93" s="240"/>
      <c r="G93" s="240"/>
      <c r="H93" s="533"/>
      <c r="I93" s="240"/>
      <c r="J93" s="240"/>
      <c r="K93" s="295"/>
      <c r="L93" s="252"/>
      <c r="M93" s="252"/>
    </row>
    <row r="94" spans="1:13">
      <c r="K94" s="45"/>
      <c r="L94" s="49"/>
      <c r="M94" s="49"/>
    </row>
    <row r="95" spans="1:13">
      <c r="K95" s="45"/>
      <c r="L95" s="49"/>
      <c r="M95" s="49"/>
    </row>
    <row r="96" spans="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</sheetData>
  <autoFilter ref="A5:L81"/>
  <sortState ref="A6:D67">
    <sortCondition ref="D6:D67"/>
  </sortState>
  <mergeCells count="3">
    <mergeCell ref="I3:K3"/>
    <mergeCell ref="A4:D4"/>
    <mergeCell ref="B80:F80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58"/>
  <sheetViews>
    <sheetView zoomScale="101" zoomScaleNormal="101" workbookViewId="0">
      <pane ySplit="4" topLeftCell="A5" activePane="bottomLeft" state="frozenSplit"/>
      <selection pane="bottomLeft" activeCell="N18" sqref="N18:N29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4429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4434</v>
      </c>
      <c r="B5" s="343" t="s">
        <v>2731</v>
      </c>
      <c r="C5" s="431" t="s">
        <v>2312</v>
      </c>
      <c r="D5" s="431"/>
      <c r="E5" s="431"/>
      <c r="F5" s="431"/>
      <c r="G5" s="823">
        <v>-11456.16</v>
      </c>
      <c r="H5" s="335" t="s">
        <v>133</v>
      </c>
      <c r="I5" s="399"/>
      <c r="J5" s="336"/>
      <c r="K5" s="337"/>
      <c r="L5" s="337"/>
      <c r="M5" s="637"/>
      <c r="N5" s="339" t="s">
        <v>2349</v>
      </c>
      <c r="O5" s="339" t="s">
        <v>134</v>
      </c>
      <c r="P5" s="339" t="s">
        <v>4482</v>
      </c>
      <c r="Q5" s="642"/>
      <c r="R5" s="29"/>
    </row>
    <row r="6" spans="1:18" s="24" customFormat="1" ht="12.75">
      <c r="A6" s="343" t="s">
        <v>4434</v>
      </c>
      <c r="B6" s="343" t="s">
        <v>2731</v>
      </c>
      <c r="C6" s="431" t="s">
        <v>3958</v>
      </c>
      <c r="D6" s="431"/>
      <c r="E6" s="431"/>
      <c r="F6" s="431"/>
      <c r="G6" s="823">
        <v>-21592.240000000002</v>
      </c>
      <c r="H6" s="335" t="s">
        <v>135</v>
      </c>
      <c r="I6" s="399"/>
      <c r="J6" s="336"/>
      <c r="K6" s="337"/>
      <c r="L6" s="337"/>
      <c r="M6" s="637"/>
      <c r="N6" s="339" t="s">
        <v>3981</v>
      </c>
      <c r="O6" s="339" t="s">
        <v>383</v>
      </c>
      <c r="P6" s="339" t="s">
        <v>4482</v>
      </c>
      <c r="Q6" s="642"/>
      <c r="R6" s="29"/>
    </row>
    <row r="7" spans="1:18" s="24" customFormat="1" ht="12.75">
      <c r="A7" s="343" t="s">
        <v>4434</v>
      </c>
      <c r="B7" s="343" t="s">
        <v>2731</v>
      </c>
      <c r="C7" s="431" t="s">
        <v>4180</v>
      </c>
      <c r="D7" s="431"/>
      <c r="E7" s="431"/>
      <c r="F7" s="431"/>
      <c r="G7" s="823">
        <v>-9000.44</v>
      </c>
      <c r="H7" s="335" t="s">
        <v>137</v>
      </c>
      <c r="I7" s="399"/>
      <c r="J7" s="336"/>
      <c r="K7" s="337"/>
      <c r="L7" s="337"/>
      <c r="M7" s="637"/>
      <c r="N7" s="339" t="s">
        <v>4197</v>
      </c>
      <c r="O7" s="339" t="s">
        <v>136</v>
      </c>
      <c r="P7" s="339" t="s">
        <v>4482</v>
      </c>
      <c r="Q7" s="642"/>
      <c r="R7" s="29"/>
    </row>
    <row r="8" spans="1:18" s="24" customFormat="1" ht="12.75">
      <c r="A8" s="343" t="s">
        <v>4435</v>
      </c>
      <c r="B8" s="343" t="s">
        <v>2731</v>
      </c>
      <c r="C8" s="431" t="s">
        <v>3533</v>
      </c>
      <c r="D8" s="431"/>
      <c r="E8" s="431"/>
      <c r="F8" s="431"/>
      <c r="G8" s="823">
        <v>-9000.44</v>
      </c>
      <c r="H8" s="335" t="s">
        <v>139</v>
      </c>
      <c r="I8" s="399"/>
      <c r="J8" s="336"/>
      <c r="K8" s="337"/>
      <c r="L8" s="337"/>
      <c r="M8" s="637"/>
      <c r="N8" s="339" t="s">
        <v>3578</v>
      </c>
      <c r="O8" s="339" t="s">
        <v>136</v>
      </c>
      <c r="P8" s="339" t="s">
        <v>4484</v>
      </c>
      <c r="Q8" s="642"/>
      <c r="R8" s="29"/>
    </row>
    <row r="9" spans="1:18" s="24" customFormat="1" ht="12.75">
      <c r="A9" s="343" t="s">
        <v>4435</v>
      </c>
      <c r="B9" s="343" t="s">
        <v>2731</v>
      </c>
      <c r="C9" s="431" t="s">
        <v>3532</v>
      </c>
      <c r="D9" s="431"/>
      <c r="E9" s="431"/>
      <c r="F9" s="431"/>
      <c r="G9" s="823">
        <v>-9000.44</v>
      </c>
      <c r="H9" s="335" t="s">
        <v>147</v>
      </c>
      <c r="I9" s="399"/>
      <c r="J9" s="336"/>
      <c r="K9" s="337"/>
      <c r="L9" s="337"/>
      <c r="M9" s="637"/>
      <c r="N9" s="339" t="s">
        <v>3577</v>
      </c>
      <c r="O9" s="339" t="s">
        <v>136</v>
      </c>
      <c r="P9" s="339" t="s">
        <v>4484</v>
      </c>
      <c r="Q9" s="642"/>
      <c r="R9" s="29"/>
    </row>
    <row r="10" spans="1:18" s="24" customFormat="1" ht="12.75">
      <c r="A10" s="343" t="s">
        <v>4435</v>
      </c>
      <c r="B10" s="343" t="s">
        <v>2731</v>
      </c>
      <c r="C10" s="431" t="s">
        <v>3526</v>
      </c>
      <c r="D10" s="431"/>
      <c r="E10" s="431"/>
      <c r="F10" s="431"/>
      <c r="G10" s="823">
        <v>-9000.44</v>
      </c>
      <c r="H10" s="335" t="s">
        <v>140</v>
      </c>
      <c r="I10" s="399"/>
      <c r="J10" s="336"/>
      <c r="K10" s="337"/>
      <c r="L10" s="337"/>
      <c r="M10" s="637"/>
      <c r="N10" s="339" t="s">
        <v>3572</v>
      </c>
      <c r="O10" s="339" t="s">
        <v>136</v>
      </c>
      <c r="P10" s="339" t="s">
        <v>4484</v>
      </c>
      <c r="Q10" s="642"/>
      <c r="R10" s="29"/>
    </row>
    <row r="11" spans="1:18" s="24" customFormat="1" ht="12.75">
      <c r="A11" s="343" t="s">
        <v>4435</v>
      </c>
      <c r="B11" s="343" t="s">
        <v>2731</v>
      </c>
      <c r="C11" s="431" t="s">
        <v>3557</v>
      </c>
      <c r="D11" s="431"/>
      <c r="E11" s="431"/>
      <c r="F11" s="431"/>
      <c r="G11" s="823">
        <v>-9000.44</v>
      </c>
      <c r="H11" s="335" t="s">
        <v>142</v>
      </c>
      <c r="I11" s="399"/>
      <c r="J11" s="336"/>
      <c r="K11" s="337"/>
      <c r="L11" s="337"/>
      <c r="M11" s="637"/>
      <c r="N11" s="339" t="s">
        <v>3594</v>
      </c>
      <c r="O11" s="339" t="s">
        <v>136</v>
      </c>
      <c r="P11" s="339" t="s">
        <v>4484</v>
      </c>
      <c r="Q11" s="642"/>
      <c r="R11" s="29"/>
    </row>
    <row r="12" spans="1:18" s="24" customFormat="1" ht="12.75">
      <c r="A12" s="343" t="s">
        <v>4435</v>
      </c>
      <c r="B12" s="343" t="s">
        <v>2731</v>
      </c>
      <c r="C12" s="431" t="s">
        <v>3346</v>
      </c>
      <c r="D12" s="431"/>
      <c r="E12" s="431"/>
      <c r="F12" s="431"/>
      <c r="G12" s="823">
        <v>-9000.44</v>
      </c>
      <c r="H12" s="335"/>
      <c r="I12" s="399"/>
      <c r="J12" s="336"/>
      <c r="K12" s="337"/>
      <c r="L12" s="337"/>
      <c r="M12" s="637"/>
      <c r="N12" s="339" t="s">
        <v>3394</v>
      </c>
      <c r="O12" s="339" t="s">
        <v>136</v>
      </c>
      <c r="P12" s="339" t="s">
        <v>4484</v>
      </c>
      <c r="Q12" s="642"/>
      <c r="R12" s="29"/>
    </row>
    <row r="13" spans="1:18" s="24" customFormat="1" ht="12.75">
      <c r="A13" s="343" t="s">
        <v>4435</v>
      </c>
      <c r="B13" s="343" t="s">
        <v>2731</v>
      </c>
      <c r="C13" s="431" t="s">
        <v>4366</v>
      </c>
      <c r="D13" s="431"/>
      <c r="E13" s="431"/>
      <c r="F13" s="431"/>
      <c r="G13" s="823">
        <v>-18456.759999999998</v>
      </c>
      <c r="H13" s="335" t="s">
        <v>143</v>
      </c>
      <c r="I13" s="399"/>
      <c r="J13" s="336"/>
      <c r="K13" s="337"/>
      <c r="L13" s="337"/>
      <c r="M13" s="637"/>
      <c r="N13" s="339" t="s">
        <v>4414</v>
      </c>
      <c r="O13" s="339" t="s">
        <v>457</v>
      </c>
      <c r="P13" s="339" t="s">
        <v>4484</v>
      </c>
      <c r="Q13" s="642"/>
      <c r="R13" s="29"/>
    </row>
    <row r="14" spans="1:18" s="24" customFormat="1" ht="12.75">
      <c r="A14" s="343" t="s">
        <v>4435</v>
      </c>
      <c r="B14" s="343" t="s">
        <v>2731</v>
      </c>
      <c r="C14" s="431" t="s">
        <v>3530</v>
      </c>
      <c r="D14" s="431"/>
      <c r="E14" s="431"/>
      <c r="F14" s="431"/>
      <c r="G14" s="823">
        <v>-11456.16</v>
      </c>
      <c r="H14" s="335" t="s">
        <v>144</v>
      </c>
      <c r="I14" s="399"/>
      <c r="J14" s="336"/>
      <c r="K14" s="337"/>
      <c r="L14" s="337"/>
      <c r="M14" s="637"/>
      <c r="N14" s="339" t="s">
        <v>3576</v>
      </c>
      <c r="O14" s="339" t="s">
        <v>134</v>
      </c>
      <c r="P14" s="339" t="s">
        <v>4484</v>
      </c>
      <c r="Q14" s="642"/>
      <c r="R14" s="29"/>
    </row>
    <row r="15" spans="1:18" s="24" customFormat="1" ht="12.75">
      <c r="A15" s="343" t="s">
        <v>4435</v>
      </c>
      <c r="B15" s="343" t="s">
        <v>2731</v>
      </c>
      <c r="C15" s="431" t="s">
        <v>4160</v>
      </c>
      <c r="D15" s="431"/>
      <c r="E15" s="431"/>
      <c r="F15" s="431"/>
      <c r="G15" s="823">
        <v>-9000.44</v>
      </c>
      <c r="H15" s="335" t="s">
        <v>145</v>
      </c>
      <c r="I15" s="399"/>
      <c r="J15" s="336"/>
      <c r="K15" s="337"/>
      <c r="L15" s="337"/>
      <c r="M15" s="637"/>
      <c r="N15" s="339" t="s">
        <v>4195</v>
      </c>
      <c r="O15" s="339" t="s">
        <v>136</v>
      </c>
      <c r="P15" s="339" t="s">
        <v>4484</v>
      </c>
      <c r="Q15" s="642"/>
      <c r="R15" s="29"/>
    </row>
    <row r="16" spans="1:18" s="24" customFormat="1" ht="12.75">
      <c r="A16" s="343" t="s">
        <v>4436</v>
      </c>
      <c r="B16" s="343" t="s">
        <v>2731</v>
      </c>
      <c r="C16" s="431" t="s">
        <v>2961</v>
      </c>
      <c r="D16" s="431"/>
      <c r="E16" s="431"/>
      <c r="F16" s="431"/>
      <c r="G16" s="823">
        <v>-15750.48</v>
      </c>
      <c r="H16" s="335" t="s">
        <v>146</v>
      </c>
      <c r="I16" s="399"/>
      <c r="J16" s="336"/>
      <c r="K16" s="337"/>
      <c r="L16" s="337"/>
      <c r="M16" s="637"/>
      <c r="N16" s="339" t="s">
        <v>3011</v>
      </c>
      <c r="O16" s="339" t="s">
        <v>136</v>
      </c>
      <c r="P16" s="339" t="s">
        <v>4486</v>
      </c>
      <c r="Q16" s="642"/>
      <c r="R16" s="29"/>
    </row>
    <row r="17" spans="1:18" s="24" customFormat="1" ht="12.75">
      <c r="A17" t="s">
        <v>4455</v>
      </c>
      <c r="B17" t="s">
        <v>2834</v>
      </c>
      <c r="C17" t="s">
        <v>3538</v>
      </c>
      <c r="D17" s="431"/>
      <c r="E17" s="431"/>
      <c r="F17" s="431"/>
      <c r="G17">
        <v>953.9</v>
      </c>
      <c r="H17" s="335"/>
      <c r="I17" s="399"/>
      <c r="J17" s="336"/>
      <c r="K17" s="337"/>
      <c r="L17" s="337"/>
      <c r="M17" s="637"/>
      <c r="N17" s="339" t="s">
        <v>3580</v>
      </c>
      <c r="O17" s="339" t="s">
        <v>136</v>
      </c>
      <c r="P17" s="339" t="s">
        <v>4489</v>
      </c>
      <c r="Q17" s="642"/>
      <c r="R17" s="29"/>
    </row>
    <row r="18" spans="1:18" s="24" customFormat="1" ht="12.75">
      <c r="A18" s="445" t="s">
        <v>4434</v>
      </c>
      <c r="B18" s="445" t="s">
        <v>2834</v>
      </c>
      <c r="C18" s="478" t="s">
        <v>4438</v>
      </c>
      <c r="D18" s="431"/>
      <c r="E18" s="431"/>
      <c r="F18" s="431"/>
      <c r="G18" s="446">
        <v>1241.2</v>
      </c>
      <c r="H18" s="335"/>
      <c r="I18" s="399"/>
      <c r="J18" s="336"/>
      <c r="K18" s="337"/>
      <c r="L18" s="337"/>
      <c r="M18" s="637"/>
      <c r="N18" s="339" t="s">
        <v>4462</v>
      </c>
      <c r="O18" s="339" t="s">
        <v>136</v>
      </c>
      <c r="P18" s="339" t="s">
        <v>4481</v>
      </c>
      <c r="Q18" s="642"/>
      <c r="R18" s="29"/>
    </row>
    <row r="19" spans="1:18" s="24" customFormat="1" ht="12.75">
      <c r="A19" s="445" t="s">
        <v>4434</v>
      </c>
      <c r="B19" s="445" t="s">
        <v>2834</v>
      </c>
      <c r="C19" s="478" t="s">
        <v>4439</v>
      </c>
      <c r="D19" s="431"/>
      <c r="E19" s="431"/>
      <c r="F19" s="431"/>
      <c r="G19" s="446">
        <v>1241.2</v>
      </c>
      <c r="H19" s="335"/>
      <c r="I19" s="399"/>
      <c r="J19" s="336"/>
      <c r="K19" s="337"/>
      <c r="L19" s="337"/>
      <c r="M19" s="637"/>
      <c r="N19" s="339" t="s">
        <v>4463</v>
      </c>
      <c r="O19" s="339" t="s">
        <v>383</v>
      </c>
      <c r="P19" s="339" t="s">
        <v>4481</v>
      </c>
      <c r="Q19" s="642"/>
      <c r="R19" s="29"/>
    </row>
    <row r="20" spans="1:18" s="24" customFormat="1" ht="12.75">
      <c r="A20" s="445" t="s">
        <v>4434</v>
      </c>
      <c r="B20" s="445" t="s">
        <v>2834</v>
      </c>
      <c r="C20" s="478" t="s">
        <v>4440</v>
      </c>
      <c r="D20" s="431"/>
      <c r="E20" s="431"/>
      <c r="F20" s="431"/>
      <c r="G20" s="446">
        <v>1241.2</v>
      </c>
      <c r="H20" s="335"/>
      <c r="I20" s="399"/>
      <c r="J20" s="336"/>
      <c r="K20" s="337"/>
      <c r="L20" s="337"/>
      <c r="M20" s="637"/>
      <c r="N20" s="339" t="s">
        <v>4464</v>
      </c>
      <c r="O20" s="339" t="s">
        <v>383</v>
      </c>
      <c r="P20" s="339" t="s">
        <v>4481</v>
      </c>
      <c r="Q20" s="642"/>
      <c r="R20" s="29"/>
    </row>
    <row r="21" spans="1:18" s="24" customFormat="1" ht="12.75">
      <c r="A21" s="445" t="s">
        <v>4435</v>
      </c>
      <c r="B21" s="445" t="s">
        <v>2834</v>
      </c>
      <c r="C21" s="478" t="s">
        <v>4443</v>
      </c>
      <c r="D21" s="431"/>
      <c r="E21" s="431"/>
      <c r="F21" s="431"/>
      <c r="G21" s="446">
        <v>1241.2</v>
      </c>
      <c r="H21" s="335"/>
      <c r="I21" s="399"/>
      <c r="J21" s="336"/>
      <c r="K21" s="337"/>
      <c r="L21" s="337"/>
      <c r="M21" s="637"/>
      <c r="N21" s="339" t="s">
        <v>4465</v>
      </c>
      <c r="O21" s="339" t="s">
        <v>2905</v>
      </c>
      <c r="P21" s="339" t="s">
        <v>4483</v>
      </c>
      <c r="Q21" s="642"/>
      <c r="R21" s="29"/>
    </row>
    <row r="22" spans="1:18" s="24" customFormat="1" ht="12.75">
      <c r="A22" s="445" t="s">
        <v>4435</v>
      </c>
      <c r="B22" s="445" t="s">
        <v>2834</v>
      </c>
      <c r="C22" s="478" t="s">
        <v>4444</v>
      </c>
      <c r="D22" s="431"/>
      <c r="E22" s="431"/>
      <c r="F22" s="431"/>
      <c r="G22" s="446">
        <v>1241.2</v>
      </c>
      <c r="H22" s="335"/>
      <c r="I22" s="399"/>
      <c r="J22" s="336"/>
      <c r="K22" s="337"/>
      <c r="L22" s="337"/>
      <c r="M22" s="637"/>
      <c r="N22" s="339" t="s">
        <v>4466</v>
      </c>
      <c r="O22" s="339" t="s">
        <v>2905</v>
      </c>
      <c r="P22" s="339" t="s">
        <v>4483</v>
      </c>
      <c r="Q22" s="642"/>
      <c r="R22" s="29"/>
    </row>
    <row r="23" spans="1:18" s="24" customFormat="1" ht="12.75">
      <c r="A23" s="445" t="s">
        <v>4435</v>
      </c>
      <c r="B23" s="445" t="s">
        <v>2834</v>
      </c>
      <c r="C23" s="478" t="s">
        <v>4445</v>
      </c>
      <c r="D23" s="431"/>
      <c r="E23" s="431"/>
      <c r="F23" s="431"/>
      <c r="G23" s="446">
        <v>1241.2</v>
      </c>
      <c r="H23" s="335"/>
      <c r="I23" s="399"/>
      <c r="J23" s="336"/>
      <c r="K23" s="337"/>
      <c r="L23" s="337"/>
      <c r="M23" s="637"/>
      <c r="N23" s="339" t="s">
        <v>4467</v>
      </c>
      <c r="O23" s="339" t="s">
        <v>136</v>
      </c>
      <c r="P23" s="339" t="s">
        <v>4483</v>
      </c>
      <c r="Q23" s="642"/>
      <c r="R23" s="29"/>
    </row>
    <row r="24" spans="1:18" s="24" customFormat="1" ht="12.75">
      <c r="A24" s="445" t="s">
        <v>4435</v>
      </c>
      <c r="B24" s="445" t="s">
        <v>2834</v>
      </c>
      <c r="C24" s="478" t="s">
        <v>4446</v>
      </c>
      <c r="D24" s="431"/>
      <c r="E24" s="431"/>
      <c r="F24" s="431"/>
      <c r="G24" s="446">
        <v>1241.2</v>
      </c>
      <c r="H24" s="335"/>
      <c r="I24" s="399"/>
      <c r="J24" s="336"/>
      <c r="K24" s="337"/>
      <c r="L24" s="337"/>
      <c r="M24" s="637"/>
      <c r="N24" s="339" t="s">
        <v>4468</v>
      </c>
      <c r="O24" s="339" t="s">
        <v>136</v>
      </c>
      <c r="P24" s="339" t="s">
        <v>4483</v>
      </c>
      <c r="Q24" s="642"/>
      <c r="R24" s="29"/>
    </row>
    <row r="25" spans="1:18" s="24" customFormat="1" ht="12.75">
      <c r="A25" s="445" t="s">
        <v>4435</v>
      </c>
      <c r="B25" s="445" t="s">
        <v>2834</v>
      </c>
      <c r="C25" s="478" t="s">
        <v>4447</v>
      </c>
      <c r="D25" s="431"/>
      <c r="E25" s="431"/>
      <c r="F25" s="431"/>
      <c r="G25" s="446">
        <v>1241.2</v>
      </c>
      <c r="H25" s="335"/>
      <c r="I25" s="399"/>
      <c r="J25" s="336"/>
      <c r="K25" s="337"/>
      <c r="L25" s="337"/>
      <c r="M25" s="637"/>
      <c r="N25" s="339" t="s">
        <v>4469</v>
      </c>
      <c r="O25" s="339" t="s">
        <v>136</v>
      </c>
      <c r="P25" s="339" t="s">
        <v>4483</v>
      </c>
      <c r="Q25" s="642"/>
      <c r="R25" s="29"/>
    </row>
    <row r="26" spans="1:18" s="24" customFormat="1" ht="12.75">
      <c r="A26" s="445" t="s">
        <v>4436</v>
      </c>
      <c r="B26" s="445" t="s">
        <v>2834</v>
      </c>
      <c r="C26" s="478" t="s">
        <v>4450</v>
      </c>
      <c r="D26" s="431"/>
      <c r="E26" s="431"/>
      <c r="F26" s="431"/>
      <c r="G26" s="446">
        <v>1241.2</v>
      </c>
      <c r="H26" s="335"/>
      <c r="I26" s="399"/>
      <c r="J26" s="336"/>
      <c r="K26" s="337"/>
      <c r="L26" s="337"/>
      <c r="M26" s="637"/>
      <c r="N26" s="339" t="s">
        <v>4470</v>
      </c>
      <c r="O26" s="339" t="s">
        <v>136</v>
      </c>
      <c r="P26" s="339" t="s">
        <v>4485</v>
      </c>
      <c r="Q26" s="642"/>
      <c r="R26" s="29"/>
    </row>
    <row r="27" spans="1:18" s="24" customFormat="1" ht="12.75">
      <c r="A27" s="445" t="s">
        <v>4453</v>
      </c>
      <c r="B27" s="445" t="s">
        <v>2834</v>
      </c>
      <c r="C27" s="445" t="s">
        <v>4454</v>
      </c>
      <c r="D27" s="431"/>
      <c r="E27" s="431"/>
      <c r="F27" s="431"/>
      <c r="G27" s="422">
        <v>1241.2</v>
      </c>
      <c r="H27" s="335"/>
      <c r="I27" s="399"/>
      <c r="J27" s="336"/>
      <c r="K27" s="337"/>
      <c r="L27" s="337"/>
      <c r="M27" s="637"/>
      <c r="N27" s="339" t="s">
        <v>4471</v>
      </c>
      <c r="O27" s="339" t="s">
        <v>390</v>
      </c>
      <c r="P27" s="339" t="s">
        <v>4487</v>
      </c>
      <c r="Q27" s="642"/>
      <c r="R27" s="29"/>
    </row>
    <row r="28" spans="1:18" s="24" customFormat="1" ht="12.75">
      <c r="A28" s="445" t="s">
        <v>4455</v>
      </c>
      <c r="B28" s="445" t="s">
        <v>2834</v>
      </c>
      <c r="C28" s="478" t="s">
        <v>4456</v>
      </c>
      <c r="D28" s="431"/>
      <c r="E28" s="431"/>
      <c r="F28" s="431"/>
      <c r="G28" s="422">
        <v>1241.2</v>
      </c>
      <c r="H28" s="335"/>
      <c r="I28" s="399"/>
      <c r="J28" s="336"/>
      <c r="K28" s="337"/>
      <c r="L28" s="337"/>
      <c r="M28" s="637"/>
      <c r="N28" s="339" t="s">
        <v>4472</v>
      </c>
      <c r="O28" s="339" t="s">
        <v>390</v>
      </c>
      <c r="P28" s="339" t="s">
        <v>4489</v>
      </c>
      <c r="Q28" s="642"/>
      <c r="R28" s="29"/>
    </row>
    <row r="29" spans="1:18" s="24" customFormat="1" ht="12.75">
      <c r="A29" s="445" t="s">
        <v>4455</v>
      </c>
      <c r="B29" s="445" t="s">
        <v>2834</v>
      </c>
      <c r="C29" s="478" t="s">
        <v>4457</v>
      </c>
      <c r="D29" s="431"/>
      <c r="E29" s="431"/>
      <c r="F29" s="431"/>
      <c r="G29" s="422">
        <v>1241.2</v>
      </c>
      <c r="H29" s="335"/>
      <c r="I29" s="399"/>
      <c r="J29" s="336"/>
      <c r="K29" s="337"/>
      <c r="L29" s="337"/>
      <c r="M29" s="637"/>
      <c r="N29" s="339" t="s">
        <v>4473</v>
      </c>
      <c r="O29" s="339" t="s">
        <v>136</v>
      </c>
      <c r="P29" s="339" t="s">
        <v>4489</v>
      </c>
      <c r="Q29" s="642"/>
      <c r="R29" s="29"/>
    </row>
    <row r="30" spans="1:18" s="24" customFormat="1" ht="12.75">
      <c r="A30" t="s">
        <v>4455</v>
      </c>
      <c r="B30" s="487" t="s">
        <v>4255</v>
      </c>
      <c r="C30" s="443" t="s">
        <v>1583</v>
      </c>
      <c r="D30" s="431"/>
      <c r="E30" s="431"/>
      <c r="F30" s="431"/>
      <c r="G30" s="2">
        <v>2122.66</v>
      </c>
      <c r="H30" s="335"/>
      <c r="I30" s="399"/>
      <c r="J30" s="336"/>
      <c r="K30" s="337"/>
      <c r="L30" s="337"/>
      <c r="M30" s="637"/>
      <c r="N30" s="339" t="s">
        <v>1704</v>
      </c>
      <c r="O30" s="339" t="s">
        <v>454</v>
      </c>
      <c r="P30" s="339" t="s">
        <v>4489</v>
      </c>
      <c r="Q30" s="642"/>
      <c r="R30" s="29"/>
    </row>
    <row r="31" spans="1:18" s="24" customFormat="1" ht="12.75">
      <c r="A31" t="s">
        <v>4435</v>
      </c>
      <c r="B31" t="s">
        <v>2834</v>
      </c>
      <c r="C31" s="488" t="s">
        <v>4441</v>
      </c>
      <c r="D31" s="431"/>
      <c r="E31" s="431"/>
      <c r="F31" s="431"/>
      <c r="G31" s="353">
        <v>4423.08</v>
      </c>
      <c r="H31" s="335"/>
      <c r="I31" s="399"/>
      <c r="J31" s="336"/>
      <c r="K31" s="337"/>
      <c r="L31" s="337"/>
      <c r="M31" s="637"/>
      <c r="N31" s="339" t="s">
        <v>4474</v>
      </c>
      <c r="O31" s="339" t="s">
        <v>457</v>
      </c>
      <c r="P31" s="339" t="s">
        <v>4483</v>
      </c>
      <c r="Q31" s="642"/>
      <c r="R31" s="29"/>
    </row>
    <row r="32" spans="1:18" s="24" customFormat="1" ht="12.75">
      <c r="A32" t="s">
        <v>4434</v>
      </c>
      <c r="B32" t="s">
        <v>2834</v>
      </c>
      <c r="C32" s="615" t="s">
        <v>4180</v>
      </c>
      <c r="D32" s="431"/>
      <c r="E32" s="431"/>
      <c r="F32" s="431"/>
      <c r="G32" s="353">
        <v>9000.44</v>
      </c>
      <c r="H32" s="335" t="s">
        <v>137</v>
      </c>
      <c r="I32" s="399"/>
      <c r="J32" s="336"/>
      <c r="K32" s="337"/>
      <c r="L32" s="337"/>
      <c r="M32" s="637"/>
      <c r="N32" s="339" t="s">
        <v>4197</v>
      </c>
      <c r="O32" s="339" t="s">
        <v>136</v>
      </c>
      <c r="P32" s="339" t="s">
        <v>4481</v>
      </c>
      <c r="Q32" s="642"/>
      <c r="R32" s="29"/>
    </row>
    <row r="33" spans="1:18" s="24" customFormat="1" ht="12.75">
      <c r="A33" t="s">
        <v>4435</v>
      </c>
      <c r="B33" t="s">
        <v>2834</v>
      </c>
      <c r="C33" s="488" t="s">
        <v>3526</v>
      </c>
      <c r="D33" s="431"/>
      <c r="E33" s="431"/>
      <c r="F33" s="431"/>
      <c r="G33" s="353">
        <v>9000.44</v>
      </c>
      <c r="H33" s="335" t="s">
        <v>140</v>
      </c>
      <c r="I33" s="399"/>
      <c r="J33" s="336"/>
      <c r="K33" s="337"/>
      <c r="L33" s="337"/>
      <c r="M33" s="637"/>
      <c r="N33" s="339" t="s">
        <v>3572</v>
      </c>
      <c r="O33" s="339" t="s">
        <v>136</v>
      </c>
      <c r="P33" s="339" t="s">
        <v>4483</v>
      </c>
      <c r="Q33" s="642"/>
      <c r="R33" s="29"/>
    </row>
    <row r="34" spans="1:18" s="24" customFormat="1" ht="12.75">
      <c r="A34" t="s">
        <v>4435</v>
      </c>
      <c r="B34" t="s">
        <v>2834</v>
      </c>
      <c r="C34" s="488" t="s">
        <v>3533</v>
      </c>
      <c r="D34" s="431"/>
      <c r="E34" s="431"/>
      <c r="F34" s="431"/>
      <c r="G34" s="353">
        <v>9000.44</v>
      </c>
      <c r="H34" s="335" t="s">
        <v>139</v>
      </c>
      <c r="I34" s="399"/>
      <c r="J34" s="336"/>
      <c r="K34" s="337"/>
      <c r="L34" s="337"/>
      <c r="M34" s="637"/>
      <c r="N34" s="339" t="s">
        <v>3578</v>
      </c>
      <c r="O34" s="339" t="s">
        <v>136</v>
      </c>
      <c r="P34" s="339" t="s">
        <v>4483</v>
      </c>
      <c r="Q34" s="642"/>
      <c r="R34" s="29"/>
    </row>
    <row r="35" spans="1:18" s="24" customFormat="1" ht="12.75">
      <c r="A35" t="s">
        <v>4435</v>
      </c>
      <c r="B35" t="s">
        <v>2834</v>
      </c>
      <c r="C35" s="488" t="s">
        <v>3532</v>
      </c>
      <c r="D35" s="431"/>
      <c r="E35" s="431"/>
      <c r="F35" s="431"/>
      <c r="G35" s="353">
        <v>9000.44</v>
      </c>
      <c r="H35" s="335" t="s">
        <v>147</v>
      </c>
      <c r="I35" s="399"/>
      <c r="J35" s="336"/>
      <c r="K35" s="337"/>
      <c r="L35" s="337"/>
      <c r="M35" s="637"/>
      <c r="N35" s="339" t="s">
        <v>3577</v>
      </c>
      <c r="O35" s="339" t="s">
        <v>136</v>
      </c>
      <c r="P35" s="339" t="s">
        <v>4483</v>
      </c>
      <c r="Q35" s="642"/>
      <c r="R35" s="29"/>
    </row>
    <row r="36" spans="1:18" s="24" customFormat="1" ht="12.75">
      <c r="A36" t="s">
        <v>4435</v>
      </c>
      <c r="B36" t="s">
        <v>2834</v>
      </c>
      <c r="C36" s="488" t="s">
        <v>3557</v>
      </c>
      <c r="D36" s="431"/>
      <c r="E36" s="431"/>
      <c r="F36" s="431"/>
      <c r="G36" s="353">
        <v>9000.44</v>
      </c>
      <c r="H36" s="335" t="s">
        <v>142</v>
      </c>
      <c r="I36" s="399"/>
      <c r="J36" s="336"/>
      <c r="K36" s="337"/>
      <c r="L36" s="337"/>
      <c r="M36" s="637"/>
      <c r="N36" s="339" t="s">
        <v>3594</v>
      </c>
      <c r="O36" s="339" t="s">
        <v>136</v>
      </c>
      <c r="P36" s="339" t="s">
        <v>4483</v>
      </c>
      <c r="Q36" s="642"/>
      <c r="R36" s="29"/>
    </row>
    <row r="37" spans="1:18" s="24" customFormat="1" ht="12.75">
      <c r="A37" t="s">
        <v>4435</v>
      </c>
      <c r="B37" t="s">
        <v>2834</v>
      </c>
      <c r="C37" s="488" t="s">
        <v>962</v>
      </c>
      <c r="D37" s="431"/>
      <c r="E37" s="431"/>
      <c r="F37" s="431"/>
      <c r="G37" s="353">
        <v>9000.44</v>
      </c>
      <c r="H37" s="335"/>
      <c r="I37" s="399"/>
      <c r="J37" s="336"/>
      <c r="K37" s="337"/>
      <c r="L37" s="337"/>
      <c r="M37" s="637"/>
      <c r="N37" s="339" t="s">
        <v>4475</v>
      </c>
      <c r="O37" s="339" t="s">
        <v>141</v>
      </c>
      <c r="P37" s="339" t="s">
        <v>4483</v>
      </c>
      <c r="Q37" s="642"/>
      <c r="R37" s="29"/>
    </row>
    <row r="38" spans="1:18" s="24" customFormat="1" ht="12.75">
      <c r="A38" t="s">
        <v>4435</v>
      </c>
      <c r="B38" t="s">
        <v>2834</v>
      </c>
      <c r="C38" s="488" t="s">
        <v>4160</v>
      </c>
      <c r="D38" s="431"/>
      <c r="E38" s="431"/>
      <c r="F38" s="431"/>
      <c r="G38" s="353">
        <v>9000.44</v>
      </c>
      <c r="H38" s="335" t="s">
        <v>145</v>
      </c>
      <c r="I38" s="399"/>
      <c r="J38" s="336"/>
      <c r="K38" s="337"/>
      <c r="L38" s="337"/>
      <c r="M38" s="637"/>
      <c r="N38" s="339" t="s">
        <v>4195</v>
      </c>
      <c r="O38" s="339" t="s">
        <v>136</v>
      </c>
      <c r="P38" s="339" t="s">
        <v>4483</v>
      </c>
      <c r="Q38" s="642"/>
      <c r="R38" s="29"/>
    </row>
    <row r="39" spans="1:18" s="24" customFormat="1" ht="12.75">
      <c r="A39" t="s">
        <v>4435</v>
      </c>
      <c r="B39" t="s">
        <v>2834</v>
      </c>
      <c r="C39" s="488" t="s">
        <v>4177</v>
      </c>
      <c r="D39" s="431"/>
      <c r="E39" s="431"/>
      <c r="F39" s="431"/>
      <c r="G39" s="353">
        <v>9005.08</v>
      </c>
      <c r="H39" s="335"/>
      <c r="I39" s="399"/>
      <c r="J39" s="336"/>
      <c r="K39" s="337"/>
      <c r="L39" s="337"/>
      <c r="M39" s="637"/>
      <c r="N39" s="339" t="s">
        <v>4301</v>
      </c>
      <c r="O39" s="339" t="s">
        <v>136</v>
      </c>
      <c r="P39" s="339" t="s">
        <v>4483</v>
      </c>
      <c r="Q39" s="642"/>
      <c r="R39" s="29"/>
    </row>
    <row r="40" spans="1:18" s="24" customFormat="1" ht="12.75">
      <c r="A40" t="s">
        <v>4434</v>
      </c>
      <c r="B40" t="s">
        <v>2834</v>
      </c>
      <c r="C40" s="615" t="s">
        <v>2312</v>
      </c>
      <c r="D40" s="431"/>
      <c r="E40" s="431"/>
      <c r="F40" s="431"/>
      <c r="G40" s="353">
        <v>11456.16</v>
      </c>
      <c r="H40" s="335" t="s">
        <v>133</v>
      </c>
      <c r="I40" s="399"/>
      <c r="J40" s="336"/>
      <c r="K40" s="337"/>
      <c r="L40" s="337"/>
      <c r="M40" s="637"/>
      <c r="N40" s="339" t="s">
        <v>2349</v>
      </c>
      <c r="O40" s="339" t="s">
        <v>134</v>
      </c>
      <c r="P40" s="339" t="s">
        <v>4481</v>
      </c>
      <c r="Q40" s="642"/>
      <c r="R40" s="29"/>
    </row>
    <row r="41" spans="1:18" s="24" customFormat="1" ht="12.75">
      <c r="A41" t="s">
        <v>4434</v>
      </c>
      <c r="B41" t="s">
        <v>2834</v>
      </c>
      <c r="C41" s="615" t="s">
        <v>4437</v>
      </c>
      <c r="D41" s="431"/>
      <c r="E41" s="431"/>
      <c r="F41" s="431"/>
      <c r="G41" s="353">
        <v>11456.16</v>
      </c>
      <c r="H41" s="335"/>
      <c r="I41" s="399"/>
      <c r="J41" s="336"/>
      <c r="K41" s="337"/>
      <c r="L41" s="337"/>
      <c r="M41" s="637"/>
      <c r="N41" s="339" t="s">
        <v>1361</v>
      </c>
      <c r="O41" s="339" t="s">
        <v>134</v>
      </c>
      <c r="P41" s="339" t="s">
        <v>4481</v>
      </c>
      <c r="Q41" s="642"/>
      <c r="R41" s="29"/>
    </row>
    <row r="42" spans="1:18" s="24" customFormat="1" ht="12.75">
      <c r="A42" t="s">
        <v>4435</v>
      </c>
      <c r="B42" t="s">
        <v>2834</v>
      </c>
      <c r="C42" s="488" t="s">
        <v>4449</v>
      </c>
      <c r="D42" s="431"/>
      <c r="E42" s="431"/>
      <c r="F42" s="431"/>
      <c r="G42" s="353">
        <v>11456.16</v>
      </c>
      <c r="H42" s="335"/>
      <c r="I42" s="399"/>
      <c r="J42" s="336"/>
      <c r="K42" s="337"/>
      <c r="L42" s="337"/>
      <c r="M42" s="637"/>
      <c r="N42" s="339" t="s">
        <v>4476</v>
      </c>
      <c r="O42" s="339" t="s">
        <v>134</v>
      </c>
      <c r="P42" s="339" t="s">
        <v>4483</v>
      </c>
      <c r="Q42" s="642"/>
      <c r="R42" s="29"/>
    </row>
    <row r="43" spans="1:18" s="24" customFormat="1" ht="12.75">
      <c r="A43" t="s">
        <v>4435</v>
      </c>
      <c r="B43" t="s">
        <v>2834</v>
      </c>
      <c r="C43" s="488" t="s">
        <v>3530</v>
      </c>
      <c r="D43" s="431"/>
      <c r="E43" s="431"/>
      <c r="F43" s="431"/>
      <c r="G43" s="353">
        <v>11456.16</v>
      </c>
      <c r="H43" s="335" t="s">
        <v>144</v>
      </c>
      <c r="I43" s="399"/>
      <c r="J43" s="336"/>
      <c r="K43" s="337"/>
      <c r="L43" s="337"/>
      <c r="M43" s="637"/>
      <c r="N43" s="339" t="s">
        <v>3576</v>
      </c>
      <c r="O43" s="339" t="s">
        <v>134</v>
      </c>
      <c r="P43" s="339" t="s">
        <v>4483</v>
      </c>
      <c r="Q43" s="642"/>
      <c r="R43" s="29"/>
    </row>
    <row r="44" spans="1:18" s="24" customFormat="1" ht="12.75">
      <c r="A44" t="s">
        <v>4436</v>
      </c>
      <c r="B44" t="s">
        <v>2834</v>
      </c>
      <c r="C44" s="488" t="s">
        <v>4451</v>
      </c>
      <c r="D44" s="431"/>
      <c r="E44" s="431"/>
      <c r="F44" s="431"/>
      <c r="G44" s="353">
        <v>11456.16</v>
      </c>
      <c r="H44" s="335"/>
      <c r="I44" s="399"/>
      <c r="J44" s="336"/>
      <c r="K44" s="337"/>
      <c r="L44" s="337"/>
      <c r="M44" s="637"/>
      <c r="N44" s="339" t="s">
        <v>4477</v>
      </c>
      <c r="O44" s="339" t="s">
        <v>134</v>
      </c>
      <c r="P44" s="339" t="s">
        <v>4485</v>
      </c>
      <c r="Q44" s="642"/>
      <c r="R44" s="29"/>
    </row>
    <row r="45" spans="1:18" s="24" customFormat="1" ht="12.75">
      <c r="A45" t="s">
        <v>4436</v>
      </c>
      <c r="B45" t="s">
        <v>2834</v>
      </c>
      <c r="C45" s="488" t="s">
        <v>4452</v>
      </c>
      <c r="D45" s="431"/>
      <c r="E45" s="431"/>
      <c r="F45" s="431"/>
      <c r="G45" s="353">
        <v>11456.16</v>
      </c>
      <c r="H45" s="335"/>
      <c r="I45" s="399"/>
      <c r="J45" s="336"/>
      <c r="K45" s="337"/>
      <c r="L45" s="337"/>
      <c r="M45" s="637"/>
      <c r="N45" s="339" t="s">
        <v>4478</v>
      </c>
      <c r="O45" s="339" t="s">
        <v>134</v>
      </c>
      <c r="P45" s="339" t="s">
        <v>4485</v>
      </c>
      <c r="Q45" s="642"/>
      <c r="R45" s="29"/>
    </row>
    <row r="46" spans="1:18" s="24" customFormat="1" ht="12.75">
      <c r="A46" t="s">
        <v>4455</v>
      </c>
      <c r="B46" s="487" t="s">
        <v>4255</v>
      </c>
      <c r="C46" s="443" t="s">
        <v>3329</v>
      </c>
      <c r="D46" s="431"/>
      <c r="E46" s="431"/>
      <c r="F46" s="431"/>
      <c r="G46" s="2">
        <v>15671.44</v>
      </c>
      <c r="H46" s="335"/>
      <c r="I46" s="399"/>
      <c r="J46" s="336"/>
      <c r="K46" s="337"/>
      <c r="L46" s="337"/>
      <c r="M46" s="637"/>
      <c r="N46" s="339" t="s">
        <v>3377</v>
      </c>
      <c r="O46" s="339" t="s">
        <v>242</v>
      </c>
      <c r="P46" s="339" t="s">
        <v>4489</v>
      </c>
      <c r="Q46" s="642"/>
      <c r="R46" s="29"/>
    </row>
    <row r="47" spans="1:18" s="24" customFormat="1" ht="12.75">
      <c r="A47" t="s">
        <v>4436</v>
      </c>
      <c r="B47" t="s">
        <v>2834</v>
      </c>
      <c r="C47" s="488" t="s">
        <v>2961</v>
      </c>
      <c r="D47" s="431"/>
      <c r="E47" s="431"/>
      <c r="F47" s="431"/>
      <c r="G47" s="353">
        <v>15750.48</v>
      </c>
      <c r="H47" s="335" t="s">
        <v>146</v>
      </c>
      <c r="I47" s="399"/>
      <c r="J47" s="336"/>
      <c r="K47" s="337"/>
      <c r="L47" s="337"/>
      <c r="M47" s="637"/>
      <c r="N47" s="339" t="s">
        <v>3011</v>
      </c>
      <c r="O47" s="339" t="s">
        <v>136</v>
      </c>
      <c r="P47" s="339" t="s">
        <v>4485</v>
      </c>
      <c r="Q47" s="642"/>
      <c r="R47" s="29"/>
    </row>
    <row r="48" spans="1:18" s="24" customFormat="1" ht="12.75">
      <c r="A48" t="s">
        <v>4435</v>
      </c>
      <c r="B48" t="s">
        <v>2834</v>
      </c>
      <c r="C48" s="488" t="s">
        <v>4366</v>
      </c>
      <c r="D48" s="431"/>
      <c r="E48" s="431"/>
      <c r="F48" s="431"/>
      <c r="G48" s="353">
        <v>18456.759999999998</v>
      </c>
      <c r="H48" s="335" t="s">
        <v>143</v>
      </c>
      <c r="I48" s="399"/>
      <c r="J48" s="336"/>
      <c r="K48" s="337"/>
      <c r="L48" s="337"/>
      <c r="M48" s="637"/>
      <c r="N48" s="339" t="s">
        <v>4414</v>
      </c>
      <c r="O48" s="339" t="s">
        <v>457</v>
      </c>
      <c r="P48" s="339" t="s">
        <v>4483</v>
      </c>
      <c r="Q48" s="642"/>
      <c r="R48" s="29"/>
    </row>
    <row r="49" spans="1:18" s="24" customFormat="1" ht="12.75">
      <c r="A49" t="s">
        <v>4455</v>
      </c>
      <c r="B49" s="487" t="s">
        <v>4255</v>
      </c>
      <c r="C49" s="443" t="s">
        <v>3538</v>
      </c>
      <c r="D49" s="431"/>
      <c r="E49" s="431"/>
      <c r="F49" s="431"/>
      <c r="G49" s="2">
        <v>20985.97</v>
      </c>
      <c r="H49" s="335"/>
      <c r="I49" s="399"/>
      <c r="J49" s="336"/>
      <c r="K49" s="337"/>
      <c r="L49" s="337"/>
      <c r="M49" s="637"/>
      <c r="N49" s="339" t="s">
        <v>3580</v>
      </c>
      <c r="O49" s="339" t="s">
        <v>136</v>
      </c>
      <c r="P49" s="339" t="s">
        <v>4489</v>
      </c>
      <c r="Q49" s="642"/>
      <c r="R49" s="29"/>
    </row>
    <row r="50" spans="1:18" s="24" customFormat="1" ht="12.75">
      <c r="A50" t="s">
        <v>4434</v>
      </c>
      <c r="B50" t="s">
        <v>2834</v>
      </c>
      <c r="C50" s="615" t="s">
        <v>3958</v>
      </c>
      <c r="D50" s="431"/>
      <c r="E50" s="431"/>
      <c r="F50" s="431"/>
      <c r="G50" s="353">
        <v>21592.240000000002</v>
      </c>
      <c r="H50" s="335" t="s">
        <v>135</v>
      </c>
      <c r="I50" s="399"/>
      <c r="J50" s="336"/>
      <c r="K50" s="337"/>
      <c r="L50" s="337"/>
      <c r="M50" s="637"/>
      <c r="N50" s="339" t="s">
        <v>3981</v>
      </c>
      <c r="O50" s="339" t="s">
        <v>383</v>
      </c>
      <c r="P50" s="339" t="s">
        <v>4481</v>
      </c>
      <c r="Q50" s="642"/>
      <c r="R50" s="29"/>
    </row>
    <row r="51" spans="1:18" s="24" customFormat="1" ht="12.75">
      <c r="A51" t="s">
        <v>4435</v>
      </c>
      <c r="B51" t="s">
        <v>2834</v>
      </c>
      <c r="C51" s="488" t="s">
        <v>4448</v>
      </c>
      <c r="D51" s="431"/>
      <c r="E51" s="431"/>
      <c r="F51" s="431"/>
      <c r="G51" s="353">
        <v>33056.519999999997</v>
      </c>
      <c r="H51" s="335"/>
      <c r="I51" s="399"/>
      <c r="J51" s="336"/>
      <c r="K51" s="337"/>
      <c r="L51" s="337"/>
      <c r="M51" s="637"/>
      <c r="N51" s="339" t="s">
        <v>4479</v>
      </c>
      <c r="O51" s="339" t="s">
        <v>3561</v>
      </c>
      <c r="P51" s="339" t="s">
        <v>4483</v>
      </c>
      <c r="Q51" s="642"/>
      <c r="R51" s="29"/>
    </row>
    <row r="52" spans="1:18" s="24" customFormat="1" ht="12.75">
      <c r="A52" t="s">
        <v>4455</v>
      </c>
      <c r="B52" s="487" t="s">
        <v>4255</v>
      </c>
      <c r="C52" s="443" t="s">
        <v>1583</v>
      </c>
      <c r="D52" s="431"/>
      <c r="E52" s="431"/>
      <c r="F52" s="431"/>
      <c r="G52" s="2">
        <v>38207.839999999997</v>
      </c>
      <c r="H52" s="335"/>
      <c r="I52" s="399"/>
      <c r="J52" s="336"/>
      <c r="K52" s="337"/>
      <c r="L52" s="337"/>
      <c r="M52" s="637"/>
      <c r="N52" s="339" t="s">
        <v>1704</v>
      </c>
      <c r="O52" s="339" t="s">
        <v>454</v>
      </c>
      <c r="P52" s="339" t="s">
        <v>4489</v>
      </c>
      <c r="Q52" s="642"/>
      <c r="R52" s="29"/>
    </row>
    <row r="53" spans="1:18" s="24" customFormat="1" ht="12.75">
      <c r="A53" s="51" t="s">
        <v>4455</v>
      </c>
      <c r="B53" s="51" t="s">
        <v>2770</v>
      </c>
      <c r="C53" s="51">
        <v>200028</v>
      </c>
      <c r="D53" s="431"/>
      <c r="E53" s="431"/>
      <c r="F53" s="431"/>
      <c r="G53" s="449">
        <v>-3271.2</v>
      </c>
      <c r="H53" s="335"/>
      <c r="I53" s="399"/>
      <c r="J53" s="336"/>
      <c r="K53" s="337"/>
      <c r="L53" s="337"/>
      <c r="M53" s="637"/>
      <c r="N53" s="339"/>
      <c r="O53" s="339"/>
      <c r="P53" s="339" t="s">
        <v>4490</v>
      </c>
      <c r="Q53" s="642"/>
      <c r="R53" s="29"/>
    </row>
    <row r="54" spans="1:18" s="24" customFormat="1" ht="12.75">
      <c r="A54" s="51" t="s">
        <v>4453</v>
      </c>
      <c r="B54" s="51" t="s">
        <v>2861</v>
      </c>
      <c r="C54" s="51">
        <v>300028</v>
      </c>
      <c r="D54" s="431"/>
      <c r="E54" s="431"/>
      <c r="F54" s="431"/>
      <c r="G54" s="449">
        <v>232000</v>
      </c>
      <c r="H54" s="335"/>
      <c r="I54" s="399"/>
      <c r="J54" s="336"/>
      <c r="K54" s="337"/>
      <c r="L54" s="337"/>
      <c r="M54" s="637"/>
      <c r="N54" s="339"/>
      <c r="O54" s="339"/>
      <c r="P54" s="339" t="s">
        <v>4488</v>
      </c>
      <c r="Q54" s="642"/>
      <c r="R54" s="29"/>
    </row>
    <row r="55" spans="1:18" s="24" customFormat="1" ht="12.75">
      <c r="A55" s="341"/>
      <c r="B55" s="341"/>
      <c r="C55" s="341"/>
      <c r="D55" s="431"/>
      <c r="E55" s="431"/>
      <c r="F55" s="431"/>
      <c r="G55" s="382"/>
      <c r="H55" s="335"/>
      <c r="I55" s="399"/>
      <c r="J55" s="336"/>
      <c r="K55" s="337"/>
      <c r="L55" s="337"/>
      <c r="M55" s="637"/>
      <c r="N55" s="339"/>
      <c r="O55" s="339"/>
      <c r="P55" s="339"/>
      <c r="Q55" s="642"/>
      <c r="R55" s="29"/>
    </row>
    <row r="56" spans="1:18" s="24" customFormat="1" ht="13.5" thickBot="1">
      <c r="A56" s="499"/>
      <c r="B56" s="431"/>
      <c r="C56"/>
      <c r="D56" s="334"/>
      <c r="E56" s="333"/>
      <c r="F56" s="333"/>
      <c r="G56" s="2"/>
      <c r="H56" s="335"/>
      <c r="I56" s="399"/>
      <c r="J56" s="336"/>
      <c r="K56" s="337"/>
      <c r="L56" s="337"/>
      <c r="M56" s="338"/>
      <c r="N56" s="339"/>
      <c r="O56" s="339"/>
      <c r="P56" s="339"/>
      <c r="Q56" s="28"/>
      <c r="R56" s="29"/>
    </row>
    <row r="57" spans="1:18" s="32" customFormat="1" ht="12.75" thickBot="1">
      <c r="A57" s="39"/>
      <c r="B57" s="10"/>
      <c r="C57" s="10"/>
      <c r="D57" s="72">
        <f>SUM(D5:D56)</f>
        <v>0</v>
      </c>
      <c r="E57" s="10"/>
      <c r="F57" s="10"/>
      <c r="G57" s="72">
        <f>SUM(G5:G56)</f>
        <v>413874.33000000007</v>
      </c>
      <c r="H57" s="22"/>
      <c r="I57" s="72">
        <f>SUM(I5:I56)</f>
        <v>0</v>
      </c>
      <c r="J57" s="72">
        <f>SUM(J5:J56)</f>
        <v>0</v>
      </c>
      <c r="K57" s="36"/>
      <c r="L57" s="10"/>
      <c r="M57" s="34"/>
      <c r="N57" s="37" t="s">
        <v>223</v>
      </c>
      <c r="O57" s="38">
        <f>SUM(I57:K57)</f>
        <v>0</v>
      </c>
      <c r="Q57" s="33"/>
      <c r="R57" s="9"/>
    </row>
    <row r="58" spans="1:18" s="32" customFormat="1">
      <c r="A58" s="39"/>
      <c r="B58" s="10"/>
      <c r="C58" s="559"/>
      <c r="D58" s="10"/>
      <c r="E58" s="10"/>
      <c r="F58" s="10"/>
      <c r="G58" s="559"/>
      <c r="H58" s="22"/>
      <c r="I58" s="10"/>
      <c r="J58" s="10"/>
      <c r="K58" s="10"/>
      <c r="L58" s="10"/>
      <c r="M58" s="34"/>
      <c r="N58" s="35"/>
      <c r="O58" s="31"/>
      <c r="Q58" s="33"/>
      <c r="R58" s="9"/>
    </row>
  </sheetData>
  <autoFilter ref="A4:R57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topLeftCell="A43" workbookViewId="0">
      <selection activeCell="G53" sqref="G53"/>
    </sheetView>
  </sheetViews>
  <sheetFormatPr baseColWidth="10" defaultRowHeight="12.75"/>
  <cols>
    <col min="3" max="3" width="6.140625" customWidth="1"/>
    <col min="5" max="5" width="6.85546875" customWidth="1"/>
    <col min="6" max="6" width="19.7109375" bestFit="1" customWidth="1"/>
  </cols>
  <sheetData>
    <row r="1" spans="1:7">
      <c r="A1" s="343" t="s">
        <v>4434</v>
      </c>
      <c r="B1" s="343">
        <v>7300029968</v>
      </c>
      <c r="C1" s="343" t="s">
        <v>2730</v>
      </c>
      <c r="D1" s="343" t="s">
        <v>2312</v>
      </c>
      <c r="E1" s="343" t="s">
        <v>4100</v>
      </c>
      <c r="F1" s="343" t="s">
        <v>2731</v>
      </c>
      <c r="G1" s="823">
        <v>-11456.16</v>
      </c>
    </row>
    <row r="2" spans="1:7">
      <c r="A2" s="343" t="s">
        <v>4434</v>
      </c>
      <c r="B2" s="343">
        <v>7300029984</v>
      </c>
      <c r="C2" s="343" t="s">
        <v>2730</v>
      </c>
      <c r="D2" s="343" t="s">
        <v>3958</v>
      </c>
      <c r="E2" s="343" t="s">
        <v>3779</v>
      </c>
      <c r="F2" s="343" t="s">
        <v>2731</v>
      </c>
      <c r="G2" s="823">
        <v>-21592.240000000002</v>
      </c>
    </row>
    <row r="3" spans="1:7">
      <c r="A3" s="343" t="s">
        <v>4434</v>
      </c>
      <c r="B3" s="343">
        <v>7300029986</v>
      </c>
      <c r="C3" s="343" t="s">
        <v>2730</v>
      </c>
      <c r="D3" s="343" t="s">
        <v>4180</v>
      </c>
      <c r="E3" s="343" t="s">
        <v>4095</v>
      </c>
      <c r="F3" s="343" t="s">
        <v>2731</v>
      </c>
      <c r="G3" s="823">
        <v>-9000.44</v>
      </c>
    </row>
    <row r="4" spans="1:7">
      <c r="A4" s="343" t="s">
        <v>4435</v>
      </c>
      <c r="B4" s="343">
        <v>7300030162</v>
      </c>
      <c r="C4" s="343" t="s">
        <v>2730</v>
      </c>
      <c r="D4" s="343" t="s">
        <v>3533</v>
      </c>
      <c r="E4" s="343" t="s">
        <v>4095</v>
      </c>
      <c r="F4" s="343" t="s">
        <v>2731</v>
      </c>
      <c r="G4" s="823">
        <v>-9000.44</v>
      </c>
    </row>
    <row r="5" spans="1:7">
      <c r="A5" s="343" t="s">
        <v>4435</v>
      </c>
      <c r="B5" s="343">
        <v>7300030163</v>
      </c>
      <c r="C5" s="343" t="s">
        <v>2730</v>
      </c>
      <c r="D5" s="343" t="s">
        <v>3532</v>
      </c>
      <c r="E5" s="343" t="s">
        <v>4095</v>
      </c>
      <c r="F5" s="343" t="s">
        <v>2731</v>
      </c>
      <c r="G5" s="823">
        <v>-9000.44</v>
      </c>
    </row>
    <row r="6" spans="1:7">
      <c r="A6" s="343" t="s">
        <v>4435</v>
      </c>
      <c r="B6" s="343">
        <v>7300030165</v>
      </c>
      <c r="C6" s="343" t="s">
        <v>2730</v>
      </c>
      <c r="D6" s="343" t="s">
        <v>3526</v>
      </c>
      <c r="E6" s="343" t="s">
        <v>4093</v>
      </c>
      <c r="F6" s="343" t="s">
        <v>2731</v>
      </c>
      <c r="G6" s="823">
        <v>-9000.44</v>
      </c>
    </row>
    <row r="7" spans="1:7">
      <c r="A7" s="343" t="s">
        <v>4435</v>
      </c>
      <c r="B7" s="343">
        <v>7300030166</v>
      </c>
      <c r="C7" s="343" t="s">
        <v>2730</v>
      </c>
      <c r="D7" s="343" t="s">
        <v>3557</v>
      </c>
      <c r="E7" s="343" t="s">
        <v>3737</v>
      </c>
      <c r="F7" s="343" t="s">
        <v>2731</v>
      </c>
      <c r="G7" s="823">
        <v>-9000.44</v>
      </c>
    </row>
    <row r="8" spans="1:7">
      <c r="A8" s="343" t="s">
        <v>4435</v>
      </c>
      <c r="B8" s="343">
        <v>7300030168</v>
      </c>
      <c r="C8" s="343" t="s">
        <v>2730</v>
      </c>
      <c r="D8" s="343" t="s">
        <v>3346</v>
      </c>
      <c r="E8" s="343" t="s">
        <v>3737</v>
      </c>
      <c r="F8" s="343" t="s">
        <v>2731</v>
      </c>
      <c r="G8" s="823">
        <v>-9000.44</v>
      </c>
    </row>
    <row r="9" spans="1:7">
      <c r="A9" s="343" t="s">
        <v>4435</v>
      </c>
      <c r="B9" s="343">
        <v>7300030169</v>
      </c>
      <c r="C9" s="343" t="s">
        <v>2730</v>
      </c>
      <c r="D9" s="343" t="s">
        <v>4366</v>
      </c>
      <c r="E9" s="343" t="s">
        <v>4152</v>
      </c>
      <c r="F9" s="343" t="s">
        <v>2731</v>
      </c>
      <c r="G9" s="823">
        <v>-18456.759999999998</v>
      </c>
    </row>
    <row r="10" spans="1:7">
      <c r="A10" s="343" t="s">
        <v>4435</v>
      </c>
      <c r="B10" s="343">
        <v>7300030173</v>
      </c>
      <c r="C10" s="343" t="s">
        <v>2730</v>
      </c>
      <c r="D10" s="343" t="s">
        <v>3530</v>
      </c>
      <c r="E10" s="343" t="s">
        <v>4100</v>
      </c>
      <c r="F10" s="343" t="s">
        <v>2731</v>
      </c>
      <c r="G10" s="823">
        <v>-11456.16</v>
      </c>
    </row>
    <row r="11" spans="1:7">
      <c r="A11" s="343" t="s">
        <v>4435</v>
      </c>
      <c r="B11" s="343">
        <v>7300030175</v>
      </c>
      <c r="C11" s="343" t="s">
        <v>2730</v>
      </c>
      <c r="D11" s="343" t="s">
        <v>4160</v>
      </c>
      <c r="E11" s="343" t="s">
        <v>4095</v>
      </c>
      <c r="F11" s="343" t="s">
        <v>2731</v>
      </c>
      <c r="G11" s="823">
        <v>-9000.44</v>
      </c>
    </row>
    <row r="12" spans="1:7">
      <c r="A12" s="343" t="s">
        <v>4436</v>
      </c>
      <c r="B12" s="343">
        <v>7300030492</v>
      </c>
      <c r="C12" s="343" t="s">
        <v>2730</v>
      </c>
      <c r="D12" s="343" t="s">
        <v>2961</v>
      </c>
      <c r="E12" s="343" t="s">
        <v>3779</v>
      </c>
      <c r="F12" s="343" t="s">
        <v>2731</v>
      </c>
      <c r="G12" s="823">
        <v>-15750.48</v>
      </c>
    </row>
    <row r="13" spans="1:7">
      <c r="A13" t="s">
        <v>4455</v>
      </c>
      <c r="B13">
        <v>7400164921</v>
      </c>
      <c r="C13" t="s">
        <v>2742</v>
      </c>
      <c r="D13" t="s">
        <v>3538</v>
      </c>
      <c r="E13" t="s">
        <v>163</v>
      </c>
      <c r="F13" t="s">
        <v>2834</v>
      </c>
      <c r="G13">
        <v>953.9</v>
      </c>
    </row>
    <row r="14" spans="1:7">
      <c r="A14" s="445" t="s">
        <v>4434</v>
      </c>
      <c r="B14" s="445">
        <v>7400159656</v>
      </c>
      <c r="C14" s="445" t="s">
        <v>2742</v>
      </c>
      <c r="D14" s="445" t="s">
        <v>4438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4434</v>
      </c>
      <c r="B15" s="445">
        <v>7400159661</v>
      </c>
      <c r="C15" s="445" t="s">
        <v>2742</v>
      </c>
      <c r="D15" s="445" t="s">
        <v>4439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4434</v>
      </c>
      <c r="B16" s="445">
        <v>7400159665</v>
      </c>
      <c r="C16" s="445" t="s">
        <v>2742</v>
      </c>
      <c r="D16" s="445" t="s">
        <v>4440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4435</v>
      </c>
      <c r="B17" s="445">
        <v>7400160897</v>
      </c>
      <c r="C17" s="445" t="s">
        <v>2742</v>
      </c>
      <c r="D17" s="445" t="s">
        <v>4443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4435</v>
      </c>
      <c r="B18" s="445">
        <v>7400160901</v>
      </c>
      <c r="C18" s="445" t="s">
        <v>2742</v>
      </c>
      <c r="D18" s="445" t="s">
        <v>4444</v>
      </c>
      <c r="E18" s="445" t="s">
        <v>157</v>
      </c>
      <c r="F18" s="445" t="s">
        <v>2834</v>
      </c>
      <c r="G18" s="422">
        <v>1241.2</v>
      </c>
    </row>
    <row r="19" spans="1:7">
      <c r="A19" s="445" t="s">
        <v>4435</v>
      </c>
      <c r="B19" s="445">
        <v>7400160905</v>
      </c>
      <c r="C19" s="445" t="s">
        <v>2742</v>
      </c>
      <c r="D19" s="445" t="s">
        <v>4445</v>
      </c>
      <c r="E19" s="445" t="s">
        <v>157</v>
      </c>
      <c r="F19" s="445" t="s">
        <v>2834</v>
      </c>
      <c r="G19" s="422">
        <v>1241.2</v>
      </c>
    </row>
    <row r="20" spans="1:7">
      <c r="A20" s="445" t="s">
        <v>4435</v>
      </c>
      <c r="B20" s="445">
        <v>7400160909</v>
      </c>
      <c r="C20" s="445" t="s">
        <v>2742</v>
      </c>
      <c r="D20" s="445" t="s">
        <v>4446</v>
      </c>
      <c r="E20" s="445" t="s">
        <v>157</v>
      </c>
      <c r="F20" s="445" t="s">
        <v>2834</v>
      </c>
      <c r="G20" s="422">
        <v>1241.2</v>
      </c>
    </row>
    <row r="21" spans="1:7">
      <c r="A21" s="445" t="s">
        <v>4435</v>
      </c>
      <c r="B21" s="445">
        <v>7400160912</v>
      </c>
      <c r="C21" s="445" t="s">
        <v>2742</v>
      </c>
      <c r="D21" s="445" t="s">
        <v>4447</v>
      </c>
      <c r="E21" s="445" t="s">
        <v>157</v>
      </c>
      <c r="F21" s="445" t="s">
        <v>2834</v>
      </c>
      <c r="G21" s="422">
        <v>1241.2</v>
      </c>
    </row>
    <row r="22" spans="1:7">
      <c r="A22" s="445" t="s">
        <v>4436</v>
      </c>
      <c r="B22" s="445">
        <v>7400163965</v>
      </c>
      <c r="C22" s="445" t="s">
        <v>2742</v>
      </c>
      <c r="D22" s="445" t="s">
        <v>4450</v>
      </c>
      <c r="E22" s="445" t="s">
        <v>157</v>
      </c>
      <c r="F22" s="445" t="s">
        <v>2834</v>
      </c>
      <c r="G22" s="422">
        <v>1241.2</v>
      </c>
    </row>
    <row r="23" spans="1:7">
      <c r="A23" s="445" t="s">
        <v>4453</v>
      </c>
      <c r="B23" s="445">
        <v>7400164552</v>
      </c>
      <c r="C23" s="445" t="s">
        <v>2742</v>
      </c>
      <c r="D23" s="445" t="s">
        <v>4454</v>
      </c>
      <c r="E23" s="445" t="s">
        <v>157</v>
      </c>
      <c r="F23" s="445" t="s">
        <v>2834</v>
      </c>
      <c r="G23" s="422">
        <v>1241.2</v>
      </c>
    </row>
    <row r="24" spans="1:7">
      <c r="A24" s="445" t="s">
        <v>4455</v>
      </c>
      <c r="B24" s="445">
        <v>7400164979</v>
      </c>
      <c r="C24" s="445" t="s">
        <v>2742</v>
      </c>
      <c r="D24" s="445" t="s">
        <v>4456</v>
      </c>
      <c r="E24" s="445" t="s">
        <v>157</v>
      </c>
      <c r="F24" s="445" t="s">
        <v>2834</v>
      </c>
      <c r="G24" s="422">
        <v>1241.2</v>
      </c>
    </row>
    <row r="25" spans="1:7">
      <c r="A25" s="445" t="s">
        <v>4455</v>
      </c>
      <c r="B25" s="445">
        <v>7400164981</v>
      </c>
      <c r="C25" s="445" t="s">
        <v>2742</v>
      </c>
      <c r="D25" s="445" t="s">
        <v>4457</v>
      </c>
      <c r="E25" s="445" t="s">
        <v>157</v>
      </c>
      <c r="F25" s="445" t="s">
        <v>2834</v>
      </c>
      <c r="G25" s="422">
        <v>1241.2</v>
      </c>
    </row>
    <row r="26" spans="1:7">
      <c r="A26" t="s">
        <v>4455</v>
      </c>
      <c r="B26">
        <v>7400164916</v>
      </c>
      <c r="C26" t="s">
        <v>2742</v>
      </c>
      <c r="D26" t="s">
        <v>1583</v>
      </c>
      <c r="E26" t="s">
        <v>163</v>
      </c>
      <c r="F26" t="s">
        <v>2834</v>
      </c>
      <c r="G26" s="2">
        <v>2122.66</v>
      </c>
    </row>
    <row r="27" spans="1:7">
      <c r="A27" t="s">
        <v>4435</v>
      </c>
      <c r="B27">
        <v>7400160883</v>
      </c>
      <c r="C27" t="s">
        <v>2742</v>
      </c>
      <c r="D27" t="s">
        <v>4441</v>
      </c>
      <c r="E27" t="s">
        <v>4152</v>
      </c>
      <c r="F27" t="s">
        <v>2834</v>
      </c>
      <c r="G27" s="2">
        <v>4423.08</v>
      </c>
    </row>
    <row r="28" spans="1:7">
      <c r="A28" t="s">
        <v>4434</v>
      </c>
      <c r="B28">
        <v>7400159528</v>
      </c>
      <c r="C28" t="s">
        <v>2742</v>
      </c>
      <c r="D28" t="s">
        <v>4180</v>
      </c>
      <c r="E28" t="s">
        <v>4095</v>
      </c>
      <c r="F28" t="s">
        <v>2834</v>
      </c>
      <c r="G28" s="2">
        <v>9000.44</v>
      </c>
    </row>
    <row r="29" spans="1:7">
      <c r="A29" t="s">
        <v>4435</v>
      </c>
      <c r="B29">
        <v>7400160852</v>
      </c>
      <c r="C29" t="s">
        <v>2742</v>
      </c>
      <c r="D29" t="s">
        <v>3526</v>
      </c>
      <c r="E29" t="s">
        <v>4095</v>
      </c>
      <c r="F29" t="s">
        <v>2834</v>
      </c>
      <c r="G29" s="2">
        <v>9000.44</v>
      </c>
    </row>
    <row r="30" spans="1:7">
      <c r="A30" t="s">
        <v>4435</v>
      </c>
      <c r="B30">
        <v>7400160856</v>
      </c>
      <c r="C30" t="s">
        <v>2742</v>
      </c>
      <c r="D30" t="s">
        <v>3533</v>
      </c>
      <c r="E30" t="s">
        <v>4095</v>
      </c>
      <c r="F30" t="s">
        <v>2834</v>
      </c>
      <c r="G30" s="2">
        <v>9000.44</v>
      </c>
    </row>
    <row r="31" spans="1:7">
      <c r="A31" t="s">
        <v>4435</v>
      </c>
      <c r="B31">
        <v>7400160862</v>
      </c>
      <c r="C31" t="s">
        <v>2742</v>
      </c>
      <c r="D31" t="s">
        <v>3532</v>
      </c>
      <c r="E31" t="s">
        <v>4095</v>
      </c>
      <c r="F31" t="s">
        <v>2834</v>
      </c>
      <c r="G31" s="2">
        <v>9000.44</v>
      </c>
    </row>
    <row r="32" spans="1:7">
      <c r="A32" t="s">
        <v>4435</v>
      </c>
      <c r="B32">
        <v>7400160866</v>
      </c>
      <c r="C32" t="s">
        <v>2742</v>
      </c>
      <c r="D32" t="s">
        <v>3557</v>
      </c>
      <c r="E32" t="s">
        <v>4095</v>
      </c>
      <c r="F32" t="s">
        <v>2834</v>
      </c>
      <c r="G32" s="2">
        <v>9000.44</v>
      </c>
    </row>
    <row r="33" spans="1:7">
      <c r="A33" t="s">
        <v>4435</v>
      </c>
      <c r="B33">
        <v>7400160888</v>
      </c>
      <c r="C33" t="s">
        <v>2742</v>
      </c>
      <c r="D33" t="s">
        <v>962</v>
      </c>
      <c r="E33" t="s">
        <v>4152</v>
      </c>
      <c r="F33" t="s">
        <v>2834</v>
      </c>
      <c r="G33" s="2">
        <v>9000.44</v>
      </c>
    </row>
    <row r="34" spans="1:7">
      <c r="A34" t="s">
        <v>4435</v>
      </c>
      <c r="B34">
        <v>7400160961</v>
      </c>
      <c r="C34" t="s">
        <v>2742</v>
      </c>
      <c r="D34" t="s">
        <v>4160</v>
      </c>
      <c r="E34" t="s">
        <v>4095</v>
      </c>
      <c r="F34" t="s">
        <v>2834</v>
      </c>
      <c r="G34" s="2">
        <v>9000.44</v>
      </c>
    </row>
    <row r="35" spans="1:7">
      <c r="A35" t="s">
        <v>4435</v>
      </c>
      <c r="B35">
        <v>7400160893</v>
      </c>
      <c r="C35" t="s">
        <v>2742</v>
      </c>
      <c r="D35" t="s">
        <v>4177</v>
      </c>
      <c r="E35" t="s">
        <v>4442</v>
      </c>
      <c r="F35" t="s">
        <v>2834</v>
      </c>
      <c r="G35" s="2">
        <v>9005.08</v>
      </c>
    </row>
    <row r="36" spans="1:7">
      <c r="A36" t="s">
        <v>4434</v>
      </c>
      <c r="B36">
        <v>7400159531</v>
      </c>
      <c r="C36" t="s">
        <v>2742</v>
      </c>
      <c r="D36" t="s">
        <v>2312</v>
      </c>
      <c r="E36" t="s">
        <v>4099</v>
      </c>
      <c r="F36" t="s">
        <v>2834</v>
      </c>
      <c r="G36" s="2">
        <v>11456.16</v>
      </c>
    </row>
    <row r="37" spans="1:7">
      <c r="A37" t="s">
        <v>4434</v>
      </c>
      <c r="B37">
        <v>7400159534</v>
      </c>
      <c r="C37" t="s">
        <v>2742</v>
      </c>
      <c r="D37" t="s">
        <v>4437</v>
      </c>
      <c r="E37" t="s">
        <v>4099</v>
      </c>
      <c r="F37" t="s">
        <v>2834</v>
      </c>
      <c r="G37" s="2">
        <v>11456.16</v>
      </c>
    </row>
    <row r="38" spans="1:7">
      <c r="A38" t="s">
        <v>4435</v>
      </c>
      <c r="B38">
        <v>7400160955</v>
      </c>
      <c r="C38" t="s">
        <v>2742</v>
      </c>
      <c r="D38" t="s">
        <v>4449</v>
      </c>
      <c r="E38" t="s">
        <v>4099</v>
      </c>
      <c r="F38" t="s">
        <v>2834</v>
      </c>
      <c r="G38" s="2">
        <v>11456.16</v>
      </c>
    </row>
    <row r="39" spans="1:7">
      <c r="A39" t="s">
        <v>4435</v>
      </c>
      <c r="B39">
        <v>7400160958</v>
      </c>
      <c r="C39" t="s">
        <v>2742</v>
      </c>
      <c r="D39" t="s">
        <v>3530</v>
      </c>
      <c r="E39" t="s">
        <v>4099</v>
      </c>
      <c r="F39" t="s">
        <v>2834</v>
      </c>
      <c r="G39" s="2">
        <v>11456.16</v>
      </c>
    </row>
    <row r="40" spans="1:7">
      <c r="A40" t="s">
        <v>4436</v>
      </c>
      <c r="B40">
        <v>7400163973</v>
      </c>
      <c r="C40" t="s">
        <v>2742</v>
      </c>
      <c r="D40" t="s">
        <v>4451</v>
      </c>
      <c r="E40" t="s">
        <v>4099</v>
      </c>
      <c r="F40" t="s">
        <v>2834</v>
      </c>
      <c r="G40" s="2">
        <v>11456.16</v>
      </c>
    </row>
    <row r="41" spans="1:7">
      <c r="A41" t="s">
        <v>4436</v>
      </c>
      <c r="B41">
        <v>7400163976</v>
      </c>
      <c r="C41" t="s">
        <v>2742</v>
      </c>
      <c r="D41" t="s">
        <v>4452</v>
      </c>
      <c r="E41" t="s">
        <v>4099</v>
      </c>
      <c r="F41" t="s">
        <v>2834</v>
      </c>
      <c r="G41" s="2">
        <v>11456.16</v>
      </c>
    </row>
    <row r="42" spans="1:7">
      <c r="A42" t="s">
        <v>4455</v>
      </c>
      <c r="B42">
        <v>7400164984</v>
      </c>
      <c r="C42" t="s">
        <v>2742</v>
      </c>
      <c r="D42" t="s">
        <v>3329</v>
      </c>
      <c r="E42" t="s">
        <v>4458</v>
      </c>
      <c r="F42" t="s">
        <v>2834</v>
      </c>
      <c r="G42" s="2">
        <v>15671.44</v>
      </c>
    </row>
    <row r="43" spans="1:7">
      <c r="A43" t="s">
        <v>4436</v>
      </c>
      <c r="B43">
        <v>7400163968</v>
      </c>
      <c r="C43" t="s">
        <v>2742</v>
      </c>
      <c r="D43" t="s">
        <v>2961</v>
      </c>
      <c r="E43" t="s">
        <v>4152</v>
      </c>
      <c r="F43" t="s">
        <v>2834</v>
      </c>
      <c r="G43" s="2">
        <v>15750.48</v>
      </c>
    </row>
    <row r="44" spans="1:7">
      <c r="A44" t="s">
        <v>4435</v>
      </c>
      <c r="B44">
        <v>7400160878</v>
      </c>
      <c r="C44" t="s">
        <v>2742</v>
      </c>
      <c r="D44" t="s">
        <v>4366</v>
      </c>
      <c r="E44" t="s">
        <v>4152</v>
      </c>
      <c r="F44" t="s">
        <v>2834</v>
      </c>
      <c r="G44" s="2">
        <v>18456.759999999998</v>
      </c>
    </row>
    <row r="45" spans="1:7">
      <c r="A45" t="s">
        <v>4455</v>
      </c>
      <c r="B45">
        <v>7400164990</v>
      </c>
      <c r="C45" t="s">
        <v>2742</v>
      </c>
      <c r="D45" t="s">
        <v>3538</v>
      </c>
      <c r="E45" t="s">
        <v>1659</v>
      </c>
      <c r="F45" t="s">
        <v>2834</v>
      </c>
      <c r="G45" s="2">
        <v>20985.97</v>
      </c>
    </row>
    <row r="46" spans="1:7">
      <c r="A46" t="s">
        <v>4434</v>
      </c>
      <c r="B46">
        <v>7400159668</v>
      </c>
      <c r="C46" t="s">
        <v>2742</v>
      </c>
      <c r="D46" t="s">
        <v>3958</v>
      </c>
      <c r="E46" t="s">
        <v>4152</v>
      </c>
      <c r="F46" t="s">
        <v>2834</v>
      </c>
      <c r="G46" s="2">
        <v>21592.240000000002</v>
      </c>
    </row>
    <row r="47" spans="1:7">
      <c r="A47" t="s">
        <v>4435</v>
      </c>
      <c r="B47">
        <v>7400160948</v>
      </c>
      <c r="C47" t="s">
        <v>2742</v>
      </c>
      <c r="D47" t="s">
        <v>4448</v>
      </c>
      <c r="E47" t="s">
        <v>4100</v>
      </c>
      <c r="F47" t="s">
        <v>2834</v>
      </c>
      <c r="G47" s="2">
        <v>33056.519999999997</v>
      </c>
    </row>
    <row r="48" spans="1:7">
      <c r="A48" t="s">
        <v>4455</v>
      </c>
      <c r="B48">
        <v>7400164987</v>
      </c>
      <c r="C48" t="s">
        <v>2742</v>
      </c>
      <c r="D48" t="s">
        <v>1583</v>
      </c>
      <c r="E48" t="s">
        <v>816</v>
      </c>
      <c r="F48" t="s">
        <v>2834</v>
      </c>
      <c r="G48" s="2">
        <v>38207.839999999997</v>
      </c>
    </row>
    <row r="49" spans="1:7">
      <c r="A49" s="51" t="s">
        <v>4455</v>
      </c>
      <c r="B49" s="51">
        <v>7300031121</v>
      </c>
      <c r="C49" s="51" t="s">
        <v>2769</v>
      </c>
      <c r="D49" s="51">
        <v>200028</v>
      </c>
      <c r="E49" s="51">
        <v>631</v>
      </c>
      <c r="F49" s="51" t="s">
        <v>2770</v>
      </c>
      <c r="G49" s="6">
        <v>-3271.2</v>
      </c>
    </row>
    <row r="50" spans="1:7">
      <c r="A50" s="51" t="s">
        <v>4453</v>
      </c>
      <c r="B50" s="51">
        <v>7400164740</v>
      </c>
      <c r="C50" s="51" t="s">
        <v>2860</v>
      </c>
      <c r="D50" s="51">
        <v>300028</v>
      </c>
      <c r="E50" s="51">
        <v>9021</v>
      </c>
      <c r="F50" s="51" t="s">
        <v>2861</v>
      </c>
      <c r="G50" s="824">
        <v>232000</v>
      </c>
    </row>
    <row r="51" spans="1:7">
      <c r="A51" t="s">
        <v>4430</v>
      </c>
      <c r="G51" s="2">
        <f>SUM(G1:G50)</f>
        <v>413874.33000000007</v>
      </c>
    </row>
    <row r="52" spans="1:7" ht="13.5" thickBot="1">
      <c r="A52" t="s">
        <v>4431</v>
      </c>
      <c r="F52" s="829" t="s">
        <v>4461</v>
      </c>
      <c r="G52" s="825">
        <v>4981.74</v>
      </c>
    </row>
    <row r="53" spans="1:7" ht="13.5" thickTop="1">
      <c r="A53" t="s">
        <v>4432</v>
      </c>
      <c r="F53" s="830"/>
      <c r="G53" s="6">
        <f>G51-G52</f>
        <v>408892.59000000008</v>
      </c>
    </row>
    <row r="54" spans="1:7">
      <c r="A54" t="s">
        <v>4433</v>
      </c>
      <c r="F54" s="829" t="s">
        <v>4493</v>
      </c>
      <c r="G54" s="824">
        <v>3271.2</v>
      </c>
    </row>
    <row r="55" spans="1:7">
      <c r="A55" t="s">
        <v>1066</v>
      </c>
      <c r="F55" s="831" t="s">
        <v>4492</v>
      </c>
      <c r="G55" s="422">
        <f>SUM(G53:G54)</f>
        <v>412163.7900000001</v>
      </c>
    </row>
  </sheetData>
  <sortState ref="A13:G50">
    <sortCondition ref="G13:G50"/>
  </sortState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73"/>
  <sheetViews>
    <sheetView topLeftCell="A54" workbookViewId="0">
      <selection activeCell="A78" sqref="A78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4480</v>
      </c>
      <c r="E1" s="40"/>
      <c r="K1" s="820"/>
      <c r="L1" s="820"/>
      <c r="M1" s="820"/>
    </row>
    <row r="2" spans="1:13" ht="15">
      <c r="A2" s="820"/>
      <c r="B2" s="820"/>
      <c r="C2" s="820"/>
      <c r="D2" s="820"/>
      <c r="E2" s="820"/>
      <c r="F2" s="821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821"/>
      <c r="K3" s="41" t="s">
        <v>187</v>
      </c>
      <c r="L3" s="42"/>
      <c r="M3" s="820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820"/>
    </row>
    <row r="5" spans="1:13" ht="15" customHeight="1">
      <c r="A5" s="643" t="s">
        <v>138</v>
      </c>
      <c r="B5" s="396" t="s">
        <v>4197</v>
      </c>
      <c r="C5" s="339" t="s">
        <v>136</v>
      </c>
      <c r="D5" s="823">
        <v>-9000.44</v>
      </c>
      <c r="E5" s="335" t="s">
        <v>137</v>
      </c>
      <c r="F5" s="751" t="s">
        <v>190</v>
      </c>
      <c r="G5" s="357"/>
      <c r="H5" s="357"/>
      <c r="I5" s="357"/>
      <c r="L5" s="42"/>
      <c r="M5" s="820"/>
    </row>
    <row r="6" spans="1:13" ht="15" customHeight="1">
      <c r="A6" s="643" t="s">
        <v>138</v>
      </c>
      <c r="B6" s="396" t="s">
        <v>3578</v>
      </c>
      <c r="C6" s="339" t="s">
        <v>136</v>
      </c>
      <c r="D6" s="823">
        <v>-9000.44</v>
      </c>
      <c r="E6" s="335" t="s">
        <v>139</v>
      </c>
      <c r="F6" s="751" t="s">
        <v>190</v>
      </c>
      <c r="G6" s="357"/>
      <c r="H6" s="357"/>
      <c r="I6" s="357"/>
      <c r="L6" s="42"/>
      <c r="M6" s="820"/>
    </row>
    <row r="7" spans="1:13" ht="15" customHeight="1">
      <c r="A7" s="643" t="s">
        <v>138</v>
      </c>
      <c r="B7" s="396" t="s">
        <v>3577</v>
      </c>
      <c r="C7" s="339" t="s">
        <v>136</v>
      </c>
      <c r="D7" s="823">
        <v>-9000.44</v>
      </c>
      <c r="E7" s="335" t="s">
        <v>147</v>
      </c>
      <c r="F7" s="751" t="s">
        <v>190</v>
      </c>
      <c r="G7" s="357"/>
      <c r="H7" s="357"/>
      <c r="I7" s="357"/>
      <c r="L7" s="42"/>
      <c r="M7" s="820"/>
    </row>
    <row r="8" spans="1:13" ht="15" customHeight="1">
      <c r="A8" s="643" t="s">
        <v>138</v>
      </c>
      <c r="B8" s="396" t="s">
        <v>3572</v>
      </c>
      <c r="C8" s="339" t="s">
        <v>136</v>
      </c>
      <c r="D8" s="823">
        <v>-9000.44</v>
      </c>
      <c r="E8" s="335" t="s">
        <v>140</v>
      </c>
      <c r="F8" s="751" t="s">
        <v>190</v>
      </c>
      <c r="G8" s="357"/>
      <c r="H8" s="357"/>
      <c r="I8" s="357"/>
      <c r="L8" s="42"/>
      <c r="M8" s="820"/>
    </row>
    <row r="9" spans="1:13" ht="15" customHeight="1">
      <c r="A9" s="643" t="s">
        <v>138</v>
      </c>
      <c r="B9" s="396" t="s">
        <v>3594</v>
      </c>
      <c r="C9" s="339" t="s">
        <v>136</v>
      </c>
      <c r="D9" s="823">
        <v>-9000.44</v>
      </c>
      <c r="E9" s="335" t="s">
        <v>142</v>
      </c>
      <c r="F9" s="751" t="s">
        <v>190</v>
      </c>
      <c r="G9" s="357"/>
      <c r="H9" s="357"/>
      <c r="I9" s="357"/>
      <c r="L9" s="42"/>
      <c r="M9" s="820"/>
    </row>
    <row r="10" spans="1:13" ht="15" customHeight="1">
      <c r="A10" s="643" t="s">
        <v>138</v>
      </c>
      <c r="B10" s="339" t="s">
        <v>3394</v>
      </c>
      <c r="C10" s="339" t="s">
        <v>136</v>
      </c>
      <c r="D10" s="823">
        <v>-9000.44</v>
      </c>
      <c r="E10" s="335"/>
      <c r="F10" s="751" t="s">
        <v>190</v>
      </c>
      <c r="G10" s="357"/>
      <c r="H10" s="357"/>
      <c r="I10" s="357"/>
      <c r="L10" s="42"/>
      <c r="M10" s="820"/>
    </row>
    <row r="11" spans="1:13" ht="15" customHeight="1">
      <c r="A11" s="643" t="s">
        <v>138</v>
      </c>
      <c r="B11" s="396" t="s">
        <v>4195</v>
      </c>
      <c r="C11" s="339" t="s">
        <v>136</v>
      </c>
      <c r="D11" s="823">
        <v>-9000.44</v>
      </c>
      <c r="E11" s="335" t="s">
        <v>145</v>
      </c>
      <c r="F11" s="751" t="s">
        <v>190</v>
      </c>
      <c r="G11" s="357"/>
      <c r="H11" s="357"/>
      <c r="I11" s="357"/>
      <c r="L11" s="42"/>
      <c r="M11" s="820"/>
    </row>
    <row r="12" spans="1:13" ht="15" customHeight="1">
      <c r="A12" s="643" t="s">
        <v>138</v>
      </c>
      <c r="B12" s="396" t="s">
        <v>3011</v>
      </c>
      <c r="C12" s="339" t="s">
        <v>136</v>
      </c>
      <c r="D12" s="823">
        <v>-15750.48</v>
      </c>
      <c r="E12" s="335" t="s">
        <v>146</v>
      </c>
      <c r="F12" s="751" t="s">
        <v>190</v>
      </c>
      <c r="G12" s="357"/>
      <c r="H12" s="357"/>
      <c r="I12" s="357"/>
      <c r="L12" s="42"/>
      <c r="M12" s="820"/>
    </row>
    <row r="13" spans="1:13" ht="15" customHeight="1">
      <c r="A13" s="643" t="s">
        <v>138</v>
      </c>
      <c r="B13" s="339" t="s">
        <v>3580</v>
      </c>
      <c r="C13" s="339" t="s">
        <v>136</v>
      </c>
      <c r="D13">
        <v>953.9</v>
      </c>
      <c r="E13" s="335"/>
      <c r="F13" s="751" t="s">
        <v>190</v>
      </c>
      <c r="G13" s="357"/>
      <c r="H13" s="357"/>
      <c r="I13" s="357"/>
      <c r="L13" s="42"/>
      <c r="M13" s="820"/>
    </row>
    <row r="14" spans="1:13" ht="15" customHeight="1">
      <c r="A14" s="643" t="s">
        <v>138</v>
      </c>
      <c r="B14" s="339" t="s">
        <v>4462</v>
      </c>
      <c r="C14" s="339" t="s">
        <v>136</v>
      </c>
      <c r="D14" s="422">
        <v>1241.2</v>
      </c>
      <c r="E14" s="335"/>
      <c r="F14" s="751" t="s">
        <v>137</v>
      </c>
      <c r="G14" s="357"/>
      <c r="H14" s="357"/>
      <c r="I14" s="357"/>
      <c r="L14" s="42"/>
      <c r="M14" s="820"/>
    </row>
    <row r="15" spans="1:13" s="729" customFormat="1" ht="15" customHeight="1">
      <c r="A15" s="643" t="s">
        <v>138</v>
      </c>
      <c r="B15" s="339" t="s">
        <v>4467</v>
      </c>
      <c r="C15" s="339" t="s">
        <v>136</v>
      </c>
      <c r="D15" s="422">
        <v>1241.2</v>
      </c>
      <c r="E15" s="335"/>
      <c r="F15" s="751" t="s">
        <v>137</v>
      </c>
      <c r="G15" s="357"/>
      <c r="H15" s="357"/>
      <c r="I15" s="357"/>
      <c r="J15" s="383"/>
      <c r="K15" s="357"/>
      <c r="L15" s="358"/>
      <c r="M15" s="749"/>
    </row>
    <row r="16" spans="1:13" s="729" customFormat="1" ht="15" customHeight="1">
      <c r="A16" s="643" t="s">
        <v>138</v>
      </c>
      <c r="B16" s="339" t="s">
        <v>4468</v>
      </c>
      <c r="C16" s="339" t="s">
        <v>136</v>
      </c>
      <c r="D16" s="422">
        <v>1241.2</v>
      </c>
      <c r="E16" s="335"/>
      <c r="F16" s="751" t="s">
        <v>137</v>
      </c>
      <c r="G16" s="357"/>
      <c r="H16" s="357"/>
      <c r="I16" s="357"/>
      <c r="J16" s="383"/>
      <c r="K16" s="357"/>
      <c r="L16" s="358"/>
      <c r="M16" s="749"/>
    </row>
    <row r="17" spans="1:13" s="729" customFormat="1" ht="15" customHeight="1">
      <c r="A17" s="643" t="s">
        <v>138</v>
      </c>
      <c r="B17" s="339" t="s">
        <v>4469</v>
      </c>
      <c r="C17" s="339" t="s">
        <v>136</v>
      </c>
      <c r="D17" s="422">
        <v>1241.2</v>
      </c>
      <c r="E17" s="335"/>
      <c r="F17" s="751" t="s">
        <v>137</v>
      </c>
      <c r="G17" s="357"/>
      <c r="H17" s="357"/>
      <c r="I17" s="357"/>
      <c r="J17" s="383"/>
      <c r="K17" s="357"/>
      <c r="L17" s="358"/>
      <c r="M17" s="749"/>
    </row>
    <row r="18" spans="1:13" s="729" customFormat="1" ht="15" customHeight="1">
      <c r="A18" s="643" t="s">
        <v>138</v>
      </c>
      <c r="B18" s="339" t="s">
        <v>4470</v>
      </c>
      <c r="C18" s="339" t="s">
        <v>136</v>
      </c>
      <c r="D18" s="422">
        <v>1241.2</v>
      </c>
      <c r="E18" s="335"/>
      <c r="F18" s="751" t="s">
        <v>137</v>
      </c>
      <c r="G18" s="357"/>
      <c r="H18" s="357"/>
      <c r="I18" s="357"/>
      <c r="J18" s="383"/>
      <c r="K18" s="357"/>
      <c r="L18" s="358"/>
      <c r="M18" s="749"/>
    </row>
    <row r="19" spans="1:13" s="729" customFormat="1" ht="15" customHeight="1">
      <c r="A19" s="643" t="s">
        <v>138</v>
      </c>
      <c r="B19" s="339" t="s">
        <v>4473</v>
      </c>
      <c r="C19" s="339" t="s">
        <v>136</v>
      </c>
      <c r="D19" s="422">
        <v>1241.2</v>
      </c>
      <c r="E19" s="335"/>
      <c r="F19" s="751" t="s">
        <v>137</v>
      </c>
      <c r="G19" s="357"/>
      <c r="H19" s="357"/>
      <c r="I19" s="357"/>
      <c r="J19" s="383"/>
      <c r="K19" s="357"/>
      <c r="L19" s="358"/>
      <c r="M19" s="749"/>
    </row>
    <row r="20" spans="1:13" s="729" customFormat="1" ht="15" customHeight="1">
      <c r="A20" s="643" t="s">
        <v>138</v>
      </c>
      <c r="B20" s="396" t="s">
        <v>4197</v>
      </c>
      <c r="C20" s="339" t="s">
        <v>136</v>
      </c>
      <c r="D20" s="2">
        <v>9000.44</v>
      </c>
      <c r="E20" s="335" t="s">
        <v>137</v>
      </c>
      <c r="F20" s="751" t="s">
        <v>190</v>
      </c>
      <c r="G20" s="357"/>
      <c r="H20" s="357"/>
      <c r="I20" s="357"/>
      <c r="J20" s="383"/>
      <c r="K20" s="357"/>
      <c r="L20" s="358"/>
      <c r="M20" s="749"/>
    </row>
    <row r="21" spans="1:13" s="729" customFormat="1" ht="15" customHeight="1">
      <c r="A21" s="643" t="s">
        <v>138</v>
      </c>
      <c r="B21" s="396" t="s">
        <v>3572</v>
      </c>
      <c r="C21" s="339" t="s">
        <v>136</v>
      </c>
      <c r="D21" s="2">
        <v>9000.44</v>
      </c>
      <c r="E21" s="335" t="s">
        <v>140</v>
      </c>
      <c r="F21" s="751" t="s">
        <v>190</v>
      </c>
      <c r="G21" s="357"/>
      <c r="H21" s="357"/>
      <c r="I21" s="357"/>
      <c r="J21" s="383"/>
      <c r="K21" s="357"/>
      <c r="L21" s="358"/>
      <c r="M21" s="749"/>
    </row>
    <row r="22" spans="1:13" s="729" customFormat="1" ht="15" customHeight="1">
      <c r="A22" s="643" t="s">
        <v>138</v>
      </c>
      <c r="B22" s="396" t="s">
        <v>3578</v>
      </c>
      <c r="C22" s="339" t="s">
        <v>136</v>
      </c>
      <c r="D22" s="2">
        <v>9000.44</v>
      </c>
      <c r="E22" s="335" t="s">
        <v>139</v>
      </c>
      <c r="F22" s="751" t="s">
        <v>190</v>
      </c>
      <c r="G22" s="357"/>
      <c r="H22" s="357"/>
      <c r="I22" s="357"/>
      <c r="J22" s="383"/>
      <c r="K22" s="357"/>
      <c r="L22" s="358"/>
      <c r="M22" s="749"/>
    </row>
    <row r="23" spans="1:13" s="729" customFormat="1" ht="15" customHeight="1">
      <c r="A23" s="643" t="s">
        <v>138</v>
      </c>
      <c r="B23" s="396" t="s">
        <v>3577</v>
      </c>
      <c r="C23" s="339" t="s">
        <v>136</v>
      </c>
      <c r="D23" s="2">
        <v>9000.44</v>
      </c>
      <c r="E23" s="335" t="s">
        <v>147</v>
      </c>
      <c r="F23" s="751" t="s">
        <v>190</v>
      </c>
      <c r="G23" s="357"/>
      <c r="H23" s="357"/>
      <c r="I23" s="357"/>
      <c r="J23" s="383"/>
      <c r="K23" s="357"/>
      <c r="L23" s="358"/>
      <c r="M23" s="749"/>
    </row>
    <row r="24" spans="1:13" s="729" customFormat="1" ht="15" customHeight="1">
      <c r="A24" s="643" t="s">
        <v>138</v>
      </c>
      <c r="B24" s="396" t="s">
        <v>3594</v>
      </c>
      <c r="C24" s="339" t="s">
        <v>136</v>
      </c>
      <c r="D24" s="2">
        <v>9000.44</v>
      </c>
      <c r="E24" s="335" t="s">
        <v>142</v>
      </c>
      <c r="F24" s="751" t="s">
        <v>190</v>
      </c>
      <c r="G24" s="357"/>
      <c r="H24" s="357"/>
      <c r="I24" s="357"/>
      <c r="J24" s="383"/>
      <c r="K24" s="357"/>
      <c r="L24" s="358"/>
      <c r="M24" s="749"/>
    </row>
    <row r="25" spans="1:13" s="729" customFormat="1" ht="15" customHeight="1">
      <c r="A25" s="643" t="s">
        <v>138</v>
      </c>
      <c r="B25" s="396" t="s">
        <v>4195</v>
      </c>
      <c r="C25" s="339" t="s">
        <v>136</v>
      </c>
      <c r="D25" s="2">
        <v>9000.44</v>
      </c>
      <c r="E25" s="335" t="s">
        <v>145</v>
      </c>
      <c r="F25" s="751" t="s">
        <v>190</v>
      </c>
      <c r="G25" s="357"/>
      <c r="H25" s="357"/>
      <c r="I25" s="357"/>
      <c r="J25" s="383"/>
      <c r="K25" s="357"/>
      <c r="L25" s="358"/>
      <c r="M25" s="749"/>
    </row>
    <row r="26" spans="1:13" s="729" customFormat="1" ht="15" customHeight="1">
      <c r="A26" s="643" t="s">
        <v>138</v>
      </c>
      <c r="B26" s="398" t="s">
        <v>4301</v>
      </c>
      <c r="C26" s="339" t="s">
        <v>136</v>
      </c>
      <c r="D26" s="2">
        <v>9005.08</v>
      </c>
      <c r="E26" s="335"/>
      <c r="F26" s="751" t="s">
        <v>190</v>
      </c>
      <c r="G26" s="357"/>
      <c r="H26" s="357"/>
      <c r="I26" s="357"/>
      <c r="J26" s="383"/>
      <c r="K26" s="357"/>
      <c r="L26" s="358"/>
      <c r="M26" s="749"/>
    </row>
    <row r="27" spans="1:13" s="729" customFormat="1" ht="15" customHeight="1">
      <c r="A27" s="643" t="s">
        <v>138</v>
      </c>
      <c r="B27" s="396" t="s">
        <v>3011</v>
      </c>
      <c r="C27" s="339" t="s">
        <v>136</v>
      </c>
      <c r="D27" s="2">
        <v>15750.48</v>
      </c>
      <c r="E27" s="335" t="s">
        <v>146</v>
      </c>
      <c r="F27" s="751" t="s">
        <v>190</v>
      </c>
      <c r="G27" s="357"/>
      <c r="H27" s="357"/>
      <c r="I27" s="357"/>
      <c r="J27" s="383"/>
      <c r="K27" s="357"/>
      <c r="L27" s="358"/>
      <c r="M27" s="749"/>
    </row>
    <row r="28" spans="1:13" s="729" customFormat="1" ht="15" customHeight="1" thickBot="1">
      <c r="A28" s="730" t="s">
        <v>138</v>
      </c>
      <c r="B28" s="362" t="s">
        <v>3580</v>
      </c>
      <c r="C28" s="362" t="s">
        <v>136</v>
      </c>
      <c r="D28" s="87">
        <v>20985.97</v>
      </c>
      <c r="E28" s="364"/>
      <c r="F28" s="753" t="s">
        <v>190</v>
      </c>
      <c r="G28" s="367"/>
      <c r="H28" s="367"/>
      <c r="I28" s="367"/>
      <c r="J28" s="383"/>
      <c r="K28" s="357"/>
      <c r="L28" s="358"/>
      <c r="M28" s="749"/>
    </row>
    <row r="29" spans="1:13" s="729" customFormat="1" ht="15" customHeight="1">
      <c r="A29" s="643" t="s">
        <v>138</v>
      </c>
      <c r="B29" s="339" t="s">
        <v>4465</v>
      </c>
      <c r="C29" s="339" t="s">
        <v>2905</v>
      </c>
      <c r="D29" s="422">
        <v>1241.2</v>
      </c>
      <c r="E29" s="335"/>
      <c r="F29" s="751" t="s">
        <v>137</v>
      </c>
      <c r="G29" s="357"/>
      <c r="H29" s="357"/>
      <c r="I29" s="357"/>
      <c r="J29" s="383"/>
      <c r="K29" s="357"/>
      <c r="L29" s="358"/>
      <c r="M29" s="749"/>
    </row>
    <row r="30" spans="1:13" s="729" customFormat="1" ht="15" customHeight="1" thickBot="1">
      <c r="A30" s="730" t="s">
        <v>138</v>
      </c>
      <c r="B30" s="362" t="s">
        <v>4466</v>
      </c>
      <c r="C30" s="362" t="s">
        <v>2905</v>
      </c>
      <c r="D30" s="505">
        <v>1241.2</v>
      </c>
      <c r="E30" s="364"/>
      <c r="F30" s="753" t="s">
        <v>137</v>
      </c>
      <c r="G30" s="367"/>
      <c r="H30" s="367"/>
      <c r="I30" s="367"/>
      <c r="J30" s="383"/>
      <c r="K30" s="357"/>
      <c r="L30" s="358"/>
      <c r="M30" s="749"/>
    </row>
    <row r="31" spans="1:13" s="729" customFormat="1" ht="15" customHeight="1" thickBot="1">
      <c r="A31" s="731" t="s">
        <v>138</v>
      </c>
      <c r="B31" s="372" t="s">
        <v>4479</v>
      </c>
      <c r="C31" s="372" t="s">
        <v>3561</v>
      </c>
      <c r="D31" s="98">
        <v>33056.519999999997</v>
      </c>
      <c r="E31" s="373"/>
      <c r="F31" s="755" t="s">
        <v>190</v>
      </c>
      <c r="G31" s="375"/>
      <c r="H31" s="375"/>
      <c r="I31" s="375"/>
      <c r="J31" s="383"/>
      <c r="K31" s="357"/>
      <c r="L31" s="358"/>
      <c r="M31" s="749"/>
    </row>
    <row r="32" spans="1:13" s="729" customFormat="1" ht="15" customHeight="1">
      <c r="A32" s="643" t="s">
        <v>138</v>
      </c>
      <c r="B32" s="396" t="s">
        <v>3981</v>
      </c>
      <c r="C32" s="339" t="s">
        <v>383</v>
      </c>
      <c r="D32" s="823">
        <v>-21592.240000000002</v>
      </c>
      <c r="E32" s="335" t="s">
        <v>135</v>
      </c>
      <c r="F32" s="751" t="s">
        <v>190</v>
      </c>
      <c r="G32" s="357"/>
      <c r="H32" s="357"/>
      <c r="I32" s="357"/>
      <c r="J32" s="383"/>
      <c r="K32" s="357"/>
      <c r="L32" s="358"/>
      <c r="M32" s="749"/>
    </row>
    <row r="33" spans="1:13" s="729" customFormat="1" ht="15" customHeight="1">
      <c r="A33" s="643" t="s">
        <v>138</v>
      </c>
      <c r="B33" s="339" t="s">
        <v>4463</v>
      </c>
      <c r="C33" s="339" t="s">
        <v>383</v>
      </c>
      <c r="D33" s="422">
        <v>1241.2</v>
      </c>
      <c r="E33" s="335"/>
      <c r="F33" s="751" t="s">
        <v>137</v>
      </c>
      <c r="G33" s="357"/>
      <c r="H33" s="357"/>
      <c r="I33" s="357"/>
      <c r="J33" s="383"/>
      <c r="K33" s="357"/>
      <c r="L33" s="358"/>
      <c r="M33" s="749"/>
    </row>
    <row r="34" spans="1:13" s="729" customFormat="1" ht="15" customHeight="1">
      <c r="A34" s="643" t="s">
        <v>138</v>
      </c>
      <c r="B34" s="339" t="s">
        <v>4464</v>
      </c>
      <c r="C34" s="339" t="s">
        <v>383</v>
      </c>
      <c r="D34" s="422">
        <v>1241.2</v>
      </c>
      <c r="E34" s="335"/>
      <c r="F34" s="751" t="s">
        <v>137</v>
      </c>
      <c r="G34" s="357"/>
      <c r="H34" s="357"/>
      <c r="I34" s="357"/>
      <c r="J34" s="383"/>
      <c r="K34" s="357"/>
      <c r="L34" s="358"/>
      <c r="M34" s="749"/>
    </row>
    <row r="35" spans="1:13" s="729" customFormat="1" ht="15" customHeight="1" thickBot="1">
      <c r="A35" s="730" t="s">
        <v>138</v>
      </c>
      <c r="B35" s="397" t="s">
        <v>3981</v>
      </c>
      <c r="C35" s="362" t="s">
        <v>383</v>
      </c>
      <c r="D35" s="87">
        <v>21592.240000000002</v>
      </c>
      <c r="E35" s="364" t="s">
        <v>135</v>
      </c>
      <c r="F35" s="753" t="s">
        <v>190</v>
      </c>
      <c r="G35" s="367"/>
      <c r="H35" s="367"/>
      <c r="I35" s="367"/>
      <c r="J35" s="383"/>
      <c r="K35" s="357"/>
      <c r="L35" s="358"/>
      <c r="M35" s="749"/>
    </row>
    <row r="36" spans="1:13" s="729" customFormat="1" ht="15" customHeight="1">
      <c r="A36" s="643" t="s">
        <v>138</v>
      </c>
      <c r="B36" s="339" t="s">
        <v>1704</v>
      </c>
      <c r="C36" s="339" t="s">
        <v>454</v>
      </c>
      <c r="D36" s="2">
        <v>2122.66</v>
      </c>
      <c r="E36" s="335"/>
      <c r="F36" s="751" t="s">
        <v>190</v>
      </c>
      <c r="G36" s="357"/>
      <c r="H36" s="357"/>
      <c r="I36" s="357"/>
      <c r="J36" s="383"/>
      <c r="K36" s="357"/>
      <c r="L36" s="358"/>
      <c r="M36" s="749"/>
    </row>
    <row r="37" spans="1:13" s="729" customFormat="1" ht="15" customHeight="1" thickBot="1">
      <c r="A37" s="730" t="s">
        <v>138</v>
      </c>
      <c r="B37" s="362" t="s">
        <v>1704</v>
      </c>
      <c r="C37" s="362" t="s">
        <v>454</v>
      </c>
      <c r="D37" s="87">
        <v>38207.839999999997</v>
      </c>
      <c r="E37" s="364"/>
      <c r="F37" s="753" t="s">
        <v>190</v>
      </c>
      <c r="G37" s="367"/>
      <c r="H37" s="367"/>
      <c r="I37" s="367"/>
      <c r="J37" s="383"/>
      <c r="K37" s="357"/>
      <c r="L37" s="358"/>
      <c r="M37" s="749"/>
    </row>
    <row r="38" spans="1:13" s="729" customFormat="1" ht="15" customHeight="1">
      <c r="A38" s="643" t="s">
        <v>138</v>
      </c>
      <c r="B38" s="396" t="s">
        <v>2349</v>
      </c>
      <c r="C38" s="339" t="s">
        <v>134</v>
      </c>
      <c r="D38" s="823">
        <v>-11456.16</v>
      </c>
      <c r="E38" s="335" t="s">
        <v>133</v>
      </c>
      <c r="F38" s="751" t="s">
        <v>190</v>
      </c>
      <c r="G38" s="357"/>
      <c r="H38" s="357"/>
      <c r="I38" s="357"/>
      <c r="J38" s="383"/>
      <c r="K38" s="357"/>
      <c r="L38" s="358"/>
      <c r="M38" s="749"/>
    </row>
    <row r="39" spans="1:13" s="729" customFormat="1" ht="15" customHeight="1">
      <c r="A39" s="643" t="s">
        <v>138</v>
      </c>
      <c r="B39" s="396" t="s">
        <v>3576</v>
      </c>
      <c r="C39" s="339" t="s">
        <v>134</v>
      </c>
      <c r="D39" s="823">
        <v>-11456.16</v>
      </c>
      <c r="E39" s="335" t="s">
        <v>144</v>
      </c>
      <c r="F39" s="751" t="s">
        <v>190</v>
      </c>
      <c r="G39" s="357"/>
      <c r="H39" s="357"/>
      <c r="I39" s="357"/>
      <c r="J39" s="383"/>
      <c r="K39" s="357"/>
      <c r="L39" s="358"/>
      <c r="M39" s="749"/>
    </row>
    <row r="40" spans="1:13" s="729" customFormat="1" ht="15" customHeight="1">
      <c r="A40" s="643" t="s">
        <v>138</v>
      </c>
      <c r="B40" s="396" t="s">
        <v>2349</v>
      </c>
      <c r="C40" s="339" t="s">
        <v>134</v>
      </c>
      <c r="D40" s="2">
        <v>11456.16</v>
      </c>
      <c r="E40" s="335" t="s">
        <v>133</v>
      </c>
      <c r="F40" s="751" t="s">
        <v>190</v>
      </c>
      <c r="G40" s="357"/>
      <c r="H40" s="357"/>
      <c r="I40" s="357"/>
      <c r="J40" s="383"/>
      <c r="K40" s="357"/>
      <c r="L40" s="358"/>
      <c r="M40" s="749"/>
    </row>
    <row r="41" spans="1:13" s="729" customFormat="1" ht="15" customHeight="1">
      <c r="A41" s="643" t="s">
        <v>138</v>
      </c>
      <c r="B41" s="339" t="s">
        <v>1361</v>
      </c>
      <c r="C41" s="339" t="s">
        <v>134</v>
      </c>
      <c r="D41" s="2">
        <v>11456.16</v>
      </c>
      <c r="E41" s="335"/>
      <c r="F41" s="751" t="s">
        <v>190</v>
      </c>
      <c r="G41" s="357"/>
      <c r="H41" s="357"/>
      <c r="I41" s="357"/>
      <c r="J41" s="383"/>
      <c r="K41" s="357"/>
      <c r="L41" s="358"/>
      <c r="M41" s="749"/>
    </row>
    <row r="42" spans="1:13" s="729" customFormat="1" ht="15" customHeight="1">
      <c r="A42" s="643" t="s">
        <v>138</v>
      </c>
      <c r="B42" s="339" t="s">
        <v>4476</v>
      </c>
      <c r="C42" s="339" t="s">
        <v>134</v>
      </c>
      <c r="D42" s="2">
        <v>11456.16</v>
      </c>
      <c r="E42" s="335"/>
      <c r="F42" s="751" t="s">
        <v>190</v>
      </c>
      <c r="G42" s="357"/>
      <c r="H42" s="357"/>
      <c r="I42" s="357"/>
      <c r="J42" s="383"/>
      <c r="K42" s="357"/>
      <c r="L42" s="358"/>
      <c r="M42" s="749"/>
    </row>
    <row r="43" spans="1:13" s="729" customFormat="1" ht="15" customHeight="1">
      <c r="A43" s="643" t="s">
        <v>138</v>
      </c>
      <c r="B43" s="396" t="s">
        <v>3576</v>
      </c>
      <c r="C43" s="339" t="s">
        <v>134</v>
      </c>
      <c r="D43" s="2">
        <v>11456.16</v>
      </c>
      <c r="E43" s="335" t="s">
        <v>144</v>
      </c>
      <c r="F43" s="751" t="s">
        <v>190</v>
      </c>
      <c r="G43" s="357"/>
      <c r="H43" s="357"/>
      <c r="I43" s="357"/>
      <c r="J43" s="383"/>
      <c r="K43" s="357"/>
      <c r="L43" s="358"/>
      <c r="M43" s="749"/>
    </row>
    <row r="44" spans="1:13" s="729" customFormat="1" ht="15" customHeight="1">
      <c r="A44" s="643" t="s">
        <v>138</v>
      </c>
      <c r="B44" s="339" t="s">
        <v>4477</v>
      </c>
      <c r="C44" s="339" t="s">
        <v>134</v>
      </c>
      <c r="D44" s="2">
        <v>11456.16</v>
      </c>
      <c r="E44" s="335"/>
      <c r="F44" s="751" t="s">
        <v>190</v>
      </c>
      <c r="G44" s="357"/>
      <c r="H44" s="357"/>
      <c r="I44" s="357"/>
      <c r="J44" s="383"/>
      <c r="K44" s="357"/>
      <c r="L44" s="358"/>
      <c r="M44" s="749"/>
    </row>
    <row r="45" spans="1:13" s="729" customFormat="1" ht="15" customHeight="1" thickBot="1">
      <c r="A45" s="730" t="s">
        <v>138</v>
      </c>
      <c r="B45" s="362" t="s">
        <v>4478</v>
      </c>
      <c r="C45" s="362" t="s">
        <v>134</v>
      </c>
      <c r="D45" s="87">
        <v>11456.16</v>
      </c>
      <c r="E45" s="364"/>
      <c r="F45" s="753" t="s">
        <v>190</v>
      </c>
      <c r="G45" s="367"/>
      <c r="H45" s="367"/>
      <c r="I45" s="367"/>
      <c r="J45" s="383"/>
      <c r="K45" s="357"/>
      <c r="L45" s="358"/>
      <c r="M45" s="749"/>
    </row>
    <row r="46" spans="1:13" s="729" customFormat="1" ht="15" customHeight="1" thickBot="1">
      <c r="A46" s="731" t="s">
        <v>138</v>
      </c>
      <c r="B46" s="372" t="s">
        <v>4475</v>
      </c>
      <c r="C46" s="372" t="s">
        <v>141</v>
      </c>
      <c r="D46" s="98">
        <v>9000.44</v>
      </c>
      <c r="E46" s="373"/>
      <c r="F46" s="755" t="s">
        <v>190</v>
      </c>
      <c r="G46" s="375"/>
      <c r="H46" s="375"/>
      <c r="I46" s="375"/>
      <c r="J46" s="383"/>
      <c r="K46" s="357"/>
      <c r="L46" s="358"/>
      <c r="M46" s="749"/>
    </row>
    <row r="47" spans="1:13" s="729" customFormat="1" ht="15" customHeight="1" thickBot="1">
      <c r="A47" s="731" t="s">
        <v>138</v>
      </c>
      <c r="B47" s="372" t="s">
        <v>3377</v>
      </c>
      <c r="C47" s="372" t="s">
        <v>242</v>
      </c>
      <c r="D47" s="98">
        <v>15671.44</v>
      </c>
      <c r="E47" s="373"/>
      <c r="F47" s="755" t="s">
        <v>190</v>
      </c>
      <c r="G47" s="375"/>
      <c r="H47" s="375"/>
      <c r="I47" s="375"/>
      <c r="J47" s="383"/>
      <c r="K47" s="357"/>
      <c r="L47" s="358"/>
      <c r="M47" s="749"/>
    </row>
    <row r="48" spans="1:13" s="729" customFormat="1" ht="15" customHeight="1">
      <c r="A48" s="643" t="s">
        <v>138</v>
      </c>
      <c r="B48" s="339" t="s">
        <v>4471</v>
      </c>
      <c r="C48" s="339" t="s">
        <v>390</v>
      </c>
      <c r="D48" s="422">
        <v>1241.2</v>
      </c>
      <c r="E48" s="335"/>
      <c r="F48" s="751" t="s">
        <v>137</v>
      </c>
      <c r="G48" s="357"/>
      <c r="H48" s="357"/>
      <c r="I48" s="357"/>
      <c r="J48" s="383"/>
      <c r="K48" s="357"/>
      <c r="L48" s="358"/>
      <c r="M48" s="749"/>
    </row>
    <row r="49" spans="1:15" s="729" customFormat="1" ht="15" customHeight="1" thickBot="1">
      <c r="A49" s="730" t="s">
        <v>138</v>
      </c>
      <c r="B49" s="362" t="s">
        <v>4472</v>
      </c>
      <c r="C49" s="362" t="s">
        <v>390</v>
      </c>
      <c r="D49" s="505">
        <v>1241.2</v>
      </c>
      <c r="E49" s="364"/>
      <c r="F49" s="753" t="s">
        <v>137</v>
      </c>
      <c r="G49" s="367"/>
      <c r="H49" s="367"/>
      <c r="I49" s="367"/>
      <c r="J49" s="383"/>
      <c r="K49" s="357"/>
      <c r="L49" s="358"/>
      <c r="M49" s="749"/>
    </row>
    <row r="50" spans="1:15" s="729" customFormat="1" ht="15" customHeight="1">
      <c r="A50" s="643" t="s">
        <v>138</v>
      </c>
      <c r="B50" s="396" t="s">
        <v>4414</v>
      </c>
      <c r="C50" s="339" t="s">
        <v>457</v>
      </c>
      <c r="D50" s="823">
        <v>-18456.759999999998</v>
      </c>
      <c r="E50" s="335" t="s">
        <v>143</v>
      </c>
      <c r="F50" s="751" t="s">
        <v>190</v>
      </c>
      <c r="G50" s="357"/>
      <c r="H50" s="357"/>
      <c r="I50" s="357"/>
      <c r="J50" s="383"/>
      <c r="K50" s="357"/>
      <c r="L50" s="358"/>
      <c r="M50" s="749"/>
    </row>
    <row r="51" spans="1:15" s="729" customFormat="1" ht="15" customHeight="1">
      <c r="A51" s="643" t="s">
        <v>138</v>
      </c>
      <c r="B51" s="398" t="s">
        <v>4474</v>
      </c>
      <c r="C51" s="339" t="s">
        <v>457</v>
      </c>
      <c r="D51" s="2">
        <v>4423.08</v>
      </c>
      <c r="E51" s="335"/>
      <c r="F51" s="751" t="s">
        <v>190</v>
      </c>
      <c r="G51" s="357"/>
      <c r="H51" s="357"/>
      <c r="I51" s="357"/>
      <c r="J51" s="383"/>
      <c r="K51" s="357"/>
      <c r="L51" s="358"/>
      <c r="M51" s="749"/>
    </row>
    <row r="52" spans="1:15" s="729" customFormat="1" ht="15" customHeight="1" thickBot="1">
      <c r="A52" s="730" t="s">
        <v>138</v>
      </c>
      <c r="B52" s="397" t="s">
        <v>4414</v>
      </c>
      <c r="C52" s="362" t="s">
        <v>457</v>
      </c>
      <c r="D52" s="87">
        <v>18456.759999999998</v>
      </c>
      <c r="E52" s="364" t="s">
        <v>143</v>
      </c>
      <c r="F52" s="753" t="s">
        <v>190</v>
      </c>
      <c r="G52" s="367"/>
      <c r="H52" s="367"/>
      <c r="I52" s="367"/>
      <c r="J52" s="383"/>
      <c r="K52" s="357"/>
      <c r="L52" s="358"/>
      <c r="M52" s="749"/>
    </row>
    <row r="53" spans="1:15" s="729" customFormat="1" ht="15" customHeight="1" thickBot="1">
      <c r="A53" s="731" t="s">
        <v>138</v>
      </c>
      <c r="B53" s="480" t="s">
        <v>2770</v>
      </c>
      <c r="C53" s="480">
        <v>200028</v>
      </c>
      <c r="D53" s="438">
        <v>-3271.2</v>
      </c>
      <c r="E53" s="373"/>
      <c r="F53" s="755" t="s">
        <v>190</v>
      </c>
      <c r="G53" s="375"/>
      <c r="H53" s="375"/>
      <c r="I53" s="375"/>
      <c r="J53" s="383"/>
      <c r="K53" s="357"/>
      <c r="L53" s="358"/>
      <c r="M53" s="749"/>
    </row>
    <row r="54" spans="1:15" s="729" customFormat="1" ht="15" customHeight="1" thickBot="1">
      <c r="A54" s="731" t="s">
        <v>138</v>
      </c>
      <c r="B54" s="480" t="s">
        <v>2861</v>
      </c>
      <c r="C54" s="480">
        <v>300028</v>
      </c>
      <c r="D54" s="438">
        <v>232000</v>
      </c>
      <c r="E54" s="373"/>
      <c r="F54" s="755" t="s">
        <v>190</v>
      </c>
      <c r="G54" s="375"/>
      <c r="H54" s="375"/>
      <c r="I54" s="375"/>
      <c r="J54" s="383"/>
      <c r="K54" s="357"/>
      <c r="L54" s="358"/>
      <c r="M54" s="749"/>
    </row>
    <row r="55" spans="1:15" ht="15" customHeight="1">
      <c r="A55" s="643"/>
      <c r="B55" s="380"/>
      <c r="C55" s="380"/>
      <c r="D55" s="382"/>
      <c r="E55" s="335"/>
      <c r="F55" s="496"/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64"/>
      <c r="B56" s="79"/>
      <c r="C56" s="61"/>
      <c r="D56" s="65">
        <f>SUM(D5:D55)</f>
        <v>413874.32999999996</v>
      </c>
      <c r="E56" s="65"/>
      <c r="F56" s="65"/>
      <c r="G56" s="65">
        <f>SUM(G55:G55)</f>
        <v>0</v>
      </c>
      <c r="H56" s="65"/>
      <c r="I56" s="65"/>
      <c r="J56" s="384">
        <f>SUM(J55:J55)</f>
        <v>0</v>
      </c>
      <c r="K56" s="65"/>
      <c r="L56" s="65">
        <f>SUM(L55:L55)</f>
        <v>0</v>
      </c>
      <c r="M56" s="65">
        <f>SUM(M55:M55)</f>
        <v>0</v>
      </c>
      <c r="N56" s="65"/>
      <c r="O56" s="49"/>
    </row>
    <row r="57" spans="1:15" ht="15" customHeight="1">
      <c r="A57" s="64"/>
      <c r="B57" s="79"/>
      <c r="C57" s="61"/>
      <c r="D57" s="65"/>
      <c r="E57" s="13"/>
      <c r="F57" s="75"/>
      <c r="G57" s="65"/>
      <c r="H57" s="13"/>
      <c r="L57" s="42"/>
      <c r="M57" s="71"/>
      <c r="N57" s="49"/>
      <c r="O57" s="49"/>
    </row>
    <row r="58" spans="1:15" ht="15" customHeight="1">
      <c r="A58" s="46"/>
      <c r="B58" s="47"/>
      <c r="C58" s="47"/>
      <c r="D58" s="55"/>
      <c r="E58" s="13"/>
      <c r="F58" s="70"/>
      <c r="L58" s="42"/>
      <c r="M58" s="71"/>
      <c r="N58" s="49"/>
      <c r="O58" s="49"/>
    </row>
    <row r="59" spans="1:15" ht="12.75">
      <c r="A59" s="46"/>
      <c r="B59" s="47"/>
      <c r="C59" s="47"/>
      <c r="D59" s="65"/>
      <c r="E59" s="65"/>
      <c r="F59" s="65"/>
      <c r="G59" s="65"/>
      <c r="H59" s="65"/>
      <c r="I59" s="65"/>
      <c r="J59" s="384"/>
      <c r="K59" s="65"/>
      <c r="L59" s="65"/>
      <c r="M59" s="65"/>
      <c r="N59" s="80"/>
      <c r="O59" s="49"/>
    </row>
    <row r="60" spans="1:15" ht="12.75">
      <c r="A60" s="46"/>
      <c r="B60" s="47"/>
      <c r="C60" s="47"/>
      <c r="D60" s="52"/>
      <c r="E60" s="13"/>
      <c r="F60" s="65"/>
      <c r="G60" s="73"/>
      <c r="H60" s="73"/>
      <c r="I60" s="73"/>
      <c r="J60" s="517"/>
      <c r="K60" s="73"/>
      <c r="L60" s="73"/>
      <c r="M60" s="154">
        <f>L56+M56-G56</f>
        <v>0</v>
      </c>
      <c r="N60" s="81"/>
      <c r="O60" s="54"/>
    </row>
    <row r="61" spans="1:15" ht="12.75">
      <c r="A61" s="46"/>
      <c r="B61" s="47"/>
      <c r="C61" s="47"/>
      <c r="D61" s="52"/>
      <c r="E61" s="13"/>
      <c r="F61" s="73"/>
      <c r="G61" s="73"/>
      <c r="H61" s="73"/>
      <c r="I61" s="73"/>
      <c r="J61" s="517"/>
      <c r="K61" s="73"/>
      <c r="L61" s="73"/>
      <c r="M61" s="81"/>
      <c r="N61" s="81"/>
      <c r="O61" s="54"/>
    </row>
    <row r="62" spans="1:15" ht="12.75">
      <c r="A62" s="46"/>
      <c r="B62" s="47"/>
      <c r="C62" s="47"/>
      <c r="D62" s="52"/>
      <c r="E62" s="13"/>
      <c r="F62" s="73"/>
      <c r="G62" s="73"/>
      <c r="H62" s="73"/>
      <c r="I62" s="73"/>
      <c r="J62" s="517"/>
      <c r="K62" s="73"/>
      <c r="L62" s="73"/>
      <c r="M62" s="81"/>
      <c r="N62" s="81"/>
      <c r="O62" s="54"/>
    </row>
    <row r="63" spans="1:15" ht="12.75">
      <c r="A63" s="46"/>
      <c r="B63" s="47"/>
      <c r="C63" s="47"/>
      <c r="D63" s="52"/>
      <c r="E63" s="13"/>
      <c r="F63" s="73"/>
      <c r="G63" s="82"/>
      <c r="H63" s="82"/>
      <c r="I63" s="83"/>
      <c r="J63" s="517"/>
      <c r="K63" s="73"/>
      <c r="L63" s="73"/>
      <c r="M63" s="81"/>
      <c r="N63" s="81"/>
      <c r="O63" s="54"/>
    </row>
    <row r="64" spans="1:15" ht="12.75">
      <c r="A64" s="46"/>
      <c r="B64" s="47"/>
      <c r="C64" s="47"/>
      <c r="D64" s="52"/>
      <c r="E64" s="13"/>
      <c r="F64" s="73"/>
      <c r="G64" s="73"/>
      <c r="H64" s="73"/>
      <c r="I64" s="73"/>
      <c r="J64" s="517"/>
      <c r="K64" s="73"/>
      <c r="L64" s="73"/>
      <c r="M64" s="81"/>
      <c r="N64" s="81"/>
      <c r="O64" s="54"/>
    </row>
    <row r="65" spans="1:15" ht="12.75">
      <c r="A65" s="46"/>
      <c r="B65" s="47"/>
      <c r="C65" s="47"/>
      <c r="D65" s="52"/>
      <c r="E65" s="13"/>
      <c r="F65" s="73"/>
      <c r="G65" s="73"/>
      <c r="H65" s="73"/>
      <c r="I65" s="73"/>
      <c r="J65" s="517"/>
      <c r="K65" s="73"/>
      <c r="L65" s="73"/>
      <c r="M65" s="81"/>
      <c r="N65" s="81"/>
      <c r="O65" s="54"/>
    </row>
    <row r="66" spans="1:15" ht="12.75">
      <c r="A66" s="46"/>
      <c r="B66" s="47"/>
      <c r="C66" s="47"/>
      <c r="D66" s="52"/>
      <c r="E66" s="13"/>
      <c r="F66" s="73"/>
      <c r="G66" s="83"/>
      <c r="H66" s="83"/>
      <c r="I66" s="83"/>
      <c r="J66" s="517"/>
      <c r="K66" s="73"/>
      <c r="L66" s="73"/>
      <c r="M66" s="81"/>
      <c r="N66" s="81"/>
      <c r="O66" s="54"/>
    </row>
    <row r="67" spans="1:15" ht="12.75">
      <c r="A67" s="46"/>
      <c r="B67" s="47"/>
      <c r="C67" s="47"/>
      <c r="D67" s="52"/>
      <c r="E67" s="13"/>
      <c r="F67" s="73"/>
      <c r="G67" s="73"/>
      <c r="H67" s="73"/>
      <c r="I67" s="73"/>
      <c r="J67" s="517"/>
      <c r="K67" s="73"/>
      <c r="L67" s="73"/>
      <c r="M67" s="81"/>
      <c r="N67" s="81"/>
      <c r="O67" s="54"/>
    </row>
    <row r="68" spans="1:15" ht="12.75">
      <c r="A68" s="46"/>
      <c r="B68" s="47"/>
      <c r="C68" s="47"/>
      <c r="D68" s="52"/>
      <c r="E68" s="13"/>
      <c r="F68" s="73"/>
      <c r="G68" s="73"/>
      <c r="H68" s="73"/>
      <c r="I68" s="73"/>
      <c r="J68" s="517"/>
      <c r="K68" s="73"/>
      <c r="L68" s="73"/>
      <c r="M68" s="81"/>
      <c r="N68" s="81"/>
      <c r="O68" s="54"/>
    </row>
    <row r="69" spans="1:15" ht="12.75">
      <c r="A69" s="46"/>
      <c r="B69" s="47"/>
      <c r="C69" s="73"/>
      <c r="D69" s="81"/>
      <c r="E69" s="13"/>
      <c r="F69" s="73"/>
      <c r="G69" s="73"/>
      <c r="H69" s="73"/>
      <c r="I69" s="73"/>
      <c r="J69" s="517"/>
      <c r="K69" s="73"/>
      <c r="L69" s="73"/>
      <c r="M69" s="81"/>
      <c r="N69" s="81"/>
      <c r="O69" s="54"/>
    </row>
    <row r="70" spans="1:15" ht="12.75">
      <c r="A70" s="46"/>
      <c r="B70" s="47"/>
      <c r="C70" s="73"/>
      <c r="D70" s="81"/>
      <c r="E70" s="13"/>
      <c r="F70" s="73"/>
      <c r="G70" s="73"/>
      <c r="H70" s="73"/>
      <c r="I70" s="73"/>
      <c r="J70" s="517"/>
      <c r="K70" s="73"/>
      <c r="L70" s="73"/>
      <c r="M70" s="81"/>
      <c r="N70" s="81"/>
      <c r="O70" s="54"/>
    </row>
    <row r="71" spans="1:15" ht="12.75">
      <c r="A71" s="46"/>
      <c r="B71" s="47"/>
      <c r="C71" s="47"/>
      <c r="D71" s="52"/>
      <c r="E71" s="13"/>
      <c r="F71" s="73"/>
      <c r="G71" s="73"/>
      <c r="H71" s="73"/>
      <c r="I71" s="73"/>
      <c r="J71" s="517"/>
      <c r="K71" s="73"/>
      <c r="L71" s="73"/>
      <c r="M71" s="81"/>
      <c r="N71" s="81"/>
      <c r="O71" s="54"/>
    </row>
    <row r="72" spans="1:15" ht="12.75">
      <c r="A72" s="46"/>
      <c r="B72" s="47"/>
      <c r="C72" s="47"/>
      <c r="D72" s="52"/>
      <c r="E72" s="13"/>
      <c r="F72" s="73"/>
      <c r="G72" s="73"/>
      <c r="H72" s="73"/>
      <c r="I72" s="73"/>
      <c r="J72" s="517"/>
      <c r="K72" s="73"/>
      <c r="L72" s="73"/>
      <c r="M72" s="81"/>
      <c r="N72" s="81"/>
      <c r="O72" s="54"/>
    </row>
    <row r="73" spans="1:15" ht="12.75">
      <c r="A73" s="46"/>
      <c r="B73" s="47"/>
      <c r="C73" s="47"/>
      <c r="D73" s="48"/>
      <c r="E73" s="13"/>
      <c r="F73" s="73"/>
      <c r="G73"/>
      <c r="H73"/>
      <c r="I73"/>
      <c r="J73" s="518"/>
      <c r="K73"/>
      <c r="L73"/>
      <c r="M73" s="54"/>
      <c r="N73" s="54"/>
      <c r="O73" s="54"/>
    </row>
    <row r="74" spans="1:15" ht="12.75">
      <c r="A74" s="46"/>
      <c r="B74" s="47"/>
      <c r="C74" s="47"/>
      <c r="D74" s="48"/>
      <c r="E74" s="13"/>
      <c r="F74" s="73"/>
      <c r="G74"/>
      <c r="H74"/>
      <c r="I74"/>
      <c r="J74" s="518"/>
      <c r="K74"/>
      <c r="L74"/>
      <c r="M74" s="54"/>
      <c r="N74" s="54"/>
      <c r="O74" s="54"/>
    </row>
    <row r="75" spans="1:15">
      <c r="A75" s="66"/>
      <c r="B75" s="40" t="s">
        <v>25</v>
      </c>
      <c r="E75" s="40"/>
      <c r="M75" s="45"/>
      <c r="N75" s="49"/>
      <c r="O75" s="49"/>
    </row>
    <row r="76" spans="1:15">
      <c r="A76" s="59"/>
      <c r="B76" s="40" t="s">
        <v>127</v>
      </c>
      <c r="E76" s="40"/>
      <c r="M76" s="45"/>
      <c r="N76" s="49"/>
      <c r="O76" s="49"/>
    </row>
    <row r="77" spans="1:15">
      <c r="A77" s="60"/>
      <c r="B77" s="40" t="s">
        <v>161</v>
      </c>
      <c r="E77" s="40"/>
      <c r="M77" s="45"/>
      <c r="N77" s="49"/>
      <c r="O77" s="49"/>
    </row>
    <row r="78" spans="1:15">
      <c r="A78" s="842"/>
      <c r="B78" s="40" t="s">
        <v>3292</v>
      </c>
      <c r="M78" s="45"/>
      <c r="N78" s="49"/>
      <c r="O78" s="49"/>
    </row>
    <row r="79" spans="1:15">
      <c r="M79" s="45"/>
      <c r="N79" s="49"/>
      <c r="O79" s="49"/>
    </row>
    <row r="80" spans="1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</sheetData>
  <autoFilter ref="A4:O54"/>
  <sortState ref="A5:F52">
    <sortCondition ref="C5:C52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tabColor indexed="29"/>
  </sheetPr>
  <dimension ref="A1:M219"/>
  <sheetViews>
    <sheetView topLeftCell="A82" workbookViewId="0">
      <selection activeCell="F9" sqref="F9"/>
    </sheetView>
  </sheetViews>
  <sheetFormatPr baseColWidth="10" defaultRowHeight="12"/>
  <cols>
    <col min="1" max="1" width="17.140625" style="40" customWidth="1"/>
    <col min="2" max="2" width="18.7109375" style="40" customWidth="1"/>
    <col min="3" max="3" width="16.7109375" style="40" customWidth="1"/>
    <col min="4" max="4" width="15.5703125" style="40" customWidth="1"/>
    <col min="5" max="5" width="12.28515625" style="41" customWidth="1"/>
    <col min="6" max="6" width="17.85546875" style="41" bestFit="1" customWidth="1"/>
    <col min="7" max="7" width="12.7109375" style="41" customWidth="1"/>
    <col min="8" max="8" width="1" style="43" customWidth="1"/>
    <col min="9" max="9" width="12.28515625" style="41" customWidth="1"/>
    <col min="10" max="10" width="14.7109375" style="41" bestFit="1" customWidth="1"/>
    <col min="11" max="11" width="14.28515625" style="4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759</v>
      </c>
      <c r="E1" s="240"/>
      <c r="F1" s="240"/>
      <c r="G1" s="240"/>
      <c r="H1" s="241"/>
      <c r="I1" s="242"/>
      <c r="J1" s="242"/>
      <c r="K1" s="242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241"/>
      <c r="I2" s="242"/>
      <c r="J2" s="242"/>
      <c r="K2" s="242"/>
      <c r="L2" s="239"/>
      <c r="M2" s="239"/>
    </row>
    <row r="3" spans="1:13" ht="15.75">
      <c r="A3" s="242"/>
      <c r="B3" s="242"/>
      <c r="C3" s="242"/>
      <c r="D3" s="242"/>
      <c r="E3" s="240"/>
      <c r="F3" s="240"/>
      <c r="G3" s="240"/>
      <c r="H3" s="241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241"/>
      <c r="I4" s="240"/>
      <c r="J4" s="243"/>
      <c r="K4" s="242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241"/>
      <c r="I5" s="240" t="s">
        <v>215</v>
      </c>
      <c r="J5" s="243"/>
      <c r="K5" s="242"/>
      <c r="L5" s="239"/>
      <c r="M5" s="239"/>
    </row>
    <row r="6" spans="1:13" ht="15" customHeight="1">
      <c r="A6" s="247" t="s">
        <v>136</v>
      </c>
      <c r="B6" s="301" t="s">
        <v>524</v>
      </c>
      <c r="C6" s="302">
        <v>-13500.08</v>
      </c>
      <c r="D6" s="247" t="s">
        <v>749</v>
      </c>
      <c r="E6" s="250">
        <f>SUM(C6:D6)</f>
        <v>-13500.08</v>
      </c>
      <c r="F6" s="237"/>
      <c r="G6" s="240"/>
      <c r="H6" s="241"/>
      <c r="I6" s="240">
        <v>600640</v>
      </c>
      <c r="J6" s="243">
        <f>E6/1.16</f>
        <v>-11638</v>
      </c>
      <c r="K6" s="251">
        <f>J6*0.16</f>
        <v>-1862.08</v>
      </c>
      <c r="L6" s="252"/>
      <c r="M6" s="252"/>
    </row>
    <row r="7" spans="1:13" ht="15" customHeight="1">
      <c r="A7" s="247" t="s">
        <v>298</v>
      </c>
      <c r="B7" s="301" t="s">
        <v>112</v>
      </c>
      <c r="C7" s="302">
        <v>-19565.72</v>
      </c>
      <c r="D7" s="247" t="s">
        <v>749</v>
      </c>
      <c r="E7" s="250">
        <f>SUM(C7:D7)</f>
        <v>-19565.72</v>
      </c>
      <c r="F7" s="275"/>
      <c r="G7" s="240"/>
      <c r="H7" s="241"/>
      <c r="I7" s="240">
        <v>600638</v>
      </c>
      <c r="J7" s="243">
        <f>E7/1.16</f>
        <v>-16867.000000000004</v>
      </c>
      <c r="K7" s="251">
        <f>J7*0.16</f>
        <v>-2698.7200000000007</v>
      </c>
      <c r="L7" s="252"/>
      <c r="M7" s="252"/>
    </row>
    <row r="8" spans="1:13" ht="15" customHeight="1">
      <c r="A8" s="247" t="s">
        <v>141</v>
      </c>
      <c r="B8" s="301" t="s">
        <v>101</v>
      </c>
      <c r="C8" s="302">
        <v>-8100.28</v>
      </c>
      <c r="D8" s="247" t="s">
        <v>749</v>
      </c>
      <c r="E8" s="250">
        <f>SUM(C8)</f>
        <v>-8100.28</v>
      </c>
      <c r="F8" s="275"/>
      <c r="G8" s="240"/>
      <c r="H8" s="241"/>
      <c r="I8" s="240">
        <v>600684</v>
      </c>
      <c r="J8" s="243">
        <f>E8/1.16</f>
        <v>-6983</v>
      </c>
      <c r="K8" s="251">
        <f>J8*0.16</f>
        <v>-1117.28</v>
      </c>
      <c r="L8" s="252"/>
      <c r="M8" s="252"/>
    </row>
    <row r="9" spans="1:13" ht="15" customHeight="1" thickBot="1">
      <c r="A9" s="253" t="s">
        <v>134</v>
      </c>
      <c r="B9" s="304" t="s">
        <v>409</v>
      </c>
      <c r="C9" s="305">
        <v>-6750.04</v>
      </c>
      <c r="D9" s="253" t="s">
        <v>749</v>
      </c>
      <c r="E9" s="256">
        <f>SUM(C9)</f>
        <v>-6750.04</v>
      </c>
      <c r="F9" s="257">
        <f>SUM(E6:E9)</f>
        <v>-47916.12</v>
      </c>
      <c r="G9" s="258"/>
      <c r="H9" s="259"/>
      <c r="I9" s="258">
        <v>600644</v>
      </c>
      <c r="J9" s="260">
        <f>E9/1.16</f>
        <v>-5819</v>
      </c>
      <c r="K9" s="261">
        <f>J9*0.16</f>
        <v>-931.04</v>
      </c>
      <c r="L9" s="262"/>
      <c r="M9" s="252"/>
    </row>
    <row r="10" spans="1:13" ht="15" customHeight="1">
      <c r="A10" s="247" t="s">
        <v>136</v>
      </c>
      <c r="B10" s="301" t="s">
        <v>622</v>
      </c>
      <c r="C10" s="302">
        <v>-13500.08</v>
      </c>
      <c r="D10" s="247" t="s">
        <v>751</v>
      </c>
      <c r="E10" s="250"/>
      <c r="F10" s="275"/>
      <c r="G10" s="240"/>
      <c r="H10" s="241"/>
      <c r="I10" s="240"/>
      <c r="J10" s="243"/>
      <c r="K10" s="251"/>
      <c r="L10" s="252"/>
      <c r="M10" s="252"/>
    </row>
    <row r="11" spans="1:13" ht="15" customHeight="1">
      <c r="A11" s="247" t="s">
        <v>136</v>
      </c>
      <c r="B11" s="306" t="s">
        <v>525</v>
      </c>
      <c r="C11" s="265">
        <v>-9000.44</v>
      </c>
      <c r="D11" s="247" t="s">
        <v>751</v>
      </c>
      <c r="E11" s="250"/>
      <c r="F11" s="275"/>
      <c r="G11" s="240"/>
      <c r="H11" s="241"/>
      <c r="I11" s="240"/>
      <c r="J11" s="243"/>
      <c r="K11" s="251"/>
      <c r="L11" s="252"/>
      <c r="M11" s="252"/>
    </row>
    <row r="12" spans="1:13" ht="15" customHeight="1" thickBot="1">
      <c r="A12" s="253" t="s">
        <v>136</v>
      </c>
      <c r="B12" s="304" t="s">
        <v>67</v>
      </c>
      <c r="C12" s="305">
        <v>-9000.44</v>
      </c>
      <c r="D12" s="253" t="s">
        <v>751</v>
      </c>
      <c r="E12" s="256"/>
      <c r="F12" s="257">
        <f>SUM(C10:C12)</f>
        <v>-31500.959999999999</v>
      </c>
      <c r="G12" s="258"/>
      <c r="H12" s="259"/>
      <c r="I12" s="258">
        <v>600640</v>
      </c>
      <c r="J12" s="260">
        <f>F12/1.16</f>
        <v>-27156</v>
      </c>
      <c r="K12" s="261">
        <f>J12*0.16</f>
        <v>-4344.96</v>
      </c>
      <c r="L12" s="262"/>
      <c r="M12" s="252"/>
    </row>
    <row r="13" spans="1:13" ht="15" customHeight="1">
      <c r="A13" s="308" t="s">
        <v>134</v>
      </c>
      <c r="B13" s="301" t="s">
        <v>67</v>
      </c>
      <c r="C13" s="302">
        <v>-6750.04</v>
      </c>
      <c r="D13" s="308" t="s">
        <v>753</v>
      </c>
      <c r="E13" s="250"/>
      <c r="F13" s="275"/>
      <c r="G13" s="240"/>
      <c r="H13" s="241"/>
      <c r="I13" s="240"/>
      <c r="J13" s="243"/>
      <c r="K13" s="251"/>
      <c r="L13" s="252"/>
      <c r="M13" s="252"/>
    </row>
    <row r="14" spans="1:13" ht="15" customHeight="1">
      <c r="A14" s="273" t="s">
        <v>134</v>
      </c>
      <c r="B14" s="306" t="s">
        <v>491</v>
      </c>
      <c r="C14" s="265">
        <v>-11893.48</v>
      </c>
      <c r="D14" s="273" t="s">
        <v>753</v>
      </c>
      <c r="E14" s="250">
        <f>SUM(C13:C14)</f>
        <v>-18643.52</v>
      </c>
      <c r="F14" s="275"/>
      <c r="G14" s="240"/>
      <c r="H14" s="241"/>
      <c r="I14" s="240">
        <v>600644</v>
      </c>
      <c r="J14" s="243">
        <f>E14/1.16</f>
        <v>-16072.000000000002</v>
      </c>
      <c r="K14" s="251">
        <f>J14*0.16</f>
        <v>-2571.5200000000004</v>
      </c>
      <c r="L14" s="252"/>
      <c r="M14" s="252"/>
    </row>
    <row r="15" spans="1:13" ht="15" customHeight="1" thickBot="1">
      <c r="A15" s="309" t="s">
        <v>136</v>
      </c>
      <c r="B15" s="304" t="s">
        <v>519</v>
      </c>
      <c r="C15" s="305">
        <v>-13500.08</v>
      </c>
      <c r="D15" s="309" t="s">
        <v>753</v>
      </c>
      <c r="E15" s="256">
        <f>SUM(C15:D15)</f>
        <v>-13500.08</v>
      </c>
      <c r="F15" s="257">
        <f>SUM(E13:E15)</f>
        <v>-32143.599999999999</v>
      </c>
      <c r="G15" s="258"/>
      <c r="H15" s="259"/>
      <c r="I15" s="258">
        <v>600640</v>
      </c>
      <c r="J15" s="260">
        <f>E15/1.16</f>
        <v>-11638</v>
      </c>
      <c r="K15" s="261">
        <f>J15*0.16</f>
        <v>-1862.08</v>
      </c>
      <c r="L15" s="262"/>
      <c r="M15" s="252"/>
    </row>
    <row r="16" spans="1:13" ht="15" customHeight="1">
      <c r="A16" s="247" t="s">
        <v>136</v>
      </c>
      <c r="B16" s="301" t="s">
        <v>495</v>
      </c>
      <c r="C16" s="302">
        <v>-13500.08</v>
      </c>
      <c r="D16" s="247" t="s">
        <v>756</v>
      </c>
      <c r="E16" s="250">
        <f>SUM(C16:D16)</f>
        <v>-13500.08</v>
      </c>
      <c r="F16" s="275"/>
      <c r="G16" s="240"/>
      <c r="H16" s="241"/>
      <c r="I16" s="240">
        <v>600640</v>
      </c>
      <c r="J16" s="243">
        <f t="shared" ref="J16:J21" si="0">E16/1.16</f>
        <v>-11638</v>
      </c>
      <c r="K16" s="251">
        <f t="shared" ref="K16:K21" si="1">J16*0.16</f>
        <v>-1862.08</v>
      </c>
      <c r="L16" s="252"/>
      <c r="M16" s="252"/>
    </row>
    <row r="17" spans="1:13" ht="15" customHeight="1">
      <c r="A17" s="247" t="s">
        <v>457</v>
      </c>
      <c r="B17" s="301" t="s">
        <v>533</v>
      </c>
      <c r="C17" s="302">
        <v>-8181.48</v>
      </c>
      <c r="D17" s="247" t="s">
        <v>756</v>
      </c>
      <c r="E17" s="250">
        <f>SUM(C17)</f>
        <v>-8181.48</v>
      </c>
      <c r="F17" s="275"/>
      <c r="G17" s="240"/>
      <c r="H17" s="241"/>
      <c r="I17" s="240">
        <v>600691</v>
      </c>
      <c r="J17" s="243">
        <f t="shared" si="0"/>
        <v>-7053</v>
      </c>
      <c r="K17" s="251">
        <f t="shared" si="1"/>
        <v>-1128.48</v>
      </c>
      <c r="L17" s="252"/>
      <c r="M17" s="252"/>
    </row>
    <row r="18" spans="1:13" ht="15" customHeight="1">
      <c r="A18" s="247" t="s">
        <v>134</v>
      </c>
      <c r="B18" s="301" t="s">
        <v>514</v>
      </c>
      <c r="C18" s="302">
        <v>-12824.96</v>
      </c>
      <c r="D18" s="247" t="s">
        <v>756</v>
      </c>
      <c r="E18" s="250">
        <f>SUM(C18)</f>
        <v>-12824.96</v>
      </c>
      <c r="F18" s="275"/>
      <c r="G18" s="240"/>
      <c r="H18" s="241"/>
      <c r="I18" s="240">
        <v>600644</v>
      </c>
      <c r="J18" s="243">
        <f t="shared" si="0"/>
        <v>-11056</v>
      </c>
      <c r="K18" s="251">
        <f t="shared" si="1"/>
        <v>-1768.96</v>
      </c>
      <c r="L18" s="252"/>
      <c r="M18" s="252"/>
    </row>
    <row r="19" spans="1:13" ht="15" customHeight="1" thickBot="1">
      <c r="A19" s="253" t="s">
        <v>298</v>
      </c>
      <c r="B19" s="304" t="s">
        <v>623</v>
      </c>
      <c r="C19" s="305">
        <v>-19565.72</v>
      </c>
      <c r="D19" s="253" t="s">
        <v>756</v>
      </c>
      <c r="E19" s="256">
        <f>SUM(C19)</f>
        <v>-19565.72</v>
      </c>
      <c r="F19" s="257">
        <f>SUM(E16:E19)</f>
        <v>-54072.24</v>
      </c>
      <c r="G19" s="258"/>
      <c r="H19" s="259"/>
      <c r="I19" s="258">
        <v>600638</v>
      </c>
      <c r="J19" s="260">
        <f t="shared" si="0"/>
        <v>-16867.000000000004</v>
      </c>
      <c r="K19" s="261">
        <f t="shared" si="1"/>
        <v>-2698.7200000000007</v>
      </c>
      <c r="L19" s="262"/>
      <c r="M19" s="252"/>
    </row>
    <row r="20" spans="1:13" ht="15" customHeight="1">
      <c r="A20" s="247" t="s">
        <v>134</v>
      </c>
      <c r="B20" s="301" t="s">
        <v>624</v>
      </c>
      <c r="C20" s="249">
        <v>-6750.04</v>
      </c>
      <c r="D20" s="247" t="s">
        <v>758</v>
      </c>
      <c r="E20" s="250">
        <f>SUM(C20)</f>
        <v>-6750.04</v>
      </c>
      <c r="F20" s="275"/>
      <c r="G20" s="240"/>
      <c r="H20" s="241"/>
      <c r="I20" s="240">
        <v>600644</v>
      </c>
      <c r="J20" s="243">
        <f t="shared" si="0"/>
        <v>-5819</v>
      </c>
      <c r="K20" s="251">
        <f t="shared" si="1"/>
        <v>-931.04</v>
      </c>
      <c r="L20" s="252"/>
      <c r="M20" s="252"/>
    </row>
    <row r="21" spans="1:13" ht="15" customHeight="1" thickBot="1">
      <c r="A21" s="253" t="s">
        <v>457</v>
      </c>
      <c r="B21" s="304" t="s">
        <v>625</v>
      </c>
      <c r="C21" s="255">
        <v>-8887.92</v>
      </c>
      <c r="D21" s="253" t="s">
        <v>758</v>
      </c>
      <c r="E21" s="256">
        <f>SUM(C21)</f>
        <v>-8887.92</v>
      </c>
      <c r="F21" s="257">
        <f>SUM(E20:E21)</f>
        <v>-15637.96</v>
      </c>
      <c r="G21" s="258"/>
      <c r="H21" s="259"/>
      <c r="I21" s="258">
        <v>600691</v>
      </c>
      <c r="J21" s="260">
        <f t="shared" si="0"/>
        <v>-7662.0000000000009</v>
      </c>
      <c r="K21" s="261">
        <f t="shared" si="1"/>
        <v>-1225.92</v>
      </c>
      <c r="L21" s="262"/>
      <c r="M21" s="252"/>
    </row>
    <row r="22" spans="1:13" ht="15" customHeight="1">
      <c r="A22" s="247" t="s">
        <v>298</v>
      </c>
      <c r="B22" s="267" t="s">
        <v>631</v>
      </c>
      <c r="C22" s="268">
        <v>1241.2</v>
      </c>
      <c r="D22" s="247" t="s">
        <v>748</v>
      </c>
      <c r="E22" s="250"/>
      <c r="F22" s="275"/>
      <c r="G22" s="240"/>
      <c r="H22" s="241"/>
      <c r="I22" s="240"/>
      <c r="J22" s="243"/>
      <c r="K22" s="251"/>
      <c r="L22" s="252"/>
      <c r="M22" s="252"/>
    </row>
    <row r="23" spans="1:13" ht="15" customHeight="1">
      <c r="A23" s="247" t="s">
        <v>298</v>
      </c>
      <c r="B23" s="267" t="s">
        <v>626</v>
      </c>
      <c r="C23" s="268">
        <v>1241.2</v>
      </c>
      <c r="D23" s="247" t="s">
        <v>748</v>
      </c>
      <c r="E23" s="250"/>
      <c r="F23" s="275"/>
      <c r="G23" s="240"/>
      <c r="H23" s="241"/>
      <c r="I23" s="240"/>
      <c r="J23" s="243"/>
      <c r="K23" s="251"/>
      <c r="L23" s="252"/>
      <c r="M23" s="252"/>
    </row>
    <row r="24" spans="1:13" ht="15" customHeight="1">
      <c r="A24" s="247" t="s">
        <v>298</v>
      </c>
      <c r="B24" s="267" t="s">
        <v>628</v>
      </c>
      <c r="C24" s="268">
        <v>1241.2</v>
      </c>
      <c r="D24" s="247" t="s">
        <v>748</v>
      </c>
      <c r="E24" s="250"/>
      <c r="F24" s="275"/>
      <c r="G24" s="240"/>
      <c r="H24" s="241"/>
      <c r="I24" s="240"/>
      <c r="J24" s="243"/>
      <c r="K24" s="251"/>
      <c r="L24" s="252"/>
      <c r="M24" s="252"/>
    </row>
    <row r="25" spans="1:13" ht="15" customHeight="1">
      <c r="A25" s="247" t="s">
        <v>298</v>
      </c>
      <c r="B25" s="267" t="s">
        <v>630</v>
      </c>
      <c r="C25" s="268">
        <v>1241.2</v>
      </c>
      <c r="D25" s="247" t="s">
        <v>748</v>
      </c>
      <c r="E25" s="250"/>
      <c r="F25" s="275"/>
      <c r="G25" s="240"/>
      <c r="H25" s="241"/>
      <c r="I25" s="240"/>
      <c r="J25" s="243"/>
      <c r="K25" s="251"/>
      <c r="L25" s="252"/>
      <c r="M25" s="252"/>
    </row>
    <row r="26" spans="1:13" ht="15" customHeight="1">
      <c r="A26" s="247" t="s">
        <v>136</v>
      </c>
      <c r="B26" s="267" t="s">
        <v>627</v>
      </c>
      <c r="C26" s="268">
        <v>1241.2</v>
      </c>
      <c r="D26" s="247" t="s">
        <v>748</v>
      </c>
      <c r="E26" s="250">
        <f>SUM(C22:C26)</f>
        <v>6206</v>
      </c>
      <c r="F26" s="275"/>
      <c r="G26" s="240"/>
      <c r="H26" s="241"/>
      <c r="I26" s="240">
        <v>803001</v>
      </c>
      <c r="J26" s="243">
        <f>E26/1.16</f>
        <v>5350</v>
      </c>
      <c r="K26" s="251">
        <f>J26*0.16</f>
        <v>856</v>
      </c>
      <c r="L26" s="252"/>
      <c r="M26" s="252"/>
    </row>
    <row r="27" spans="1:13" ht="15" customHeight="1">
      <c r="A27" s="247" t="s">
        <v>134</v>
      </c>
      <c r="B27" s="263" t="s">
        <v>409</v>
      </c>
      <c r="C27" s="264">
        <v>6750.04</v>
      </c>
      <c r="D27" s="247" t="s">
        <v>748</v>
      </c>
      <c r="E27" s="269">
        <f>SUM(C27:D27)</f>
        <v>6750.04</v>
      </c>
      <c r="F27" s="237"/>
      <c r="G27" s="240"/>
      <c r="H27" s="241"/>
      <c r="I27" s="240">
        <v>600644</v>
      </c>
      <c r="J27" s="243">
        <f>E27/1.16</f>
        <v>5819</v>
      </c>
      <c r="K27" s="251">
        <f>J27*0.16</f>
        <v>931.04</v>
      </c>
      <c r="L27" s="252"/>
      <c r="M27" s="252"/>
    </row>
    <row r="28" spans="1:13" ht="15" customHeight="1">
      <c r="A28" s="247" t="s">
        <v>141</v>
      </c>
      <c r="B28" s="263" t="s">
        <v>101</v>
      </c>
      <c r="C28" s="264">
        <v>8100.28</v>
      </c>
      <c r="D28" s="247" t="s">
        <v>748</v>
      </c>
      <c r="E28" s="269">
        <f>SUM(C28)</f>
        <v>8100.28</v>
      </c>
      <c r="F28" s="237"/>
      <c r="G28" s="240"/>
      <c r="H28" s="241"/>
      <c r="I28" s="240">
        <v>600684</v>
      </c>
      <c r="J28" s="243">
        <f>E28/1.16</f>
        <v>6983</v>
      </c>
      <c r="K28" s="251">
        <f>J28*0.16</f>
        <v>1117.28</v>
      </c>
      <c r="L28" s="252"/>
      <c r="M28" s="252"/>
    </row>
    <row r="29" spans="1:13" ht="15" customHeight="1">
      <c r="A29" s="247" t="s">
        <v>136</v>
      </c>
      <c r="B29" s="263" t="s">
        <v>629</v>
      </c>
      <c r="C29" s="264">
        <v>9000.44</v>
      </c>
      <c r="D29" s="247" t="s">
        <v>748</v>
      </c>
      <c r="E29" s="269"/>
      <c r="F29" s="237"/>
      <c r="G29" s="240"/>
      <c r="H29" s="241"/>
      <c r="I29" s="240"/>
      <c r="J29" s="243"/>
      <c r="K29" s="251"/>
      <c r="L29" s="252"/>
      <c r="M29" s="252"/>
    </row>
    <row r="30" spans="1:13" ht="15" customHeight="1">
      <c r="A30" s="247" t="s">
        <v>136</v>
      </c>
      <c r="B30" s="263" t="s">
        <v>67</v>
      </c>
      <c r="C30" s="264">
        <v>9000.44</v>
      </c>
      <c r="D30" s="247" t="s">
        <v>748</v>
      </c>
      <c r="E30" s="269"/>
      <c r="F30" s="237"/>
      <c r="G30" s="240"/>
      <c r="H30" s="241"/>
      <c r="I30" s="240"/>
      <c r="J30" s="243"/>
      <c r="K30" s="251"/>
      <c r="L30" s="252"/>
      <c r="M30" s="252"/>
    </row>
    <row r="31" spans="1:13" ht="15" customHeight="1">
      <c r="A31" s="247" t="s">
        <v>136</v>
      </c>
      <c r="B31" s="263" t="s">
        <v>524</v>
      </c>
      <c r="C31" s="264">
        <v>13500.08</v>
      </c>
      <c r="D31" s="247" t="s">
        <v>748</v>
      </c>
      <c r="E31" s="269"/>
      <c r="F31" s="237"/>
      <c r="G31" s="240"/>
      <c r="H31" s="241"/>
      <c r="I31" s="240"/>
      <c r="J31" s="243"/>
      <c r="K31" s="251"/>
      <c r="L31" s="252"/>
      <c r="M31" s="252"/>
    </row>
    <row r="32" spans="1:13" ht="15" customHeight="1">
      <c r="A32" s="247" t="s">
        <v>136</v>
      </c>
      <c r="B32" s="263" t="s">
        <v>622</v>
      </c>
      <c r="C32" s="264">
        <v>13500.08</v>
      </c>
      <c r="D32" s="247" t="s">
        <v>748</v>
      </c>
      <c r="E32" s="269">
        <f>SUM(C29:C32)</f>
        <v>45001.04</v>
      </c>
      <c r="F32" s="237"/>
      <c r="G32" s="240"/>
      <c r="H32" s="241"/>
      <c r="I32" s="240">
        <v>600640</v>
      </c>
      <c r="J32" s="243">
        <f>E32/1.16</f>
        <v>38794</v>
      </c>
      <c r="K32" s="251">
        <f>J32*0.16</f>
        <v>6207.04</v>
      </c>
      <c r="L32" s="252"/>
      <c r="M32" s="252"/>
    </row>
    <row r="33" spans="1:13" ht="15" customHeight="1" thickBot="1">
      <c r="A33" s="253" t="s">
        <v>298</v>
      </c>
      <c r="B33" s="266" t="s">
        <v>112</v>
      </c>
      <c r="C33" s="256">
        <v>19565.72</v>
      </c>
      <c r="D33" s="253" t="s">
        <v>748</v>
      </c>
      <c r="E33" s="270">
        <f>SUM(C33)</f>
        <v>19565.72</v>
      </c>
      <c r="F33" s="257">
        <f>SUM(E22:E33)</f>
        <v>85623.08</v>
      </c>
      <c r="G33" s="258"/>
      <c r="H33" s="259"/>
      <c r="I33" s="258">
        <v>600638</v>
      </c>
      <c r="J33" s="260">
        <f>E33/1.16</f>
        <v>16867.000000000004</v>
      </c>
      <c r="K33" s="261">
        <f>J33*0.16</f>
        <v>2698.7200000000007</v>
      </c>
      <c r="L33" s="262"/>
      <c r="M33" s="252"/>
    </row>
    <row r="34" spans="1:13" ht="15" customHeight="1">
      <c r="A34" s="247" t="s">
        <v>370</v>
      </c>
      <c r="B34" s="303" t="s">
        <v>640</v>
      </c>
      <c r="C34" s="268">
        <v>1241.2</v>
      </c>
      <c r="D34" s="247" t="s">
        <v>750</v>
      </c>
      <c r="E34" s="250"/>
      <c r="F34" s="275"/>
      <c r="G34" s="240"/>
      <c r="H34" s="241"/>
      <c r="I34" s="240"/>
      <c r="J34" s="243"/>
      <c r="K34" s="251"/>
      <c r="L34" s="252"/>
      <c r="M34" s="252"/>
    </row>
    <row r="35" spans="1:13" ht="15" customHeight="1">
      <c r="A35" s="247" t="s">
        <v>370</v>
      </c>
      <c r="B35" s="303" t="s">
        <v>632</v>
      </c>
      <c r="C35" s="268">
        <v>1241.2</v>
      </c>
      <c r="D35" s="247" t="s">
        <v>750</v>
      </c>
      <c r="E35" s="250"/>
      <c r="F35" s="275"/>
      <c r="G35" s="240"/>
      <c r="H35" s="241"/>
      <c r="I35" s="240"/>
      <c r="J35" s="243"/>
      <c r="K35" s="251"/>
      <c r="L35" s="252"/>
      <c r="M35" s="252"/>
    </row>
    <row r="36" spans="1:13" ht="15" customHeight="1">
      <c r="A36" s="247" t="s">
        <v>457</v>
      </c>
      <c r="B36" s="303" t="s">
        <v>641</v>
      </c>
      <c r="C36" s="268">
        <v>1241.2</v>
      </c>
      <c r="D36" s="247" t="s">
        <v>750</v>
      </c>
      <c r="E36" s="250">
        <f>SUM(C34:C36)</f>
        <v>3723.6000000000004</v>
      </c>
      <c r="F36" s="275"/>
      <c r="G36" s="240"/>
      <c r="H36" s="241"/>
      <c r="I36" s="240">
        <v>803001</v>
      </c>
      <c r="J36" s="243">
        <f>E36/1.16</f>
        <v>3210.0000000000005</v>
      </c>
      <c r="K36" s="251">
        <f>J36*0.16</f>
        <v>513.60000000000014</v>
      </c>
      <c r="L36" s="252"/>
      <c r="M36" s="252"/>
    </row>
    <row r="37" spans="1:13" ht="15" customHeight="1">
      <c r="A37" s="247" t="s">
        <v>141</v>
      </c>
      <c r="B37" s="292" t="s">
        <v>639</v>
      </c>
      <c r="C37" s="264">
        <v>6299.96</v>
      </c>
      <c r="D37" s="247" t="s">
        <v>750</v>
      </c>
      <c r="E37" s="250"/>
      <c r="F37" s="237"/>
      <c r="G37" s="240"/>
      <c r="H37" s="241"/>
      <c r="I37" s="240"/>
      <c r="J37" s="243"/>
      <c r="K37" s="251"/>
      <c r="L37" s="252"/>
      <c r="M37" s="252"/>
    </row>
    <row r="38" spans="1:13" ht="15" customHeight="1">
      <c r="A38" s="247" t="s">
        <v>141</v>
      </c>
      <c r="B38" s="292" t="s">
        <v>113</v>
      </c>
      <c r="C38" s="264">
        <v>8100.28</v>
      </c>
      <c r="D38" s="247" t="s">
        <v>750</v>
      </c>
      <c r="E38" s="269"/>
      <c r="F38" s="237"/>
      <c r="G38" s="240"/>
      <c r="H38" s="241"/>
      <c r="I38" s="240"/>
      <c r="J38" s="243"/>
      <c r="K38" s="251"/>
      <c r="L38" s="252"/>
      <c r="M38" s="252"/>
    </row>
    <row r="39" spans="1:13" ht="15" customHeight="1">
      <c r="A39" s="247" t="s">
        <v>141</v>
      </c>
      <c r="B39" s="292" t="s">
        <v>99</v>
      </c>
      <c r="C39" s="264">
        <v>8100.28</v>
      </c>
      <c r="D39" s="247" t="s">
        <v>750</v>
      </c>
      <c r="E39" s="269">
        <f>SUM(C37:C39)</f>
        <v>22500.52</v>
      </c>
      <c r="F39" s="275"/>
      <c r="G39" s="240"/>
      <c r="H39" s="241"/>
      <c r="I39" s="240">
        <v>600684</v>
      </c>
      <c r="J39" s="243">
        <f>E39/1.16</f>
        <v>19397</v>
      </c>
      <c r="K39" s="251">
        <f>J39*0.16</f>
        <v>3103.52</v>
      </c>
      <c r="L39" s="252"/>
      <c r="M39" s="252"/>
    </row>
    <row r="40" spans="1:13" ht="15" customHeight="1">
      <c r="A40" s="247" t="s">
        <v>134</v>
      </c>
      <c r="B40" s="292" t="s">
        <v>637</v>
      </c>
      <c r="C40" s="264">
        <v>11535.04</v>
      </c>
      <c r="D40" s="247" t="s">
        <v>750</v>
      </c>
      <c r="E40" s="269"/>
      <c r="F40" s="275"/>
      <c r="G40" s="240"/>
      <c r="H40" s="241"/>
      <c r="I40" s="240"/>
      <c r="J40" s="243"/>
      <c r="K40" s="251"/>
      <c r="L40" s="252"/>
      <c r="M40" s="252"/>
    </row>
    <row r="41" spans="1:13" ht="15" customHeight="1">
      <c r="A41" s="247" t="s">
        <v>134</v>
      </c>
      <c r="B41" s="292" t="s">
        <v>634</v>
      </c>
      <c r="C41" s="264">
        <v>11535.04</v>
      </c>
      <c r="D41" s="247" t="s">
        <v>750</v>
      </c>
      <c r="E41" s="269">
        <f>SUM(C40:C41)</f>
        <v>23070.080000000002</v>
      </c>
      <c r="F41" s="275"/>
      <c r="G41" s="240"/>
      <c r="H41" s="241"/>
      <c r="I41" s="240">
        <v>600644</v>
      </c>
      <c r="J41" s="243">
        <f>E41/1.16</f>
        <v>19888.000000000004</v>
      </c>
      <c r="K41" s="251">
        <f>J41*0.16</f>
        <v>3182.0800000000008</v>
      </c>
      <c r="L41" s="252"/>
      <c r="M41" s="252"/>
    </row>
    <row r="42" spans="1:13" ht="15" customHeight="1">
      <c r="A42" s="247" t="s">
        <v>136</v>
      </c>
      <c r="B42" s="292" t="s">
        <v>636</v>
      </c>
      <c r="C42" s="264">
        <v>9000.44</v>
      </c>
      <c r="D42" s="247" t="s">
        <v>750</v>
      </c>
      <c r="E42" s="269"/>
      <c r="F42" s="237"/>
      <c r="G42" s="240"/>
      <c r="H42" s="241"/>
      <c r="I42" s="240"/>
      <c r="J42" s="243"/>
      <c r="K42" s="251"/>
      <c r="L42" s="252"/>
      <c r="M42" s="252"/>
    </row>
    <row r="43" spans="1:13" ht="15" customHeight="1">
      <c r="A43" s="247" t="s">
        <v>136</v>
      </c>
      <c r="B43" s="292" t="s">
        <v>635</v>
      </c>
      <c r="C43" s="264">
        <v>9000.44</v>
      </c>
      <c r="D43" s="247" t="s">
        <v>750</v>
      </c>
      <c r="E43" s="269"/>
      <c r="F43" s="237"/>
      <c r="G43" s="240"/>
      <c r="H43" s="241"/>
      <c r="I43" s="240"/>
      <c r="J43" s="243"/>
      <c r="K43" s="251"/>
      <c r="L43" s="252"/>
      <c r="M43" s="252"/>
    </row>
    <row r="44" spans="1:13" ht="15" customHeight="1">
      <c r="A44" s="247" t="s">
        <v>136</v>
      </c>
      <c r="B44" s="292" t="s">
        <v>525</v>
      </c>
      <c r="C44" s="264">
        <v>9000.44</v>
      </c>
      <c r="D44" s="247" t="s">
        <v>750</v>
      </c>
      <c r="E44" s="269"/>
      <c r="F44" s="237"/>
      <c r="G44" s="240"/>
      <c r="H44" s="241"/>
      <c r="I44" s="240"/>
      <c r="J44" s="243"/>
      <c r="K44" s="251"/>
      <c r="L44" s="252"/>
      <c r="M44" s="252"/>
    </row>
    <row r="45" spans="1:13" ht="15" customHeight="1">
      <c r="A45" s="247" t="s">
        <v>136</v>
      </c>
      <c r="B45" s="292" t="s">
        <v>513</v>
      </c>
      <c r="C45" s="264">
        <v>9000.44</v>
      </c>
      <c r="D45" s="247" t="s">
        <v>750</v>
      </c>
      <c r="E45" s="269"/>
      <c r="F45" s="237"/>
      <c r="G45" s="240"/>
      <c r="H45" s="241"/>
      <c r="I45" s="240"/>
      <c r="J45" s="243"/>
      <c r="K45" s="251"/>
      <c r="L45" s="252"/>
      <c r="M45" s="252"/>
    </row>
    <row r="46" spans="1:13" ht="15" customHeight="1">
      <c r="A46" s="247" t="s">
        <v>136</v>
      </c>
      <c r="B46" s="292" t="s">
        <v>633</v>
      </c>
      <c r="C46" s="264">
        <v>13500.08</v>
      </c>
      <c r="D46" s="247" t="s">
        <v>750</v>
      </c>
      <c r="E46" s="269"/>
      <c r="F46" s="237"/>
      <c r="G46" s="240"/>
      <c r="H46" s="241"/>
      <c r="I46" s="240"/>
      <c r="J46" s="243"/>
      <c r="K46" s="251"/>
      <c r="L46" s="252"/>
      <c r="M46" s="252"/>
    </row>
    <row r="47" spans="1:13" ht="15" customHeight="1">
      <c r="A47" s="247" t="s">
        <v>136</v>
      </c>
      <c r="B47" s="292" t="s">
        <v>233</v>
      </c>
      <c r="C47" s="264">
        <v>13500.08</v>
      </c>
      <c r="D47" s="247" t="s">
        <v>750</v>
      </c>
      <c r="E47" s="269"/>
      <c r="F47" s="237"/>
      <c r="G47" s="240"/>
      <c r="H47" s="241"/>
      <c r="I47" s="240"/>
      <c r="J47" s="243"/>
      <c r="K47" s="251"/>
      <c r="L47" s="252"/>
      <c r="M47" s="252"/>
    </row>
    <row r="48" spans="1:13" ht="15" customHeight="1" thickBot="1">
      <c r="A48" s="253" t="s">
        <v>136</v>
      </c>
      <c r="B48" s="307" t="s">
        <v>638</v>
      </c>
      <c r="C48" s="256">
        <v>19664.32</v>
      </c>
      <c r="D48" s="253" t="s">
        <v>750</v>
      </c>
      <c r="E48" s="270">
        <f>SUM(C42:C48)</f>
        <v>82666.240000000005</v>
      </c>
      <c r="F48" s="257">
        <f>SUM(E34:E48)</f>
        <v>131960.44</v>
      </c>
      <c r="G48" s="258"/>
      <c r="H48" s="259"/>
      <c r="I48" s="258">
        <v>600640</v>
      </c>
      <c r="J48" s="260">
        <f>E48/1.16</f>
        <v>71264.000000000015</v>
      </c>
      <c r="K48" s="261">
        <f>J48*0.16</f>
        <v>11402.240000000003</v>
      </c>
      <c r="L48" s="262"/>
      <c r="M48" s="252"/>
    </row>
    <row r="49" spans="1:13" ht="15" customHeight="1">
      <c r="A49" s="247" t="s">
        <v>136</v>
      </c>
      <c r="B49" s="303" t="s">
        <v>652</v>
      </c>
      <c r="C49" s="268">
        <v>1241.2</v>
      </c>
      <c r="D49" s="247" t="s">
        <v>752</v>
      </c>
      <c r="E49" s="250"/>
      <c r="F49" s="275"/>
      <c r="G49" s="240"/>
      <c r="H49" s="241"/>
      <c r="I49" s="240"/>
      <c r="J49" s="243"/>
      <c r="K49" s="251"/>
      <c r="L49" s="252"/>
      <c r="M49" s="252"/>
    </row>
    <row r="50" spans="1:13" ht="15" customHeight="1">
      <c r="A50" s="247" t="s">
        <v>136</v>
      </c>
      <c r="B50" s="303" t="s">
        <v>648</v>
      </c>
      <c r="C50" s="268">
        <v>1241.2</v>
      </c>
      <c r="D50" s="247" t="s">
        <v>752</v>
      </c>
      <c r="E50" s="250"/>
      <c r="F50" s="275"/>
      <c r="G50" s="240"/>
      <c r="H50" s="241"/>
      <c r="I50" s="240"/>
      <c r="J50" s="243"/>
      <c r="K50" s="251"/>
      <c r="L50" s="252"/>
      <c r="M50" s="252"/>
    </row>
    <row r="51" spans="1:13" ht="15" customHeight="1">
      <c r="A51" s="247" t="s">
        <v>136</v>
      </c>
      <c r="B51" s="303" t="s">
        <v>654</v>
      </c>
      <c r="C51" s="268">
        <v>1241.2</v>
      </c>
      <c r="D51" s="247" t="s">
        <v>752</v>
      </c>
      <c r="E51" s="250"/>
      <c r="F51" s="275"/>
      <c r="G51" s="240"/>
      <c r="H51" s="241"/>
      <c r="I51" s="240"/>
      <c r="J51" s="243"/>
      <c r="K51" s="251"/>
      <c r="L51" s="252"/>
      <c r="M51" s="252"/>
    </row>
    <row r="52" spans="1:13" ht="15" customHeight="1">
      <c r="A52" s="247" t="s">
        <v>141</v>
      </c>
      <c r="B52" s="303" t="s">
        <v>647</v>
      </c>
      <c r="C52" s="268">
        <v>1241.2</v>
      </c>
      <c r="D52" s="247" t="s">
        <v>752</v>
      </c>
      <c r="E52" s="250"/>
      <c r="F52" s="275"/>
      <c r="G52" s="240"/>
      <c r="H52" s="241"/>
      <c r="I52" s="240"/>
      <c r="J52" s="243"/>
      <c r="K52" s="251"/>
      <c r="L52" s="252"/>
      <c r="M52" s="252"/>
    </row>
    <row r="53" spans="1:13" ht="15" customHeight="1">
      <c r="A53" s="247" t="s">
        <v>141</v>
      </c>
      <c r="B53" s="303" t="s">
        <v>642</v>
      </c>
      <c r="C53" s="268">
        <v>1241.2</v>
      </c>
      <c r="D53" s="247" t="s">
        <v>752</v>
      </c>
      <c r="E53" s="250"/>
      <c r="F53" s="275"/>
      <c r="G53" s="240"/>
      <c r="H53" s="241"/>
      <c r="I53" s="240"/>
      <c r="J53" s="243"/>
      <c r="K53" s="251"/>
      <c r="L53" s="252"/>
      <c r="M53" s="252"/>
    </row>
    <row r="54" spans="1:13" ht="15" customHeight="1">
      <c r="A54" s="247" t="s">
        <v>141</v>
      </c>
      <c r="B54" s="303" t="s">
        <v>643</v>
      </c>
      <c r="C54" s="268">
        <v>1241.2</v>
      </c>
      <c r="D54" s="247" t="s">
        <v>752</v>
      </c>
      <c r="E54" s="250"/>
      <c r="F54" s="275"/>
      <c r="G54" s="240"/>
      <c r="H54" s="241"/>
      <c r="I54" s="240"/>
      <c r="J54" s="243"/>
      <c r="K54" s="251"/>
      <c r="L54" s="252"/>
      <c r="M54" s="252"/>
    </row>
    <row r="55" spans="1:13" ht="15" customHeight="1">
      <c r="A55" s="247" t="s">
        <v>141</v>
      </c>
      <c r="B55" s="303" t="s">
        <v>644</v>
      </c>
      <c r="C55" s="268">
        <v>1241.2</v>
      </c>
      <c r="D55" s="247" t="s">
        <v>752</v>
      </c>
      <c r="E55" s="250"/>
      <c r="F55" s="237"/>
      <c r="G55" s="240"/>
      <c r="H55" s="241"/>
      <c r="I55" s="240"/>
      <c r="J55" s="243"/>
      <c r="K55" s="251"/>
      <c r="L55" s="252"/>
      <c r="M55" s="252"/>
    </row>
    <row r="56" spans="1:13" ht="15" customHeight="1">
      <c r="A56" s="247" t="s">
        <v>141</v>
      </c>
      <c r="B56" s="303" t="s">
        <v>651</v>
      </c>
      <c r="C56" s="268">
        <v>1241.2</v>
      </c>
      <c r="D56" s="247" t="s">
        <v>752</v>
      </c>
      <c r="E56" s="250">
        <f>SUM(C49:C56)</f>
        <v>9929.6</v>
      </c>
      <c r="F56" s="237"/>
      <c r="G56" s="240"/>
      <c r="H56" s="241"/>
      <c r="I56" s="240">
        <v>803001</v>
      </c>
      <c r="J56" s="243">
        <f>E56/1.16</f>
        <v>8560</v>
      </c>
      <c r="K56" s="251">
        <f>J56*0.16</f>
        <v>1369.6000000000001</v>
      </c>
      <c r="L56" s="252"/>
      <c r="M56" s="252"/>
    </row>
    <row r="57" spans="1:13" ht="15" customHeight="1">
      <c r="A57" s="247" t="s">
        <v>134</v>
      </c>
      <c r="B57" s="292" t="s">
        <v>417</v>
      </c>
      <c r="C57" s="264">
        <v>6750.04</v>
      </c>
      <c r="D57" s="247" t="s">
        <v>752</v>
      </c>
      <c r="E57" s="250"/>
      <c r="F57" s="237"/>
      <c r="G57" s="240"/>
      <c r="H57" s="241"/>
      <c r="I57" s="240"/>
      <c r="J57" s="243"/>
      <c r="K57" s="251"/>
      <c r="L57" s="252"/>
      <c r="M57" s="252"/>
    </row>
    <row r="58" spans="1:13" ht="15" customHeight="1">
      <c r="A58" s="247" t="s">
        <v>134</v>
      </c>
      <c r="B58" s="292" t="s">
        <v>491</v>
      </c>
      <c r="C58" s="264">
        <v>11893.48</v>
      </c>
      <c r="D58" s="247" t="s">
        <v>752</v>
      </c>
      <c r="E58" s="250">
        <f>SUM(C57:C58)</f>
        <v>18643.52</v>
      </c>
      <c r="F58" s="237"/>
      <c r="G58" s="240"/>
      <c r="H58" s="241"/>
      <c r="I58" s="240">
        <v>600644</v>
      </c>
      <c r="J58" s="243">
        <f>E58/1.16</f>
        <v>16072.000000000002</v>
      </c>
      <c r="K58" s="251">
        <f>J58*0.16</f>
        <v>2571.5200000000004</v>
      </c>
      <c r="L58" s="252"/>
      <c r="M58" s="252"/>
    </row>
    <row r="59" spans="1:13" ht="15" customHeight="1">
      <c r="A59" s="247" t="s">
        <v>141</v>
      </c>
      <c r="B59" s="292" t="s">
        <v>653</v>
      </c>
      <c r="C59" s="264">
        <v>6299.96</v>
      </c>
      <c r="D59" s="247" t="s">
        <v>752</v>
      </c>
      <c r="E59" s="250"/>
      <c r="F59" s="275"/>
      <c r="G59" s="240"/>
      <c r="H59" s="241"/>
      <c r="I59" s="240"/>
      <c r="J59" s="243"/>
      <c r="K59" s="251"/>
      <c r="L59" s="252"/>
      <c r="M59" s="252"/>
    </row>
    <row r="60" spans="1:13" ht="15" customHeight="1">
      <c r="A60" s="247" t="s">
        <v>141</v>
      </c>
      <c r="B60" s="292" t="s">
        <v>407</v>
      </c>
      <c r="C60" s="264">
        <v>6299.96</v>
      </c>
      <c r="D60" s="247" t="s">
        <v>752</v>
      </c>
      <c r="E60" s="269"/>
      <c r="F60" s="237"/>
      <c r="G60" s="240"/>
      <c r="H60" s="241"/>
      <c r="I60" s="240"/>
      <c r="J60" s="243"/>
      <c r="K60" s="251"/>
      <c r="L60" s="252"/>
      <c r="M60" s="252"/>
    </row>
    <row r="61" spans="1:13" ht="15" customHeight="1">
      <c r="A61" s="247" t="s">
        <v>141</v>
      </c>
      <c r="B61" s="292" t="s">
        <v>110</v>
      </c>
      <c r="C61" s="264">
        <v>6299.96</v>
      </c>
      <c r="D61" s="247" t="s">
        <v>752</v>
      </c>
      <c r="E61" s="269"/>
      <c r="F61" s="237"/>
      <c r="G61" s="240"/>
      <c r="H61" s="241"/>
      <c r="I61" s="240"/>
      <c r="J61" s="243"/>
      <c r="K61" s="251"/>
      <c r="L61" s="252"/>
      <c r="M61" s="252"/>
    </row>
    <row r="62" spans="1:13" ht="15" customHeight="1">
      <c r="A62" s="247" t="s">
        <v>141</v>
      </c>
      <c r="B62" s="292" t="s">
        <v>649</v>
      </c>
      <c r="C62" s="264">
        <v>12626.6</v>
      </c>
      <c r="D62" s="247" t="s">
        <v>752</v>
      </c>
      <c r="E62" s="269">
        <f>SUM(C59:C62)</f>
        <v>31526.480000000003</v>
      </c>
      <c r="F62" s="237"/>
      <c r="G62" s="240"/>
      <c r="H62" s="241"/>
      <c r="I62" s="240">
        <v>600684</v>
      </c>
      <c r="J62" s="243">
        <f>E62/1.16</f>
        <v>27178.000000000004</v>
      </c>
      <c r="K62" s="251">
        <f>J62*0.16</f>
        <v>4348.4800000000005</v>
      </c>
      <c r="L62" s="252"/>
      <c r="M62" s="252"/>
    </row>
    <row r="63" spans="1:13" ht="15" customHeight="1">
      <c r="A63" s="247" t="s">
        <v>136</v>
      </c>
      <c r="B63" s="292" t="s">
        <v>645</v>
      </c>
      <c r="C63" s="264">
        <v>13500.08</v>
      </c>
      <c r="D63" s="247" t="s">
        <v>752</v>
      </c>
      <c r="E63" s="269"/>
      <c r="F63" s="237"/>
      <c r="G63" s="240"/>
      <c r="H63" s="241"/>
      <c r="I63" s="240"/>
      <c r="J63" s="243"/>
      <c r="K63" s="251"/>
      <c r="L63" s="252"/>
      <c r="M63" s="252"/>
    </row>
    <row r="64" spans="1:13" ht="15" customHeight="1">
      <c r="A64" s="247" t="s">
        <v>136</v>
      </c>
      <c r="B64" s="292" t="s">
        <v>646</v>
      </c>
      <c r="C64" s="264">
        <v>13500.08</v>
      </c>
      <c r="D64" s="247" t="s">
        <v>752</v>
      </c>
      <c r="E64" s="269">
        <f>SUM(C63:C64)</f>
        <v>27000.16</v>
      </c>
      <c r="F64" s="275"/>
      <c r="G64" s="240"/>
      <c r="H64" s="241"/>
      <c r="I64" s="240">
        <v>600640</v>
      </c>
      <c r="J64" s="243">
        <f>E64/1.16</f>
        <v>23276</v>
      </c>
      <c r="K64" s="251">
        <f>J64*0.16</f>
        <v>3724.16</v>
      </c>
      <c r="L64" s="252"/>
      <c r="M64" s="252"/>
    </row>
    <row r="65" spans="1:13" ht="15" customHeight="1">
      <c r="A65" s="247" t="s">
        <v>457</v>
      </c>
      <c r="B65" s="292" t="s">
        <v>625</v>
      </c>
      <c r="C65" s="264">
        <v>8887.92</v>
      </c>
      <c r="D65" s="247" t="s">
        <v>752</v>
      </c>
      <c r="E65" s="269">
        <f>SUM(C65)</f>
        <v>8887.92</v>
      </c>
      <c r="F65" s="275"/>
      <c r="G65" s="240"/>
      <c r="H65" s="241"/>
      <c r="I65" s="240">
        <v>600691</v>
      </c>
      <c r="J65" s="243">
        <f>E65/1.16</f>
        <v>7662.0000000000009</v>
      </c>
      <c r="K65" s="251">
        <f>J65*0.16</f>
        <v>1225.92</v>
      </c>
      <c r="L65" s="252"/>
      <c r="M65" s="252"/>
    </row>
    <row r="66" spans="1:13" ht="15" customHeight="1" thickBot="1">
      <c r="A66" s="253" t="s">
        <v>298</v>
      </c>
      <c r="B66" s="307" t="s">
        <v>623</v>
      </c>
      <c r="C66" s="256">
        <v>19565.72</v>
      </c>
      <c r="D66" s="253" t="s">
        <v>752</v>
      </c>
      <c r="E66" s="270">
        <f>SUM(C66:D66)</f>
        <v>19565.72</v>
      </c>
      <c r="F66" s="257">
        <f>SUM(E49:E66)</f>
        <v>115553.40000000001</v>
      </c>
      <c r="G66" s="258"/>
      <c r="H66" s="259"/>
      <c r="I66" s="258">
        <v>600638</v>
      </c>
      <c r="J66" s="260">
        <f>E66/1.16</f>
        <v>16867.000000000004</v>
      </c>
      <c r="K66" s="261">
        <f>J66*0.16</f>
        <v>2698.7200000000007</v>
      </c>
      <c r="L66" s="262"/>
      <c r="M66" s="252"/>
    </row>
    <row r="67" spans="1:13" ht="15" customHeight="1">
      <c r="A67" s="247" t="s">
        <v>370</v>
      </c>
      <c r="B67" s="303" t="s">
        <v>658</v>
      </c>
      <c r="C67" s="268">
        <v>1241.2</v>
      </c>
      <c r="D67" s="247" t="s">
        <v>754</v>
      </c>
      <c r="E67" s="250"/>
      <c r="F67" s="275"/>
      <c r="G67" s="240"/>
      <c r="H67" s="241"/>
      <c r="I67" s="240"/>
      <c r="J67" s="243"/>
      <c r="K67" s="251"/>
      <c r="L67" s="252"/>
      <c r="M67" s="252"/>
    </row>
    <row r="68" spans="1:13" ht="15" customHeight="1">
      <c r="A68" s="247" t="s">
        <v>370</v>
      </c>
      <c r="B68" s="303" t="s">
        <v>656</v>
      </c>
      <c r="C68" s="268">
        <v>1241.2</v>
      </c>
      <c r="D68" s="247" t="s">
        <v>754</v>
      </c>
      <c r="E68" s="250"/>
      <c r="F68" s="275"/>
      <c r="G68" s="240"/>
      <c r="H68" s="241"/>
      <c r="I68" s="240"/>
      <c r="J68" s="243"/>
      <c r="K68" s="251"/>
      <c r="L68" s="252"/>
      <c r="M68" s="252"/>
    </row>
    <row r="69" spans="1:13" ht="15" customHeight="1">
      <c r="A69" s="247" t="s">
        <v>370</v>
      </c>
      <c r="B69" s="303" t="s">
        <v>660</v>
      </c>
      <c r="C69" s="268">
        <v>1241.2</v>
      </c>
      <c r="D69" s="247" t="s">
        <v>754</v>
      </c>
      <c r="E69" s="250"/>
      <c r="F69" s="275"/>
      <c r="G69" s="240"/>
      <c r="H69" s="241"/>
      <c r="I69" s="240"/>
      <c r="J69" s="243"/>
      <c r="K69" s="251"/>
      <c r="L69" s="252"/>
      <c r="M69" s="252"/>
    </row>
    <row r="70" spans="1:13" ht="15" customHeight="1">
      <c r="A70" s="247" t="s">
        <v>370</v>
      </c>
      <c r="B70" s="303" t="s">
        <v>669</v>
      </c>
      <c r="C70" s="268">
        <v>1241.2</v>
      </c>
      <c r="D70" s="247" t="s">
        <v>754</v>
      </c>
      <c r="E70" s="250"/>
      <c r="F70" s="275"/>
      <c r="G70" s="240"/>
      <c r="H70" s="241"/>
      <c r="I70" s="240"/>
      <c r="J70" s="243"/>
      <c r="K70" s="251"/>
      <c r="L70" s="252"/>
      <c r="M70" s="252"/>
    </row>
    <row r="71" spans="1:13" ht="15" customHeight="1">
      <c r="A71" s="247" t="s">
        <v>370</v>
      </c>
      <c r="B71" s="303" t="s">
        <v>662</v>
      </c>
      <c r="C71" s="268">
        <v>1241.2</v>
      </c>
      <c r="D71" s="247" t="s">
        <v>754</v>
      </c>
      <c r="E71" s="250"/>
      <c r="F71" s="275"/>
      <c r="G71" s="240"/>
      <c r="H71" s="241"/>
      <c r="I71" s="240"/>
      <c r="J71" s="243"/>
      <c r="K71" s="251"/>
      <c r="L71" s="252"/>
      <c r="M71" s="252"/>
    </row>
    <row r="72" spans="1:13" ht="15" customHeight="1">
      <c r="A72" s="247" t="s">
        <v>457</v>
      </c>
      <c r="B72" s="303" t="s">
        <v>667</v>
      </c>
      <c r="C72" s="268">
        <v>1241.2</v>
      </c>
      <c r="D72" s="247" t="s">
        <v>754</v>
      </c>
      <c r="E72" s="250"/>
      <c r="F72" s="275"/>
      <c r="G72" s="240"/>
      <c r="H72" s="241"/>
      <c r="I72" s="240"/>
      <c r="J72" s="243"/>
      <c r="K72" s="251"/>
      <c r="L72" s="252"/>
      <c r="M72" s="252"/>
    </row>
    <row r="73" spans="1:13" ht="15" customHeight="1">
      <c r="A73" s="247" t="s">
        <v>457</v>
      </c>
      <c r="B73" s="303" t="s">
        <v>665</v>
      </c>
      <c r="C73" s="268">
        <v>1241.2</v>
      </c>
      <c r="D73" s="247" t="s">
        <v>754</v>
      </c>
      <c r="E73" s="250"/>
      <c r="F73" s="275"/>
      <c r="G73" s="240"/>
      <c r="H73" s="241"/>
      <c r="I73" s="240"/>
      <c r="J73" s="243"/>
      <c r="K73" s="251"/>
      <c r="L73" s="252"/>
      <c r="M73" s="252"/>
    </row>
    <row r="74" spans="1:13" ht="15" customHeight="1">
      <c r="A74" s="247" t="s">
        <v>136</v>
      </c>
      <c r="B74" s="303" t="s">
        <v>657</v>
      </c>
      <c r="C74" s="268">
        <v>1241.2</v>
      </c>
      <c r="D74" s="247" t="s">
        <v>754</v>
      </c>
      <c r="E74" s="250"/>
      <c r="F74" s="275"/>
      <c r="G74" s="240"/>
      <c r="H74" s="241"/>
      <c r="I74" s="240"/>
      <c r="J74" s="243"/>
      <c r="K74" s="251"/>
      <c r="L74" s="252"/>
      <c r="M74" s="252"/>
    </row>
    <row r="75" spans="1:13" ht="15" customHeight="1">
      <c r="A75" s="247" t="s">
        <v>136</v>
      </c>
      <c r="B75" s="303" t="s">
        <v>655</v>
      </c>
      <c r="C75" s="268">
        <v>1241.2</v>
      </c>
      <c r="D75" s="247" t="s">
        <v>754</v>
      </c>
      <c r="E75" s="250">
        <f>SUM(C67:C75)</f>
        <v>11170.800000000001</v>
      </c>
      <c r="F75" s="275"/>
      <c r="G75" s="240"/>
      <c r="H75" s="241"/>
      <c r="I75" s="240">
        <v>803001</v>
      </c>
      <c r="J75" s="243">
        <f>E75/1.16</f>
        <v>9630.0000000000018</v>
      </c>
      <c r="K75" s="251">
        <f>J75*0.16</f>
        <v>1540.8000000000004</v>
      </c>
      <c r="L75" s="252"/>
      <c r="M75" s="252"/>
    </row>
    <row r="76" spans="1:13" ht="15" customHeight="1">
      <c r="A76" s="247" t="s">
        <v>134</v>
      </c>
      <c r="B76" s="292" t="s">
        <v>624</v>
      </c>
      <c r="C76" s="264">
        <v>6750.04</v>
      </c>
      <c r="D76" s="247" t="s">
        <v>754</v>
      </c>
      <c r="E76" s="269"/>
      <c r="F76" s="237"/>
      <c r="G76" s="240"/>
      <c r="H76" s="241"/>
      <c r="I76" s="240"/>
      <c r="J76" s="243"/>
      <c r="K76" s="251"/>
      <c r="L76" s="252"/>
      <c r="M76" s="252"/>
    </row>
    <row r="77" spans="1:13" ht="15" customHeight="1">
      <c r="A77" s="247" t="s">
        <v>134</v>
      </c>
      <c r="B77" s="292" t="s">
        <v>670</v>
      </c>
      <c r="C77" s="264">
        <v>6750.04</v>
      </c>
      <c r="D77" s="247" t="s">
        <v>754</v>
      </c>
      <c r="E77" s="269"/>
      <c r="F77" s="237"/>
      <c r="G77" s="240"/>
      <c r="H77" s="241"/>
      <c r="I77" s="240"/>
      <c r="J77" s="243"/>
      <c r="K77" s="251"/>
      <c r="L77" s="252"/>
      <c r="M77" s="252"/>
    </row>
    <row r="78" spans="1:13" ht="15" customHeight="1">
      <c r="A78" s="247" t="s">
        <v>134</v>
      </c>
      <c r="B78" s="292" t="s">
        <v>663</v>
      </c>
      <c r="C78" s="264">
        <v>6750.04</v>
      </c>
      <c r="D78" s="247" t="s">
        <v>754</v>
      </c>
      <c r="E78" s="269"/>
      <c r="F78" s="237"/>
      <c r="G78" s="240"/>
      <c r="H78" s="241"/>
      <c r="I78" s="240"/>
      <c r="J78" s="243"/>
      <c r="K78" s="251"/>
      <c r="L78" s="252"/>
      <c r="M78" s="252"/>
    </row>
    <row r="79" spans="1:13" ht="15" customHeight="1">
      <c r="A79" s="247" t="s">
        <v>134</v>
      </c>
      <c r="B79" s="292" t="s">
        <v>514</v>
      </c>
      <c r="C79" s="264">
        <v>12824.96</v>
      </c>
      <c r="D79" s="247" t="s">
        <v>754</v>
      </c>
      <c r="E79" s="269">
        <f>SUM(C76:C79)</f>
        <v>33075.08</v>
      </c>
      <c r="F79" s="237"/>
      <c r="G79" s="240"/>
      <c r="H79" s="241"/>
      <c r="I79" s="240">
        <v>600644</v>
      </c>
      <c r="J79" s="243">
        <f>E79/1.16</f>
        <v>28513.000000000004</v>
      </c>
      <c r="K79" s="251">
        <f>J79*0.16</f>
        <v>4562.0800000000008</v>
      </c>
      <c r="L79" s="252"/>
      <c r="M79" s="252"/>
    </row>
    <row r="80" spans="1:13" ht="15" customHeight="1">
      <c r="A80" s="247" t="s">
        <v>457</v>
      </c>
      <c r="B80" s="292" t="s">
        <v>533</v>
      </c>
      <c r="C80" s="264">
        <v>8181.48</v>
      </c>
      <c r="D80" s="247" t="s">
        <v>754</v>
      </c>
      <c r="E80" s="269"/>
      <c r="F80" s="237"/>
      <c r="G80" s="240"/>
      <c r="H80" s="241"/>
      <c r="I80" s="240"/>
      <c r="J80" s="243"/>
      <c r="K80" s="251"/>
      <c r="L80" s="252"/>
      <c r="M80" s="252"/>
    </row>
    <row r="81" spans="1:13" ht="15" customHeight="1">
      <c r="A81" s="247" t="s">
        <v>457</v>
      </c>
      <c r="B81" s="292" t="s">
        <v>666</v>
      </c>
      <c r="C81" s="264">
        <v>8887.92</v>
      </c>
      <c r="D81" s="247" t="s">
        <v>754</v>
      </c>
      <c r="E81" s="269"/>
      <c r="F81" s="237"/>
      <c r="G81" s="240"/>
      <c r="H81" s="241"/>
      <c r="I81" s="240"/>
      <c r="J81" s="243"/>
      <c r="K81" s="251"/>
      <c r="L81" s="252"/>
      <c r="M81" s="252"/>
    </row>
    <row r="82" spans="1:13" ht="15" customHeight="1">
      <c r="A82" s="247" t="s">
        <v>457</v>
      </c>
      <c r="B82" s="292" t="s">
        <v>664</v>
      </c>
      <c r="C82" s="264">
        <v>8887.92</v>
      </c>
      <c r="D82" s="247" t="s">
        <v>754</v>
      </c>
      <c r="E82" s="269">
        <f>SUM(C80:C82)</f>
        <v>25957.32</v>
      </c>
      <c r="F82" s="237"/>
      <c r="G82" s="240"/>
      <c r="H82" s="241"/>
      <c r="I82" s="240">
        <v>600691</v>
      </c>
      <c r="J82" s="243">
        <f>E82/1.16</f>
        <v>22377</v>
      </c>
      <c r="K82" s="251">
        <f>J82*0.16</f>
        <v>3580.32</v>
      </c>
      <c r="L82" s="252"/>
      <c r="M82" s="252"/>
    </row>
    <row r="83" spans="1:13" ht="15" customHeight="1">
      <c r="A83" s="247" t="s">
        <v>136</v>
      </c>
      <c r="B83" s="292" t="s">
        <v>76</v>
      </c>
      <c r="C83" s="264">
        <v>9000.44</v>
      </c>
      <c r="D83" s="247" t="s">
        <v>754</v>
      </c>
      <c r="E83" s="269"/>
      <c r="F83" s="237"/>
      <c r="G83" s="240"/>
      <c r="H83" s="241"/>
      <c r="I83" s="240"/>
      <c r="J83" s="243"/>
      <c r="K83" s="251"/>
      <c r="L83" s="252"/>
      <c r="M83" s="252"/>
    </row>
    <row r="84" spans="1:13" ht="15" customHeight="1">
      <c r="A84" s="247" t="s">
        <v>136</v>
      </c>
      <c r="B84" s="292" t="s">
        <v>659</v>
      </c>
      <c r="C84" s="264">
        <v>9000.44</v>
      </c>
      <c r="D84" s="247" t="s">
        <v>754</v>
      </c>
      <c r="E84" s="269"/>
      <c r="F84" s="237"/>
      <c r="G84" s="240"/>
      <c r="H84" s="241"/>
      <c r="I84" s="240"/>
      <c r="J84" s="243"/>
      <c r="K84" s="251"/>
      <c r="L84" s="252"/>
      <c r="M84" s="252"/>
    </row>
    <row r="85" spans="1:13" ht="15" customHeight="1">
      <c r="A85" s="247" t="s">
        <v>136</v>
      </c>
      <c r="B85" s="292" t="s">
        <v>67</v>
      </c>
      <c r="C85" s="264">
        <v>9000.44</v>
      </c>
      <c r="D85" s="247" t="s">
        <v>754</v>
      </c>
      <c r="E85" s="269">
        <f>SUM(C83:C85)</f>
        <v>27001.32</v>
      </c>
      <c r="F85" s="237"/>
      <c r="G85" s="240"/>
      <c r="H85" s="241"/>
      <c r="I85" s="240">
        <v>600640</v>
      </c>
      <c r="J85" s="243">
        <f>E85/1.16</f>
        <v>23277</v>
      </c>
      <c r="K85" s="251">
        <f>J85*0.16</f>
        <v>3724.32</v>
      </c>
      <c r="L85" s="252"/>
      <c r="M85" s="252"/>
    </row>
    <row r="86" spans="1:13" ht="15" customHeight="1" thickBot="1">
      <c r="A86" s="253" t="s">
        <v>298</v>
      </c>
      <c r="B86" s="307" t="s">
        <v>623</v>
      </c>
      <c r="C86" s="256">
        <v>19565.72</v>
      </c>
      <c r="D86" s="253" t="s">
        <v>754</v>
      </c>
      <c r="E86" s="270">
        <f>SUM(C86)</f>
        <v>19565.72</v>
      </c>
      <c r="F86" s="257">
        <f>SUM(E67:E86)</f>
        <v>116770.24000000002</v>
      </c>
      <c r="G86" s="258"/>
      <c r="H86" s="259"/>
      <c r="I86" s="258">
        <v>600638</v>
      </c>
      <c r="J86" s="260">
        <f>E86/1.16</f>
        <v>16867.000000000004</v>
      </c>
      <c r="K86" s="261">
        <f>J86*0.16</f>
        <v>2698.7200000000007</v>
      </c>
      <c r="L86" s="262"/>
      <c r="M86" s="252"/>
    </row>
    <row r="87" spans="1:13" ht="15" customHeight="1">
      <c r="A87" s="247" t="s">
        <v>136</v>
      </c>
      <c r="B87" s="292" t="s">
        <v>668</v>
      </c>
      <c r="C87" s="264">
        <v>13500.08</v>
      </c>
      <c r="D87" s="247" t="s">
        <v>755</v>
      </c>
      <c r="E87" s="269"/>
      <c r="F87" s="237"/>
      <c r="G87" s="240"/>
      <c r="H87" s="241"/>
      <c r="I87" s="240"/>
      <c r="J87" s="243"/>
      <c r="K87" s="251"/>
      <c r="L87" s="252"/>
      <c r="M87" s="252"/>
    </row>
    <row r="88" spans="1:13" ht="15" customHeight="1">
      <c r="A88" s="247" t="s">
        <v>136</v>
      </c>
      <c r="B88" s="292" t="s">
        <v>495</v>
      </c>
      <c r="C88" s="264">
        <v>13500.08</v>
      </c>
      <c r="D88" s="247" t="s">
        <v>755</v>
      </c>
      <c r="E88" s="269"/>
      <c r="F88" s="237"/>
      <c r="G88" s="240"/>
      <c r="H88" s="241"/>
      <c r="I88" s="240"/>
      <c r="J88" s="243"/>
      <c r="K88" s="251"/>
      <c r="L88" s="252"/>
      <c r="M88" s="252"/>
    </row>
    <row r="89" spans="1:13" ht="15" customHeight="1">
      <c r="A89" s="247" t="s">
        <v>136</v>
      </c>
      <c r="B89" s="292" t="s">
        <v>661</v>
      </c>
      <c r="C89" s="264">
        <v>13500.08</v>
      </c>
      <c r="D89" s="247" t="s">
        <v>755</v>
      </c>
      <c r="E89" s="269"/>
      <c r="F89" s="237"/>
      <c r="G89" s="240"/>
      <c r="H89" s="241"/>
      <c r="I89" s="240"/>
      <c r="J89" s="243"/>
      <c r="K89" s="251"/>
      <c r="L89" s="252"/>
      <c r="M89" s="252"/>
    </row>
    <row r="90" spans="1:13" ht="15" customHeight="1" thickBot="1">
      <c r="A90" s="253" t="s">
        <v>136</v>
      </c>
      <c r="B90" s="307" t="s">
        <v>519</v>
      </c>
      <c r="C90" s="256">
        <v>13500.08</v>
      </c>
      <c r="D90" s="253" t="s">
        <v>755</v>
      </c>
      <c r="E90" s="270"/>
      <c r="F90" s="257">
        <f>SUM(C87:C90)</f>
        <v>54000.32</v>
      </c>
      <c r="G90" s="258"/>
      <c r="H90" s="259"/>
      <c r="I90" s="258">
        <v>600640</v>
      </c>
      <c r="J90" s="260">
        <f>F90/1.16</f>
        <v>46552</v>
      </c>
      <c r="K90" s="261">
        <f>J90*0.16</f>
        <v>7448.32</v>
      </c>
      <c r="L90" s="262"/>
      <c r="M90" s="252"/>
    </row>
    <row r="91" spans="1:13" ht="15" customHeight="1">
      <c r="A91" s="247" t="s">
        <v>370</v>
      </c>
      <c r="B91" s="303" t="s">
        <v>681</v>
      </c>
      <c r="C91" s="268">
        <v>1241.2</v>
      </c>
      <c r="D91" s="247" t="s">
        <v>757</v>
      </c>
      <c r="E91" s="250"/>
      <c r="F91" s="275"/>
      <c r="G91" s="240"/>
      <c r="H91" s="241"/>
      <c r="I91" s="240"/>
      <c r="J91" s="243"/>
      <c r="K91" s="251"/>
      <c r="L91" s="252"/>
      <c r="M91" s="252"/>
    </row>
    <row r="92" spans="1:13" ht="15" customHeight="1">
      <c r="A92" s="247" t="s">
        <v>243</v>
      </c>
      <c r="B92" s="303" t="s">
        <v>671</v>
      </c>
      <c r="C92" s="268">
        <v>1241.2</v>
      </c>
      <c r="D92" s="247" t="s">
        <v>757</v>
      </c>
      <c r="E92" s="250"/>
      <c r="F92" s="275"/>
      <c r="G92" s="240"/>
      <c r="H92" s="241"/>
      <c r="I92" s="240"/>
      <c r="J92" s="243"/>
      <c r="K92" s="251"/>
      <c r="L92" s="252"/>
      <c r="M92" s="252"/>
    </row>
    <row r="93" spans="1:13" ht="15" customHeight="1">
      <c r="A93" s="247" t="s">
        <v>383</v>
      </c>
      <c r="B93" s="303" t="s">
        <v>674</v>
      </c>
      <c r="C93" s="268">
        <v>1241.2</v>
      </c>
      <c r="D93" s="247" t="s">
        <v>757</v>
      </c>
      <c r="E93" s="250"/>
      <c r="F93" s="275"/>
      <c r="G93" s="240"/>
      <c r="H93" s="241"/>
      <c r="I93" s="240"/>
      <c r="J93" s="243"/>
      <c r="K93" s="251"/>
      <c r="L93" s="252"/>
      <c r="M93" s="252"/>
    </row>
    <row r="94" spans="1:13" ht="15" customHeight="1">
      <c r="A94" s="247" t="s">
        <v>718</v>
      </c>
      <c r="B94" s="303" t="s">
        <v>676</v>
      </c>
      <c r="C94" s="268">
        <v>1241.2</v>
      </c>
      <c r="D94" s="247" t="s">
        <v>757</v>
      </c>
      <c r="E94" s="250">
        <f>SUM(C91:C94)</f>
        <v>4964.8</v>
      </c>
      <c r="F94" s="237"/>
      <c r="G94" s="240"/>
      <c r="H94" s="241"/>
      <c r="I94" s="240">
        <v>803001</v>
      </c>
      <c r="J94" s="243">
        <f>E94/1.16</f>
        <v>4280</v>
      </c>
      <c r="K94" s="251">
        <f>J94*0.16</f>
        <v>684.80000000000007</v>
      </c>
      <c r="L94" s="252"/>
      <c r="M94" s="252"/>
    </row>
    <row r="95" spans="1:13" ht="15" customHeight="1">
      <c r="A95" s="247" t="s">
        <v>134</v>
      </c>
      <c r="B95" s="292" t="s">
        <v>679</v>
      </c>
      <c r="C95" s="264">
        <v>4314.04</v>
      </c>
      <c r="D95" s="247" t="s">
        <v>757</v>
      </c>
      <c r="E95" s="239"/>
      <c r="F95" s="237"/>
      <c r="G95" s="240"/>
      <c r="H95" s="241"/>
      <c r="I95" s="240"/>
      <c r="J95" s="243"/>
      <c r="K95" s="251"/>
      <c r="L95" s="252"/>
      <c r="M95" s="252"/>
    </row>
    <row r="96" spans="1:13" ht="15" customHeight="1">
      <c r="A96" s="247" t="s">
        <v>134</v>
      </c>
      <c r="B96" s="292" t="s">
        <v>678</v>
      </c>
      <c r="C96" s="264">
        <v>6750.04</v>
      </c>
      <c r="D96" s="247" t="s">
        <v>757</v>
      </c>
      <c r="E96" s="239"/>
      <c r="F96" s="237"/>
      <c r="G96" s="240"/>
      <c r="H96" s="241"/>
      <c r="I96" s="240"/>
      <c r="J96" s="243"/>
      <c r="K96" s="251"/>
      <c r="L96" s="252"/>
      <c r="M96" s="252"/>
    </row>
    <row r="97" spans="1:13" ht="15" customHeight="1">
      <c r="A97" s="247" t="s">
        <v>134</v>
      </c>
      <c r="B97" s="292" t="s">
        <v>677</v>
      </c>
      <c r="C97" s="264">
        <v>6750.04</v>
      </c>
      <c r="D97" s="247" t="s">
        <v>757</v>
      </c>
      <c r="E97" s="239"/>
      <c r="F97" s="237"/>
      <c r="G97" s="240"/>
      <c r="H97" s="241"/>
      <c r="I97" s="240"/>
      <c r="J97" s="243"/>
      <c r="K97" s="251"/>
      <c r="L97" s="252"/>
      <c r="M97" s="252"/>
    </row>
    <row r="98" spans="1:13" ht="15" customHeight="1">
      <c r="A98" s="247" t="s">
        <v>134</v>
      </c>
      <c r="B98" s="292" t="s">
        <v>47</v>
      </c>
      <c r="C98" s="264">
        <v>6750.04</v>
      </c>
      <c r="D98" s="247" t="s">
        <v>757</v>
      </c>
      <c r="E98" s="250">
        <f>SUM(C95:C98)</f>
        <v>24564.16</v>
      </c>
      <c r="F98" s="237"/>
      <c r="G98" s="240"/>
      <c r="H98" s="241"/>
      <c r="I98" s="240">
        <v>600644</v>
      </c>
      <c r="J98" s="243">
        <f>E98/1.16</f>
        <v>21176</v>
      </c>
      <c r="K98" s="251">
        <f>J98*0.16</f>
        <v>3388.16</v>
      </c>
      <c r="L98" s="252"/>
      <c r="M98" s="252"/>
    </row>
    <row r="99" spans="1:13" ht="15" customHeight="1">
      <c r="A99" s="247" t="s">
        <v>136</v>
      </c>
      <c r="B99" s="292" t="s">
        <v>683</v>
      </c>
      <c r="C99" s="264">
        <v>4499.6400000000003</v>
      </c>
      <c r="D99" s="247" t="s">
        <v>757</v>
      </c>
      <c r="E99" s="239"/>
      <c r="F99" s="237"/>
      <c r="G99" s="240"/>
      <c r="H99" s="241"/>
      <c r="I99" s="240"/>
      <c r="J99" s="243"/>
      <c r="K99" s="251"/>
      <c r="L99" s="252"/>
      <c r="M99" s="252"/>
    </row>
    <row r="100" spans="1:13" ht="15" customHeight="1">
      <c r="A100" s="247" t="s">
        <v>136</v>
      </c>
      <c r="B100" s="292" t="s">
        <v>684</v>
      </c>
      <c r="C100" s="264">
        <v>4499.6400000000003</v>
      </c>
      <c r="D100" s="247" t="s">
        <v>757</v>
      </c>
      <c r="E100" s="239"/>
      <c r="F100" s="237"/>
      <c r="G100" s="240"/>
      <c r="H100" s="241"/>
      <c r="I100" s="240"/>
      <c r="J100" s="243"/>
      <c r="K100" s="251"/>
      <c r="L100" s="252"/>
      <c r="M100" s="252"/>
    </row>
    <row r="101" spans="1:13" ht="15" customHeight="1">
      <c r="A101" s="247" t="s">
        <v>136</v>
      </c>
      <c r="B101" s="292" t="s">
        <v>675</v>
      </c>
      <c r="C101" s="264">
        <v>9000.44</v>
      </c>
      <c r="D101" s="247" t="s">
        <v>757</v>
      </c>
      <c r="E101" s="269"/>
      <c r="F101" s="237"/>
      <c r="G101" s="240"/>
      <c r="H101" s="241"/>
      <c r="I101" s="240"/>
      <c r="J101" s="243"/>
      <c r="K101" s="251"/>
      <c r="L101" s="252"/>
      <c r="M101" s="252"/>
    </row>
    <row r="102" spans="1:13" ht="15" customHeight="1">
      <c r="A102" s="247" t="s">
        <v>136</v>
      </c>
      <c r="B102" s="292" t="s">
        <v>78</v>
      </c>
      <c r="C102" s="264">
        <v>9000.44</v>
      </c>
      <c r="D102" s="247" t="s">
        <v>757</v>
      </c>
      <c r="E102" s="269"/>
      <c r="F102" s="237"/>
      <c r="G102" s="240"/>
      <c r="H102" s="241"/>
      <c r="I102" s="240"/>
      <c r="J102" s="243"/>
      <c r="K102" s="251"/>
      <c r="L102" s="252"/>
      <c r="M102" s="252"/>
    </row>
    <row r="103" spans="1:13" ht="15" customHeight="1">
      <c r="A103" s="247" t="s">
        <v>136</v>
      </c>
      <c r="B103" s="292" t="s">
        <v>490</v>
      </c>
      <c r="C103" s="264">
        <v>13500.08</v>
      </c>
      <c r="D103" s="247" t="s">
        <v>757</v>
      </c>
      <c r="E103" s="269">
        <f>SUM(C99:C103)</f>
        <v>40500.240000000005</v>
      </c>
      <c r="F103" s="275"/>
      <c r="G103" s="240"/>
      <c r="H103" s="241"/>
      <c r="I103" s="240">
        <v>600640</v>
      </c>
      <c r="J103" s="243">
        <f>E103/1.16</f>
        <v>34914.000000000007</v>
      </c>
      <c r="K103" s="251">
        <f>J103*0.16</f>
        <v>5586.2400000000016</v>
      </c>
      <c r="L103" s="252"/>
      <c r="M103" s="252"/>
    </row>
    <row r="104" spans="1:13" ht="15" customHeight="1">
      <c r="A104" s="247" t="s">
        <v>383</v>
      </c>
      <c r="B104" s="292" t="s">
        <v>673</v>
      </c>
      <c r="C104" s="264">
        <v>5050.6400000000003</v>
      </c>
      <c r="D104" s="247" t="s">
        <v>757</v>
      </c>
      <c r="E104" s="269"/>
      <c r="F104" s="275"/>
      <c r="G104" s="240"/>
      <c r="H104" s="241"/>
      <c r="I104" s="240"/>
      <c r="J104" s="243"/>
      <c r="K104" s="251"/>
      <c r="L104" s="252"/>
      <c r="M104" s="252"/>
    </row>
    <row r="105" spans="1:13" ht="15" customHeight="1">
      <c r="A105" s="247" t="s">
        <v>383</v>
      </c>
      <c r="B105" s="292" t="s">
        <v>672</v>
      </c>
      <c r="C105" s="264">
        <v>17503.240000000002</v>
      </c>
      <c r="D105" s="247" t="s">
        <v>757</v>
      </c>
      <c r="E105" s="269">
        <f>SUM(C104:C105)</f>
        <v>22553.88</v>
      </c>
      <c r="F105" s="237"/>
      <c r="G105" s="240"/>
      <c r="H105" s="241"/>
      <c r="I105" s="240">
        <v>600606</v>
      </c>
      <c r="J105" s="243">
        <f>E105/1.16</f>
        <v>19443.000000000004</v>
      </c>
      <c r="K105" s="251">
        <f>J105*0.16</f>
        <v>3110.8800000000006</v>
      </c>
      <c r="L105" s="252"/>
      <c r="M105" s="252"/>
    </row>
    <row r="106" spans="1:13" ht="15" customHeight="1">
      <c r="A106" s="247" t="s">
        <v>457</v>
      </c>
      <c r="B106" s="292" t="s">
        <v>680</v>
      </c>
      <c r="C106" s="264">
        <v>8181.48</v>
      </c>
      <c r="D106" s="247" t="s">
        <v>757</v>
      </c>
      <c r="E106" s="269"/>
      <c r="F106" s="237"/>
      <c r="G106" s="240"/>
      <c r="H106" s="241"/>
      <c r="I106" s="240"/>
      <c r="J106" s="243"/>
      <c r="K106" s="251"/>
      <c r="L106" s="252"/>
      <c r="M106" s="252"/>
    </row>
    <row r="107" spans="1:13" ht="15" customHeight="1">
      <c r="A107" s="247" t="s">
        <v>457</v>
      </c>
      <c r="B107" s="292" t="s">
        <v>625</v>
      </c>
      <c r="C107" s="264">
        <v>8887.92</v>
      </c>
      <c r="D107" s="247" t="s">
        <v>757</v>
      </c>
      <c r="E107" s="269">
        <f>SUM(C106:C107)</f>
        <v>17069.400000000001</v>
      </c>
      <c r="F107" s="237"/>
      <c r="G107" s="240"/>
      <c r="H107" s="241"/>
      <c r="I107" s="240">
        <v>600691</v>
      </c>
      <c r="J107" s="243">
        <f>E107/1.16</f>
        <v>14715.000000000002</v>
      </c>
      <c r="K107" s="251">
        <f>J107*0.16</f>
        <v>2354.4000000000005</v>
      </c>
      <c r="L107" s="252"/>
      <c r="M107" s="252"/>
    </row>
    <row r="108" spans="1:13" ht="15" customHeight="1" thickBot="1">
      <c r="A108" s="253" t="s">
        <v>390</v>
      </c>
      <c r="B108" s="307" t="s">
        <v>682</v>
      </c>
      <c r="C108" s="256">
        <v>35999.440000000002</v>
      </c>
      <c r="D108" s="253" t="s">
        <v>757</v>
      </c>
      <c r="E108" s="256">
        <f>SUM(C108:D108)</f>
        <v>35999.440000000002</v>
      </c>
      <c r="F108" s="257">
        <f>SUM(E91:E108)</f>
        <v>145651.92000000001</v>
      </c>
      <c r="G108" s="258"/>
      <c r="H108" s="259"/>
      <c r="I108" s="258">
        <v>600623</v>
      </c>
      <c r="J108" s="260">
        <f>E108/1.16</f>
        <v>31034.000000000004</v>
      </c>
      <c r="K108" s="261">
        <f>J108*0.16</f>
        <v>4965.4400000000005</v>
      </c>
      <c r="L108" s="262"/>
      <c r="M108" s="252"/>
    </row>
    <row r="109" spans="1:13" ht="15" customHeight="1">
      <c r="A109" s="247"/>
      <c r="B109" s="242"/>
      <c r="C109" s="240"/>
      <c r="D109" s="281"/>
      <c r="E109" s="250"/>
      <c r="F109" s="237"/>
      <c r="G109" s="240"/>
      <c r="H109" s="241"/>
      <c r="I109" s="240"/>
      <c r="J109" s="243"/>
      <c r="K109" s="251"/>
      <c r="L109" s="252"/>
      <c r="M109" s="252"/>
    </row>
    <row r="110" spans="1:13" ht="15" customHeight="1">
      <c r="A110" s="247"/>
      <c r="B110" s="242"/>
      <c r="C110" s="281">
        <f>SUM(C6:C109)</f>
        <v>468288.52000000031</v>
      </c>
      <c r="D110" s="281"/>
      <c r="E110" s="281"/>
      <c r="F110" s="281">
        <f>SUM(F6:F109)</f>
        <v>468288.52</v>
      </c>
      <c r="G110" s="281"/>
      <c r="H110" s="282">
        <f>SUM(H6:H109)</f>
        <v>0</v>
      </c>
      <c r="I110" s="281"/>
      <c r="J110" s="281">
        <f>SUM(J6:J109)</f>
        <v>403697</v>
      </c>
      <c r="K110" s="281">
        <f>SUM(K6:K109)</f>
        <v>64591.520000000019</v>
      </c>
      <c r="L110" s="281"/>
      <c r="M110" s="283"/>
    </row>
    <row r="111" spans="1:13" ht="15" customHeight="1">
      <c r="A111" s="278"/>
      <c r="B111" s="242"/>
      <c r="C111" s="240"/>
      <c r="D111" s="281"/>
      <c r="E111" s="281"/>
      <c r="F111" s="237"/>
      <c r="G111" s="240"/>
      <c r="H111" s="241"/>
      <c r="I111" s="240"/>
      <c r="J111" s="243"/>
      <c r="K111" s="251"/>
      <c r="L111" s="252"/>
      <c r="M111" s="252"/>
    </row>
    <row r="112" spans="1:13" ht="15" customHeight="1">
      <c r="A112" s="284"/>
      <c r="B112" s="273"/>
      <c r="C112" s="273"/>
      <c r="D112" s="285"/>
      <c r="E112" s="240"/>
      <c r="F112" s="240"/>
      <c r="G112" s="240"/>
      <c r="H112" s="241"/>
      <c r="I112" s="240"/>
      <c r="J112" s="243"/>
      <c r="K112" s="251"/>
      <c r="L112" s="252"/>
      <c r="M112" s="252"/>
    </row>
    <row r="113" spans="1:13" ht="15.75">
      <c r="A113" s="284"/>
      <c r="B113" s="273"/>
      <c r="C113" s="273"/>
      <c r="D113" s="281"/>
      <c r="E113" s="281"/>
      <c r="F113" s="281"/>
      <c r="G113" s="281"/>
      <c r="H113" s="282"/>
      <c r="I113" s="281"/>
      <c r="J113" s="281"/>
      <c r="K113" s="281"/>
      <c r="L113" s="286"/>
      <c r="M113" s="252"/>
    </row>
    <row r="114" spans="1:13" ht="16.5" thickBot="1">
      <c r="A114" s="284"/>
      <c r="B114" s="273"/>
      <c r="C114" s="273"/>
      <c r="D114" s="250"/>
      <c r="E114" s="239"/>
      <c r="F114" s="239"/>
      <c r="G114" s="239"/>
      <c r="H114" s="287"/>
      <c r="I114" s="239"/>
      <c r="J114" s="239"/>
      <c r="K114" s="252"/>
      <c r="L114" s="252"/>
      <c r="M114" s="288"/>
    </row>
    <row r="115" spans="1:13" ht="16.5" thickBot="1">
      <c r="A115" s="284"/>
      <c r="B115" s="273"/>
      <c r="C115" s="273"/>
      <c r="D115" s="250"/>
      <c r="E115" s="239"/>
      <c r="F115" s="239"/>
      <c r="G115" s="239"/>
      <c r="H115" s="287"/>
      <c r="I115" s="239"/>
      <c r="J115" s="289" t="s">
        <v>551</v>
      </c>
      <c r="K115" s="290">
        <f>J110+K110-F110</f>
        <v>0</v>
      </c>
      <c r="L115" s="252"/>
      <c r="M115" s="288"/>
    </row>
    <row r="116" spans="1:13" ht="15.75">
      <c r="A116" s="284"/>
      <c r="B116" s="273"/>
      <c r="C116" s="239"/>
      <c r="D116" s="252"/>
      <c r="E116" s="330" t="s">
        <v>912</v>
      </c>
      <c r="F116" s="331">
        <v>42766</v>
      </c>
      <c r="G116" s="332">
        <v>830830.28</v>
      </c>
      <c r="H116" s="287"/>
      <c r="I116" s="239"/>
      <c r="J116" s="239"/>
      <c r="K116" s="252"/>
      <c r="L116" s="252"/>
      <c r="M116" s="288"/>
    </row>
    <row r="117" spans="1:13" ht="15.75">
      <c r="A117" s="284"/>
      <c r="B117" s="273"/>
      <c r="C117" s="273"/>
      <c r="D117" s="250"/>
      <c r="E117" s="330" t="s">
        <v>913</v>
      </c>
      <c r="F117" s="331">
        <v>42766</v>
      </c>
      <c r="G117" s="330">
        <v>468288.52</v>
      </c>
      <c r="H117" s="287"/>
      <c r="I117" s="239"/>
      <c r="J117" s="239"/>
      <c r="K117" s="252"/>
      <c r="L117" s="252"/>
      <c r="M117" s="288"/>
    </row>
    <row r="118" spans="1:13" ht="15.75">
      <c r="A118" s="284"/>
      <c r="B118" s="273"/>
      <c r="C118" s="273"/>
      <c r="D118" s="250"/>
      <c r="E118" s="239"/>
      <c r="F118" s="239"/>
      <c r="G118" s="239"/>
      <c r="H118" s="287"/>
      <c r="I118" s="239"/>
      <c r="J118" s="239"/>
      <c r="K118" s="252"/>
      <c r="L118" s="252"/>
      <c r="M118" s="288"/>
    </row>
    <row r="119" spans="1:13" ht="15.75">
      <c r="A119" s="284"/>
      <c r="B119" s="273"/>
      <c r="C119" s="273"/>
      <c r="D119" s="291"/>
      <c r="E119" s="292"/>
      <c r="F119" s="292"/>
      <c r="G119" s="292"/>
      <c r="H119" s="293"/>
      <c r="I119" s="292"/>
      <c r="J119" s="292"/>
      <c r="K119" s="288"/>
      <c r="L119" s="288"/>
      <c r="M119" s="288"/>
    </row>
    <row r="120" spans="1:13" ht="15.75">
      <c r="A120" s="284"/>
      <c r="B120" s="273"/>
      <c r="C120" s="273"/>
      <c r="D120" s="291"/>
      <c r="E120" s="292"/>
      <c r="F120" s="292"/>
      <c r="G120" s="292"/>
      <c r="H120" s="293"/>
      <c r="I120" s="292"/>
      <c r="J120" s="292"/>
      <c r="K120" s="288"/>
      <c r="L120" s="288"/>
      <c r="M120" s="288"/>
    </row>
    <row r="121" spans="1:13" ht="15.75">
      <c r="A121" s="294"/>
      <c r="B121" s="239" t="s">
        <v>25</v>
      </c>
      <c r="C121" s="239"/>
      <c r="D121" s="239"/>
      <c r="E121" s="240"/>
      <c r="F121" s="240"/>
      <c r="G121" s="240"/>
      <c r="H121" s="241"/>
      <c r="I121" s="240"/>
      <c r="J121" s="240"/>
      <c r="K121" s="295"/>
      <c r="L121" s="252"/>
      <c r="M121" s="252"/>
    </row>
    <row r="122" spans="1:13" ht="15.75">
      <c r="A122" s="296"/>
      <c r="B122" s="239" t="s">
        <v>127</v>
      </c>
      <c r="C122" s="239"/>
      <c r="D122" s="239"/>
      <c r="E122" s="240"/>
      <c r="F122" s="240"/>
      <c r="G122" s="240"/>
      <c r="H122" s="241"/>
      <c r="I122" s="240"/>
      <c r="J122" s="240"/>
      <c r="K122" s="295"/>
      <c r="L122" s="252"/>
      <c r="M122" s="252"/>
    </row>
    <row r="123" spans="1:13" ht="15.75">
      <c r="A123" s="297"/>
      <c r="B123" s="239" t="s">
        <v>161</v>
      </c>
      <c r="C123" s="239"/>
      <c r="D123" s="239"/>
      <c r="E123" s="240"/>
      <c r="F123" s="240"/>
      <c r="G123" s="240"/>
      <c r="H123" s="241"/>
      <c r="I123" s="240"/>
      <c r="J123" s="240"/>
      <c r="K123" s="295"/>
      <c r="L123" s="252"/>
      <c r="M123" s="252"/>
    </row>
    <row r="124" spans="1:13" ht="15.75">
      <c r="A124" s="239"/>
      <c r="B124" s="239"/>
      <c r="C124" s="239"/>
      <c r="D124" s="239"/>
      <c r="E124" s="240"/>
      <c r="F124" s="240"/>
      <c r="G124" s="240"/>
      <c r="H124" s="241"/>
      <c r="I124" s="240"/>
      <c r="J124" s="240"/>
      <c r="K124" s="295"/>
      <c r="L124" s="252"/>
      <c r="M124" s="252"/>
    </row>
    <row r="125" spans="1:13" ht="15.75">
      <c r="A125" s="239"/>
      <c r="B125" s="239"/>
      <c r="C125" s="239"/>
      <c r="D125" s="239"/>
      <c r="E125" s="240"/>
      <c r="F125" s="240"/>
      <c r="G125" s="240"/>
      <c r="H125" s="241"/>
      <c r="I125" s="240"/>
      <c r="J125" s="240"/>
      <c r="K125" s="295"/>
      <c r="L125" s="252"/>
      <c r="M125" s="252"/>
    </row>
    <row r="126" spans="1:13">
      <c r="K126" s="45"/>
      <c r="L126" s="49"/>
      <c r="M126" s="49"/>
    </row>
    <row r="127" spans="1:13">
      <c r="K127" s="45"/>
      <c r="L127" s="49"/>
      <c r="M127" s="49"/>
    </row>
    <row r="128" spans="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  <row r="216" spans="11:13">
      <c r="K216" s="45"/>
      <c r="L216" s="49"/>
      <c r="M216" s="49"/>
    </row>
    <row r="217" spans="11:13">
      <c r="K217" s="45"/>
      <c r="L217" s="49"/>
      <c r="M217" s="49"/>
    </row>
    <row r="218" spans="11:13">
      <c r="K218" s="45"/>
      <c r="L218" s="49"/>
      <c r="M218" s="49"/>
    </row>
    <row r="219" spans="11:13">
      <c r="K219" s="45"/>
      <c r="L219" s="49"/>
      <c r="M219" s="49"/>
    </row>
  </sheetData>
  <autoFilter ref="A5:L113"/>
  <mergeCells count="2">
    <mergeCell ref="A4:D4"/>
    <mergeCell ref="I3:K3"/>
  </mergeCells>
  <phoneticPr fontId="0" type="noConversion"/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66"/>
  <sheetViews>
    <sheetView workbookViewId="0">
      <selection activeCell="F84" sqref="F84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4491</v>
      </c>
      <c r="E1" s="240"/>
      <c r="F1" s="240"/>
      <c r="G1" s="240"/>
      <c r="H1" s="533"/>
      <c r="I1" s="822"/>
      <c r="J1" s="822"/>
      <c r="K1" s="822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822"/>
      <c r="J2" s="822"/>
      <c r="K2" s="822"/>
      <c r="L2" s="239"/>
      <c r="M2" s="239"/>
    </row>
    <row r="3" spans="1:13" ht="15.75">
      <c r="A3" s="822"/>
      <c r="B3" s="822"/>
      <c r="C3" s="822"/>
      <c r="D3" s="822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822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822"/>
      <c r="L5" s="239"/>
      <c r="M5" s="239"/>
    </row>
    <row r="6" spans="1:13" ht="15" customHeight="1">
      <c r="A6" s="339" t="s">
        <v>134</v>
      </c>
      <c r="B6" s="431" t="s">
        <v>2312</v>
      </c>
      <c r="C6" s="823">
        <v>-11456.16</v>
      </c>
      <c r="D6" s="339" t="s">
        <v>4482</v>
      </c>
      <c r="E6" s="520">
        <f>SUM(C6:D6)</f>
        <v>-11456.16</v>
      </c>
      <c r="F6" s="521"/>
      <c r="G6" s="522"/>
      <c r="H6" s="533"/>
      <c r="I6" s="522">
        <v>600644</v>
      </c>
      <c r="J6" s="715">
        <f>E6/1.16</f>
        <v>-9876</v>
      </c>
      <c r="K6" s="524">
        <f>J6*0.16</f>
        <v>-1580.16</v>
      </c>
      <c r="L6" s="602"/>
      <c r="M6" s="252"/>
    </row>
    <row r="7" spans="1:13" ht="15" customHeight="1">
      <c r="A7" s="339" t="s">
        <v>383</v>
      </c>
      <c r="B7" s="434" t="s">
        <v>3958</v>
      </c>
      <c r="C7" s="826">
        <v>-21592.240000000002</v>
      </c>
      <c r="D7" s="339" t="s">
        <v>4482</v>
      </c>
      <c r="E7" s="520">
        <f t="shared" ref="E7:E8" si="0">SUM(C7:D7)</f>
        <v>-21592.240000000002</v>
      </c>
      <c r="F7" s="521"/>
      <c r="G7" s="522"/>
      <c r="H7" s="533"/>
      <c r="I7" s="522">
        <v>600606</v>
      </c>
      <c r="J7" s="715">
        <f t="shared" ref="J7:J53" si="1">E7/1.16</f>
        <v>-18614.000000000004</v>
      </c>
      <c r="K7" s="524">
        <f t="shared" ref="K7:K55" si="2">J7*0.16</f>
        <v>-2978.2400000000007</v>
      </c>
      <c r="L7" s="602"/>
      <c r="M7" s="252"/>
    </row>
    <row r="8" spans="1:13" ht="15" customHeight="1" thickBot="1">
      <c r="A8" s="362" t="s">
        <v>136</v>
      </c>
      <c r="B8" s="433" t="s">
        <v>4180</v>
      </c>
      <c r="C8" s="827">
        <v>-9000.44</v>
      </c>
      <c r="D8" s="362" t="s">
        <v>4482</v>
      </c>
      <c r="E8" s="728">
        <f t="shared" si="0"/>
        <v>-9000.44</v>
      </c>
      <c r="F8" s="526">
        <f>SUM(E6:E8)</f>
        <v>-42048.840000000004</v>
      </c>
      <c r="G8" s="527"/>
      <c r="H8" s="537"/>
      <c r="I8" s="527">
        <v>600640</v>
      </c>
      <c r="J8" s="714">
        <f t="shared" si="1"/>
        <v>-7759.0000000000009</v>
      </c>
      <c r="K8" s="529">
        <f t="shared" si="2"/>
        <v>-1241.4400000000003</v>
      </c>
      <c r="L8" s="602"/>
      <c r="M8" s="252"/>
    </row>
    <row r="9" spans="1:13" ht="15" customHeight="1">
      <c r="A9" s="339" t="s">
        <v>136</v>
      </c>
      <c r="B9" s="431" t="s">
        <v>3533</v>
      </c>
      <c r="C9" s="823">
        <v>-9000.44</v>
      </c>
      <c r="D9" s="339" t="s">
        <v>4484</v>
      </c>
      <c r="E9" s="520"/>
      <c r="F9" s="521"/>
      <c r="G9" s="522"/>
      <c r="H9" s="533"/>
      <c r="I9" s="522"/>
      <c r="J9" s="715"/>
      <c r="K9" s="524"/>
      <c r="L9" s="602"/>
      <c r="M9" s="252"/>
    </row>
    <row r="10" spans="1:13" ht="15" customHeight="1">
      <c r="A10" s="339" t="s">
        <v>136</v>
      </c>
      <c r="B10" s="431" t="s">
        <v>3532</v>
      </c>
      <c r="C10" s="823">
        <v>-9000.44</v>
      </c>
      <c r="D10" s="339" t="s">
        <v>4484</v>
      </c>
      <c r="E10" s="520"/>
      <c r="F10" s="521"/>
      <c r="G10" s="522"/>
      <c r="H10" s="533"/>
      <c r="I10" s="522"/>
      <c r="J10" s="715"/>
      <c r="K10" s="524"/>
      <c r="L10" s="602"/>
      <c r="M10" s="252"/>
    </row>
    <row r="11" spans="1:13" ht="15" customHeight="1">
      <c r="A11" s="339" t="s">
        <v>136</v>
      </c>
      <c r="B11" s="431" t="s">
        <v>3526</v>
      </c>
      <c r="C11" s="823">
        <v>-9000.44</v>
      </c>
      <c r="D11" s="339" t="s">
        <v>4484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5" customHeight="1">
      <c r="A12" s="440" t="s">
        <v>136</v>
      </c>
      <c r="B12" s="431" t="s">
        <v>3557</v>
      </c>
      <c r="C12" s="823">
        <v>-9000.44</v>
      </c>
      <c r="D12" s="440" t="s">
        <v>4484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>
      <c r="A13" s="380" t="s">
        <v>136</v>
      </c>
      <c r="B13" s="434" t="s">
        <v>3346</v>
      </c>
      <c r="C13" s="826">
        <v>-9000.44</v>
      </c>
      <c r="D13" s="380" t="s">
        <v>4484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380" t="s">
        <v>136</v>
      </c>
      <c r="B14" s="434" t="s">
        <v>4160</v>
      </c>
      <c r="C14" s="826">
        <v>-9000.44</v>
      </c>
      <c r="D14" s="380" t="s">
        <v>4484</v>
      </c>
      <c r="E14" s="520">
        <f>SUM(C9:C14)</f>
        <v>-54002.640000000007</v>
      </c>
      <c r="F14" s="521"/>
      <c r="G14" s="522"/>
      <c r="H14" s="533"/>
      <c r="I14" s="522">
        <v>600640</v>
      </c>
      <c r="J14" s="715">
        <f t="shared" si="1"/>
        <v>-46554.000000000007</v>
      </c>
      <c r="K14" s="524">
        <f t="shared" si="2"/>
        <v>-7448.6400000000012</v>
      </c>
      <c r="L14" s="602"/>
      <c r="M14" s="252"/>
    </row>
    <row r="15" spans="1:13" ht="15" customHeight="1">
      <c r="A15" s="380" t="s">
        <v>457</v>
      </c>
      <c r="B15" s="434" t="s">
        <v>4366</v>
      </c>
      <c r="C15" s="826">
        <v>-18456.759999999998</v>
      </c>
      <c r="D15" s="380" t="s">
        <v>4484</v>
      </c>
      <c r="E15" s="520">
        <f>SUM(C15)</f>
        <v>-18456.759999999998</v>
      </c>
      <c r="F15" s="521"/>
      <c r="G15" s="522"/>
      <c r="H15" s="533"/>
      <c r="I15" s="522">
        <v>600691</v>
      </c>
      <c r="J15" s="715">
        <f t="shared" si="1"/>
        <v>-15911</v>
      </c>
      <c r="K15" s="524">
        <f t="shared" si="2"/>
        <v>-2545.7600000000002</v>
      </c>
      <c r="L15" s="602"/>
      <c r="M15" s="252"/>
    </row>
    <row r="16" spans="1:13" ht="15" customHeight="1" thickBot="1">
      <c r="A16" s="339" t="s">
        <v>134</v>
      </c>
      <c r="B16" s="431" t="s">
        <v>3530</v>
      </c>
      <c r="C16" s="823">
        <v>-11456.16</v>
      </c>
      <c r="D16" s="339" t="s">
        <v>4484</v>
      </c>
      <c r="E16" s="520">
        <f>SUM(C16:D16)</f>
        <v>-11456.16</v>
      </c>
      <c r="F16" s="521">
        <f>SUM(E12:E16)</f>
        <v>-83915.560000000012</v>
      </c>
      <c r="G16" s="522"/>
      <c r="H16" s="533"/>
      <c r="I16" s="527">
        <v>600644</v>
      </c>
      <c r="J16" s="714">
        <f t="shared" si="1"/>
        <v>-9876</v>
      </c>
      <c r="K16" s="529">
        <f t="shared" si="2"/>
        <v>-1580.16</v>
      </c>
      <c r="L16" s="602"/>
      <c r="M16" s="252"/>
    </row>
    <row r="17" spans="1:13" ht="17.25" customHeight="1" thickBot="1">
      <c r="A17" s="372" t="s">
        <v>136</v>
      </c>
      <c r="B17" s="542" t="s">
        <v>2961</v>
      </c>
      <c r="C17" s="828">
        <v>-15750.48</v>
      </c>
      <c r="D17" s="372" t="s">
        <v>4486</v>
      </c>
      <c r="E17" s="543"/>
      <c r="F17" s="544">
        <f>SUM(C17:E17)</f>
        <v>-15750.48</v>
      </c>
      <c r="G17" s="545"/>
      <c r="H17" s="546"/>
      <c r="I17" s="527"/>
      <c r="J17" s="717">
        <f>F17/1.16</f>
        <v>-13578</v>
      </c>
      <c r="K17" s="548">
        <f t="shared" si="2"/>
        <v>-2172.48</v>
      </c>
      <c r="L17" s="602"/>
      <c r="M17" s="252"/>
    </row>
    <row r="18" spans="1:13" ht="15" customHeight="1">
      <c r="A18" s="339" t="s">
        <v>136</v>
      </c>
      <c r="B18" s="478" t="s">
        <v>4438</v>
      </c>
      <c r="C18" s="446">
        <v>1241.2</v>
      </c>
      <c r="D18" s="339" t="s">
        <v>4481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383</v>
      </c>
      <c r="B19" s="478" t="s">
        <v>4439</v>
      </c>
      <c r="C19" s="446">
        <v>1241.2</v>
      </c>
      <c r="D19" s="339" t="s">
        <v>4481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>
      <c r="A20" s="339" t="s">
        <v>383</v>
      </c>
      <c r="B20" s="478" t="s">
        <v>4440</v>
      </c>
      <c r="C20" s="446">
        <v>1241.2</v>
      </c>
      <c r="D20" s="339" t="s">
        <v>4481</v>
      </c>
      <c r="E20" s="520">
        <f>SUM(C18:C20)</f>
        <v>3723.6000000000004</v>
      </c>
      <c r="F20" s="521"/>
      <c r="G20" s="522"/>
      <c r="H20" s="533"/>
      <c r="I20" s="522">
        <v>803001</v>
      </c>
      <c r="J20" s="715">
        <f t="shared" si="1"/>
        <v>3210.0000000000005</v>
      </c>
      <c r="K20" s="524">
        <f t="shared" si="2"/>
        <v>513.60000000000014</v>
      </c>
      <c r="L20" s="602"/>
      <c r="M20" s="252"/>
    </row>
    <row r="21" spans="1:13" ht="15" customHeight="1">
      <c r="A21" s="339" t="s">
        <v>136</v>
      </c>
      <c r="B21" s="341" t="s">
        <v>4180</v>
      </c>
      <c r="C21" s="353">
        <v>9000.44</v>
      </c>
      <c r="D21" s="339" t="s">
        <v>4481</v>
      </c>
      <c r="E21" s="520">
        <f>SUM(C21:D21)</f>
        <v>9000.44</v>
      </c>
      <c r="F21" s="521"/>
      <c r="G21" s="522"/>
      <c r="H21" s="533"/>
      <c r="I21" s="522">
        <v>600640</v>
      </c>
      <c r="J21" s="715">
        <f t="shared" si="1"/>
        <v>7759.0000000000009</v>
      </c>
      <c r="K21" s="524">
        <f t="shared" si="2"/>
        <v>1241.4400000000003</v>
      </c>
      <c r="L21" s="602"/>
      <c r="M21" s="252"/>
    </row>
    <row r="22" spans="1:13" ht="15" customHeight="1">
      <c r="A22" s="339" t="s">
        <v>134</v>
      </c>
      <c r="B22" s="414" t="s">
        <v>2312</v>
      </c>
      <c r="C22" s="382">
        <v>11456.16</v>
      </c>
      <c r="D22" s="339" t="s">
        <v>4481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5" customHeight="1">
      <c r="A23" s="339" t="s">
        <v>134</v>
      </c>
      <c r="B23" s="414" t="s">
        <v>4437</v>
      </c>
      <c r="C23" s="382">
        <v>11456.16</v>
      </c>
      <c r="D23" s="339" t="s">
        <v>4481</v>
      </c>
      <c r="E23" s="520">
        <f>SUM(C22:C23)</f>
        <v>22912.32</v>
      </c>
      <c r="F23" s="521"/>
      <c r="G23" s="522"/>
      <c r="H23" s="533"/>
      <c r="I23" s="522">
        <v>600644</v>
      </c>
      <c r="J23" s="715">
        <f t="shared" si="1"/>
        <v>19752</v>
      </c>
      <c r="K23" s="524">
        <f t="shared" si="2"/>
        <v>3160.32</v>
      </c>
      <c r="L23" s="602"/>
      <c r="M23" s="252"/>
    </row>
    <row r="24" spans="1:13" ht="15" customHeight="1" thickBot="1">
      <c r="A24" s="362" t="s">
        <v>383</v>
      </c>
      <c r="B24" s="415" t="s">
        <v>3958</v>
      </c>
      <c r="C24" s="363">
        <v>21592.240000000002</v>
      </c>
      <c r="D24" s="362" t="s">
        <v>4481</v>
      </c>
      <c r="E24" s="525">
        <f>SUM(C24)</f>
        <v>21592.240000000002</v>
      </c>
      <c r="F24" s="526">
        <f>SUM(E19:E24)</f>
        <v>57228.600000000006</v>
      </c>
      <c r="G24" s="527"/>
      <c r="H24" s="537"/>
      <c r="I24" s="527">
        <v>600606</v>
      </c>
      <c r="J24" s="714">
        <f t="shared" si="1"/>
        <v>18614.000000000004</v>
      </c>
      <c r="K24" s="529">
        <f t="shared" si="2"/>
        <v>2978.2400000000007</v>
      </c>
      <c r="L24" s="602"/>
      <c r="M24" s="252"/>
    </row>
    <row r="25" spans="1:13" ht="15" customHeight="1">
      <c r="A25" s="339" t="s">
        <v>2905</v>
      </c>
      <c r="B25" s="478" t="s">
        <v>4443</v>
      </c>
      <c r="C25" s="446">
        <v>1241.2</v>
      </c>
      <c r="D25" s="339" t="s">
        <v>4483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339" t="s">
        <v>2905</v>
      </c>
      <c r="B26" s="478" t="s">
        <v>4444</v>
      </c>
      <c r="C26" s="446">
        <v>1241.2</v>
      </c>
      <c r="D26" s="339" t="s">
        <v>4483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5" customHeight="1">
      <c r="A27" s="339" t="s">
        <v>136</v>
      </c>
      <c r="B27" s="478" t="s">
        <v>4445</v>
      </c>
      <c r="C27" s="446">
        <v>1241.2</v>
      </c>
      <c r="D27" s="339" t="s">
        <v>4483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5" customHeight="1">
      <c r="A28" s="339" t="s">
        <v>136</v>
      </c>
      <c r="B28" s="478" t="s">
        <v>4446</v>
      </c>
      <c r="C28" s="446">
        <v>1241.2</v>
      </c>
      <c r="D28" s="339" t="s">
        <v>4483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339" t="s">
        <v>136</v>
      </c>
      <c r="B29" s="478" t="s">
        <v>4447</v>
      </c>
      <c r="C29" s="446">
        <v>1241.2</v>
      </c>
      <c r="D29" s="339" t="s">
        <v>4483</v>
      </c>
      <c r="E29" s="520">
        <f>SUM(C25:C29)</f>
        <v>6206</v>
      </c>
      <c r="F29" s="521"/>
      <c r="G29" s="522"/>
      <c r="H29" s="533"/>
      <c r="I29" s="522">
        <v>803001</v>
      </c>
      <c r="J29" s="715">
        <f t="shared" si="1"/>
        <v>5350</v>
      </c>
      <c r="K29" s="524">
        <f t="shared" si="2"/>
        <v>856</v>
      </c>
      <c r="L29" s="602"/>
      <c r="M29" s="252"/>
    </row>
    <row r="30" spans="1:13" ht="15" customHeight="1">
      <c r="A30" s="339" t="s">
        <v>136</v>
      </c>
      <c r="B30" s="341" t="s">
        <v>3526</v>
      </c>
      <c r="C30" s="353">
        <v>9000.44</v>
      </c>
      <c r="D30" s="339" t="s">
        <v>4483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>
      <c r="A31" s="339" t="s">
        <v>136</v>
      </c>
      <c r="B31" s="341" t="s">
        <v>3533</v>
      </c>
      <c r="C31" s="353">
        <v>9000.44</v>
      </c>
      <c r="D31" s="339" t="s">
        <v>4483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39" t="s">
        <v>136</v>
      </c>
      <c r="B32" s="341" t="s">
        <v>3532</v>
      </c>
      <c r="C32" s="353">
        <v>9000.44</v>
      </c>
      <c r="D32" s="339" t="s">
        <v>4483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39" t="s">
        <v>136</v>
      </c>
      <c r="B33" s="341" t="s">
        <v>3557</v>
      </c>
      <c r="C33" s="353">
        <v>9000.44</v>
      </c>
      <c r="D33" s="339" t="s">
        <v>4483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>
      <c r="A34" s="339" t="s">
        <v>136</v>
      </c>
      <c r="B34" s="341" t="s">
        <v>4160</v>
      </c>
      <c r="C34" s="353">
        <v>9000.44</v>
      </c>
      <c r="D34" s="339" t="s">
        <v>4483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5" customHeight="1">
      <c r="A35" s="339" t="s">
        <v>136</v>
      </c>
      <c r="B35" s="341" t="s">
        <v>4177</v>
      </c>
      <c r="C35" s="353">
        <v>9005.08</v>
      </c>
      <c r="D35" s="339" t="s">
        <v>4483</v>
      </c>
      <c r="E35" s="520">
        <f>SUM(C30:C35)</f>
        <v>54007.280000000006</v>
      </c>
      <c r="F35" s="521"/>
      <c r="G35" s="522"/>
      <c r="H35" s="533"/>
      <c r="I35" s="522">
        <v>600640</v>
      </c>
      <c r="J35" s="715">
        <f t="shared" si="1"/>
        <v>46558.000000000007</v>
      </c>
      <c r="K35" s="524">
        <f t="shared" si="2"/>
        <v>7449.2800000000016</v>
      </c>
      <c r="L35" s="602"/>
      <c r="M35" s="252"/>
    </row>
    <row r="36" spans="1:13" ht="15" customHeight="1">
      <c r="A36" s="339" t="s">
        <v>134</v>
      </c>
      <c r="B36" s="341" t="s">
        <v>4449</v>
      </c>
      <c r="C36" s="353">
        <v>11456.16</v>
      </c>
      <c r="D36" s="339" t="s">
        <v>4483</v>
      </c>
      <c r="E36" s="520"/>
      <c r="F36" s="521"/>
      <c r="G36" s="522"/>
      <c r="H36" s="533"/>
      <c r="I36" s="522"/>
      <c r="J36" s="715"/>
      <c r="K36" s="524"/>
      <c r="L36" s="602"/>
      <c r="M36" s="252"/>
    </row>
    <row r="37" spans="1:13" ht="15" customHeight="1">
      <c r="A37" s="339" t="s">
        <v>134</v>
      </c>
      <c r="B37" s="414" t="s">
        <v>3530</v>
      </c>
      <c r="C37" s="382">
        <v>11456.16</v>
      </c>
      <c r="D37" s="339" t="s">
        <v>4483</v>
      </c>
      <c r="E37" s="520">
        <f>SUM(C36:C37)</f>
        <v>22912.32</v>
      </c>
      <c r="F37" s="521"/>
      <c r="G37" s="522"/>
      <c r="H37" s="533"/>
      <c r="I37" s="522">
        <v>600644</v>
      </c>
      <c r="J37" s="715">
        <f t="shared" si="1"/>
        <v>19752</v>
      </c>
      <c r="K37" s="524">
        <f t="shared" si="2"/>
        <v>3160.32</v>
      </c>
      <c r="L37" s="602"/>
      <c r="M37" s="252"/>
    </row>
    <row r="38" spans="1:13" ht="15" customHeight="1">
      <c r="A38" s="339" t="s">
        <v>141</v>
      </c>
      <c r="B38" s="341" t="s">
        <v>962</v>
      </c>
      <c r="C38" s="353">
        <v>9000.44</v>
      </c>
      <c r="D38" s="339" t="s">
        <v>4483</v>
      </c>
      <c r="E38" s="520">
        <f>SUM(C38)</f>
        <v>9000.44</v>
      </c>
      <c r="F38" s="521"/>
      <c r="G38" s="522"/>
      <c r="H38" s="533"/>
      <c r="I38" s="522">
        <v>600684</v>
      </c>
      <c r="J38" s="715">
        <f t="shared" si="1"/>
        <v>7759.0000000000009</v>
      </c>
      <c r="K38" s="524">
        <f t="shared" si="2"/>
        <v>1241.4400000000003</v>
      </c>
      <c r="L38" s="602"/>
      <c r="M38" s="252"/>
    </row>
    <row r="39" spans="1:13" ht="15" customHeight="1">
      <c r="A39" s="339" t="s">
        <v>457</v>
      </c>
      <c r="B39" s="341" t="s">
        <v>4441</v>
      </c>
      <c r="C39" s="353">
        <v>4423.08</v>
      </c>
      <c r="D39" s="339" t="s">
        <v>4483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>
      <c r="A40" s="339" t="s">
        <v>457</v>
      </c>
      <c r="B40" s="414" t="s">
        <v>4366</v>
      </c>
      <c r="C40" s="382">
        <v>18456.759999999998</v>
      </c>
      <c r="D40" s="339" t="s">
        <v>4483</v>
      </c>
      <c r="E40" s="520">
        <f>SUM(C39:C40)</f>
        <v>22879.839999999997</v>
      </c>
      <c r="F40" s="521"/>
      <c r="G40" s="522"/>
      <c r="H40" s="533"/>
      <c r="I40" s="522">
        <v>600691</v>
      </c>
      <c r="J40" s="715">
        <f t="shared" si="1"/>
        <v>19724</v>
      </c>
      <c r="K40" s="524">
        <f t="shared" si="2"/>
        <v>3155.84</v>
      </c>
      <c r="L40" s="602"/>
      <c r="M40" s="252"/>
    </row>
    <row r="41" spans="1:13" ht="15" customHeight="1" thickBot="1">
      <c r="A41" s="362" t="s">
        <v>3561</v>
      </c>
      <c r="B41" s="415" t="s">
        <v>4448</v>
      </c>
      <c r="C41" s="363">
        <v>33056.519999999997</v>
      </c>
      <c r="D41" s="362" t="s">
        <v>4483</v>
      </c>
      <c r="E41" s="525">
        <f>SUM(C41)</f>
        <v>33056.519999999997</v>
      </c>
      <c r="F41" s="526">
        <f>SUM(E27:E41)</f>
        <v>148062.39999999999</v>
      </c>
      <c r="G41" s="527"/>
      <c r="H41" s="537"/>
      <c r="I41" s="527">
        <v>600653</v>
      </c>
      <c r="J41" s="714">
        <f t="shared" si="1"/>
        <v>28497</v>
      </c>
      <c r="K41" s="529">
        <f t="shared" si="2"/>
        <v>4559.5200000000004</v>
      </c>
      <c r="L41" s="602"/>
      <c r="M41" s="252"/>
    </row>
    <row r="42" spans="1:13" ht="15" customHeight="1">
      <c r="A42" s="339" t="s">
        <v>136</v>
      </c>
      <c r="B42" s="478" t="s">
        <v>4450</v>
      </c>
      <c r="C42" s="446">
        <v>1241.2</v>
      </c>
      <c r="D42" s="339" t="s">
        <v>4485</v>
      </c>
      <c r="E42" s="520">
        <f>SUM(C42:D42)</f>
        <v>1241.2</v>
      </c>
      <c r="F42" s="521"/>
      <c r="G42" s="522"/>
      <c r="H42" s="533"/>
      <c r="I42" s="530">
        <v>803001</v>
      </c>
      <c r="J42" s="716">
        <f t="shared" si="1"/>
        <v>1070</v>
      </c>
      <c r="K42" s="532">
        <f t="shared" si="2"/>
        <v>171.20000000000002</v>
      </c>
      <c r="L42" s="602"/>
      <c r="M42" s="252"/>
    </row>
    <row r="43" spans="1:13" ht="15" customHeight="1">
      <c r="A43" s="339" t="s">
        <v>134</v>
      </c>
      <c r="B43" s="341" t="s">
        <v>4451</v>
      </c>
      <c r="C43" s="353">
        <v>11456.16</v>
      </c>
      <c r="D43" s="339" t="s">
        <v>4485</v>
      </c>
      <c r="E43" s="520"/>
      <c r="F43" s="521"/>
      <c r="G43" s="522"/>
      <c r="H43" s="533"/>
      <c r="I43" s="522"/>
      <c r="J43" s="715"/>
      <c r="K43" s="524"/>
      <c r="L43" s="602"/>
      <c r="M43" s="252"/>
    </row>
    <row r="44" spans="1:13" ht="15" customHeight="1">
      <c r="A44" s="339" t="s">
        <v>134</v>
      </c>
      <c r="B44" s="341" t="s">
        <v>4452</v>
      </c>
      <c r="C44" s="353">
        <v>11456.16</v>
      </c>
      <c r="D44" s="339" t="s">
        <v>4485</v>
      </c>
      <c r="E44" s="520">
        <f>SUM(C43:C44)</f>
        <v>22912.32</v>
      </c>
      <c r="F44" s="521"/>
      <c r="G44" s="522"/>
      <c r="H44" s="533"/>
      <c r="I44" s="522">
        <v>600644</v>
      </c>
      <c r="J44" s="715">
        <f t="shared" si="1"/>
        <v>19752</v>
      </c>
      <c r="K44" s="524">
        <f t="shared" si="2"/>
        <v>3160.32</v>
      </c>
      <c r="L44" s="602"/>
      <c r="M44" s="252"/>
    </row>
    <row r="45" spans="1:13" ht="15" customHeight="1" thickBot="1">
      <c r="A45" s="362" t="s">
        <v>136</v>
      </c>
      <c r="B45" s="415" t="s">
        <v>2961</v>
      </c>
      <c r="C45" s="363">
        <v>15750.48</v>
      </c>
      <c r="D45" s="362" t="s">
        <v>4485</v>
      </c>
      <c r="E45" s="525">
        <f>SUM(C45)</f>
        <v>15750.48</v>
      </c>
      <c r="F45" s="526">
        <f>SUM(E42:E45)</f>
        <v>39904</v>
      </c>
      <c r="G45" s="527"/>
      <c r="H45" s="537"/>
      <c r="I45" s="527">
        <v>600640</v>
      </c>
      <c r="J45" s="714">
        <f t="shared" si="1"/>
        <v>13578</v>
      </c>
      <c r="K45" s="529">
        <f t="shared" si="2"/>
        <v>2172.48</v>
      </c>
      <c r="L45" s="602"/>
      <c r="M45" s="252"/>
    </row>
    <row r="46" spans="1:13" ht="18" customHeight="1" thickBot="1">
      <c r="A46" s="372" t="s">
        <v>390</v>
      </c>
      <c r="B46" s="646" t="s">
        <v>4454</v>
      </c>
      <c r="C46" s="504">
        <v>1241.2</v>
      </c>
      <c r="D46" s="372" t="s">
        <v>4487</v>
      </c>
      <c r="E46" s="543"/>
      <c r="F46" s="544">
        <f>SUM(C46:E46)</f>
        <v>1241.2</v>
      </c>
      <c r="G46" s="545"/>
      <c r="H46" s="546"/>
      <c r="I46" s="527">
        <v>803001</v>
      </c>
      <c r="J46" s="717">
        <f>F46/1.16</f>
        <v>1070</v>
      </c>
      <c r="K46" s="548">
        <f t="shared" si="2"/>
        <v>171.20000000000002</v>
      </c>
      <c r="L46" s="602"/>
      <c r="M46" s="252"/>
    </row>
    <row r="47" spans="1:13" ht="15" customHeight="1">
      <c r="A47" s="339" t="s">
        <v>390</v>
      </c>
      <c r="B47" s="478" t="s">
        <v>4456</v>
      </c>
      <c r="C47" s="422">
        <v>1241.2</v>
      </c>
      <c r="D47" s="339" t="s">
        <v>4489</v>
      </c>
      <c r="E47" s="520"/>
      <c r="F47" s="521"/>
      <c r="G47" s="522"/>
      <c r="H47" s="533"/>
      <c r="I47" s="522"/>
      <c r="J47" s="715"/>
      <c r="K47" s="524"/>
      <c r="L47" s="602"/>
      <c r="M47" s="252"/>
    </row>
    <row r="48" spans="1:13" ht="15" customHeight="1">
      <c r="A48" s="339" t="s">
        <v>136</v>
      </c>
      <c r="B48" s="478" t="s">
        <v>4457</v>
      </c>
      <c r="C48" s="422">
        <v>1241.2</v>
      </c>
      <c r="D48" s="339" t="s">
        <v>4489</v>
      </c>
      <c r="E48" s="520">
        <f>SUM(C47:C48)</f>
        <v>2482.4</v>
      </c>
      <c r="F48" s="521"/>
      <c r="G48" s="522"/>
      <c r="H48" s="533"/>
      <c r="I48" s="522">
        <v>803001</v>
      </c>
      <c r="J48" s="715">
        <f t="shared" si="1"/>
        <v>2140</v>
      </c>
      <c r="K48" s="524">
        <f t="shared" si="2"/>
        <v>342.40000000000003</v>
      </c>
      <c r="L48" s="602"/>
      <c r="M48" s="252"/>
    </row>
    <row r="49" spans="1:13" ht="15" customHeight="1">
      <c r="A49" s="339" t="s">
        <v>242</v>
      </c>
      <c r="B49" s="443" t="s">
        <v>3329</v>
      </c>
      <c r="C49" s="2">
        <v>15671.44</v>
      </c>
      <c r="D49" s="339" t="s">
        <v>4489</v>
      </c>
      <c r="E49" s="520">
        <f>SUM(C49:D49)</f>
        <v>15671.44</v>
      </c>
      <c r="F49" s="521"/>
      <c r="G49" s="522"/>
      <c r="H49" s="533"/>
      <c r="I49" s="522">
        <v>600634</v>
      </c>
      <c r="J49" s="715">
        <f t="shared" si="1"/>
        <v>13509.862068965518</v>
      </c>
      <c r="K49" s="524">
        <f t="shared" si="2"/>
        <v>2161.5779310344828</v>
      </c>
      <c r="L49" s="602"/>
      <c r="M49" s="252"/>
    </row>
    <row r="50" spans="1:13" ht="15" customHeight="1">
      <c r="A50" s="339" t="s">
        <v>136</v>
      </c>
      <c r="B50" s="341" t="s">
        <v>3538</v>
      </c>
      <c r="C50">
        <v>953.9</v>
      </c>
      <c r="D50" s="339" t="s">
        <v>4489</v>
      </c>
      <c r="E50" s="520"/>
      <c r="F50" s="521"/>
      <c r="G50" s="522"/>
      <c r="H50" s="533"/>
      <c r="I50" s="522"/>
      <c r="J50" s="715"/>
      <c r="K50" s="524"/>
      <c r="L50" s="602"/>
      <c r="M50" s="252"/>
    </row>
    <row r="51" spans="1:13" ht="15" customHeight="1">
      <c r="A51" s="339" t="s">
        <v>136</v>
      </c>
      <c r="B51" s="443" t="s">
        <v>3538</v>
      </c>
      <c r="C51" s="2">
        <v>20985.97</v>
      </c>
      <c r="D51" s="339" t="s">
        <v>4489</v>
      </c>
      <c r="E51" s="520">
        <f>SUM(C50:C51)</f>
        <v>21939.870000000003</v>
      </c>
      <c r="F51" s="521"/>
      <c r="G51" s="522"/>
      <c r="H51" s="533"/>
      <c r="I51" s="522">
        <v>600640</v>
      </c>
      <c r="J51" s="715">
        <f t="shared" si="1"/>
        <v>18913.681034482761</v>
      </c>
      <c r="K51" s="524">
        <f t="shared" si="2"/>
        <v>3026.1889655172417</v>
      </c>
      <c r="L51" s="602"/>
      <c r="M51" s="252"/>
    </row>
    <row r="52" spans="1:13" ht="15" customHeight="1">
      <c r="A52" s="339" t="s">
        <v>454</v>
      </c>
      <c r="B52" s="443" t="s">
        <v>1583</v>
      </c>
      <c r="C52" s="2">
        <v>2122.66</v>
      </c>
      <c r="D52" s="339" t="s">
        <v>4489</v>
      </c>
      <c r="E52" s="520"/>
      <c r="F52" s="521"/>
      <c r="G52" s="522"/>
      <c r="H52" s="533"/>
      <c r="I52" s="522"/>
      <c r="J52" s="715"/>
      <c r="K52" s="524"/>
      <c r="L52" s="602"/>
      <c r="M52" s="252"/>
    </row>
    <row r="53" spans="1:13" ht="15" customHeight="1" thickBot="1">
      <c r="A53" s="362" t="s">
        <v>454</v>
      </c>
      <c r="B53" s="566" t="s">
        <v>1583</v>
      </c>
      <c r="C53" s="87">
        <v>38207.839999999997</v>
      </c>
      <c r="D53" s="362" t="s">
        <v>4489</v>
      </c>
      <c r="E53" s="525">
        <f>SUM(C52:C53)</f>
        <v>40330.5</v>
      </c>
      <c r="F53" s="526">
        <f>SUM(E48:E53)</f>
        <v>80424.210000000006</v>
      </c>
      <c r="G53" s="527"/>
      <c r="H53" s="537"/>
      <c r="I53" s="527">
        <v>600610</v>
      </c>
      <c r="J53" s="714">
        <f t="shared" si="1"/>
        <v>34767.672413793109</v>
      </c>
      <c r="K53" s="529">
        <f t="shared" si="2"/>
        <v>5562.8275862068976</v>
      </c>
      <c r="L53" s="602"/>
      <c r="M53" s="252"/>
    </row>
    <row r="54" spans="1:13" ht="18.75" customHeight="1" thickBot="1">
      <c r="A54" s="480" t="s">
        <v>2770</v>
      </c>
      <c r="B54" s="583">
        <v>200028</v>
      </c>
      <c r="C54" s="438">
        <v>-3271.2</v>
      </c>
      <c r="D54" s="372" t="s">
        <v>4490</v>
      </c>
      <c r="E54" s="543"/>
      <c r="F54" s="544">
        <f>SUM(C54)</f>
        <v>-3271.2</v>
      </c>
      <c r="G54" s="545"/>
      <c r="H54" s="546"/>
      <c r="I54" s="527">
        <v>703075</v>
      </c>
      <c r="J54" s="717">
        <f>F54/1.16</f>
        <v>-2820</v>
      </c>
      <c r="K54" s="548">
        <f t="shared" si="2"/>
        <v>-451.2</v>
      </c>
      <c r="L54" s="602"/>
      <c r="M54" s="252"/>
    </row>
    <row r="55" spans="1:13" ht="18.75" customHeight="1" thickBot="1">
      <c r="A55" s="480" t="s">
        <v>2861</v>
      </c>
      <c r="B55" s="583">
        <v>300028</v>
      </c>
      <c r="C55" s="438">
        <v>232000</v>
      </c>
      <c r="D55" s="372" t="s">
        <v>4488</v>
      </c>
      <c r="E55" s="543"/>
      <c r="F55" s="544">
        <f>SUM(C55)</f>
        <v>232000</v>
      </c>
      <c r="G55" s="545"/>
      <c r="H55" s="546"/>
      <c r="I55" s="545">
        <v>803001</v>
      </c>
      <c r="J55" s="717">
        <f>F55/1.16</f>
        <v>200000</v>
      </c>
      <c r="K55" s="548">
        <f t="shared" si="2"/>
        <v>32000</v>
      </c>
      <c r="L55" s="602"/>
      <c r="M55" s="252"/>
    </row>
    <row r="56" spans="1:13" ht="15" customHeight="1">
      <c r="A56" s="380"/>
      <c r="B56" s="414"/>
      <c r="C56" s="48"/>
      <c r="D56" s="380"/>
      <c r="E56" s="520"/>
      <c r="F56" s="521"/>
      <c r="G56" s="522"/>
      <c r="H56" s="533"/>
      <c r="I56" s="522"/>
      <c r="J56" s="715"/>
      <c r="K56" s="524"/>
      <c r="L56" s="602"/>
      <c r="M56" s="252"/>
    </row>
    <row r="57" spans="1:13" ht="15" customHeight="1">
      <c r="A57" s="325"/>
      <c r="B57" s="822"/>
      <c r="C57" s="281">
        <f>SUM(C6:C56)</f>
        <v>413874.33</v>
      </c>
      <c r="D57" s="281"/>
      <c r="E57" s="281"/>
      <c r="F57" s="281">
        <f>SUM(F6:F56)</f>
        <v>413874.32999999996</v>
      </c>
      <c r="G57" s="281"/>
      <c r="H57" s="534">
        <f>SUM(H6:H56)</f>
        <v>0</v>
      </c>
      <c r="I57" s="281"/>
      <c r="J57" s="281">
        <f>SUM(J6:J56)</f>
        <v>356788.21551724139</v>
      </c>
      <c r="K57" s="281">
        <f>SUM(K6:K56)</f>
        <v>57086.114482758618</v>
      </c>
      <c r="L57" s="281"/>
      <c r="M57" s="283"/>
    </row>
    <row r="58" spans="1:13" ht="15" customHeight="1">
      <c r="A58" s="278"/>
      <c r="B58" s="822"/>
      <c r="C58" s="240"/>
      <c r="D58" s="281"/>
      <c r="E58" s="281"/>
      <c r="F58" s="237"/>
      <c r="G58" s="240"/>
      <c r="H58" s="533"/>
      <c r="I58" s="240"/>
      <c r="J58" s="243"/>
      <c r="K58" s="251"/>
      <c r="L58" s="252"/>
      <c r="M58" s="252"/>
    </row>
    <row r="59" spans="1:13" ht="15" customHeight="1">
      <c r="A59" s="697"/>
      <c r="B59" s="1052"/>
      <c r="C59" s="1051"/>
      <c r="D59" s="1051"/>
      <c r="E59" s="1051"/>
      <c r="F59" s="1051"/>
      <c r="G59" s="240"/>
      <c r="H59" s="533"/>
      <c r="I59" s="240"/>
      <c r="J59" s="243"/>
      <c r="K59" s="251"/>
      <c r="L59" s="252"/>
      <c r="M59" s="252"/>
    </row>
    <row r="60" spans="1:13" ht="15.75">
      <c r="A60" s="284"/>
      <c r="B60" s="595"/>
      <c r="C60" s="273"/>
      <c r="D60" s="281"/>
      <c r="E60" s="281"/>
      <c r="F60" s="281"/>
      <c r="G60" s="295"/>
      <c r="H60" s="534"/>
      <c r="I60" s="281"/>
      <c r="J60" s="281"/>
      <c r="K60" s="281"/>
      <c r="L60" s="286"/>
      <c r="M60" s="252"/>
    </row>
    <row r="61" spans="1:13" ht="15.75" thickBot="1">
      <c r="A61" s="603"/>
      <c r="B61" s="595" t="s">
        <v>4494</v>
      </c>
      <c r="C61" s="273"/>
      <c r="D61" s="250"/>
      <c r="E61" s="330"/>
      <c r="F61" s="331"/>
      <c r="G61" s="332"/>
      <c r="H61" s="535"/>
      <c r="I61" s="239"/>
      <c r="J61" s="239"/>
      <c r="K61" s="252"/>
      <c r="L61" s="252"/>
      <c r="M61" s="288"/>
    </row>
    <row r="62" spans="1:13" ht="16.5" thickBot="1">
      <c r="A62" s="284"/>
      <c r="B62" s="273" t="s">
        <v>4495</v>
      </c>
      <c r="C62" s="273"/>
      <c r="D62" s="250"/>
      <c r="E62" s="330" t="s">
        <v>4496</v>
      </c>
      <c r="F62" s="331">
        <v>43019</v>
      </c>
      <c r="G62" s="332">
        <v>703846.49</v>
      </c>
      <c r="H62" s="535"/>
      <c r="I62" s="239"/>
      <c r="J62" s="289" t="s">
        <v>551</v>
      </c>
      <c r="K62" s="290">
        <f>J57+K57-F57</f>
        <v>0</v>
      </c>
      <c r="L62" s="252"/>
      <c r="M62" s="288"/>
    </row>
    <row r="63" spans="1:13" ht="15.75">
      <c r="A63" s="284"/>
      <c r="B63" s="273"/>
      <c r="C63" s="239"/>
      <c r="D63" s="252"/>
      <c r="E63" s="813" t="s">
        <v>4497</v>
      </c>
      <c r="F63" s="812">
        <v>43019</v>
      </c>
      <c r="G63" s="811">
        <v>413874.33</v>
      </c>
      <c r="H63" s="535"/>
      <c r="I63" s="239"/>
      <c r="J63" s="239"/>
      <c r="K63" s="252"/>
      <c r="L63" s="252"/>
      <c r="M63" s="288"/>
    </row>
    <row r="64" spans="1:13" ht="15.75">
      <c r="A64" s="284"/>
      <c r="B64" s="273"/>
      <c r="C64" s="273"/>
      <c r="D64" s="250"/>
      <c r="E64" s="239"/>
      <c r="F64" s="239"/>
      <c r="G64" s="239"/>
      <c r="H64" s="535"/>
      <c r="I64" s="239"/>
      <c r="J64" s="239"/>
      <c r="K64" s="252"/>
      <c r="L64" s="252"/>
      <c r="M64" s="288"/>
    </row>
    <row r="65" spans="1:13" ht="15.75">
      <c r="A65" s="284"/>
      <c r="B65" s="273"/>
      <c r="C65" s="273"/>
      <c r="D65" s="250"/>
      <c r="E65" s="239"/>
      <c r="F65" s="239"/>
      <c r="G65" s="239"/>
      <c r="H65" s="535"/>
      <c r="I65" s="239"/>
      <c r="J65" s="239"/>
      <c r="K65" s="252"/>
      <c r="L65" s="252"/>
      <c r="M65" s="288"/>
    </row>
    <row r="66" spans="1:13" ht="15.75">
      <c r="A66" s="284"/>
      <c r="B66" s="273"/>
      <c r="C66" s="273"/>
      <c r="D66" s="291"/>
      <c r="E66" s="292"/>
      <c r="F66" s="292"/>
      <c r="G66" s="292"/>
      <c r="H66" s="536"/>
      <c r="I66" s="292"/>
      <c r="J66" s="292"/>
      <c r="K66" s="288"/>
      <c r="L66" s="288"/>
      <c r="M66" s="288"/>
    </row>
    <row r="67" spans="1:13" ht="15.75">
      <c r="A67" s="604"/>
      <c r="B67" s="605"/>
      <c r="C67" s="606"/>
      <c r="D67" s="520"/>
      <c r="E67" s="292"/>
      <c r="F67" s="292"/>
      <c r="G67" s="292"/>
      <c r="H67" s="536"/>
      <c r="I67" s="292"/>
      <c r="J67" s="292"/>
      <c r="K67" s="288"/>
      <c r="L67" s="288"/>
      <c r="M67" s="288"/>
    </row>
    <row r="68" spans="1:13" ht="15.75">
      <c r="A68" s="294"/>
      <c r="B68" s="239" t="s">
        <v>25</v>
      </c>
      <c r="C68" s="239"/>
      <c r="D68" s="239"/>
      <c r="E68" s="240"/>
      <c r="F68" s="240"/>
      <c r="G68" s="240"/>
      <c r="H68" s="533"/>
      <c r="I68" s="240"/>
      <c r="J68" s="240"/>
      <c r="K68" s="295"/>
      <c r="L68" s="252"/>
      <c r="M68" s="252"/>
    </row>
    <row r="69" spans="1:13" ht="15.75">
      <c r="A69" s="296"/>
      <c r="B69" s="239" t="s">
        <v>127</v>
      </c>
      <c r="C69" s="239"/>
      <c r="D69" s="239"/>
      <c r="E69" s="240"/>
      <c r="F69" s="240"/>
      <c r="G69" s="240"/>
      <c r="H69" s="533"/>
      <c r="I69" s="240"/>
      <c r="J69" s="240"/>
      <c r="K69" s="295"/>
      <c r="L69" s="252"/>
      <c r="M69" s="252"/>
    </row>
    <row r="70" spans="1:13" ht="15.75">
      <c r="A70" s="297"/>
      <c r="B70" s="239" t="s">
        <v>161</v>
      </c>
      <c r="C70" s="239"/>
      <c r="D70" s="239"/>
      <c r="E70" s="240"/>
      <c r="F70" s="240"/>
      <c r="G70" s="240"/>
      <c r="H70" s="533"/>
      <c r="I70" s="240"/>
      <c r="J70" s="240"/>
      <c r="K70" s="295"/>
      <c r="L70" s="252"/>
      <c r="M70" s="252"/>
    </row>
    <row r="71" spans="1:13" ht="15.75">
      <c r="A71" s="239"/>
      <c r="B71" s="239"/>
      <c r="C71" s="239"/>
      <c r="D71" s="239"/>
      <c r="E71" s="240"/>
      <c r="F71" s="240"/>
      <c r="G71" s="240"/>
      <c r="H71" s="533"/>
      <c r="I71" s="240"/>
      <c r="J71" s="240"/>
      <c r="K71" s="295"/>
      <c r="L71" s="252"/>
      <c r="M71" s="252"/>
    </row>
    <row r="72" spans="1:13" ht="15.75">
      <c r="A72" s="239"/>
      <c r="B72" s="239"/>
      <c r="C72" s="239"/>
      <c r="D72" s="239"/>
      <c r="E72" s="240"/>
      <c r="F72" s="240"/>
      <c r="G72" s="240"/>
      <c r="H72" s="533"/>
      <c r="I72" s="240"/>
      <c r="J72" s="240"/>
      <c r="K72" s="295"/>
      <c r="L72" s="252"/>
      <c r="M72" s="252"/>
    </row>
    <row r="73" spans="1:13">
      <c r="K73" s="45"/>
      <c r="L73" s="49"/>
      <c r="M73" s="49"/>
    </row>
    <row r="74" spans="1:13">
      <c r="K74" s="45"/>
      <c r="L74" s="49"/>
      <c r="M74" s="49"/>
    </row>
    <row r="75" spans="1:13">
      <c r="K75" s="45"/>
      <c r="L75" s="49"/>
      <c r="M75" s="49"/>
    </row>
    <row r="76" spans="1:13">
      <c r="K76" s="45"/>
      <c r="L76" s="49"/>
      <c r="M76" s="49"/>
    </row>
    <row r="77" spans="1:13">
      <c r="K77" s="45"/>
      <c r="L77" s="49"/>
      <c r="M77" s="49"/>
    </row>
    <row r="78" spans="1:13">
      <c r="K78" s="45"/>
      <c r="L78" s="49"/>
      <c r="M78" s="49"/>
    </row>
    <row r="79" spans="1:13">
      <c r="K79" s="45"/>
      <c r="L79" s="49"/>
      <c r="M79" s="49"/>
    </row>
    <row r="80" spans="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</sheetData>
  <autoFilter ref="A5:L60"/>
  <sortState ref="A6:D53">
    <sortCondition ref="D6:D53"/>
  </sortState>
  <mergeCells count="3">
    <mergeCell ref="I3:K3"/>
    <mergeCell ref="A4:D4"/>
    <mergeCell ref="B59:F59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51"/>
  <sheetViews>
    <sheetView zoomScale="101" zoomScaleNormal="101" workbookViewId="0">
      <pane ySplit="4" topLeftCell="A14" activePane="bottomLeft" state="frozenSplit"/>
      <selection pane="bottomLeft" activeCell="N8" sqref="N8:N40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4498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4499</v>
      </c>
      <c r="B5" s="343" t="s">
        <v>2731</v>
      </c>
      <c r="C5" s="343" t="s">
        <v>3732</v>
      </c>
      <c r="D5" s="431"/>
      <c r="E5" s="431"/>
      <c r="F5" s="431"/>
      <c r="G5" s="344">
        <v>-9000.44</v>
      </c>
      <c r="H5" s="335"/>
      <c r="I5" s="399"/>
      <c r="J5" s="336"/>
      <c r="K5" s="337"/>
      <c r="L5" s="337"/>
      <c r="M5" s="637" t="s">
        <v>138</v>
      </c>
      <c r="N5" s="339" t="s">
        <v>3748</v>
      </c>
      <c r="O5" s="339" t="s">
        <v>136</v>
      </c>
      <c r="P5" s="339" t="s">
        <v>4579</v>
      </c>
      <c r="Q5" s="642"/>
      <c r="R5" s="29"/>
    </row>
    <row r="6" spans="1:18" s="24" customFormat="1" ht="12.75">
      <c r="A6" s="343" t="s">
        <v>4500</v>
      </c>
      <c r="B6" s="343" t="s">
        <v>2731</v>
      </c>
      <c r="C6" s="343" t="s">
        <v>3330</v>
      </c>
      <c r="D6" s="431"/>
      <c r="E6" s="431"/>
      <c r="F6" s="431"/>
      <c r="G6" s="344">
        <v>-9000.44</v>
      </c>
      <c r="H6" s="335" t="s">
        <v>133</v>
      </c>
      <c r="I6" s="399"/>
      <c r="J6" s="336"/>
      <c r="K6" s="337"/>
      <c r="L6" s="337"/>
      <c r="M6" s="637" t="s">
        <v>138</v>
      </c>
      <c r="N6" s="339" t="s">
        <v>4540</v>
      </c>
      <c r="O6" s="339" t="s">
        <v>136</v>
      </c>
      <c r="P6" s="339" t="s">
        <v>4582</v>
      </c>
      <c r="Q6" s="642"/>
      <c r="R6" s="29"/>
    </row>
    <row r="7" spans="1:18" s="24" customFormat="1" ht="12.75">
      <c r="A7" s="343" t="s">
        <v>4500</v>
      </c>
      <c r="B7" s="343" t="s">
        <v>2731</v>
      </c>
      <c r="C7" s="343" t="s">
        <v>2957</v>
      </c>
      <c r="D7" s="431"/>
      <c r="E7" s="431"/>
      <c r="F7" s="431"/>
      <c r="G7" s="344">
        <v>-15750.48</v>
      </c>
      <c r="H7" s="335" t="s">
        <v>135</v>
      </c>
      <c r="I7" s="399"/>
      <c r="J7" s="336"/>
      <c r="K7" s="337"/>
      <c r="L7" s="337"/>
      <c r="M7" s="637" t="s">
        <v>138</v>
      </c>
      <c r="N7" s="339" t="s">
        <v>3007</v>
      </c>
      <c r="O7" s="339" t="s">
        <v>136</v>
      </c>
      <c r="P7" s="339" t="s">
        <v>4582</v>
      </c>
      <c r="Q7" s="642"/>
      <c r="R7" s="29"/>
    </row>
    <row r="8" spans="1:18" s="24" customFormat="1" ht="12.75">
      <c r="A8" s="571" t="s">
        <v>4501</v>
      </c>
      <c r="B8" s="571" t="s">
        <v>2834</v>
      </c>
      <c r="C8" s="579" t="s">
        <v>4502</v>
      </c>
      <c r="D8" s="431"/>
      <c r="E8" s="431"/>
      <c r="F8" s="431"/>
      <c r="G8" s="580">
        <v>1241.2</v>
      </c>
      <c r="H8" s="335"/>
      <c r="I8" s="399"/>
      <c r="J8" s="336"/>
      <c r="K8" s="337"/>
      <c r="L8" s="337"/>
      <c r="M8" s="637" t="s">
        <v>138</v>
      </c>
      <c r="N8" s="339" t="s">
        <v>4541</v>
      </c>
      <c r="O8" s="339" t="s">
        <v>2905</v>
      </c>
      <c r="P8" s="339" t="s">
        <v>4577</v>
      </c>
      <c r="Q8" s="642"/>
      <c r="R8" s="29"/>
    </row>
    <row r="9" spans="1:18" s="24" customFormat="1" ht="12.75">
      <c r="A9" s="571" t="s">
        <v>4501</v>
      </c>
      <c r="B9" s="571" t="s">
        <v>2834</v>
      </c>
      <c r="C9" s="579" t="s">
        <v>4503</v>
      </c>
      <c r="D9" s="431"/>
      <c r="E9" s="431"/>
      <c r="F9" s="431"/>
      <c r="G9" s="580">
        <v>1241.2</v>
      </c>
      <c r="H9" s="335"/>
      <c r="I9" s="399"/>
      <c r="J9" s="336"/>
      <c r="K9" s="337"/>
      <c r="L9" s="337"/>
      <c r="M9" s="637" t="s">
        <v>138</v>
      </c>
      <c r="N9" s="339" t="s">
        <v>4542</v>
      </c>
      <c r="O9" s="339" t="s">
        <v>2905</v>
      </c>
      <c r="P9" s="339" t="s">
        <v>4577</v>
      </c>
      <c r="Q9" s="642"/>
      <c r="R9" s="29"/>
    </row>
    <row r="10" spans="1:18" s="24" customFormat="1" ht="12.75">
      <c r="A10" s="571" t="s">
        <v>4501</v>
      </c>
      <c r="B10" s="571" t="s">
        <v>2834</v>
      </c>
      <c r="C10" s="579" t="s">
        <v>4504</v>
      </c>
      <c r="D10" s="431"/>
      <c r="E10" s="431"/>
      <c r="F10" s="431"/>
      <c r="G10" s="580">
        <v>1241.2</v>
      </c>
      <c r="H10" s="335"/>
      <c r="I10" s="399"/>
      <c r="J10" s="336"/>
      <c r="K10" s="337"/>
      <c r="L10" s="337"/>
      <c r="M10" s="637" t="s">
        <v>138</v>
      </c>
      <c r="N10" s="339" t="s">
        <v>4543</v>
      </c>
      <c r="O10" s="339" t="s">
        <v>2905</v>
      </c>
      <c r="P10" s="339" t="s">
        <v>4577</v>
      </c>
      <c r="Q10" s="642"/>
      <c r="R10" s="29"/>
    </row>
    <row r="11" spans="1:18" s="24" customFormat="1" ht="12.75">
      <c r="A11" s="571" t="s">
        <v>4501</v>
      </c>
      <c r="B11" s="571" t="s">
        <v>2834</v>
      </c>
      <c r="C11" s="579" t="s">
        <v>4505</v>
      </c>
      <c r="D11" s="431"/>
      <c r="E11" s="431"/>
      <c r="F11" s="431"/>
      <c r="G11" s="580">
        <v>1241.2</v>
      </c>
      <c r="H11" s="335"/>
      <c r="I11" s="399"/>
      <c r="J11" s="336"/>
      <c r="K11" s="337"/>
      <c r="L11" s="337"/>
      <c r="M11" s="637" t="s">
        <v>138</v>
      </c>
      <c r="N11" s="339" t="s">
        <v>4544</v>
      </c>
      <c r="O11" s="339" t="s">
        <v>2905</v>
      </c>
      <c r="P11" s="339" t="s">
        <v>4577</v>
      </c>
      <c r="Q11" s="642"/>
      <c r="R11" s="29"/>
    </row>
    <row r="12" spans="1:18" s="24" customFormat="1" ht="12.75">
      <c r="A12" s="571" t="s">
        <v>4501</v>
      </c>
      <c r="B12" s="571" t="s">
        <v>2834</v>
      </c>
      <c r="C12" s="579" t="s">
        <v>4506</v>
      </c>
      <c r="D12" s="431"/>
      <c r="E12" s="431"/>
      <c r="F12" s="431"/>
      <c r="G12" s="580">
        <v>1241.2</v>
      </c>
      <c r="H12" s="335"/>
      <c r="I12" s="399"/>
      <c r="J12" s="336"/>
      <c r="K12" s="337"/>
      <c r="L12" s="337"/>
      <c r="M12" s="637" t="s">
        <v>138</v>
      </c>
      <c r="N12" s="339" t="s">
        <v>4545</v>
      </c>
      <c r="O12" s="339" t="s">
        <v>2905</v>
      </c>
      <c r="P12" s="339" t="s">
        <v>4577</v>
      </c>
      <c r="Q12" s="642"/>
      <c r="R12" s="29"/>
    </row>
    <row r="13" spans="1:18" s="24" customFormat="1" ht="12.75">
      <c r="A13" s="571" t="s">
        <v>4501</v>
      </c>
      <c r="B13" s="571" t="s">
        <v>2834</v>
      </c>
      <c r="C13" s="579" t="s">
        <v>4507</v>
      </c>
      <c r="D13" s="431"/>
      <c r="E13" s="431"/>
      <c r="F13" s="431"/>
      <c r="G13" s="580">
        <v>1241.2</v>
      </c>
      <c r="H13" s="335"/>
      <c r="I13" s="399"/>
      <c r="J13" s="336"/>
      <c r="K13" s="337"/>
      <c r="L13" s="337"/>
      <c r="M13" s="637" t="s">
        <v>138</v>
      </c>
      <c r="N13" s="339" t="s">
        <v>4546</v>
      </c>
      <c r="O13" s="339" t="s">
        <v>1296</v>
      </c>
      <c r="P13" s="339" t="s">
        <v>4577</v>
      </c>
      <c r="Q13" s="642"/>
      <c r="R13" s="29"/>
    </row>
    <row r="14" spans="1:18" s="24" customFormat="1" ht="12.75">
      <c r="A14" s="571" t="s">
        <v>4499</v>
      </c>
      <c r="B14" s="571" t="s">
        <v>2834</v>
      </c>
      <c r="C14" s="579" t="s">
        <v>4509</v>
      </c>
      <c r="D14" s="431"/>
      <c r="E14" s="431"/>
      <c r="F14" s="431"/>
      <c r="G14" s="572">
        <v>1241.2</v>
      </c>
      <c r="H14" s="335"/>
      <c r="I14" s="399"/>
      <c r="J14" s="336"/>
      <c r="K14" s="337"/>
      <c r="L14" s="337"/>
      <c r="M14" s="637" t="s">
        <v>138</v>
      </c>
      <c r="N14" s="339" t="s">
        <v>4547</v>
      </c>
      <c r="O14" s="339" t="s">
        <v>136</v>
      </c>
      <c r="P14" s="339" t="s">
        <v>4578</v>
      </c>
      <c r="Q14" s="642"/>
      <c r="R14" s="29"/>
    </row>
    <row r="15" spans="1:18" s="24" customFormat="1" ht="12.75">
      <c r="A15" s="571" t="s">
        <v>4499</v>
      </c>
      <c r="B15" s="571" t="s">
        <v>2834</v>
      </c>
      <c r="C15" s="579" t="s">
        <v>4510</v>
      </c>
      <c r="D15" s="431"/>
      <c r="E15" s="431"/>
      <c r="F15" s="431"/>
      <c r="G15" s="572">
        <v>1241.2</v>
      </c>
      <c r="H15" s="335"/>
      <c r="I15" s="399"/>
      <c r="J15" s="336"/>
      <c r="K15" s="337"/>
      <c r="L15" s="337"/>
      <c r="M15" s="637" t="s">
        <v>138</v>
      </c>
      <c r="N15" s="339" t="s">
        <v>4548</v>
      </c>
      <c r="O15" s="339" t="s">
        <v>136</v>
      </c>
      <c r="P15" s="339" t="s">
        <v>4578</v>
      </c>
      <c r="Q15" s="642"/>
      <c r="R15" s="29"/>
    </row>
    <row r="16" spans="1:18" s="24" customFormat="1" ht="12.75">
      <c r="A16" s="571" t="s">
        <v>4499</v>
      </c>
      <c r="B16" s="571" t="s">
        <v>2834</v>
      </c>
      <c r="C16" s="579" t="s">
        <v>4511</v>
      </c>
      <c r="D16" s="431"/>
      <c r="E16" s="431"/>
      <c r="F16" s="431"/>
      <c r="G16" s="572">
        <v>1241.2</v>
      </c>
      <c r="H16" s="335"/>
      <c r="I16" s="399"/>
      <c r="J16" s="336"/>
      <c r="K16" s="337"/>
      <c r="L16" s="337"/>
      <c r="M16" s="637" t="s">
        <v>138</v>
      </c>
      <c r="N16" s="339" t="s">
        <v>4549</v>
      </c>
      <c r="O16" s="339" t="s">
        <v>136</v>
      </c>
      <c r="P16" s="339" t="s">
        <v>4578</v>
      </c>
      <c r="Q16" s="642"/>
      <c r="R16" s="29"/>
    </row>
    <row r="17" spans="1:18" s="24" customFormat="1" ht="12.75">
      <c r="A17" s="571" t="s">
        <v>4499</v>
      </c>
      <c r="B17" s="571" t="s">
        <v>2834</v>
      </c>
      <c r="C17" s="579" t="s">
        <v>4512</v>
      </c>
      <c r="D17" s="431"/>
      <c r="E17" s="431"/>
      <c r="F17" s="431"/>
      <c r="G17" s="572">
        <v>1241.2</v>
      </c>
      <c r="H17" s="335"/>
      <c r="I17" s="399"/>
      <c r="J17" s="336"/>
      <c r="K17" s="337"/>
      <c r="L17" s="337"/>
      <c r="M17" s="637" t="s">
        <v>138</v>
      </c>
      <c r="N17" s="339" t="s">
        <v>4550</v>
      </c>
      <c r="O17" s="339" t="s">
        <v>136</v>
      </c>
      <c r="P17" s="339" t="s">
        <v>4578</v>
      </c>
      <c r="Q17" s="642"/>
      <c r="R17" s="29"/>
    </row>
    <row r="18" spans="1:18" s="24" customFormat="1" ht="12.75">
      <c r="A18" s="571" t="s">
        <v>4513</v>
      </c>
      <c r="B18" s="571" t="s">
        <v>2834</v>
      </c>
      <c r="C18" s="579" t="s">
        <v>4514</v>
      </c>
      <c r="D18" s="431"/>
      <c r="E18" s="431"/>
      <c r="F18" s="431"/>
      <c r="G18" s="580">
        <v>1241.2</v>
      </c>
      <c r="H18" s="335"/>
      <c r="I18" s="399"/>
      <c r="J18" s="336"/>
      <c r="K18" s="337"/>
      <c r="L18" s="337"/>
      <c r="M18" s="637" t="s">
        <v>138</v>
      </c>
      <c r="N18" s="339" t="s">
        <v>4551</v>
      </c>
      <c r="O18" s="339" t="s">
        <v>136</v>
      </c>
      <c r="P18" s="339" t="s">
        <v>4580</v>
      </c>
      <c r="Q18" s="642"/>
      <c r="R18" s="29"/>
    </row>
    <row r="19" spans="1:18" s="24" customFormat="1" ht="12.75">
      <c r="A19" s="571" t="s">
        <v>4513</v>
      </c>
      <c r="B19" s="571" t="s">
        <v>2834</v>
      </c>
      <c r="C19" s="579" t="s">
        <v>4515</v>
      </c>
      <c r="D19" s="431"/>
      <c r="E19" s="431"/>
      <c r="F19" s="431"/>
      <c r="G19" s="580">
        <v>1241.2</v>
      </c>
      <c r="H19" s="335"/>
      <c r="I19" s="399"/>
      <c r="J19" s="336"/>
      <c r="K19" s="337"/>
      <c r="L19" s="337"/>
      <c r="M19" s="637" t="s">
        <v>138</v>
      </c>
      <c r="N19" s="339" t="s">
        <v>4552</v>
      </c>
      <c r="O19" s="339" t="s">
        <v>136</v>
      </c>
      <c r="P19" s="339" t="s">
        <v>4580</v>
      </c>
      <c r="Q19" s="642"/>
      <c r="R19" s="29"/>
    </row>
    <row r="20" spans="1:18" s="24" customFormat="1" ht="12.75">
      <c r="A20" s="571" t="s">
        <v>4513</v>
      </c>
      <c r="B20" s="571" t="s">
        <v>2834</v>
      </c>
      <c r="C20" s="579" t="s">
        <v>4516</v>
      </c>
      <c r="D20" s="431"/>
      <c r="E20" s="431"/>
      <c r="F20" s="431"/>
      <c r="G20" s="580">
        <v>1241.2</v>
      </c>
      <c r="H20" s="335"/>
      <c r="I20" s="399"/>
      <c r="J20" s="336"/>
      <c r="K20" s="337"/>
      <c r="L20" s="337"/>
      <c r="M20" s="637" t="s">
        <v>138</v>
      </c>
      <c r="N20" s="339" t="s">
        <v>4553</v>
      </c>
      <c r="O20" s="339" t="s">
        <v>2905</v>
      </c>
      <c r="P20" s="339" t="s">
        <v>4580</v>
      </c>
      <c r="Q20" s="642"/>
      <c r="R20" s="29"/>
    </row>
    <row r="21" spans="1:18" s="24" customFormat="1" ht="12.75">
      <c r="A21" s="571" t="s">
        <v>4513</v>
      </c>
      <c r="B21" s="571" t="s">
        <v>2834</v>
      </c>
      <c r="C21" s="579" t="s">
        <v>4517</v>
      </c>
      <c r="D21" s="431"/>
      <c r="E21" s="431"/>
      <c r="F21" s="431"/>
      <c r="G21" s="580">
        <v>1241.2</v>
      </c>
      <c r="H21" s="335"/>
      <c r="I21" s="399"/>
      <c r="J21" s="336"/>
      <c r="K21" s="337"/>
      <c r="L21" s="337"/>
      <c r="M21" s="637" t="s">
        <v>138</v>
      </c>
      <c r="N21" s="339" t="s">
        <v>4554</v>
      </c>
      <c r="O21" s="339" t="s">
        <v>2905</v>
      </c>
      <c r="P21" s="339" t="s">
        <v>4580</v>
      </c>
      <c r="Q21" s="642"/>
      <c r="R21" s="29"/>
    </row>
    <row r="22" spans="1:18" s="24" customFormat="1" ht="12.75">
      <c r="A22" s="571" t="s">
        <v>4513</v>
      </c>
      <c r="B22" s="571" t="s">
        <v>2834</v>
      </c>
      <c r="C22" s="579" t="s">
        <v>4518</v>
      </c>
      <c r="D22" s="431"/>
      <c r="E22" s="431"/>
      <c r="F22" s="431"/>
      <c r="G22" s="580">
        <v>1241.2</v>
      </c>
      <c r="H22" s="335"/>
      <c r="I22" s="399"/>
      <c r="J22" s="336"/>
      <c r="K22" s="337"/>
      <c r="L22" s="337"/>
      <c r="M22" s="637" t="s">
        <v>138</v>
      </c>
      <c r="N22" s="339" t="s">
        <v>4555</v>
      </c>
      <c r="O22" s="339" t="s">
        <v>2905</v>
      </c>
      <c r="P22" s="339" t="s">
        <v>4580</v>
      </c>
      <c r="Q22" s="642"/>
      <c r="R22" s="29"/>
    </row>
    <row r="23" spans="1:18" s="24" customFormat="1" ht="12.75">
      <c r="A23" s="571" t="s">
        <v>4500</v>
      </c>
      <c r="B23" s="571" t="s">
        <v>2834</v>
      </c>
      <c r="C23" s="579" t="s">
        <v>4521</v>
      </c>
      <c r="D23" s="431"/>
      <c r="E23" s="431"/>
      <c r="F23" s="431"/>
      <c r="G23" s="580">
        <v>1241.2</v>
      </c>
      <c r="H23" s="335"/>
      <c r="I23" s="399"/>
      <c r="J23" s="336"/>
      <c r="K23" s="337"/>
      <c r="L23" s="337"/>
      <c r="M23" s="637" t="s">
        <v>138</v>
      </c>
      <c r="N23" s="339" t="s">
        <v>4556</v>
      </c>
      <c r="O23" s="339" t="s">
        <v>457</v>
      </c>
      <c r="P23" s="339" t="s">
        <v>4581</v>
      </c>
      <c r="Q23" s="642"/>
      <c r="R23" s="29"/>
    </row>
    <row r="24" spans="1:18" s="24" customFormat="1" ht="12.75">
      <c r="A24" s="571" t="s">
        <v>4522</v>
      </c>
      <c r="B24" s="571" t="s">
        <v>2834</v>
      </c>
      <c r="C24" s="579" t="s">
        <v>4523</v>
      </c>
      <c r="D24" s="431"/>
      <c r="E24" s="431"/>
      <c r="F24" s="431"/>
      <c r="G24" s="580">
        <v>1241.2</v>
      </c>
      <c r="H24" s="335"/>
      <c r="I24" s="399"/>
      <c r="J24" s="336"/>
      <c r="K24" s="337"/>
      <c r="L24" s="337"/>
      <c r="M24" s="637" t="s">
        <v>138</v>
      </c>
      <c r="N24" s="339" t="s">
        <v>4557</v>
      </c>
      <c r="O24" s="339" t="s">
        <v>2905</v>
      </c>
      <c r="P24" s="339" t="s">
        <v>4583</v>
      </c>
      <c r="Q24" s="642"/>
      <c r="R24" s="29"/>
    </row>
    <row r="25" spans="1:18" s="24" customFormat="1" ht="12.75">
      <c r="A25" s="571" t="s">
        <v>4522</v>
      </c>
      <c r="B25" s="571" t="s">
        <v>2834</v>
      </c>
      <c r="C25" s="579" t="s">
        <v>4524</v>
      </c>
      <c r="D25" s="431"/>
      <c r="E25" s="431"/>
      <c r="F25" s="431"/>
      <c r="G25" s="580">
        <v>1241.2</v>
      </c>
      <c r="H25" s="335"/>
      <c r="I25" s="399"/>
      <c r="J25" s="336"/>
      <c r="K25" s="337"/>
      <c r="L25" s="337"/>
      <c r="M25" s="637" t="s">
        <v>138</v>
      </c>
      <c r="N25" s="339" t="s">
        <v>4558</v>
      </c>
      <c r="O25" s="339" t="s">
        <v>2905</v>
      </c>
      <c r="P25" s="339" t="s">
        <v>4583</v>
      </c>
      <c r="Q25" s="642"/>
      <c r="R25" s="29"/>
    </row>
    <row r="26" spans="1:18" s="24" customFormat="1" ht="12.75">
      <c r="A26" s="571" t="s">
        <v>4522</v>
      </c>
      <c r="B26" s="571" t="s">
        <v>2834</v>
      </c>
      <c r="C26" s="579" t="s">
        <v>4525</v>
      </c>
      <c r="D26" s="431"/>
      <c r="E26" s="431"/>
      <c r="F26" s="431"/>
      <c r="G26" s="580">
        <v>1241.2</v>
      </c>
      <c r="H26" s="335"/>
      <c r="I26" s="399"/>
      <c r="J26" s="336"/>
      <c r="K26" s="337"/>
      <c r="L26" s="337"/>
      <c r="M26" s="637" t="s">
        <v>138</v>
      </c>
      <c r="N26" s="339" t="s">
        <v>4559</v>
      </c>
      <c r="O26" s="339" t="s">
        <v>2905</v>
      </c>
      <c r="P26" s="339" t="s">
        <v>4583</v>
      </c>
      <c r="Q26" s="642"/>
      <c r="R26" s="29"/>
    </row>
    <row r="27" spans="1:18" s="24" customFormat="1" ht="12.75">
      <c r="A27" s="571" t="s">
        <v>4522</v>
      </c>
      <c r="B27" s="571" t="s">
        <v>2834</v>
      </c>
      <c r="C27" s="579" t="s">
        <v>4526</v>
      </c>
      <c r="D27" s="431"/>
      <c r="E27" s="431"/>
      <c r="F27" s="431"/>
      <c r="G27" s="580">
        <v>1241.2</v>
      </c>
      <c r="H27" s="335"/>
      <c r="I27" s="399"/>
      <c r="J27" s="336"/>
      <c r="K27" s="337"/>
      <c r="L27" s="337"/>
      <c r="M27" s="637" t="s">
        <v>138</v>
      </c>
      <c r="N27" s="339" t="s">
        <v>4560</v>
      </c>
      <c r="O27" s="339" t="s">
        <v>2905</v>
      </c>
      <c r="P27" s="339" t="s">
        <v>4583</v>
      </c>
      <c r="Q27" s="642"/>
      <c r="R27" s="29"/>
    </row>
    <row r="28" spans="1:18" s="24" customFormat="1" ht="12.75">
      <c r="A28" s="571" t="s">
        <v>4522</v>
      </c>
      <c r="B28" s="571" t="s">
        <v>2834</v>
      </c>
      <c r="C28" s="579" t="s">
        <v>4527</v>
      </c>
      <c r="D28" s="431"/>
      <c r="E28" s="431"/>
      <c r="F28" s="431"/>
      <c r="G28" s="580">
        <v>1241.2</v>
      </c>
      <c r="H28" s="335"/>
      <c r="I28" s="399"/>
      <c r="J28" s="336"/>
      <c r="K28" s="337"/>
      <c r="L28" s="337"/>
      <c r="M28" s="637" t="s">
        <v>138</v>
      </c>
      <c r="N28" s="339" t="s">
        <v>4561</v>
      </c>
      <c r="O28" s="339" t="s">
        <v>2905</v>
      </c>
      <c r="P28" s="339" t="s">
        <v>4583</v>
      </c>
      <c r="Q28" s="642"/>
      <c r="R28" s="29"/>
    </row>
    <row r="29" spans="1:18" s="24" customFormat="1" ht="12.75">
      <c r="A29" s="571" t="s">
        <v>4522</v>
      </c>
      <c r="B29" s="571" t="s">
        <v>2834</v>
      </c>
      <c r="C29" s="579" t="s">
        <v>4528</v>
      </c>
      <c r="D29" s="431"/>
      <c r="E29" s="431"/>
      <c r="F29" s="431"/>
      <c r="G29" s="580">
        <v>1241.2</v>
      </c>
      <c r="H29" s="335"/>
      <c r="I29" s="399"/>
      <c r="J29" s="336"/>
      <c r="K29" s="337"/>
      <c r="L29" s="337"/>
      <c r="M29" s="637" t="s">
        <v>138</v>
      </c>
      <c r="N29" s="339" t="s">
        <v>4562</v>
      </c>
      <c r="O29" s="339" t="s">
        <v>136</v>
      </c>
      <c r="P29" s="339" t="s">
        <v>4583</v>
      </c>
      <c r="Q29" s="642"/>
      <c r="R29" s="29"/>
    </row>
    <row r="30" spans="1:18" s="24" customFormat="1" ht="12.75">
      <c r="A30" s="571" t="s">
        <v>4522</v>
      </c>
      <c r="B30" s="571" t="s">
        <v>2834</v>
      </c>
      <c r="C30" s="579" t="s">
        <v>4529</v>
      </c>
      <c r="D30" s="431"/>
      <c r="E30" s="431"/>
      <c r="F30" s="431"/>
      <c r="G30" s="580">
        <v>1241.2</v>
      </c>
      <c r="H30" s="335"/>
      <c r="I30" s="399"/>
      <c r="J30" s="336"/>
      <c r="K30" s="337"/>
      <c r="L30" s="337"/>
      <c r="M30" s="637" t="s">
        <v>138</v>
      </c>
      <c r="N30" s="339" t="s">
        <v>4563</v>
      </c>
      <c r="O30" s="339" t="s">
        <v>136</v>
      </c>
      <c r="P30" s="339" t="s">
        <v>4583</v>
      </c>
      <c r="Q30" s="642"/>
      <c r="R30" s="29"/>
    </row>
    <row r="31" spans="1:18" s="24" customFormat="1" ht="12.75">
      <c r="A31" s="571" t="s">
        <v>4522</v>
      </c>
      <c r="B31" s="571" t="s">
        <v>2834</v>
      </c>
      <c r="C31" s="579" t="s">
        <v>4530</v>
      </c>
      <c r="D31" s="431"/>
      <c r="E31" s="431"/>
      <c r="F31" s="431"/>
      <c r="G31" s="580">
        <v>1241.2</v>
      </c>
      <c r="H31" s="335"/>
      <c r="I31" s="399"/>
      <c r="J31" s="336"/>
      <c r="K31" s="337"/>
      <c r="L31" s="337"/>
      <c r="M31" s="637" t="s">
        <v>138</v>
      </c>
      <c r="N31" s="339" t="s">
        <v>4564</v>
      </c>
      <c r="O31" s="339" t="s">
        <v>2905</v>
      </c>
      <c r="P31" s="339" t="s">
        <v>4583</v>
      </c>
      <c r="Q31" s="642"/>
      <c r="R31" s="29"/>
    </row>
    <row r="32" spans="1:18" s="24" customFormat="1" ht="12.75">
      <c r="A32" s="571" t="s">
        <v>4522</v>
      </c>
      <c r="B32" s="571" t="s">
        <v>2834</v>
      </c>
      <c r="C32" s="579" t="s">
        <v>4531</v>
      </c>
      <c r="D32" s="431"/>
      <c r="E32" s="431"/>
      <c r="F32" s="431"/>
      <c r="G32" s="580">
        <v>1241.2</v>
      </c>
      <c r="H32" s="335"/>
      <c r="I32" s="399"/>
      <c r="J32" s="336"/>
      <c r="K32" s="337"/>
      <c r="L32" s="337"/>
      <c r="M32" s="637" t="s">
        <v>138</v>
      </c>
      <c r="N32" s="339" t="s">
        <v>4565</v>
      </c>
      <c r="O32" s="339" t="s">
        <v>2905</v>
      </c>
      <c r="P32" s="339" t="s">
        <v>4583</v>
      </c>
      <c r="Q32" s="642"/>
      <c r="R32" s="29"/>
    </row>
    <row r="33" spans="1:18" s="24" customFormat="1" ht="12.75">
      <c r="A33" s="571" t="s">
        <v>4522</v>
      </c>
      <c r="B33" s="571" t="s">
        <v>2834</v>
      </c>
      <c r="C33" s="579" t="s">
        <v>4532</v>
      </c>
      <c r="D33" s="431"/>
      <c r="E33" s="431"/>
      <c r="F33" s="431"/>
      <c r="G33" s="580">
        <v>1241.2</v>
      </c>
      <c r="H33" s="335"/>
      <c r="I33" s="399"/>
      <c r="J33" s="336"/>
      <c r="K33" s="337"/>
      <c r="L33" s="337"/>
      <c r="M33" s="637" t="s">
        <v>138</v>
      </c>
      <c r="N33" s="339" t="s">
        <v>4566</v>
      </c>
      <c r="O33" s="339" t="s">
        <v>2905</v>
      </c>
      <c r="P33" s="339" t="s">
        <v>4583</v>
      </c>
      <c r="Q33" s="642"/>
      <c r="R33" s="29"/>
    </row>
    <row r="34" spans="1:18" s="24" customFormat="1" ht="12.75">
      <c r="A34" s="571" t="s">
        <v>4522</v>
      </c>
      <c r="B34" s="571" t="s">
        <v>2834</v>
      </c>
      <c r="C34" s="579" t="s">
        <v>4533</v>
      </c>
      <c r="D34" s="431"/>
      <c r="E34" s="431"/>
      <c r="F34" s="431"/>
      <c r="G34" s="580">
        <v>1241.2</v>
      </c>
      <c r="H34" s="335"/>
      <c r="I34" s="399"/>
      <c r="J34" s="336"/>
      <c r="K34" s="337"/>
      <c r="L34" s="337"/>
      <c r="M34" s="637" t="s">
        <v>138</v>
      </c>
      <c r="N34" s="339" t="s">
        <v>4567</v>
      </c>
      <c r="O34" s="339" t="s">
        <v>2905</v>
      </c>
      <c r="P34" s="339" t="s">
        <v>4583</v>
      </c>
      <c r="Q34" s="642"/>
      <c r="R34" s="29"/>
    </row>
    <row r="35" spans="1:18" s="24" customFormat="1" ht="12.75">
      <c r="A35" s="571" t="s">
        <v>4522</v>
      </c>
      <c r="B35" s="571" t="s">
        <v>2834</v>
      </c>
      <c r="C35" s="579" t="s">
        <v>4534</v>
      </c>
      <c r="D35" s="431"/>
      <c r="E35" s="431"/>
      <c r="F35" s="431"/>
      <c r="G35" s="580">
        <v>1241.2</v>
      </c>
      <c r="H35" s="335"/>
      <c r="I35" s="399"/>
      <c r="J35" s="336"/>
      <c r="K35" s="337"/>
      <c r="L35" s="337"/>
      <c r="M35" s="637" t="s">
        <v>138</v>
      </c>
      <c r="N35" s="339" t="s">
        <v>4568</v>
      </c>
      <c r="O35" s="339" t="s">
        <v>2905</v>
      </c>
      <c r="P35" s="339" t="s">
        <v>4583</v>
      </c>
      <c r="Q35" s="642"/>
      <c r="R35" s="29"/>
    </row>
    <row r="36" spans="1:18" s="24" customFormat="1" ht="12.75">
      <c r="A36" s="571" t="s">
        <v>4522</v>
      </c>
      <c r="B36" s="571" t="s">
        <v>2834</v>
      </c>
      <c r="C36" s="579" t="s">
        <v>4535</v>
      </c>
      <c r="D36" s="431"/>
      <c r="E36" s="431"/>
      <c r="F36" s="431"/>
      <c r="G36" s="580">
        <v>1241.2</v>
      </c>
      <c r="H36" s="335"/>
      <c r="I36" s="399"/>
      <c r="J36" s="336"/>
      <c r="K36" s="337"/>
      <c r="L36" s="337"/>
      <c r="M36" s="637" t="s">
        <v>138</v>
      </c>
      <c r="N36" s="339" t="s">
        <v>4569</v>
      </c>
      <c r="O36" s="339" t="s">
        <v>2905</v>
      </c>
      <c r="P36" s="339" t="s">
        <v>4583</v>
      </c>
      <c r="Q36" s="642"/>
      <c r="R36" s="29"/>
    </row>
    <row r="37" spans="1:18" s="24" customFormat="1" ht="12.75">
      <c r="A37" s="571" t="s">
        <v>4522</v>
      </c>
      <c r="B37" s="571" t="s">
        <v>2834</v>
      </c>
      <c r="C37" s="579" t="s">
        <v>4536</v>
      </c>
      <c r="D37" s="431"/>
      <c r="E37" s="431"/>
      <c r="F37" s="431"/>
      <c r="G37" s="580">
        <v>1241.2</v>
      </c>
      <c r="H37" s="335"/>
      <c r="I37" s="399"/>
      <c r="J37" s="336"/>
      <c r="K37" s="337"/>
      <c r="L37" s="337"/>
      <c r="M37" s="637" t="s">
        <v>138</v>
      </c>
      <c r="N37" s="339" t="s">
        <v>4570</v>
      </c>
      <c r="O37" s="339" t="s">
        <v>2905</v>
      </c>
      <c r="P37" s="339" t="s">
        <v>4583</v>
      </c>
      <c r="Q37" s="642"/>
      <c r="R37" s="29"/>
    </row>
    <row r="38" spans="1:18" s="24" customFormat="1" ht="12.75">
      <c r="A38" s="571" t="s">
        <v>4522</v>
      </c>
      <c r="B38" s="571" t="s">
        <v>2834</v>
      </c>
      <c r="C38" s="579" t="s">
        <v>4537</v>
      </c>
      <c r="D38" s="431"/>
      <c r="E38" s="431"/>
      <c r="F38" s="431"/>
      <c r="G38" s="580">
        <v>1241.2</v>
      </c>
      <c r="H38" s="335"/>
      <c r="I38" s="399"/>
      <c r="J38" s="336"/>
      <c r="K38" s="337"/>
      <c r="L38" s="337"/>
      <c r="M38" s="637" t="s">
        <v>138</v>
      </c>
      <c r="N38" s="339" t="s">
        <v>4571</v>
      </c>
      <c r="O38" s="339" t="s">
        <v>2905</v>
      </c>
      <c r="P38" s="339" t="s">
        <v>4583</v>
      </c>
      <c r="Q38" s="642"/>
      <c r="R38" s="29"/>
    </row>
    <row r="39" spans="1:18" s="24" customFormat="1" ht="12.75">
      <c r="A39" s="571" t="s">
        <v>4522</v>
      </c>
      <c r="B39" s="571" t="s">
        <v>2834</v>
      </c>
      <c r="C39" s="579" t="s">
        <v>4538</v>
      </c>
      <c r="D39" s="431"/>
      <c r="E39" s="431"/>
      <c r="F39" s="431"/>
      <c r="G39" s="580">
        <v>1241.2</v>
      </c>
      <c r="H39" s="335"/>
      <c r="I39" s="399"/>
      <c r="J39" s="336"/>
      <c r="K39" s="337"/>
      <c r="L39" s="337"/>
      <c r="M39" s="637" t="s">
        <v>138</v>
      </c>
      <c r="N39" s="339" t="s">
        <v>4572</v>
      </c>
      <c r="O39" s="339" t="s">
        <v>2905</v>
      </c>
      <c r="P39" s="339" t="s">
        <v>4583</v>
      </c>
      <c r="Q39" s="642"/>
      <c r="R39" s="29"/>
    </row>
    <row r="40" spans="1:18" s="24" customFormat="1" ht="12.75">
      <c r="A40" s="571" t="s">
        <v>4522</v>
      </c>
      <c r="B40" s="571" t="s">
        <v>2834</v>
      </c>
      <c r="C40" s="579" t="s">
        <v>4539</v>
      </c>
      <c r="D40" s="431"/>
      <c r="E40" s="431"/>
      <c r="F40" s="431"/>
      <c r="G40" s="580">
        <v>1241.2</v>
      </c>
      <c r="H40" s="335"/>
      <c r="I40" s="399"/>
      <c r="J40" s="336"/>
      <c r="K40" s="337"/>
      <c r="L40" s="337"/>
      <c r="M40" s="637" t="s">
        <v>138</v>
      </c>
      <c r="N40" s="339" t="s">
        <v>4573</v>
      </c>
      <c r="O40" s="339" t="s">
        <v>2905</v>
      </c>
      <c r="P40" s="339" t="s">
        <v>4583</v>
      </c>
      <c r="Q40" s="642"/>
      <c r="R40" s="29"/>
    </row>
    <row r="41" spans="1:18" s="24" customFormat="1" ht="12.75">
      <c r="A41" t="s">
        <v>4501</v>
      </c>
      <c r="B41" t="s">
        <v>2834</v>
      </c>
      <c r="C41" s="615" t="s">
        <v>3734</v>
      </c>
      <c r="D41" s="431"/>
      <c r="E41" s="431"/>
      <c r="F41" s="431"/>
      <c r="G41" s="353">
        <v>9000.44</v>
      </c>
      <c r="H41" s="335"/>
      <c r="I41" s="399"/>
      <c r="J41" s="336"/>
      <c r="K41" s="337"/>
      <c r="L41" s="337"/>
      <c r="M41" s="637" t="s">
        <v>138</v>
      </c>
      <c r="N41" s="339" t="s">
        <v>3750</v>
      </c>
      <c r="O41" s="339" t="s">
        <v>136</v>
      </c>
      <c r="P41" s="339" t="s">
        <v>4577</v>
      </c>
      <c r="Q41" s="642"/>
      <c r="R41" s="29"/>
    </row>
    <row r="42" spans="1:18" s="24" customFormat="1" ht="12.75">
      <c r="A42" t="s">
        <v>4500</v>
      </c>
      <c r="B42" t="s">
        <v>2834</v>
      </c>
      <c r="C42" s="488" t="s">
        <v>3330</v>
      </c>
      <c r="D42" s="431"/>
      <c r="E42" s="431"/>
      <c r="F42" s="431"/>
      <c r="G42" s="353">
        <v>9000.44</v>
      </c>
      <c r="H42" s="335" t="s">
        <v>133</v>
      </c>
      <c r="I42" s="399"/>
      <c r="J42" s="336"/>
      <c r="K42" s="337"/>
      <c r="L42" s="337"/>
      <c r="M42" s="637" t="s">
        <v>138</v>
      </c>
      <c r="N42" s="339" t="s">
        <v>3378</v>
      </c>
      <c r="O42" s="339" t="s">
        <v>136</v>
      </c>
      <c r="P42" s="339" t="s">
        <v>4581</v>
      </c>
      <c r="Q42" s="642"/>
      <c r="R42" s="29"/>
    </row>
    <row r="43" spans="1:18" s="24" customFormat="1" ht="12.75">
      <c r="A43" t="s">
        <v>4522</v>
      </c>
      <c r="B43" t="s">
        <v>2834</v>
      </c>
      <c r="C43" s="488" t="s">
        <v>4251</v>
      </c>
      <c r="D43" s="431"/>
      <c r="E43" s="431"/>
      <c r="F43" s="431"/>
      <c r="G43" s="353">
        <v>9000.44</v>
      </c>
      <c r="H43" s="335"/>
      <c r="I43" s="399"/>
      <c r="J43" s="336"/>
      <c r="K43" s="337"/>
      <c r="L43" s="337"/>
      <c r="M43" s="637" t="s">
        <v>138</v>
      </c>
      <c r="N43" s="339" t="s">
        <v>4278</v>
      </c>
      <c r="O43" s="339" t="s">
        <v>136</v>
      </c>
      <c r="P43" s="339" t="s">
        <v>4583</v>
      </c>
      <c r="Q43" s="642"/>
      <c r="R43" s="29"/>
    </row>
    <row r="44" spans="1:18" s="24" customFormat="1" ht="12.75">
      <c r="A44" t="s">
        <v>4513</v>
      </c>
      <c r="B44" t="s">
        <v>2834</v>
      </c>
      <c r="C44" s="488" t="s">
        <v>4183</v>
      </c>
      <c r="D44" s="431"/>
      <c r="E44" s="431"/>
      <c r="F44" s="431"/>
      <c r="G44" s="353">
        <v>9003.92</v>
      </c>
      <c r="H44" s="335"/>
      <c r="I44" s="399"/>
      <c r="J44" s="336"/>
      <c r="K44" s="337"/>
      <c r="L44" s="337"/>
      <c r="M44" s="637" t="s">
        <v>138</v>
      </c>
      <c r="N44" s="339" t="s">
        <v>4200</v>
      </c>
      <c r="O44" s="339" t="s">
        <v>136</v>
      </c>
      <c r="P44" s="339" t="s">
        <v>4580</v>
      </c>
      <c r="Q44" s="642"/>
      <c r="R44" s="29"/>
    </row>
    <row r="45" spans="1:18" s="24" customFormat="1" ht="12.75">
      <c r="A45" t="s">
        <v>4500</v>
      </c>
      <c r="B45" t="s">
        <v>2834</v>
      </c>
      <c r="C45" s="488" t="s">
        <v>2957</v>
      </c>
      <c r="D45" s="431"/>
      <c r="E45" s="431"/>
      <c r="F45" s="431"/>
      <c r="G45" s="353">
        <v>15750.4</v>
      </c>
      <c r="H45" s="335" t="s">
        <v>135</v>
      </c>
      <c r="I45" s="399"/>
      <c r="J45" s="336"/>
      <c r="K45" s="337"/>
      <c r="L45" s="337"/>
      <c r="M45" s="637" t="s">
        <v>138</v>
      </c>
      <c r="N45" s="339" t="s">
        <v>3007</v>
      </c>
      <c r="O45" s="339" t="s">
        <v>136</v>
      </c>
      <c r="P45" s="339" t="s">
        <v>4581</v>
      </c>
      <c r="Q45" s="642"/>
      <c r="R45" s="29"/>
    </row>
    <row r="46" spans="1:18" s="24" customFormat="1" ht="12.75">
      <c r="A46"/>
      <c r="B46" s="494"/>
      <c r="C46" s="443"/>
      <c r="D46" s="431"/>
      <c r="E46" s="431"/>
      <c r="F46" s="431"/>
      <c r="G46" s="353"/>
      <c r="H46" s="335"/>
      <c r="I46" s="399"/>
      <c r="J46" s="336"/>
      <c r="K46" s="337"/>
      <c r="L46" s="337"/>
      <c r="M46" s="637"/>
      <c r="N46" s="339"/>
      <c r="O46" s="339"/>
      <c r="P46" s="339"/>
      <c r="Q46" s="642"/>
      <c r="R46" s="29"/>
    </row>
    <row r="47" spans="1:18" s="24" customFormat="1" ht="12.75">
      <c r="A47" s="341"/>
      <c r="B47" s="341"/>
      <c r="C47" s="341"/>
      <c r="D47" s="431"/>
      <c r="E47" s="431"/>
      <c r="F47" s="431"/>
      <c r="G47" s="353"/>
      <c r="H47" s="335"/>
      <c r="I47" s="399"/>
      <c r="J47" s="336"/>
      <c r="K47" s="337"/>
      <c r="L47" s="337"/>
      <c r="M47" s="637"/>
      <c r="N47" s="339"/>
      <c r="O47" s="339"/>
      <c r="P47" s="339"/>
      <c r="Q47" s="642"/>
      <c r="R47" s="29"/>
    </row>
    <row r="48" spans="1:18" s="24" customFormat="1" ht="12.75">
      <c r="A48" s="341"/>
      <c r="B48" s="341"/>
      <c r="C48" s="341"/>
      <c r="D48" s="431"/>
      <c r="E48" s="431"/>
      <c r="F48" s="431"/>
      <c r="G48" s="382"/>
      <c r="H48" s="335"/>
      <c r="I48" s="399"/>
      <c r="J48" s="336"/>
      <c r="K48" s="337"/>
      <c r="L48" s="337"/>
      <c r="M48" s="637"/>
      <c r="N48" s="339"/>
      <c r="O48" s="339"/>
      <c r="P48" s="339"/>
      <c r="Q48" s="642"/>
      <c r="R48" s="29"/>
    </row>
    <row r="49" spans="1:18" s="24" customFormat="1" ht="13.5" thickBot="1">
      <c r="A49" s="499"/>
      <c r="B49" s="431"/>
      <c r="C49"/>
      <c r="D49" s="334"/>
      <c r="E49" s="333"/>
      <c r="F49" s="333"/>
      <c r="G49" s="2"/>
      <c r="H49" s="335"/>
      <c r="I49" s="399"/>
      <c r="J49" s="336"/>
      <c r="K49" s="337"/>
      <c r="L49" s="337"/>
      <c r="M49" s="338"/>
      <c r="N49" s="339"/>
      <c r="O49" s="339"/>
      <c r="P49" s="339"/>
      <c r="Q49" s="28"/>
      <c r="R49" s="29"/>
    </row>
    <row r="50" spans="1:18" s="32" customFormat="1" ht="12.75" thickBot="1">
      <c r="A50" s="39"/>
      <c r="B50" s="10"/>
      <c r="C50" s="10"/>
      <c r="D50" s="72">
        <f>SUM(D5:D49)</f>
        <v>0</v>
      </c>
      <c r="E50" s="10"/>
      <c r="F50" s="10"/>
      <c r="G50" s="72">
        <f>SUM(G5:G49)</f>
        <v>58963.880000000012</v>
      </c>
      <c r="H50" s="22"/>
      <c r="I50" s="72">
        <f>SUM(I5:I49)</f>
        <v>0</v>
      </c>
      <c r="J50" s="72">
        <f>SUM(J5:J49)</f>
        <v>0</v>
      </c>
      <c r="K50" s="36"/>
      <c r="L50" s="10"/>
      <c r="M50" s="34"/>
      <c r="N50" s="37" t="s">
        <v>223</v>
      </c>
      <c r="O50" s="38">
        <f>SUM(I50:K50)</f>
        <v>0</v>
      </c>
      <c r="Q50" s="33"/>
      <c r="R50" s="9"/>
    </row>
    <row r="51" spans="1:18" s="32" customFormat="1">
      <c r="A51" s="39"/>
      <c r="B51" s="10"/>
      <c r="C51" s="559"/>
      <c r="D51" s="10"/>
      <c r="E51" s="10"/>
      <c r="F51" s="10"/>
      <c r="G51" s="559"/>
      <c r="H51" s="22"/>
      <c r="I51" s="10"/>
      <c r="J51" s="10"/>
      <c r="K51" s="10"/>
      <c r="L51" s="10"/>
      <c r="M51" s="34"/>
      <c r="N51" s="35"/>
      <c r="O51" s="31"/>
      <c r="Q51" s="33"/>
      <c r="R51" s="9"/>
    </row>
  </sheetData>
  <autoFilter ref="A4:R50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topLeftCell="A11" workbookViewId="0">
      <selection activeCell="G1" sqref="G1:G41"/>
    </sheetView>
  </sheetViews>
  <sheetFormatPr baseColWidth="10" defaultRowHeight="12.75"/>
  <cols>
    <col min="6" max="6" width="19.7109375" bestFit="1" customWidth="1"/>
  </cols>
  <sheetData>
    <row r="1" spans="1:7">
      <c r="A1" s="343" t="s">
        <v>4499</v>
      </c>
      <c r="B1" s="343">
        <v>7300031407</v>
      </c>
      <c r="C1" s="343" t="s">
        <v>2730</v>
      </c>
      <c r="D1" s="343" t="s">
        <v>3732</v>
      </c>
      <c r="E1" s="343" t="s">
        <v>4093</v>
      </c>
      <c r="F1" s="343" t="s">
        <v>2731</v>
      </c>
      <c r="G1" s="344">
        <v>-9000.44</v>
      </c>
    </row>
    <row r="2" spans="1:7">
      <c r="A2" s="343" t="s">
        <v>4500</v>
      </c>
      <c r="B2" s="343">
        <v>7300031745</v>
      </c>
      <c r="C2" s="343" t="s">
        <v>2730</v>
      </c>
      <c r="D2" s="343" t="s">
        <v>3330</v>
      </c>
      <c r="E2" s="343" t="s">
        <v>3627</v>
      </c>
      <c r="F2" s="343" t="s">
        <v>2731</v>
      </c>
      <c r="G2" s="344">
        <v>-9000.44</v>
      </c>
    </row>
    <row r="3" spans="1:7">
      <c r="A3" s="343" t="s">
        <v>4500</v>
      </c>
      <c r="B3" s="343">
        <v>7300031757</v>
      </c>
      <c r="C3" s="343" t="s">
        <v>2730</v>
      </c>
      <c r="D3" s="343" t="s">
        <v>2957</v>
      </c>
      <c r="E3" s="343" t="s">
        <v>2832</v>
      </c>
      <c r="F3" s="343" t="s">
        <v>2731</v>
      </c>
      <c r="G3" s="344">
        <v>-15750.48</v>
      </c>
    </row>
    <row r="4" spans="1:7">
      <c r="A4" s="571" t="s">
        <v>4501</v>
      </c>
      <c r="B4" s="571">
        <v>7400165157</v>
      </c>
      <c r="C4" s="571" t="s">
        <v>2742</v>
      </c>
      <c r="D4" s="571" t="s">
        <v>4502</v>
      </c>
      <c r="E4" s="571" t="s">
        <v>157</v>
      </c>
      <c r="F4" s="571" t="s">
        <v>2834</v>
      </c>
      <c r="G4" s="572">
        <v>1241.2</v>
      </c>
    </row>
    <row r="5" spans="1:7">
      <c r="A5" s="571" t="s">
        <v>4501</v>
      </c>
      <c r="B5" s="571">
        <v>7400165161</v>
      </c>
      <c r="C5" s="571" t="s">
        <v>2742</v>
      </c>
      <c r="D5" s="571" t="s">
        <v>4503</v>
      </c>
      <c r="E5" s="571" t="s">
        <v>157</v>
      </c>
      <c r="F5" s="571" t="s">
        <v>2834</v>
      </c>
      <c r="G5" s="572">
        <v>1241.2</v>
      </c>
    </row>
    <row r="6" spans="1:7">
      <c r="A6" s="571" t="s">
        <v>4501</v>
      </c>
      <c r="B6" s="571">
        <v>7400165166</v>
      </c>
      <c r="C6" s="571" t="s">
        <v>2742</v>
      </c>
      <c r="D6" s="571" t="s">
        <v>4504</v>
      </c>
      <c r="E6" s="571" t="s">
        <v>157</v>
      </c>
      <c r="F6" s="571" t="s">
        <v>2834</v>
      </c>
      <c r="G6" s="572">
        <v>1241.2</v>
      </c>
    </row>
    <row r="7" spans="1:7">
      <c r="A7" s="571" t="s">
        <v>4501</v>
      </c>
      <c r="B7" s="571">
        <v>7400165170</v>
      </c>
      <c r="C7" s="571" t="s">
        <v>2742</v>
      </c>
      <c r="D7" s="571" t="s">
        <v>4505</v>
      </c>
      <c r="E7" s="571" t="s">
        <v>157</v>
      </c>
      <c r="F7" s="571" t="s">
        <v>2834</v>
      </c>
      <c r="G7" s="572">
        <v>1241.2</v>
      </c>
    </row>
    <row r="8" spans="1:7">
      <c r="A8" s="571" t="s">
        <v>4501</v>
      </c>
      <c r="B8" s="571">
        <v>7400165172</v>
      </c>
      <c r="C8" s="571" t="s">
        <v>2742</v>
      </c>
      <c r="D8" s="571" t="s">
        <v>4506</v>
      </c>
      <c r="E8" s="571" t="s">
        <v>157</v>
      </c>
      <c r="F8" s="571" t="s">
        <v>2834</v>
      </c>
      <c r="G8" s="572">
        <v>1241.2</v>
      </c>
    </row>
    <row r="9" spans="1:7">
      <c r="A9" s="571" t="s">
        <v>4501</v>
      </c>
      <c r="B9" s="571">
        <v>7400165174</v>
      </c>
      <c r="C9" s="571" t="s">
        <v>2742</v>
      </c>
      <c r="D9" s="571" t="s">
        <v>4507</v>
      </c>
      <c r="E9" s="571" t="s">
        <v>157</v>
      </c>
      <c r="F9" s="571" t="s">
        <v>2834</v>
      </c>
      <c r="G9" s="572">
        <v>1241.2</v>
      </c>
    </row>
    <row r="10" spans="1:7">
      <c r="A10" s="571" t="s">
        <v>4499</v>
      </c>
      <c r="B10" s="571">
        <v>7400165510</v>
      </c>
      <c r="C10" s="571" t="s">
        <v>2742</v>
      </c>
      <c r="D10" s="571" t="s">
        <v>4509</v>
      </c>
      <c r="E10" s="571" t="s">
        <v>157</v>
      </c>
      <c r="F10" s="571" t="s">
        <v>2834</v>
      </c>
      <c r="G10" s="572">
        <v>1241.2</v>
      </c>
    </row>
    <row r="11" spans="1:7">
      <c r="A11" s="571" t="s">
        <v>4499</v>
      </c>
      <c r="B11" s="571">
        <v>7400165512</v>
      </c>
      <c r="C11" s="571" t="s">
        <v>2742</v>
      </c>
      <c r="D11" s="571" t="s">
        <v>4510</v>
      </c>
      <c r="E11" s="571" t="s">
        <v>157</v>
      </c>
      <c r="F11" s="571" t="s">
        <v>2834</v>
      </c>
      <c r="G11" s="572">
        <v>1241.2</v>
      </c>
    </row>
    <row r="12" spans="1:7">
      <c r="A12" s="571" t="s">
        <v>4499</v>
      </c>
      <c r="B12" s="571">
        <v>7400165514</v>
      </c>
      <c r="C12" s="571" t="s">
        <v>2742</v>
      </c>
      <c r="D12" s="571" t="s">
        <v>4511</v>
      </c>
      <c r="E12" s="571" t="s">
        <v>157</v>
      </c>
      <c r="F12" s="571" t="s">
        <v>2834</v>
      </c>
      <c r="G12" s="572">
        <v>1241.2</v>
      </c>
    </row>
    <row r="13" spans="1:7">
      <c r="A13" s="571" t="s">
        <v>4499</v>
      </c>
      <c r="B13" s="571">
        <v>7400165516</v>
      </c>
      <c r="C13" s="571" t="s">
        <v>2742</v>
      </c>
      <c r="D13" s="571" t="s">
        <v>4512</v>
      </c>
      <c r="E13" s="571" t="s">
        <v>157</v>
      </c>
      <c r="F13" s="571" t="s">
        <v>2834</v>
      </c>
      <c r="G13" s="572">
        <v>1241.2</v>
      </c>
    </row>
    <row r="14" spans="1:7">
      <c r="A14" s="571" t="s">
        <v>4513</v>
      </c>
      <c r="B14" s="571">
        <v>7400165843</v>
      </c>
      <c r="C14" s="571" t="s">
        <v>2742</v>
      </c>
      <c r="D14" s="571" t="s">
        <v>4514</v>
      </c>
      <c r="E14" s="571" t="s">
        <v>157</v>
      </c>
      <c r="F14" s="571" t="s">
        <v>2834</v>
      </c>
      <c r="G14" s="572">
        <v>1241.2</v>
      </c>
    </row>
    <row r="15" spans="1:7">
      <c r="A15" s="571" t="s">
        <v>4513</v>
      </c>
      <c r="B15" s="571">
        <v>7400165846</v>
      </c>
      <c r="C15" s="571" t="s">
        <v>2742</v>
      </c>
      <c r="D15" s="571" t="s">
        <v>4515</v>
      </c>
      <c r="E15" s="571" t="s">
        <v>157</v>
      </c>
      <c r="F15" s="571" t="s">
        <v>2834</v>
      </c>
      <c r="G15" s="572">
        <v>1241.2</v>
      </c>
    </row>
    <row r="16" spans="1:7">
      <c r="A16" s="571" t="s">
        <v>4513</v>
      </c>
      <c r="B16" s="571">
        <v>7400165850</v>
      </c>
      <c r="C16" s="571" t="s">
        <v>2742</v>
      </c>
      <c r="D16" s="571" t="s">
        <v>4516</v>
      </c>
      <c r="E16" s="571" t="s">
        <v>157</v>
      </c>
      <c r="F16" s="571" t="s">
        <v>2834</v>
      </c>
      <c r="G16" s="572">
        <v>1241.2</v>
      </c>
    </row>
    <row r="17" spans="1:7">
      <c r="A17" s="571" t="s">
        <v>4513</v>
      </c>
      <c r="B17" s="571">
        <v>7400165854</v>
      </c>
      <c r="C17" s="571" t="s">
        <v>2742</v>
      </c>
      <c r="D17" s="571" t="s">
        <v>4517</v>
      </c>
      <c r="E17" s="571" t="s">
        <v>157</v>
      </c>
      <c r="F17" s="571" t="s">
        <v>2834</v>
      </c>
      <c r="G17" s="572">
        <v>1241.2</v>
      </c>
    </row>
    <row r="18" spans="1:7">
      <c r="A18" s="571" t="s">
        <v>4513</v>
      </c>
      <c r="B18" s="571">
        <v>7400165857</v>
      </c>
      <c r="C18" s="571" t="s">
        <v>2742</v>
      </c>
      <c r="D18" s="571" t="s">
        <v>4518</v>
      </c>
      <c r="E18" s="571" t="s">
        <v>157</v>
      </c>
      <c r="F18" s="571" t="s">
        <v>2834</v>
      </c>
      <c r="G18" s="572">
        <v>1241.2</v>
      </c>
    </row>
    <row r="19" spans="1:7">
      <c r="A19" s="571" t="s">
        <v>4500</v>
      </c>
      <c r="B19" s="571">
        <v>7400166796</v>
      </c>
      <c r="C19" s="571" t="s">
        <v>2742</v>
      </c>
      <c r="D19" s="571" t="s">
        <v>4521</v>
      </c>
      <c r="E19" s="571" t="s">
        <v>157</v>
      </c>
      <c r="F19" s="571" t="s">
        <v>2834</v>
      </c>
      <c r="G19" s="572">
        <v>1241.2</v>
      </c>
    </row>
    <row r="20" spans="1:7">
      <c r="A20" s="571" t="s">
        <v>4522</v>
      </c>
      <c r="B20" s="571">
        <v>7400167067</v>
      </c>
      <c r="C20" s="571" t="s">
        <v>2742</v>
      </c>
      <c r="D20" s="571" t="s">
        <v>4523</v>
      </c>
      <c r="E20" s="571" t="s">
        <v>157</v>
      </c>
      <c r="F20" s="571" t="s">
        <v>2834</v>
      </c>
      <c r="G20" s="572">
        <v>1241.2</v>
      </c>
    </row>
    <row r="21" spans="1:7">
      <c r="A21" s="571" t="s">
        <v>4522</v>
      </c>
      <c r="B21" s="571">
        <v>7400167070</v>
      </c>
      <c r="C21" s="571" t="s">
        <v>2742</v>
      </c>
      <c r="D21" s="571" t="s">
        <v>4524</v>
      </c>
      <c r="E21" s="571" t="s">
        <v>157</v>
      </c>
      <c r="F21" s="571" t="s">
        <v>2834</v>
      </c>
      <c r="G21" s="572">
        <v>1241.2</v>
      </c>
    </row>
    <row r="22" spans="1:7">
      <c r="A22" s="571" t="s">
        <v>4522</v>
      </c>
      <c r="B22" s="571">
        <v>7400167073</v>
      </c>
      <c r="C22" s="571" t="s">
        <v>2742</v>
      </c>
      <c r="D22" s="571" t="s">
        <v>4525</v>
      </c>
      <c r="E22" s="571" t="s">
        <v>157</v>
      </c>
      <c r="F22" s="571" t="s">
        <v>2834</v>
      </c>
      <c r="G22" s="572">
        <v>1241.2</v>
      </c>
    </row>
    <row r="23" spans="1:7">
      <c r="A23" s="571" t="s">
        <v>4522</v>
      </c>
      <c r="B23" s="571">
        <v>7400167077</v>
      </c>
      <c r="C23" s="571" t="s">
        <v>2742</v>
      </c>
      <c r="D23" s="571" t="s">
        <v>4526</v>
      </c>
      <c r="E23" s="571" t="s">
        <v>157</v>
      </c>
      <c r="F23" s="571" t="s">
        <v>2834</v>
      </c>
      <c r="G23" s="572">
        <v>1241.2</v>
      </c>
    </row>
    <row r="24" spans="1:7">
      <c r="A24" s="571" t="s">
        <v>4522</v>
      </c>
      <c r="B24" s="571">
        <v>7400167081</v>
      </c>
      <c r="C24" s="571" t="s">
        <v>2742</v>
      </c>
      <c r="D24" s="571" t="s">
        <v>4527</v>
      </c>
      <c r="E24" s="571" t="s">
        <v>157</v>
      </c>
      <c r="F24" s="571" t="s">
        <v>2834</v>
      </c>
      <c r="G24" s="572">
        <v>1241.2</v>
      </c>
    </row>
    <row r="25" spans="1:7">
      <c r="A25" s="571" t="s">
        <v>4522</v>
      </c>
      <c r="B25" s="571">
        <v>7400167117</v>
      </c>
      <c r="C25" s="571" t="s">
        <v>2742</v>
      </c>
      <c r="D25" s="571" t="s">
        <v>4528</v>
      </c>
      <c r="E25" s="571" t="s">
        <v>157</v>
      </c>
      <c r="F25" s="571" t="s">
        <v>2834</v>
      </c>
      <c r="G25" s="572">
        <v>1241.2</v>
      </c>
    </row>
    <row r="26" spans="1:7">
      <c r="A26" s="571" t="s">
        <v>4522</v>
      </c>
      <c r="B26" s="571">
        <v>7400167120</v>
      </c>
      <c r="C26" s="571" t="s">
        <v>2742</v>
      </c>
      <c r="D26" s="571" t="s">
        <v>4529</v>
      </c>
      <c r="E26" s="571" t="s">
        <v>157</v>
      </c>
      <c r="F26" s="571" t="s">
        <v>2834</v>
      </c>
      <c r="G26" s="572">
        <v>1241.2</v>
      </c>
    </row>
    <row r="27" spans="1:7">
      <c r="A27" s="571" t="s">
        <v>4522</v>
      </c>
      <c r="B27" s="571">
        <v>7400167122</v>
      </c>
      <c r="C27" s="571" t="s">
        <v>2742</v>
      </c>
      <c r="D27" s="571" t="s">
        <v>4530</v>
      </c>
      <c r="E27" s="571" t="s">
        <v>157</v>
      </c>
      <c r="F27" s="571" t="s">
        <v>2834</v>
      </c>
      <c r="G27" s="572">
        <v>1241.2</v>
      </c>
    </row>
    <row r="28" spans="1:7">
      <c r="A28" s="571" t="s">
        <v>4522</v>
      </c>
      <c r="B28" s="571">
        <v>7400167125</v>
      </c>
      <c r="C28" s="571" t="s">
        <v>2742</v>
      </c>
      <c r="D28" s="571" t="s">
        <v>4531</v>
      </c>
      <c r="E28" s="571" t="s">
        <v>157</v>
      </c>
      <c r="F28" s="571" t="s">
        <v>2834</v>
      </c>
      <c r="G28" s="572">
        <v>1241.2</v>
      </c>
    </row>
    <row r="29" spans="1:7">
      <c r="A29" s="571" t="s">
        <v>4522</v>
      </c>
      <c r="B29" s="571">
        <v>7400167127</v>
      </c>
      <c r="C29" s="571" t="s">
        <v>2742</v>
      </c>
      <c r="D29" s="571" t="s">
        <v>4532</v>
      </c>
      <c r="E29" s="571" t="s">
        <v>157</v>
      </c>
      <c r="F29" s="571" t="s">
        <v>2834</v>
      </c>
      <c r="G29" s="572">
        <v>1241.2</v>
      </c>
    </row>
    <row r="30" spans="1:7">
      <c r="A30" s="571" t="s">
        <v>4522</v>
      </c>
      <c r="B30" s="571">
        <v>7400167129</v>
      </c>
      <c r="C30" s="571" t="s">
        <v>2742</v>
      </c>
      <c r="D30" s="571" t="s">
        <v>4533</v>
      </c>
      <c r="E30" s="571" t="s">
        <v>157</v>
      </c>
      <c r="F30" s="571" t="s">
        <v>2834</v>
      </c>
      <c r="G30" s="572">
        <v>1241.2</v>
      </c>
    </row>
    <row r="31" spans="1:7">
      <c r="A31" s="571" t="s">
        <v>4522</v>
      </c>
      <c r="B31" s="571">
        <v>7400167132</v>
      </c>
      <c r="C31" s="571" t="s">
        <v>2742</v>
      </c>
      <c r="D31" s="571" t="s">
        <v>4534</v>
      </c>
      <c r="E31" s="571" t="s">
        <v>157</v>
      </c>
      <c r="F31" s="571" t="s">
        <v>2834</v>
      </c>
      <c r="G31" s="572">
        <v>1241.2</v>
      </c>
    </row>
    <row r="32" spans="1:7">
      <c r="A32" s="571" t="s">
        <v>4522</v>
      </c>
      <c r="B32" s="571">
        <v>7400167134</v>
      </c>
      <c r="C32" s="571" t="s">
        <v>2742</v>
      </c>
      <c r="D32" s="571" t="s">
        <v>4535</v>
      </c>
      <c r="E32" s="571" t="s">
        <v>157</v>
      </c>
      <c r="F32" s="571" t="s">
        <v>2834</v>
      </c>
      <c r="G32" s="572">
        <v>1241.2</v>
      </c>
    </row>
    <row r="33" spans="1:7">
      <c r="A33" s="571" t="s">
        <v>4522</v>
      </c>
      <c r="B33" s="571">
        <v>7400167137</v>
      </c>
      <c r="C33" s="571" t="s">
        <v>2742</v>
      </c>
      <c r="D33" s="571" t="s">
        <v>4536</v>
      </c>
      <c r="E33" s="571" t="s">
        <v>157</v>
      </c>
      <c r="F33" s="571" t="s">
        <v>2834</v>
      </c>
      <c r="G33" s="572">
        <v>1241.2</v>
      </c>
    </row>
    <row r="34" spans="1:7">
      <c r="A34" s="571" t="s">
        <v>4522</v>
      </c>
      <c r="B34" s="571">
        <v>7400167140</v>
      </c>
      <c r="C34" s="571" t="s">
        <v>2742</v>
      </c>
      <c r="D34" s="571" t="s">
        <v>4537</v>
      </c>
      <c r="E34" s="571" t="s">
        <v>157</v>
      </c>
      <c r="F34" s="571" t="s">
        <v>2834</v>
      </c>
      <c r="G34" s="572">
        <v>1241.2</v>
      </c>
    </row>
    <row r="35" spans="1:7">
      <c r="A35" s="571" t="s">
        <v>4522</v>
      </c>
      <c r="B35" s="571">
        <v>7400167143</v>
      </c>
      <c r="C35" s="571" t="s">
        <v>2742</v>
      </c>
      <c r="D35" s="571" t="s">
        <v>4538</v>
      </c>
      <c r="E35" s="571" t="s">
        <v>157</v>
      </c>
      <c r="F35" s="571" t="s">
        <v>2834</v>
      </c>
      <c r="G35" s="572">
        <v>1241.2</v>
      </c>
    </row>
    <row r="36" spans="1:7">
      <c r="A36" s="571" t="s">
        <v>4522</v>
      </c>
      <c r="B36" s="571">
        <v>7400167146</v>
      </c>
      <c r="C36" s="571" t="s">
        <v>2742</v>
      </c>
      <c r="D36" s="571" t="s">
        <v>4539</v>
      </c>
      <c r="E36" s="571" t="s">
        <v>157</v>
      </c>
      <c r="F36" s="571" t="s">
        <v>2834</v>
      </c>
      <c r="G36" s="572">
        <v>1241.2</v>
      </c>
    </row>
    <row r="37" spans="1:7">
      <c r="A37" t="s">
        <v>4501</v>
      </c>
      <c r="B37">
        <v>7400165178</v>
      </c>
      <c r="C37" t="s">
        <v>2742</v>
      </c>
      <c r="D37" t="s">
        <v>3734</v>
      </c>
      <c r="E37" t="s">
        <v>4508</v>
      </c>
      <c r="F37" t="s">
        <v>2834</v>
      </c>
      <c r="G37" s="2">
        <v>9000.44</v>
      </c>
    </row>
    <row r="38" spans="1:7">
      <c r="A38" t="s">
        <v>4500</v>
      </c>
      <c r="B38">
        <v>7400166699</v>
      </c>
      <c r="C38" t="s">
        <v>2742</v>
      </c>
      <c r="D38" t="s">
        <v>3330</v>
      </c>
      <c r="E38" t="s">
        <v>4508</v>
      </c>
      <c r="F38" t="s">
        <v>2834</v>
      </c>
      <c r="G38" s="2">
        <v>9000.44</v>
      </c>
    </row>
    <row r="39" spans="1:7">
      <c r="A39" t="s">
        <v>4522</v>
      </c>
      <c r="B39">
        <v>7400167085</v>
      </c>
      <c r="C39" t="s">
        <v>2742</v>
      </c>
      <c r="D39" t="s">
        <v>4251</v>
      </c>
      <c r="E39" t="s">
        <v>4508</v>
      </c>
      <c r="F39" t="s">
        <v>2834</v>
      </c>
      <c r="G39" s="2">
        <v>9000.44</v>
      </c>
    </row>
    <row r="40" spans="1:7">
      <c r="A40" t="s">
        <v>4513</v>
      </c>
      <c r="B40">
        <v>7400165860</v>
      </c>
      <c r="C40" t="s">
        <v>2742</v>
      </c>
      <c r="D40" t="s">
        <v>4183</v>
      </c>
      <c r="E40" t="s">
        <v>4519</v>
      </c>
      <c r="F40" t="s">
        <v>2834</v>
      </c>
      <c r="G40" s="2">
        <v>9003.92</v>
      </c>
    </row>
    <row r="41" spans="1:7">
      <c r="A41" t="s">
        <v>4500</v>
      </c>
      <c r="B41">
        <v>7400166703</v>
      </c>
      <c r="C41" t="s">
        <v>2742</v>
      </c>
      <c r="D41" t="s">
        <v>2957</v>
      </c>
      <c r="E41" t="s">
        <v>4520</v>
      </c>
      <c r="F41" t="s">
        <v>2834</v>
      </c>
      <c r="G41" s="2">
        <v>15750.4</v>
      </c>
    </row>
    <row r="42" spans="1:7">
      <c r="G42" s="6">
        <f>SUM(G1:G41)</f>
        <v>58963.880000000012</v>
      </c>
    </row>
  </sheetData>
  <sortState ref="A4:G41">
    <sortCondition ref="G4:G41"/>
  </sortState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73"/>
  <sheetViews>
    <sheetView topLeftCell="A34" workbookViewId="0">
      <selection activeCell="A44" sqref="A44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4574</v>
      </c>
      <c r="E1" s="40"/>
      <c r="K1" s="832"/>
      <c r="L1" s="832"/>
      <c r="M1" s="832"/>
    </row>
    <row r="2" spans="1:13" ht="15">
      <c r="A2" s="832"/>
      <c r="B2" s="832"/>
      <c r="C2" s="832"/>
      <c r="D2" s="832"/>
      <c r="E2" s="832"/>
      <c r="F2" s="833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833"/>
      <c r="K3" s="41" t="s">
        <v>187</v>
      </c>
      <c r="L3" s="42"/>
      <c r="M3" s="832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832"/>
    </row>
    <row r="5" spans="1:13" ht="15" customHeight="1">
      <c r="A5" s="637" t="s">
        <v>138</v>
      </c>
      <c r="B5" s="837" t="s">
        <v>3748</v>
      </c>
      <c r="C5" s="339" t="s">
        <v>136</v>
      </c>
      <c r="D5" s="344">
        <v>-9000.44</v>
      </c>
      <c r="E5" s="335"/>
      <c r="F5" s="751" t="s">
        <v>190</v>
      </c>
      <c r="G5" s="357"/>
      <c r="H5" s="357"/>
      <c r="I5" s="357"/>
      <c r="L5" s="42"/>
      <c r="M5" s="832"/>
    </row>
    <row r="6" spans="1:13" ht="15" customHeight="1">
      <c r="A6" s="637" t="s">
        <v>138</v>
      </c>
      <c r="B6" s="843" t="s">
        <v>4540</v>
      </c>
      <c r="C6" s="339" t="s">
        <v>136</v>
      </c>
      <c r="D6" s="344">
        <v>-9000.44</v>
      </c>
      <c r="E6" s="335" t="s">
        <v>133</v>
      </c>
      <c r="F6" s="751" t="s">
        <v>190</v>
      </c>
      <c r="G6" s="357"/>
      <c r="H6" s="357"/>
      <c r="I6" s="357"/>
      <c r="L6" s="42"/>
      <c r="M6" s="832"/>
    </row>
    <row r="7" spans="1:13" ht="15" customHeight="1">
      <c r="A7" s="637" t="s">
        <v>138</v>
      </c>
      <c r="B7" s="837" t="s">
        <v>3007</v>
      </c>
      <c r="C7" s="339" t="s">
        <v>136</v>
      </c>
      <c r="D7" s="344">
        <v>-15750.48</v>
      </c>
      <c r="E7" s="335" t="s">
        <v>135</v>
      </c>
      <c r="F7" s="751" t="s">
        <v>190</v>
      </c>
      <c r="G7" s="357"/>
      <c r="H7" s="357"/>
      <c r="I7" s="357"/>
      <c r="L7" s="42"/>
      <c r="M7" s="832"/>
    </row>
    <row r="8" spans="1:13" ht="15" customHeight="1">
      <c r="A8" s="637" t="s">
        <v>138</v>
      </c>
      <c r="B8" s="837" t="s">
        <v>4547</v>
      </c>
      <c r="C8" s="339" t="s">
        <v>136</v>
      </c>
      <c r="D8" s="572">
        <v>1241.2</v>
      </c>
      <c r="E8" s="335"/>
      <c r="F8" s="751" t="s">
        <v>137</v>
      </c>
      <c r="G8" s="357"/>
      <c r="H8" s="357"/>
      <c r="I8" s="357"/>
      <c r="L8" s="42"/>
      <c r="M8" s="832"/>
    </row>
    <row r="9" spans="1:13" ht="15" customHeight="1">
      <c r="A9" s="637" t="s">
        <v>138</v>
      </c>
      <c r="B9" s="837" t="s">
        <v>4548</v>
      </c>
      <c r="C9" s="339" t="s">
        <v>136</v>
      </c>
      <c r="D9" s="572">
        <v>1241.2</v>
      </c>
      <c r="E9" s="335"/>
      <c r="F9" s="751" t="s">
        <v>137</v>
      </c>
      <c r="G9" s="357"/>
      <c r="H9" s="357"/>
      <c r="I9" s="357"/>
      <c r="L9" s="42"/>
      <c r="M9" s="832"/>
    </row>
    <row r="10" spans="1:13" ht="15" customHeight="1">
      <c r="A10" s="637" t="s">
        <v>138</v>
      </c>
      <c r="B10" s="837" t="s">
        <v>4549</v>
      </c>
      <c r="C10" s="339" t="s">
        <v>136</v>
      </c>
      <c r="D10" s="572">
        <v>1241.2</v>
      </c>
      <c r="E10" s="335"/>
      <c r="F10" s="751" t="s">
        <v>137</v>
      </c>
      <c r="G10" s="357"/>
      <c r="H10" s="357"/>
      <c r="I10" s="357"/>
      <c r="L10" s="42"/>
      <c r="M10" s="832"/>
    </row>
    <row r="11" spans="1:13" ht="15" customHeight="1">
      <c r="A11" s="637" t="s">
        <v>138</v>
      </c>
      <c r="B11" s="837" t="s">
        <v>4550</v>
      </c>
      <c r="C11" s="339" t="s">
        <v>136</v>
      </c>
      <c r="D11" s="572">
        <v>1241.2</v>
      </c>
      <c r="E11" s="335"/>
      <c r="F11" s="751" t="s">
        <v>137</v>
      </c>
      <c r="G11" s="357"/>
      <c r="H11" s="357"/>
      <c r="I11" s="357"/>
      <c r="L11" s="42"/>
      <c r="M11" s="832"/>
    </row>
    <row r="12" spans="1:13" ht="15" customHeight="1">
      <c r="A12" s="637" t="s">
        <v>138</v>
      </c>
      <c r="B12" s="837" t="s">
        <v>4551</v>
      </c>
      <c r="C12" s="339" t="s">
        <v>136</v>
      </c>
      <c r="D12" s="572">
        <v>1241.2</v>
      </c>
      <c r="E12" s="335"/>
      <c r="F12" s="751" t="s">
        <v>137</v>
      </c>
      <c r="G12" s="357"/>
      <c r="H12" s="357"/>
      <c r="I12" s="357"/>
      <c r="L12" s="42"/>
      <c r="M12" s="832"/>
    </row>
    <row r="13" spans="1:13" ht="15" customHeight="1">
      <c r="A13" s="637" t="s">
        <v>138</v>
      </c>
      <c r="B13" s="837" t="s">
        <v>4552</v>
      </c>
      <c r="C13" s="339" t="s">
        <v>136</v>
      </c>
      <c r="D13" s="572">
        <v>1241.2</v>
      </c>
      <c r="E13" s="335"/>
      <c r="F13" s="751" t="s">
        <v>137</v>
      </c>
      <c r="G13" s="357"/>
      <c r="H13" s="357"/>
      <c r="I13" s="357"/>
      <c r="L13" s="42"/>
      <c r="M13" s="832"/>
    </row>
    <row r="14" spans="1:13" ht="15" customHeight="1">
      <c r="A14" s="637" t="s">
        <v>138</v>
      </c>
      <c r="B14" s="837" t="s">
        <v>4562</v>
      </c>
      <c r="C14" s="339" t="s">
        <v>136</v>
      </c>
      <c r="D14" s="572">
        <v>1241.2</v>
      </c>
      <c r="E14" s="335"/>
      <c r="F14" s="751" t="s">
        <v>137</v>
      </c>
      <c r="G14" s="357"/>
      <c r="H14" s="357"/>
      <c r="I14" s="357"/>
      <c r="L14" s="42"/>
      <c r="M14" s="832"/>
    </row>
    <row r="15" spans="1:13" s="729" customFormat="1" ht="15" customHeight="1">
      <c r="A15" s="637" t="s">
        <v>138</v>
      </c>
      <c r="B15" s="837" t="s">
        <v>4563</v>
      </c>
      <c r="C15" s="339" t="s">
        <v>136</v>
      </c>
      <c r="D15" s="572">
        <v>1241.2</v>
      </c>
      <c r="E15" s="335"/>
      <c r="F15" s="751" t="s">
        <v>137</v>
      </c>
      <c r="G15" s="357"/>
      <c r="H15" s="357"/>
      <c r="I15" s="357"/>
      <c r="J15" s="383"/>
      <c r="K15" s="357"/>
      <c r="L15" s="358"/>
      <c r="M15" s="749"/>
    </row>
    <row r="16" spans="1:13" s="729" customFormat="1" ht="15" customHeight="1">
      <c r="A16" s="637" t="s">
        <v>138</v>
      </c>
      <c r="B16" s="837" t="s">
        <v>3750</v>
      </c>
      <c r="C16" s="339" t="s">
        <v>136</v>
      </c>
      <c r="D16" s="2">
        <v>9000.44</v>
      </c>
      <c r="E16" s="335"/>
      <c r="F16" s="751" t="s">
        <v>190</v>
      </c>
      <c r="G16" s="357"/>
      <c r="H16" s="357"/>
      <c r="I16" s="357"/>
      <c r="J16" s="383"/>
      <c r="K16" s="357"/>
      <c r="L16" s="358"/>
      <c r="M16" s="749"/>
    </row>
    <row r="17" spans="1:13" s="729" customFormat="1" ht="15" customHeight="1">
      <c r="A17" s="637" t="s">
        <v>138</v>
      </c>
      <c r="B17" s="843" t="s">
        <v>3378</v>
      </c>
      <c r="C17" s="339" t="s">
        <v>136</v>
      </c>
      <c r="D17" s="2">
        <v>9000.44</v>
      </c>
      <c r="E17" s="335" t="s">
        <v>133</v>
      </c>
      <c r="F17" s="751" t="s">
        <v>190</v>
      </c>
      <c r="G17" s="357"/>
      <c r="H17" s="357"/>
      <c r="I17" s="357"/>
      <c r="J17" s="383"/>
      <c r="K17" s="357"/>
      <c r="L17" s="358"/>
      <c r="M17" s="749"/>
    </row>
    <row r="18" spans="1:13" s="729" customFormat="1" ht="15" customHeight="1">
      <c r="A18" s="637" t="s">
        <v>138</v>
      </c>
      <c r="B18" s="837" t="s">
        <v>4278</v>
      </c>
      <c r="C18" s="339" t="s">
        <v>136</v>
      </c>
      <c r="D18" s="2">
        <v>9000.44</v>
      </c>
      <c r="E18" s="335"/>
      <c r="F18" s="751" t="s">
        <v>190</v>
      </c>
      <c r="G18" s="357"/>
      <c r="H18" s="357"/>
      <c r="I18" s="357"/>
      <c r="J18" s="383"/>
      <c r="K18" s="357"/>
      <c r="L18" s="358"/>
      <c r="M18" s="749"/>
    </row>
    <row r="19" spans="1:13" s="729" customFormat="1" ht="15" customHeight="1">
      <c r="A19" s="637" t="s">
        <v>138</v>
      </c>
      <c r="B19" s="844" t="s">
        <v>4200</v>
      </c>
      <c r="C19" s="339" t="s">
        <v>136</v>
      </c>
      <c r="D19" s="2">
        <v>9003.92</v>
      </c>
      <c r="E19" s="335"/>
      <c r="F19" s="751" t="s">
        <v>190</v>
      </c>
      <c r="G19" s="357"/>
      <c r="H19" s="357"/>
      <c r="I19" s="357"/>
      <c r="J19" s="383"/>
      <c r="K19" s="357"/>
      <c r="L19" s="358"/>
      <c r="M19" s="749"/>
    </row>
    <row r="20" spans="1:13" s="729" customFormat="1" ht="15" customHeight="1" thickBot="1">
      <c r="A20" s="638" t="s">
        <v>138</v>
      </c>
      <c r="B20" s="838" t="s">
        <v>3007</v>
      </c>
      <c r="C20" s="362" t="s">
        <v>136</v>
      </c>
      <c r="D20" s="87">
        <v>15750.4</v>
      </c>
      <c r="E20" s="364" t="s">
        <v>135</v>
      </c>
      <c r="F20" s="753" t="s">
        <v>190</v>
      </c>
      <c r="G20" s="367"/>
      <c r="H20" s="367"/>
      <c r="I20" s="367"/>
      <c r="J20" s="383"/>
      <c r="K20" s="357"/>
      <c r="L20" s="358"/>
      <c r="M20" s="749"/>
    </row>
    <row r="21" spans="1:13" s="729" customFormat="1" ht="15" customHeight="1">
      <c r="A21" s="637" t="s">
        <v>138</v>
      </c>
      <c r="B21" s="837" t="s">
        <v>4541</v>
      </c>
      <c r="C21" s="339" t="s">
        <v>2905</v>
      </c>
      <c r="D21" s="572">
        <v>1241.2</v>
      </c>
      <c r="E21" s="335"/>
      <c r="F21" s="751" t="s">
        <v>137</v>
      </c>
      <c r="G21" s="357"/>
      <c r="H21" s="357"/>
      <c r="I21" s="357"/>
      <c r="J21" s="383"/>
      <c r="K21" s="357"/>
      <c r="L21" s="358"/>
      <c r="M21" s="749"/>
    </row>
    <row r="22" spans="1:13" s="729" customFormat="1" ht="15" customHeight="1">
      <c r="A22" s="637" t="s">
        <v>138</v>
      </c>
      <c r="B22" s="837" t="s">
        <v>4542</v>
      </c>
      <c r="C22" s="339" t="s">
        <v>2905</v>
      </c>
      <c r="D22" s="572">
        <v>1241.2</v>
      </c>
      <c r="E22" s="335"/>
      <c r="F22" s="751" t="s">
        <v>137</v>
      </c>
      <c r="G22" s="357"/>
      <c r="H22" s="357"/>
      <c r="I22" s="357"/>
      <c r="J22" s="383"/>
      <c r="K22" s="357"/>
      <c r="L22" s="358"/>
      <c r="M22" s="749"/>
    </row>
    <row r="23" spans="1:13" s="729" customFormat="1" ht="15" customHeight="1">
      <c r="A23" s="637" t="s">
        <v>138</v>
      </c>
      <c r="B23" s="837" t="s">
        <v>4543</v>
      </c>
      <c r="C23" s="339" t="s">
        <v>2905</v>
      </c>
      <c r="D23" s="572">
        <v>1241.2</v>
      </c>
      <c r="E23" s="335"/>
      <c r="F23" s="751" t="s">
        <v>137</v>
      </c>
      <c r="G23" s="357"/>
      <c r="H23" s="357"/>
      <c r="I23" s="357"/>
      <c r="J23" s="383"/>
      <c r="K23" s="357"/>
      <c r="L23" s="358"/>
      <c r="M23" s="749"/>
    </row>
    <row r="24" spans="1:13" s="729" customFormat="1" ht="15" customHeight="1">
      <c r="A24" s="637" t="s">
        <v>138</v>
      </c>
      <c r="B24" s="837" t="s">
        <v>4544</v>
      </c>
      <c r="C24" s="339" t="s">
        <v>2905</v>
      </c>
      <c r="D24" s="572">
        <v>1241.2</v>
      </c>
      <c r="E24" s="335"/>
      <c r="F24" s="751" t="s">
        <v>137</v>
      </c>
      <c r="G24" s="357"/>
      <c r="H24" s="357"/>
      <c r="I24" s="357"/>
      <c r="J24" s="383"/>
      <c r="K24" s="357"/>
      <c r="L24" s="358"/>
      <c r="M24" s="749"/>
    </row>
    <row r="25" spans="1:13" s="729" customFormat="1" ht="15" customHeight="1">
      <c r="A25" s="637" t="s">
        <v>138</v>
      </c>
      <c r="B25" s="837" t="s">
        <v>4545</v>
      </c>
      <c r="C25" s="339" t="s">
        <v>2905</v>
      </c>
      <c r="D25" s="572">
        <v>1241.2</v>
      </c>
      <c r="E25" s="335"/>
      <c r="F25" s="751" t="s">
        <v>137</v>
      </c>
      <c r="G25" s="357"/>
      <c r="H25" s="357"/>
      <c r="I25" s="357"/>
      <c r="J25" s="383"/>
      <c r="K25" s="357"/>
      <c r="L25" s="358"/>
      <c r="M25" s="749"/>
    </row>
    <row r="26" spans="1:13" s="729" customFormat="1" ht="15" customHeight="1">
      <c r="A26" s="637" t="s">
        <v>138</v>
      </c>
      <c r="B26" s="837" t="s">
        <v>4553</v>
      </c>
      <c r="C26" s="339" t="s">
        <v>2905</v>
      </c>
      <c r="D26" s="572">
        <v>1241.2</v>
      </c>
      <c r="E26" s="335"/>
      <c r="F26" s="751" t="s">
        <v>137</v>
      </c>
      <c r="G26" s="357"/>
      <c r="H26" s="357"/>
      <c r="I26" s="357"/>
      <c r="J26" s="383"/>
      <c r="K26" s="357"/>
      <c r="L26" s="358"/>
      <c r="M26" s="749"/>
    </row>
    <row r="27" spans="1:13" s="729" customFormat="1" ht="15" customHeight="1">
      <c r="A27" s="637" t="s">
        <v>138</v>
      </c>
      <c r="B27" s="837" t="s">
        <v>4554</v>
      </c>
      <c r="C27" s="339" t="s">
        <v>2905</v>
      </c>
      <c r="D27" s="572">
        <v>1241.2</v>
      </c>
      <c r="E27" s="335"/>
      <c r="F27" s="751" t="s">
        <v>137</v>
      </c>
      <c r="G27" s="357"/>
      <c r="H27" s="357"/>
      <c r="I27" s="357"/>
      <c r="J27" s="383"/>
      <c r="K27" s="357"/>
      <c r="L27" s="358"/>
      <c r="M27" s="749"/>
    </row>
    <row r="28" spans="1:13" s="729" customFormat="1" ht="15" customHeight="1">
      <c r="A28" s="637" t="s">
        <v>138</v>
      </c>
      <c r="B28" s="837" t="s">
        <v>4555</v>
      </c>
      <c r="C28" s="339" t="s">
        <v>2905</v>
      </c>
      <c r="D28" s="572">
        <v>1241.2</v>
      </c>
      <c r="E28" s="335"/>
      <c r="F28" s="751" t="s">
        <v>137</v>
      </c>
      <c r="G28" s="357"/>
      <c r="H28" s="357"/>
      <c r="I28" s="357"/>
      <c r="J28" s="383"/>
      <c r="K28" s="357"/>
      <c r="L28" s="358"/>
      <c r="M28" s="749"/>
    </row>
    <row r="29" spans="1:13" s="729" customFormat="1" ht="15" customHeight="1">
      <c r="A29" s="637" t="s">
        <v>138</v>
      </c>
      <c r="B29" s="837" t="s">
        <v>4557</v>
      </c>
      <c r="C29" s="339" t="s">
        <v>2905</v>
      </c>
      <c r="D29" s="572">
        <v>1241.2</v>
      </c>
      <c r="E29" s="335"/>
      <c r="F29" s="751" t="s">
        <v>137</v>
      </c>
      <c r="G29" s="357"/>
      <c r="H29" s="357"/>
      <c r="I29" s="357"/>
      <c r="J29" s="383"/>
      <c r="K29" s="357"/>
      <c r="L29" s="358"/>
      <c r="M29" s="749"/>
    </row>
    <row r="30" spans="1:13" s="729" customFormat="1" ht="15" customHeight="1">
      <c r="A30" s="637" t="s">
        <v>138</v>
      </c>
      <c r="B30" s="837" t="s">
        <v>4558</v>
      </c>
      <c r="C30" s="339" t="s">
        <v>2905</v>
      </c>
      <c r="D30" s="572">
        <v>1241.2</v>
      </c>
      <c r="E30" s="335"/>
      <c r="F30" s="751" t="s">
        <v>137</v>
      </c>
      <c r="G30" s="357"/>
      <c r="H30" s="357"/>
      <c r="I30" s="357"/>
      <c r="J30" s="383"/>
      <c r="K30" s="357"/>
      <c r="L30" s="358"/>
      <c r="M30" s="749"/>
    </row>
    <row r="31" spans="1:13" s="729" customFormat="1" ht="15" customHeight="1">
      <c r="A31" s="637" t="s">
        <v>138</v>
      </c>
      <c r="B31" s="837" t="s">
        <v>4559</v>
      </c>
      <c r="C31" s="339" t="s">
        <v>2905</v>
      </c>
      <c r="D31" s="572">
        <v>1241.2</v>
      </c>
      <c r="E31" s="335"/>
      <c r="F31" s="751" t="s">
        <v>137</v>
      </c>
      <c r="G31" s="357"/>
      <c r="H31" s="357"/>
      <c r="I31" s="357"/>
      <c r="J31" s="383"/>
      <c r="K31" s="357"/>
      <c r="L31" s="358"/>
      <c r="M31" s="749"/>
    </row>
    <row r="32" spans="1:13" s="729" customFormat="1" ht="15" customHeight="1">
      <c r="A32" s="637" t="s">
        <v>138</v>
      </c>
      <c r="B32" s="837" t="s">
        <v>4560</v>
      </c>
      <c r="C32" s="339" t="s">
        <v>2905</v>
      </c>
      <c r="D32" s="572">
        <v>1241.2</v>
      </c>
      <c r="E32" s="335"/>
      <c r="F32" s="751" t="s">
        <v>137</v>
      </c>
      <c r="G32" s="357"/>
      <c r="H32" s="357"/>
      <c r="I32" s="357"/>
      <c r="J32" s="383"/>
      <c r="K32" s="357"/>
      <c r="L32" s="358"/>
      <c r="M32" s="749"/>
    </row>
    <row r="33" spans="1:13" s="729" customFormat="1" ht="15" customHeight="1">
      <c r="A33" s="637" t="s">
        <v>138</v>
      </c>
      <c r="B33" s="837" t="s">
        <v>4561</v>
      </c>
      <c r="C33" s="339" t="s">
        <v>2905</v>
      </c>
      <c r="D33" s="572">
        <v>1241.2</v>
      </c>
      <c r="E33" s="335"/>
      <c r="F33" s="751" t="s">
        <v>137</v>
      </c>
      <c r="G33" s="357"/>
      <c r="H33" s="357"/>
      <c r="I33" s="357"/>
      <c r="J33" s="383"/>
      <c r="K33" s="357"/>
      <c r="L33" s="358"/>
      <c r="M33" s="749"/>
    </row>
    <row r="34" spans="1:13" s="729" customFormat="1" ht="15" customHeight="1">
      <c r="A34" s="637" t="s">
        <v>138</v>
      </c>
      <c r="B34" s="837" t="s">
        <v>4564</v>
      </c>
      <c r="C34" s="339" t="s">
        <v>2905</v>
      </c>
      <c r="D34" s="572">
        <v>1241.2</v>
      </c>
      <c r="E34" s="335"/>
      <c r="F34" s="751" t="s">
        <v>137</v>
      </c>
      <c r="G34" s="357"/>
      <c r="H34" s="357"/>
      <c r="I34" s="357"/>
      <c r="J34" s="383"/>
      <c r="K34" s="357"/>
      <c r="L34" s="358"/>
      <c r="M34" s="749"/>
    </row>
    <row r="35" spans="1:13" s="729" customFormat="1" ht="15" customHeight="1">
      <c r="A35" s="637" t="s">
        <v>138</v>
      </c>
      <c r="B35" s="837" t="s">
        <v>4565</v>
      </c>
      <c r="C35" s="339" t="s">
        <v>2905</v>
      </c>
      <c r="D35" s="572">
        <v>1241.2</v>
      </c>
      <c r="E35" s="335"/>
      <c r="F35" s="751" t="s">
        <v>137</v>
      </c>
      <c r="G35" s="357"/>
      <c r="H35" s="357"/>
      <c r="I35" s="357"/>
      <c r="J35" s="383"/>
      <c r="K35" s="357"/>
      <c r="L35" s="358"/>
      <c r="M35" s="749"/>
    </row>
    <row r="36" spans="1:13" s="729" customFormat="1" ht="15" customHeight="1">
      <c r="A36" s="637" t="s">
        <v>138</v>
      </c>
      <c r="B36" s="837" t="s">
        <v>4566</v>
      </c>
      <c r="C36" s="339" t="s">
        <v>2905</v>
      </c>
      <c r="D36" s="572">
        <v>1241.2</v>
      </c>
      <c r="E36" s="335"/>
      <c r="F36" s="751" t="s">
        <v>137</v>
      </c>
      <c r="G36" s="357"/>
      <c r="H36" s="357"/>
      <c r="I36" s="357"/>
      <c r="J36" s="383"/>
      <c r="K36" s="357"/>
      <c r="L36" s="358"/>
      <c r="M36" s="749"/>
    </row>
    <row r="37" spans="1:13" s="729" customFormat="1" ht="15" customHeight="1">
      <c r="A37" s="637" t="s">
        <v>138</v>
      </c>
      <c r="B37" s="837" t="s">
        <v>4567</v>
      </c>
      <c r="C37" s="339" t="s">
        <v>2905</v>
      </c>
      <c r="D37" s="572">
        <v>1241.2</v>
      </c>
      <c r="E37" s="335"/>
      <c r="F37" s="751" t="s">
        <v>137</v>
      </c>
      <c r="G37" s="357"/>
      <c r="H37" s="357"/>
      <c r="I37" s="357"/>
      <c r="J37" s="383"/>
      <c r="K37" s="357"/>
      <c r="L37" s="358"/>
      <c r="M37" s="749"/>
    </row>
    <row r="38" spans="1:13" s="729" customFormat="1" ht="15" customHeight="1">
      <c r="A38" s="637" t="s">
        <v>138</v>
      </c>
      <c r="B38" s="837" t="s">
        <v>4568</v>
      </c>
      <c r="C38" s="339" t="s">
        <v>2905</v>
      </c>
      <c r="D38" s="572">
        <v>1241.2</v>
      </c>
      <c r="E38" s="335"/>
      <c r="F38" s="751" t="s">
        <v>137</v>
      </c>
      <c r="G38" s="357"/>
      <c r="H38" s="357"/>
      <c r="I38" s="357"/>
      <c r="J38" s="383"/>
      <c r="K38" s="357"/>
      <c r="L38" s="358"/>
      <c r="M38" s="749"/>
    </row>
    <row r="39" spans="1:13" s="729" customFormat="1" ht="15" customHeight="1">
      <c r="A39" s="637" t="s">
        <v>138</v>
      </c>
      <c r="B39" s="837" t="s">
        <v>4569</v>
      </c>
      <c r="C39" s="339" t="s">
        <v>2905</v>
      </c>
      <c r="D39" s="572">
        <v>1241.2</v>
      </c>
      <c r="E39" s="335"/>
      <c r="F39" s="751" t="s">
        <v>137</v>
      </c>
      <c r="G39" s="357"/>
      <c r="H39" s="357"/>
      <c r="I39" s="357"/>
      <c r="J39" s="383"/>
      <c r="K39" s="357"/>
      <c r="L39" s="358"/>
      <c r="M39" s="749"/>
    </row>
    <row r="40" spans="1:13" s="729" customFormat="1" ht="15" customHeight="1">
      <c r="A40" s="637" t="s">
        <v>138</v>
      </c>
      <c r="B40" s="837" t="s">
        <v>4570</v>
      </c>
      <c r="C40" s="339" t="s">
        <v>2905</v>
      </c>
      <c r="D40" s="572">
        <v>1241.2</v>
      </c>
      <c r="E40" s="335"/>
      <c r="F40" s="751" t="s">
        <v>137</v>
      </c>
      <c r="G40" s="357"/>
      <c r="H40" s="357"/>
      <c r="I40" s="357"/>
      <c r="J40" s="383"/>
      <c r="K40" s="357"/>
      <c r="L40" s="358"/>
      <c r="M40" s="749"/>
    </row>
    <row r="41" spans="1:13" s="729" customFormat="1" ht="15" customHeight="1">
      <c r="A41" s="637" t="s">
        <v>138</v>
      </c>
      <c r="B41" s="837" t="s">
        <v>4571</v>
      </c>
      <c r="C41" s="339" t="s">
        <v>2905</v>
      </c>
      <c r="D41" s="572">
        <v>1241.2</v>
      </c>
      <c r="E41" s="335"/>
      <c r="F41" s="751" t="s">
        <v>137</v>
      </c>
      <c r="G41" s="357"/>
      <c r="H41" s="357"/>
      <c r="I41" s="357"/>
      <c r="J41" s="383"/>
      <c r="K41" s="357"/>
      <c r="L41" s="358"/>
      <c r="M41" s="749"/>
    </row>
    <row r="42" spans="1:13" s="729" customFormat="1" ht="15" customHeight="1">
      <c r="A42" s="637" t="s">
        <v>138</v>
      </c>
      <c r="B42" s="837" t="s">
        <v>4572</v>
      </c>
      <c r="C42" s="339" t="s">
        <v>2905</v>
      </c>
      <c r="D42" s="839">
        <v>1241.2</v>
      </c>
      <c r="E42" s="335"/>
      <c r="F42" s="751" t="s">
        <v>137</v>
      </c>
      <c r="G42" s="357"/>
      <c r="H42" s="357"/>
      <c r="I42" s="357"/>
      <c r="J42" s="383"/>
      <c r="K42" s="357"/>
      <c r="L42" s="358"/>
      <c r="M42" s="749"/>
    </row>
    <row r="43" spans="1:13" s="729" customFormat="1" ht="15" customHeight="1" thickBot="1">
      <c r="A43" s="638" t="s">
        <v>138</v>
      </c>
      <c r="B43" s="838" t="s">
        <v>4573</v>
      </c>
      <c r="C43" s="362" t="s">
        <v>2905</v>
      </c>
      <c r="D43" s="576">
        <v>1241.2</v>
      </c>
      <c r="E43" s="364"/>
      <c r="F43" s="753" t="s">
        <v>137</v>
      </c>
      <c r="G43" s="367"/>
      <c r="H43" s="367"/>
      <c r="I43" s="367"/>
      <c r="J43" s="383"/>
      <c r="K43" s="357"/>
      <c r="L43" s="358"/>
      <c r="M43" s="749"/>
    </row>
    <row r="44" spans="1:13" s="729" customFormat="1" ht="15" customHeight="1" thickBot="1">
      <c r="A44" s="639" t="s">
        <v>138</v>
      </c>
      <c r="B44" s="840" t="s">
        <v>4546</v>
      </c>
      <c r="C44" s="372" t="s">
        <v>1296</v>
      </c>
      <c r="D44" s="600">
        <v>1241.2</v>
      </c>
      <c r="E44" s="373"/>
      <c r="F44" s="755" t="s">
        <v>137</v>
      </c>
      <c r="G44" s="375"/>
      <c r="H44" s="375"/>
      <c r="I44" s="375"/>
      <c r="J44" s="383"/>
      <c r="K44" s="357"/>
      <c r="L44" s="358"/>
      <c r="M44" s="749"/>
    </row>
    <row r="45" spans="1:13" s="729" customFormat="1" ht="15" customHeight="1" thickBot="1">
      <c r="A45" s="639" t="s">
        <v>138</v>
      </c>
      <c r="B45" s="840" t="s">
        <v>4556</v>
      </c>
      <c r="C45" s="372" t="s">
        <v>457</v>
      </c>
      <c r="D45" s="600">
        <v>1241.2</v>
      </c>
      <c r="E45" s="373"/>
      <c r="F45" s="755" t="s">
        <v>137</v>
      </c>
      <c r="G45" s="375"/>
      <c r="H45" s="375"/>
      <c r="I45" s="375"/>
      <c r="J45" s="383"/>
      <c r="K45" s="357"/>
      <c r="L45" s="358"/>
      <c r="M45" s="749"/>
    </row>
    <row r="46" spans="1:13" s="729" customFormat="1" ht="15" customHeight="1">
      <c r="A46" s="643"/>
      <c r="B46" s="380"/>
      <c r="C46" s="380"/>
      <c r="D46" s="382"/>
      <c r="E46" s="335"/>
      <c r="F46" s="751"/>
      <c r="G46" s="357"/>
      <c r="H46" s="357"/>
      <c r="I46" s="357"/>
      <c r="J46" s="383"/>
      <c r="K46" s="357"/>
      <c r="L46" s="358"/>
      <c r="M46" s="749"/>
    </row>
    <row r="47" spans="1:13" s="729" customFormat="1" ht="15" customHeight="1">
      <c r="A47" s="643"/>
      <c r="B47" s="380"/>
      <c r="C47" s="380"/>
      <c r="D47" s="382"/>
      <c r="E47" s="335"/>
      <c r="F47" s="751"/>
      <c r="G47" s="357"/>
      <c r="H47" s="357"/>
      <c r="I47" s="357"/>
      <c r="J47" s="383"/>
      <c r="K47" s="357"/>
      <c r="L47" s="358"/>
      <c r="M47" s="749"/>
    </row>
    <row r="48" spans="1:13" s="729" customFormat="1" ht="15" customHeight="1">
      <c r="A48" s="643"/>
      <c r="B48" s="380"/>
      <c r="C48" s="380"/>
      <c r="D48" s="468"/>
      <c r="E48" s="335"/>
      <c r="F48" s="751"/>
      <c r="G48" s="357"/>
      <c r="H48" s="357"/>
      <c r="I48" s="357"/>
      <c r="J48" s="383"/>
      <c r="K48" s="357"/>
      <c r="L48" s="358"/>
      <c r="M48" s="749"/>
    </row>
    <row r="49" spans="1:15" s="729" customFormat="1" ht="15" customHeight="1">
      <c r="A49" s="643"/>
      <c r="B49" s="380"/>
      <c r="C49" s="380"/>
      <c r="D49" s="468"/>
      <c r="E49" s="335"/>
      <c r="F49" s="751"/>
      <c r="G49" s="357"/>
      <c r="H49" s="357"/>
      <c r="I49" s="357"/>
      <c r="J49" s="383"/>
      <c r="K49" s="357"/>
      <c r="L49" s="358"/>
      <c r="M49" s="749"/>
    </row>
    <row r="50" spans="1:15" s="729" customFormat="1" ht="15" customHeight="1">
      <c r="A50" s="643"/>
      <c r="B50" s="380"/>
      <c r="C50" s="380"/>
      <c r="D50" s="835"/>
      <c r="E50" s="335"/>
      <c r="F50" s="751"/>
      <c r="G50" s="357"/>
      <c r="H50" s="357"/>
      <c r="I50" s="357"/>
      <c r="J50" s="383"/>
      <c r="K50" s="357"/>
      <c r="L50" s="358"/>
      <c r="M50" s="749"/>
    </row>
    <row r="51" spans="1:15" s="729" customFormat="1" ht="15" customHeight="1">
      <c r="A51" s="643"/>
      <c r="B51" s="380"/>
      <c r="C51" s="380"/>
      <c r="D51" s="382"/>
      <c r="E51" s="335"/>
      <c r="F51" s="751"/>
      <c r="G51" s="357"/>
      <c r="H51" s="357"/>
      <c r="I51" s="357"/>
      <c r="J51" s="383"/>
      <c r="K51" s="357"/>
      <c r="L51" s="358"/>
      <c r="M51" s="749"/>
    </row>
    <row r="52" spans="1:15" s="729" customFormat="1" ht="15" customHeight="1">
      <c r="A52" s="643"/>
      <c r="B52" s="380"/>
      <c r="C52" s="380"/>
      <c r="D52" s="382"/>
      <c r="E52" s="335"/>
      <c r="F52" s="751"/>
      <c r="G52" s="357"/>
      <c r="H52" s="357"/>
      <c r="I52" s="357"/>
      <c r="J52" s="383"/>
      <c r="K52" s="357"/>
      <c r="L52" s="358"/>
      <c r="M52" s="749"/>
    </row>
    <row r="53" spans="1:15" s="729" customFormat="1" ht="15" customHeight="1">
      <c r="A53" s="643"/>
      <c r="B53" s="836"/>
      <c r="C53" s="836"/>
      <c r="D53" s="723"/>
      <c r="E53" s="335"/>
      <c r="F53" s="751"/>
      <c r="G53" s="357"/>
      <c r="H53" s="357"/>
      <c r="I53" s="357"/>
      <c r="J53" s="383"/>
      <c r="K53" s="357"/>
      <c r="L53" s="358"/>
      <c r="M53" s="749"/>
    </row>
    <row r="54" spans="1:15" s="729" customFormat="1" ht="15" customHeight="1">
      <c r="A54" s="643"/>
      <c r="B54" s="836"/>
      <c r="C54" s="836"/>
      <c r="D54" s="723"/>
      <c r="E54" s="335"/>
      <c r="F54" s="751"/>
      <c r="G54" s="357"/>
      <c r="H54" s="357"/>
      <c r="I54" s="357"/>
      <c r="J54" s="383"/>
      <c r="K54" s="357"/>
      <c r="L54" s="358"/>
      <c r="M54" s="749"/>
    </row>
    <row r="55" spans="1:15" ht="15" customHeight="1">
      <c r="A55" s="643"/>
      <c r="B55" s="380"/>
      <c r="C55" s="380"/>
      <c r="D55" s="382"/>
      <c r="E55" s="335"/>
      <c r="F55" s="496"/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64"/>
      <c r="B56" s="79"/>
      <c r="C56" s="61"/>
      <c r="D56" s="65">
        <f>SUM(D5:D55)</f>
        <v>58963.879999999946</v>
      </c>
      <c r="E56" s="65"/>
      <c r="F56" s="65"/>
      <c r="G56" s="65">
        <f>SUM(G55:G55)</f>
        <v>0</v>
      </c>
      <c r="H56" s="65"/>
      <c r="I56" s="65"/>
      <c r="J56" s="384">
        <f>SUM(J55:J55)</f>
        <v>0</v>
      </c>
      <c r="K56" s="65"/>
      <c r="L56" s="65">
        <f>SUM(L55:L55)</f>
        <v>0</v>
      </c>
      <c r="M56" s="65">
        <f>SUM(M55:M55)</f>
        <v>0</v>
      </c>
      <c r="N56" s="65"/>
      <c r="O56" s="49"/>
    </row>
    <row r="57" spans="1:15" ht="15" customHeight="1">
      <c r="A57" s="64"/>
      <c r="B57" s="79"/>
      <c r="C57" s="61"/>
      <c r="D57" s="65"/>
      <c r="E57" s="13"/>
      <c r="F57" s="75"/>
      <c r="G57" s="65"/>
      <c r="H57" s="13"/>
      <c r="L57" s="42"/>
      <c r="M57" s="71"/>
      <c r="N57" s="49"/>
      <c r="O57" s="49"/>
    </row>
    <row r="58" spans="1:15" ht="15" customHeight="1">
      <c r="A58" s="46"/>
      <c r="B58" s="47"/>
      <c r="C58" s="47"/>
      <c r="D58" s="55">
        <f>55692.76-58963.88</f>
        <v>-3271.1199999999953</v>
      </c>
      <c r="E58" s="13"/>
      <c r="F58" s="70"/>
      <c r="L58" s="42"/>
      <c r="M58" s="71"/>
      <c r="N58" s="49"/>
      <c r="O58" s="49"/>
    </row>
    <row r="59" spans="1:15" ht="12.75">
      <c r="A59" s="46"/>
      <c r="B59" s="47"/>
      <c r="C59" s="47"/>
      <c r="D59" s="65"/>
      <c r="E59" s="65"/>
      <c r="F59" s="65"/>
      <c r="G59" s="65"/>
      <c r="H59" s="65"/>
      <c r="I59" s="65"/>
      <c r="J59" s="384"/>
      <c r="K59" s="65"/>
      <c r="L59" s="65"/>
      <c r="M59" s="65"/>
      <c r="N59" s="80"/>
      <c r="O59" s="49"/>
    </row>
    <row r="60" spans="1:15" ht="12.75">
      <c r="A60" s="46"/>
      <c r="B60" s="47"/>
      <c r="C60" s="47"/>
      <c r="D60" s="52"/>
      <c r="E60" s="13"/>
      <c r="F60" s="65"/>
      <c r="G60" s="73"/>
      <c r="H60" s="73"/>
      <c r="I60" s="73"/>
      <c r="J60" s="517"/>
      <c r="K60" s="73"/>
      <c r="L60" s="73"/>
      <c r="M60" s="154">
        <f>L56+M56-G56</f>
        <v>0</v>
      </c>
      <c r="N60" s="81"/>
      <c r="O60" s="54"/>
    </row>
    <row r="61" spans="1:15" ht="12.75">
      <c r="A61" s="46"/>
      <c r="B61" s="47"/>
      <c r="C61" s="47"/>
      <c r="D61" s="52"/>
      <c r="E61" s="13"/>
      <c r="F61" s="73"/>
      <c r="G61" s="73"/>
      <c r="H61" s="73"/>
      <c r="I61" s="73"/>
      <c r="J61" s="517"/>
      <c r="K61" s="73"/>
      <c r="L61" s="73"/>
      <c r="M61" s="81"/>
      <c r="N61" s="81"/>
      <c r="O61" s="54"/>
    </row>
    <row r="62" spans="1:15" ht="12.75">
      <c r="A62" s="46"/>
      <c r="B62" s="47"/>
      <c r="C62" s="47"/>
      <c r="D62" s="52"/>
      <c r="E62" s="13"/>
      <c r="F62" s="73"/>
      <c r="G62" s="73"/>
      <c r="H62" s="73"/>
      <c r="I62" s="73"/>
      <c r="J62" s="517"/>
      <c r="K62" s="73"/>
      <c r="L62" s="73"/>
      <c r="M62" s="81"/>
      <c r="N62" s="81"/>
      <c r="O62" s="54"/>
    </row>
    <row r="63" spans="1:15" ht="12.75">
      <c r="A63" s="46"/>
      <c r="B63" s="47"/>
      <c r="C63" s="47"/>
      <c r="D63" s="52"/>
      <c r="E63" s="13"/>
      <c r="F63" s="73"/>
      <c r="G63" s="82"/>
      <c r="H63" s="82"/>
      <c r="I63" s="83"/>
      <c r="J63" s="517"/>
      <c r="K63" s="73"/>
      <c r="L63" s="73"/>
      <c r="M63" s="81"/>
      <c r="N63" s="81"/>
      <c r="O63" s="54"/>
    </row>
    <row r="64" spans="1:15" ht="12.75">
      <c r="A64" s="46"/>
      <c r="B64" s="47"/>
      <c r="C64" s="47"/>
      <c r="D64" s="52"/>
      <c r="E64" s="13"/>
      <c r="F64" s="73"/>
      <c r="G64" s="73"/>
      <c r="H64" s="73"/>
      <c r="I64" s="73"/>
      <c r="J64" s="517"/>
      <c r="K64" s="73"/>
      <c r="L64" s="73"/>
      <c r="M64" s="81"/>
      <c r="N64" s="81"/>
      <c r="O64" s="54"/>
    </row>
    <row r="65" spans="1:15" ht="12.75">
      <c r="A65" s="46"/>
      <c r="B65" s="47"/>
      <c r="C65" s="47"/>
      <c r="D65" s="52"/>
      <c r="E65" s="13"/>
      <c r="F65" s="73"/>
      <c r="G65" s="73"/>
      <c r="H65" s="73"/>
      <c r="I65" s="73"/>
      <c r="J65" s="517"/>
      <c r="K65" s="73"/>
      <c r="L65" s="73"/>
      <c r="M65" s="81"/>
      <c r="N65" s="81"/>
      <c r="O65" s="54"/>
    </row>
    <row r="66" spans="1:15" ht="12.75">
      <c r="A66" s="46"/>
      <c r="B66" s="47"/>
      <c r="C66" s="47"/>
      <c r="D66" s="52"/>
      <c r="E66" s="13"/>
      <c r="F66" s="73"/>
      <c r="G66" s="83"/>
      <c r="H66" s="83"/>
      <c r="I66" s="83"/>
      <c r="J66" s="517"/>
      <c r="K66" s="73"/>
      <c r="L66" s="73"/>
      <c r="M66" s="81"/>
      <c r="N66" s="81"/>
      <c r="O66" s="54"/>
    </row>
    <row r="67" spans="1:15" ht="12.75">
      <c r="A67" s="46"/>
      <c r="B67" s="47"/>
      <c r="C67" s="47"/>
      <c r="D67" s="52"/>
      <c r="E67" s="13"/>
      <c r="F67" s="73"/>
      <c r="G67" s="73"/>
      <c r="H67" s="73"/>
      <c r="I67" s="73"/>
      <c r="J67" s="517"/>
      <c r="K67" s="73"/>
      <c r="L67" s="73"/>
      <c r="M67" s="81"/>
      <c r="N67" s="81"/>
      <c r="O67" s="54"/>
    </row>
    <row r="68" spans="1:15" ht="12.75">
      <c r="A68" s="46"/>
      <c r="B68" s="47"/>
      <c r="C68" s="47"/>
      <c r="D68" s="52"/>
      <c r="E68" s="13"/>
      <c r="F68" s="73"/>
      <c r="G68" s="73"/>
      <c r="H68" s="73"/>
      <c r="I68" s="73"/>
      <c r="J68" s="517"/>
      <c r="K68" s="73"/>
      <c r="L68" s="73"/>
      <c r="M68" s="81"/>
      <c r="N68" s="81"/>
      <c r="O68" s="54"/>
    </row>
    <row r="69" spans="1:15" ht="12.75">
      <c r="A69" s="46"/>
      <c r="B69" s="47"/>
      <c r="C69" s="73"/>
      <c r="D69" s="81"/>
      <c r="E69" s="13"/>
      <c r="F69" s="73"/>
      <c r="G69" s="73"/>
      <c r="H69" s="73"/>
      <c r="I69" s="73"/>
      <c r="J69" s="517"/>
      <c r="K69" s="73"/>
      <c r="L69" s="73"/>
      <c r="M69" s="81"/>
      <c r="N69" s="81"/>
      <c r="O69" s="54"/>
    </row>
    <row r="70" spans="1:15" ht="12.75">
      <c r="A70" s="46"/>
      <c r="B70" s="47"/>
      <c r="C70" s="73"/>
      <c r="D70" s="81"/>
      <c r="E70" s="13"/>
      <c r="F70" s="73"/>
      <c r="G70" s="73"/>
      <c r="H70" s="73"/>
      <c r="I70" s="73"/>
      <c r="J70" s="517"/>
      <c r="K70" s="73"/>
      <c r="L70" s="73"/>
      <c r="M70" s="81"/>
      <c r="N70" s="81"/>
      <c r="O70" s="54"/>
    </row>
    <row r="71" spans="1:15" ht="12.75">
      <c r="A71" s="46"/>
      <c r="B71" s="47"/>
      <c r="C71" s="47"/>
      <c r="D71" s="52"/>
      <c r="E71" s="13"/>
      <c r="F71" s="73"/>
      <c r="G71" s="73"/>
      <c r="H71" s="73"/>
      <c r="I71" s="73"/>
      <c r="J71" s="517"/>
      <c r="K71" s="73"/>
      <c r="L71" s="73"/>
      <c r="M71" s="81"/>
      <c r="N71" s="81"/>
      <c r="O71" s="54"/>
    </row>
    <row r="72" spans="1:15" ht="12.75">
      <c r="A72" s="46"/>
      <c r="B72" s="47"/>
      <c r="C72" s="47"/>
      <c r="D72" s="52"/>
      <c r="E72" s="13"/>
      <c r="F72" s="73"/>
      <c r="G72" s="73"/>
      <c r="H72" s="73"/>
      <c r="I72" s="73"/>
      <c r="J72" s="517"/>
      <c r="K72" s="73"/>
      <c r="L72" s="73"/>
      <c r="M72" s="81"/>
      <c r="N72" s="81"/>
      <c r="O72" s="54"/>
    </row>
    <row r="73" spans="1:15" ht="12.75">
      <c r="A73" s="46"/>
      <c r="B73" s="47"/>
      <c r="C73" s="47"/>
      <c r="D73" s="48"/>
      <c r="E73" s="13"/>
      <c r="F73" s="73"/>
      <c r="G73"/>
      <c r="H73"/>
      <c r="I73"/>
      <c r="J73" s="518"/>
      <c r="K73"/>
      <c r="L73"/>
      <c r="M73" s="54"/>
      <c r="N73" s="54"/>
      <c r="O73" s="54"/>
    </row>
    <row r="74" spans="1:15" ht="12.75">
      <c r="A74" s="46"/>
      <c r="B74" s="47"/>
      <c r="C74" s="47"/>
      <c r="D74" s="48"/>
      <c r="E74" s="13"/>
      <c r="F74" s="73"/>
      <c r="G74"/>
      <c r="H74"/>
      <c r="I74"/>
      <c r="J74" s="518"/>
      <c r="K74"/>
      <c r="L74"/>
      <c r="M74" s="54"/>
      <c r="N74" s="54"/>
      <c r="O74" s="54"/>
    </row>
    <row r="75" spans="1:15">
      <c r="A75" s="66"/>
      <c r="B75" s="40" t="s">
        <v>25</v>
      </c>
      <c r="E75" s="40"/>
      <c r="M75" s="45"/>
      <c r="N75" s="49"/>
      <c r="O75" s="49"/>
    </row>
    <row r="76" spans="1:15">
      <c r="A76" s="59"/>
      <c r="B76" s="40" t="s">
        <v>127</v>
      </c>
      <c r="E76" s="40"/>
      <c r="M76" s="45"/>
      <c r="N76" s="49"/>
      <c r="O76" s="49"/>
    </row>
    <row r="77" spans="1:15">
      <c r="A77" s="60"/>
      <c r="B77" s="40" t="s">
        <v>161</v>
      </c>
      <c r="E77" s="40"/>
      <c r="M77" s="45"/>
      <c r="N77" s="49"/>
      <c r="O77" s="49"/>
    </row>
    <row r="78" spans="1:15">
      <c r="A78" s="729"/>
      <c r="B78" s="729"/>
      <c r="C78" s="729"/>
      <c r="D78" s="729"/>
      <c r="M78" s="45"/>
      <c r="N78" s="49"/>
      <c r="O78" s="49"/>
    </row>
    <row r="79" spans="1:15">
      <c r="M79" s="45"/>
      <c r="N79" s="49"/>
      <c r="O79" s="49"/>
    </row>
    <row r="80" spans="1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</sheetData>
  <autoFilter ref="A4:O54"/>
  <sortState ref="A5:F45">
    <sortCondition ref="C5:C45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58"/>
  <sheetViews>
    <sheetView topLeftCell="A31" workbookViewId="0">
      <selection activeCell="D2" sqref="D2"/>
    </sheetView>
  </sheetViews>
  <sheetFormatPr baseColWidth="10" defaultRowHeight="15.75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240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>
      <c r="A1" s="239"/>
      <c r="B1" s="239"/>
      <c r="C1" s="239"/>
      <c r="D1" s="240" t="s">
        <v>4709</v>
      </c>
      <c r="E1" s="240"/>
      <c r="F1" s="240"/>
      <c r="G1" s="240"/>
      <c r="H1" s="533"/>
      <c r="I1" s="834"/>
      <c r="J1" s="834"/>
      <c r="K1" s="834"/>
      <c r="L1" s="239"/>
      <c r="M1" s="239"/>
    </row>
    <row r="2" spans="1:13">
      <c r="A2" s="239"/>
      <c r="B2" s="239"/>
      <c r="C2" s="239"/>
      <c r="D2" s="240"/>
      <c r="E2" s="240"/>
      <c r="F2" s="240"/>
      <c r="G2" s="240"/>
      <c r="H2" s="533"/>
      <c r="I2" s="834"/>
      <c r="J2" s="834"/>
      <c r="K2" s="834"/>
      <c r="L2" s="239"/>
      <c r="M2" s="239"/>
    </row>
    <row r="3" spans="1:13">
      <c r="A3" s="834"/>
      <c r="B3" s="834"/>
      <c r="C3" s="834"/>
      <c r="D3" s="834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834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834"/>
      <c r="L5" s="239"/>
      <c r="M5" s="239"/>
    </row>
    <row r="6" spans="1:13" ht="15" customHeight="1" thickBot="1">
      <c r="A6" s="362" t="s">
        <v>136</v>
      </c>
      <c r="B6" s="433" t="s">
        <v>3732</v>
      </c>
      <c r="C6" s="400">
        <v>-9000.44</v>
      </c>
      <c r="D6" s="362" t="s">
        <v>4579</v>
      </c>
      <c r="E6" s="525"/>
      <c r="F6" s="526">
        <f>SUM(C6:E6)</f>
        <v>-9000.44</v>
      </c>
      <c r="G6" s="527"/>
      <c r="H6" s="537"/>
      <c r="I6" s="527">
        <v>600640</v>
      </c>
      <c r="J6" s="714">
        <f>F6/1.16</f>
        <v>-7759.0000000000009</v>
      </c>
      <c r="K6" s="529">
        <f>J6*0.16</f>
        <v>-1241.4400000000003</v>
      </c>
      <c r="L6" s="602"/>
      <c r="M6" s="252"/>
    </row>
    <row r="7" spans="1:13" ht="15" customHeight="1">
      <c r="A7" s="339" t="s">
        <v>136</v>
      </c>
      <c r="B7" s="431" t="s">
        <v>3330</v>
      </c>
      <c r="C7" s="399">
        <v>-9000.44</v>
      </c>
      <c r="D7" s="339" t="s">
        <v>4582</v>
      </c>
      <c r="E7" s="520"/>
      <c r="F7" s="521"/>
      <c r="G7" s="522"/>
      <c r="H7" s="533"/>
      <c r="I7" s="522"/>
      <c r="J7" s="715"/>
      <c r="K7" s="524"/>
      <c r="L7" s="602"/>
      <c r="M7" s="252"/>
    </row>
    <row r="8" spans="1:13" ht="15" customHeight="1" thickBot="1">
      <c r="A8" s="362" t="s">
        <v>136</v>
      </c>
      <c r="B8" s="433" t="s">
        <v>2957</v>
      </c>
      <c r="C8" s="400">
        <v>-15750.48</v>
      </c>
      <c r="D8" s="362" t="s">
        <v>4582</v>
      </c>
      <c r="E8" s="525"/>
      <c r="F8" s="526">
        <f>SUM(C7:C8)</f>
        <v>-24750.92</v>
      </c>
      <c r="G8" s="527"/>
      <c r="H8" s="537"/>
      <c r="I8" s="527">
        <v>600640</v>
      </c>
      <c r="J8" s="714">
        <f t="shared" ref="J8" si="0">F8/1.16</f>
        <v>-21337</v>
      </c>
      <c r="K8" s="529">
        <f t="shared" ref="K8:K46" si="1">J8*0.16</f>
        <v>-3413.92</v>
      </c>
      <c r="L8" s="602"/>
      <c r="M8" s="252"/>
    </row>
    <row r="9" spans="1:13" ht="15" customHeight="1">
      <c r="A9" s="339" t="s">
        <v>2905</v>
      </c>
      <c r="B9" s="579" t="s">
        <v>4502</v>
      </c>
      <c r="C9" s="580">
        <v>1241.2</v>
      </c>
      <c r="D9" s="339" t="s">
        <v>4577</v>
      </c>
      <c r="E9" s="520"/>
      <c r="F9" s="521"/>
      <c r="G9" s="522"/>
      <c r="H9" s="533"/>
      <c r="I9" s="522"/>
      <c r="J9" s="715"/>
      <c r="K9" s="524"/>
      <c r="L9" s="602"/>
      <c r="M9" s="252"/>
    </row>
    <row r="10" spans="1:13" ht="15" customHeight="1">
      <c r="A10" s="339" t="s">
        <v>2905</v>
      </c>
      <c r="B10" s="579" t="s">
        <v>4503</v>
      </c>
      <c r="C10" s="580">
        <v>1241.2</v>
      </c>
      <c r="D10" s="339" t="s">
        <v>4577</v>
      </c>
      <c r="E10" s="520"/>
      <c r="F10" s="521"/>
      <c r="G10" s="522"/>
      <c r="H10" s="533"/>
      <c r="I10" s="522"/>
      <c r="J10" s="715"/>
      <c r="K10" s="524"/>
      <c r="L10" s="602"/>
      <c r="M10" s="252"/>
    </row>
    <row r="11" spans="1:13" ht="15" customHeight="1">
      <c r="A11" s="339" t="s">
        <v>2905</v>
      </c>
      <c r="B11" s="579" t="s">
        <v>4504</v>
      </c>
      <c r="C11" s="580">
        <v>1241.2</v>
      </c>
      <c r="D11" s="339" t="s">
        <v>4577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5" customHeight="1">
      <c r="A12" s="339" t="s">
        <v>2905</v>
      </c>
      <c r="B12" s="579" t="s">
        <v>4505</v>
      </c>
      <c r="C12" s="580">
        <v>1241.2</v>
      </c>
      <c r="D12" s="339" t="s">
        <v>4577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>
      <c r="A13" s="339" t="s">
        <v>2905</v>
      </c>
      <c r="B13" s="579" t="s">
        <v>4506</v>
      </c>
      <c r="C13" s="580">
        <v>1241.2</v>
      </c>
      <c r="D13" s="339" t="s">
        <v>4577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339" t="s">
        <v>1296</v>
      </c>
      <c r="B14" s="601" t="s">
        <v>4507</v>
      </c>
      <c r="C14" s="599">
        <v>1241.2</v>
      </c>
      <c r="D14" s="339" t="s">
        <v>4577</v>
      </c>
      <c r="E14" s="520">
        <f>SUM(C9:C14)</f>
        <v>7447.2</v>
      </c>
      <c r="F14" s="521"/>
      <c r="G14" s="522"/>
      <c r="H14" s="533"/>
      <c r="I14" s="522">
        <v>803001</v>
      </c>
      <c r="J14" s="715">
        <f>E14/1.16</f>
        <v>6420</v>
      </c>
      <c r="K14" s="524">
        <f t="shared" si="1"/>
        <v>1027.2</v>
      </c>
      <c r="L14" s="602"/>
      <c r="M14" s="252"/>
    </row>
    <row r="15" spans="1:13" ht="15" customHeight="1" thickBot="1">
      <c r="A15" s="362" t="s">
        <v>136</v>
      </c>
      <c r="B15" s="415" t="s">
        <v>3734</v>
      </c>
      <c r="C15" s="363">
        <v>9000.44</v>
      </c>
      <c r="D15" s="362" t="s">
        <v>4577</v>
      </c>
      <c r="E15" s="525">
        <f>SUM(C15:D15)</f>
        <v>9000.44</v>
      </c>
      <c r="F15" s="526">
        <f>SUM(E13:E15)</f>
        <v>16447.64</v>
      </c>
      <c r="G15" s="527"/>
      <c r="H15" s="537"/>
      <c r="I15" s="527">
        <v>600640</v>
      </c>
      <c r="J15" s="714">
        <f t="shared" ref="J15:J46" si="2">E15/1.16</f>
        <v>7759.0000000000009</v>
      </c>
      <c r="K15" s="529">
        <f t="shared" si="1"/>
        <v>1241.4400000000003</v>
      </c>
      <c r="L15" s="602"/>
      <c r="M15" s="252"/>
    </row>
    <row r="16" spans="1:13" ht="15" customHeight="1">
      <c r="A16" s="339" t="s">
        <v>136</v>
      </c>
      <c r="B16" s="579" t="s">
        <v>4509</v>
      </c>
      <c r="C16" s="580">
        <v>1241.2</v>
      </c>
      <c r="D16" s="339" t="s">
        <v>4578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7.25" customHeight="1">
      <c r="A17" s="339" t="s">
        <v>136</v>
      </c>
      <c r="B17" s="579" t="s">
        <v>4510</v>
      </c>
      <c r="C17" s="580">
        <v>1241.2</v>
      </c>
      <c r="D17" s="339" t="s">
        <v>4578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339" t="s">
        <v>136</v>
      </c>
      <c r="B18" s="579" t="s">
        <v>4511</v>
      </c>
      <c r="C18" s="580">
        <v>1241.2</v>
      </c>
      <c r="D18" s="339" t="s">
        <v>4578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 thickBot="1">
      <c r="A19" s="362" t="s">
        <v>136</v>
      </c>
      <c r="B19" s="847" t="s">
        <v>4512</v>
      </c>
      <c r="C19" s="848">
        <v>1241.2</v>
      </c>
      <c r="D19" s="362" t="s">
        <v>4578</v>
      </c>
      <c r="E19" s="525"/>
      <c r="F19" s="526">
        <f>SUM(C16:C19)</f>
        <v>4964.8</v>
      </c>
      <c r="G19" s="527"/>
      <c r="H19" s="537"/>
      <c r="I19" s="527">
        <v>803001</v>
      </c>
      <c r="J19" s="714">
        <f>F19/1.16</f>
        <v>4280</v>
      </c>
      <c r="K19" s="529">
        <f t="shared" si="1"/>
        <v>684.80000000000007</v>
      </c>
      <c r="L19" s="602"/>
      <c r="M19" s="252"/>
    </row>
    <row r="20" spans="1:13" ht="15" customHeight="1">
      <c r="A20" s="339" t="s">
        <v>136</v>
      </c>
      <c r="B20" s="579" t="s">
        <v>4514</v>
      </c>
      <c r="C20" s="580">
        <v>1241.2</v>
      </c>
      <c r="D20" s="339" t="s">
        <v>4580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5" customHeight="1">
      <c r="A21" s="339" t="s">
        <v>136</v>
      </c>
      <c r="B21" s="579" t="s">
        <v>4515</v>
      </c>
      <c r="C21" s="580">
        <v>1241.2</v>
      </c>
      <c r="D21" s="339" t="s">
        <v>4580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>
      <c r="A22" s="339" t="s">
        <v>2905</v>
      </c>
      <c r="B22" s="579" t="s">
        <v>4516</v>
      </c>
      <c r="C22" s="580">
        <v>1241.2</v>
      </c>
      <c r="D22" s="339" t="s">
        <v>4580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5" customHeight="1">
      <c r="A23" s="339" t="s">
        <v>2905</v>
      </c>
      <c r="B23" s="579" t="s">
        <v>4517</v>
      </c>
      <c r="C23" s="580">
        <v>1241.2</v>
      </c>
      <c r="D23" s="339" t="s">
        <v>4580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5" customHeight="1">
      <c r="A24" s="339" t="s">
        <v>2905</v>
      </c>
      <c r="B24" s="579" t="s">
        <v>4518</v>
      </c>
      <c r="C24" s="580">
        <v>1241.2</v>
      </c>
      <c r="D24" s="339" t="s">
        <v>4580</v>
      </c>
      <c r="E24" s="520">
        <f>SUM(C20:C24)</f>
        <v>6206</v>
      </c>
      <c r="F24" s="521"/>
      <c r="G24" s="522"/>
      <c r="H24" s="533"/>
      <c r="I24" s="522">
        <v>803001</v>
      </c>
      <c r="J24" s="715">
        <f t="shared" si="2"/>
        <v>5350</v>
      </c>
      <c r="K24" s="524">
        <f t="shared" si="1"/>
        <v>856</v>
      </c>
      <c r="L24" s="602"/>
      <c r="M24" s="252"/>
    </row>
    <row r="25" spans="1:13" ht="15" customHeight="1" thickBot="1">
      <c r="A25" s="362" t="s">
        <v>136</v>
      </c>
      <c r="B25" s="415" t="s">
        <v>4183</v>
      </c>
      <c r="C25" s="363">
        <v>9003.92</v>
      </c>
      <c r="D25" s="362" t="s">
        <v>4580</v>
      </c>
      <c r="E25" s="525">
        <f>SUM(C25:D25)</f>
        <v>9003.92</v>
      </c>
      <c r="F25" s="526">
        <f>SUM(E23:E25)</f>
        <v>15209.92</v>
      </c>
      <c r="G25" s="527"/>
      <c r="H25" s="537"/>
      <c r="I25" s="527">
        <v>600640</v>
      </c>
      <c r="J25" s="714">
        <f t="shared" si="2"/>
        <v>7762.0000000000009</v>
      </c>
      <c r="K25" s="529">
        <f t="shared" si="1"/>
        <v>1241.92</v>
      </c>
      <c r="L25" s="602"/>
      <c r="M25" s="252"/>
    </row>
    <row r="26" spans="1:13" ht="15" customHeight="1">
      <c r="A26" s="339" t="s">
        <v>457</v>
      </c>
      <c r="B26" s="579" t="s">
        <v>4521</v>
      </c>
      <c r="C26" s="580">
        <v>1241.2</v>
      </c>
      <c r="D26" s="339" t="s">
        <v>4581</v>
      </c>
      <c r="E26" s="520">
        <f>SUM(C26:D26)</f>
        <v>1241.2</v>
      </c>
      <c r="F26" s="521"/>
      <c r="G26" s="522"/>
      <c r="H26" s="533"/>
      <c r="I26" s="522">
        <v>803001</v>
      </c>
      <c r="J26" s="716">
        <f t="shared" si="2"/>
        <v>1070</v>
      </c>
      <c r="K26" s="532">
        <f t="shared" si="1"/>
        <v>171.20000000000002</v>
      </c>
      <c r="L26" s="602"/>
      <c r="M26" s="252"/>
    </row>
    <row r="27" spans="1:13" ht="15" customHeight="1">
      <c r="A27" s="339" t="s">
        <v>136</v>
      </c>
      <c r="B27" s="341" t="s">
        <v>3330</v>
      </c>
      <c r="C27" s="353">
        <v>9000.44</v>
      </c>
      <c r="D27" s="339" t="s">
        <v>4581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5" customHeight="1" thickBot="1">
      <c r="A28" s="362" t="s">
        <v>136</v>
      </c>
      <c r="B28" s="415" t="s">
        <v>2957</v>
      </c>
      <c r="C28" s="363">
        <v>15750.4</v>
      </c>
      <c r="D28" s="362" t="s">
        <v>4581</v>
      </c>
      <c r="E28" s="525">
        <f>SUM(C27:C28)</f>
        <v>24750.84</v>
      </c>
      <c r="F28" s="526">
        <f>SUM(E26:E28)</f>
        <v>25992.04</v>
      </c>
      <c r="G28" s="527"/>
      <c r="H28" s="537"/>
      <c r="I28" s="527">
        <v>600640</v>
      </c>
      <c r="J28" s="714">
        <f t="shared" si="2"/>
        <v>21336.931034482761</v>
      </c>
      <c r="K28" s="529">
        <f t="shared" si="1"/>
        <v>3413.908965517242</v>
      </c>
      <c r="L28" s="602"/>
      <c r="M28" s="252"/>
    </row>
    <row r="29" spans="1:13" ht="15" customHeight="1">
      <c r="A29" s="339" t="s">
        <v>2905</v>
      </c>
      <c r="B29" s="579" t="s">
        <v>4523</v>
      </c>
      <c r="C29" s="580">
        <v>1241.2</v>
      </c>
      <c r="D29" s="339" t="s">
        <v>4583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339" t="s">
        <v>2905</v>
      </c>
      <c r="B30" s="579" t="s">
        <v>4524</v>
      </c>
      <c r="C30" s="580">
        <v>1241.2</v>
      </c>
      <c r="D30" s="339" t="s">
        <v>4583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>
      <c r="A31" s="339" t="s">
        <v>2905</v>
      </c>
      <c r="B31" s="579" t="s">
        <v>4525</v>
      </c>
      <c r="C31" s="580">
        <v>1241.2</v>
      </c>
      <c r="D31" s="339" t="s">
        <v>4583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39" t="s">
        <v>2905</v>
      </c>
      <c r="B32" s="579" t="s">
        <v>4526</v>
      </c>
      <c r="C32" s="580">
        <v>1241.2</v>
      </c>
      <c r="D32" s="339" t="s">
        <v>4583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39" t="s">
        <v>2905</v>
      </c>
      <c r="B33" s="579" t="s">
        <v>4527</v>
      </c>
      <c r="C33" s="580">
        <v>1241.2</v>
      </c>
      <c r="D33" s="339" t="s">
        <v>4583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>
      <c r="A34" s="339" t="s">
        <v>136</v>
      </c>
      <c r="B34" s="579" t="s">
        <v>4528</v>
      </c>
      <c r="C34" s="580">
        <v>1241.2</v>
      </c>
      <c r="D34" s="339" t="s">
        <v>4583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5" customHeight="1">
      <c r="A35" s="339" t="s">
        <v>136</v>
      </c>
      <c r="B35" s="579" t="s">
        <v>4529</v>
      </c>
      <c r="C35" s="580">
        <v>1241.2</v>
      </c>
      <c r="D35" s="339" t="s">
        <v>4583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339" t="s">
        <v>2905</v>
      </c>
      <c r="B36" s="579" t="s">
        <v>4530</v>
      </c>
      <c r="C36" s="580">
        <v>1241.2</v>
      </c>
      <c r="D36" s="339" t="s">
        <v>4583</v>
      </c>
      <c r="E36" s="520"/>
      <c r="F36" s="521"/>
      <c r="G36" s="522"/>
      <c r="H36" s="533"/>
      <c r="I36" s="522"/>
      <c r="J36" s="715"/>
      <c r="K36" s="524"/>
      <c r="L36" s="602"/>
      <c r="M36" s="252"/>
    </row>
    <row r="37" spans="1:13" ht="15" customHeight="1">
      <c r="A37" s="339" t="s">
        <v>2905</v>
      </c>
      <c r="B37" s="579" t="s">
        <v>4531</v>
      </c>
      <c r="C37" s="580">
        <v>1241.2</v>
      </c>
      <c r="D37" s="339" t="s">
        <v>4583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5" customHeight="1">
      <c r="A38" s="339" t="s">
        <v>2905</v>
      </c>
      <c r="B38" s="579" t="s">
        <v>4532</v>
      </c>
      <c r="C38" s="580">
        <v>1241.2</v>
      </c>
      <c r="D38" s="339" t="s">
        <v>4583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39" t="s">
        <v>2905</v>
      </c>
      <c r="B39" s="579" t="s">
        <v>4533</v>
      </c>
      <c r="C39" s="580">
        <v>1241.2</v>
      </c>
      <c r="D39" s="339" t="s">
        <v>4583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>
      <c r="A40" s="339" t="s">
        <v>2905</v>
      </c>
      <c r="B40" s="579" t="s">
        <v>4534</v>
      </c>
      <c r="C40" s="580">
        <v>1241.2</v>
      </c>
      <c r="D40" s="339" t="s">
        <v>4583</v>
      </c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5" customHeight="1">
      <c r="A41" s="339" t="s">
        <v>2905</v>
      </c>
      <c r="B41" s="579" t="s">
        <v>4535</v>
      </c>
      <c r="C41" s="580">
        <v>1241.2</v>
      </c>
      <c r="D41" s="339" t="s">
        <v>4583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5" customHeight="1">
      <c r="A42" s="339" t="s">
        <v>2905</v>
      </c>
      <c r="B42" s="579" t="s">
        <v>4536</v>
      </c>
      <c r="C42" s="580">
        <v>1241.2</v>
      </c>
      <c r="D42" s="339" t="s">
        <v>4583</v>
      </c>
      <c r="E42" s="520"/>
      <c r="F42" s="521"/>
      <c r="G42" s="522"/>
      <c r="H42" s="533"/>
      <c r="I42" s="522"/>
      <c r="J42" s="715"/>
      <c r="K42" s="524"/>
      <c r="L42" s="602"/>
      <c r="M42" s="252"/>
    </row>
    <row r="43" spans="1:13" ht="15" customHeight="1">
      <c r="A43" s="339" t="s">
        <v>2905</v>
      </c>
      <c r="B43" s="579" t="s">
        <v>4537</v>
      </c>
      <c r="C43" s="580">
        <v>1241.2</v>
      </c>
      <c r="D43" s="339" t="s">
        <v>4583</v>
      </c>
      <c r="E43" s="520"/>
      <c r="F43" s="521"/>
      <c r="G43" s="522"/>
      <c r="H43" s="533"/>
      <c r="I43" s="522"/>
      <c r="J43" s="715"/>
      <c r="K43" s="524"/>
      <c r="L43" s="602"/>
      <c r="M43" s="252"/>
    </row>
    <row r="44" spans="1:13" ht="15" customHeight="1">
      <c r="A44" s="339" t="s">
        <v>2905</v>
      </c>
      <c r="B44" s="601" t="s">
        <v>4538</v>
      </c>
      <c r="C44" s="599">
        <v>1241.2</v>
      </c>
      <c r="D44" s="339" t="s">
        <v>4583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>
      <c r="A45" s="339" t="s">
        <v>2905</v>
      </c>
      <c r="B45" s="601" t="s">
        <v>4539</v>
      </c>
      <c r="C45" s="599">
        <v>1241.2</v>
      </c>
      <c r="D45" s="339" t="s">
        <v>4583</v>
      </c>
      <c r="E45" s="520">
        <f>SUM(C29:C45)</f>
        <v>21100.400000000005</v>
      </c>
      <c r="F45" s="521"/>
      <c r="G45" s="522"/>
      <c r="H45" s="533"/>
      <c r="I45" s="522">
        <v>803001</v>
      </c>
      <c r="J45" s="715">
        <f t="shared" si="2"/>
        <v>18190.000000000007</v>
      </c>
      <c r="K45" s="524">
        <f t="shared" si="1"/>
        <v>2910.400000000001</v>
      </c>
      <c r="L45" s="602"/>
      <c r="M45" s="252"/>
    </row>
    <row r="46" spans="1:13" ht="18" customHeight="1" thickBot="1">
      <c r="A46" s="362" t="s">
        <v>136</v>
      </c>
      <c r="B46" s="415" t="s">
        <v>4251</v>
      </c>
      <c r="C46" s="363">
        <v>9000.44</v>
      </c>
      <c r="D46" s="362" t="s">
        <v>4583</v>
      </c>
      <c r="E46" s="525">
        <f>SUM(C46)</f>
        <v>9000.44</v>
      </c>
      <c r="F46" s="526">
        <f>SUM(E42:E46)</f>
        <v>30100.840000000004</v>
      </c>
      <c r="G46" s="527"/>
      <c r="H46" s="537"/>
      <c r="I46" s="527">
        <v>600640</v>
      </c>
      <c r="J46" s="714">
        <f t="shared" si="2"/>
        <v>7759.0000000000009</v>
      </c>
      <c r="K46" s="529">
        <f t="shared" si="1"/>
        <v>1241.4400000000003</v>
      </c>
      <c r="L46" s="602"/>
      <c r="M46" s="252"/>
    </row>
    <row r="47" spans="1:13" ht="15" customHeight="1">
      <c r="A47" s="380"/>
      <c r="B47" s="508"/>
      <c r="C47" s="569"/>
      <c r="D47" s="380"/>
      <c r="E47" s="520"/>
      <c r="F47" s="521"/>
      <c r="G47" s="522"/>
      <c r="H47" s="533"/>
      <c r="I47" s="522"/>
      <c r="J47" s="715"/>
      <c r="K47" s="524"/>
      <c r="L47" s="602"/>
      <c r="M47" s="252"/>
    </row>
    <row r="48" spans="1:13" ht="15" customHeight="1">
      <c r="A48" s="380"/>
      <c r="B48" s="414"/>
      <c r="C48" s="48"/>
      <c r="D48" s="380"/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5" customHeight="1">
      <c r="A49" s="325"/>
      <c r="B49" s="834"/>
      <c r="C49" s="281">
        <f>SUM(C6:C48)</f>
        <v>58963.879999999976</v>
      </c>
      <c r="D49" s="281"/>
      <c r="E49" s="281"/>
      <c r="F49" s="281">
        <f>SUM(F6:F48)</f>
        <v>58963.880000000005</v>
      </c>
      <c r="G49" s="281"/>
      <c r="H49" s="534">
        <f>SUM(H6:H48)</f>
        <v>0</v>
      </c>
      <c r="I49" s="281"/>
      <c r="J49" s="281">
        <f>SUM(J6:J48)</f>
        <v>50830.931034482768</v>
      </c>
      <c r="K49" s="281">
        <f>SUM(K6:K48)</f>
        <v>8132.9489655172438</v>
      </c>
      <c r="L49" s="281"/>
      <c r="M49" s="283"/>
    </row>
    <row r="50" spans="1:13" ht="15" customHeight="1">
      <c r="A50" s="278"/>
      <c r="B50" s="834"/>
      <c r="C50" s="240"/>
      <c r="D50" s="281"/>
      <c r="E50" s="281"/>
      <c r="F50" s="237"/>
      <c r="G50" s="240"/>
      <c r="H50" s="533"/>
      <c r="I50" s="240"/>
      <c r="J50" s="243"/>
      <c r="K50" s="251"/>
      <c r="L50" s="252"/>
      <c r="M50" s="252"/>
    </row>
    <row r="51" spans="1:13" ht="15" customHeight="1">
      <c r="A51" s="697"/>
      <c r="B51" s="1052"/>
      <c r="C51" s="1051"/>
      <c r="D51" s="1051"/>
      <c r="E51" s="1051"/>
      <c r="F51" s="1051"/>
      <c r="G51" s="240"/>
      <c r="H51" s="533"/>
      <c r="I51" s="240"/>
      <c r="J51" s="243"/>
      <c r="K51" s="251"/>
      <c r="L51" s="252"/>
      <c r="M51" s="252"/>
    </row>
    <row r="52" spans="1:13">
      <c r="A52" s="284"/>
      <c r="B52" s="595"/>
      <c r="C52" s="273"/>
      <c r="D52" s="281"/>
      <c r="E52" s="281"/>
      <c r="F52" s="281"/>
      <c r="G52" s="295"/>
      <c r="H52" s="534"/>
      <c r="I52" s="281"/>
      <c r="J52" s="281"/>
      <c r="K52" s="281"/>
      <c r="L52" s="286"/>
      <c r="M52" s="252"/>
    </row>
    <row r="53" spans="1:13" thickBot="1">
      <c r="A53" s="603"/>
      <c r="B53" s="595" t="s">
        <v>4575</v>
      </c>
      <c r="C53" s="273"/>
      <c r="D53" s="250"/>
      <c r="E53" s="330"/>
      <c r="F53" s="331"/>
      <c r="G53" s="332"/>
      <c r="H53" s="535"/>
      <c r="I53" s="239"/>
      <c r="J53" s="239"/>
      <c r="K53" s="252"/>
      <c r="L53" s="252"/>
      <c r="M53" s="288"/>
    </row>
    <row r="54" spans="1:13" ht="16.5" thickBot="1">
      <c r="A54" s="284"/>
      <c r="B54" s="273" t="s">
        <v>4576</v>
      </c>
      <c r="C54" s="273"/>
      <c r="D54" s="250"/>
      <c r="E54" s="330" t="s">
        <v>4584</v>
      </c>
      <c r="F54" s="331">
        <v>43026</v>
      </c>
      <c r="G54" s="332">
        <v>126466.6</v>
      </c>
      <c r="H54" s="535"/>
      <c r="I54" s="239"/>
      <c r="J54" s="289" t="s">
        <v>551</v>
      </c>
      <c r="K54" s="290">
        <f>J49+K49-F49</f>
        <v>0</v>
      </c>
      <c r="L54" s="252"/>
      <c r="M54" s="288"/>
    </row>
    <row r="55" spans="1:13">
      <c r="A55" s="284"/>
      <c r="B55" s="273"/>
      <c r="C55" s="239"/>
      <c r="D55" s="252"/>
      <c r="E55" s="813" t="s">
        <v>4585</v>
      </c>
      <c r="F55" s="812">
        <v>43026</v>
      </c>
      <c r="G55" s="811">
        <v>58963.88</v>
      </c>
      <c r="H55" s="535"/>
      <c r="I55" s="239"/>
      <c r="J55" s="239"/>
      <c r="K55" s="252"/>
      <c r="L55" s="252"/>
      <c r="M55" s="288"/>
    </row>
    <row r="56" spans="1:13">
      <c r="A56" s="284"/>
      <c r="B56" s="273"/>
      <c r="C56" s="273"/>
      <c r="D56" s="250"/>
      <c r="E56" s="239"/>
      <c r="F56" s="239"/>
      <c r="G56" s="239"/>
      <c r="H56" s="535"/>
      <c r="I56" s="239"/>
      <c r="J56" s="239"/>
      <c r="K56" s="252"/>
      <c r="L56" s="252"/>
      <c r="M56" s="288"/>
    </row>
    <row r="57" spans="1:13">
      <c r="A57" s="284"/>
      <c r="B57" s="273"/>
      <c r="C57" s="273"/>
      <c r="D57" s="250"/>
      <c r="E57" s="239"/>
      <c r="F57" s="239"/>
      <c r="G57" s="239"/>
      <c r="H57" s="535"/>
      <c r="I57" s="239"/>
      <c r="J57" s="239"/>
      <c r="K57" s="252"/>
      <c r="L57" s="252"/>
      <c r="M57" s="288"/>
    </row>
    <row r="58" spans="1:13">
      <c r="A58" s="284"/>
      <c r="B58" s="273"/>
      <c r="C58" s="273"/>
      <c r="D58" s="291"/>
      <c r="E58" s="292"/>
      <c r="F58" s="292"/>
      <c r="G58" s="292"/>
      <c r="H58" s="536"/>
      <c r="I58" s="292"/>
      <c r="J58" s="292"/>
      <c r="K58" s="288"/>
      <c r="L58" s="288"/>
      <c r="M58" s="288"/>
    </row>
    <row r="59" spans="1:13">
      <c r="A59" s="604"/>
      <c r="B59" s="605"/>
      <c r="C59" s="606"/>
      <c r="D59" s="520"/>
      <c r="E59" s="292"/>
      <c r="F59" s="292"/>
      <c r="G59" s="292"/>
      <c r="H59" s="536"/>
      <c r="I59" s="292"/>
      <c r="J59" s="292"/>
      <c r="K59" s="288"/>
      <c r="L59" s="288"/>
      <c r="M59" s="288"/>
    </row>
    <row r="60" spans="1:13">
      <c r="A60" s="294"/>
      <c r="B60" s="239" t="s">
        <v>25</v>
      </c>
      <c r="C60" s="239"/>
      <c r="D60" s="239"/>
      <c r="E60" s="240"/>
      <c r="F60" s="240"/>
      <c r="G60" s="240"/>
      <c r="H60" s="533"/>
      <c r="I60" s="240"/>
      <c r="K60" s="295"/>
      <c r="L60" s="252"/>
      <c r="M60" s="252"/>
    </row>
    <row r="61" spans="1:13">
      <c r="A61" s="296"/>
      <c r="B61" s="239" t="s">
        <v>127</v>
      </c>
      <c r="C61" s="239"/>
      <c r="D61" s="239"/>
      <c r="E61" s="240"/>
      <c r="F61" s="240"/>
      <c r="G61" s="240"/>
      <c r="H61" s="533"/>
      <c r="I61" s="240"/>
      <c r="K61" s="295"/>
      <c r="L61" s="252"/>
      <c r="M61" s="252"/>
    </row>
    <row r="62" spans="1:13">
      <c r="A62" s="297"/>
      <c r="B62" s="239" t="s">
        <v>161</v>
      </c>
      <c r="C62" s="239"/>
      <c r="D62" s="239"/>
      <c r="E62" s="240"/>
      <c r="F62" s="240"/>
      <c r="G62" s="240"/>
      <c r="H62" s="533"/>
      <c r="I62" s="240"/>
      <c r="K62" s="295"/>
      <c r="L62" s="252"/>
      <c r="M62" s="252"/>
    </row>
    <row r="63" spans="1:13">
      <c r="A63" s="239"/>
      <c r="B63" s="239"/>
      <c r="C63" s="239"/>
      <c r="D63" s="239"/>
      <c r="E63" s="240"/>
      <c r="F63" s="240"/>
      <c r="G63" s="240"/>
      <c r="H63" s="533"/>
      <c r="I63" s="240"/>
      <c r="K63" s="295"/>
      <c r="L63" s="252"/>
      <c r="M63" s="252"/>
    </row>
    <row r="64" spans="1:13">
      <c r="A64" s="239"/>
      <c r="B64" s="239"/>
      <c r="C64" s="239"/>
      <c r="D64" s="239"/>
      <c r="E64" s="240"/>
      <c r="F64" s="240"/>
      <c r="G64" s="240"/>
      <c r="H64" s="533"/>
      <c r="I64" s="240"/>
      <c r="K64" s="295"/>
      <c r="L64" s="252"/>
      <c r="M64" s="252"/>
    </row>
    <row r="65" spans="11:13">
      <c r="K65" s="45"/>
      <c r="L65" s="49"/>
      <c r="M65" s="49"/>
    </row>
    <row r="66" spans="11:13">
      <c r="K66" s="45"/>
      <c r="L66" s="49"/>
      <c r="M66" s="49"/>
    </row>
    <row r="67" spans="11:13">
      <c r="K67" s="45"/>
      <c r="L67" s="49"/>
      <c r="M67" s="49"/>
    </row>
    <row r="68" spans="11:13">
      <c r="K68" s="45"/>
      <c r="L68" s="49"/>
      <c r="M68" s="49"/>
    </row>
    <row r="69" spans="11:13">
      <c r="K69" s="45"/>
      <c r="L69" s="49"/>
      <c r="M69" s="49"/>
    </row>
    <row r="70" spans="11:13">
      <c r="K70" s="45"/>
      <c r="L70" s="49"/>
      <c r="M70" s="49"/>
    </row>
    <row r="71" spans="11:13">
      <c r="K71" s="45"/>
      <c r="L71" s="49"/>
      <c r="M71" s="49"/>
    </row>
    <row r="72" spans="11:13">
      <c r="K72" s="45"/>
      <c r="L72" s="49"/>
      <c r="M72" s="49"/>
    </row>
    <row r="73" spans="11:13">
      <c r="K73" s="45"/>
      <c r="L73" s="49"/>
      <c r="M73" s="49"/>
    </row>
    <row r="74" spans="11:13">
      <c r="K74" s="45"/>
      <c r="L74" s="49"/>
      <c r="M74" s="49"/>
    </row>
    <row r="75" spans="11:13">
      <c r="K75" s="45"/>
      <c r="L75" s="49"/>
      <c r="M75" s="49"/>
    </row>
    <row r="76" spans="11:13">
      <c r="K76" s="45"/>
      <c r="L76" s="49"/>
      <c r="M76" s="49"/>
    </row>
    <row r="77" spans="11:13">
      <c r="K77" s="45"/>
      <c r="L77" s="49"/>
      <c r="M77" s="49"/>
    </row>
    <row r="78" spans="11:13">
      <c r="K78" s="45"/>
      <c r="L78" s="49"/>
      <c r="M78" s="49"/>
    </row>
    <row r="79" spans="11:13">
      <c r="K79" s="45"/>
      <c r="L79" s="49"/>
      <c r="M79" s="49"/>
    </row>
    <row r="80" spans="1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</sheetData>
  <autoFilter ref="A5:L52"/>
  <sortState ref="A6:D46">
    <sortCondition ref="D6:D46"/>
  </sortState>
  <mergeCells count="3">
    <mergeCell ref="I3:K3"/>
    <mergeCell ref="A4:D4"/>
    <mergeCell ref="B51:F51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73"/>
  <sheetViews>
    <sheetView zoomScale="101" zoomScaleNormal="101" workbookViewId="0">
      <pane ySplit="4" topLeftCell="A36" activePane="bottomLeft" state="frozenSplit"/>
      <selection pane="bottomLeft" activeCell="N8" sqref="N8:N62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4586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4591</v>
      </c>
      <c r="B5" s="856" t="s">
        <v>2731</v>
      </c>
      <c r="C5" s="343" t="s">
        <v>4592</v>
      </c>
      <c r="D5" s="431"/>
      <c r="E5" s="431"/>
      <c r="F5" s="431"/>
      <c r="G5" s="344">
        <v>-10890.08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4653</v>
      </c>
      <c r="O5" s="339" t="s">
        <v>390</v>
      </c>
      <c r="P5" s="339" t="s">
        <v>4719</v>
      </c>
      <c r="Q5" s="642"/>
      <c r="R5" s="29"/>
    </row>
    <row r="6" spans="1:18" s="24" customFormat="1" ht="12.75">
      <c r="A6" s="343" t="s">
        <v>4591</v>
      </c>
      <c r="B6" s="343" t="s">
        <v>2731</v>
      </c>
      <c r="C6" s="431" t="s">
        <v>3734</v>
      </c>
      <c r="D6" s="431"/>
      <c r="E6" s="431"/>
      <c r="F6" s="431"/>
      <c r="G6" s="344">
        <v>-9000.44</v>
      </c>
      <c r="H6" s="335"/>
      <c r="I6" s="399"/>
      <c r="J6" s="336"/>
      <c r="K6" s="337"/>
      <c r="L6" s="337"/>
      <c r="M6" s="637" t="s">
        <v>138</v>
      </c>
      <c r="N6" s="339" t="s">
        <v>3750</v>
      </c>
      <c r="O6" s="339" t="s">
        <v>136</v>
      </c>
      <c r="P6" s="339" t="s">
        <v>4719</v>
      </c>
      <c r="Q6" s="642"/>
      <c r="R6" s="29"/>
    </row>
    <row r="7" spans="1:18" s="24" customFormat="1" ht="12.75">
      <c r="A7" s="343" t="s">
        <v>4593</v>
      </c>
      <c r="B7" s="343" t="s">
        <v>2731</v>
      </c>
      <c r="C7" s="343" t="s">
        <v>3438</v>
      </c>
      <c r="D7" s="431"/>
      <c r="E7" s="431"/>
      <c r="F7" s="431"/>
      <c r="G7" s="344">
        <v>-11456.16</v>
      </c>
      <c r="H7" s="335"/>
      <c r="I7" s="399"/>
      <c r="J7" s="336"/>
      <c r="K7" s="337"/>
      <c r="L7" s="337"/>
      <c r="M7" s="637" t="s">
        <v>138</v>
      </c>
      <c r="N7" s="339" t="s">
        <v>3474</v>
      </c>
      <c r="O7" s="339" t="s">
        <v>134</v>
      </c>
      <c r="P7" s="339" t="s">
        <v>4720</v>
      </c>
      <c r="Q7" s="642"/>
      <c r="R7" s="29"/>
    </row>
    <row r="8" spans="1:18" s="24" customFormat="1" ht="12.75">
      <c r="A8" s="445" t="s">
        <v>4594</v>
      </c>
      <c r="B8" s="445" t="s">
        <v>2834</v>
      </c>
      <c r="C8" s="478" t="s">
        <v>4595</v>
      </c>
      <c r="D8" s="431"/>
      <c r="E8" s="431"/>
      <c r="F8" s="431"/>
      <c r="G8" s="446">
        <v>1241.2</v>
      </c>
      <c r="H8" s="335"/>
      <c r="I8" s="399"/>
      <c r="J8" s="336"/>
      <c r="K8" s="337"/>
      <c r="L8" s="337"/>
      <c r="M8" s="637" t="s">
        <v>138</v>
      </c>
      <c r="N8" s="339" t="s">
        <v>4654</v>
      </c>
      <c r="O8" s="339" t="s">
        <v>136</v>
      </c>
      <c r="P8" s="339" t="s">
        <v>4713</v>
      </c>
      <c r="Q8" s="642"/>
      <c r="R8" s="29"/>
    </row>
    <row r="9" spans="1:18" s="24" customFormat="1" ht="12.75">
      <c r="A9" s="445" t="s">
        <v>4594</v>
      </c>
      <c r="B9" s="445" t="s">
        <v>2834</v>
      </c>
      <c r="C9" s="478" t="s">
        <v>4596</v>
      </c>
      <c r="D9" s="431"/>
      <c r="E9" s="431"/>
      <c r="F9" s="431"/>
      <c r="G9" s="446">
        <v>1241.2</v>
      </c>
      <c r="H9" s="335"/>
      <c r="I9" s="399"/>
      <c r="J9" s="336"/>
      <c r="K9" s="337"/>
      <c r="L9" s="337"/>
      <c r="M9" s="637" t="s">
        <v>138</v>
      </c>
      <c r="N9" s="339" t="s">
        <v>4655</v>
      </c>
      <c r="O9" s="339" t="s">
        <v>136</v>
      </c>
      <c r="P9" s="339" t="s">
        <v>4713</v>
      </c>
      <c r="Q9" s="642"/>
      <c r="R9" s="29"/>
    </row>
    <row r="10" spans="1:18" s="24" customFormat="1" ht="12.75">
      <c r="A10" s="445" t="s">
        <v>4594</v>
      </c>
      <c r="B10" s="445" t="s">
        <v>2834</v>
      </c>
      <c r="C10" s="478" t="s">
        <v>4597</v>
      </c>
      <c r="D10" s="431"/>
      <c r="E10" s="431"/>
      <c r="F10" s="431"/>
      <c r="G10" s="446">
        <v>1241.2</v>
      </c>
      <c r="H10" s="335"/>
      <c r="I10" s="399"/>
      <c r="J10" s="336"/>
      <c r="K10" s="337"/>
      <c r="L10" s="337"/>
      <c r="M10" s="637" t="s">
        <v>138</v>
      </c>
      <c r="N10" s="339" t="s">
        <v>4656</v>
      </c>
      <c r="O10" s="339" t="s">
        <v>136</v>
      </c>
      <c r="P10" s="339" t="s">
        <v>4713</v>
      </c>
      <c r="Q10" s="642"/>
      <c r="R10" s="29"/>
    </row>
    <row r="11" spans="1:18" s="24" customFormat="1" ht="12.75">
      <c r="A11" s="445" t="s">
        <v>4594</v>
      </c>
      <c r="B11" s="445" t="s">
        <v>2834</v>
      </c>
      <c r="C11" s="478" t="s">
        <v>4598</v>
      </c>
      <c r="D11" s="431"/>
      <c r="E11" s="431"/>
      <c r="F11" s="431"/>
      <c r="G11" s="446">
        <v>1241.2</v>
      </c>
      <c r="H11" s="335"/>
      <c r="I11" s="399"/>
      <c r="J11" s="336"/>
      <c r="K11" s="337"/>
      <c r="L11" s="337"/>
      <c r="M11" s="637" t="s">
        <v>138</v>
      </c>
      <c r="N11" s="339" t="s">
        <v>4657</v>
      </c>
      <c r="O11" s="339" t="s">
        <v>136</v>
      </c>
      <c r="P11" s="339" t="s">
        <v>4713</v>
      </c>
      <c r="Q11" s="642"/>
      <c r="R11" s="29"/>
    </row>
    <row r="12" spans="1:18" s="24" customFormat="1" ht="12.75">
      <c r="A12" s="445" t="s">
        <v>4594</v>
      </c>
      <c r="B12" s="445" t="s">
        <v>2834</v>
      </c>
      <c r="C12" s="478" t="s">
        <v>4599</v>
      </c>
      <c r="D12" s="431"/>
      <c r="E12" s="431"/>
      <c r="F12" s="431"/>
      <c r="G12" s="446">
        <v>1241.2</v>
      </c>
      <c r="H12" s="335"/>
      <c r="I12" s="399"/>
      <c r="J12" s="336"/>
      <c r="K12" s="337"/>
      <c r="L12" s="337"/>
      <c r="M12" s="637" t="s">
        <v>138</v>
      </c>
      <c r="N12" s="339" t="s">
        <v>4658</v>
      </c>
      <c r="O12" s="339" t="s">
        <v>457</v>
      </c>
      <c r="P12" s="339" t="s">
        <v>4713</v>
      </c>
      <c r="Q12" s="642"/>
      <c r="R12" s="29"/>
    </row>
    <row r="13" spans="1:18" s="24" customFormat="1" ht="12.75">
      <c r="A13" s="445" t="s">
        <v>4594</v>
      </c>
      <c r="B13" s="445" t="s">
        <v>2834</v>
      </c>
      <c r="C13" s="478" t="s">
        <v>4600</v>
      </c>
      <c r="D13" s="431"/>
      <c r="E13" s="431"/>
      <c r="F13" s="431"/>
      <c r="G13" s="446">
        <v>1241.2</v>
      </c>
      <c r="H13" s="335"/>
      <c r="I13" s="399"/>
      <c r="J13" s="336"/>
      <c r="K13" s="337"/>
      <c r="L13" s="337"/>
      <c r="M13" s="637" t="s">
        <v>138</v>
      </c>
      <c r="N13" s="339" t="s">
        <v>4659</v>
      </c>
      <c r="O13" s="339" t="s">
        <v>136</v>
      </c>
      <c r="P13" s="339" t="s">
        <v>4713</v>
      </c>
      <c r="Q13" s="642"/>
      <c r="R13" s="29"/>
    </row>
    <row r="14" spans="1:18" s="24" customFormat="1" ht="12.75">
      <c r="A14" s="445" t="s">
        <v>4594</v>
      </c>
      <c r="B14" s="445" t="s">
        <v>2834</v>
      </c>
      <c r="C14" s="478" t="s">
        <v>4601</v>
      </c>
      <c r="D14" s="431"/>
      <c r="E14" s="431"/>
      <c r="F14" s="431"/>
      <c r="G14" s="446">
        <v>1241.2</v>
      </c>
      <c r="H14" s="335"/>
      <c r="I14" s="399"/>
      <c r="J14" s="336"/>
      <c r="K14" s="337"/>
      <c r="L14" s="337"/>
      <c r="M14" s="637" t="s">
        <v>138</v>
      </c>
      <c r="N14" s="339" t="s">
        <v>4660</v>
      </c>
      <c r="O14" s="339" t="s">
        <v>136</v>
      </c>
      <c r="P14" s="339" t="s">
        <v>4713</v>
      </c>
      <c r="Q14" s="642"/>
      <c r="R14" s="29"/>
    </row>
    <row r="15" spans="1:18" s="24" customFormat="1" ht="12.75">
      <c r="A15" s="445" t="s">
        <v>4591</v>
      </c>
      <c r="B15" s="445" t="s">
        <v>2834</v>
      </c>
      <c r="C15" s="478" t="s">
        <v>4602</v>
      </c>
      <c r="D15" s="431"/>
      <c r="E15" s="431"/>
      <c r="F15" s="431"/>
      <c r="G15" s="422">
        <v>1241.2</v>
      </c>
      <c r="H15" s="335"/>
      <c r="I15" s="399"/>
      <c r="J15" s="336"/>
      <c r="K15" s="337"/>
      <c r="L15" s="337"/>
      <c r="M15" s="637" t="s">
        <v>138</v>
      </c>
      <c r="N15" s="339" t="s">
        <v>4661</v>
      </c>
      <c r="O15" s="339" t="s">
        <v>457</v>
      </c>
      <c r="P15" s="339" t="s">
        <v>4714</v>
      </c>
      <c r="Q15" s="642"/>
      <c r="R15" s="29"/>
    </row>
    <row r="16" spans="1:18" s="24" customFormat="1" ht="12.75">
      <c r="A16" s="445" t="s">
        <v>4591</v>
      </c>
      <c r="B16" s="445" t="s">
        <v>2834</v>
      </c>
      <c r="C16" s="478" t="s">
        <v>4603</v>
      </c>
      <c r="D16" s="431"/>
      <c r="E16" s="431"/>
      <c r="F16" s="431"/>
      <c r="G16" s="422">
        <v>1241.2</v>
      </c>
      <c r="H16" s="335"/>
      <c r="I16" s="399"/>
      <c r="J16" s="336"/>
      <c r="K16" s="337"/>
      <c r="L16" s="337"/>
      <c r="M16" s="637" t="s">
        <v>138</v>
      </c>
      <c r="N16" s="339" t="s">
        <v>4662</v>
      </c>
      <c r="O16" s="339" t="s">
        <v>457</v>
      </c>
      <c r="P16" s="339" t="s">
        <v>4714</v>
      </c>
      <c r="Q16" s="642"/>
      <c r="R16" s="29"/>
    </row>
    <row r="17" spans="1:18" s="24" customFormat="1" ht="12.75">
      <c r="A17" s="445" t="s">
        <v>4591</v>
      </c>
      <c r="B17" s="445" t="s">
        <v>2834</v>
      </c>
      <c r="C17" s="478" t="s">
        <v>4604</v>
      </c>
      <c r="D17" s="431"/>
      <c r="E17" s="431"/>
      <c r="F17" s="431"/>
      <c r="G17" s="422">
        <v>1241.2</v>
      </c>
      <c r="H17" s="335"/>
      <c r="I17" s="399"/>
      <c r="J17" s="336"/>
      <c r="K17" s="337"/>
      <c r="L17" s="337"/>
      <c r="M17" s="637" t="s">
        <v>138</v>
      </c>
      <c r="N17" s="339" t="s">
        <v>4663</v>
      </c>
      <c r="O17" s="339" t="s">
        <v>136</v>
      </c>
      <c r="P17" s="339" t="s">
        <v>4714</v>
      </c>
      <c r="Q17" s="642"/>
      <c r="R17" s="29"/>
    </row>
    <row r="18" spans="1:18" s="24" customFormat="1" ht="12.75">
      <c r="A18" s="445" t="s">
        <v>4593</v>
      </c>
      <c r="B18" s="445" t="s">
        <v>2834</v>
      </c>
      <c r="C18" s="478" t="s">
        <v>4605</v>
      </c>
      <c r="D18" s="431"/>
      <c r="E18" s="431"/>
      <c r="F18" s="431"/>
      <c r="G18" s="422">
        <v>1241.2</v>
      </c>
      <c r="H18" s="335"/>
      <c r="I18" s="399"/>
      <c r="J18" s="336"/>
      <c r="K18" s="337"/>
      <c r="L18" s="337"/>
      <c r="M18" s="637" t="s">
        <v>138</v>
      </c>
      <c r="N18" s="339" t="s">
        <v>4664</v>
      </c>
      <c r="O18" s="339" t="s">
        <v>2905</v>
      </c>
      <c r="P18" s="339" t="s">
        <v>4715</v>
      </c>
      <c r="Q18" s="642"/>
      <c r="R18" s="29"/>
    </row>
    <row r="19" spans="1:18" s="24" customFormat="1" ht="12.75">
      <c r="A19" s="445" t="s">
        <v>4593</v>
      </c>
      <c r="B19" s="445" t="s">
        <v>2834</v>
      </c>
      <c r="C19" s="478" t="s">
        <v>4606</v>
      </c>
      <c r="D19" s="431"/>
      <c r="E19" s="431"/>
      <c r="F19" s="431"/>
      <c r="G19" s="422">
        <v>1241.2</v>
      </c>
      <c r="H19" s="335"/>
      <c r="I19" s="399"/>
      <c r="J19" s="336"/>
      <c r="K19" s="337"/>
      <c r="L19" s="337"/>
      <c r="M19" s="637" t="s">
        <v>138</v>
      </c>
      <c r="N19" s="339" t="s">
        <v>4665</v>
      </c>
      <c r="O19" s="339" t="s">
        <v>457</v>
      </c>
      <c r="P19" s="339" t="s">
        <v>4715</v>
      </c>
      <c r="Q19" s="642"/>
      <c r="R19" s="29"/>
    </row>
    <row r="20" spans="1:18" s="24" customFormat="1" ht="12.75">
      <c r="A20" s="445" t="s">
        <v>4593</v>
      </c>
      <c r="B20" s="445" t="s">
        <v>2834</v>
      </c>
      <c r="C20" s="478" t="s">
        <v>4607</v>
      </c>
      <c r="D20" s="431"/>
      <c r="E20" s="431"/>
      <c r="F20" s="431"/>
      <c r="G20" s="422">
        <v>1241.2</v>
      </c>
      <c r="H20" s="335"/>
      <c r="I20" s="399"/>
      <c r="J20" s="336"/>
      <c r="K20" s="337"/>
      <c r="L20" s="337"/>
      <c r="M20" s="637" t="s">
        <v>138</v>
      </c>
      <c r="N20" s="339" t="s">
        <v>4666</v>
      </c>
      <c r="O20" s="339" t="s">
        <v>136</v>
      </c>
      <c r="P20" s="339" t="s">
        <v>4715</v>
      </c>
      <c r="Q20" s="642"/>
      <c r="R20" s="29"/>
    </row>
    <row r="21" spans="1:18" s="24" customFormat="1" ht="12.75">
      <c r="A21" s="445" t="s">
        <v>4593</v>
      </c>
      <c r="B21" s="445" t="s">
        <v>2834</v>
      </c>
      <c r="C21" s="478" t="s">
        <v>4608</v>
      </c>
      <c r="D21" s="431"/>
      <c r="E21" s="431"/>
      <c r="F21" s="431"/>
      <c r="G21" s="422">
        <v>1241.2</v>
      </c>
      <c r="H21" s="335"/>
      <c r="I21" s="399"/>
      <c r="J21" s="336"/>
      <c r="K21" s="337"/>
      <c r="L21" s="337"/>
      <c r="M21" s="637" t="s">
        <v>138</v>
      </c>
      <c r="N21" s="339" t="s">
        <v>4667</v>
      </c>
      <c r="O21" s="339" t="s">
        <v>136</v>
      </c>
      <c r="P21" s="339" t="s">
        <v>4715</v>
      </c>
      <c r="Q21" s="642"/>
      <c r="R21" s="29"/>
    </row>
    <row r="22" spans="1:18" s="24" customFormat="1" ht="12.75">
      <c r="A22" s="445" t="s">
        <v>4593</v>
      </c>
      <c r="B22" s="445" t="s">
        <v>2834</v>
      </c>
      <c r="C22" s="478" t="s">
        <v>4609</v>
      </c>
      <c r="D22" s="431"/>
      <c r="E22" s="431"/>
      <c r="F22" s="431"/>
      <c r="G22" s="422">
        <v>1241.2</v>
      </c>
      <c r="H22" s="335"/>
      <c r="I22" s="399"/>
      <c r="J22" s="336"/>
      <c r="K22" s="337"/>
      <c r="L22" s="337"/>
      <c r="M22" s="637" t="s">
        <v>138</v>
      </c>
      <c r="N22" s="339" t="s">
        <v>4668</v>
      </c>
      <c r="O22" s="339" t="s">
        <v>457</v>
      </c>
      <c r="P22" s="339" t="s">
        <v>4715</v>
      </c>
      <c r="Q22" s="642"/>
      <c r="R22" s="29"/>
    </row>
    <row r="23" spans="1:18" s="24" customFormat="1" ht="12.75">
      <c r="A23" s="445" t="s">
        <v>4593</v>
      </c>
      <c r="B23" s="445" t="s">
        <v>2834</v>
      </c>
      <c r="C23" s="478" t="s">
        <v>4610</v>
      </c>
      <c r="D23" s="431"/>
      <c r="E23" s="431"/>
      <c r="F23" s="431"/>
      <c r="G23" s="422">
        <v>1241.2</v>
      </c>
      <c r="H23" s="335"/>
      <c r="I23" s="399"/>
      <c r="J23" s="336"/>
      <c r="K23" s="337"/>
      <c r="L23" s="337"/>
      <c r="M23" s="637" t="s">
        <v>138</v>
      </c>
      <c r="N23" s="339" t="s">
        <v>4669</v>
      </c>
      <c r="O23" s="339" t="s">
        <v>136</v>
      </c>
      <c r="P23" s="339" t="s">
        <v>4715</v>
      </c>
      <c r="Q23" s="642"/>
      <c r="R23" s="29"/>
    </row>
    <row r="24" spans="1:18" s="24" customFormat="1" ht="12.75">
      <c r="A24" s="445" t="s">
        <v>4593</v>
      </c>
      <c r="B24" s="445" t="s">
        <v>2834</v>
      </c>
      <c r="C24" s="478" t="s">
        <v>4611</v>
      </c>
      <c r="D24" s="431"/>
      <c r="E24" s="431"/>
      <c r="F24" s="431"/>
      <c r="G24" s="422">
        <v>1241.2</v>
      </c>
      <c r="H24" s="335"/>
      <c r="I24" s="399"/>
      <c r="J24" s="336"/>
      <c r="K24" s="337"/>
      <c r="L24" s="337"/>
      <c r="M24" s="637" t="s">
        <v>138</v>
      </c>
      <c r="N24" s="339" t="s">
        <v>4670</v>
      </c>
      <c r="O24" s="339" t="s">
        <v>136</v>
      </c>
      <c r="P24" s="339" t="s">
        <v>4715</v>
      </c>
      <c r="Q24" s="642"/>
      <c r="R24" s="29"/>
    </row>
    <row r="25" spans="1:18" s="24" customFormat="1" ht="12.75">
      <c r="A25" s="445" t="s">
        <v>4593</v>
      </c>
      <c r="B25" s="445" t="s">
        <v>2834</v>
      </c>
      <c r="C25" s="478" t="s">
        <v>4612</v>
      </c>
      <c r="D25" s="431"/>
      <c r="E25" s="431"/>
      <c r="F25" s="431"/>
      <c r="G25" s="422">
        <v>1241.2</v>
      </c>
      <c r="H25" s="335"/>
      <c r="I25" s="399"/>
      <c r="J25" s="336"/>
      <c r="K25" s="337"/>
      <c r="L25" s="337"/>
      <c r="M25" s="637" t="s">
        <v>138</v>
      </c>
      <c r="N25" s="339" t="s">
        <v>4671</v>
      </c>
      <c r="O25" s="339" t="s">
        <v>136</v>
      </c>
      <c r="P25" s="339" t="s">
        <v>4715</v>
      </c>
      <c r="Q25" s="642"/>
      <c r="R25" s="29"/>
    </row>
    <row r="26" spans="1:18" s="24" customFormat="1" ht="12.75">
      <c r="A26" s="445" t="s">
        <v>4593</v>
      </c>
      <c r="B26" s="445" t="s">
        <v>2834</v>
      </c>
      <c r="C26" s="478" t="s">
        <v>4613</v>
      </c>
      <c r="D26" s="431"/>
      <c r="E26" s="431"/>
      <c r="F26" s="431"/>
      <c r="G26" s="422">
        <v>1241.2</v>
      </c>
      <c r="H26" s="335"/>
      <c r="I26" s="399"/>
      <c r="J26" s="336"/>
      <c r="K26" s="337"/>
      <c r="L26" s="337"/>
      <c r="M26" s="637" t="s">
        <v>138</v>
      </c>
      <c r="N26" s="339" t="s">
        <v>4672</v>
      </c>
      <c r="O26" s="339" t="s">
        <v>136</v>
      </c>
      <c r="P26" s="339" t="s">
        <v>4715</v>
      </c>
      <c r="Q26" s="642"/>
      <c r="R26" s="29"/>
    </row>
    <row r="27" spans="1:18" s="24" customFormat="1" ht="12.75">
      <c r="A27" s="445" t="s">
        <v>4593</v>
      </c>
      <c r="B27" s="445" t="s">
        <v>2834</v>
      </c>
      <c r="C27" s="478" t="s">
        <v>4614</v>
      </c>
      <c r="D27" s="431"/>
      <c r="E27" s="431"/>
      <c r="F27" s="431"/>
      <c r="G27" s="422">
        <v>1241.2</v>
      </c>
      <c r="H27" s="335"/>
      <c r="I27" s="399"/>
      <c r="J27" s="336"/>
      <c r="K27" s="337"/>
      <c r="L27" s="337"/>
      <c r="M27" s="637" t="s">
        <v>138</v>
      </c>
      <c r="N27" s="339" t="s">
        <v>4673</v>
      </c>
      <c r="O27" s="339" t="s">
        <v>383</v>
      </c>
      <c r="P27" s="339" t="s">
        <v>4715</v>
      </c>
      <c r="Q27" s="642"/>
      <c r="R27" s="29"/>
    </row>
    <row r="28" spans="1:18" s="24" customFormat="1" ht="12.75">
      <c r="A28" s="445" t="s">
        <v>4593</v>
      </c>
      <c r="B28" s="445" t="s">
        <v>2834</v>
      </c>
      <c r="C28" s="478" t="s">
        <v>4615</v>
      </c>
      <c r="D28" s="431"/>
      <c r="E28" s="431"/>
      <c r="F28" s="431"/>
      <c r="G28" s="422">
        <v>1241.2</v>
      </c>
      <c r="H28" s="335"/>
      <c r="I28" s="399"/>
      <c r="J28" s="336"/>
      <c r="K28" s="337"/>
      <c r="L28" s="337"/>
      <c r="M28" s="637" t="s">
        <v>138</v>
      </c>
      <c r="N28" s="339" t="s">
        <v>4674</v>
      </c>
      <c r="O28" s="339" t="s">
        <v>2905</v>
      </c>
      <c r="P28" s="339" t="s">
        <v>4715</v>
      </c>
      <c r="Q28" s="642"/>
      <c r="R28" s="29"/>
    </row>
    <row r="29" spans="1:18" s="24" customFormat="1" ht="12.75">
      <c r="A29" s="445" t="s">
        <v>4616</v>
      </c>
      <c r="B29" s="445" t="s">
        <v>2834</v>
      </c>
      <c r="C29" s="478" t="s">
        <v>4617</v>
      </c>
      <c r="D29" s="431"/>
      <c r="E29" s="431"/>
      <c r="F29" s="431"/>
      <c r="G29" s="446">
        <v>1241.2</v>
      </c>
      <c r="H29" s="335"/>
      <c r="I29" s="399"/>
      <c r="J29" s="336"/>
      <c r="K29" s="337"/>
      <c r="L29" s="337"/>
      <c r="M29" s="637" t="s">
        <v>138</v>
      </c>
      <c r="N29" s="339" t="s">
        <v>4675</v>
      </c>
      <c r="O29" s="339" t="s">
        <v>136</v>
      </c>
      <c r="P29" s="339" t="s">
        <v>4712</v>
      </c>
      <c r="Q29" s="642"/>
      <c r="R29" s="29"/>
    </row>
    <row r="30" spans="1:18" s="24" customFormat="1" ht="12.75">
      <c r="A30" s="445" t="s">
        <v>4616</v>
      </c>
      <c r="B30" s="445" t="s">
        <v>2834</v>
      </c>
      <c r="C30" s="478" t="s">
        <v>4618</v>
      </c>
      <c r="D30" s="431"/>
      <c r="E30" s="431"/>
      <c r="F30" s="431"/>
      <c r="G30" s="422">
        <v>1241.2</v>
      </c>
      <c r="H30" s="335"/>
      <c r="I30" s="399"/>
      <c r="J30" s="336"/>
      <c r="K30" s="337"/>
      <c r="L30" s="337"/>
      <c r="M30" s="637" t="s">
        <v>138</v>
      </c>
      <c r="N30" s="339" t="s">
        <v>4676</v>
      </c>
      <c r="O30" s="339" t="s">
        <v>2905</v>
      </c>
      <c r="P30" s="339" t="s">
        <v>4716</v>
      </c>
      <c r="Q30" s="642"/>
      <c r="R30" s="29"/>
    </row>
    <row r="31" spans="1:18" s="24" customFormat="1" ht="12.75">
      <c r="A31" s="445" t="s">
        <v>4616</v>
      </c>
      <c r="B31" s="445" t="s">
        <v>2834</v>
      </c>
      <c r="C31" s="445" t="s">
        <v>4619</v>
      </c>
      <c r="D31" s="431"/>
      <c r="E31" s="431"/>
      <c r="F31" s="431"/>
      <c r="G31" s="422">
        <v>1241.2</v>
      </c>
      <c r="H31" s="335"/>
      <c r="I31" s="399"/>
      <c r="J31" s="336"/>
      <c r="K31" s="337"/>
      <c r="L31" s="337"/>
      <c r="M31" s="637" t="s">
        <v>138</v>
      </c>
      <c r="N31" s="339" t="s">
        <v>4677</v>
      </c>
      <c r="O31" s="339" t="s">
        <v>2905</v>
      </c>
      <c r="P31" s="339" t="s">
        <v>4716</v>
      </c>
      <c r="Q31" s="642"/>
      <c r="R31" s="29"/>
    </row>
    <row r="32" spans="1:18" s="24" customFormat="1" ht="12.75">
      <c r="A32" s="445" t="s">
        <v>4616</v>
      </c>
      <c r="B32" s="445" t="s">
        <v>2834</v>
      </c>
      <c r="C32" s="445" t="s">
        <v>4620</v>
      </c>
      <c r="D32" s="431"/>
      <c r="E32" s="431"/>
      <c r="F32" s="431"/>
      <c r="G32" s="422">
        <v>1241.2</v>
      </c>
      <c r="H32" s="335"/>
      <c r="I32" s="399"/>
      <c r="J32" s="336"/>
      <c r="K32" s="337"/>
      <c r="L32" s="337"/>
      <c r="M32" s="637" t="s">
        <v>138</v>
      </c>
      <c r="N32" s="339" t="s">
        <v>4678</v>
      </c>
      <c r="O32" s="339" t="s">
        <v>2905</v>
      </c>
      <c r="P32" s="339" t="s">
        <v>4716</v>
      </c>
      <c r="Q32" s="642"/>
      <c r="R32" s="29"/>
    </row>
    <row r="33" spans="1:18" s="24" customFormat="1" ht="12.75">
      <c r="A33" s="445" t="s">
        <v>4616</v>
      </c>
      <c r="B33" s="445" t="s">
        <v>2834</v>
      </c>
      <c r="C33" s="445" t="s">
        <v>4621</v>
      </c>
      <c r="D33" s="431"/>
      <c r="E33" s="431"/>
      <c r="F33" s="431"/>
      <c r="G33" s="422">
        <v>1241.2</v>
      </c>
      <c r="H33" s="335"/>
      <c r="I33" s="399"/>
      <c r="J33" s="336"/>
      <c r="K33" s="337"/>
      <c r="L33" s="337"/>
      <c r="M33" s="637" t="s">
        <v>138</v>
      </c>
      <c r="N33" s="339" t="s">
        <v>4679</v>
      </c>
      <c r="O33" s="339" t="s">
        <v>2905</v>
      </c>
      <c r="P33" s="339" t="s">
        <v>4716</v>
      </c>
      <c r="Q33" s="642"/>
      <c r="R33" s="29"/>
    </row>
    <row r="34" spans="1:18" s="24" customFormat="1" ht="12.75">
      <c r="A34" s="445" t="s">
        <v>4616</v>
      </c>
      <c r="B34" s="445" t="s">
        <v>2834</v>
      </c>
      <c r="C34" s="445" t="s">
        <v>4622</v>
      </c>
      <c r="D34" s="431"/>
      <c r="E34" s="431"/>
      <c r="F34" s="431"/>
      <c r="G34" s="422">
        <v>1241.2</v>
      </c>
      <c r="H34" s="335"/>
      <c r="I34" s="399"/>
      <c r="J34" s="336"/>
      <c r="K34" s="337"/>
      <c r="L34" s="337"/>
      <c r="M34" s="637" t="s">
        <v>138</v>
      </c>
      <c r="N34" s="339" t="s">
        <v>4680</v>
      </c>
      <c r="O34" s="339" t="s">
        <v>2905</v>
      </c>
      <c r="P34" s="339" t="s">
        <v>4716</v>
      </c>
      <c r="Q34" s="642"/>
      <c r="R34" s="29"/>
    </row>
    <row r="35" spans="1:18" s="24" customFormat="1" ht="12.75">
      <c r="A35" s="445" t="s">
        <v>4616</v>
      </c>
      <c r="B35" s="445" t="s">
        <v>2834</v>
      </c>
      <c r="C35" s="478" t="s">
        <v>4623</v>
      </c>
      <c r="D35" s="431"/>
      <c r="E35" s="431"/>
      <c r="F35" s="431"/>
      <c r="G35" s="446">
        <v>1241.2</v>
      </c>
      <c r="H35" s="335"/>
      <c r="I35" s="399"/>
      <c r="J35" s="336"/>
      <c r="K35" s="337"/>
      <c r="L35" s="337"/>
      <c r="M35" s="637" t="s">
        <v>138</v>
      </c>
      <c r="N35" s="339" t="s">
        <v>4681</v>
      </c>
      <c r="O35" s="339" t="s">
        <v>2905</v>
      </c>
      <c r="P35" s="339" t="s">
        <v>4712</v>
      </c>
      <c r="Q35" s="642"/>
      <c r="R35" s="29"/>
    </row>
    <row r="36" spans="1:18" s="24" customFormat="1" ht="12.75">
      <c r="A36" s="445" t="s">
        <v>4616</v>
      </c>
      <c r="B36" s="445" t="s">
        <v>2834</v>
      </c>
      <c r="C36" s="445" t="s">
        <v>4624</v>
      </c>
      <c r="D36" s="431"/>
      <c r="E36" s="431"/>
      <c r="F36" s="431"/>
      <c r="G36" s="422">
        <v>1241.2</v>
      </c>
      <c r="H36" s="335"/>
      <c r="I36" s="399"/>
      <c r="J36" s="336"/>
      <c r="K36" s="337"/>
      <c r="L36" s="337"/>
      <c r="M36" s="637" t="s">
        <v>138</v>
      </c>
      <c r="N36" s="339" t="s">
        <v>4682</v>
      </c>
      <c r="O36" s="339" t="s">
        <v>2905</v>
      </c>
      <c r="P36" s="339" t="s">
        <v>4716</v>
      </c>
      <c r="Q36" s="642"/>
      <c r="R36" s="29"/>
    </row>
    <row r="37" spans="1:18" s="24" customFormat="1" ht="12.75">
      <c r="A37" s="445" t="s">
        <v>4616</v>
      </c>
      <c r="B37" s="445" t="s">
        <v>2834</v>
      </c>
      <c r="C37" s="445" t="s">
        <v>4625</v>
      </c>
      <c r="D37" s="431"/>
      <c r="E37" s="431"/>
      <c r="F37" s="431"/>
      <c r="G37" s="422">
        <v>1241.2</v>
      </c>
      <c r="H37" s="335"/>
      <c r="I37" s="399"/>
      <c r="J37" s="336"/>
      <c r="K37" s="337"/>
      <c r="L37" s="337"/>
      <c r="M37" s="637" t="s">
        <v>138</v>
      </c>
      <c r="N37" s="339" t="s">
        <v>4683</v>
      </c>
      <c r="O37" s="339" t="s">
        <v>2905</v>
      </c>
      <c r="P37" s="339" t="s">
        <v>4716</v>
      </c>
      <c r="Q37" s="642"/>
      <c r="R37" s="29"/>
    </row>
    <row r="38" spans="1:18" s="24" customFormat="1" ht="12.75">
      <c r="A38" s="445" t="s">
        <v>4616</v>
      </c>
      <c r="B38" s="445" t="s">
        <v>2834</v>
      </c>
      <c r="C38" s="445" t="s">
        <v>4626</v>
      </c>
      <c r="D38" s="431"/>
      <c r="E38" s="431"/>
      <c r="F38" s="431"/>
      <c r="G38" s="422">
        <v>1241.2</v>
      </c>
      <c r="H38" s="335"/>
      <c r="I38" s="399"/>
      <c r="J38" s="336"/>
      <c r="K38" s="337"/>
      <c r="L38" s="337"/>
      <c r="M38" s="637" t="s">
        <v>138</v>
      </c>
      <c r="N38" s="339" t="s">
        <v>4684</v>
      </c>
      <c r="O38" s="339" t="s">
        <v>2905</v>
      </c>
      <c r="P38" s="339" t="s">
        <v>4716</v>
      </c>
      <c r="Q38" s="642"/>
      <c r="R38" s="29"/>
    </row>
    <row r="39" spans="1:18" s="24" customFormat="1" ht="12.75">
      <c r="A39" s="445" t="s">
        <v>4616</v>
      </c>
      <c r="B39" s="445" t="s">
        <v>2834</v>
      </c>
      <c r="C39" s="445" t="s">
        <v>4627</v>
      </c>
      <c r="D39" s="431"/>
      <c r="E39" s="431"/>
      <c r="F39" s="431"/>
      <c r="G39" s="422">
        <v>1241.2</v>
      </c>
      <c r="H39" s="335"/>
      <c r="I39" s="399"/>
      <c r="J39" s="336"/>
      <c r="K39" s="337"/>
      <c r="L39" s="337"/>
      <c r="M39" s="637" t="s">
        <v>138</v>
      </c>
      <c r="N39" s="339" t="s">
        <v>4685</v>
      </c>
      <c r="O39" s="339" t="s">
        <v>2905</v>
      </c>
      <c r="P39" s="339" t="s">
        <v>4716</v>
      </c>
      <c r="Q39" s="642"/>
      <c r="R39" s="29"/>
    </row>
    <row r="40" spans="1:18" s="24" customFormat="1" ht="12.75">
      <c r="A40" s="445" t="s">
        <v>4616</v>
      </c>
      <c r="B40" s="445" t="s">
        <v>2834</v>
      </c>
      <c r="C40" s="445" t="s">
        <v>4628</v>
      </c>
      <c r="D40" s="431"/>
      <c r="E40" s="431"/>
      <c r="F40" s="431"/>
      <c r="G40" s="422">
        <v>1241.2</v>
      </c>
      <c r="H40" s="335"/>
      <c r="I40" s="399"/>
      <c r="J40" s="336"/>
      <c r="K40" s="337"/>
      <c r="L40" s="337"/>
      <c r="M40" s="637" t="s">
        <v>138</v>
      </c>
      <c r="N40" s="339" t="s">
        <v>4686</v>
      </c>
      <c r="O40" s="339" t="s">
        <v>2905</v>
      </c>
      <c r="P40" s="339" t="s">
        <v>4716</v>
      </c>
      <c r="Q40" s="642"/>
      <c r="R40" s="29"/>
    </row>
    <row r="41" spans="1:18" s="24" customFormat="1" ht="12.75">
      <c r="A41" s="445" t="s">
        <v>4616</v>
      </c>
      <c r="B41" s="445" t="s">
        <v>2834</v>
      </c>
      <c r="C41" s="478" t="s">
        <v>4629</v>
      </c>
      <c r="D41" s="431"/>
      <c r="E41" s="431"/>
      <c r="F41" s="431"/>
      <c r="G41" s="446">
        <v>1241.2</v>
      </c>
      <c r="H41" s="335"/>
      <c r="I41" s="399"/>
      <c r="J41" s="336"/>
      <c r="K41" s="337"/>
      <c r="L41" s="337"/>
      <c r="M41" s="637" t="s">
        <v>138</v>
      </c>
      <c r="N41" s="339" t="s">
        <v>4687</v>
      </c>
      <c r="O41" s="339" t="s">
        <v>2905</v>
      </c>
      <c r="P41" s="339" t="s">
        <v>4712</v>
      </c>
      <c r="Q41" s="642"/>
      <c r="R41" s="29"/>
    </row>
    <row r="42" spans="1:18" s="24" customFormat="1" ht="12.75">
      <c r="A42" s="445" t="s">
        <v>4616</v>
      </c>
      <c r="B42" s="445" t="s">
        <v>2834</v>
      </c>
      <c r="C42" s="445" t="s">
        <v>4630</v>
      </c>
      <c r="D42" s="431"/>
      <c r="E42" s="431"/>
      <c r="F42" s="431"/>
      <c r="G42" s="422">
        <v>1241.2</v>
      </c>
      <c r="H42" s="335"/>
      <c r="I42" s="399"/>
      <c r="J42" s="336"/>
      <c r="K42" s="337"/>
      <c r="L42" s="337"/>
      <c r="M42" s="637" t="s">
        <v>138</v>
      </c>
      <c r="N42" s="339" t="s">
        <v>4688</v>
      </c>
      <c r="O42" s="339" t="s">
        <v>2905</v>
      </c>
      <c r="P42" s="339" t="s">
        <v>4716</v>
      </c>
      <c r="Q42" s="642"/>
      <c r="R42" s="29"/>
    </row>
    <row r="43" spans="1:18" s="24" customFormat="1" ht="12.75">
      <c r="A43" s="445" t="s">
        <v>4616</v>
      </c>
      <c r="B43" s="445" t="s">
        <v>2834</v>
      </c>
      <c r="C43" s="445" t="s">
        <v>4631</v>
      </c>
      <c r="D43" s="431"/>
      <c r="E43" s="431"/>
      <c r="F43" s="431"/>
      <c r="G43" s="422">
        <v>1241.2</v>
      </c>
      <c r="H43" s="335"/>
      <c r="I43" s="399"/>
      <c r="J43" s="336"/>
      <c r="K43" s="337"/>
      <c r="L43" s="337"/>
      <c r="M43" s="637" t="s">
        <v>138</v>
      </c>
      <c r="N43" s="339" t="s">
        <v>4689</v>
      </c>
      <c r="O43" s="339" t="s">
        <v>2905</v>
      </c>
      <c r="P43" s="339" t="s">
        <v>4716</v>
      </c>
      <c r="Q43" s="642"/>
      <c r="R43" s="29"/>
    </row>
    <row r="44" spans="1:18" s="24" customFormat="1" ht="12.75">
      <c r="A44" s="445" t="s">
        <v>4616</v>
      </c>
      <c r="B44" s="445" t="s">
        <v>2834</v>
      </c>
      <c r="C44" s="478" t="s">
        <v>4632</v>
      </c>
      <c r="D44" s="431"/>
      <c r="E44" s="431"/>
      <c r="F44" s="431"/>
      <c r="G44" s="446">
        <v>1241.2</v>
      </c>
      <c r="H44" s="335"/>
      <c r="I44" s="399"/>
      <c r="J44" s="336"/>
      <c r="K44" s="337"/>
      <c r="L44" s="337"/>
      <c r="M44" s="637" t="s">
        <v>138</v>
      </c>
      <c r="N44" s="339" t="s">
        <v>4690</v>
      </c>
      <c r="O44" s="339" t="s">
        <v>2905</v>
      </c>
      <c r="P44" s="339" t="s">
        <v>4712</v>
      </c>
      <c r="Q44" s="642"/>
      <c r="R44" s="29"/>
    </row>
    <row r="45" spans="1:18" s="24" customFormat="1" ht="12.75">
      <c r="A45" s="445" t="s">
        <v>4616</v>
      </c>
      <c r="B45" s="445" t="s">
        <v>2834</v>
      </c>
      <c r="C45" s="445" t="s">
        <v>4633</v>
      </c>
      <c r="D45" s="431"/>
      <c r="E45" s="431"/>
      <c r="F45" s="431"/>
      <c r="G45" s="422">
        <v>1241.2</v>
      </c>
      <c r="H45" s="335"/>
      <c r="I45" s="399"/>
      <c r="J45" s="336"/>
      <c r="K45" s="337"/>
      <c r="L45" s="337"/>
      <c r="M45" s="637" t="s">
        <v>138</v>
      </c>
      <c r="N45" s="339" t="s">
        <v>4691</v>
      </c>
      <c r="O45" s="339" t="s">
        <v>2905</v>
      </c>
      <c r="P45" s="339" t="s">
        <v>4716</v>
      </c>
      <c r="Q45" s="642"/>
      <c r="R45" s="29"/>
    </row>
    <row r="46" spans="1:18" s="24" customFormat="1" ht="12.75">
      <c r="A46" s="445" t="s">
        <v>4616</v>
      </c>
      <c r="B46" s="445" t="s">
        <v>2834</v>
      </c>
      <c r="C46" s="445" t="s">
        <v>4634</v>
      </c>
      <c r="D46" s="431"/>
      <c r="E46" s="431"/>
      <c r="F46" s="431"/>
      <c r="G46" s="422">
        <v>1241.2</v>
      </c>
      <c r="H46" s="335"/>
      <c r="I46" s="399"/>
      <c r="J46" s="336"/>
      <c r="K46" s="337"/>
      <c r="L46" s="337"/>
      <c r="M46" s="637" t="s">
        <v>138</v>
      </c>
      <c r="N46" s="339" t="s">
        <v>4692</v>
      </c>
      <c r="O46" s="339" t="s">
        <v>2905</v>
      </c>
      <c r="P46" s="339" t="s">
        <v>4716</v>
      </c>
      <c r="Q46" s="642"/>
      <c r="R46" s="29"/>
    </row>
    <row r="47" spans="1:18" s="24" customFormat="1" ht="12.75">
      <c r="A47" s="445" t="s">
        <v>4616</v>
      </c>
      <c r="B47" s="445" t="s">
        <v>2834</v>
      </c>
      <c r="C47" s="445" t="s">
        <v>4635</v>
      </c>
      <c r="D47" s="431"/>
      <c r="E47" s="431"/>
      <c r="F47" s="431"/>
      <c r="G47" s="422">
        <v>1241.2</v>
      </c>
      <c r="H47" s="335"/>
      <c r="I47" s="399"/>
      <c r="J47" s="336"/>
      <c r="K47" s="337"/>
      <c r="L47" s="337"/>
      <c r="M47" s="637" t="s">
        <v>138</v>
      </c>
      <c r="N47" s="339" t="s">
        <v>4693</v>
      </c>
      <c r="O47" s="339" t="s">
        <v>2905</v>
      </c>
      <c r="P47" s="339" t="s">
        <v>4716</v>
      </c>
      <c r="Q47" s="642"/>
      <c r="R47" s="29"/>
    </row>
    <row r="48" spans="1:18" s="24" customFormat="1" ht="12.75">
      <c r="A48" s="445" t="s">
        <v>4616</v>
      </c>
      <c r="B48" s="445" t="s">
        <v>2834</v>
      </c>
      <c r="C48" s="478" t="s">
        <v>4636</v>
      </c>
      <c r="D48" s="431"/>
      <c r="E48" s="431"/>
      <c r="F48" s="431"/>
      <c r="G48" s="446">
        <v>1241.2</v>
      </c>
      <c r="H48" s="335"/>
      <c r="I48" s="399"/>
      <c r="J48" s="336"/>
      <c r="K48" s="337"/>
      <c r="L48" s="337"/>
      <c r="M48" s="637" t="s">
        <v>138</v>
      </c>
      <c r="N48" s="339" t="s">
        <v>4694</v>
      </c>
      <c r="O48" s="339" t="s">
        <v>2905</v>
      </c>
      <c r="P48" s="339" t="s">
        <v>4712</v>
      </c>
      <c r="Q48" s="642"/>
      <c r="R48" s="29"/>
    </row>
    <row r="49" spans="1:18" s="24" customFormat="1" ht="12.75">
      <c r="A49" s="445" t="s">
        <v>4616</v>
      </c>
      <c r="B49" s="445" t="s">
        <v>2834</v>
      </c>
      <c r="C49" s="445" t="s">
        <v>4637</v>
      </c>
      <c r="D49" s="431"/>
      <c r="E49" s="431"/>
      <c r="F49" s="431"/>
      <c r="G49" s="422">
        <v>1241.2</v>
      </c>
      <c r="H49" s="335"/>
      <c r="I49" s="399"/>
      <c r="J49" s="336"/>
      <c r="K49" s="337"/>
      <c r="L49" s="337"/>
      <c r="M49" s="637" t="s">
        <v>138</v>
      </c>
      <c r="N49" s="339" t="s">
        <v>4695</v>
      </c>
      <c r="O49" s="339" t="s">
        <v>2905</v>
      </c>
      <c r="P49" s="339" t="s">
        <v>4716</v>
      </c>
      <c r="Q49" s="642"/>
      <c r="R49" s="29"/>
    </row>
    <row r="50" spans="1:18" s="24" customFormat="1" ht="12.75">
      <c r="A50" s="445" t="s">
        <v>4616</v>
      </c>
      <c r="B50" s="445" t="s">
        <v>2834</v>
      </c>
      <c r="C50" s="445" t="s">
        <v>4638</v>
      </c>
      <c r="D50" s="431"/>
      <c r="E50" s="431"/>
      <c r="F50" s="431"/>
      <c r="G50" s="422">
        <v>1241.2</v>
      </c>
      <c r="H50" s="335"/>
      <c r="I50" s="399"/>
      <c r="J50" s="336"/>
      <c r="K50" s="337"/>
      <c r="L50" s="337"/>
      <c r="M50" s="637" t="s">
        <v>138</v>
      </c>
      <c r="N50" s="339" t="s">
        <v>4696</v>
      </c>
      <c r="O50" s="339" t="s">
        <v>2905</v>
      </c>
      <c r="P50" s="339" t="s">
        <v>4716</v>
      </c>
      <c r="Q50" s="642"/>
      <c r="R50" s="29"/>
    </row>
    <row r="51" spans="1:18" s="24" customFormat="1" ht="12.75">
      <c r="A51" s="445" t="s">
        <v>4616</v>
      </c>
      <c r="B51" s="445" t="s">
        <v>2834</v>
      </c>
      <c r="C51" s="445" t="s">
        <v>4639</v>
      </c>
      <c r="D51" s="431"/>
      <c r="E51" s="431"/>
      <c r="F51" s="431"/>
      <c r="G51" s="422">
        <v>1241.2</v>
      </c>
      <c r="H51" s="335"/>
      <c r="I51" s="399"/>
      <c r="J51" s="336"/>
      <c r="K51" s="337"/>
      <c r="L51" s="337"/>
      <c r="M51" s="637" t="s">
        <v>138</v>
      </c>
      <c r="N51" s="339" t="s">
        <v>4697</v>
      </c>
      <c r="O51" s="339" t="s">
        <v>2905</v>
      </c>
      <c r="P51" s="339" t="s">
        <v>4716</v>
      </c>
      <c r="Q51" s="642"/>
      <c r="R51" s="29"/>
    </row>
    <row r="52" spans="1:18" s="24" customFormat="1" ht="12.75">
      <c r="A52" s="445" t="s">
        <v>4616</v>
      </c>
      <c r="B52" s="445" t="s">
        <v>2834</v>
      </c>
      <c r="C52" s="445" t="s">
        <v>4640</v>
      </c>
      <c r="D52" s="431"/>
      <c r="E52" s="431"/>
      <c r="F52" s="431"/>
      <c r="G52" s="422">
        <v>1241.2</v>
      </c>
      <c r="H52" s="335"/>
      <c r="I52" s="399"/>
      <c r="J52" s="336"/>
      <c r="K52" s="337"/>
      <c r="L52" s="337"/>
      <c r="M52" s="637" t="s">
        <v>138</v>
      </c>
      <c r="N52" s="339" t="s">
        <v>4698</v>
      </c>
      <c r="O52" s="339" t="s">
        <v>2905</v>
      </c>
      <c r="P52" s="339" t="s">
        <v>4716</v>
      </c>
      <c r="Q52" s="642"/>
      <c r="R52" s="29"/>
    </row>
    <row r="53" spans="1:18" s="24" customFormat="1" ht="12.75">
      <c r="A53" s="445" t="s">
        <v>4616</v>
      </c>
      <c r="B53" s="445" t="s">
        <v>2834</v>
      </c>
      <c r="C53" s="445" t="s">
        <v>4641</v>
      </c>
      <c r="D53" s="431"/>
      <c r="E53" s="431"/>
      <c r="F53" s="431"/>
      <c r="G53" s="422">
        <v>1241.2</v>
      </c>
      <c r="H53" s="335"/>
      <c r="I53" s="399"/>
      <c r="J53" s="336"/>
      <c r="K53" s="337"/>
      <c r="L53" s="337"/>
      <c r="M53" s="637" t="s">
        <v>138</v>
      </c>
      <c r="N53" s="339" t="s">
        <v>4699</v>
      </c>
      <c r="O53" s="339" t="s">
        <v>2905</v>
      </c>
      <c r="P53" s="339" t="s">
        <v>4716</v>
      </c>
      <c r="Q53" s="642"/>
      <c r="R53" s="29"/>
    </row>
    <row r="54" spans="1:18" s="24" customFormat="1" ht="12.75">
      <c r="A54" s="445" t="s">
        <v>4643</v>
      </c>
      <c r="B54" s="445" t="s">
        <v>2834</v>
      </c>
      <c r="C54" s="478" t="s">
        <v>4644</v>
      </c>
      <c r="D54" s="431"/>
      <c r="E54" s="431"/>
      <c r="F54" s="431"/>
      <c r="G54" s="422">
        <v>1241.2</v>
      </c>
      <c r="H54" s="335"/>
      <c r="I54" s="399"/>
      <c r="J54" s="336"/>
      <c r="K54" s="337"/>
      <c r="L54" s="337"/>
      <c r="M54" s="637" t="s">
        <v>138</v>
      </c>
      <c r="N54" s="339" t="s">
        <v>4700</v>
      </c>
      <c r="O54" s="339" t="s">
        <v>457</v>
      </c>
      <c r="P54" s="339" t="s">
        <v>4711</v>
      </c>
      <c r="Q54" s="642"/>
      <c r="R54" s="29"/>
    </row>
    <row r="55" spans="1:18" s="24" customFormat="1" ht="12.75">
      <c r="A55" s="445" t="s">
        <v>4643</v>
      </c>
      <c r="B55" s="445" t="s">
        <v>2834</v>
      </c>
      <c r="C55" s="478" t="s">
        <v>4645</v>
      </c>
      <c r="D55" s="431"/>
      <c r="E55" s="431"/>
      <c r="F55" s="431"/>
      <c r="G55" s="422">
        <v>1241.2</v>
      </c>
      <c r="H55" s="335"/>
      <c r="I55" s="399"/>
      <c r="J55" s="336"/>
      <c r="K55" s="337"/>
      <c r="L55" s="337"/>
      <c r="M55" s="637" t="s">
        <v>138</v>
      </c>
      <c r="N55" s="339" t="s">
        <v>1285</v>
      </c>
      <c r="O55" s="339" t="s">
        <v>457</v>
      </c>
      <c r="P55" s="339" t="s">
        <v>4711</v>
      </c>
      <c r="Q55" s="642"/>
      <c r="R55" s="29"/>
    </row>
    <row r="56" spans="1:18" s="24" customFormat="1" ht="12.75">
      <c r="A56" s="445" t="s">
        <v>4643</v>
      </c>
      <c r="B56" s="445" t="s">
        <v>2834</v>
      </c>
      <c r="C56" s="478" t="s">
        <v>4646</v>
      </c>
      <c r="D56" s="431"/>
      <c r="E56" s="431"/>
      <c r="F56" s="431"/>
      <c r="G56" s="422">
        <v>1241.2</v>
      </c>
      <c r="H56" s="335"/>
      <c r="I56" s="399"/>
      <c r="J56" s="336"/>
      <c r="K56" s="337"/>
      <c r="L56" s="337"/>
      <c r="M56" s="637" t="s">
        <v>138</v>
      </c>
      <c r="N56" s="339" t="s">
        <v>4701</v>
      </c>
      <c r="O56" s="339" t="s">
        <v>457</v>
      </c>
      <c r="P56" s="339" t="s">
        <v>4711</v>
      </c>
      <c r="Q56" s="642"/>
      <c r="R56" s="29"/>
    </row>
    <row r="57" spans="1:18" s="24" customFormat="1" ht="12.75">
      <c r="A57" s="445" t="s">
        <v>4643</v>
      </c>
      <c r="B57" s="445" t="s">
        <v>2834</v>
      </c>
      <c r="C57" s="478" t="s">
        <v>4647</v>
      </c>
      <c r="D57" s="431"/>
      <c r="E57" s="431"/>
      <c r="F57" s="431"/>
      <c r="G57" s="422">
        <v>1241.2</v>
      </c>
      <c r="H57" s="335"/>
      <c r="I57" s="399"/>
      <c r="J57" s="336"/>
      <c r="K57" s="337"/>
      <c r="L57" s="337"/>
      <c r="M57" s="637" t="s">
        <v>138</v>
      </c>
      <c r="N57" s="339" t="s">
        <v>4702</v>
      </c>
      <c r="O57" s="339" t="s">
        <v>457</v>
      </c>
      <c r="P57" s="339" t="s">
        <v>4711</v>
      </c>
      <c r="Q57" s="642"/>
      <c r="R57" s="29"/>
    </row>
    <row r="58" spans="1:18" s="24" customFormat="1" ht="12.75">
      <c r="A58" s="445" t="s">
        <v>4643</v>
      </c>
      <c r="B58" s="445" t="s">
        <v>2834</v>
      </c>
      <c r="C58" s="478" t="s">
        <v>4648</v>
      </c>
      <c r="D58" s="431"/>
      <c r="E58" s="431"/>
      <c r="F58" s="431"/>
      <c r="G58" s="422">
        <v>1241.2</v>
      </c>
      <c r="H58" s="335"/>
      <c r="I58" s="399"/>
      <c r="J58" s="336"/>
      <c r="K58" s="337"/>
      <c r="L58" s="337"/>
      <c r="M58" s="637" t="s">
        <v>138</v>
      </c>
      <c r="N58" s="339" t="s">
        <v>4703</v>
      </c>
      <c r="O58" s="339" t="s">
        <v>457</v>
      </c>
      <c r="P58" s="339" t="s">
        <v>4711</v>
      </c>
      <c r="Q58" s="642"/>
      <c r="R58" s="29"/>
    </row>
    <row r="59" spans="1:18" s="24" customFormat="1" ht="12.75">
      <c r="A59" s="445" t="s">
        <v>4643</v>
      </c>
      <c r="B59" s="445" t="s">
        <v>2834</v>
      </c>
      <c r="C59" s="478" t="s">
        <v>4649</v>
      </c>
      <c r="D59" s="431"/>
      <c r="E59" s="431"/>
      <c r="F59" s="431"/>
      <c r="G59" s="422">
        <v>1241.2</v>
      </c>
      <c r="H59" s="335"/>
      <c r="I59" s="399"/>
      <c r="J59" s="336"/>
      <c r="K59" s="337"/>
      <c r="L59" s="337"/>
      <c r="M59" s="637" t="s">
        <v>138</v>
      </c>
      <c r="N59" s="339" t="s">
        <v>4704</v>
      </c>
      <c r="O59" s="339" t="s">
        <v>457</v>
      </c>
      <c r="P59" s="339" t="s">
        <v>4711</v>
      </c>
      <c r="Q59" s="642"/>
      <c r="R59" s="29"/>
    </row>
    <row r="60" spans="1:18" s="24" customFormat="1" ht="12.75">
      <c r="A60" s="445" t="s">
        <v>4643</v>
      </c>
      <c r="B60" s="445" t="s">
        <v>2834</v>
      </c>
      <c r="C60" s="478" t="s">
        <v>4650</v>
      </c>
      <c r="D60" s="431"/>
      <c r="E60" s="431"/>
      <c r="F60" s="431"/>
      <c r="G60" s="422">
        <v>1241.2</v>
      </c>
      <c r="H60" s="335"/>
      <c r="I60" s="399"/>
      <c r="J60" s="336"/>
      <c r="K60" s="337"/>
      <c r="L60" s="337"/>
      <c r="M60" s="637" t="s">
        <v>138</v>
      </c>
      <c r="N60" s="339" t="s">
        <v>4705</v>
      </c>
      <c r="O60" s="339" t="s">
        <v>457</v>
      </c>
      <c r="P60" s="339" t="s">
        <v>4711</v>
      </c>
      <c r="Q60" s="642"/>
      <c r="R60" s="29"/>
    </row>
    <row r="61" spans="1:18" s="24" customFormat="1" ht="12.75">
      <c r="A61" s="445" t="s">
        <v>4643</v>
      </c>
      <c r="B61" s="445" t="s">
        <v>2834</v>
      </c>
      <c r="C61" s="478" t="s">
        <v>4651</v>
      </c>
      <c r="D61" s="431"/>
      <c r="E61" s="431"/>
      <c r="F61" s="431"/>
      <c r="G61" s="422">
        <v>1241.2</v>
      </c>
      <c r="H61" s="335"/>
      <c r="I61" s="399"/>
      <c r="J61" s="336"/>
      <c r="K61" s="337"/>
      <c r="L61" s="337"/>
      <c r="M61" s="637" t="s">
        <v>138</v>
      </c>
      <c r="N61" s="339" t="s">
        <v>4706</v>
      </c>
      <c r="O61" s="339" t="s">
        <v>136</v>
      </c>
      <c r="P61" s="339" t="s">
        <v>4711</v>
      </c>
      <c r="Q61" s="642"/>
      <c r="R61" s="29"/>
    </row>
    <row r="62" spans="1:18" s="24" customFormat="1" ht="12.75">
      <c r="A62" s="445" t="s">
        <v>4643</v>
      </c>
      <c r="B62" s="445" t="s">
        <v>2834</v>
      </c>
      <c r="C62" s="478" t="s">
        <v>4652</v>
      </c>
      <c r="D62" s="431"/>
      <c r="E62" s="431"/>
      <c r="F62" s="431"/>
      <c r="G62" s="422">
        <v>1241.2</v>
      </c>
      <c r="H62" s="335"/>
      <c r="I62" s="399"/>
      <c r="J62" s="336"/>
      <c r="K62" s="337"/>
      <c r="L62" s="337"/>
      <c r="M62" s="637" t="s">
        <v>138</v>
      </c>
      <c r="N62" s="339" t="s">
        <v>4707</v>
      </c>
      <c r="O62" s="339" t="s">
        <v>136</v>
      </c>
      <c r="P62" s="339" t="s">
        <v>4711</v>
      </c>
      <c r="Q62" s="642"/>
      <c r="R62" s="29"/>
    </row>
    <row r="63" spans="1:18" s="24" customFormat="1" ht="12.75">
      <c r="A63" t="s">
        <v>4616</v>
      </c>
      <c r="B63" t="s">
        <v>2834</v>
      </c>
      <c r="C63" s="615" t="s">
        <v>2613</v>
      </c>
      <c r="D63" s="431"/>
      <c r="E63" s="431"/>
      <c r="F63" s="431"/>
      <c r="G63" s="353">
        <v>8143.2</v>
      </c>
      <c r="H63" s="335"/>
      <c r="I63" s="399"/>
      <c r="J63" s="336"/>
      <c r="K63" s="337"/>
      <c r="L63" s="337"/>
      <c r="M63" s="637" t="s">
        <v>138</v>
      </c>
      <c r="N63" s="339" t="s">
        <v>2634</v>
      </c>
      <c r="O63" s="339" t="s">
        <v>134</v>
      </c>
      <c r="P63" s="339" t="s">
        <v>4712</v>
      </c>
      <c r="Q63" s="642"/>
      <c r="R63" s="29"/>
    </row>
    <row r="64" spans="1:18" s="24" customFormat="1" ht="12.75">
      <c r="A64" t="s">
        <v>4594</v>
      </c>
      <c r="B64" s="857" t="s">
        <v>2834</v>
      </c>
      <c r="C64" s="850" t="s">
        <v>4592</v>
      </c>
      <c r="D64" s="431"/>
      <c r="E64" s="431"/>
      <c r="F64" s="431"/>
      <c r="G64" s="353">
        <v>10890.08</v>
      </c>
      <c r="H64" s="335" t="s">
        <v>133</v>
      </c>
      <c r="I64" s="399"/>
      <c r="J64" s="336"/>
      <c r="K64" s="337"/>
      <c r="L64" s="337"/>
      <c r="M64" s="637" t="s">
        <v>138</v>
      </c>
      <c r="N64" s="339" t="s">
        <v>4653</v>
      </c>
      <c r="O64" s="339" t="s">
        <v>390</v>
      </c>
      <c r="P64" s="339" t="s">
        <v>4713</v>
      </c>
      <c r="Q64" s="642"/>
      <c r="R64" s="29"/>
    </row>
    <row r="65" spans="1:18" s="24" customFormat="1" ht="12.75">
      <c r="A65" s="51" t="s">
        <v>4593</v>
      </c>
      <c r="B65" s="51" t="s">
        <v>2770</v>
      </c>
      <c r="C65" s="466">
        <v>2000280798</v>
      </c>
      <c r="D65" s="431"/>
      <c r="E65" s="431"/>
      <c r="F65" s="431"/>
      <c r="G65" s="6">
        <v>-80572.39</v>
      </c>
      <c r="H65" s="335"/>
      <c r="I65" s="399"/>
      <c r="J65" s="336"/>
      <c r="K65" s="337"/>
      <c r="L65" s="337"/>
      <c r="M65" s="637" t="s">
        <v>138</v>
      </c>
      <c r="N65" s="339"/>
      <c r="O65" s="339"/>
      <c r="P65" s="339" t="s">
        <v>4718</v>
      </c>
      <c r="Q65" s="642"/>
      <c r="R65" s="29"/>
    </row>
    <row r="66" spans="1:18" s="24" customFormat="1" ht="12.75">
      <c r="A66" s="51" t="s">
        <v>4593</v>
      </c>
      <c r="B66" s="51" t="s">
        <v>2770</v>
      </c>
      <c r="C66" s="466">
        <v>2000280977</v>
      </c>
      <c r="D66" s="431"/>
      <c r="E66" s="431"/>
      <c r="F66" s="431"/>
      <c r="G66" s="6">
        <v>-6883.72</v>
      </c>
      <c r="H66" s="335"/>
      <c r="I66" s="399"/>
      <c r="J66" s="336"/>
      <c r="K66" s="337"/>
      <c r="L66" s="337"/>
      <c r="M66" s="637" t="s">
        <v>138</v>
      </c>
      <c r="N66" s="339"/>
      <c r="O66" s="339"/>
      <c r="P66" s="339" t="s">
        <v>4717</v>
      </c>
      <c r="Q66" s="642"/>
      <c r="R66" s="29"/>
    </row>
    <row r="67" spans="1:18" s="24" customFormat="1" ht="12.75">
      <c r="A67" s="579"/>
      <c r="B67" s="579"/>
      <c r="C67" s="579"/>
      <c r="D67" s="431"/>
      <c r="E67" s="431"/>
      <c r="F67" s="431"/>
      <c r="G67" s="580"/>
      <c r="H67" s="335"/>
      <c r="I67" s="399"/>
      <c r="J67" s="336"/>
      <c r="K67" s="337"/>
      <c r="L67" s="337"/>
      <c r="M67" s="637"/>
      <c r="N67" s="339"/>
      <c r="O67" s="339"/>
      <c r="P67" s="339"/>
      <c r="Q67" s="642"/>
      <c r="R67" s="29"/>
    </row>
    <row r="68" spans="1:18" s="24" customFormat="1" ht="12.75">
      <c r="A68" s="579"/>
      <c r="B68" s="579"/>
      <c r="C68" s="579"/>
      <c r="D68" s="431"/>
      <c r="E68" s="431"/>
      <c r="F68" s="431"/>
      <c r="G68" s="580"/>
      <c r="H68" s="335"/>
      <c r="I68" s="399"/>
      <c r="J68" s="336"/>
      <c r="K68" s="337"/>
      <c r="L68" s="337"/>
      <c r="M68" s="637"/>
      <c r="N68" s="339"/>
      <c r="O68" s="339"/>
      <c r="P68" s="339"/>
      <c r="Q68" s="642"/>
      <c r="R68" s="29"/>
    </row>
    <row r="69" spans="1:18" s="24" customFormat="1" ht="12.75">
      <c r="A69" s="579"/>
      <c r="B69" s="579"/>
      <c r="C69" s="579"/>
      <c r="D69" s="431"/>
      <c r="E69" s="431"/>
      <c r="F69" s="431"/>
      <c r="G69" s="580"/>
      <c r="H69" s="335"/>
      <c r="I69" s="399"/>
      <c r="J69" s="336"/>
      <c r="K69" s="337"/>
      <c r="L69" s="337"/>
      <c r="M69" s="637"/>
      <c r="N69" s="339"/>
      <c r="O69" s="339"/>
      <c r="P69" s="339"/>
      <c r="Q69" s="642"/>
      <c r="R69" s="29"/>
    </row>
    <row r="70" spans="1:18" s="24" customFormat="1" ht="12.75">
      <c r="A70" s="341"/>
      <c r="B70" s="341"/>
      <c r="C70" s="341"/>
      <c r="D70" s="431"/>
      <c r="E70" s="431"/>
      <c r="F70" s="431"/>
      <c r="G70" s="382"/>
      <c r="H70" s="335"/>
      <c r="I70" s="399"/>
      <c r="J70" s="336"/>
      <c r="K70" s="337"/>
      <c r="L70" s="337"/>
      <c r="M70" s="637"/>
      <c r="N70" s="339"/>
      <c r="O70" s="339"/>
      <c r="P70" s="339"/>
      <c r="Q70" s="642"/>
      <c r="R70" s="29"/>
    </row>
    <row r="71" spans="1:18" s="24" customFormat="1" ht="13.5" thickBot="1">
      <c r="A71" s="499"/>
      <c r="B71" s="431"/>
      <c r="C71"/>
      <c r="D71" s="334"/>
      <c r="E71" s="333"/>
      <c r="F71" s="333"/>
      <c r="G71" s="2"/>
      <c r="H71" s="335"/>
      <c r="I71" s="399"/>
      <c r="J71" s="336"/>
      <c r="K71" s="337"/>
      <c r="L71" s="337"/>
      <c r="M71" s="338"/>
      <c r="N71" s="339"/>
      <c r="O71" s="339"/>
      <c r="P71" s="339"/>
      <c r="Q71" s="28"/>
      <c r="R71" s="29"/>
    </row>
    <row r="72" spans="1:18" s="32" customFormat="1" ht="12.75" thickBot="1">
      <c r="A72" s="39"/>
      <c r="B72" s="10"/>
      <c r="C72" s="10"/>
      <c r="D72" s="72">
        <f>SUM(D5:D71)</f>
        <v>0</v>
      </c>
      <c r="E72" s="10"/>
      <c r="F72" s="10"/>
      <c r="G72" s="72">
        <f>SUM(G5:G71)</f>
        <v>-31503.509999999987</v>
      </c>
      <c r="H72" s="22"/>
      <c r="I72" s="72">
        <f>SUM(I5:I71)</f>
        <v>0</v>
      </c>
      <c r="J72" s="72">
        <f>SUM(J5:J71)</f>
        <v>0</v>
      </c>
      <c r="K72" s="36"/>
      <c r="L72" s="10"/>
      <c r="M72" s="34"/>
      <c r="N72" s="37" t="s">
        <v>223</v>
      </c>
      <c r="O72" s="38">
        <f>SUM(I72:K72)</f>
        <v>0</v>
      </c>
      <c r="Q72" s="33"/>
      <c r="R72" s="9"/>
    </row>
    <row r="73" spans="1:18" s="32" customFormat="1">
      <c r="A73" s="39"/>
      <c r="B73" s="10"/>
      <c r="C73" s="559"/>
      <c r="D73" s="10"/>
      <c r="E73" s="10"/>
      <c r="F73" s="10"/>
      <c r="G73" s="559"/>
      <c r="H73" s="22"/>
      <c r="I73" s="10"/>
      <c r="J73" s="10"/>
      <c r="K73" s="10"/>
      <c r="L73" s="10"/>
      <c r="M73" s="34"/>
      <c r="N73" s="35"/>
      <c r="O73" s="31"/>
      <c r="Q73" s="33"/>
      <c r="R73" s="9"/>
    </row>
  </sheetData>
  <autoFilter ref="A4:R72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topLeftCell="A43" workbookViewId="0">
      <selection activeCell="D26" sqref="D26"/>
    </sheetView>
  </sheetViews>
  <sheetFormatPr baseColWidth="10" defaultRowHeight="12.75"/>
  <cols>
    <col min="6" max="6" width="19.7109375" bestFit="1" customWidth="1"/>
  </cols>
  <sheetData>
    <row r="1" spans="1:7">
      <c r="A1" s="343" t="s">
        <v>4591</v>
      </c>
      <c r="B1" s="343">
        <v>7300032101</v>
      </c>
      <c r="C1" s="343" t="s">
        <v>2730</v>
      </c>
      <c r="D1" s="343" t="s">
        <v>4592</v>
      </c>
      <c r="E1" s="343" t="s">
        <v>4508</v>
      </c>
      <c r="F1" s="343" t="s">
        <v>2731</v>
      </c>
      <c r="G1" s="344">
        <v>-10890.08</v>
      </c>
    </row>
    <row r="2" spans="1:7">
      <c r="A2" s="343" t="s">
        <v>4591</v>
      </c>
      <c r="B2" s="343">
        <v>7300032102</v>
      </c>
      <c r="C2" s="343" t="s">
        <v>2730</v>
      </c>
      <c r="D2" s="343" t="s">
        <v>3734</v>
      </c>
      <c r="E2" s="343" t="s">
        <v>4508</v>
      </c>
      <c r="F2" s="343" t="s">
        <v>2731</v>
      </c>
      <c r="G2" s="344">
        <v>-9000.44</v>
      </c>
    </row>
    <row r="3" spans="1:7">
      <c r="A3" s="343" t="s">
        <v>4593</v>
      </c>
      <c r="B3" s="343">
        <v>7300032300</v>
      </c>
      <c r="C3" s="343" t="s">
        <v>2730</v>
      </c>
      <c r="D3" s="343" t="s">
        <v>3438</v>
      </c>
      <c r="E3" s="343" t="s">
        <v>4099</v>
      </c>
      <c r="F3" s="343" t="s">
        <v>2731</v>
      </c>
      <c r="G3" s="344">
        <v>-11456.16</v>
      </c>
    </row>
    <row r="4" spans="1:7">
      <c r="A4" s="445" t="s">
        <v>4594</v>
      </c>
      <c r="B4" s="445">
        <v>7400167393</v>
      </c>
      <c r="C4" s="445" t="s">
        <v>2742</v>
      </c>
      <c r="D4" s="445" t="s">
        <v>4595</v>
      </c>
      <c r="E4" s="445" t="s">
        <v>157</v>
      </c>
      <c r="F4" s="445" t="s">
        <v>2834</v>
      </c>
      <c r="G4" s="422">
        <v>1241.2</v>
      </c>
    </row>
    <row r="5" spans="1:7">
      <c r="A5" s="445" t="s">
        <v>4594</v>
      </c>
      <c r="B5" s="445">
        <v>7400167395</v>
      </c>
      <c r="C5" s="445" t="s">
        <v>2742</v>
      </c>
      <c r="D5" s="445" t="s">
        <v>4596</v>
      </c>
      <c r="E5" s="445" t="s">
        <v>157</v>
      </c>
      <c r="F5" s="445" t="s">
        <v>2834</v>
      </c>
      <c r="G5" s="422">
        <v>1241.2</v>
      </c>
    </row>
    <row r="6" spans="1:7">
      <c r="A6" s="445" t="s">
        <v>4594</v>
      </c>
      <c r="B6" s="445">
        <v>7400167398</v>
      </c>
      <c r="C6" s="445" t="s">
        <v>2742</v>
      </c>
      <c r="D6" s="445" t="s">
        <v>4597</v>
      </c>
      <c r="E6" s="445" t="s">
        <v>157</v>
      </c>
      <c r="F6" s="445" t="s">
        <v>2834</v>
      </c>
      <c r="G6" s="422">
        <v>1241.2</v>
      </c>
    </row>
    <row r="7" spans="1:7">
      <c r="A7" s="445" t="s">
        <v>4594</v>
      </c>
      <c r="B7" s="445">
        <v>7400167401</v>
      </c>
      <c r="C7" s="445" t="s">
        <v>2742</v>
      </c>
      <c r="D7" s="445" t="s">
        <v>4598</v>
      </c>
      <c r="E7" s="445" t="s">
        <v>157</v>
      </c>
      <c r="F7" s="445" t="s">
        <v>2834</v>
      </c>
      <c r="G7" s="422">
        <v>1241.2</v>
      </c>
    </row>
    <row r="8" spans="1:7">
      <c r="A8" s="445" t="s">
        <v>4594</v>
      </c>
      <c r="B8" s="445">
        <v>7400167404</v>
      </c>
      <c r="C8" s="445" t="s">
        <v>2742</v>
      </c>
      <c r="D8" s="445" t="s">
        <v>4599</v>
      </c>
      <c r="E8" s="445" t="s">
        <v>157</v>
      </c>
      <c r="F8" s="445" t="s">
        <v>2834</v>
      </c>
      <c r="G8" s="422">
        <v>1241.2</v>
      </c>
    </row>
    <row r="9" spans="1:7">
      <c r="A9" s="445" t="s">
        <v>4594</v>
      </c>
      <c r="B9" s="445">
        <v>7400167406</v>
      </c>
      <c r="C9" s="445" t="s">
        <v>2742</v>
      </c>
      <c r="D9" s="445" t="s">
        <v>4600</v>
      </c>
      <c r="E9" s="445" t="s">
        <v>157</v>
      </c>
      <c r="F9" s="445" t="s">
        <v>2834</v>
      </c>
      <c r="G9" s="422">
        <v>1241.2</v>
      </c>
    </row>
    <row r="10" spans="1:7">
      <c r="A10" s="445" t="s">
        <v>4594</v>
      </c>
      <c r="B10" s="445">
        <v>7400167407</v>
      </c>
      <c r="C10" s="445" t="s">
        <v>2742</v>
      </c>
      <c r="D10" s="445" t="s">
        <v>4601</v>
      </c>
      <c r="E10" s="445" t="s">
        <v>157</v>
      </c>
      <c r="F10" s="445" t="s">
        <v>2834</v>
      </c>
      <c r="G10" s="422">
        <v>1241.2</v>
      </c>
    </row>
    <row r="11" spans="1:7">
      <c r="A11" s="445" t="s">
        <v>4591</v>
      </c>
      <c r="B11" s="445">
        <v>7400167873</v>
      </c>
      <c r="C11" s="445" t="s">
        <v>2742</v>
      </c>
      <c r="D11" s="445" t="s">
        <v>4602</v>
      </c>
      <c r="E11" s="445" t="s">
        <v>157</v>
      </c>
      <c r="F11" s="445" t="s">
        <v>2834</v>
      </c>
      <c r="G11" s="422">
        <v>1241.2</v>
      </c>
    </row>
    <row r="12" spans="1:7">
      <c r="A12" s="445" t="s">
        <v>4591</v>
      </c>
      <c r="B12" s="445">
        <v>7400167876</v>
      </c>
      <c r="C12" s="445" t="s">
        <v>2742</v>
      </c>
      <c r="D12" s="445" t="s">
        <v>4603</v>
      </c>
      <c r="E12" s="445" t="s">
        <v>157</v>
      </c>
      <c r="F12" s="445" t="s">
        <v>2834</v>
      </c>
      <c r="G12" s="422">
        <v>1241.2</v>
      </c>
    </row>
    <row r="13" spans="1:7">
      <c r="A13" s="445" t="s">
        <v>4591</v>
      </c>
      <c r="B13" s="445">
        <v>7400167880</v>
      </c>
      <c r="C13" s="445" t="s">
        <v>2742</v>
      </c>
      <c r="D13" s="445" t="s">
        <v>4604</v>
      </c>
      <c r="E13" s="445" t="s">
        <v>157</v>
      </c>
      <c r="F13" s="445" t="s">
        <v>2834</v>
      </c>
      <c r="G13" s="422">
        <v>1241.2</v>
      </c>
    </row>
    <row r="14" spans="1:7">
      <c r="A14" s="445" t="s">
        <v>4593</v>
      </c>
      <c r="B14" s="445">
        <v>7400168693</v>
      </c>
      <c r="C14" s="445" t="s">
        <v>2742</v>
      </c>
      <c r="D14" s="445" t="s">
        <v>4605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4593</v>
      </c>
      <c r="B15" s="445">
        <v>7400168726</v>
      </c>
      <c r="C15" s="445" t="s">
        <v>2742</v>
      </c>
      <c r="D15" s="445" t="s">
        <v>4606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4593</v>
      </c>
      <c r="B16" s="445">
        <v>7400168729</v>
      </c>
      <c r="C16" s="445" t="s">
        <v>2742</v>
      </c>
      <c r="D16" s="445" t="s">
        <v>4607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4593</v>
      </c>
      <c r="B17" s="445">
        <v>7400168731</v>
      </c>
      <c r="C17" s="445" t="s">
        <v>2742</v>
      </c>
      <c r="D17" s="445" t="s">
        <v>4608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4593</v>
      </c>
      <c r="B18" s="445">
        <v>7400168733</v>
      </c>
      <c r="C18" s="445" t="s">
        <v>2742</v>
      </c>
      <c r="D18" s="445" t="s">
        <v>4609</v>
      </c>
      <c r="E18" s="445" t="s">
        <v>157</v>
      </c>
      <c r="F18" s="445" t="s">
        <v>2834</v>
      </c>
      <c r="G18" s="422">
        <v>1241.2</v>
      </c>
    </row>
    <row r="19" spans="1:7">
      <c r="A19" s="445" t="s">
        <v>4593</v>
      </c>
      <c r="B19" s="445">
        <v>7400168736</v>
      </c>
      <c r="C19" s="445" t="s">
        <v>2742</v>
      </c>
      <c r="D19" s="445" t="s">
        <v>4610</v>
      </c>
      <c r="E19" s="445" t="s">
        <v>157</v>
      </c>
      <c r="F19" s="445" t="s">
        <v>2834</v>
      </c>
      <c r="G19" s="422">
        <v>1241.2</v>
      </c>
    </row>
    <row r="20" spans="1:7">
      <c r="A20" s="445" t="s">
        <v>4593</v>
      </c>
      <c r="B20" s="445">
        <v>7400168738</v>
      </c>
      <c r="C20" s="445" t="s">
        <v>2742</v>
      </c>
      <c r="D20" s="445" t="s">
        <v>4611</v>
      </c>
      <c r="E20" s="445" t="s">
        <v>157</v>
      </c>
      <c r="F20" s="445" t="s">
        <v>2834</v>
      </c>
      <c r="G20" s="422">
        <v>1241.2</v>
      </c>
    </row>
    <row r="21" spans="1:7">
      <c r="A21" s="445" t="s">
        <v>4593</v>
      </c>
      <c r="B21" s="445">
        <v>7400168740</v>
      </c>
      <c r="C21" s="445" t="s">
        <v>2742</v>
      </c>
      <c r="D21" s="445" t="s">
        <v>4612</v>
      </c>
      <c r="E21" s="445" t="s">
        <v>157</v>
      </c>
      <c r="F21" s="445" t="s">
        <v>2834</v>
      </c>
      <c r="G21" s="422">
        <v>1241.2</v>
      </c>
    </row>
    <row r="22" spans="1:7">
      <c r="A22" s="445" t="s">
        <v>4593</v>
      </c>
      <c r="B22" s="445">
        <v>7400168741</v>
      </c>
      <c r="C22" s="445" t="s">
        <v>2742</v>
      </c>
      <c r="D22" s="445" t="s">
        <v>4613</v>
      </c>
      <c r="E22" s="445" t="s">
        <v>157</v>
      </c>
      <c r="F22" s="445" t="s">
        <v>2834</v>
      </c>
      <c r="G22" s="422">
        <v>1241.2</v>
      </c>
    </row>
    <row r="23" spans="1:7">
      <c r="A23" s="445" t="s">
        <v>4593</v>
      </c>
      <c r="B23" s="445">
        <v>7400168742</v>
      </c>
      <c r="C23" s="445" t="s">
        <v>2742</v>
      </c>
      <c r="D23" s="445" t="s">
        <v>4614</v>
      </c>
      <c r="E23" s="445" t="s">
        <v>157</v>
      </c>
      <c r="F23" s="445" t="s">
        <v>2834</v>
      </c>
      <c r="G23" s="422">
        <v>1241.2</v>
      </c>
    </row>
    <row r="24" spans="1:7">
      <c r="A24" s="445" t="s">
        <v>4593</v>
      </c>
      <c r="B24" s="445">
        <v>7400168744</v>
      </c>
      <c r="C24" s="445" t="s">
        <v>2742</v>
      </c>
      <c r="D24" s="445" t="s">
        <v>4615</v>
      </c>
      <c r="E24" s="445" t="s">
        <v>157</v>
      </c>
      <c r="F24" s="445" t="s">
        <v>2834</v>
      </c>
      <c r="G24" s="422">
        <v>1241.2</v>
      </c>
    </row>
    <row r="25" spans="1:7">
      <c r="A25" s="445" t="s">
        <v>4616</v>
      </c>
      <c r="B25" s="445">
        <v>7400169696</v>
      </c>
      <c r="C25" s="445" t="s">
        <v>2742</v>
      </c>
      <c r="D25" s="445" t="s">
        <v>4617</v>
      </c>
      <c r="E25" s="445" t="s">
        <v>157</v>
      </c>
      <c r="F25" s="445" t="s">
        <v>2834</v>
      </c>
      <c r="G25" s="422">
        <v>1241.2</v>
      </c>
    </row>
    <row r="26" spans="1:7">
      <c r="A26" s="445" t="s">
        <v>4616</v>
      </c>
      <c r="B26" s="445">
        <v>7400169699</v>
      </c>
      <c r="C26" s="445" t="s">
        <v>2742</v>
      </c>
      <c r="D26" s="445" t="s">
        <v>4618</v>
      </c>
      <c r="E26" s="445" t="s">
        <v>157</v>
      </c>
      <c r="F26" s="445" t="s">
        <v>2834</v>
      </c>
      <c r="G26" s="422">
        <v>1241.2</v>
      </c>
    </row>
    <row r="27" spans="1:7">
      <c r="A27" s="445" t="s">
        <v>4616</v>
      </c>
      <c r="B27" s="445">
        <v>7400169702</v>
      </c>
      <c r="C27" s="445" t="s">
        <v>2742</v>
      </c>
      <c r="D27" s="445" t="s">
        <v>4619</v>
      </c>
      <c r="E27" s="445" t="s">
        <v>157</v>
      </c>
      <c r="F27" s="445" t="s">
        <v>2834</v>
      </c>
      <c r="G27" s="422">
        <v>1241.2</v>
      </c>
    </row>
    <row r="28" spans="1:7">
      <c r="A28" s="445" t="s">
        <v>4616</v>
      </c>
      <c r="B28" s="445">
        <v>7400169706</v>
      </c>
      <c r="C28" s="445" t="s">
        <v>2742</v>
      </c>
      <c r="D28" s="445" t="s">
        <v>4620</v>
      </c>
      <c r="E28" s="445" t="s">
        <v>157</v>
      </c>
      <c r="F28" s="445" t="s">
        <v>2834</v>
      </c>
      <c r="G28" s="422">
        <v>1241.2</v>
      </c>
    </row>
    <row r="29" spans="1:7">
      <c r="A29" s="445" t="s">
        <v>4616</v>
      </c>
      <c r="B29" s="445">
        <v>7400169709</v>
      </c>
      <c r="C29" s="445" t="s">
        <v>2742</v>
      </c>
      <c r="D29" s="445" t="s">
        <v>4621</v>
      </c>
      <c r="E29" s="445" t="s">
        <v>157</v>
      </c>
      <c r="F29" s="445" t="s">
        <v>2834</v>
      </c>
      <c r="G29" s="422">
        <v>1241.2</v>
      </c>
    </row>
    <row r="30" spans="1:7">
      <c r="A30" s="445" t="s">
        <v>4616</v>
      </c>
      <c r="B30" s="445">
        <v>7400169712</v>
      </c>
      <c r="C30" s="445" t="s">
        <v>2742</v>
      </c>
      <c r="D30" s="445" t="s">
        <v>4622</v>
      </c>
      <c r="E30" s="445" t="s">
        <v>157</v>
      </c>
      <c r="F30" s="445" t="s">
        <v>2834</v>
      </c>
      <c r="G30" s="422">
        <v>1241.2</v>
      </c>
    </row>
    <row r="31" spans="1:7">
      <c r="A31" s="445" t="s">
        <v>4616</v>
      </c>
      <c r="B31" s="445">
        <v>7400169715</v>
      </c>
      <c r="C31" s="445" t="s">
        <v>2742</v>
      </c>
      <c r="D31" s="445" t="s">
        <v>4623</v>
      </c>
      <c r="E31" s="445" t="s">
        <v>157</v>
      </c>
      <c r="F31" s="445" t="s">
        <v>2834</v>
      </c>
      <c r="G31" s="422">
        <v>1241.2</v>
      </c>
    </row>
    <row r="32" spans="1:7">
      <c r="A32" s="445" t="s">
        <v>4616</v>
      </c>
      <c r="B32" s="445">
        <v>7400169718</v>
      </c>
      <c r="C32" s="445" t="s">
        <v>2742</v>
      </c>
      <c r="D32" s="445" t="s">
        <v>4624</v>
      </c>
      <c r="E32" s="445" t="s">
        <v>157</v>
      </c>
      <c r="F32" s="445" t="s">
        <v>2834</v>
      </c>
      <c r="G32" s="422">
        <v>1241.2</v>
      </c>
    </row>
    <row r="33" spans="1:7">
      <c r="A33" s="445" t="s">
        <v>4616</v>
      </c>
      <c r="B33" s="445">
        <v>7400169721</v>
      </c>
      <c r="C33" s="445" t="s">
        <v>2742</v>
      </c>
      <c r="D33" s="445" t="s">
        <v>4625</v>
      </c>
      <c r="E33" s="445" t="s">
        <v>157</v>
      </c>
      <c r="F33" s="445" t="s">
        <v>2834</v>
      </c>
      <c r="G33" s="422">
        <v>1241.2</v>
      </c>
    </row>
    <row r="34" spans="1:7">
      <c r="A34" s="445" t="s">
        <v>4616</v>
      </c>
      <c r="B34" s="445">
        <v>7400169724</v>
      </c>
      <c r="C34" s="445" t="s">
        <v>2742</v>
      </c>
      <c r="D34" s="445" t="s">
        <v>4626</v>
      </c>
      <c r="E34" s="445" t="s">
        <v>157</v>
      </c>
      <c r="F34" s="445" t="s">
        <v>2834</v>
      </c>
      <c r="G34" s="422">
        <v>1241.2</v>
      </c>
    </row>
    <row r="35" spans="1:7">
      <c r="A35" s="445" t="s">
        <v>4616</v>
      </c>
      <c r="B35" s="445">
        <v>7400169726</v>
      </c>
      <c r="C35" s="445" t="s">
        <v>2742</v>
      </c>
      <c r="D35" s="445" t="s">
        <v>4627</v>
      </c>
      <c r="E35" s="445" t="s">
        <v>157</v>
      </c>
      <c r="F35" s="445" t="s">
        <v>2834</v>
      </c>
      <c r="G35" s="422">
        <v>1241.2</v>
      </c>
    </row>
    <row r="36" spans="1:7">
      <c r="A36" s="445" t="s">
        <v>4616</v>
      </c>
      <c r="B36" s="445">
        <v>7400169727</v>
      </c>
      <c r="C36" s="445" t="s">
        <v>2742</v>
      </c>
      <c r="D36" s="445" t="s">
        <v>4628</v>
      </c>
      <c r="E36" s="445" t="s">
        <v>157</v>
      </c>
      <c r="F36" s="445" t="s">
        <v>2834</v>
      </c>
      <c r="G36" s="422">
        <v>1241.2</v>
      </c>
    </row>
    <row r="37" spans="1:7">
      <c r="A37" s="445" t="s">
        <v>4616</v>
      </c>
      <c r="B37" s="445">
        <v>7400169730</v>
      </c>
      <c r="C37" s="445" t="s">
        <v>2742</v>
      </c>
      <c r="D37" s="445" t="s">
        <v>4629</v>
      </c>
      <c r="E37" s="445" t="s">
        <v>157</v>
      </c>
      <c r="F37" s="445" t="s">
        <v>2834</v>
      </c>
      <c r="G37" s="422">
        <v>1241.2</v>
      </c>
    </row>
    <row r="38" spans="1:7">
      <c r="A38" s="445" t="s">
        <v>4616</v>
      </c>
      <c r="B38" s="445">
        <v>7400169732</v>
      </c>
      <c r="C38" s="445" t="s">
        <v>2742</v>
      </c>
      <c r="D38" s="445" t="s">
        <v>4630</v>
      </c>
      <c r="E38" s="445" t="s">
        <v>157</v>
      </c>
      <c r="F38" s="445" t="s">
        <v>2834</v>
      </c>
      <c r="G38" s="422">
        <v>1241.2</v>
      </c>
    </row>
    <row r="39" spans="1:7">
      <c r="A39" s="445" t="s">
        <v>4616</v>
      </c>
      <c r="B39" s="445">
        <v>7400169735</v>
      </c>
      <c r="C39" s="445" t="s">
        <v>2742</v>
      </c>
      <c r="D39" s="445" t="s">
        <v>4631</v>
      </c>
      <c r="E39" s="445" t="s">
        <v>157</v>
      </c>
      <c r="F39" s="445" t="s">
        <v>2834</v>
      </c>
      <c r="G39" s="422">
        <v>1241.2</v>
      </c>
    </row>
    <row r="40" spans="1:7">
      <c r="A40" s="445" t="s">
        <v>4616</v>
      </c>
      <c r="B40" s="445">
        <v>7400169738</v>
      </c>
      <c r="C40" s="445" t="s">
        <v>2742</v>
      </c>
      <c r="D40" s="445" t="s">
        <v>4632</v>
      </c>
      <c r="E40" s="445" t="s">
        <v>157</v>
      </c>
      <c r="F40" s="445" t="s">
        <v>2834</v>
      </c>
      <c r="G40" s="422">
        <v>1241.2</v>
      </c>
    </row>
    <row r="41" spans="1:7">
      <c r="A41" s="445" t="s">
        <v>4616</v>
      </c>
      <c r="B41" s="445">
        <v>7400169741</v>
      </c>
      <c r="C41" s="445" t="s">
        <v>2742</v>
      </c>
      <c r="D41" s="445" t="s">
        <v>4633</v>
      </c>
      <c r="E41" s="445" t="s">
        <v>157</v>
      </c>
      <c r="F41" s="445" t="s">
        <v>2834</v>
      </c>
      <c r="G41" s="422">
        <v>1241.2</v>
      </c>
    </row>
    <row r="42" spans="1:7">
      <c r="A42" s="445" t="s">
        <v>4616</v>
      </c>
      <c r="B42" s="445">
        <v>7400169744</v>
      </c>
      <c r="C42" s="445" t="s">
        <v>2742</v>
      </c>
      <c r="D42" s="445" t="s">
        <v>4634</v>
      </c>
      <c r="E42" s="445" t="s">
        <v>157</v>
      </c>
      <c r="F42" s="445" t="s">
        <v>2834</v>
      </c>
      <c r="G42" s="422">
        <v>1241.2</v>
      </c>
    </row>
    <row r="43" spans="1:7">
      <c r="A43" s="445" t="s">
        <v>4616</v>
      </c>
      <c r="B43" s="445">
        <v>7400169747</v>
      </c>
      <c r="C43" s="445" t="s">
        <v>2742</v>
      </c>
      <c r="D43" s="445" t="s">
        <v>4635</v>
      </c>
      <c r="E43" s="445" t="s">
        <v>157</v>
      </c>
      <c r="F43" s="445" t="s">
        <v>2834</v>
      </c>
      <c r="G43" s="422">
        <v>1241.2</v>
      </c>
    </row>
    <row r="44" spans="1:7">
      <c r="A44" s="445" t="s">
        <v>4616</v>
      </c>
      <c r="B44" s="445">
        <v>7400169750</v>
      </c>
      <c r="C44" s="445" t="s">
        <v>2742</v>
      </c>
      <c r="D44" s="445" t="s">
        <v>4636</v>
      </c>
      <c r="E44" s="445" t="s">
        <v>157</v>
      </c>
      <c r="F44" s="445" t="s">
        <v>2834</v>
      </c>
      <c r="G44" s="422">
        <v>1241.2</v>
      </c>
    </row>
    <row r="45" spans="1:7">
      <c r="A45" s="445" t="s">
        <v>4616</v>
      </c>
      <c r="B45" s="445">
        <v>7400169753</v>
      </c>
      <c r="C45" s="445" t="s">
        <v>2742</v>
      </c>
      <c r="D45" s="445" t="s">
        <v>4637</v>
      </c>
      <c r="E45" s="445" t="s">
        <v>157</v>
      </c>
      <c r="F45" s="445" t="s">
        <v>2834</v>
      </c>
      <c r="G45" s="422">
        <v>1241.2</v>
      </c>
    </row>
    <row r="46" spans="1:7">
      <c r="A46" s="445" t="s">
        <v>4616</v>
      </c>
      <c r="B46" s="445">
        <v>7400169756</v>
      </c>
      <c r="C46" s="445" t="s">
        <v>2742</v>
      </c>
      <c r="D46" s="445" t="s">
        <v>4638</v>
      </c>
      <c r="E46" s="445" t="s">
        <v>157</v>
      </c>
      <c r="F46" s="445" t="s">
        <v>2834</v>
      </c>
      <c r="G46" s="422">
        <v>1241.2</v>
      </c>
    </row>
    <row r="47" spans="1:7">
      <c r="A47" s="445" t="s">
        <v>4616</v>
      </c>
      <c r="B47" s="445">
        <v>7400169759</v>
      </c>
      <c r="C47" s="445" t="s">
        <v>2742</v>
      </c>
      <c r="D47" s="445" t="s">
        <v>4639</v>
      </c>
      <c r="E47" s="445" t="s">
        <v>157</v>
      </c>
      <c r="F47" s="445" t="s">
        <v>2834</v>
      </c>
      <c r="G47" s="422">
        <v>1241.2</v>
      </c>
    </row>
    <row r="48" spans="1:7">
      <c r="A48" s="445" t="s">
        <v>4616</v>
      </c>
      <c r="B48" s="445">
        <v>7400169761</v>
      </c>
      <c r="C48" s="445" t="s">
        <v>2742</v>
      </c>
      <c r="D48" s="445" t="s">
        <v>4640</v>
      </c>
      <c r="E48" s="445" t="s">
        <v>157</v>
      </c>
      <c r="F48" s="445" t="s">
        <v>2834</v>
      </c>
      <c r="G48" s="422">
        <v>1241.2</v>
      </c>
    </row>
    <row r="49" spans="1:7">
      <c r="A49" s="445" t="s">
        <v>4616</v>
      </c>
      <c r="B49" s="445">
        <v>7400169763</v>
      </c>
      <c r="C49" s="445" t="s">
        <v>2742</v>
      </c>
      <c r="D49" s="445" t="s">
        <v>4641</v>
      </c>
      <c r="E49" s="445" t="s">
        <v>157</v>
      </c>
      <c r="F49" s="445" t="s">
        <v>2834</v>
      </c>
      <c r="G49" s="422">
        <v>1241.2</v>
      </c>
    </row>
    <row r="50" spans="1:7">
      <c r="A50" s="445" t="s">
        <v>4643</v>
      </c>
      <c r="B50" s="445">
        <v>7400170158</v>
      </c>
      <c r="C50" s="445" t="s">
        <v>2742</v>
      </c>
      <c r="D50" s="445" t="s">
        <v>4644</v>
      </c>
      <c r="E50" s="445" t="s">
        <v>157</v>
      </c>
      <c r="F50" s="445" t="s">
        <v>2834</v>
      </c>
      <c r="G50" s="422">
        <v>1241.2</v>
      </c>
    </row>
    <row r="51" spans="1:7">
      <c r="A51" s="445" t="s">
        <v>4643</v>
      </c>
      <c r="B51" s="445">
        <v>7400170160</v>
      </c>
      <c r="C51" s="445" t="s">
        <v>2742</v>
      </c>
      <c r="D51" s="445" t="s">
        <v>4645</v>
      </c>
      <c r="E51" s="445" t="s">
        <v>157</v>
      </c>
      <c r="F51" s="445" t="s">
        <v>2834</v>
      </c>
      <c r="G51" s="422">
        <v>1241.2</v>
      </c>
    </row>
    <row r="52" spans="1:7">
      <c r="A52" s="445" t="s">
        <v>4643</v>
      </c>
      <c r="B52" s="445">
        <v>7400170162</v>
      </c>
      <c r="C52" s="445" t="s">
        <v>2742</v>
      </c>
      <c r="D52" s="445" t="s">
        <v>4646</v>
      </c>
      <c r="E52" s="445" t="s">
        <v>157</v>
      </c>
      <c r="F52" s="445" t="s">
        <v>2834</v>
      </c>
      <c r="G52" s="422">
        <v>1241.2</v>
      </c>
    </row>
    <row r="53" spans="1:7">
      <c r="A53" s="445" t="s">
        <v>4643</v>
      </c>
      <c r="B53" s="445">
        <v>7400170164</v>
      </c>
      <c r="C53" s="445" t="s">
        <v>2742</v>
      </c>
      <c r="D53" s="445" t="s">
        <v>4647</v>
      </c>
      <c r="E53" s="445" t="s">
        <v>157</v>
      </c>
      <c r="F53" s="445" t="s">
        <v>2834</v>
      </c>
      <c r="G53" s="422">
        <v>1241.2</v>
      </c>
    </row>
    <row r="54" spans="1:7">
      <c r="A54" s="445" t="s">
        <v>4643</v>
      </c>
      <c r="B54" s="445">
        <v>7400170166</v>
      </c>
      <c r="C54" s="445" t="s">
        <v>2742</v>
      </c>
      <c r="D54" s="445" t="s">
        <v>4648</v>
      </c>
      <c r="E54" s="445" t="s">
        <v>157</v>
      </c>
      <c r="F54" s="445" t="s">
        <v>2834</v>
      </c>
      <c r="G54" s="422">
        <v>1241.2</v>
      </c>
    </row>
    <row r="55" spans="1:7">
      <c r="A55" s="445" t="s">
        <v>4643</v>
      </c>
      <c r="B55" s="445">
        <v>7400170167</v>
      </c>
      <c r="C55" s="445" t="s">
        <v>2742</v>
      </c>
      <c r="D55" s="445" t="s">
        <v>4649</v>
      </c>
      <c r="E55" s="445" t="s">
        <v>157</v>
      </c>
      <c r="F55" s="445" t="s">
        <v>2834</v>
      </c>
      <c r="G55" s="422">
        <v>1241.2</v>
      </c>
    </row>
    <row r="56" spans="1:7">
      <c r="A56" s="445" t="s">
        <v>4643</v>
      </c>
      <c r="B56" s="445">
        <v>7400170169</v>
      </c>
      <c r="C56" s="445" t="s">
        <v>2742</v>
      </c>
      <c r="D56" s="445" t="s">
        <v>4650</v>
      </c>
      <c r="E56" s="445" t="s">
        <v>157</v>
      </c>
      <c r="F56" s="445" t="s">
        <v>2834</v>
      </c>
      <c r="G56" s="422">
        <v>1241.2</v>
      </c>
    </row>
    <row r="57" spans="1:7">
      <c r="A57" s="445" t="s">
        <v>4643</v>
      </c>
      <c r="B57" s="445">
        <v>7400170171</v>
      </c>
      <c r="C57" s="445" t="s">
        <v>2742</v>
      </c>
      <c r="D57" s="445" t="s">
        <v>4651</v>
      </c>
      <c r="E57" s="445" t="s">
        <v>157</v>
      </c>
      <c r="F57" s="445" t="s">
        <v>2834</v>
      </c>
      <c r="G57" s="422">
        <v>1241.2</v>
      </c>
    </row>
    <row r="58" spans="1:7">
      <c r="A58" s="445" t="s">
        <v>4643</v>
      </c>
      <c r="B58" s="445">
        <v>7400170174</v>
      </c>
      <c r="C58" s="445" t="s">
        <v>2742</v>
      </c>
      <c r="D58" s="445" t="s">
        <v>4652</v>
      </c>
      <c r="E58" s="445" t="s">
        <v>157</v>
      </c>
      <c r="F58" s="445" t="s">
        <v>2834</v>
      </c>
      <c r="G58" s="422">
        <v>1241.2</v>
      </c>
    </row>
    <row r="59" spans="1:7">
      <c r="A59" t="s">
        <v>4616</v>
      </c>
      <c r="B59">
        <v>7400169765</v>
      </c>
      <c r="C59" t="s">
        <v>2742</v>
      </c>
      <c r="D59" t="s">
        <v>2613</v>
      </c>
      <c r="E59" t="s">
        <v>4642</v>
      </c>
      <c r="F59" t="s">
        <v>2834</v>
      </c>
      <c r="G59" s="2">
        <v>8143.2</v>
      </c>
    </row>
    <row r="60" spans="1:7">
      <c r="A60" t="s">
        <v>4594</v>
      </c>
      <c r="B60">
        <v>7400167411</v>
      </c>
      <c r="C60" t="s">
        <v>2742</v>
      </c>
      <c r="D60" t="s">
        <v>4592</v>
      </c>
      <c r="E60" t="s">
        <v>4508</v>
      </c>
      <c r="F60" t="s">
        <v>2834</v>
      </c>
      <c r="G60" s="2">
        <v>10890.08</v>
      </c>
    </row>
    <row r="61" spans="1:7">
      <c r="A61" s="51" t="s">
        <v>4593</v>
      </c>
      <c r="B61" s="51">
        <v>7300032761</v>
      </c>
      <c r="C61" s="51" t="s">
        <v>2769</v>
      </c>
      <c r="D61" s="51">
        <v>2000280798</v>
      </c>
      <c r="E61" s="51"/>
      <c r="F61" s="51" t="s">
        <v>2770</v>
      </c>
      <c r="G61" s="6">
        <v>-80572.39</v>
      </c>
    </row>
    <row r="62" spans="1:7">
      <c r="A62" s="51" t="s">
        <v>4593</v>
      </c>
      <c r="B62" s="51">
        <v>7300032893</v>
      </c>
      <c r="C62" s="51" t="s">
        <v>2769</v>
      </c>
      <c r="D62" s="51">
        <v>2000280977</v>
      </c>
      <c r="E62" s="51"/>
      <c r="F62" s="51" t="s">
        <v>2770</v>
      </c>
      <c r="G62" s="6">
        <v>-6883.72</v>
      </c>
    </row>
    <row r="63" spans="1:7">
      <c r="A63" t="s">
        <v>1066</v>
      </c>
      <c r="G63" s="6">
        <f>SUM(G1:G62)</f>
        <v>-31503.509999999987</v>
      </c>
    </row>
    <row r="64" spans="1:7">
      <c r="A64" t="s">
        <v>4587</v>
      </c>
    </row>
    <row r="65" spans="1:1">
      <c r="A65" t="s">
        <v>4588</v>
      </c>
    </row>
    <row r="66" spans="1:1">
      <c r="A66" t="s">
        <v>4589</v>
      </c>
    </row>
    <row r="67" spans="1:1">
      <c r="A67" t="s">
        <v>4590</v>
      </c>
    </row>
    <row r="68" spans="1:1">
      <c r="A68" t="s">
        <v>621</v>
      </c>
    </row>
  </sheetData>
  <sortState ref="A4:G60">
    <sortCondition ref="G4:G60"/>
  </sortState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88"/>
  <sheetViews>
    <sheetView topLeftCell="A41" workbookViewId="0">
      <selection activeCell="B45" sqref="B45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4708</v>
      </c>
      <c r="E1" s="40"/>
      <c r="K1" s="845"/>
      <c r="L1" s="845"/>
      <c r="M1" s="845"/>
    </row>
    <row r="2" spans="1:13" ht="15">
      <c r="A2" s="845"/>
      <c r="B2" s="845"/>
      <c r="C2" s="845"/>
      <c r="D2" s="845"/>
      <c r="E2" s="845"/>
      <c r="F2" s="846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846"/>
      <c r="K3" s="41" t="s">
        <v>187</v>
      </c>
      <c r="L3" s="42"/>
      <c r="M3" s="845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845"/>
    </row>
    <row r="5" spans="1:13" ht="15" customHeight="1">
      <c r="A5" s="637" t="s">
        <v>138</v>
      </c>
      <c r="B5" s="339" t="s">
        <v>3750</v>
      </c>
      <c r="C5" s="339" t="s">
        <v>136</v>
      </c>
      <c r="D5" s="344">
        <v>-9000.44</v>
      </c>
      <c r="E5" s="335"/>
      <c r="F5" s="751" t="s">
        <v>190</v>
      </c>
      <c r="G5" s="357"/>
      <c r="H5" s="357"/>
      <c r="I5" s="357"/>
      <c r="L5" s="42"/>
      <c r="M5" s="845"/>
    </row>
    <row r="6" spans="1:13" ht="15" customHeight="1">
      <c r="A6" s="637" t="s">
        <v>138</v>
      </c>
      <c r="B6" s="339" t="s">
        <v>4654</v>
      </c>
      <c r="C6" s="339" t="s">
        <v>136</v>
      </c>
      <c r="D6" s="422">
        <v>1241.2</v>
      </c>
      <c r="E6" s="335"/>
      <c r="F6" s="751" t="s">
        <v>137</v>
      </c>
      <c r="G6" s="357"/>
      <c r="H6" s="357"/>
      <c r="I6" s="357"/>
      <c r="L6" s="42"/>
      <c r="M6" s="845"/>
    </row>
    <row r="7" spans="1:13" ht="15" customHeight="1">
      <c r="A7" s="637" t="s">
        <v>138</v>
      </c>
      <c r="B7" s="339" t="s">
        <v>4655</v>
      </c>
      <c r="C7" s="339" t="s">
        <v>136</v>
      </c>
      <c r="D7" s="422">
        <v>1241.2</v>
      </c>
      <c r="E7" s="335"/>
      <c r="F7" s="751" t="s">
        <v>137</v>
      </c>
      <c r="G7" s="357"/>
      <c r="H7" s="357"/>
      <c r="I7" s="357"/>
      <c r="L7" s="42"/>
      <c r="M7" s="845"/>
    </row>
    <row r="8" spans="1:13" ht="15" customHeight="1">
      <c r="A8" s="637" t="s">
        <v>138</v>
      </c>
      <c r="B8" s="339" t="s">
        <v>4656</v>
      </c>
      <c r="C8" s="339" t="s">
        <v>136</v>
      </c>
      <c r="D8" s="422">
        <v>1241.2</v>
      </c>
      <c r="E8" s="335"/>
      <c r="F8" s="751" t="s">
        <v>137</v>
      </c>
      <c r="G8" s="357"/>
      <c r="H8" s="357"/>
      <c r="I8" s="357"/>
      <c r="L8" s="42"/>
      <c r="M8" s="845"/>
    </row>
    <row r="9" spans="1:13" ht="15" customHeight="1">
      <c r="A9" s="637" t="s">
        <v>138</v>
      </c>
      <c r="B9" s="339" t="s">
        <v>4657</v>
      </c>
      <c r="C9" s="339" t="s">
        <v>136</v>
      </c>
      <c r="D9" s="422">
        <v>1241.2</v>
      </c>
      <c r="E9" s="335"/>
      <c r="F9" s="751" t="s">
        <v>137</v>
      </c>
      <c r="G9" s="357"/>
      <c r="H9" s="357"/>
      <c r="I9" s="357"/>
      <c r="L9" s="42"/>
      <c r="M9" s="845"/>
    </row>
    <row r="10" spans="1:13" ht="15" customHeight="1">
      <c r="A10" s="637" t="s">
        <v>138</v>
      </c>
      <c r="B10" s="339" t="s">
        <v>4659</v>
      </c>
      <c r="C10" s="339" t="s">
        <v>136</v>
      </c>
      <c r="D10" s="422">
        <v>1241.2</v>
      </c>
      <c r="E10" s="335"/>
      <c r="F10" s="751" t="s">
        <v>137</v>
      </c>
      <c r="G10" s="357"/>
      <c r="H10" s="357"/>
      <c r="I10" s="357"/>
      <c r="L10" s="42"/>
      <c r="M10" s="845"/>
    </row>
    <row r="11" spans="1:13" ht="15" customHeight="1">
      <c r="A11" s="637" t="s">
        <v>138</v>
      </c>
      <c r="B11" s="339" t="s">
        <v>4660</v>
      </c>
      <c r="C11" s="339" t="s">
        <v>136</v>
      </c>
      <c r="D11" s="422">
        <v>1241.2</v>
      </c>
      <c r="E11" s="335"/>
      <c r="F11" s="751" t="s">
        <v>137</v>
      </c>
      <c r="G11" s="357"/>
      <c r="H11" s="357"/>
      <c r="I11" s="357"/>
      <c r="L11" s="42"/>
      <c r="M11" s="845"/>
    </row>
    <row r="12" spans="1:13" ht="15" customHeight="1">
      <c r="A12" s="637" t="s">
        <v>138</v>
      </c>
      <c r="B12" s="339" t="s">
        <v>4663</v>
      </c>
      <c r="C12" s="339" t="s">
        <v>136</v>
      </c>
      <c r="D12" s="422">
        <v>1241.2</v>
      </c>
      <c r="E12" s="335"/>
      <c r="F12" s="751" t="s">
        <v>137</v>
      </c>
      <c r="G12" s="357"/>
      <c r="H12" s="357"/>
      <c r="I12" s="357"/>
      <c r="L12" s="42"/>
      <c r="M12" s="845"/>
    </row>
    <row r="13" spans="1:13" ht="15" customHeight="1">
      <c r="A13" s="637" t="s">
        <v>138</v>
      </c>
      <c r="B13" s="339" t="s">
        <v>4666</v>
      </c>
      <c r="C13" s="339" t="s">
        <v>136</v>
      </c>
      <c r="D13" s="422">
        <v>1241.2</v>
      </c>
      <c r="E13" s="335"/>
      <c r="F13" s="751" t="s">
        <v>137</v>
      </c>
      <c r="G13" s="357"/>
      <c r="H13" s="357"/>
      <c r="I13" s="357"/>
      <c r="L13" s="42"/>
      <c r="M13" s="845"/>
    </row>
    <row r="14" spans="1:13" ht="15" customHeight="1">
      <c r="A14" s="637" t="s">
        <v>138</v>
      </c>
      <c r="B14" s="339" t="s">
        <v>4667</v>
      </c>
      <c r="C14" s="339" t="s">
        <v>136</v>
      </c>
      <c r="D14" s="422">
        <v>1241.2</v>
      </c>
      <c r="E14" s="335"/>
      <c r="F14" s="751" t="s">
        <v>137</v>
      </c>
      <c r="G14" s="357"/>
      <c r="H14" s="357"/>
      <c r="I14" s="357"/>
      <c r="L14" s="42"/>
      <c r="M14" s="845"/>
    </row>
    <row r="15" spans="1:13" ht="15" customHeight="1">
      <c r="A15" s="637" t="s">
        <v>138</v>
      </c>
      <c r="B15" s="339" t="s">
        <v>4669</v>
      </c>
      <c r="C15" s="339" t="s">
        <v>136</v>
      </c>
      <c r="D15" s="422">
        <v>1241.2</v>
      </c>
      <c r="E15" s="335"/>
      <c r="F15" s="751" t="s">
        <v>137</v>
      </c>
      <c r="G15" s="357"/>
      <c r="H15" s="357"/>
      <c r="I15" s="357"/>
      <c r="L15" s="42"/>
      <c r="M15" s="845"/>
    </row>
    <row r="16" spans="1:13" ht="15" customHeight="1">
      <c r="A16" s="637" t="s">
        <v>138</v>
      </c>
      <c r="B16" s="339" t="s">
        <v>4670</v>
      </c>
      <c r="C16" s="339" t="s">
        <v>136</v>
      </c>
      <c r="D16" s="422">
        <v>1241.2</v>
      </c>
      <c r="E16" s="335"/>
      <c r="F16" s="751" t="s">
        <v>137</v>
      </c>
      <c r="G16" s="357"/>
      <c r="H16" s="357"/>
      <c r="I16" s="357"/>
      <c r="L16" s="42"/>
      <c r="M16" s="845"/>
    </row>
    <row r="17" spans="1:13" ht="15" customHeight="1">
      <c r="A17" s="637" t="s">
        <v>138</v>
      </c>
      <c r="B17" s="339" t="s">
        <v>4671</v>
      </c>
      <c r="C17" s="339" t="s">
        <v>136</v>
      </c>
      <c r="D17" s="422">
        <v>1241.2</v>
      </c>
      <c r="E17" s="335"/>
      <c r="F17" s="751" t="s">
        <v>137</v>
      </c>
      <c r="G17" s="357"/>
      <c r="H17" s="357"/>
      <c r="I17" s="357"/>
      <c r="L17" s="42"/>
      <c r="M17" s="845"/>
    </row>
    <row r="18" spans="1:13" ht="15" customHeight="1">
      <c r="A18" s="637" t="s">
        <v>138</v>
      </c>
      <c r="B18" s="339" t="s">
        <v>4672</v>
      </c>
      <c r="C18" s="339" t="s">
        <v>136</v>
      </c>
      <c r="D18" s="422">
        <v>1241.2</v>
      </c>
      <c r="E18" s="335"/>
      <c r="F18" s="751" t="s">
        <v>137</v>
      </c>
      <c r="G18" s="357"/>
      <c r="H18" s="357"/>
      <c r="I18" s="357"/>
      <c r="L18" s="42"/>
      <c r="M18" s="845"/>
    </row>
    <row r="19" spans="1:13" ht="15" customHeight="1">
      <c r="A19" s="637" t="s">
        <v>138</v>
      </c>
      <c r="B19" s="339" t="s">
        <v>4675</v>
      </c>
      <c r="C19" s="339" t="s">
        <v>136</v>
      </c>
      <c r="D19" s="422">
        <v>1241.2</v>
      </c>
      <c r="E19" s="335"/>
      <c r="F19" s="751" t="s">
        <v>137</v>
      </c>
      <c r="G19" s="357"/>
      <c r="H19" s="357"/>
      <c r="I19" s="357"/>
      <c r="L19" s="42"/>
      <c r="M19" s="845"/>
    </row>
    <row r="20" spans="1:13" ht="15" customHeight="1">
      <c r="A20" s="637" t="s">
        <v>138</v>
      </c>
      <c r="B20" s="339" t="s">
        <v>4706</v>
      </c>
      <c r="C20" s="339" t="s">
        <v>136</v>
      </c>
      <c r="D20" s="569">
        <v>1241.2</v>
      </c>
      <c r="E20" s="335"/>
      <c r="F20" s="751" t="s">
        <v>137</v>
      </c>
      <c r="G20" s="357"/>
      <c r="H20" s="357"/>
      <c r="I20" s="357"/>
      <c r="L20" s="42"/>
      <c r="M20" s="845"/>
    </row>
    <row r="21" spans="1:13" ht="15" customHeight="1" thickBot="1">
      <c r="A21" s="638" t="s">
        <v>138</v>
      </c>
      <c r="B21" s="362" t="s">
        <v>4707</v>
      </c>
      <c r="C21" s="362" t="s">
        <v>136</v>
      </c>
      <c r="D21" s="505">
        <v>1241.2</v>
      </c>
      <c r="E21" s="364"/>
      <c r="F21" s="753" t="s">
        <v>137</v>
      </c>
      <c r="G21" s="367"/>
      <c r="H21" s="367"/>
      <c r="I21" s="367"/>
      <c r="L21" s="42"/>
      <c r="M21" s="845"/>
    </row>
    <row r="22" spans="1:13" ht="15" customHeight="1">
      <c r="A22" s="637" t="s">
        <v>138</v>
      </c>
      <c r="B22" s="339" t="s">
        <v>4664</v>
      </c>
      <c r="C22" s="339" t="s">
        <v>2905</v>
      </c>
      <c r="D22" s="422">
        <v>1241.2</v>
      </c>
      <c r="E22" s="335"/>
      <c r="F22" s="751" t="s">
        <v>137</v>
      </c>
      <c r="G22" s="357"/>
      <c r="H22" s="357"/>
      <c r="I22" s="357"/>
      <c r="L22" s="42"/>
      <c r="M22" s="845"/>
    </row>
    <row r="23" spans="1:13" ht="15" customHeight="1">
      <c r="A23" s="637" t="s">
        <v>138</v>
      </c>
      <c r="B23" s="339" t="s">
        <v>4674</v>
      </c>
      <c r="C23" s="339" t="s">
        <v>2905</v>
      </c>
      <c r="D23" s="422">
        <v>1241.2</v>
      </c>
      <c r="E23" s="335"/>
      <c r="F23" s="751" t="s">
        <v>137</v>
      </c>
      <c r="G23" s="357"/>
      <c r="H23" s="357"/>
      <c r="I23" s="357"/>
      <c r="L23" s="42"/>
      <c r="M23" s="845"/>
    </row>
    <row r="24" spans="1:13" ht="15" customHeight="1">
      <c r="A24" s="637" t="s">
        <v>138</v>
      </c>
      <c r="B24" s="339" t="s">
        <v>4676</v>
      </c>
      <c r="C24" s="339" t="s">
        <v>2905</v>
      </c>
      <c r="D24" s="422">
        <v>1241.2</v>
      </c>
      <c r="E24" s="335"/>
      <c r="F24" s="751" t="s">
        <v>137</v>
      </c>
      <c r="G24" s="357"/>
      <c r="H24" s="357"/>
      <c r="I24" s="357"/>
      <c r="L24" s="42"/>
      <c r="M24" s="845"/>
    </row>
    <row r="25" spans="1:13" ht="15" customHeight="1">
      <c r="A25" s="637" t="s">
        <v>138</v>
      </c>
      <c r="B25" s="339" t="s">
        <v>4677</v>
      </c>
      <c r="C25" s="339" t="s">
        <v>2905</v>
      </c>
      <c r="D25" s="422">
        <v>1241.2</v>
      </c>
      <c r="E25" s="335"/>
      <c r="F25" s="751" t="s">
        <v>137</v>
      </c>
      <c r="G25" s="357"/>
      <c r="H25" s="357"/>
      <c r="I25" s="357"/>
      <c r="L25" s="42"/>
      <c r="M25" s="845"/>
    </row>
    <row r="26" spans="1:13" ht="15" customHeight="1">
      <c r="A26" s="637" t="s">
        <v>138</v>
      </c>
      <c r="B26" s="339" t="s">
        <v>4678</v>
      </c>
      <c r="C26" s="339" t="s">
        <v>2905</v>
      </c>
      <c r="D26" s="422">
        <v>1241.2</v>
      </c>
      <c r="E26" s="335"/>
      <c r="F26" s="751" t="s">
        <v>137</v>
      </c>
      <c r="G26" s="357"/>
      <c r="H26" s="357"/>
      <c r="I26" s="357"/>
      <c r="L26" s="42"/>
      <c r="M26" s="845"/>
    </row>
    <row r="27" spans="1:13" ht="15" customHeight="1">
      <c r="A27" s="637" t="s">
        <v>138</v>
      </c>
      <c r="B27" s="339" t="s">
        <v>4679</v>
      </c>
      <c r="C27" s="339" t="s">
        <v>2905</v>
      </c>
      <c r="D27" s="422">
        <v>1241.2</v>
      </c>
      <c r="E27" s="335"/>
      <c r="F27" s="751" t="s">
        <v>137</v>
      </c>
      <c r="G27" s="357"/>
      <c r="H27" s="357"/>
      <c r="I27" s="357"/>
      <c r="L27" s="42"/>
      <c r="M27" s="845"/>
    </row>
    <row r="28" spans="1:13" ht="15" customHeight="1">
      <c r="A28" s="637" t="s">
        <v>138</v>
      </c>
      <c r="B28" s="339" t="s">
        <v>4680</v>
      </c>
      <c r="C28" s="339" t="s">
        <v>2905</v>
      </c>
      <c r="D28" s="422">
        <v>1241.2</v>
      </c>
      <c r="E28" s="335"/>
      <c r="F28" s="751" t="s">
        <v>137</v>
      </c>
      <c r="G28" s="357"/>
      <c r="H28" s="357"/>
      <c r="I28" s="357"/>
      <c r="L28" s="42"/>
      <c r="M28" s="845"/>
    </row>
    <row r="29" spans="1:13" ht="15" customHeight="1">
      <c r="A29" s="637" t="s">
        <v>138</v>
      </c>
      <c r="B29" s="339" t="s">
        <v>4681</v>
      </c>
      <c r="C29" s="339" t="s">
        <v>2905</v>
      </c>
      <c r="D29" s="422">
        <v>1241.2</v>
      </c>
      <c r="E29" s="335"/>
      <c r="F29" s="751" t="s">
        <v>137</v>
      </c>
      <c r="G29" s="357"/>
      <c r="H29" s="357"/>
      <c r="I29" s="357"/>
      <c r="L29" s="42"/>
      <c r="M29" s="845"/>
    </row>
    <row r="30" spans="1:13" s="729" customFormat="1" ht="15" customHeight="1">
      <c r="A30" s="637" t="s">
        <v>138</v>
      </c>
      <c r="B30" s="339" t="s">
        <v>4682</v>
      </c>
      <c r="C30" s="339" t="s">
        <v>2905</v>
      </c>
      <c r="D30" s="422">
        <v>1241.2</v>
      </c>
      <c r="E30" s="335"/>
      <c r="F30" s="751" t="s">
        <v>137</v>
      </c>
      <c r="G30" s="357"/>
      <c r="H30" s="357"/>
      <c r="I30" s="357"/>
      <c r="J30" s="383"/>
      <c r="K30" s="357"/>
      <c r="L30" s="358"/>
      <c r="M30" s="749"/>
    </row>
    <row r="31" spans="1:13" s="729" customFormat="1" ht="15" customHeight="1">
      <c r="A31" s="637" t="s">
        <v>138</v>
      </c>
      <c r="B31" s="339" t="s">
        <v>4683</v>
      </c>
      <c r="C31" s="339" t="s">
        <v>2905</v>
      </c>
      <c r="D31" s="422">
        <v>1241.2</v>
      </c>
      <c r="E31" s="335"/>
      <c r="F31" s="751" t="s">
        <v>137</v>
      </c>
      <c r="G31" s="357"/>
      <c r="H31" s="357"/>
      <c r="I31" s="357"/>
      <c r="J31" s="383"/>
      <c r="K31" s="357"/>
      <c r="L31" s="358"/>
      <c r="M31" s="749"/>
    </row>
    <row r="32" spans="1:13" s="729" customFormat="1" ht="15" customHeight="1">
      <c r="A32" s="637" t="s">
        <v>138</v>
      </c>
      <c r="B32" s="339" t="s">
        <v>4684</v>
      </c>
      <c r="C32" s="339" t="s">
        <v>2905</v>
      </c>
      <c r="D32" s="422">
        <v>1241.2</v>
      </c>
      <c r="E32" s="335"/>
      <c r="F32" s="751" t="s">
        <v>137</v>
      </c>
      <c r="G32" s="357"/>
      <c r="H32" s="357"/>
      <c r="I32" s="357"/>
      <c r="J32" s="383"/>
      <c r="K32" s="357"/>
      <c r="L32" s="358"/>
      <c r="M32" s="749"/>
    </row>
    <row r="33" spans="1:13" s="729" customFormat="1" ht="15" customHeight="1">
      <c r="A33" s="637" t="s">
        <v>138</v>
      </c>
      <c r="B33" s="339" t="s">
        <v>4685</v>
      </c>
      <c r="C33" s="339" t="s">
        <v>2905</v>
      </c>
      <c r="D33" s="422">
        <v>1241.2</v>
      </c>
      <c r="E33" s="335"/>
      <c r="F33" s="751" t="s">
        <v>137</v>
      </c>
      <c r="G33" s="357"/>
      <c r="H33" s="357"/>
      <c r="I33" s="357"/>
      <c r="J33" s="383"/>
      <c r="K33" s="357"/>
      <c r="L33" s="358"/>
      <c r="M33" s="749"/>
    </row>
    <row r="34" spans="1:13" s="729" customFormat="1" ht="15" customHeight="1">
      <c r="A34" s="637" t="s">
        <v>138</v>
      </c>
      <c r="B34" s="339" t="s">
        <v>4686</v>
      </c>
      <c r="C34" s="339" t="s">
        <v>2905</v>
      </c>
      <c r="D34" s="422">
        <v>1241.2</v>
      </c>
      <c r="E34" s="335"/>
      <c r="F34" s="751" t="s">
        <v>137</v>
      </c>
      <c r="G34" s="357"/>
      <c r="H34" s="357"/>
      <c r="I34" s="357"/>
      <c r="J34" s="383"/>
      <c r="K34" s="357"/>
      <c r="L34" s="358"/>
      <c r="M34" s="749"/>
    </row>
    <row r="35" spans="1:13" s="729" customFormat="1" ht="15" customHeight="1">
      <c r="A35" s="637" t="s">
        <v>138</v>
      </c>
      <c r="B35" s="339" t="s">
        <v>4687</v>
      </c>
      <c r="C35" s="339" t="s">
        <v>2905</v>
      </c>
      <c r="D35" s="422">
        <v>1241.2</v>
      </c>
      <c r="E35" s="335"/>
      <c r="F35" s="751" t="s">
        <v>137</v>
      </c>
      <c r="G35" s="357"/>
      <c r="H35" s="357"/>
      <c r="I35" s="357"/>
      <c r="J35" s="383"/>
      <c r="K35" s="357"/>
      <c r="L35" s="358"/>
      <c r="M35" s="749"/>
    </row>
    <row r="36" spans="1:13" s="729" customFormat="1" ht="15" customHeight="1">
      <c r="A36" s="637" t="s">
        <v>138</v>
      </c>
      <c r="B36" s="339" t="s">
        <v>4688</v>
      </c>
      <c r="C36" s="339" t="s">
        <v>2905</v>
      </c>
      <c r="D36" s="422">
        <v>1241.2</v>
      </c>
      <c r="E36" s="335"/>
      <c r="F36" s="751" t="s">
        <v>137</v>
      </c>
      <c r="G36" s="357"/>
      <c r="H36" s="357"/>
      <c r="I36" s="357"/>
      <c r="J36" s="383"/>
      <c r="K36" s="357"/>
      <c r="L36" s="358"/>
      <c r="M36" s="749"/>
    </row>
    <row r="37" spans="1:13" s="729" customFormat="1" ht="15" customHeight="1">
      <c r="A37" s="637" t="s">
        <v>138</v>
      </c>
      <c r="B37" s="339" t="s">
        <v>4689</v>
      </c>
      <c r="C37" s="339" t="s">
        <v>2905</v>
      </c>
      <c r="D37" s="422">
        <v>1241.2</v>
      </c>
      <c r="E37" s="335"/>
      <c r="F37" s="751" t="s">
        <v>137</v>
      </c>
      <c r="G37" s="357"/>
      <c r="H37" s="357"/>
      <c r="I37" s="357"/>
      <c r="J37" s="383"/>
      <c r="K37" s="357"/>
      <c r="L37" s="358"/>
      <c r="M37" s="749"/>
    </row>
    <row r="38" spans="1:13" s="729" customFormat="1" ht="15" customHeight="1">
      <c r="A38" s="637" t="s">
        <v>138</v>
      </c>
      <c r="B38" s="339" t="s">
        <v>4690</v>
      </c>
      <c r="C38" s="339" t="s">
        <v>2905</v>
      </c>
      <c r="D38" s="422">
        <v>1241.2</v>
      </c>
      <c r="E38" s="335"/>
      <c r="F38" s="751" t="s">
        <v>137</v>
      </c>
      <c r="G38" s="357"/>
      <c r="H38" s="357"/>
      <c r="I38" s="357"/>
      <c r="J38" s="383"/>
      <c r="K38" s="357"/>
      <c r="L38" s="358"/>
      <c r="M38" s="749"/>
    </row>
    <row r="39" spans="1:13" s="729" customFormat="1" ht="15" customHeight="1">
      <c r="A39" s="637" t="s">
        <v>138</v>
      </c>
      <c r="B39" s="339" t="s">
        <v>4691</v>
      </c>
      <c r="C39" s="339" t="s">
        <v>2905</v>
      </c>
      <c r="D39" s="422">
        <v>1241.2</v>
      </c>
      <c r="E39" s="335"/>
      <c r="F39" s="751" t="s">
        <v>137</v>
      </c>
      <c r="G39" s="357"/>
      <c r="H39" s="357"/>
      <c r="I39" s="357"/>
      <c r="J39" s="383"/>
      <c r="K39" s="357"/>
      <c r="L39" s="358"/>
      <c r="M39" s="749"/>
    </row>
    <row r="40" spans="1:13" s="729" customFormat="1" ht="15" customHeight="1">
      <c r="A40" s="637" t="s">
        <v>138</v>
      </c>
      <c r="B40" s="339" t="s">
        <v>4692</v>
      </c>
      <c r="C40" s="339" t="s">
        <v>2905</v>
      </c>
      <c r="D40" s="422">
        <v>1241.2</v>
      </c>
      <c r="E40" s="335"/>
      <c r="F40" s="751" t="s">
        <v>137</v>
      </c>
      <c r="G40" s="357"/>
      <c r="H40" s="357"/>
      <c r="I40" s="357"/>
      <c r="J40" s="383"/>
      <c r="K40" s="357"/>
      <c r="L40" s="358"/>
      <c r="M40" s="749"/>
    </row>
    <row r="41" spans="1:13" s="729" customFormat="1" ht="15" customHeight="1">
      <c r="A41" s="637" t="s">
        <v>138</v>
      </c>
      <c r="B41" s="339" t="s">
        <v>4693</v>
      </c>
      <c r="C41" s="339" t="s">
        <v>2905</v>
      </c>
      <c r="D41" s="422">
        <v>1241.2</v>
      </c>
      <c r="E41" s="335"/>
      <c r="F41" s="751" t="s">
        <v>137</v>
      </c>
      <c r="G41" s="357"/>
      <c r="H41" s="357"/>
      <c r="I41" s="357"/>
      <c r="J41" s="383"/>
      <c r="K41" s="357"/>
      <c r="L41" s="358"/>
      <c r="M41" s="749"/>
    </row>
    <row r="42" spans="1:13" s="729" customFormat="1" ht="15" customHeight="1">
      <c r="A42" s="637" t="s">
        <v>138</v>
      </c>
      <c r="B42" s="339" t="s">
        <v>4694</v>
      </c>
      <c r="C42" s="339" t="s">
        <v>2905</v>
      </c>
      <c r="D42" s="422">
        <v>1241.2</v>
      </c>
      <c r="E42" s="335"/>
      <c r="F42" s="751" t="s">
        <v>137</v>
      </c>
      <c r="G42" s="357"/>
      <c r="H42" s="357"/>
      <c r="I42" s="357"/>
      <c r="J42" s="383"/>
      <c r="K42" s="357"/>
      <c r="L42" s="358"/>
      <c r="M42" s="749"/>
    </row>
    <row r="43" spans="1:13" s="729" customFormat="1" ht="15" customHeight="1">
      <c r="A43" s="637" t="s">
        <v>138</v>
      </c>
      <c r="B43" s="339" t="s">
        <v>4695</v>
      </c>
      <c r="C43" s="339" t="s">
        <v>2905</v>
      </c>
      <c r="D43" s="422">
        <v>1241.2</v>
      </c>
      <c r="E43" s="335"/>
      <c r="F43" s="751" t="s">
        <v>137</v>
      </c>
      <c r="G43" s="357"/>
      <c r="H43" s="357"/>
      <c r="I43" s="357"/>
      <c r="J43" s="383"/>
      <c r="K43" s="357"/>
      <c r="L43" s="358"/>
      <c r="M43" s="749"/>
    </row>
    <row r="44" spans="1:13" s="729" customFormat="1" ht="15" customHeight="1">
      <c r="A44" s="637" t="s">
        <v>138</v>
      </c>
      <c r="B44" s="339" t="s">
        <v>4696</v>
      </c>
      <c r="C44" s="339" t="s">
        <v>2905</v>
      </c>
      <c r="D44" s="422">
        <v>1241.2</v>
      </c>
      <c r="E44" s="335"/>
      <c r="F44" s="751" t="s">
        <v>137</v>
      </c>
      <c r="G44" s="357"/>
      <c r="H44" s="357"/>
      <c r="I44" s="357"/>
      <c r="J44" s="383"/>
      <c r="K44" s="357"/>
      <c r="L44" s="358"/>
      <c r="M44" s="749"/>
    </row>
    <row r="45" spans="1:13" s="729" customFormat="1" ht="15" customHeight="1">
      <c r="A45" s="637" t="s">
        <v>138</v>
      </c>
      <c r="B45" s="339" t="s">
        <v>4697</v>
      </c>
      <c r="C45" s="339" t="s">
        <v>2905</v>
      </c>
      <c r="D45" s="422">
        <v>1241.2</v>
      </c>
      <c r="E45" s="335"/>
      <c r="F45" s="751" t="s">
        <v>137</v>
      </c>
      <c r="G45" s="357"/>
      <c r="H45" s="357"/>
      <c r="I45" s="357"/>
      <c r="J45" s="383"/>
      <c r="K45" s="357"/>
      <c r="L45" s="358"/>
      <c r="M45" s="749"/>
    </row>
    <row r="46" spans="1:13" s="729" customFormat="1" ht="15" customHeight="1">
      <c r="A46" s="637" t="s">
        <v>138</v>
      </c>
      <c r="B46" s="339" t="s">
        <v>4698</v>
      </c>
      <c r="C46" s="339" t="s">
        <v>2905</v>
      </c>
      <c r="D46" s="422">
        <v>1241.2</v>
      </c>
      <c r="E46" s="335"/>
      <c r="F46" s="751" t="s">
        <v>137</v>
      </c>
      <c r="G46" s="357"/>
      <c r="H46" s="357"/>
      <c r="I46" s="357"/>
      <c r="J46" s="383"/>
      <c r="K46" s="357"/>
      <c r="L46" s="358"/>
      <c r="M46" s="749"/>
    </row>
    <row r="47" spans="1:13" s="729" customFormat="1" ht="15" customHeight="1" thickBot="1">
      <c r="A47" s="638" t="s">
        <v>138</v>
      </c>
      <c r="B47" s="362" t="s">
        <v>4699</v>
      </c>
      <c r="C47" s="362" t="s">
        <v>2905</v>
      </c>
      <c r="D47" s="505">
        <v>1241.2</v>
      </c>
      <c r="E47" s="364"/>
      <c r="F47" s="753" t="s">
        <v>137</v>
      </c>
      <c r="G47" s="367"/>
      <c r="H47" s="367"/>
      <c r="I47" s="367"/>
      <c r="J47" s="383"/>
      <c r="K47" s="357"/>
      <c r="L47" s="358"/>
      <c r="M47" s="749"/>
    </row>
    <row r="48" spans="1:13" s="729" customFormat="1" ht="15" customHeight="1" thickBot="1">
      <c r="A48" s="639" t="s">
        <v>138</v>
      </c>
      <c r="B48" s="372" t="s">
        <v>4673</v>
      </c>
      <c r="C48" s="372" t="s">
        <v>383</v>
      </c>
      <c r="D48" s="504">
        <v>1241.2</v>
      </c>
      <c r="E48" s="373"/>
      <c r="F48" s="755" t="s">
        <v>137</v>
      </c>
      <c r="G48" s="375"/>
      <c r="H48" s="375"/>
      <c r="I48" s="375"/>
      <c r="J48" s="383"/>
      <c r="K48" s="357"/>
      <c r="L48" s="358"/>
      <c r="M48" s="749"/>
    </row>
    <row r="49" spans="1:13" s="729" customFormat="1" ht="15" customHeight="1">
      <c r="A49" s="637" t="s">
        <v>138</v>
      </c>
      <c r="B49" s="339" t="s">
        <v>3474</v>
      </c>
      <c r="C49" s="339" t="s">
        <v>134</v>
      </c>
      <c r="D49" s="344">
        <v>-11456.16</v>
      </c>
      <c r="E49" s="335"/>
      <c r="F49" s="751" t="s">
        <v>190</v>
      </c>
      <c r="G49" s="357"/>
      <c r="H49" s="357"/>
      <c r="I49" s="357"/>
      <c r="J49" s="383"/>
      <c r="K49" s="357"/>
      <c r="L49" s="358"/>
      <c r="M49" s="749"/>
    </row>
    <row r="50" spans="1:13" s="729" customFormat="1" ht="15" customHeight="1" thickBot="1">
      <c r="A50" s="638" t="s">
        <v>138</v>
      </c>
      <c r="B50" s="362" t="s">
        <v>2634</v>
      </c>
      <c r="C50" s="362" t="s">
        <v>134</v>
      </c>
      <c r="D50" s="87">
        <v>8143.2</v>
      </c>
      <c r="E50" s="364"/>
      <c r="F50" s="753" t="s">
        <v>190</v>
      </c>
      <c r="G50" s="367"/>
      <c r="H50" s="367"/>
      <c r="I50" s="367"/>
      <c r="J50" s="383"/>
      <c r="K50" s="357"/>
      <c r="L50" s="358"/>
      <c r="M50" s="749"/>
    </row>
    <row r="51" spans="1:13" s="729" customFormat="1" ht="15" customHeight="1">
      <c r="A51" s="637" t="s">
        <v>138</v>
      </c>
      <c r="B51" s="396" t="s">
        <v>4653</v>
      </c>
      <c r="C51" s="396" t="s">
        <v>390</v>
      </c>
      <c r="D51" s="344">
        <v>-10890.08</v>
      </c>
      <c r="E51" s="335" t="s">
        <v>133</v>
      </c>
      <c r="F51" s="751" t="s">
        <v>190</v>
      </c>
      <c r="G51" s="357"/>
      <c r="H51" s="357"/>
      <c r="I51" s="357"/>
      <c r="J51" s="383"/>
      <c r="K51" s="357"/>
      <c r="L51" s="358"/>
      <c r="M51" s="749"/>
    </row>
    <row r="52" spans="1:13" s="729" customFormat="1" ht="15" customHeight="1" thickBot="1">
      <c r="A52" s="638" t="s">
        <v>138</v>
      </c>
      <c r="B52" s="397" t="s">
        <v>4653</v>
      </c>
      <c r="C52" s="397" t="s">
        <v>390</v>
      </c>
      <c r="D52" s="87">
        <v>10890.08</v>
      </c>
      <c r="E52" s="364" t="s">
        <v>133</v>
      </c>
      <c r="F52" s="753" t="s">
        <v>190</v>
      </c>
      <c r="G52" s="367"/>
      <c r="H52" s="367"/>
      <c r="I52" s="367"/>
      <c r="J52" s="383"/>
      <c r="K52" s="357"/>
      <c r="L52" s="358"/>
      <c r="M52" s="749"/>
    </row>
    <row r="53" spans="1:13" s="729" customFormat="1" ht="15" customHeight="1">
      <c r="A53" s="637" t="s">
        <v>138</v>
      </c>
      <c r="B53" s="339" t="s">
        <v>4658</v>
      </c>
      <c r="C53" s="339" t="s">
        <v>457</v>
      </c>
      <c r="D53" s="422">
        <v>1241.2</v>
      </c>
      <c r="E53" s="335"/>
      <c r="F53" s="751" t="s">
        <v>137</v>
      </c>
      <c r="G53" s="357"/>
      <c r="H53" s="357"/>
      <c r="I53" s="357"/>
      <c r="J53" s="383"/>
      <c r="K53" s="357"/>
      <c r="L53" s="358"/>
      <c r="M53" s="749"/>
    </row>
    <row r="54" spans="1:13" s="729" customFormat="1" ht="15" customHeight="1">
      <c r="A54" s="637" t="s">
        <v>138</v>
      </c>
      <c r="B54" s="339" t="s">
        <v>4661</v>
      </c>
      <c r="C54" s="339" t="s">
        <v>457</v>
      </c>
      <c r="D54" s="422">
        <v>1241.2</v>
      </c>
      <c r="E54" s="335"/>
      <c r="F54" s="751" t="s">
        <v>137</v>
      </c>
      <c r="G54" s="357"/>
      <c r="H54" s="357"/>
      <c r="I54" s="357"/>
      <c r="J54" s="383"/>
      <c r="K54" s="357"/>
      <c r="L54" s="358"/>
      <c r="M54" s="749"/>
    </row>
    <row r="55" spans="1:13" s="729" customFormat="1" ht="15" customHeight="1">
      <c r="A55" s="637" t="s">
        <v>138</v>
      </c>
      <c r="B55" s="339" t="s">
        <v>4662</v>
      </c>
      <c r="C55" s="339" t="s">
        <v>457</v>
      </c>
      <c r="D55" s="422">
        <v>1241.2</v>
      </c>
      <c r="E55" s="335"/>
      <c r="F55" s="751" t="s">
        <v>137</v>
      </c>
      <c r="G55" s="357"/>
      <c r="H55" s="357"/>
      <c r="I55" s="357"/>
      <c r="J55" s="383"/>
      <c r="K55" s="357"/>
      <c r="L55" s="358"/>
      <c r="M55" s="749"/>
    </row>
    <row r="56" spans="1:13" s="729" customFormat="1" ht="15" customHeight="1">
      <c r="A56" s="637" t="s">
        <v>138</v>
      </c>
      <c r="B56" s="339" t="s">
        <v>4665</v>
      </c>
      <c r="C56" s="339" t="s">
        <v>457</v>
      </c>
      <c r="D56" s="422">
        <v>1241.2</v>
      </c>
      <c r="E56" s="335"/>
      <c r="F56" s="751" t="s">
        <v>137</v>
      </c>
      <c r="G56" s="357"/>
      <c r="H56" s="357"/>
      <c r="I56" s="357"/>
      <c r="J56" s="383"/>
      <c r="K56" s="357"/>
      <c r="L56" s="358"/>
      <c r="M56" s="749"/>
    </row>
    <row r="57" spans="1:13" s="729" customFormat="1" ht="15" customHeight="1">
      <c r="A57" s="637" t="s">
        <v>138</v>
      </c>
      <c r="B57" s="339" t="s">
        <v>4668</v>
      </c>
      <c r="C57" s="339" t="s">
        <v>457</v>
      </c>
      <c r="D57" s="422">
        <v>1241.2</v>
      </c>
      <c r="E57" s="335"/>
      <c r="F57" s="751" t="s">
        <v>137</v>
      </c>
      <c r="G57" s="357"/>
      <c r="H57" s="357"/>
      <c r="I57" s="357"/>
      <c r="J57" s="383"/>
      <c r="K57" s="357"/>
      <c r="L57" s="358"/>
      <c r="M57" s="749"/>
    </row>
    <row r="58" spans="1:13" s="729" customFormat="1" ht="15" customHeight="1">
      <c r="A58" s="637" t="s">
        <v>138</v>
      </c>
      <c r="B58" s="339" t="s">
        <v>4700</v>
      </c>
      <c r="C58" s="339" t="s">
        <v>457</v>
      </c>
      <c r="D58" s="422">
        <v>1241.2</v>
      </c>
      <c r="E58" s="335"/>
      <c r="F58" s="751" t="s">
        <v>137</v>
      </c>
      <c r="G58" s="357"/>
      <c r="H58" s="357"/>
      <c r="I58" s="357"/>
      <c r="J58" s="383"/>
      <c r="K58" s="357"/>
      <c r="L58" s="358"/>
      <c r="M58" s="749"/>
    </row>
    <row r="59" spans="1:13" s="729" customFormat="1" ht="15" customHeight="1">
      <c r="A59" s="637" t="s">
        <v>138</v>
      </c>
      <c r="B59" s="339" t="s">
        <v>1285</v>
      </c>
      <c r="C59" s="339" t="s">
        <v>457</v>
      </c>
      <c r="D59" s="422">
        <v>1241.2</v>
      </c>
      <c r="E59" s="335"/>
      <c r="F59" s="751" t="s">
        <v>137</v>
      </c>
      <c r="G59" s="357"/>
      <c r="H59" s="357"/>
      <c r="I59" s="357"/>
      <c r="J59" s="383"/>
      <c r="K59" s="357"/>
      <c r="L59" s="358"/>
      <c r="M59" s="749"/>
    </row>
    <row r="60" spans="1:13" s="729" customFormat="1" ht="15" customHeight="1">
      <c r="A60" s="637" t="s">
        <v>138</v>
      </c>
      <c r="B60" s="339" t="s">
        <v>4701</v>
      </c>
      <c r="C60" s="339" t="s">
        <v>457</v>
      </c>
      <c r="D60" s="422">
        <v>1241.2</v>
      </c>
      <c r="E60" s="335"/>
      <c r="F60" s="751" t="s">
        <v>137</v>
      </c>
      <c r="G60" s="357"/>
      <c r="H60" s="357"/>
      <c r="I60" s="357"/>
      <c r="J60" s="383"/>
      <c r="K60" s="357"/>
      <c r="L60" s="358"/>
      <c r="M60" s="749"/>
    </row>
    <row r="61" spans="1:13" s="729" customFormat="1" ht="15" customHeight="1">
      <c r="A61" s="637" t="s">
        <v>138</v>
      </c>
      <c r="B61" s="339" t="s">
        <v>4702</v>
      </c>
      <c r="C61" s="339" t="s">
        <v>457</v>
      </c>
      <c r="D61" s="422">
        <v>1241.2</v>
      </c>
      <c r="E61" s="335"/>
      <c r="F61" s="751" t="s">
        <v>137</v>
      </c>
      <c r="G61" s="357"/>
      <c r="H61" s="357"/>
      <c r="I61" s="357"/>
      <c r="J61" s="383"/>
      <c r="K61" s="357"/>
      <c r="L61" s="358"/>
      <c r="M61" s="749"/>
    </row>
    <row r="62" spans="1:13" s="729" customFormat="1" ht="15" customHeight="1">
      <c r="A62" s="637" t="s">
        <v>138</v>
      </c>
      <c r="B62" s="339" t="s">
        <v>4703</v>
      </c>
      <c r="C62" s="339" t="s">
        <v>457</v>
      </c>
      <c r="D62" s="422">
        <v>1241.2</v>
      </c>
      <c r="E62" s="335"/>
      <c r="F62" s="751" t="s">
        <v>137</v>
      </c>
      <c r="G62" s="357"/>
      <c r="H62" s="357"/>
      <c r="I62" s="357"/>
      <c r="J62" s="383"/>
      <c r="K62" s="357"/>
      <c r="L62" s="358"/>
      <c r="M62" s="749"/>
    </row>
    <row r="63" spans="1:13" s="729" customFormat="1" ht="15" customHeight="1">
      <c r="A63" s="637" t="s">
        <v>138</v>
      </c>
      <c r="B63" s="339" t="s">
        <v>4704</v>
      </c>
      <c r="C63" s="339" t="s">
        <v>457</v>
      </c>
      <c r="D63" s="422">
        <v>1241.2</v>
      </c>
      <c r="E63" s="335"/>
      <c r="F63" s="751" t="s">
        <v>137</v>
      </c>
      <c r="G63" s="357"/>
      <c r="H63" s="357"/>
      <c r="I63" s="357"/>
      <c r="J63" s="383"/>
      <c r="K63" s="357"/>
      <c r="L63" s="358"/>
      <c r="M63" s="749"/>
    </row>
    <row r="64" spans="1:13" s="729" customFormat="1" ht="15" customHeight="1" thickBot="1">
      <c r="A64" s="638" t="s">
        <v>138</v>
      </c>
      <c r="B64" s="362" t="s">
        <v>4705</v>
      </c>
      <c r="C64" s="362" t="s">
        <v>457</v>
      </c>
      <c r="D64" s="505">
        <v>1241.2</v>
      </c>
      <c r="E64" s="364"/>
      <c r="F64" s="753" t="s">
        <v>137</v>
      </c>
      <c r="G64" s="367"/>
      <c r="H64" s="367"/>
      <c r="I64" s="367"/>
      <c r="J64" s="383"/>
      <c r="K64" s="357"/>
      <c r="L64" s="358"/>
      <c r="M64" s="749"/>
    </row>
    <row r="65" spans="1:15" s="729" customFormat="1" ht="15" customHeight="1">
      <c r="A65" s="637" t="s">
        <v>138</v>
      </c>
      <c r="B65" s="645" t="s">
        <v>2770</v>
      </c>
      <c r="C65" s="339"/>
      <c r="D65" s="6">
        <v>-80572.39</v>
      </c>
      <c r="E65" s="335"/>
      <c r="F65" s="751" t="s">
        <v>190</v>
      </c>
      <c r="G65" s="357"/>
      <c r="H65" s="357"/>
      <c r="I65" s="357"/>
      <c r="J65" s="383"/>
      <c r="K65" s="357"/>
      <c r="L65" s="358"/>
      <c r="M65" s="749"/>
    </row>
    <row r="66" spans="1:15" s="729" customFormat="1" ht="15" customHeight="1">
      <c r="A66" s="637" t="s">
        <v>138</v>
      </c>
      <c r="B66" s="645" t="s">
        <v>2770</v>
      </c>
      <c r="C66" s="339"/>
      <c r="D66" s="6">
        <v>-6883.72</v>
      </c>
      <c r="E66" s="335"/>
      <c r="F66" s="751" t="s">
        <v>190</v>
      </c>
      <c r="G66" s="357"/>
      <c r="H66" s="357"/>
      <c r="I66" s="357"/>
      <c r="J66" s="383"/>
      <c r="K66" s="357"/>
      <c r="L66" s="358"/>
      <c r="M66" s="749"/>
    </row>
    <row r="67" spans="1:15" s="729" customFormat="1" ht="15" customHeight="1">
      <c r="A67" s="643"/>
      <c r="B67" s="380"/>
      <c r="C67" s="380"/>
      <c r="D67" s="382"/>
      <c r="E67" s="335"/>
      <c r="F67" s="751"/>
      <c r="G67" s="357"/>
      <c r="H67" s="357"/>
      <c r="I67" s="357"/>
      <c r="J67" s="383"/>
      <c r="K67" s="357"/>
      <c r="L67" s="358"/>
      <c r="M67" s="749"/>
    </row>
    <row r="68" spans="1:15" s="729" customFormat="1" ht="15" customHeight="1">
      <c r="A68" s="643"/>
      <c r="B68" s="836"/>
      <c r="C68" s="836"/>
      <c r="D68" s="723"/>
      <c r="E68" s="335"/>
      <c r="F68" s="751"/>
      <c r="G68" s="357"/>
      <c r="H68" s="357"/>
      <c r="I68" s="357"/>
      <c r="J68" s="383"/>
      <c r="K68" s="357"/>
      <c r="L68" s="358"/>
      <c r="M68" s="749"/>
    </row>
    <row r="69" spans="1:15" s="729" customFormat="1" ht="15" customHeight="1">
      <c r="A69" s="643"/>
      <c r="B69" s="836"/>
      <c r="C69" s="836"/>
      <c r="D69" s="723"/>
      <c r="E69" s="335"/>
      <c r="F69" s="751"/>
      <c r="G69" s="357"/>
      <c r="H69" s="357"/>
      <c r="I69" s="357"/>
      <c r="J69" s="383"/>
      <c r="K69" s="357"/>
      <c r="L69" s="358"/>
      <c r="M69" s="749"/>
    </row>
    <row r="70" spans="1:15" ht="15" customHeight="1">
      <c r="A70" s="643"/>
      <c r="B70" s="380"/>
      <c r="C70" s="380"/>
      <c r="D70" s="382"/>
      <c r="E70" s="335"/>
      <c r="F70" s="496"/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64"/>
      <c r="B71" s="79"/>
      <c r="C71" s="61"/>
      <c r="D71" s="65">
        <f>SUM(D5:D70)</f>
        <v>-31503.510000000053</v>
      </c>
      <c r="E71" s="65"/>
      <c r="F71" s="65"/>
      <c r="G71" s="65">
        <f>SUM(G70:G70)</f>
        <v>0</v>
      </c>
      <c r="H71" s="65"/>
      <c r="I71" s="65"/>
      <c r="J71" s="384">
        <f>SUM(J70:J70)</f>
        <v>0</v>
      </c>
      <c r="K71" s="65"/>
      <c r="L71" s="65">
        <f>SUM(L70:L70)</f>
        <v>0</v>
      </c>
      <c r="M71" s="65">
        <f>SUM(M70:M70)</f>
        <v>0</v>
      </c>
      <c r="N71" s="65"/>
      <c r="O71" s="49"/>
    </row>
    <row r="72" spans="1:15" ht="15" customHeight="1">
      <c r="A72" s="64"/>
      <c r="B72" s="79"/>
      <c r="C72" s="61"/>
      <c r="D72" s="65"/>
      <c r="E72" s="13"/>
      <c r="F72" s="75"/>
      <c r="G72" s="65"/>
      <c r="H72" s="13"/>
      <c r="L72" s="42"/>
      <c r="M72" s="71"/>
      <c r="N72" s="49"/>
      <c r="O72" s="49"/>
    </row>
    <row r="73" spans="1:15" ht="15" customHeight="1">
      <c r="A73" s="46"/>
      <c r="B73" s="47"/>
      <c r="C73" s="47"/>
      <c r="D73" s="55"/>
      <c r="E73" s="13"/>
      <c r="F73" s="70"/>
      <c r="L73" s="42"/>
      <c r="M73" s="71"/>
      <c r="N73" s="49"/>
      <c r="O73" s="49"/>
    </row>
    <row r="74" spans="1:15" ht="12.75">
      <c r="A74" s="46"/>
      <c r="B74" s="47"/>
      <c r="C74" s="47"/>
      <c r="D74" s="65"/>
      <c r="E74" s="65"/>
      <c r="F74" s="65"/>
      <c r="G74" s="65"/>
      <c r="H74" s="65"/>
      <c r="I74" s="65"/>
      <c r="J74" s="384"/>
      <c r="K74" s="65"/>
      <c r="L74" s="65"/>
      <c r="M74" s="65"/>
      <c r="N74" s="80"/>
      <c r="O74" s="49"/>
    </row>
    <row r="75" spans="1:15" ht="12.75">
      <c r="A75" s="46"/>
      <c r="B75" s="47"/>
      <c r="C75" s="47"/>
      <c r="D75" s="52"/>
      <c r="E75" s="13"/>
      <c r="F75" s="65"/>
      <c r="G75" s="73"/>
      <c r="H75" s="73"/>
      <c r="I75" s="73"/>
      <c r="J75" s="517"/>
      <c r="K75" s="73"/>
      <c r="L75" s="73"/>
      <c r="M75" s="154">
        <f>L71+M71-G71</f>
        <v>0</v>
      </c>
      <c r="N75" s="81"/>
      <c r="O75" s="54"/>
    </row>
    <row r="76" spans="1:15" ht="12.75">
      <c r="A76" s="46"/>
      <c r="B76" s="47"/>
      <c r="C76" s="47"/>
      <c r="D76" s="52"/>
      <c r="E76" s="13"/>
      <c r="F76" s="73"/>
      <c r="G76" s="73"/>
      <c r="H76" s="73"/>
      <c r="I76" s="73"/>
      <c r="J76" s="517"/>
      <c r="K76" s="73"/>
      <c r="L76" s="73"/>
      <c r="M76" s="81"/>
      <c r="N76" s="81"/>
      <c r="O76" s="54"/>
    </row>
    <row r="77" spans="1:15" ht="12.75">
      <c r="A77" s="46"/>
      <c r="B77" s="47"/>
      <c r="C77" s="47"/>
      <c r="D77" s="52"/>
      <c r="E77" s="13"/>
      <c r="F77" s="73"/>
      <c r="G77" s="73"/>
      <c r="H77" s="73"/>
      <c r="I77" s="73"/>
      <c r="J77" s="517"/>
      <c r="K77" s="73"/>
      <c r="L77" s="73"/>
      <c r="M77" s="81"/>
      <c r="N77" s="81"/>
      <c r="O77" s="54"/>
    </row>
    <row r="78" spans="1:15" ht="12.75">
      <c r="A78" s="46"/>
      <c r="B78" s="47"/>
      <c r="C78" s="47"/>
      <c r="D78" s="52"/>
      <c r="E78" s="13"/>
      <c r="F78" s="73"/>
      <c r="G78" s="82"/>
      <c r="H78" s="82"/>
      <c r="I78" s="83"/>
      <c r="J78" s="517"/>
      <c r="K78" s="73"/>
      <c r="L78" s="73"/>
      <c r="M78" s="81"/>
      <c r="N78" s="81"/>
      <c r="O78" s="54"/>
    </row>
    <row r="79" spans="1:15" ht="12.75">
      <c r="A79" s="46"/>
      <c r="B79" s="47"/>
      <c r="C79" s="47"/>
      <c r="D79" s="52"/>
      <c r="E79" s="13"/>
      <c r="F79" s="73"/>
      <c r="G79" s="73"/>
      <c r="H79" s="73"/>
      <c r="I79" s="73"/>
      <c r="J79" s="517"/>
      <c r="K79" s="73"/>
      <c r="L79" s="73"/>
      <c r="M79" s="81"/>
      <c r="N79" s="81"/>
      <c r="O79" s="54"/>
    </row>
    <row r="80" spans="1:15" ht="12.75">
      <c r="A80" s="46"/>
      <c r="B80" s="47"/>
      <c r="C80" s="47"/>
      <c r="D80" s="52"/>
      <c r="E80" s="13"/>
      <c r="F80" s="73"/>
      <c r="G80" s="73"/>
      <c r="H80" s="73"/>
      <c r="I80" s="73"/>
      <c r="J80" s="517"/>
      <c r="K80" s="73"/>
      <c r="L80" s="73"/>
      <c r="M80" s="81"/>
      <c r="N80" s="81"/>
      <c r="O80" s="54"/>
    </row>
    <row r="81" spans="1:15" ht="12.75">
      <c r="A81" s="46"/>
      <c r="B81" s="47"/>
      <c r="C81" s="47"/>
      <c r="D81" s="52"/>
      <c r="E81" s="13"/>
      <c r="F81" s="73"/>
      <c r="G81" s="83"/>
      <c r="H81" s="83"/>
      <c r="I81" s="83"/>
      <c r="J81" s="517"/>
      <c r="K81" s="73"/>
      <c r="L81" s="73"/>
      <c r="M81" s="81"/>
      <c r="N81" s="81"/>
      <c r="O81" s="54"/>
    </row>
    <row r="82" spans="1:15" ht="12.75">
      <c r="A82" s="46"/>
      <c r="B82" s="47"/>
      <c r="C82" s="47"/>
      <c r="D82" s="52"/>
      <c r="E82" s="13"/>
      <c r="F82" s="73"/>
      <c r="G82" s="73"/>
      <c r="H82" s="73"/>
      <c r="I82" s="73"/>
      <c r="J82" s="517"/>
      <c r="K82" s="73"/>
      <c r="L82" s="73"/>
      <c r="M82" s="81"/>
      <c r="N82" s="81"/>
      <c r="O82" s="54"/>
    </row>
    <row r="83" spans="1:15" ht="12.75">
      <c r="A83" s="46"/>
      <c r="B83" s="47"/>
      <c r="C83" s="47"/>
      <c r="D83" s="52"/>
      <c r="E83" s="13"/>
      <c r="F83" s="73"/>
      <c r="G83" s="73"/>
      <c r="H83" s="73"/>
      <c r="I83" s="73"/>
      <c r="J83" s="517"/>
      <c r="K83" s="73"/>
      <c r="L83" s="73"/>
      <c r="M83" s="81"/>
      <c r="N83" s="81"/>
      <c r="O83" s="54"/>
    </row>
    <row r="84" spans="1:15" ht="12.75">
      <c r="A84" s="46"/>
      <c r="B84" s="47"/>
      <c r="C84" s="73"/>
      <c r="D84" s="81"/>
      <c r="E84" s="13"/>
      <c r="F84" s="73"/>
      <c r="G84" s="73"/>
      <c r="H84" s="73"/>
      <c r="I84" s="73"/>
      <c r="J84" s="517"/>
      <c r="K84" s="73"/>
      <c r="L84" s="73"/>
      <c r="M84" s="81"/>
      <c r="N84" s="81"/>
      <c r="O84" s="54"/>
    </row>
    <row r="85" spans="1:15" ht="12.75">
      <c r="A85" s="46"/>
      <c r="B85" s="47"/>
      <c r="C85" s="73"/>
      <c r="D85" s="81"/>
      <c r="E85" s="13"/>
      <c r="F85" s="73"/>
      <c r="G85" s="73"/>
      <c r="H85" s="73"/>
      <c r="I85" s="73"/>
      <c r="J85" s="517"/>
      <c r="K85" s="73"/>
      <c r="L85" s="73"/>
      <c r="M85" s="81"/>
      <c r="N85" s="81"/>
      <c r="O85" s="54"/>
    </row>
    <row r="86" spans="1:15" ht="12.75">
      <c r="A86" s="46"/>
      <c r="B86" s="47"/>
      <c r="C86" s="47"/>
      <c r="D86" s="52"/>
      <c r="E86" s="13"/>
      <c r="F86" s="73"/>
      <c r="G86" s="73"/>
      <c r="H86" s="73"/>
      <c r="I86" s="73"/>
      <c r="J86" s="517"/>
      <c r="K86" s="73"/>
      <c r="L86" s="73"/>
      <c r="M86" s="81"/>
      <c r="N86" s="81"/>
      <c r="O86" s="54"/>
    </row>
    <row r="87" spans="1:15" ht="12.75">
      <c r="A87" s="46"/>
      <c r="B87" s="47"/>
      <c r="C87" s="47"/>
      <c r="D87" s="52"/>
      <c r="E87" s="13"/>
      <c r="F87" s="73"/>
      <c r="G87" s="73"/>
      <c r="H87" s="73"/>
      <c r="I87" s="73"/>
      <c r="J87" s="517"/>
      <c r="K87" s="73"/>
      <c r="L87" s="73"/>
      <c r="M87" s="81"/>
      <c r="N87" s="81"/>
      <c r="O87" s="54"/>
    </row>
    <row r="88" spans="1:15" ht="12.75">
      <c r="A88" s="46"/>
      <c r="B88" s="47"/>
      <c r="C88" s="47"/>
      <c r="D88" s="48"/>
      <c r="E88" s="13"/>
      <c r="F88" s="73"/>
      <c r="G88"/>
      <c r="H88"/>
      <c r="I88"/>
      <c r="J88" s="518"/>
      <c r="K88"/>
      <c r="L88"/>
      <c r="M88" s="54"/>
      <c r="N88" s="54"/>
      <c r="O88" s="54"/>
    </row>
    <row r="89" spans="1:15" ht="12.75">
      <c r="A89" s="46"/>
      <c r="B89" s="47"/>
      <c r="C89" s="47"/>
      <c r="D89" s="48"/>
      <c r="E89" s="13"/>
      <c r="F89" s="73"/>
      <c r="G89"/>
      <c r="H89"/>
      <c r="I89"/>
      <c r="J89" s="518"/>
      <c r="K89"/>
      <c r="L89"/>
      <c r="M89" s="54"/>
      <c r="N89" s="54"/>
      <c r="O89" s="54"/>
    </row>
    <row r="90" spans="1:15">
      <c r="A90" s="66"/>
      <c r="B90" s="40" t="s">
        <v>25</v>
      </c>
      <c r="E90" s="40"/>
      <c r="M90" s="45"/>
      <c r="N90" s="49"/>
      <c r="O90" s="49"/>
    </row>
    <row r="91" spans="1:15">
      <c r="A91" s="59"/>
      <c r="B91" s="40" t="s">
        <v>127</v>
      </c>
      <c r="E91" s="40"/>
      <c r="M91" s="45"/>
      <c r="N91" s="49"/>
      <c r="O91" s="49"/>
    </row>
    <row r="92" spans="1:15">
      <c r="A92" s="60"/>
      <c r="B92" s="40" t="s">
        <v>161</v>
      </c>
      <c r="E92" s="40"/>
      <c r="M92" s="45"/>
      <c r="N92" s="49"/>
      <c r="O92" s="49"/>
    </row>
    <row r="93" spans="1:15">
      <c r="A93" s="729"/>
      <c r="B93" s="729"/>
      <c r="C93" s="729"/>
      <c r="D93" s="729"/>
      <c r="M93" s="45"/>
      <c r="N93" s="49"/>
      <c r="O93" s="49"/>
    </row>
    <row r="94" spans="1:15">
      <c r="M94" s="45"/>
      <c r="N94" s="49"/>
      <c r="O94" s="49"/>
    </row>
    <row r="95" spans="1:15"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</sheetData>
  <autoFilter ref="A4:O69"/>
  <sortState ref="A5:D64">
    <sortCondition ref="C5:C64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80"/>
  <sheetViews>
    <sheetView topLeftCell="A64" workbookViewId="0">
      <selection activeCell="H76" sqref="H76"/>
    </sheetView>
  </sheetViews>
  <sheetFormatPr baseColWidth="10" defaultRowHeight="15.75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240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>
      <c r="A1" s="239"/>
      <c r="B1" s="239"/>
      <c r="C1" s="239"/>
      <c r="D1" s="240" t="s">
        <v>4710</v>
      </c>
      <c r="E1" s="240"/>
      <c r="F1" s="240"/>
      <c r="G1" s="240"/>
      <c r="H1" s="533"/>
      <c r="I1" s="849"/>
      <c r="J1" s="849"/>
      <c r="K1" s="849"/>
      <c r="L1" s="239"/>
      <c r="M1" s="239"/>
    </row>
    <row r="2" spans="1:13">
      <c r="A2" s="239"/>
      <c r="B2" s="239"/>
      <c r="C2" s="239"/>
      <c r="D2" s="240"/>
      <c r="E2" s="240"/>
      <c r="F2" s="240"/>
      <c r="G2" s="240"/>
      <c r="H2" s="533"/>
      <c r="I2" s="849"/>
      <c r="J2" s="849"/>
      <c r="K2" s="849"/>
      <c r="L2" s="239"/>
      <c r="M2" s="239"/>
    </row>
    <row r="3" spans="1:13">
      <c r="A3" s="849"/>
      <c r="B3" s="849"/>
      <c r="C3" s="849"/>
      <c r="D3" s="849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849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849"/>
      <c r="L5" s="239"/>
      <c r="M5" s="239"/>
    </row>
    <row r="6" spans="1:13" ht="15" customHeight="1">
      <c r="A6" s="339" t="s">
        <v>390</v>
      </c>
      <c r="B6" s="343" t="s">
        <v>4592</v>
      </c>
      <c r="C6" s="344">
        <v>-10890.08</v>
      </c>
      <c r="D6" s="339" t="s">
        <v>4719</v>
      </c>
      <c r="E6" s="520">
        <f>SUM(C6:D6)</f>
        <v>-10890.08</v>
      </c>
      <c r="F6" s="521"/>
      <c r="G6" s="522"/>
      <c r="H6" s="533"/>
      <c r="I6" s="522">
        <v>600623</v>
      </c>
      <c r="J6" s="715">
        <f>E6/1.16</f>
        <v>-9388</v>
      </c>
      <c r="K6" s="524">
        <f>J6*0.16</f>
        <v>-1502.08</v>
      </c>
      <c r="L6" s="602"/>
      <c r="M6" s="252"/>
    </row>
    <row r="7" spans="1:13" ht="15" customHeight="1" thickBot="1">
      <c r="A7" s="362" t="s">
        <v>136</v>
      </c>
      <c r="B7" s="433" t="s">
        <v>3734</v>
      </c>
      <c r="C7" s="490">
        <v>-9000.44</v>
      </c>
      <c r="D7" s="362" t="s">
        <v>4719</v>
      </c>
      <c r="E7" s="525">
        <f>SUM(C7:D7)</f>
        <v>-9000.44</v>
      </c>
      <c r="F7" s="526">
        <f>SUM(E6:E7)</f>
        <v>-19890.52</v>
      </c>
      <c r="G7" s="527"/>
      <c r="H7" s="537"/>
      <c r="I7" s="527">
        <v>600640</v>
      </c>
      <c r="J7" s="714">
        <f t="shared" ref="J7:J56" si="0">E7/1.16</f>
        <v>-7759.0000000000009</v>
      </c>
      <c r="K7" s="529">
        <f t="shared" ref="K7:K67" si="1">J7*0.16</f>
        <v>-1241.4400000000003</v>
      </c>
      <c r="L7" s="602"/>
      <c r="M7" s="252"/>
    </row>
    <row r="8" spans="1:13" ht="15" customHeight="1" thickBot="1">
      <c r="A8" s="372" t="s">
        <v>134</v>
      </c>
      <c r="B8" s="403" t="s">
        <v>3438</v>
      </c>
      <c r="C8" s="452">
        <v>-11456.16</v>
      </c>
      <c r="D8" s="372" t="s">
        <v>4720</v>
      </c>
      <c r="E8" s="543"/>
      <c r="F8" s="544">
        <f>SUM(C8:E8)</f>
        <v>-11456.16</v>
      </c>
      <c r="G8" s="545"/>
      <c r="H8" s="546"/>
      <c r="I8" s="545">
        <v>600644</v>
      </c>
      <c r="J8" s="717">
        <f>F8/1.16</f>
        <v>-9876</v>
      </c>
      <c r="K8" s="548">
        <f t="shared" si="1"/>
        <v>-1580.16</v>
      </c>
      <c r="L8" s="602"/>
      <c r="M8" s="252"/>
    </row>
    <row r="9" spans="1:13" ht="15" customHeight="1">
      <c r="A9" s="339" t="s">
        <v>136</v>
      </c>
      <c r="B9" s="478" t="s">
        <v>4595</v>
      </c>
      <c r="C9" s="446">
        <v>1241.2</v>
      </c>
      <c r="D9" s="339" t="s">
        <v>4713</v>
      </c>
      <c r="E9" s="520"/>
      <c r="F9" s="521"/>
      <c r="G9" s="522"/>
      <c r="H9" s="533"/>
      <c r="I9" s="522"/>
      <c r="J9" s="715"/>
      <c r="K9" s="524"/>
      <c r="L9" s="602"/>
      <c r="M9" s="252"/>
    </row>
    <row r="10" spans="1:13" ht="15" customHeight="1">
      <c r="A10" s="339" t="s">
        <v>136</v>
      </c>
      <c r="B10" s="478" t="s">
        <v>4596</v>
      </c>
      <c r="C10" s="446">
        <v>1241.2</v>
      </c>
      <c r="D10" s="339" t="s">
        <v>4713</v>
      </c>
      <c r="E10" s="520"/>
      <c r="F10" s="521"/>
      <c r="G10" s="522"/>
      <c r="H10" s="533"/>
      <c r="I10" s="522"/>
      <c r="J10" s="715"/>
      <c r="K10" s="524"/>
      <c r="L10" s="602"/>
      <c r="M10" s="252"/>
    </row>
    <row r="11" spans="1:13" ht="15" customHeight="1">
      <c r="A11" s="339" t="s">
        <v>136</v>
      </c>
      <c r="B11" s="478" t="s">
        <v>4597</v>
      </c>
      <c r="C11" s="446">
        <v>1241.2</v>
      </c>
      <c r="D11" s="339" t="s">
        <v>4713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5" customHeight="1">
      <c r="A12" s="339" t="s">
        <v>136</v>
      </c>
      <c r="B12" s="478" t="s">
        <v>4598</v>
      </c>
      <c r="C12" s="446">
        <v>1241.2</v>
      </c>
      <c r="D12" s="339" t="s">
        <v>4713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>
      <c r="A13" s="339" t="s">
        <v>457</v>
      </c>
      <c r="B13" s="478" t="s">
        <v>4599</v>
      </c>
      <c r="C13" s="446">
        <v>1241.2</v>
      </c>
      <c r="D13" s="339" t="s">
        <v>4713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339" t="s">
        <v>136</v>
      </c>
      <c r="B14" s="478" t="s">
        <v>4600</v>
      </c>
      <c r="C14" s="446">
        <v>1241.2</v>
      </c>
      <c r="D14" s="339" t="s">
        <v>4713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339" t="s">
        <v>136</v>
      </c>
      <c r="B15" s="478" t="s">
        <v>4601</v>
      </c>
      <c r="C15" s="446">
        <v>1241.2</v>
      </c>
      <c r="D15" s="339" t="s">
        <v>4713</v>
      </c>
      <c r="E15" s="520">
        <f>SUM(C9:C15)</f>
        <v>8688.4</v>
      </c>
      <c r="F15" s="521"/>
      <c r="G15" s="522"/>
      <c r="H15" s="533"/>
      <c r="I15" s="522">
        <v>803001</v>
      </c>
      <c r="J15" s="715">
        <f t="shared" si="0"/>
        <v>7490</v>
      </c>
      <c r="K15" s="524">
        <f t="shared" si="1"/>
        <v>1198.4000000000001</v>
      </c>
      <c r="L15" s="602"/>
      <c r="M15" s="252"/>
    </row>
    <row r="16" spans="1:13" ht="15" customHeight="1" thickBot="1">
      <c r="A16" s="362" t="s">
        <v>390</v>
      </c>
      <c r="B16" s="415" t="s">
        <v>4592</v>
      </c>
      <c r="C16" s="363">
        <v>10890.08</v>
      </c>
      <c r="D16" s="362" t="s">
        <v>4713</v>
      </c>
      <c r="E16" s="525">
        <f>SUM(C16:D16)</f>
        <v>10890.08</v>
      </c>
      <c r="F16" s="526">
        <f>SUM(E14:E16)</f>
        <v>19578.48</v>
      </c>
      <c r="G16" s="527"/>
      <c r="H16" s="537"/>
      <c r="I16" s="527">
        <v>600623</v>
      </c>
      <c r="J16" s="714">
        <f t="shared" si="0"/>
        <v>9388</v>
      </c>
      <c r="K16" s="529">
        <f t="shared" si="1"/>
        <v>1502.08</v>
      </c>
      <c r="L16" s="602"/>
      <c r="M16" s="252"/>
    </row>
    <row r="17" spans="1:13" ht="15" customHeight="1">
      <c r="A17" s="339" t="s">
        <v>457</v>
      </c>
      <c r="B17" s="478" t="s">
        <v>4602</v>
      </c>
      <c r="C17" s="422">
        <v>1241.2</v>
      </c>
      <c r="D17" s="339" t="s">
        <v>4714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339" t="s">
        <v>457</v>
      </c>
      <c r="B18" s="508" t="s">
        <v>4603</v>
      </c>
      <c r="C18" s="569">
        <v>1241.2</v>
      </c>
      <c r="D18" s="339" t="s">
        <v>4714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 thickBot="1">
      <c r="A19" s="362" t="s">
        <v>136</v>
      </c>
      <c r="B19" s="509" t="s">
        <v>4604</v>
      </c>
      <c r="C19" s="505">
        <v>1241.2</v>
      </c>
      <c r="D19" s="362" t="s">
        <v>4714</v>
      </c>
      <c r="E19" s="525"/>
      <c r="F19" s="526">
        <f>SUM(C17:C19)</f>
        <v>3723.6000000000004</v>
      </c>
      <c r="G19" s="527"/>
      <c r="H19" s="537"/>
      <c r="I19" s="527">
        <v>803001</v>
      </c>
      <c r="J19" s="714">
        <f>F19/1.16</f>
        <v>3210.0000000000005</v>
      </c>
      <c r="K19" s="529">
        <f t="shared" si="1"/>
        <v>513.60000000000014</v>
      </c>
      <c r="L19" s="602"/>
      <c r="M19" s="252"/>
    </row>
    <row r="20" spans="1:13" ht="15" customHeight="1">
      <c r="A20" s="339" t="s">
        <v>2905</v>
      </c>
      <c r="B20" s="478" t="s">
        <v>4605</v>
      </c>
      <c r="C20" s="422">
        <v>1241.2</v>
      </c>
      <c r="D20" s="339" t="s">
        <v>4715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5" customHeight="1">
      <c r="A21" s="339" t="s">
        <v>457</v>
      </c>
      <c r="B21" s="478" t="s">
        <v>4606</v>
      </c>
      <c r="C21" s="422">
        <v>1241.2</v>
      </c>
      <c r="D21" s="339" t="s">
        <v>4715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>
      <c r="A22" s="339" t="s">
        <v>136</v>
      </c>
      <c r="B22" s="478" t="s">
        <v>4607</v>
      </c>
      <c r="C22" s="422">
        <v>1241.2</v>
      </c>
      <c r="D22" s="339" t="s">
        <v>4715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5" customHeight="1">
      <c r="A23" s="339" t="s">
        <v>136</v>
      </c>
      <c r="B23" s="478" t="s">
        <v>4608</v>
      </c>
      <c r="C23" s="422">
        <v>1241.2</v>
      </c>
      <c r="D23" s="339" t="s">
        <v>4715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5" customHeight="1">
      <c r="A24" s="339" t="s">
        <v>457</v>
      </c>
      <c r="B24" s="478" t="s">
        <v>4609</v>
      </c>
      <c r="C24" s="422">
        <v>1241.2</v>
      </c>
      <c r="D24" s="339" t="s">
        <v>4715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339" t="s">
        <v>136</v>
      </c>
      <c r="B25" s="478" t="s">
        <v>4610</v>
      </c>
      <c r="C25" s="422">
        <v>1241.2</v>
      </c>
      <c r="D25" s="339" t="s">
        <v>4715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339" t="s">
        <v>136</v>
      </c>
      <c r="B26" s="478" t="s">
        <v>4611</v>
      </c>
      <c r="C26" s="422">
        <v>1241.2</v>
      </c>
      <c r="D26" s="339" t="s">
        <v>4715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5" customHeight="1">
      <c r="A27" s="339" t="s">
        <v>136</v>
      </c>
      <c r="B27" s="478" t="s">
        <v>4612</v>
      </c>
      <c r="C27" s="422">
        <v>1241.2</v>
      </c>
      <c r="D27" s="339" t="s">
        <v>4715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5" customHeight="1">
      <c r="A28" s="339" t="s">
        <v>136</v>
      </c>
      <c r="B28" s="478" t="s">
        <v>4613</v>
      </c>
      <c r="C28" s="422">
        <v>1241.2</v>
      </c>
      <c r="D28" s="339" t="s">
        <v>4715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339" t="s">
        <v>383</v>
      </c>
      <c r="B29" s="478" t="s">
        <v>4614</v>
      </c>
      <c r="C29" s="422">
        <v>1241.2</v>
      </c>
      <c r="D29" s="339" t="s">
        <v>4715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 thickBot="1">
      <c r="A30" s="362" t="s">
        <v>2905</v>
      </c>
      <c r="B30" s="509" t="s">
        <v>4615</v>
      </c>
      <c r="C30" s="505">
        <v>1241.2</v>
      </c>
      <c r="D30" s="362" t="s">
        <v>4715</v>
      </c>
      <c r="E30" s="525"/>
      <c r="F30" s="526">
        <f>SUM(C20:C30)</f>
        <v>13653.200000000003</v>
      </c>
      <c r="G30" s="527"/>
      <c r="H30" s="537"/>
      <c r="I30" s="527">
        <v>803001</v>
      </c>
      <c r="J30" s="714">
        <f>F30/1.16</f>
        <v>11770.000000000004</v>
      </c>
      <c r="K30" s="529">
        <f t="shared" si="1"/>
        <v>1883.2000000000007</v>
      </c>
      <c r="L30" s="602"/>
      <c r="M30" s="252"/>
    </row>
    <row r="31" spans="1:13" ht="15" customHeight="1">
      <c r="A31" s="339" t="s">
        <v>2905</v>
      </c>
      <c r="B31" s="478" t="s">
        <v>4618</v>
      </c>
      <c r="C31" s="422">
        <v>1241.2</v>
      </c>
      <c r="D31" s="339" t="s">
        <v>4716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39" t="s">
        <v>2905</v>
      </c>
      <c r="B32" s="445" t="s">
        <v>4619</v>
      </c>
      <c r="C32" s="422">
        <v>1241.2</v>
      </c>
      <c r="D32" s="339" t="s">
        <v>4716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39" t="s">
        <v>2905</v>
      </c>
      <c r="B33" s="445" t="s">
        <v>4620</v>
      </c>
      <c r="C33" s="422">
        <v>1241.2</v>
      </c>
      <c r="D33" s="339" t="s">
        <v>4716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>
      <c r="A34" s="339" t="s">
        <v>2905</v>
      </c>
      <c r="B34" s="445" t="s">
        <v>4621</v>
      </c>
      <c r="C34" s="422">
        <v>1241.2</v>
      </c>
      <c r="D34" s="339" t="s">
        <v>4716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7.25" customHeight="1">
      <c r="A35" s="339" t="s">
        <v>2905</v>
      </c>
      <c r="B35" s="445" t="s">
        <v>4622</v>
      </c>
      <c r="C35" s="422">
        <v>1241.2</v>
      </c>
      <c r="D35" s="339" t="s">
        <v>4716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339" t="s">
        <v>2905</v>
      </c>
      <c r="B36" s="445" t="s">
        <v>4624</v>
      </c>
      <c r="C36" s="422">
        <v>1241.2</v>
      </c>
      <c r="D36" s="339" t="s">
        <v>4716</v>
      </c>
      <c r="E36" s="520"/>
      <c r="F36" s="521"/>
      <c r="G36" s="522"/>
      <c r="H36" s="533"/>
      <c r="I36" s="522"/>
      <c r="J36" s="715"/>
      <c r="K36" s="524"/>
      <c r="L36" s="602"/>
      <c r="M36" s="252"/>
    </row>
    <row r="37" spans="1:13" ht="15" customHeight="1">
      <c r="A37" s="339" t="s">
        <v>2905</v>
      </c>
      <c r="B37" s="445" t="s">
        <v>4625</v>
      </c>
      <c r="C37" s="422">
        <v>1241.2</v>
      </c>
      <c r="D37" s="339" t="s">
        <v>4716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5" customHeight="1">
      <c r="A38" s="339" t="s">
        <v>2905</v>
      </c>
      <c r="B38" s="445" t="s">
        <v>4626</v>
      </c>
      <c r="C38" s="422">
        <v>1241.2</v>
      </c>
      <c r="D38" s="339" t="s">
        <v>4716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39" t="s">
        <v>2905</v>
      </c>
      <c r="B39" s="445" t="s">
        <v>4627</v>
      </c>
      <c r="C39" s="422">
        <v>1241.2</v>
      </c>
      <c r="D39" s="339" t="s">
        <v>4716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>
      <c r="A40" s="339" t="s">
        <v>2905</v>
      </c>
      <c r="B40" s="445" t="s">
        <v>4628</v>
      </c>
      <c r="C40" s="422">
        <v>1241.2</v>
      </c>
      <c r="D40" s="339" t="s">
        <v>4716</v>
      </c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5" customHeight="1">
      <c r="A41" s="339" t="s">
        <v>2905</v>
      </c>
      <c r="B41" s="445" t="s">
        <v>4630</v>
      </c>
      <c r="C41" s="422">
        <v>1241.2</v>
      </c>
      <c r="D41" s="339" t="s">
        <v>4716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5" customHeight="1">
      <c r="A42" s="339" t="s">
        <v>2905</v>
      </c>
      <c r="B42" s="445" t="s">
        <v>4631</v>
      </c>
      <c r="C42" s="422">
        <v>1241.2</v>
      </c>
      <c r="D42" s="339" t="s">
        <v>4716</v>
      </c>
      <c r="E42" s="520"/>
      <c r="F42" s="521"/>
      <c r="G42" s="522"/>
      <c r="H42" s="533"/>
      <c r="I42" s="522"/>
      <c r="J42" s="715"/>
      <c r="K42" s="524"/>
      <c r="L42" s="602"/>
      <c r="M42" s="252"/>
    </row>
    <row r="43" spans="1:13" ht="15" customHeight="1">
      <c r="A43" s="339" t="s">
        <v>2905</v>
      </c>
      <c r="B43" s="445" t="s">
        <v>4633</v>
      </c>
      <c r="C43" s="422">
        <v>1241.2</v>
      </c>
      <c r="D43" s="339" t="s">
        <v>4716</v>
      </c>
      <c r="E43" s="520"/>
      <c r="F43" s="521"/>
      <c r="G43" s="522"/>
      <c r="H43" s="533"/>
      <c r="I43" s="522"/>
      <c r="J43" s="715"/>
      <c r="K43" s="524"/>
      <c r="L43" s="602"/>
      <c r="M43" s="252"/>
    </row>
    <row r="44" spans="1:13" ht="15" customHeight="1">
      <c r="A44" s="339" t="s">
        <v>2905</v>
      </c>
      <c r="B44" s="445" t="s">
        <v>4634</v>
      </c>
      <c r="C44" s="422">
        <v>1241.2</v>
      </c>
      <c r="D44" s="339" t="s">
        <v>4716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>
      <c r="A45" s="339" t="s">
        <v>2905</v>
      </c>
      <c r="B45" s="445" t="s">
        <v>4635</v>
      </c>
      <c r="C45" s="422">
        <v>1241.2</v>
      </c>
      <c r="D45" s="339" t="s">
        <v>4716</v>
      </c>
      <c r="E45" s="520"/>
      <c r="F45" s="521"/>
      <c r="G45" s="522"/>
      <c r="H45" s="533"/>
      <c r="I45" s="522"/>
      <c r="J45" s="715"/>
      <c r="K45" s="524"/>
      <c r="L45" s="602"/>
      <c r="M45" s="252"/>
    </row>
    <row r="46" spans="1:13" ht="15" customHeight="1">
      <c r="A46" s="339" t="s">
        <v>2905</v>
      </c>
      <c r="B46" s="445" t="s">
        <v>4637</v>
      </c>
      <c r="C46" s="422">
        <v>1241.2</v>
      </c>
      <c r="D46" s="339" t="s">
        <v>4716</v>
      </c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5" customHeight="1">
      <c r="A47" s="339" t="s">
        <v>2905</v>
      </c>
      <c r="B47" s="445" t="s">
        <v>4638</v>
      </c>
      <c r="C47" s="422">
        <v>1241.2</v>
      </c>
      <c r="D47" s="339" t="s">
        <v>4716</v>
      </c>
      <c r="E47" s="520"/>
      <c r="F47" s="521"/>
      <c r="G47" s="522"/>
      <c r="H47" s="533"/>
      <c r="I47" s="522"/>
      <c r="J47" s="715"/>
      <c r="K47" s="524"/>
      <c r="L47" s="602"/>
      <c r="M47" s="252"/>
    </row>
    <row r="48" spans="1:13" ht="15" customHeight="1">
      <c r="A48" s="339" t="s">
        <v>2905</v>
      </c>
      <c r="B48" s="477" t="s">
        <v>4639</v>
      </c>
      <c r="C48" s="569">
        <v>1241.2</v>
      </c>
      <c r="D48" s="339" t="s">
        <v>4716</v>
      </c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5" customHeight="1">
      <c r="A49" s="339" t="s">
        <v>2905</v>
      </c>
      <c r="B49" s="477" t="s">
        <v>4640</v>
      </c>
      <c r="C49" s="569">
        <v>1241.2</v>
      </c>
      <c r="D49" s="339" t="s">
        <v>4716</v>
      </c>
      <c r="E49" s="520"/>
      <c r="F49" s="521"/>
      <c r="G49" s="522"/>
      <c r="H49" s="533"/>
      <c r="I49" s="522"/>
      <c r="J49" s="715"/>
      <c r="K49" s="524"/>
      <c r="L49" s="602"/>
      <c r="M49" s="252"/>
    </row>
    <row r="50" spans="1:13" ht="15" customHeight="1" thickBot="1">
      <c r="A50" s="362" t="s">
        <v>2905</v>
      </c>
      <c r="B50" s="460" t="s">
        <v>4641</v>
      </c>
      <c r="C50" s="505">
        <v>1241.2</v>
      </c>
      <c r="D50" s="362" t="s">
        <v>4716</v>
      </c>
      <c r="E50" s="525"/>
      <c r="F50" s="526">
        <f>SUM(C31:C50)</f>
        <v>24824.000000000007</v>
      </c>
      <c r="G50" s="527"/>
      <c r="H50" s="537"/>
      <c r="I50" s="527">
        <v>803001</v>
      </c>
      <c r="J50" s="714">
        <f>F50/1.16</f>
        <v>21400.000000000007</v>
      </c>
      <c r="K50" s="529">
        <f t="shared" si="1"/>
        <v>3424.0000000000014</v>
      </c>
      <c r="L50" s="602"/>
      <c r="M50" s="252"/>
    </row>
    <row r="51" spans="1:13" ht="15" customHeight="1">
      <c r="A51" s="339" t="s">
        <v>136</v>
      </c>
      <c r="B51" s="478" t="s">
        <v>4617</v>
      </c>
      <c r="C51" s="446">
        <v>1241.2</v>
      </c>
      <c r="D51" s="339" t="s">
        <v>4712</v>
      </c>
      <c r="E51" s="520"/>
      <c r="F51" s="521"/>
      <c r="G51" s="522"/>
      <c r="H51" s="533"/>
      <c r="I51" s="522"/>
      <c r="J51" s="715"/>
      <c r="K51" s="524"/>
      <c r="L51" s="602"/>
      <c r="M51" s="252"/>
    </row>
    <row r="52" spans="1:13" ht="15" customHeight="1">
      <c r="A52" s="339" t="s">
        <v>2905</v>
      </c>
      <c r="B52" s="478" t="s">
        <v>4623</v>
      </c>
      <c r="C52" s="446">
        <v>1241.2</v>
      </c>
      <c r="D52" s="339" t="s">
        <v>4712</v>
      </c>
      <c r="E52" s="520"/>
      <c r="F52" s="521"/>
      <c r="G52" s="522"/>
      <c r="H52" s="533"/>
      <c r="I52" s="522"/>
      <c r="J52" s="715"/>
      <c r="K52" s="524"/>
      <c r="L52" s="602"/>
      <c r="M52" s="252"/>
    </row>
    <row r="53" spans="1:13" ht="15" customHeight="1">
      <c r="A53" s="339" t="s">
        <v>2905</v>
      </c>
      <c r="B53" s="478" t="s">
        <v>4629</v>
      </c>
      <c r="C53" s="446">
        <v>1241.2</v>
      </c>
      <c r="D53" s="339" t="s">
        <v>4712</v>
      </c>
      <c r="E53" s="520"/>
      <c r="F53" s="521"/>
      <c r="G53" s="522"/>
      <c r="H53" s="533"/>
      <c r="I53" s="522"/>
      <c r="J53" s="715"/>
      <c r="K53" s="524"/>
      <c r="L53" s="602"/>
      <c r="M53" s="252"/>
    </row>
    <row r="54" spans="1:13" ht="15" customHeight="1">
      <c r="A54" s="339" t="s">
        <v>2905</v>
      </c>
      <c r="B54" s="478" t="s">
        <v>4632</v>
      </c>
      <c r="C54" s="446">
        <v>1241.2</v>
      </c>
      <c r="D54" s="339" t="s">
        <v>4712</v>
      </c>
      <c r="E54" s="520"/>
      <c r="F54" s="521"/>
      <c r="G54" s="522"/>
      <c r="H54" s="533"/>
      <c r="I54" s="522"/>
      <c r="J54" s="715"/>
      <c r="K54" s="524"/>
      <c r="L54" s="602"/>
      <c r="M54" s="252"/>
    </row>
    <row r="55" spans="1:13" ht="15" customHeight="1">
      <c r="A55" s="339" t="s">
        <v>2905</v>
      </c>
      <c r="B55" s="508" t="s">
        <v>4636</v>
      </c>
      <c r="C55" s="468">
        <v>1241.2</v>
      </c>
      <c r="D55" s="339" t="s">
        <v>4712</v>
      </c>
      <c r="E55" s="520">
        <f>SUM(C51:C55)</f>
        <v>6206</v>
      </c>
      <c r="F55" s="521"/>
      <c r="G55" s="522"/>
      <c r="H55" s="533"/>
      <c r="I55" s="522">
        <v>803001</v>
      </c>
      <c r="J55" s="715">
        <f t="shared" si="0"/>
        <v>5350</v>
      </c>
      <c r="K55" s="524">
        <f t="shared" si="1"/>
        <v>856</v>
      </c>
      <c r="L55" s="602"/>
      <c r="M55" s="252"/>
    </row>
    <row r="56" spans="1:13" ht="15" customHeight="1" thickBot="1">
      <c r="A56" s="362" t="s">
        <v>134</v>
      </c>
      <c r="B56" s="415" t="s">
        <v>2613</v>
      </c>
      <c r="C56" s="363">
        <v>8143.2</v>
      </c>
      <c r="D56" s="362" t="s">
        <v>4712</v>
      </c>
      <c r="E56" s="525">
        <f>SUM(C56:D56)</f>
        <v>8143.2</v>
      </c>
      <c r="F56" s="526">
        <f>SUM(E52:E56)</f>
        <v>14349.2</v>
      </c>
      <c r="G56" s="527"/>
      <c r="H56" s="537"/>
      <c r="I56" s="527">
        <v>600644</v>
      </c>
      <c r="J56" s="714">
        <f t="shared" si="0"/>
        <v>7020</v>
      </c>
      <c r="K56" s="529">
        <f t="shared" si="1"/>
        <v>1123.2</v>
      </c>
      <c r="L56" s="602"/>
      <c r="M56" s="252"/>
    </row>
    <row r="57" spans="1:13" ht="15" customHeight="1">
      <c r="A57" s="339" t="s">
        <v>457</v>
      </c>
      <c r="B57" s="478" t="s">
        <v>4644</v>
      </c>
      <c r="C57" s="422">
        <v>1241.2</v>
      </c>
      <c r="D57" s="339" t="s">
        <v>4711</v>
      </c>
      <c r="E57" s="520"/>
      <c r="F57" s="521"/>
      <c r="G57" s="522"/>
      <c r="H57" s="533"/>
      <c r="I57" s="522"/>
      <c r="J57" s="715"/>
      <c r="K57" s="524"/>
      <c r="L57" s="602"/>
      <c r="M57" s="252"/>
    </row>
    <row r="58" spans="1:13" ht="15" customHeight="1">
      <c r="A58" s="339" t="s">
        <v>457</v>
      </c>
      <c r="B58" s="478" t="s">
        <v>4645</v>
      </c>
      <c r="C58" s="422">
        <v>1241.2</v>
      </c>
      <c r="D58" s="339" t="s">
        <v>4711</v>
      </c>
      <c r="E58" s="520"/>
      <c r="F58" s="521"/>
      <c r="G58" s="522"/>
      <c r="H58" s="533"/>
      <c r="I58" s="522"/>
      <c r="J58" s="715"/>
      <c r="K58" s="524"/>
      <c r="L58" s="602"/>
      <c r="M58" s="252"/>
    </row>
    <row r="59" spans="1:13" ht="15" customHeight="1">
      <c r="A59" s="339" t="s">
        <v>457</v>
      </c>
      <c r="B59" s="478" t="s">
        <v>4646</v>
      </c>
      <c r="C59" s="422">
        <v>1241.2</v>
      </c>
      <c r="D59" s="339" t="s">
        <v>4711</v>
      </c>
      <c r="E59" s="520"/>
      <c r="F59" s="521"/>
      <c r="G59" s="522"/>
      <c r="H59" s="533"/>
      <c r="I59" s="522"/>
      <c r="J59" s="715"/>
      <c r="K59" s="524"/>
      <c r="L59" s="602"/>
      <c r="M59" s="252"/>
    </row>
    <row r="60" spans="1:13" ht="15" customHeight="1">
      <c r="A60" s="339" t="s">
        <v>457</v>
      </c>
      <c r="B60" s="478" t="s">
        <v>4647</v>
      </c>
      <c r="C60" s="422">
        <v>1241.2</v>
      </c>
      <c r="D60" s="339" t="s">
        <v>4711</v>
      </c>
      <c r="E60" s="520"/>
      <c r="F60" s="521"/>
      <c r="G60" s="522"/>
      <c r="H60" s="533"/>
      <c r="I60" s="522"/>
      <c r="J60" s="715"/>
      <c r="K60" s="524"/>
      <c r="L60" s="602"/>
      <c r="M60" s="252"/>
    </row>
    <row r="61" spans="1:13" ht="15" customHeight="1">
      <c r="A61" s="339" t="s">
        <v>457</v>
      </c>
      <c r="B61" s="478" t="s">
        <v>4648</v>
      </c>
      <c r="C61" s="422">
        <v>1241.2</v>
      </c>
      <c r="D61" s="339" t="s">
        <v>4711</v>
      </c>
      <c r="E61" s="520"/>
      <c r="F61" s="521"/>
      <c r="G61" s="522"/>
      <c r="H61" s="533"/>
      <c r="I61" s="522"/>
      <c r="J61" s="715"/>
      <c r="K61" s="524"/>
      <c r="L61" s="602"/>
      <c r="M61" s="252"/>
    </row>
    <row r="62" spans="1:13" ht="15" customHeight="1">
      <c r="A62" s="339" t="s">
        <v>457</v>
      </c>
      <c r="B62" s="478" t="s">
        <v>4649</v>
      </c>
      <c r="C62" s="446">
        <v>1241.2</v>
      </c>
      <c r="D62" s="339" t="s">
        <v>4711</v>
      </c>
      <c r="E62" s="520"/>
      <c r="F62" s="521"/>
      <c r="G62" s="522"/>
      <c r="H62" s="533"/>
      <c r="I62" s="522"/>
      <c r="J62" s="715"/>
      <c r="K62" s="524"/>
      <c r="L62" s="602"/>
      <c r="M62" s="252"/>
    </row>
    <row r="63" spans="1:13" ht="15" customHeight="1">
      <c r="A63" s="339" t="s">
        <v>457</v>
      </c>
      <c r="B63" s="478" t="s">
        <v>4650</v>
      </c>
      <c r="C63" s="446">
        <v>1241.2</v>
      </c>
      <c r="D63" s="339" t="s">
        <v>4711</v>
      </c>
      <c r="E63" s="520"/>
      <c r="F63" s="521"/>
      <c r="G63" s="522"/>
      <c r="H63" s="533"/>
      <c r="I63" s="522"/>
      <c r="J63" s="715"/>
      <c r="K63" s="524"/>
      <c r="L63" s="602"/>
      <c r="M63" s="252"/>
    </row>
    <row r="64" spans="1:13" ht="15" customHeight="1">
      <c r="A64" s="339" t="s">
        <v>136</v>
      </c>
      <c r="B64" s="508" t="s">
        <v>4651</v>
      </c>
      <c r="C64" s="468">
        <v>1241.2</v>
      </c>
      <c r="D64" s="339" t="s">
        <v>4711</v>
      </c>
      <c r="E64" s="520"/>
      <c r="F64" s="521"/>
      <c r="G64" s="522"/>
      <c r="H64" s="533"/>
      <c r="I64" s="522"/>
      <c r="J64" s="715"/>
      <c r="K64" s="524"/>
      <c r="L64" s="602"/>
      <c r="M64" s="252"/>
    </row>
    <row r="65" spans="1:13" ht="15" customHeight="1" thickBot="1">
      <c r="A65" s="362" t="s">
        <v>136</v>
      </c>
      <c r="B65" s="509" t="s">
        <v>4652</v>
      </c>
      <c r="C65" s="461">
        <v>1241.2</v>
      </c>
      <c r="D65" s="362" t="s">
        <v>4711</v>
      </c>
      <c r="E65" s="525"/>
      <c r="F65" s="526">
        <f>SUM(C57:C65)</f>
        <v>11170.800000000001</v>
      </c>
      <c r="G65" s="527"/>
      <c r="H65" s="537"/>
      <c r="I65" s="527">
        <v>803001</v>
      </c>
      <c r="J65" s="714">
        <f>F65/1.16</f>
        <v>9630.0000000000018</v>
      </c>
      <c r="K65" s="529">
        <f t="shared" si="1"/>
        <v>1540.8000000000004</v>
      </c>
      <c r="L65" s="602"/>
      <c r="M65" s="252"/>
    </row>
    <row r="66" spans="1:13" ht="15" customHeight="1" thickBot="1">
      <c r="A66" s="853" t="s">
        <v>2770</v>
      </c>
      <c r="B66" s="854">
        <v>2000280798</v>
      </c>
      <c r="C66" s="425">
        <v>-80572.39</v>
      </c>
      <c r="D66" s="372" t="s">
        <v>4718</v>
      </c>
      <c r="E66" s="543"/>
      <c r="F66" s="544">
        <f>SUM(C66)</f>
        <v>-80572.39</v>
      </c>
      <c r="G66" s="545"/>
      <c r="H66" s="546"/>
      <c r="I66" s="545">
        <v>302019</v>
      </c>
      <c r="J66" s="717">
        <f>F66/1.16</f>
        <v>-69458.956896551725</v>
      </c>
      <c r="K66" s="548">
        <f t="shared" si="1"/>
        <v>-11113.433103448277</v>
      </c>
      <c r="L66" s="602"/>
      <c r="M66" s="252"/>
    </row>
    <row r="67" spans="1:13" ht="15" customHeight="1" thickBot="1">
      <c r="A67" s="853" t="s">
        <v>2770</v>
      </c>
      <c r="B67" s="854">
        <v>2000280977</v>
      </c>
      <c r="C67" s="425">
        <v>-6883.72</v>
      </c>
      <c r="D67" s="372" t="s">
        <v>4717</v>
      </c>
      <c r="E67" s="543"/>
      <c r="F67" s="544">
        <f>SUM(C67)</f>
        <v>-6883.72</v>
      </c>
      <c r="G67" s="545"/>
      <c r="H67" s="546"/>
      <c r="I67" s="527">
        <v>302019</v>
      </c>
      <c r="J67" s="717">
        <f>F67/1.16</f>
        <v>-5934.2413793103451</v>
      </c>
      <c r="K67" s="548">
        <f t="shared" si="1"/>
        <v>-949.47862068965526</v>
      </c>
      <c r="L67" s="602"/>
      <c r="M67" s="252"/>
    </row>
    <row r="68" spans="1:13" ht="18" customHeight="1">
      <c r="A68" s="380"/>
      <c r="B68" s="414"/>
      <c r="C68" s="382"/>
      <c r="D68" s="380"/>
      <c r="E68" s="520"/>
      <c r="F68" s="521"/>
      <c r="G68" s="522"/>
      <c r="H68" s="533"/>
      <c r="I68" s="522"/>
      <c r="J68" s="715"/>
      <c r="K68" s="524"/>
      <c r="L68" s="602"/>
      <c r="M68" s="252"/>
    </row>
    <row r="69" spans="1:13" ht="15" customHeight="1">
      <c r="A69" s="380"/>
      <c r="B69" s="508"/>
      <c r="C69" s="569"/>
      <c r="D69" s="380"/>
      <c r="E69" s="520"/>
      <c r="F69" s="521"/>
      <c r="G69" s="522"/>
      <c r="H69" s="533"/>
      <c r="I69" s="522"/>
      <c r="J69" s="715"/>
      <c r="K69" s="524"/>
      <c r="L69" s="602"/>
      <c r="M69" s="252"/>
    </row>
    <row r="70" spans="1:13" ht="15" customHeight="1">
      <c r="A70" s="380"/>
      <c r="B70" s="414"/>
      <c r="C70" s="48"/>
      <c r="D70" s="380"/>
      <c r="E70" s="520"/>
      <c r="F70" s="521"/>
      <c r="G70" s="522"/>
      <c r="H70" s="533"/>
      <c r="I70" s="522"/>
      <c r="J70" s="715"/>
      <c r="K70" s="524"/>
      <c r="L70" s="602"/>
      <c r="M70" s="252"/>
    </row>
    <row r="71" spans="1:13" ht="15" customHeight="1">
      <c r="A71" s="325"/>
      <c r="B71" s="849"/>
      <c r="C71" s="281">
        <f>SUM(C6:C70)</f>
        <v>-31503.510000000024</v>
      </c>
      <c r="D71" s="281"/>
      <c r="E71" s="281"/>
      <c r="F71" s="281">
        <f>SUM(F6:F70)</f>
        <v>-31503.509999999987</v>
      </c>
      <c r="G71" s="281"/>
      <c r="H71" s="534">
        <f>SUM(H6:H70)</f>
        <v>0</v>
      </c>
      <c r="I71" s="281"/>
      <c r="J71" s="281">
        <f>SUM(J6:J70)</f>
        <v>-27158.198275862054</v>
      </c>
      <c r="K71" s="281">
        <f>SUM(K6:K70)</f>
        <v>-4345.3117241379296</v>
      </c>
      <c r="L71" s="281"/>
      <c r="M71" s="283"/>
    </row>
    <row r="72" spans="1:13" ht="15" customHeight="1">
      <c r="A72" s="278"/>
      <c r="B72" s="849"/>
      <c r="C72" s="240"/>
      <c r="D72" s="281"/>
      <c r="E72" s="281"/>
      <c r="F72" s="237"/>
      <c r="G72" s="240"/>
      <c r="H72" s="533"/>
      <c r="I72" s="240"/>
      <c r="J72" s="243"/>
      <c r="K72" s="251"/>
      <c r="L72" s="252"/>
      <c r="M72" s="252"/>
    </row>
    <row r="73" spans="1:13" ht="15" customHeight="1">
      <c r="A73" s="697"/>
      <c r="B73" s="1052"/>
      <c r="C73" s="1051"/>
      <c r="D73" s="1051"/>
      <c r="E73" s="1051"/>
      <c r="F73" s="1051"/>
      <c r="G73" s="240"/>
      <c r="H73" s="533"/>
      <c r="I73" s="240"/>
      <c r="J73" s="243"/>
      <c r="K73" s="251"/>
      <c r="L73" s="252"/>
      <c r="M73" s="252"/>
    </row>
    <row r="74" spans="1:13">
      <c r="A74" s="284"/>
      <c r="B74" s="595"/>
      <c r="C74" s="273"/>
      <c r="D74" s="281"/>
      <c r="E74" s="281"/>
      <c r="F74" s="281"/>
      <c r="G74" s="295"/>
      <c r="H74" s="534"/>
      <c r="I74" s="281"/>
      <c r="J74" s="281"/>
      <c r="K74" s="281"/>
      <c r="L74" s="286"/>
      <c r="M74" s="252"/>
    </row>
    <row r="75" spans="1:13" thickBot="1">
      <c r="A75" s="603"/>
      <c r="B75" s="595"/>
      <c r="C75" s="273"/>
      <c r="D75" s="250"/>
      <c r="E75" s="330" t="s">
        <v>4871</v>
      </c>
      <c r="F75" s="331">
        <v>43039</v>
      </c>
      <c r="G75" s="332">
        <v>206102.07</v>
      </c>
      <c r="H75" s="535"/>
      <c r="I75" s="239"/>
      <c r="J75" s="239"/>
      <c r="K75" s="252"/>
      <c r="L75" s="252"/>
      <c r="M75" s="288"/>
    </row>
    <row r="76" spans="1:13" ht="16.5" thickBot="1">
      <c r="A76" s="284"/>
      <c r="B76" s="273"/>
      <c r="C76" s="273"/>
      <c r="D76" s="250"/>
      <c r="E76" s="330" t="s">
        <v>4872</v>
      </c>
      <c r="F76" s="331">
        <v>43039</v>
      </c>
      <c r="G76" s="332">
        <v>438504.13</v>
      </c>
      <c r="H76" s="535"/>
      <c r="I76" s="239"/>
      <c r="J76" s="289" t="s">
        <v>551</v>
      </c>
      <c r="K76" s="290">
        <f>J71+K71-F71</f>
        <v>0</v>
      </c>
      <c r="L76" s="252"/>
      <c r="M76" s="288"/>
    </row>
    <row r="77" spans="1:13">
      <c r="A77" s="284"/>
      <c r="B77" s="273"/>
      <c r="C77" s="239"/>
      <c r="D77" s="252"/>
      <c r="E77" s="813"/>
      <c r="F77" s="812"/>
      <c r="G77" s="811"/>
      <c r="H77" s="535"/>
      <c r="I77" s="239"/>
      <c r="J77" s="239"/>
      <c r="K77" s="252"/>
      <c r="L77" s="252"/>
      <c r="M77" s="288"/>
    </row>
    <row r="78" spans="1:13">
      <c r="A78" s="284"/>
      <c r="B78" s="273"/>
      <c r="C78" s="273"/>
      <c r="D78" s="250"/>
      <c r="E78" s="239"/>
      <c r="F78" s="239"/>
      <c r="G78" s="239"/>
      <c r="H78" s="535"/>
      <c r="I78" s="239"/>
      <c r="J78" s="239"/>
      <c r="K78" s="252"/>
      <c r="L78" s="252"/>
      <c r="M78" s="288"/>
    </row>
    <row r="79" spans="1:13">
      <c r="A79" s="284"/>
      <c r="B79" s="273"/>
      <c r="C79" s="273"/>
      <c r="D79" s="250"/>
      <c r="E79" s="239"/>
      <c r="F79" s="239"/>
      <c r="G79" s="239"/>
      <c r="H79" s="535"/>
      <c r="I79" s="239"/>
      <c r="J79" s="239"/>
      <c r="K79" s="252"/>
      <c r="L79" s="252"/>
      <c r="M79" s="288"/>
    </row>
    <row r="80" spans="1:13">
      <c r="A80" s="284"/>
      <c r="B80" s="273"/>
      <c r="C80" s="273"/>
      <c r="D80" s="291"/>
      <c r="E80" s="292"/>
      <c r="F80" s="292"/>
      <c r="G80" s="292"/>
      <c r="H80" s="536"/>
      <c r="I80" s="292"/>
      <c r="J80" s="292"/>
      <c r="K80" s="288"/>
      <c r="L80" s="288"/>
      <c r="M80" s="288"/>
    </row>
    <row r="81" spans="1:13">
      <c r="A81" s="604"/>
      <c r="B81" s="605"/>
      <c r="C81" s="606"/>
      <c r="D81" s="520"/>
      <c r="E81" s="292"/>
      <c r="F81" s="292"/>
      <c r="G81" s="292"/>
      <c r="H81" s="536"/>
      <c r="I81" s="292"/>
      <c r="J81" s="292"/>
      <c r="K81" s="288"/>
      <c r="L81" s="288"/>
      <c r="M81" s="288"/>
    </row>
    <row r="82" spans="1:13">
      <c r="A82" s="294"/>
      <c r="B82" s="239" t="s">
        <v>25</v>
      </c>
      <c r="C82" s="239"/>
      <c r="D82" s="239"/>
      <c r="E82" s="240"/>
      <c r="F82" s="240"/>
      <c r="G82" s="240"/>
      <c r="H82" s="533"/>
      <c r="I82" s="240"/>
      <c r="K82" s="295"/>
      <c r="L82" s="252"/>
      <c r="M82" s="252"/>
    </row>
    <row r="83" spans="1:13">
      <c r="A83" s="296"/>
      <c r="B83" s="239" t="s">
        <v>127</v>
      </c>
      <c r="C83" s="239"/>
      <c r="D83" s="239"/>
      <c r="E83" s="240"/>
      <c r="F83" s="240"/>
      <c r="G83" s="240"/>
      <c r="H83" s="533"/>
      <c r="I83" s="240"/>
      <c r="K83" s="295"/>
      <c r="L83" s="252"/>
      <c r="M83" s="252"/>
    </row>
    <row r="84" spans="1:13">
      <c r="A84" s="297"/>
      <c r="B84" s="239" t="s">
        <v>161</v>
      </c>
      <c r="C84" s="239"/>
      <c r="D84" s="239"/>
      <c r="E84" s="240"/>
      <c r="F84" s="240"/>
      <c r="G84" s="240"/>
      <c r="H84" s="533"/>
      <c r="I84" s="240"/>
      <c r="K84" s="295"/>
      <c r="L84" s="252"/>
      <c r="M84" s="252"/>
    </row>
    <row r="85" spans="1:13">
      <c r="A85" s="239"/>
      <c r="B85" s="239"/>
      <c r="C85" s="239"/>
      <c r="D85" s="239"/>
      <c r="E85" s="240"/>
      <c r="F85" s="240"/>
      <c r="G85" s="240"/>
      <c r="H85" s="533"/>
      <c r="I85" s="240"/>
      <c r="K85" s="295"/>
      <c r="L85" s="252"/>
      <c r="M85" s="252"/>
    </row>
    <row r="86" spans="1:13">
      <c r="A86" s="239"/>
      <c r="B86" s="239"/>
      <c r="C86" s="239"/>
      <c r="D86" s="239"/>
      <c r="E86" s="240"/>
      <c r="F86" s="240"/>
      <c r="G86" s="240"/>
      <c r="H86" s="533"/>
      <c r="I86" s="240"/>
      <c r="K86" s="295"/>
      <c r="L86" s="252"/>
      <c r="M86" s="252"/>
    </row>
    <row r="87" spans="1:13">
      <c r="K87" s="45"/>
      <c r="L87" s="49"/>
      <c r="M87" s="49"/>
    </row>
    <row r="88" spans="1:13">
      <c r="K88" s="45"/>
      <c r="L88" s="49"/>
      <c r="M88" s="49"/>
    </row>
    <row r="89" spans="1:13">
      <c r="K89" s="45"/>
      <c r="L89" s="49"/>
      <c r="M89" s="49"/>
    </row>
    <row r="90" spans="1:13">
      <c r="K90" s="45"/>
      <c r="L90" s="49"/>
      <c r="M90" s="49"/>
    </row>
    <row r="91" spans="1:13">
      <c r="K91" s="45"/>
      <c r="L91" s="49"/>
      <c r="M91" s="49"/>
    </row>
    <row r="92" spans="1:13">
      <c r="K92" s="45"/>
      <c r="L92" s="49"/>
      <c r="M92" s="49"/>
    </row>
    <row r="93" spans="1:13">
      <c r="K93" s="45"/>
      <c r="L93" s="49"/>
      <c r="M93" s="49"/>
    </row>
    <row r="94" spans="1:13">
      <c r="K94" s="45"/>
      <c r="L94" s="49"/>
      <c r="M94" s="49"/>
    </row>
    <row r="95" spans="1:13">
      <c r="K95" s="45"/>
      <c r="L95" s="49"/>
      <c r="M95" s="49"/>
    </row>
    <row r="96" spans="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</sheetData>
  <autoFilter ref="A5:L74"/>
  <sortState ref="A6:D65">
    <sortCondition ref="D6:D65"/>
  </sortState>
  <mergeCells count="3">
    <mergeCell ref="I3:K3"/>
    <mergeCell ref="A4:D4"/>
    <mergeCell ref="B73:F7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72"/>
  <sheetViews>
    <sheetView zoomScale="101" zoomScaleNormal="101" workbookViewId="0">
      <pane ySplit="4" topLeftCell="A5" activePane="bottomLeft" state="frozenSplit"/>
      <selection pane="bottomLeft" activeCell="N9" sqref="N9:N34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4721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4726</v>
      </c>
      <c r="B5" s="343" t="s">
        <v>2731</v>
      </c>
      <c r="C5" s="343" t="s">
        <v>2110</v>
      </c>
      <c r="D5" s="431"/>
      <c r="E5" s="431"/>
      <c r="F5" s="431"/>
      <c r="G5" s="344">
        <v>-11456.16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2148</v>
      </c>
      <c r="O5" s="339" t="s">
        <v>134</v>
      </c>
      <c r="P5" s="339" t="s">
        <v>4822</v>
      </c>
      <c r="Q5" s="642"/>
      <c r="R5" s="29"/>
    </row>
    <row r="6" spans="1:18" s="24" customFormat="1" ht="12.75">
      <c r="A6" s="343" t="s">
        <v>4727</v>
      </c>
      <c r="B6" s="343" t="s">
        <v>2731</v>
      </c>
      <c r="C6" s="343" t="s">
        <v>3309</v>
      </c>
      <c r="D6" s="431"/>
      <c r="E6" s="431"/>
      <c r="F6" s="431"/>
      <c r="G6" s="344">
        <v>-9000.44</v>
      </c>
      <c r="H6" s="335"/>
      <c r="I6" s="399"/>
      <c r="J6" s="336"/>
      <c r="K6" s="337"/>
      <c r="L6" s="337"/>
      <c r="M6" s="637" t="s">
        <v>138</v>
      </c>
      <c r="N6" s="339" t="s">
        <v>3364</v>
      </c>
      <c r="O6" s="339" t="s">
        <v>141</v>
      </c>
      <c r="P6" s="339" t="s">
        <v>4821</v>
      </c>
      <c r="Q6" s="642"/>
      <c r="R6" s="29"/>
    </row>
    <row r="7" spans="1:18" s="24" customFormat="1" ht="12.75">
      <c r="A7" s="343" t="s">
        <v>4727</v>
      </c>
      <c r="B7" s="343" t="s">
        <v>2731</v>
      </c>
      <c r="C7" s="343" t="s">
        <v>962</v>
      </c>
      <c r="D7" s="431"/>
      <c r="E7" s="431"/>
      <c r="F7" s="431"/>
      <c r="G7" s="344">
        <v>-9000.44</v>
      </c>
      <c r="H7" s="335"/>
      <c r="I7" s="399"/>
      <c r="J7" s="336"/>
      <c r="K7" s="337"/>
      <c r="L7" s="337"/>
      <c r="M7" s="637" t="s">
        <v>138</v>
      </c>
      <c r="N7" s="339" t="s">
        <v>1024</v>
      </c>
      <c r="O7" s="339" t="s">
        <v>141</v>
      </c>
      <c r="P7" s="339" t="s">
        <v>4821</v>
      </c>
      <c r="Q7" s="642"/>
      <c r="R7" s="29"/>
    </row>
    <row r="8" spans="1:18" s="24" customFormat="1" ht="12.75">
      <c r="A8" s="343" t="s">
        <v>4728</v>
      </c>
      <c r="B8" s="343" t="s">
        <v>2731</v>
      </c>
      <c r="C8" s="343" t="s">
        <v>4452</v>
      </c>
      <c r="D8" s="431"/>
      <c r="E8" s="431"/>
      <c r="F8" s="431"/>
      <c r="G8" s="344">
        <v>-11456.16</v>
      </c>
      <c r="H8" s="335" t="s">
        <v>135</v>
      </c>
      <c r="I8" s="399"/>
      <c r="J8" s="336"/>
      <c r="K8" s="337"/>
      <c r="L8" s="337"/>
      <c r="M8" s="637" t="s">
        <v>138</v>
      </c>
      <c r="N8" s="339" t="s">
        <v>4478</v>
      </c>
      <c r="O8" s="339" t="s">
        <v>134</v>
      </c>
      <c r="P8" s="339" t="s">
        <v>4820</v>
      </c>
      <c r="Q8" s="642"/>
      <c r="R8" s="29"/>
    </row>
    <row r="9" spans="1:18" s="24" customFormat="1" ht="12.75">
      <c r="A9" s="445" t="s">
        <v>4729</v>
      </c>
      <c r="B9" s="445" t="s">
        <v>2834</v>
      </c>
      <c r="C9" s="478" t="s">
        <v>4730</v>
      </c>
      <c r="D9" s="431"/>
      <c r="E9" s="431"/>
      <c r="F9" s="431"/>
      <c r="G9" s="422">
        <v>1241.2</v>
      </c>
      <c r="H9" s="335"/>
      <c r="I9" s="399"/>
      <c r="J9" s="336"/>
      <c r="K9" s="337"/>
      <c r="L9" s="337"/>
      <c r="M9" s="637" t="s">
        <v>138</v>
      </c>
      <c r="N9" s="339" t="s">
        <v>4779</v>
      </c>
      <c r="O9" s="339" t="s">
        <v>457</v>
      </c>
      <c r="P9" s="339" t="s">
        <v>4825</v>
      </c>
      <c r="Q9" s="642"/>
      <c r="R9" s="29"/>
    </row>
    <row r="10" spans="1:18" s="24" customFormat="1" ht="12.75">
      <c r="A10" s="445" t="s">
        <v>4729</v>
      </c>
      <c r="B10" s="445" t="s">
        <v>2834</v>
      </c>
      <c r="C10" s="478" t="s">
        <v>4731</v>
      </c>
      <c r="D10" s="431"/>
      <c r="E10" s="431"/>
      <c r="F10" s="431"/>
      <c r="G10" s="422">
        <v>1241.2</v>
      </c>
      <c r="H10" s="335"/>
      <c r="I10" s="399"/>
      <c r="J10" s="336"/>
      <c r="K10" s="337"/>
      <c r="L10" s="337"/>
      <c r="M10" s="637" t="s">
        <v>138</v>
      </c>
      <c r="N10" s="339" t="s">
        <v>4780</v>
      </c>
      <c r="O10" s="339" t="s">
        <v>136</v>
      </c>
      <c r="P10" s="339" t="s">
        <v>4825</v>
      </c>
      <c r="Q10" s="642"/>
      <c r="R10" s="29"/>
    </row>
    <row r="11" spans="1:18" s="24" customFormat="1" ht="12.75">
      <c r="A11" s="445" t="s">
        <v>4729</v>
      </c>
      <c r="B11" s="445" t="s">
        <v>2834</v>
      </c>
      <c r="C11" s="478" t="s">
        <v>4732</v>
      </c>
      <c r="D11" s="431"/>
      <c r="E11" s="431"/>
      <c r="F11" s="431"/>
      <c r="G11" s="422">
        <v>1241.2</v>
      </c>
      <c r="H11" s="335"/>
      <c r="I11" s="399"/>
      <c r="J11" s="336"/>
      <c r="K11" s="337"/>
      <c r="L11" s="337"/>
      <c r="M11" s="637" t="s">
        <v>138</v>
      </c>
      <c r="N11" s="339" t="s">
        <v>4781</v>
      </c>
      <c r="O11" s="339" t="s">
        <v>136</v>
      </c>
      <c r="P11" s="339" t="s">
        <v>4825</v>
      </c>
      <c r="Q11" s="642"/>
      <c r="R11" s="29"/>
    </row>
    <row r="12" spans="1:18" s="24" customFormat="1" ht="12.75">
      <c r="A12" s="445" t="s">
        <v>4726</v>
      </c>
      <c r="B12" s="445" t="s">
        <v>2834</v>
      </c>
      <c r="C12" s="478" t="s">
        <v>4733</v>
      </c>
      <c r="D12" s="431"/>
      <c r="E12" s="431"/>
      <c r="F12" s="431"/>
      <c r="G12" s="422">
        <v>1241.2</v>
      </c>
      <c r="H12" s="335"/>
      <c r="I12" s="399"/>
      <c r="J12" s="336"/>
      <c r="K12" s="337"/>
      <c r="L12" s="337"/>
      <c r="M12" s="637" t="s">
        <v>138</v>
      </c>
      <c r="N12" s="339" t="s">
        <v>4782</v>
      </c>
      <c r="O12" s="339" t="s">
        <v>136</v>
      </c>
      <c r="P12" s="339" t="s">
        <v>4826</v>
      </c>
      <c r="Q12" s="642"/>
      <c r="R12" s="29"/>
    </row>
    <row r="13" spans="1:18" s="24" customFormat="1" ht="12.75">
      <c r="A13" s="445" t="s">
        <v>4726</v>
      </c>
      <c r="B13" s="445" t="s">
        <v>2834</v>
      </c>
      <c r="C13" s="478" t="s">
        <v>4734</v>
      </c>
      <c r="D13" s="431"/>
      <c r="E13" s="431"/>
      <c r="F13" s="431"/>
      <c r="G13" s="422">
        <v>1241.2</v>
      </c>
      <c r="H13" s="335"/>
      <c r="I13" s="399"/>
      <c r="J13" s="336"/>
      <c r="K13" s="337"/>
      <c r="L13" s="337"/>
      <c r="M13" s="637" t="s">
        <v>138</v>
      </c>
      <c r="N13" s="339" t="s">
        <v>4783</v>
      </c>
      <c r="O13" s="339" t="s">
        <v>2905</v>
      </c>
      <c r="P13" s="339" t="s">
        <v>4826</v>
      </c>
      <c r="Q13" s="642"/>
      <c r="R13" s="29"/>
    </row>
    <row r="14" spans="1:18" s="24" customFormat="1" ht="12.75">
      <c r="A14" s="445" t="s">
        <v>4726</v>
      </c>
      <c r="B14" s="445" t="s">
        <v>2834</v>
      </c>
      <c r="C14" s="478" t="s">
        <v>4735</v>
      </c>
      <c r="D14" s="431"/>
      <c r="E14" s="431"/>
      <c r="F14" s="431"/>
      <c r="G14" s="422">
        <v>1241.2</v>
      </c>
      <c r="H14" s="335"/>
      <c r="I14" s="399"/>
      <c r="J14" s="336"/>
      <c r="K14" s="337"/>
      <c r="L14" s="337"/>
      <c r="M14" s="637" t="s">
        <v>138</v>
      </c>
      <c r="N14" s="339" t="s">
        <v>4785</v>
      </c>
      <c r="O14" s="339" t="s">
        <v>2905</v>
      </c>
      <c r="P14" s="339" t="s">
        <v>4826</v>
      </c>
      <c r="Q14" s="642"/>
      <c r="R14" s="29"/>
    </row>
    <row r="15" spans="1:18" s="24" customFormat="1" ht="12.75">
      <c r="A15" s="445" t="s">
        <v>4726</v>
      </c>
      <c r="B15" s="445" t="s">
        <v>2834</v>
      </c>
      <c r="C15" s="478" t="s">
        <v>4736</v>
      </c>
      <c r="D15" s="431"/>
      <c r="E15" s="431"/>
      <c r="F15" s="431"/>
      <c r="G15" s="422">
        <v>1241.2</v>
      </c>
      <c r="H15" s="335"/>
      <c r="I15" s="399"/>
      <c r="J15" s="336"/>
      <c r="K15" s="337"/>
      <c r="L15" s="337"/>
      <c r="M15" s="637" t="s">
        <v>138</v>
      </c>
      <c r="N15" s="339" t="s">
        <v>4784</v>
      </c>
      <c r="O15" s="339" t="s">
        <v>2905</v>
      </c>
      <c r="P15" s="339" t="s">
        <v>4826</v>
      </c>
      <c r="Q15" s="642"/>
      <c r="R15" s="29"/>
    </row>
    <row r="16" spans="1:18" s="24" customFormat="1" ht="12.75">
      <c r="A16" s="445" t="s">
        <v>4726</v>
      </c>
      <c r="B16" s="445" t="s">
        <v>2834</v>
      </c>
      <c r="C16" s="478" t="s">
        <v>4737</v>
      </c>
      <c r="D16" s="431"/>
      <c r="E16" s="431"/>
      <c r="F16" s="431"/>
      <c r="G16" s="422">
        <v>1241.2</v>
      </c>
      <c r="H16" s="335"/>
      <c r="I16" s="399"/>
      <c r="J16" s="336"/>
      <c r="K16" s="337"/>
      <c r="L16" s="337"/>
      <c r="M16" s="637" t="s">
        <v>138</v>
      </c>
      <c r="N16" s="339" t="s">
        <v>4786</v>
      </c>
      <c r="O16" s="339" t="s">
        <v>2905</v>
      </c>
      <c r="P16" s="339" t="s">
        <v>4826</v>
      </c>
      <c r="Q16" s="642"/>
      <c r="R16" s="29"/>
    </row>
    <row r="17" spans="1:18" s="24" customFormat="1" ht="12.75">
      <c r="A17" s="445" t="s">
        <v>4726</v>
      </c>
      <c r="B17" s="445" t="s">
        <v>2834</v>
      </c>
      <c r="C17" s="478" t="s">
        <v>4738</v>
      </c>
      <c r="D17" s="431"/>
      <c r="E17" s="431"/>
      <c r="F17" s="431"/>
      <c r="G17" s="422">
        <v>1241.2</v>
      </c>
      <c r="H17" s="335"/>
      <c r="I17" s="399"/>
      <c r="J17" s="336"/>
      <c r="K17" s="337"/>
      <c r="L17" s="337"/>
      <c r="M17" s="637" t="s">
        <v>138</v>
      </c>
      <c r="N17" s="339" t="s">
        <v>4787</v>
      </c>
      <c r="O17" s="339" t="s">
        <v>2905</v>
      </c>
      <c r="P17" s="339" t="s">
        <v>4826</v>
      </c>
      <c r="Q17" s="642"/>
      <c r="R17" s="29"/>
    </row>
    <row r="18" spans="1:18" s="24" customFormat="1" ht="12.75">
      <c r="A18" s="445" t="s">
        <v>4726</v>
      </c>
      <c r="B18" s="445" t="s">
        <v>2834</v>
      </c>
      <c r="C18" s="478" t="s">
        <v>4739</v>
      </c>
      <c r="D18" s="431"/>
      <c r="E18" s="431"/>
      <c r="F18" s="431"/>
      <c r="G18" s="422">
        <v>1241.2</v>
      </c>
      <c r="H18" s="335"/>
      <c r="I18" s="399"/>
      <c r="J18" s="336"/>
      <c r="K18" s="337"/>
      <c r="L18" s="337"/>
      <c r="M18" s="637" t="s">
        <v>138</v>
      </c>
      <c r="N18" s="339" t="s">
        <v>4788</v>
      </c>
      <c r="O18" s="339" t="s">
        <v>2905</v>
      </c>
      <c r="P18" s="339" t="s">
        <v>4826</v>
      </c>
      <c r="Q18" s="642"/>
      <c r="R18" s="29"/>
    </row>
    <row r="19" spans="1:18" s="24" customFormat="1" ht="12.75">
      <c r="A19" s="445" t="s">
        <v>4726</v>
      </c>
      <c r="B19" s="445" t="s">
        <v>2834</v>
      </c>
      <c r="C19" s="478" t="s">
        <v>4740</v>
      </c>
      <c r="D19" s="431"/>
      <c r="E19" s="431"/>
      <c r="F19" s="431"/>
      <c r="G19" s="422">
        <v>1241.2</v>
      </c>
      <c r="H19" s="335"/>
      <c r="I19" s="399"/>
      <c r="J19" s="336"/>
      <c r="K19" s="337"/>
      <c r="L19" s="337"/>
      <c r="M19" s="637" t="s">
        <v>138</v>
      </c>
      <c r="N19" s="339" t="s">
        <v>4789</v>
      </c>
      <c r="O19" s="339" t="s">
        <v>2905</v>
      </c>
      <c r="P19" s="339" t="s">
        <v>4826</v>
      </c>
      <c r="Q19" s="642"/>
      <c r="R19" s="29"/>
    </row>
    <row r="20" spans="1:18" s="24" customFormat="1" ht="12.75">
      <c r="A20" s="445" t="s">
        <v>4726</v>
      </c>
      <c r="B20" s="445" t="s">
        <v>2834</v>
      </c>
      <c r="C20" s="478" t="s">
        <v>4741</v>
      </c>
      <c r="D20" s="431"/>
      <c r="E20" s="431"/>
      <c r="F20" s="431"/>
      <c r="G20" s="422">
        <v>1241.2</v>
      </c>
      <c r="H20" s="335"/>
      <c r="I20" s="399"/>
      <c r="J20" s="336"/>
      <c r="K20" s="337"/>
      <c r="L20" s="337"/>
      <c r="M20" s="637" t="s">
        <v>138</v>
      </c>
      <c r="N20" s="339" t="s">
        <v>4790</v>
      </c>
      <c r="O20" s="339" t="s">
        <v>2905</v>
      </c>
      <c r="P20" s="339" t="s">
        <v>4826</v>
      </c>
      <c r="Q20" s="642"/>
      <c r="R20" s="29"/>
    </row>
    <row r="21" spans="1:18" s="24" customFormat="1" ht="12.75">
      <c r="A21" s="445" t="s">
        <v>4727</v>
      </c>
      <c r="B21" s="445" t="s">
        <v>2834</v>
      </c>
      <c r="C21" s="445" t="s">
        <v>4742</v>
      </c>
      <c r="D21" s="431"/>
      <c r="E21" s="431"/>
      <c r="F21" s="431"/>
      <c r="G21" s="422">
        <v>1241.2</v>
      </c>
      <c r="H21" s="335"/>
      <c r="I21" s="399"/>
      <c r="J21" s="336"/>
      <c r="K21" s="337"/>
      <c r="L21" s="337"/>
      <c r="M21" s="637" t="s">
        <v>138</v>
      </c>
      <c r="N21" s="339" t="s">
        <v>4791</v>
      </c>
      <c r="O21" s="339" t="s">
        <v>457</v>
      </c>
      <c r="P21" s="339" t="s">
        <v>4827</v>
      </c>
      <c r="Q21" s="642"/>
      <c r="R21" s="29"/>
    </row>
    <row r="22" spans="1:18" s="24" customFormat="1" ht="12.75">
      <c r="A22" s="445" t="s">
        <v>4728</v>
      </c>
      <c r="B22" s="445" t="s">
        <v>2834</v>
      </c>
      <c r="C22" s="445" t="s">
        <v>4743</v>
      </c>
      <c r="D22" s="431"/>
      <c r="E22" s="431"/>
      <c r="F22" s="431"/>
      <c r="G22" s="422">
        <v>1241.2</v>
      </c>
      <c r="H22" s="335"/>
      <c r="I22" s="399"/>
      <c r="J22" s="336"/>
      <c r="K22" s="337"/>
      <c r="L22" s="337"/>
      <c r="M22" s="637" t="s">
        <v>138</v>
      </c>
      <c r="N22" s="339" t="s">
        <v>4792</v>
      </c>
      <c r="O22" s="339" t="s">
        <v>390</v>
      </c>
      <c r="P22" s="339" t="s">
        <v>4828</v>
      </c>
      <c r="Q22" s="642"/>
      <c r="R22" s="29"/>
    </row>
    <row r="23" spans="1:18" s="24" customFormat="1" ht="12.75">
      <c r="A23" s="445" t="s">
        <v>4728</v>
      </c>
      <c r="B23" s="445" t="s">
        <v>2834</v>
      </c>
      <c r="C23" s="445" t="s">
        <v>4744</v>
      </c>
      <c r="D23" s="431"/>
      <c r="E23" s="431"/>
      <c r="F23" s="431"/>
      <c r="G23" s="422">
        <v>1241.2</v>
      </c>
      <c r="H23" s="335"/>
      <c r="I23" s="399"/>
      <c r="J23" s="336"/>
      <c r="K23" s="337"/>
      <c r="L23" s="337"/>
      <c r="M23" s="637" t="s">
        <v>138</v>
      </c>
      <c r="N23" s="339" t="s">
        <v>4793</v>
      </c>
      <c r="O23" s="339" t="s">
        <v>136</v>
      </c>
      <c r="P23" s="339" t="s">
        <v>4828</v>
      </c>
      <c r="Q23" s="642"/>
      <c r="R23" s="29"/>
    </row>
    <row r="24" spans="1:18" s="24" customFormat="1" ht="12.75">
      <c r="A24" s="445" t="s">
        <v>4728</v>
      </c>
      <c r="B24" s="445" t="s">
        <v>2834</v>
      </c>
      <c r="C24" s="445" t="s">
        <v>4745</v>
      </c>
      <c r="D24" s="431"/>
      <c r="E24" s="431"/>
      <c r="F24" s="431"/>
      <c r="G24" s="422">
        <v>1241.2</v>
      </c>
      <c r="H24" s="335"/>
      <c r="I24" s="399"/>
      <c r="J24" s="336"/>
      <c r="K24" s="337"/>
      <c r="L24" s="337"/>
      <c r="M24" s="637" t="s">
        <v>138</v>
      </c>
      <c r="N24" s="339" t="s">
        <v>4794</v>
      </c>
      <c r="O24" s="339" t="s">
        <v>136</v>
      </c>
      <c r="P24" s="339" t="s">
        <v>4828</v>
      </c>
      <c r="Q24" s="642"/>
      <c r="R24" s="29"/>
    </row>
    <row r="25" spans="1:18" s="24" customFormat="1" ht="12.75">
      <c r="A25" s="445" t="s">
        <v>4728</v>
      </c>
      <c r="B25" s="445" t="s">
        <v>2834</v>
      </c>
      <c r="C25" s="445" t="s">
        <v>4746</v>
      </c>
      <c r="D25" s="431"/>
      <c r="E25" s="431"/>
      <c r="F25" s="431"/>
      <c r="G25" s="422">
        <v>1241.2</v>
      </c>
      <c r="H25" s="335"/>
      <c r="I25" s="399"/>
      <c r="J25" s="336"/>
      <c r="K25" s="337"/>
      <c r="L25" s="337"/>
      <c r="M25" s="637" t="s">
        <v>138</v>
      </c>
      <c r="N25" s="339" t="s">
        <v>4795</v>
      </c>
      <c r="O25" s="339" t="s">
        <v>136</v>
      </c>
      <c r="P25" s="339" t="s">
        <v>4828</v>
      </c>
      <c r="Q25" s="642"/>
      <c r="R25" s="29"/>
    </row>
    <row r="26" spans="1:18" s="24" customFormat="1" ht="12.75">
      <c r="A26" s="445" t="s">
        <v>4728</v>
      </c>
      <c r="B26" s="445" t="s">
        <v>2834</v>
      </c>
      <c r="C26" s="445" t="s">
        <v>4747</v>
      </c>
      <c r="D26" s="431"/>
      <c r="E26" s="431"/>
      <c r="F26" s="431"/>
      <c r="G26" s="422">
        <v>1241.2</v>
      </c>
      <c r="H26" s="335"/>
      <c r="I26" s="399"/>
      <c r="J26" s="336"/>
      <c r="K26" s="337"/>
      <c r="L26" s="337"/>
      <c r="M26" s="637" t="s">
        <v>138</v>
      </c>
      <c r="N26" s="339" t="s">
        <v>4796</v>
      </c>
      <c r="O26" s="339" t="s">
        <v>383</v>
      </c>
      <c r="P26" s="339" t="s">
        <v>4828</v>
      </c>
      <c r="Q26" s="642"/>
      <c r="R26" s="29"/>
    </row>
    <row r="27" spans="1:18" s="24" customFormat="1" ht="12.75">
      <c r="A27" s="445" t="s">
        <v>4728</v>
      </c>
      <c r="B27" s="445" t="s">
        <v>2834</v>
      </c>
      <c r="C27" s="445" t="s">
        <v>4748</v>
      </c>
      <c r="D27" s="431"/>
      <c r="E27" s="431"/>
      <c r="F27" s="431"/>
      <c r="G27" s="422">
        <v>1241.2</v>
      </c>
      <c r="H27" s="335"/>
      <c r="I27" s="399"/>
      <c r="J27" s="336"/>
      <c r="K27" s="337"/>
      <c r="L27" s="337"/>
      <c r="M27" s="637" t="s">
        <v>138</v>
      </c>
      <c r="N27" s="339" t="s">
        <v>4797</v>
      </c>
      <c r="O27" s="339" t="s">
        <v>2905</v>
      </c>
      <c r="P27" s="339" t="s">
        <v>4828</v>
      </c>
      <c r="Q27" s="642"/>
      <c r="R27" s="29"/>
    </row>
    <row r="28" spans="1:18" s="24" customFormat="1" ht="12.75">
      <c r="A28" s="445" t="s">
        <v>4758</v>
      </c>
      <c r="B28" s="445" t="s">
        <v>2834</v>
      </c>
      <c r="C28" s="478" t="s">
        <v>4769</v>
      </c>
      <c r="D28" s="431"/>
      <c r="E28" s="431"/>
      <c r="F28" s="431"/>
      <c r="G28" s="446">
        <v>1241.2</v>
      </c>
      <c r="H28" s="335"/>
      <c r="I28" s="399"/>
      <c r="J28" s="336"/>
      <c r="K28" s="337"/>
      <c r="L28" s="337"/>
      <c r="M28" s="637" t="s">
        <v>138</v>
      </c>
      <c r="N28" s="339" t="s">
        <v>4798</v>
      </c>
      <c r="O28" s="339" t="s">
        <v>1136</v>
      </c>
      <c r="P28" s="339" t="s">
        <v>4824</v>
      </c>
      <c r="Q28" s="642"/>
      <c r="R28" s="29"/>
    </row>
    <row r="29" spans="1:18" s="24" customFormat="1" ht="12.75">
      <c r="A29" s="445" t="s">
        <v>4758</v>
      </c>
      <c r="B29" s="445" t="s">
        <v>2834</v>
      </c>
      <c r="C29" s="478" t="s">
        <v>4770</v>
      </c>
      <c r="D29" s="431"/>
      <c r="E29" s="431"/>
      <c r="F29" s="431"/>
      <c r="G29" s="446">
        <v>1241.2</v>
      </c>
      <c r="H29" s="335"/>
      <c r="I29" s="399"/>
      <c r="J29" s="336"/>
      <c r="K29" s="337"/>
      <c r="L29" s="337"/>
      <c r="M29" s="637" t="s">
        <v>138</v>
      </c>
      <c r="N29" s="339" t="s">
        <v>4799</v>
      </c>
      <c r="O29" s="339" t="s">
        <v>136</v>
      </c>
      <c r="P29" s="339" t="s">
        <v>4824</v>
      </c>
      <c r="Q29" s="642"/>
      <c r="R29" s="29"/>
    </row>
    <row r="30" spans="1:18" s="24" customFormat="1" ht="12.75">
      <c r="A30" s="445" t="s">
        <v>4758</v>
      </c>
      <c r="B30" s="445" t="s">
        <v>2834</v>
      </c>
      <c r="C30" s="478" t="s">
        <v>4771</v>
      </c>
      <c r="D30" s="431"/>
      <c r="E30" s="431"/>
      <c r="F30" s="431"/>
      <c r="G30" s="446">
        <v>1241.2</v>
      </c>
      <c r="H30" s="335"/>
      <c r="I30" s="399"/>
      <c r="J30" s="336"/>
      <c r="K30" s="337"/>
      <c r="L30" s="337"/>
      <c r="M30" s="637" t="s">
        <v>138</v>
      </c>
      <c r="N30" s="339" t="s">
        <v>4800</v>
      </c>
      <c r="O30" s="339" t="s">
        <v>136</v>
      </c>
      <c r="P30" s="339" t="s">
        <v>4824</v>
      </c>
      <c r="Q30" s="642"/>
      <c r="R30" s="29"/>
    </row>
    <row r="31" spans="1:18" s="24" customFormat="1" ht="12.75">
      <c r="A31" s="445" t="s">
        <v>4758</v>
      </c>
      <c r="B31" s="445" t="s">
        <v>2834</v>
      </c>
      <c r="C31" s="478" t="s">
        <v>4772</v>
      </c>
      <c r="D31" s="431"/>
      <c r="E31" s="431"/>
      <c r="F31" s="431"/>
      <c r="G31" s="446">
        <v>1241.2</v>
      </c>
      <c r="H31" s="335"/>
      <c r="I31" s="399"/>
      <c r="J31" s="336"/>
      <c r="K31" s="337"/>
      <c r="L31" s="337"/>
      <c r="M31" s="637" t="s">
        <v>138</v>
      </c>
      <c r="N31" s="339" t="s">
        <v>4801</v>
      </c>
      <c r="O31" s="339" t="s">
        <v>457</v>
      </c>
      <c r="P31" s="339" t="s">
        <v>4824</v>
      </c>
      <c r="Q31" s="642"/>
      <c r="R31" s="29"/>
    </row>
    <row r="32" spans="1:18" s="24" customFormat="1" ht="12.75">
      <c r="A32" s="445" t="s">
        <v>4758</v>
      </c>
      <c r="B32" s="445" t="s">
        <v>2834</v>
      </c>
      <c r="C32" s="478" t="s">
        <v>4773</v>
      </c>
      <c r="D32" s="431"/>
      <c r="E32" s="431"/>
      <c r="F32" s="431"/>
      <c r="G32" s="446">
        <v>1241.2</v>
      </c>
      <c r="H32" s="335"/>
      <c r="I32" s="399"/>
      <c r="J32" s="336"/>
      <c r="K32" s="337"/>
      <c r="L32" s="337"/>
      <c r="M32" s="637" t="s">
        <v>138</v>
      </c>
      <c r="N32" s="339" t="s">
        <v>4802</v>
      </c>
      <c r="O32" s="339" t="s">
        <v>2905</v>
      </c>
      <c r="P32" s="339" t="s">
        <v>4824</v>
      </c>
      <c r="Q32" s="642"/>
      <c r="R32" s="29"/>
    </row>
    <row r="33" spans="1:18" s="24" customFormat="1" ht="12.75">
      <c r="A33" s="445" t="s">
        <v>4758</v>
      </c>
      <c r="B33" s="445" t="s">
        <v>2834</v>
      </c>
      <c r="C33" s="478" t="s">
        <v>4774</v>
      </c>
      <c r="D33" s="431"/>
      <c r="E33" s="431"/>
      <c r="F33" s="431"/>
      <c r="G33" s="446">
        <v>1241.2</v>
      </c>
      <c r="H33" s="335"/>
      <c r="I33" s="399"/>
      <c r="J33" s="336"/>
      <c r="K33" s="337"/>
      <c r="L33" s="337"/>
      <c r="M33" s="637" t="s">
        <v>138</v>
      </c>
      <c r="N33" s="339" t="s">
        <v>4803</v>
      </c>
      <c r="O33" s="339" t="s">
        <v>2905</v>
      </c>
      <c r="P33" s="339" t="s">
        <v>4824</v>
      </c>
      <c r="Q33" s="642"/>
      <c r="R33" s="29"/>
    </row>
    <row r="34" spans="1:18" s="24" customFormat="1" ht="12.75">
      <c r="A34" s="445" t="s">
        <v>4758</v>
      </c>
      <c r="B34" s="445" t="s">
        <v>2834</v>
      </c>
      <c r="C34" s="478" t="s">
        <v>4775</v>
      </c>
      <c r="D34" s="431"/>
      <c r="E34" s="431"/>
      <c r="F34" s="431"/>
      <c r="G34" s="446">
        <v>1241.2</v>
      </c>
      <c r="H34" s="335"/>
      <c r="I34" s="399"/>
      <c r="J34" s="336"/>
      <c r="K34" s="337"/>
      <c r="L34" s="337"/>
      <c r="M34" s="637" t="s">
        <v>138</v>
      </c>
      <c r="N34" s="339" t="s">
        <v>4804</v>
      </c>
      <c r="O34" s="339" t="s">
        <v>2905</v>
      </c>
      <c r="P34" s="339" t="s">
        <v>4824</v>
      </c>
      <c r="Q34" s="642"/>
      <c r="R34" s="29"/>
    </row>
    <row r="35" spans="1:18" s="24" customFormat="1" ht="12.75">
      <c r="A35" t="s">
        <v>4728</v>
      </c>
      <c r="B35" t="s">
        <v>2834</v>
      </c>
      <c r="C35" s="615" t="s">
        <v>2671</v>
      </c>
      <c r="D35" s="431"/>
      <c r="E35" s="431"/>
      <c r="F35" s="431"/>
      <c r="G35" s="2">
        <v>8117.68</v>
      </c>
      <c r="H35" s="335"/>
      <c r="I35" s="399"/>
      <c r="J35" s="336"/>
      <c r="K35" s="337"/>
      <c r="L35" s="337"/>
      <c r="M35" s="637" t="s">
        <v>138</v>
      </c>
      <c r="N35" s="339" t="s">
        <v>2692</v>
      </c>
      <c r="O35" s="339" t="s">
        <v>134</v>
      </c>
      <c r="P35" s="339" t="s">
        <v>4828</v>
      </c>
      <c r="Q35" s="642"/>
      <c r="R35" s="29"/>
    </row>
    <row r="36" spans="1:18" s="24" customFormat="1" ht="12.75">
      <c r="A36" t="s">
        <v>4758</v>
      </c>
      <c r="B36" t="s">
        <v>2834</v>
      </c>
      <c r="C36" s="488" t="s">
        <v>3631</v>
      </c>
      <c r="D36" s="431"/>
      <c r="E36" s="431"/>
      <c r="F36" s="431"/>
      <c r="G36" s="353">
        <v>9000.44</v>
      </c>
      <c r="H36" s="335"/>
      <c r="I36" s="399"/>
      <c r="J36" s="336"/>
      <c r="K36" s="337"/>
      <c r="L36" s="337"/>
      <c r="M36" s="637" t="s">
        <v>138</v>
      </c>
      <c r="N36" s="339" t="s">
        <v>3663</v>
      </c>
      <c r="O36" s="339" t="s">
        <v>136</v>
      </c>
      <c r="P36" s="339" t="s">
        <v>4824</v>
      </c>
      <c r="Q36" s="642"/>
      <c r="R36" s="29"/>
    </row>
    <row r="37" spans="1:18" s="24" customFormat="1" ht="12.75">
      <c r="A37" t="s">
        <v>4758</v>
      </c>
      <c r="B37" t="s">
        <v>2834</v>
      </c>
      <c r="C37" s="488" t="s">
        <v>3782</v>
      </c>
      <c r="D37" s="431"/>
      <c r="E37" s="431"/>
      <c r="F37" s="431"/>
      <c r="G37" s="353">
        <v>9000.44</v>
      </c>
      <c r="H37" s="335"/>
      <c r="I37" s="399"/>
      <c r="J37" s="336"/>
      <c r="K37" s="337"/>
      <c r="L37" s="337"/>
      <c r="M37" s="637" t="s">
        <v>138</v>
      </c>
      <c r="N37" s="339" t="s">
        <v>3809</v>
      </c>
      <c r="O37" s="339" t="s">
        <v>136</v>
      </c>
      <c r="P37" s="339" t="s">
        <v>4824</v>
      </c>
      <c r="Q37" s="642"/>
      <c r="R37" s="29"/>
    </row>
    <row r="38" spans="1:18" s="24" customFormat="1" ht="12.75">
      <c r="A38" t="s">
        <v>4758</v>
      </c>
      <c r="B38" t="s">
        <v>2834</v>
      </c>
      <c r="C38" s="615" t="s">
        <v>4765</v>
      </c>
      <c r="D38" s="431"/>
      <c r="E38" s="431"/>
      <c r="F38" s="431"/>
      <c r="G38" s="353">
        <v>9000.44</v>
      </c>
      <c r="H38" s="335"/>
      <c r="I38" s="399"/>
      <c r="J38" s="336"/>
      <c r="K38" s="337"/>
      <c r="L38" s="337"/>
      <c r="M38" s="637" t="s">
        <v>138</v>
      </c>
      <c r="N38" s="339" t="s">
        <v>4805</v>
      </c>
      <c r="O38" s="339" t="s">
        <v>136</v>
      </c>
      <c r="P38" s="339" t="s">
        <v>4824</v>
      </c>
      <c r="Q38" s="642"/>
      <c r="R38" s="29"/>
    </row>
    <row r="39" spans="1:18" s="24" customFormat="1" ht="12.75">
      <c r="A39" t="s">
        <v>4758</v>
      </c>
      <c r="B39" t="s">
        <v>2834</v>
      </c>
      <c r="C39" s="488" t="s">
        <v>4178</v>
      </c>
      <c r="D39" s="431"/>
      <c r="E39" s="431"/>
      <c r="F39" s="431"/>
      <c r="G39" s="353">
        <v>9000.44</v>
      </c>
      <c r="H39" s="335"/>
      <c r="I39" s="399"/>
      <c r="J39" s="336"/>
      <c r="K39" s="337"/>
      <c r="L39" s="337"/>
      <c r="M39" s="637" t="s">
        <v>138</v>
      </c>
      <c r="N39" s="339" t="s">
        <v>4302</v>
      </c>
      <c r="O39" s="339" t="s">
        <v>136</v>
      </c>
      <c r="P39" s="339" t="s">
        <v>4824</v>
      </c>
      <c r="Q39" s="642"/>
      <c r="R39" s="29"/>
    </row>
    <row r="40" spans="1:18" s="24" customFormat="1" ht="12.75">
      <c r="A40" t="s">
        <v>4758</v>
      </c>
      <c r="B40" t="s">
        <v>2834</v>
      </c>
      <c r="C40" s="488" t="s">
        <v>4731</v>
      </c>
      <c r="D40" s="431"/>
      <c r="E40" s="431"/>
      <c r="F40" s="431"/>
      <c r="G40" s="353">
        <v>9000.44</v>
      </c>
      <c r="H40" s="335"/>
      <c r="I40" s="399"/>
      <c r="J40" s="336"/>
      <c r="K40" s="337"/>
      <c r="L40" s="337"/>
      <c r="M40" s="637" t="s">
        <v>138</v>
      </c>
      <c r="N40" s="339" t="s">
        <v>4780</v>
      </c>
      <c r="O40" s="339" t="s">
        <v>136</v>
      </c>
      <c r="P40" s="339" t="s">
        <v>4824</v>
      </c>
      <c r="Q40" s="642"/>
      <c r="R40" s="29"/>
    </row>
    <row r="41" spans="1:18" s="24" customFormat="1" ht="12.75">
      <c r="A41" t="s">
        <v>4758</v>
      </c>
      <c r="B41" t="s">
        <v>2834</v>
      </c>
      <c r="C41" s="488" t="s">
        <v>971</v>
      </c>
      <c r="D41" s="431"/>
      <c r="E41" s="431"/>
      <c r="F41" s="431"/>
      <c r="G41" s="353">
        <v>9227.7999999999993</v>
      </c>
      <c r="H41" s="335"/>
      <c r="I41" s="399"/>
      <c r="J41" s="336"/>
      <c r="K41" s="337"/>
      <c r="L41" s="337"/>
      <c r="M41" s="637" t="s">
        <v>138</v>
      </c>
      <c r="N41" s="339" t="s">
        <v>1032</v>
      </c>
      <c r="O41" s="339" t="s">
        <v>141</v>
      </c>
      <c r="P41" s="339" t="s">
        <v>4823</v>
      </c>
      <c r="Q41" s="642"/>
      <c r="R41" s="29"/>
    </row>
    <row r="42" spans="1:18" s="24" customFormat="1" ht="12.75">
      <c r="A42" t="s">
        <v>4728</v>
      </c>
      <c r="B42" t="s">
        <v>2834</v>
      </c>
      <c r="C42" s="488" t="s">
        <v>1832</v>
      </c>
      <c r="D42" s="431"/>
      <c r="E42" s="431"/>
      <c r="F42" s="431"/>
      <c r="G42" s="2">
        <v>11216.04</v>
      </c>
      <c r="H42" s="335"/>
      <c r="I42" s="399"/>
      <c r="J42" s="336"/>
      <c r="K42" s="337"/>
      <c r="L42" s="337"/>
      <c r="M42" s="637" t="s">
        <v>138</v>
      </c>
      <c r="N42" s="339" t="s">
        <v>1890</v>
      </c>
      <c r="O42" s="339" t="s">
        <v>134</v>
      </c>
      <c r="P42" s="339" t="s">
        <v>4828</v>
      </c>
      <c r="Q42" s="642"/>
      <c r="R42" s="29"/>
    </row>
    <row r="43" spans="1:18" s="24" customFormat="1" ht="12.75">
      <c r="A43" t="s">
        <v>4758</v>
      </c>
      <c r="B43" t="s">
        <v>2834</v>
      </c>
      <c r="C43" s="488" t="s">
        <v>2406</v>
      </c>
      <c r="D43" s="431"/>
      <c r="E43" s="431"/>
      <c r="F43" s="431"/>
      <c r="G43" s="353">
        <v>11397</v>
      </c>
      <c r="H43" s="335"/>
      <c r="I43" s="399"/>
      <c r="J43" s="336"/>
      <c r="K43" s="337"/>
      <c r="L43" s="337"/>
      <c r="M43" s="637" t="s">
        <v>138</v>
      </c>
      <c r="N43" s="339" t="s">
        <v>2445</v>
      </c>
      <c r="O43" s="339" t="s">
        <v>242</v>
      </c>
      <c r="P43" s="339" t="s">
        <v>4824</v>
      </c>
      <c r="Q43" s="642"/>
      <c r="R43" s="29"/>
    </row>
    <row r="44" spans="1:18" s="24" customFormat="1" ht="12.75">
      <c r="A44" t="s">
        <v>4758</v>
      </c>
      <c r="B44" t="s">
        <v>2834</v>
      </c>
      <c r="C44" s="488" t="s">
        <v>3781</v>
      </c>
      <c r="D44" s="431"/>
      <c r="E44" s="431"/>
      <c r="F44" s="431"/>
      <c r="G44" s="353">
        <v>11397</v>
      </c>
      <c r="H44" s="335"/>
      <c r="I44" s="399"/>
      <c r="J44" s="336"/>
      <c r="K44" s="337"/>
      <c r="L44" s="337"/>
      <c r="M44" s="637" t="s">
        <v>138</v>
      </c>
      <c r="N44" s="339" t="s">
        <v>3808</v>
      </c>
      <c r="O44" s="339" t="s">
        <v>242</v>
      </c>
      <c r="P44" s="339" t="s">
        <v>4824</v>
      </c>
      <c r="Q44" s="642"/>
      <c r="R44" s="29"/>
    </row>
    <row r="45" spans="1:18" s="24" customFormat="1" ht="12.75">
      <c r="A45" t="s">
        <v>4728</v>
      </c>
      <c r="B45" t="s">
        <v>2834</v>
      </c>
      <c r="C45" s="615" t="s">
        <v>3438</v>
      </c>
      <c r="D45" s="431"/>
      <c r="E45" s="431"/>
      <c r="F45" s="431"/>
      <c r="G45" s="2">
        <v>11456.16</v>
      </c>
      <c r="H45" s="335"/>
      <c r="I45" s="399"/>
      <c r="J45" s="336"/>
      <c r="K45" s="337"/>
      <c r="L45" s="337"/>
      <c r="M45" s="637" t="s">
        <v>138</v>
      </c>
      <c r="N45" s="339" t="s">
        <v>3474</v>
      </c>
      <c r="O45" s="339" t="s">
        <v>134</v>
      </c>
      <c r="P45" s="339" t="s">
        <v>4828</v>
      </c>
      <c r="Q45" s="642"/>
      <c r="R45" s="29"/>
    </row>
    <row r="46" spans="1:18" s="24" customFormat="1" ht="12.75">
      <c r="A46" t="s">
        <v>4728</v>
      </c>
      <c r="B46" t="s">
        <v>2834</v>
      </c>
      <c r="C46" s="488" t="s">
        <v>4750</v>
      </c>
      <c r="D46" s="431"/>
      <c r="E46" s="431"/>
      <c r="F46" s="431"/>
      <c r="G46" s="2">
        <v>11456.16</v>
      </c>
      <c r="H46" s="335"/>
      <c r="I46" s="399"/>
      <c r="J46" s="336"/>
      <c r="K46" s="337"/>
      <c r="L46" s="337"/>
      <c r="M46" s="637" t="s">
        <v>138</v>
      </c>
      <c r="N46" s="339" t="s">
        <v>4806</v>
      </c>
      <c r="O46" s="339" t="s">
        <v>134</v>
      </c>
      <c r="P46" s="339" t="s">
        <v>4828</v>
      </c>
      <c r="Q46" s="642"/>
      <c r="R46" s="29"/>
    </row>
    <row r="47" spans="1:18" s="24" customFormat="1" ht="12.75">
      <c r="A47" t="s">
        <v>4728</v>
      </c>
      <c r="B47" t="s">
        <v>2834</v>
      </c>
      <c r="C47" s="488" t="s">
        <v>4452</v>
      </c>
      <c r="D47" s="431"/>
      <c r="E47" s="431"/>
      <c r="F47" s="431"/>
      <c r="G47" s="2">
        <v>11456.16</v>
      </c>
      <c r="H47" s="335" t="s">
        <v>135</v>
      </c>
      <c r="I47" s="399"/>
      <c r="J47" s="336"/>
      <c r="K47" s="337"/>
      <c r="L47" s="337"/>
      <c r="M47" s="637" t="s">
        <v>138</v>
      </c>
      <c r="N47" s="339" t="s">
        <v>4478</v>
      </c>
      <c r="O47" s="339" t="s">
        <v>134</v>
      </c>
      <c r="P47" s="339" t="s">
        <v>4828</v>
      </c>
      <c r="Q47" s="642"/>
      <c r="R47" s="29"/>
    </row>
    <row r="48" spans="1:18" s="24" customFormat="1" ht="12.75">
      <c r="A48" t="s">
        <v>4728</v>
      </c>
      <c r="B48" t="s">
        <v>2834</v>
      </c>
      <c r="C48" s="488" t="s">
        <v>2110</v>
      </c>
      <c r="D48" s="431"/>
      <c r="E48" s="431"/>
      <c r="F48" s="431"/>
      <c r="G48" s="2">
        <v>11456.16</v>
      </c>
      <c r="H48" s="335" t="s">
        <v>133</v>
      </c>
      <c r="I48" s="399"/>
      <c r="J48" s="336"/>
      <c r="K48" s="337"/>
      <c r="L48" s="337"/>
      <c r="M48" s="637" t="s">
        <v>138</v>
      </c>
      <c r="N48" s="339" t="s">
        <v>2148</v>
      </c>
      <c r="O48" s="339" t="s">
        <v>134</v>
      </c>
      <c r="P48" s="339" t="s">
        <v>4828</v>
      </c>
      <c r="Q48" s="642"/>
      <c r="R48" s="29"/>
    </row>
    <row r="49" spans="1:18" s="24" customFormat="1" ht="12.75">
      <c r="A49" t="s">
        <v>4728</v>
      </c>
      <c r="B49" t="s">
        <v>2834</v>
      </c>
      <c r="C49" s="615" t="s">
        <v>4753</v>
      </c>
      <c r="D49" s="431"/>
      <c r="E49" s="431"/>
      <c r="F49" s="431"/>
      <c r="G49" s="2">
        <v>11456.16</v>
      </c>
      <c r="H49" s="335"/>
      <c r="I49" s="399"/>
      <c r="J49" s="336"/>
      <c r="K49" s="337"/>
      <c r="L49" s="337"/>
      <c r="M49" s="637" t="s">
        <v>138</v>
      </c>
      <c r="N49" s="339" t="s">
        <v>4807</v>
      </c>
      <c r="O49" s="339" t="s">
        <v>134</v>
      </c>
      <c r="P49" s="339" t="s">
        <v>4828</v>
      </c>
      <c r="Q49" s="642"/>
      <c r="R49" s="29"/>
    </row>
    <row r="50" spans="1:18" s="24" customFormat="1" ht="12.75">
      <c r="A50" t="s">
        <v>4728</v>
      </c>
      <c r="B50" t="s">
        <v>2834</v>
      </c>
      <c r="C50" s="488" t="s">
        <v>4754</v>
      </c>
      <c r="D50" s="431"/>
      <c r="E50" s="431"/>
      <c r="F50" s="431"/>
      <c r="G50" s="2">
        <v>11456.16</v>
      </c>
      <c r="H50" s="335"/>
      <c r="I50" s="399"/>
      <c r="J50" s="336"/>
      <c r="K50" s="337"/>
      <c r="L50" s="337"/>
      <c r="M50" s="637" t="s">
        <v>138</v>
      </c>
      <c r="N50" s="339" t="s">
        <v>4808</v>
      </c>
      <c r="O50" s="339" t="s">
        <v>134</v>
      </c>
      <c r="P50" s="339" t="s">
        <v>4828</v>
      </c>
      <c r="Q50" s="642"/>
      <c r="R50" s="29"/>
    </row>
    <row r="51" spans="1:18" s="24" customFormat="1" ht="12.75">
      <c r="A51" t="s">
        <v>4728</v>
      </c>
      <c r="B51" t="s">
        <v>2834</v>
      </c>
      <c r="C51" s="488" t="s">
        <v>4755</v>
      </c>
      <c r="D51" s="431"/>
      <c r="E51" s="431"/>
      <c r="F51" s="431"/>
      <c r="G51" s="2">
        <v>11456.16</v>
      </c>
      <c r="H51" s="335"/>
      <c r="I51" s="399"/>
      <c r="J51" s="336"/>
      <c r="K51" s="337"/>
      <c r="L51" s="337"/>
      <c r="M51" s="637" t="s">
        <v>138</v>
      </c>
      <c r="N51" s="339" t="s">
        <v>4809</v>
      </c>
      <c r="O51" s="339" t="s">
        <v>134</v>
      </c>
      <c r="P51" s="339" t="s">
        <v>4828</v>
      </c>
      <c r="Q51" s="642"/>
      <c r="R51" s="29"/>
    </row>
    <row r="52" spans="1:18" s="24" customFormat="1" ht="12.75">
      <c r="A52" t="s">
        <v>4728</v>
      </c>
      <c r="B52" t="s">
        <v>2834</v>
      </c>
      <c r="C52" s="615" t="s">
        <v>4756</v>
      </c>
      <c r="D52" s="431"/>
      <c r="E52" s="431"/>
      <c r="F52" s="431"/>
      <c r="G52" s="2">
        <v>11456.16</v>
      </c>
      <c r="H52" s="335"/>
      <c r="I52" s="399"/>
      <c r="J52" s="336"/>
      <c r="K52" s="337"/>
      <c r="L52" s="337"/>
      <c r="M52" s="637" t="s">
        <v>138</v>
      </c>
      <c r="N52" s="339" t="s">
        <v>4810</v>
      </c>
      <c r="O52" s="339" t="s">
        <v>134</v>
      </c>
      <c r="P52" s="339" t="s">
        <v>4828</v>
      </c>
      <c r="Q52" s="642"/>
      <c r="R52" s="29"/>
    </row>
    <row r="53" spans="1:18" s="24" customFormat="1" ht="12.75">
      <c r="A53" t="s">
        <v>4728</v>
      </c>
      <c r="B53" t="s">
        <v>2834</v>
      </c>
      <c r="C53" s="615" t="s">
        <v>4757</v>
      </c>
      <c r="D53" s="431"/>
      <c r="E53" s="431"/>
      <c r="F53" s="431"/>
      <c r="G53" s="2">
        <v>11456.16</v>
      </c>
      <c r="H53" s="335"/>
      <c r="I53" s="399"/>
      <c r="J53" s="336"/>
      <c r="K53" s="337"/>
      <c r="L53" s="337"/>
      <c r="M53" s="637" t="s">
        <v>138</v>
      </c>
      <c r="N53" s="339" t="s">
        <v>4811</v>
      </c>
      <c r="O53" s="339" t="s">
        <v>134</v>
      </c>
      <c r="P53" s="339" t="s">
        <v>4828</v>
      </c>
      <c r="Q53" s="642"/>
      <c r="R53" s="29"/>
    </row>
    <row r="54" spans="1:18" s="24" customFormat="1" ht="12.75">
      <c r="A54" t="s">
        <v>4758</v>
      </c>
      <c r="B54" t="s">
        <v>2834</v>
      </c>
      <c r="C54" s="488" t="s">
        <v>3870</v>
      </c>
      <c r="D54" s="431"/>
      <c r="E54" s="431"/>
      <c r="F54" s="431"/>
      <c r="G54" s="353">
        <v>13170.64</v>
      </c>
      <c r="H54" s="335"/>
      <c r="I54" s="399"/>
      <c r="J54" s="336"/>
      <c r="K54" s="337"/>
      <c r="L54" s="337"/>
      <c r="M54" s="637" t="s">
        <v>138</v>
      </c>
      <c r="N54" s="339" t="s">
        <v>3909</v>
      </c>
      <c r="O54" s="339" t="s">
        <v>3895</v>
      </c>
      <c r="P54" s="339" t="s">
        <v>4824</v>
      </c>
      <c r="Q54" s="642"/>
      <c r="R54" s="29"/>
    </row>
    <row r="55" spans="1:18" s="24" customFormat="1" ht="12.75">
      <c r="A55" t="s">
        <v>4728</v>
      </c>
      <c r="B55" t="s">
        <v>2834</v>
      </c>
      <c r="C55" s="488" t="s">
        <v>4752</v>
      </c>
      <c r="D55" s="431"/>
      <c r="E55" s="431"/>
      <c r="F55" s="431"/>
      <c r="G55" s="2">
        <v>13408.44</v>
      </c>
      <c r="H55" s="335"/>
      <c r="I55" s="399"/>
      <c r="J55" s="336"/>
      <c r="K55" s="337"/>
      <c r="L55" s="337"/>
      <c r="M55" s="637" t="s">
        <v>138</v>
      </c>
      <c r="N55" s="339" t="s">
        <v>4812</v>
      </c>
      <c r="O55" s="339" t="s">
        <v>134</v>
      </c>
      <c r="P55" s="339" t="s">
        <v>4828</v>
      </c>
      <c r="Q55" s="642"/>
      <c r="R55" s="29"/>
    </row>
    <row r="56" spans="1:18" s="24" customFormat="1" ht="12.75">
      <c r="A56" t="s">
        <v>4758</v>
      </c>
      <c r="B56" t="s">
        <v>2834</v>
      </c>
      <c r="C56" s="615" t="s">
        <v>4761</v>
      </c>
      <c r="D56" s="431"/>
      <c r="E56" s="431"/>
      <c r="F56" s="431"/>
      <c r="G56" s="353">
        <v>13500.08</v>
      </c>
      <c r="H56" s="335"/>
      <c r="I56" s="399"/>
      <c r="J56" s="336"/>
      <c r="K56" s="337"/>
      <c r="L56" s="337"/>
      <c r="M56" s="637" t="s">
        <v>138</v>
      </c>
      <c r="N56" s="339" t="s">
        <v>4813</v>
      </c>
      <c r="O56" s="339" t="s">
        <v>141</v>
      </c>
      <c r="P56" s="339" t="s">
        <v>4824</v>
      </c>
      <c r="Q56" s="642"/>
      <c r="R56" s="29"/>
    </row>
    <row r="57" spans="1:18" s="24" customFormat="1" ht="12.75">
      <c r="A57" t="s">
        <v>4758</v>
      </c>
      <c r="B57" t="s">
        <v>2834</v>
      </c>
      <c r="C57" s="488" t="s">
        <v>4762</v>
      </c>
      <c r="D57" s="431"/>
      <c r="E57" s="431"/>
      <c r="F57" s="431"/>
      <c r="G57" s="353">
        <v>13500.08</v>
      </c>
      <c r="H57" s="335"/>
      <c r="I57" s="399"/>
      <c r="J57" s="336"/>
      <c r="K57" s="337"/>
      <c r="L57" s="337"/>
      <c r="M57" s="637" t="s">
        <v>138</v>
      </c>
      <c r="N57" s="339" t="s">
        <v>4814</v>
      </c>
      <c r="O57" s="339" t="s">
        <v>141</v>
      </c>
      <c r="P57" s="339" t="s">
        <v>4824</v>
      </c>
      <c r="Q57" s="642"/>
      <c r="R57" s="29"/>
    </row>
    <row r="58" spans="1:18" s="24" customFormat="1" ht="12.75">
      <c r="A58" t="s">
        <v>4758</v>
      </c>
      <c r="B58" t="s">
        <v>2834</v>
      </c>
      <c r="C58" s="488" t="s">
        <v>4763</v>
      </c>
      <c r="D58" s="431"/>
      <c r="E58" s="431"/>
      <c r="F58" s="431"/>
      <c r="G58" s="353">
        <v>13500.08</v>
      </c>
      <c r="H58" s="335"/>
      <c r="I58" s="399"/>
      <c r="J58" s="336"/>
      <c r="K58" s="337"/>
      <c r="L58" s="337"/>
      <c r="M58" s="637" t="s">
        <v>138</v>
      </c>
      <c r="N58" s="339" t="s">
        <v>4815</v>
      </c>
      <c r="O58" s="339" t="s">
        <v>141</v>
      </c>
      <c r="P58" s="339" t="s">
        <v>4824</v>
      </c>
      <c r="Q58" s="642"/>
      <c r="R58" s="29"/>
    </row>
    <row r="59" spans="1:18" s="24" customFormat="1" ht="12.75">
      <c r="A59" t="s">
        <v>4758</v>
      </c>
      <c r="B59" t="s">
        <v>2834</v>
      </c>
      <c r="C59" s="488" t="s">
        <v>4764</v>
      </c>
      <c r="D59" s="431"/>
      <c r="E59" s="431"/>
      <c r="F59" s="431"/>
      <c r="G59" s="353">
        <v>13500.08</v>
      </c>
      <c r="H59" s="335"/>
      <c r="I59" s="399"/>
      <c r="J59" s="336"/>
      <c r="K59" s="337"/>
      <c r="L59" s="337"/>
      <c r="M59" s="637" t="s">
        <v>138</v>
      </c>
      <c r="N59" s="339" t="s">
        <v>4816</v>
      </c>
      <c r="O59" s="339" t="s">
        <v>141</v>
      </c>
      <c r="P59" s="339" t="s">
        <v>4824</v>
      </c>
      <c r="Q59" s="642"/>
      <c r="R59" s="29"/>
    </row>
    <row r="60" spans="1:18" s="24" customFormat="1" ht="12.75">
      <c r="A60" t="s">
        <v>4758</v>
      </c>
      <c r="B60" t="s">
        <v>2834</v>
      </c>
      <c r="C60" s="488" t="s">
        <v>4768</v>
      </c>
      <c r="D60" s="431"/>
      <c r="E60" s="431"/>
      <c r="F60" s="431"/>
      <c r="G60" s="353">
        <v>14317.88</v>
      </c>
      <c r="H60" s="335"/>
      <c r="I60" s="399"/>
      <c r="J60" s="336"/>
      <c r="K60" s="337"/>
      <c r="L60" s="337"/>
      <c r="M60" s="637" t="s">
        <v>138</v>
      </c>
      <c r="N60" s="339" t="s">
        <v>4817</v>
      </c>
      <c r="O60" s="339" t="s">
        <v>457</v>
      </c>
      <c r="P60" s="339" t="s">
        <v>4823</v>
      </c>
      <c r="Q60" s="642"/>
      <c r="R60" s="29"/>
    </row>
    <row r="61" spans="1:18" s="24" customFormat="1" ht="12.75">
      <c r="A61" t="s">
        <v>4758</v>
      </c>
      <c r="B61" t="s">
        <v>2834</v>
      </c>
      <c r="C61" s="615" t="s">
        <v>4646</v>
      </c>
      <c r="D61" s="431"/>
      <c r="E61" s="431"/>
      <c r="F61" s="431"/>
      <c r="G61" s="353">
        <v>14317.88</v>
      </c>
      <c r="H61" s="335"/>
      <c r="I61" s="399"/>
      <c r="J61" s="336"/>
      <c r="K61" s="337"/>
      <c r="L61" s="337"/>
      <c r="M61" s="637" t="s">
        <v>138</v>
      </c>
      <c r="N61" s="339" t="s">
        <v>4701</v>
      </c>
      <c r="O61" s="339" t="s">
        <v>457</v>
      </c>
      <c r="P61" s="339" t="s">
        <v>4823</v>
      </c>
      <c r="Q61" s="642"/>
      <c r="R61" s="29"/>
    </row>
    <row r="62" spans="1:18" s="24" customFormat="1" ht="12.75">
      <c r="A62" t="s">
        <v>4758</v>
      </c>
      <c r="B62" t="s">
        <v>2834</v>
      </c>
      <c r="C62" s="488" t="s">
        <v>3072</v>
      </c>
      <c r="D62" s="431"/>
      <c r="E62" s="431"/>
      <c r="F62" s="431"/>
      <c r="G62" s="353">
        <v>29426.880000000001</v>
      </c>
      <c r="H62" s="335"/>
      <c r="I62" s="399"/>
      <c r="J62" s="336"/>
      <c r="K62" s="337"/>
      <c r="L62" s="337"/>
      <c r="M62" s="637" t="s">
        <v>138</v>
      </c>
      <c r="N62" s="339" t="s">
        <v>3291</v>
      </c>
      <c r="O62" s="339" t="s">
        <v>844</v>
      </c>
      <c r="P62" s="339" t="s">
        <v>4824</v>
      </c>
      <c r="Q62" s="642"/>
      <c r="R62" s="29"/>
    </row>
    <row r="63" spans="1:18" s="24" customFormat="1" ht="12.75">
      <c r="A63" t="s">
        <v>4758</v>
      </c>
      <c r="B63" t="s">
        <v>2834</v>
      </c>
      <c r="C63" s="341" t="s">
        <v>4592</v>
      </c>
      <c r="D63" s="431"/>
      <c r="E63" s="431"/>
      <c r="F63" s="431"/>
      <c r="G63" s="353">
        <v>29789.96</v>
      </c>
      <c r="H63" s="335"/>
      <c r="I63" s="399"/>
      <c r="J63" s="336"/>
      <c r="K63" s="337"/>
      <c r="L63" s="337"/>
      <c r="M63" s="637" t="s">
        <v>138</v>
      </c>
      <c r="N63" s="339" t="s">
        <v>4653</v>
      </c>
      <c r="O63" s="339" t="s">
        <v>390</v>
      </c>
      <c r="P63" s="339" t="s">
        <v>4823</v>
      </c>
      <c r="Q63" s="642"/>
      <c r="R63" s="29"/>
    </row>
    <row r="64" spans="1:18" s="24" customFormat="1" ht="12.75">
      <c r="A64" t="s">
        <v>4758</v>
      </c>
      <c r="B64" t="s">
        <v>2834</v>
      </c>
      <c r="C64" s="488" t="s">
        <v>4759</v>
      </c>
      <c r="D64" s="431"/>
      <c r="E64" s="431"/>
      <c r="F64" s="431"/>
      <c r="G64" s="353">
        <v>35999.440000000002</v>
      </c>
      <c r="H64" s="335"/>
      <c r="I64" s="399"/>
      <c r="J64" s="336"/>
      <c r="K64" s="337"/>
      <c r="L64" s="337"/>
      <c r="M64" s="637" t="s">
        <v>138</v>
      </c>
      <c r="N64" s="339" t="s">
        <v>4818</v>
      </c>
      <c r="O64" s="339" t="s">
        <v>390</v>
      </c>
      <c r="P64" s="339" t="s">
        <v>4823</v>
      </c>
      <c r="Q64" s="642"/>
      <c r="R64" s="29"/>
    </row>
    <row r="65" spans="1:18" s="24" customFormat="1" ht="12.75">
      <c r="A65" t="s">
        <v>4758</v>
      </c>
      <c r="B65" t="s">
        <v>2834</v>
      </c>
      <c r="C65" s="615" t="s">
        <v>1123</v>
      </c>
      <c r="D65" s="431"/>
      <c r="E65" s="431"/>
      <c r="F65" s="431"/>
      <c r="G65" s="353">
        <v>37377.519999999997</v>
      </c>
      <c r="H65" s="335"/>
      <c r="I65" s="399"/>
      <c r="J65" s="336"/>
      <c r="K65" s="337"/>
      <c r="L65" s="337"/>
      <c r="M65" s="637" t="s">
        <v>138</v>
      </c>
      <c r="N65" s="339" t="s">
        <v>1167</v>
      </c>
      <c r="O65" s="339" t="s">
        <v>454</v>
      </c>
      <c r="P65" s="339" t="s">
        <v>4823</v>
      </c>
      <c r="Q65" s="642"/>
      <c r="R65" s="29"/>
    </row>
    <row r="66" spans="1:18" s="24" customFormat="1" ht="12.75">
      <c r="A66" t="s">
        <v>4758</v>
      </c>
      <c r="B66" t="s">
        <v>2834</v>
      </c>
      <c r="C66" s="488" t="s">
        <v>4767</v>
      </c>
      <c r="D66" s="431"/>
      <c r="E66" s="431"/>
      <c r="F66" s="431"/>
      <c r="G66" s="353">
        <v>37377.519999999997</v>
      </c>
      <c r="H66" s="335"/>
      <c r="I66" s="399"/>
      <c r="J66" s="336"/>
      <c r="K66" s="337"/>
      <c r="L66" s="337"/>
      <c r="M66" s="637" t="s">
        <v>138</v>
      </c>
      <c r="N66" s="339" t="s">
        <v>4819</v>
      </c>
      <c r="O66" s="339" t="s">
        <v>454</v>
      </c>
      <c r="P66" s="339" t="s">
        <v>4823</v>
      </c>
      <c r="Q66" s="642"/>
      <c r="R66" s="29"/>
    </row>
    <row r="67" spans="1:18" s="24" customFormat="1" ht="12.75">
      <c r="A67" s="478"/>
      <c r="B67" s="478"/>
      <c r="C67" s="478"/>
      <c r="D67" s="431"/>
      <c r="E67" s="431"/>
      <c r="F67" s="431"/>
      <c r="G67" s="446"/>
      <c r="H67" s="335"/>
      <c r="I67" s="399"/>
      <c r="J67" s="336"/>
      <c r="K67" s="337"/>
      <c r="L67" s="337"/>
      <c r="M67" s="637"/>
      <c r="N67" s="339"/>
      <c r="O67" s="339"/>
      <c r="P67" s="339"/>
      <c r="Q67" s="642"/>
      <c r="R67" s="29"/>
    </row>
    <row r="68" spans="1:18" s="24" customFormat="1" ht="12.75">
      <c r="A68" s="478"/>
      <c r="B68" s="478"/>
      <c r="C68" s="478"/>
      <c r="D68" s="431"/>
      <c r="E68" s="431"/>
      <c r="F68" s="431"/>
      <c r="G68" s="446"/>
      <c r="H68" s="335"/>
      <c r="I68" s="399"/>
      <c r="J68" s="336"/>
      <c r="K68" s="337"/>
      <c r="L68" s="337"/>
      <c r="M68" s="637"/>
      <c r="N68" s="339"/>
      <c r="O68" s="339"/>
      <c r="P68" s="339"/>
      <c r="Q68" s="642"/>
      <c r="R68" s="29"/>
    </row>
    <row r="69" spans="1:18" s="24" customFormat="1" ht="12.75">
      <c r="A69" s="478"/>
      <c r="B69" s="478"/>
      <c r="C69" s="478"/>
      <c r="D69" s="431"/>
      <c r="E69" s="431"/>
      <c r="F69" s="431"/>
      <c r="G69" s="446"/>
      <c r="H69" s="335"/>
      <c r="I69" s="399"/>
      <c r="J69" s="336"/>
      <c r="K69" s="337"/>
      <c r="L69" s="337"/>
      <c r="M69" s="637"/>
      <c r="N69" s="339"/>
      <c r="O69" s="339"/>
      <c r="P69" s="339"/>
      <c r="Q69" s="642"/>
      <c r="R69" s="29"/>
    </row>
    <row r="70" spans="1:18" s="24" customFormat="1" ht="13.5" thickBot="1">
      <c r="A70" s="499"/>
      <c r="B70" s="431"/>
      <c r="C70"/>
      <c r="D70" s="334"/>
      <c r="E70" s="333"/>
      <c r="F70" s="333"/>
      <c r="G70" s="2"/>
      <c r="H70" s="335"/>
      <c r="I70" s="399"/>
      <c r="J70" s="336"/>
      <c r="K70" s="337"/>
      <c r="L70" s="337"/>
      <c r="M70" s="338"/>
      <c r="N70" s="339"/>
      <c r="O70" s="339"/>
      <c r="P70" s="339"/>
      <c r="Q70" s="28"/>
      <c r="R70" s="29"/>
    </row>
    <row r="71" spans="1:18" s="32" customFormat="1" ht="12.75" thickBot="1">
      <c r="A71" s="39"/>
      <c r="B71" s="10"/>
      <c r="C71" s="10"/>
      <c r="D71" s="72">
        <f>SUM(D5:D70)</f>
        <v>0</v>
      </c>
      <c r="E71" s="10"/>
      <c r="F71" s="10"/>
      <c r="G71" s="72">
        <f>SUM(G5:G70)</f>
        <v>470007.64000000007</v>
      </c>
      <c r="H71" s="22"/>
      <c r="I71" s="72">
        <f>SUM(I5:I70)</f>
        <v>0</v>
      </c>
      <c r="J71" s="72">
        <f>SUM(J5:J70)</f>
        <v>0</v>
      </c>
      <c r="K71" s="36"/>
      <c r="L71" s="10"/>
      <c r="M71" s="34"/>
      <c r="N71" s="37" t="s">
        <v>223</v>
      </c>
      <c r="O71" s="38">
        <f>SUM(I71:K71)</f>
        <v>0</v>
      </c>
      <c r="Q71" s="33"/>
      <c r="R71" s="9"/>
    </row>
    <row r="72" spans="1:18" s="32" customFormat="1">
      <c r="A72" s="39"/>
      <c r="B72" s="10"/>
      <c r="C72" s="559"/>
      <c r="D72" s="10"/>
      <c r="E72" s="10"/>
      <c r="F72" s="10"/>
      <c r="G72" s="559"/>
      <c r="H72" s="22"/>
      <c r="I72" s="10"/>
      <c r="J72" s="10"/>
      <c r="K72" s="10"/>
      <c r="L72" s="10"/>
      <c r="M72" s="34"/>
      <c r="N72" s="35"/>
      <c r="O72" s="31"/>
      <c r="Q72" s="33"/>
      <c r="R72" s="9"/>
    </row>
  </sheetData>
  <autoFilter ref="A4:R71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>
    <tabColor indexed="44"/>
  </sheetPr>
  <dimension ref="A1:R116"/>
  <sheetViews>
    <sheetView zoomScale="115" workbookViewId="0">
      <pane ySplit="4" topLeftCell="A93" activePane="bottomLeft" state="frozenSplit"/>
      <selection pane="bottomLeft" activeCell="C70" sqref="C70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762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">
        <v>42763</v>
      </c>
      <c r="B5" s="4" t="s">
        <v>160</v>
      </c>
      <c r="C5" s="4" t="s">
        <v>680</v>
      </c>
      <c r="D5" s="144"/>
      <c r="E5" s="146"/>
      <c r="F5" s="146"/>
      <c r="G5" s="144">
        <v>-8181.48</v>
      </c>
      <c r="H5" s="13" t="s">
        <v>133</v>
      </c>
      <c r="I5" s="144"/>
      <c r="K5" s="25"/>
      <c r="L5" s="25"/>
      <c r="M5" s="26" t="s">
        <v>138</v>
      </c>
      <c r="N5" s="27" t="s">
        <v>729</v>
      </c>
      <c r="O5" s="27" t="s">
        <v>457</v>
      </c>
      <c r="P5" s="27" t="s">
        <v>892</v>
      </c>
      <c r="Q5" s="28"/>
      <c r="R5" s="29"/>
    </row>
    <row r="6" spans="1:18" s="24" customFormat="1" ht="12.75">
      <c r="A6" s="3">
        <v>42763</v>
      </c>
      <c r="B6" s="4" t="s">
        <v>160</v>
      </c>
      <c r="C6" s="4" t="s">
        <v>670</v>
      </c>
      <c r="D6" s="144"/>
      <c r="E6" s="146"/>
      <c r="F6" s="146"/>
      <c r="G6" s="144">
        <v>-6750.04</v>
      </c>
      <c r="H6" s="13"/>
      <c r="I6" s="144"/>
      <c r="K6" s="25"/>
      <c r="L6" s="25"/>
      <c r="M6" s="26" t="s">
        <v>138</v>
      </c>
      <c r="N6" s="27" t="s">
        <v>725</v>
      </c>
      <c r="O6" s="27" t="s">
        <v>134</v>
      </c>
      <c r="P6" s="27" t="s">
        <v>892</v>
      </c>
      <c r="Q6" s="28"/>
      <c r="R6" s="29"/>
    </row>
    <row r="7" spans="1:18" s="24" customFormat="1" ht="12.75">
      <c r="A7" s="3">
        <v>42763</v>
      </c>
      <c r="B7" s="4" t="s">
        <v>160</v>
      </c>
      <c r="C7" s="4" t="s">
        <v>47</v>
      </c>
      <c r="D7" s="144"/>
      <c r="E7" s="146"/>
      <c r="F7" s="146"/>
      <c r="G7" s="144">
        <v>-6750.04</v>
      </c>
      <c r="H7" s="13" t="s">
        <v>135</v>
      </c>
      <c r="I7" s="144"/>
      <c r="K7" s="25"/>
      <c r="L7" s="25"/>
      <c r="M7" s="26" t="s">
        <v>138</v>
      </c>
      <c r="N7" s="27" t="s">
        <v>265</v>
      </c>
      <c r="O7" s="27" t="s">
        <v>134</v>
      </c>
      <c r="P7" s="27" t="s">
        <v>892</v>
      </c>
      <c r="Q7" s="28"/>
      <c r="R7" s="29"/>
    </row>
    <row r="8" spans="1:18" s="24" customFormat="1" ht="12.75">
      <c r="A8" s="3">
        <v>42763</v>
      </c>
      <c r="B8" s="4" t="s">
        <v>160</v>
      </c>
      <c r="C8" s="4" t="s">
        <v>639</v>
      </c>
      <c r="D8" s="144"/>
      <c r="E8" s="146"/>
      <c r="F8" s="146"/>
      <c r="G8" s="144">
        <v>-6299.96</v>
      </c>
      <c r="H8" s="13" t="s">
        <v>137</v>
      </c>
      <c r="I8" s="144"/>
      <c r="K8" s="25"/>
      <c r="L8" s="25"/>
      <c r="M8" s="26" t="s">
        <v>138</v>
      </c>
      <c r="N8" s="27" t="s">
        <v>724</v>
      </c>
      <c r="O8" s="27" t="s">
        <v>141</v>
      </c>
      <c r="P8" s="27" t="s">
        <v>892</v>
      </c>
      <c r="Q8" s="28"/>
      <c r="R8" s="29"/>
    </row>
    <row r="9" spans="1:18" s="24" customFormat="1" ht="12.75">
      <c r="A9" s="3">
        <v>42766</v>
      </c>
      <c r="B9" s="4" t="s">
        <v>160</v>
      </c>
      <c r="C9" s="146" t="s">
        <v>81</v>
      </c>
      <c r="D9" s="144"/>
      <c r="E9" s="146"/>
      <c r="F9" s="146"/>
      <c r="G9" s="144">
        <v>-9000.44</v>
      </c>
      <c r="H9" s="13" t="s">
        <v>139</v>
      </c>
      <c r="I9" s="144"/>
      <c r="K9" s="25"/>
      <c r="L9" s="25"/>
      <c r="M9" s="26" t="s">
        <v>138</v>
      </c>
      <c r="N9" s="27" t="s">
        <v>294</v>
      </c>
      <c r="O9" s="27" t="s">
        <v>136</v>
      </c>
      <c r="P9" s="27" t="s">
        <v>904</v>
      </c>
      <c r="Q9" s="28"/>
      <c r="R9" s="29"/>
    </row>
    <row r="10" spans="1:18" s="24" customFormat="1" ht="12.75">
      <c r="A10" s="3">
        <v>42766</v>
      </c>
      <c r="B10" s="4" t="s">
        <v>160</v>
      </c>
      <c r="C10" s="146" t="s">
        <v>519</v>
      </c>
      <c r="D10" s="144"/>
      <c r="E10" s="146"/>
      <c r="F10" s="146"/>
      <c r="G10" s="144">
        <v>-13500.08</v>
      </c>
      <c r="H10" s="13" t="s">
        <v>140</v>
      </c>
      <c r="I10" s="144"/>
      <c r="K10" s="25"/>
      <c r="L10" s="25"/>
      <c r="M10" s="26" t="s">
        <v>138</v>
      </c>
      <c r="N10" s="27" t="s">
        <v>597</v>
      </c>
      <c r="O10" s="27" t="s">
        <v>136</v>
      </c>
      <c r="P10" s="27" t="s">
        <v>904</v>
      </c>
      <c r="Q10" s="28"/>
      <c r="R10" s="29"/>
    </row>
    <row r="11" spans="1:18" s="24" customFormat="1" ht="12.75">
      <c r="A11" s="3">
        <v>42766</v>
      </c>
      <c r="B11" s="4" t="s">
        <v>160</v>
      </c>
      <c r="C11" s="146" t="s">
        <v>633</v>
      </c>
      <c r="D11" s="144"/>
      <c r="E11" s="146"/>
      <c r="F11" s="146"/>
      <c r="G11" s="144">
        <v>-13500.08</v>
      </c>
      <c r="H11" s="13" t="s">
        <v>142</v>
      </c>
      <c r="I11" s="144"/>
      <c r="K11" s="25"/>
      <c r="L11" s="25"/>
      <c r="M11" s="26" t="s">
        <v>138</v>
      </c>
      <c r="N11" s="27" t="s">
        <v>741</v>
      </c>
      <c r="O11" s="27" t="s">
        <v>136</v>
      </c>
      <c r="P11" s="27" t="s">
        <v>904</v>
      </c>
      <c r="Q11" s="28"/>
      <c r="R11" s="29"/>
    </row>
    <row r="12" spans="1:18" s="24" customFormat="1" ht="12.75">
      <c r="A12" s="3">
        <v>42766</v>
      </c>
      <c r="B12" s="4" t="s">
        <v>160</v>
      </c>
      <c r="C12" s="146" t="s">
        <v>646</v>
      </c>
      <c r="D12" s="144"/>
      <c r="E12" s="146"/>
      <c r="F12" s="146"/>
      <c r="G12" s="144">
        <v>-13500.08</v>
      </c>
      <c r="H12" s="13" t="s">
        <v>143</v>
      </c>
      <c r="I12" s="144"/>
      <c r="K12" s="25"/>
      <c r="L12" s="25"/>
      <c r="M12" s="26" t="s">
        <v>138</v>
      </c>
      <c r="N12" s="27" t="s">
        <v>744</v>
      </c>
      <c r="O12" s="27" t="s">
        <v>136</v>
      </c>
      <c r="P12" s="27" t="s">
        <v>904</v>
      </c>
      <c r="Q12" s="28"/>
      <c r="R12" s="29"/>
    </row>
    <row r="13" spans="1:18" s="24" customFormat="1" ht="12.75">
      <c r="A13" s="3">
        <v>42766</v>
      </c>
      <c r="B13" s="4" t="s">
        <v>160</v>
      </c>
      <c r="C13" s="146" t="s">
        <v>766</v>
      </c>
      <c r="D13" s="144"/>
      <c r="E13" s="146"/>
      <c r="F13" s="146"/>
      <c r="G13" s="144">
        <v>-9000.44</v>
      </c>
      <c r="H13" s="13" t="s">
        <v>144</v>
      </c>
      <c r="I13" s="144"/>
      <c r="K13" s="25"/>
      <c r="L13" s="25"/>
      <c r="M13" s="26" t="s">
        <v>138</v>
      </c>
      <c r="N13" s="27" t="s">
        <v>830</v>
      </c>
      <c r="O13" s="27" t="s">
        <v>136</v>
      </c>
      <c r="P13" s="27" t="s">
        <v>904</v>
      </c>
      <c r="Q13" s="28"/>
      <c r="R13" s="29"/>
    </row>
    <row r="14" spans="1:18" s="24" customFormat="1" ht="12.75">
      <c r="A14" s="3">
        <v>42766</v>
      </c>
      <c r="B14" s="4" t="s">
        <v>160</v>
      </c>
      <c r="C14" s="146" t="s">
        <v>767</v>
      </c>
      <c r="D14" s="144"/>
      <c r="E14" s="146"/>
      <c r="F14" s="146"/>
      <c r="G14" s="144">
        <v>-6750.04</v>
      </c>
      <c r="H14" s="13" t="s">
        <v>145</v>
      </c>
      <c r="I14" s="144"/>
      <c r="K14" s="25"/>
      <c r="L14" s="25"/>
      <c r="M14" s="26" t="s">
        <v>138</v>
      </c>
      <c r="N14" s="27" t="s">
        <v>831</v>
      </c>
      <c r="O14" s="27" t="s">
        <v>134</v>
      </c>
      <c r="P14" s="27" t="s">
        <v>904</v>
      </c>
      <c r="Q14" s="28"/>
      <c r="R14" s="29"/>
    </row>
    <row r="15" spans="1:18" s="24" customFormat="1" ht="12.75">
      <c r="A15" s="3">
        <v>42767</v>
      </c>
      <c r="B15" s="4" t="s">
        <v>160</v>
      </c>
      <c r="C15" s="4" t="s">
        <v>637</v>
      </c>
      <c r="D15" s="144"/>
      <c r="E15" s="146"/>
      <c r="F15" s="146"/>
      <c r="G15" s="144">
        <v>-11535.04</v>
      </c>
      <c r="H15" s="13" t="s">
        <v>146</v>
      </c>
      <c r="I15" s="144"/>
      <c r="K15" s="25"/>
      <c r="L15" s="25"/>
      <c r="M15" s="26" t="s">
        <v>138</v>
      </c>
      <c r="N15" s="27" t="s">
        <v>737</v>
      </c>
      <c r="O15" s="27" t="s">
        <v>134</v>
      </c>
      <c r="P15" s="27" t="s">
        <v>907</v>
      </c>
      <c r="Q15" s="28"/>
      <c r="R15" s="29"/>
    </row>
    <row r="16" spans="1:18" s="24" customFormat="1" ht="12.75">
      <c r="A16" s="3">
        <v>42767</v>
      </c>
      <c r="B16" s="4" t="s">
        <v>160</v>
      </c>
      <c r="C16" s="4" t="s">
        <v>767</v>
      </c>
      <c r="D16" s="144"/>
      <c r="E16" s="146"/>
      <c r="F16" s="146"/>
      <c r="G16" s="144">
        <v>-6750.04</v>
      </c>
      <c r="H16" s="13" t="s">
        <v>145</v>
      </c>
      <c r="I16" s="144"/>
      <c r="K16" s="25"/>
      <c r="L16" s="25"/>
      <c r="M16" s="26" t="s">
        <v>138</v>
      </c>
      <c r="N16" s="27" t="s">
        <v>831</v>
      </c>
      <c r="O16" s="27" t="s">
        <v>134</v>
      </c>
      <c r="P16" s="27" t="s">
        <v>907</v>
      </c>
      <c r="Q16" s="28"/>
      <c r="R16" s="29"/>
    </row>
    <row r="17" spans="1:18" s="24" customFormat="1" ht="12.75">
      <c r="A17" s="3">
        <v>42767</v>
      </c>
      <c r="B17" s="4" t="s">
        <v>160</v>
      </c>
      <c r="C17" s="4" t="s">
        <v>768</v>
      </c>
      <c r="D17" s="144"/>
      <c r="E17" s="146"/>
      <c r="F17" s="146"/>
      <c r="G17" s="144">
        <v>-6750.04</v>
      </c>
      <c r="H17" s="13" t="s">
        <v>147</v>
      </c>
      <c r="I17" s="144"/>
      <c r="K17" s="25"/>
      <c r="L17" s="25"/>
      <c r="M17" s="26" t="s">
        <v>138</v>
      </c>
      <c r="N17" s="27" t="s">
        <v>832</v>
      </c>
      <c r="O17" s="27" t="s">
        <v>134</v>
      </c>
      <c r="P17" s="27" t="s">
        <v>907</v>
      </c>
      <c r="Q17" s="28"/>
      <c r="R17" s="29"/>
    </row>
    <row r="18" spans="1:18" s="24" customFormat="1" ht="12.75">
      <c r="A18" s="3">
        <v>42767</v>
      </c>
      <c r="B18" s="4" t="s">
        <v>160</v>
      </c>
      <c r="C18" s="4" t="s">
        <v>524</v>
      </c>
      <c r="D18" s="144"/>
      <c r="E18" s="146"/>
      <c r="F18" s="146"/>
      <c r="G18" s="144">
        <v>-13500.08</v>
      </c>
      <c r="H18" s="13" t="s">
        <v>224</v>
      </c>
      <c r="I18" s="144"/>
      <c r="K18" s="25"/>
      <c r="L18" s="25"/>
      <c r="M18" s="26" t="s">
        <v>138</v>
      </c>
      <c r="N18" s="27" t="s">
        <v>598</v>
      </c>
      <c r="O18" s="27" t="s">
        <v>136</v>
      </c>
      <c r="P18" s="27" t="s">
        <v>907</v>
      </c>
      <c r="Q18" s="28"/>
      <c r="R18" s="29"/>
    </row>
    <row r="19" spans="1:18" s="24" customFormat="1" ht="12.75">
      <c r="A19" s="3">
        <v>42767</v>
      </c>
      <c r="B19" s="4" t="s">
        <v>160</v>
      </c>
      <c r="C19" s="4" t="s">
        <v>97</v>
      </c>
      <c r="D19" s="144"/>
      <c r="E19" s="146"/>
      <c r="F19" s="146"/>
      <c r="G19" s="144">
        <v>-6299.96</v>
      </c>
      <c r="H19" s="13" t="s">
        <v>225</v>
      </c>
      <c r="I19" s="144"/>
      <c r="K19" s="25"/>
      <c r="L19" s="25"/>
      <c r="M19" s="26" t="s">
        <v>138</v>
      </c>
      <c r="N19" s="27" t="s">
        <v>308</v>
      </c>
      <c r="O19" s="27" t="s">
        <v>141</v>
      </c>
      <c r="P19" s="27" t="s">
        <v>907</v>
      </c>
      <c r="Q19" s="28"/>
      <c r="R19" s="29"/>
    </row>
    <row r="20" spans="1:18" s="24" customFormat="1" ht="12.75">
      <c r="A20" s="3">
        <v>42768</v>
      </c>
      <c r="B20" s="4" t="s">
        <v>160</v>
      </c>
      <c r="C20" s="4" t="s">
        <v>677</v>
      </c>
      <c r="D20" s="144"/>
      <c r="E20" s="146"/>
      <c r="F20" s="146"/>
      <c r="G20" s="5">
        <v>-6750.04</v>
      </c>
      <c r="H20" s="13"/>
      <c r="I20" s="144"/>
      <c r="K20" s="25"/>
      <c r="L20" s="25"/>
      <c r="M20" s="26" t="s">
        <v>138</v>
      </c>
      <c r="N20" s="27" t="s">
        <v>727</v>
      </c>
      <c r="O20" s="27" t="s">
        <v>134</v>
      </c>
      <c r="P20" s="27" t="s">
        <v>909</v>
      </c>
      <c r="Q20" s="28"/>
      <c r="R20" s="29"/>
    </row>
    <row r="21" spans="1:18" s="24" customFormat="1" ht="12.75">
      <c r="A21" s="3">
        <v>42768</v>
      </c>
      <c r="B21" s="4" t="s">
        <v>160</v>
      </c>
      <c r="C21" s="4" t="s">
        <v>682</v>
      </c>
      <c r="D21" s="144"/>
      <c r="E21" s="146"/>
      <c r="F21" s="146"/>
      <c r="G21" s="5">
        <v>-35999.440000000002</v>
      </c>
      <c r="H21" s="13" t="s">
        <v>226</v>
      </c>
      <c r="I21" s="144"/>
      <c r="J21" s="142"/>
      <c r="K21" s="25"/>
      <c r="L21" s="25"/>
      <c r="M21" s="26" t="s">
        <v>138</v>
      </c>
      <c r="N21" s="27" t="s">
        <v>747</v>
      </c>
      <c r="O21" s="27" t="s">
        <v>390</v>
      </c>
      <c r="P21" s="27" t="s">
        <v>909</v>
      </c>
      <c r="Q21" s="28"/>
      <c r="R21" s="29"/>
    </row>
    <row r="22" spans="1:18" s="24" customFormat="1" ht="12.75">
      <c r="A22" s="3">
        <v>42768</v>
      </c>
      <c r="B22" s="4" t="s">
        <v>160</v>
      </c>
      <c r="C22" s="4" t="s">
        <v>525</v>
      </c>
      <c r="D22" s="144"/>
      <c r="E22" s="146"/>
      <c r="F22" s="146"/>
      <c r="G22" s="144">
        <v>-9000.44</v>
      </c>
      <c r="H22" s="13" t="s">
        <v>227</v>
      </c>
      <c r="I22" s="144"/>
      <c r="J22" s="142"/>
      <c r="K22" s="25"/>
      <c r="L22" s="25"/>
      <c r="M22" s="26" t="s">
        <v>138</v>
      </c>
      <c r="N22" s="27" t="s">
        <v>586</v>
      </c>
      <c r="O22" s="27" t="s">
        <v>136</v>
      </c>
      <c r="P22" s="27" t="s">
        <v>909</v>
      </c>
      <c r="Q22" s="28"/>
      <c r="R22" s="29"/>
    </row>
    <row r="23" spans="1:18" s="24" customFormat="1" ht="12.75">
      <c r="A23" s="56">
        <v>42763</v>
      </c>
      <c r="B23" s="57" t="s">
        <v>156</v>
      </c>
      <c r="C23" s="57" t="s">
        <v>770</v>
      </c>
      <c r="D23" s="144"/>
      <c r="E23" s="146"/>
      <c r="F23" s="146"/>
      <c r="G23" s="142">
        <v>1241.2</v>
      </c>
      <c r="H23" s="13"/>
      <c r="I23" s="144"/>
      <c r="J23" s="142"/>
      <c r="K23" s="25"/>
      <c r="L23" s="25"/>
      <c r="M23" s="26" t="s">
        <v>138</v>
      </c>
      <c r="N23" s="27" t="s">
        <v>833</v>
      </c>
      <c r="O23" s="27" t="s">
        <v>134</v>
      </c>
      <c r="P23" s="27" t="s">
        <v>891</v>
      </c>
      <c r="Q23" s="28"/>
      <c r="R23" s="29"/>
    </row>
    <row r="24" spans="1:18" s="24" customFormat="1" ht="12.75">
      <c r="A24" s="56">
        <v>42763</v>
      </c>
      <c r="B24" s="57" t="s">
        <v>156</v>
      </c>
      <c r="C24" s="57" t="s">
        <v>771</v>
      </c>
      <c r="D24" s="144"/>
      <c r="E24" s="146"/>
      <c r="F24" s="146"/>
      <c r="G24" s="142">
        <v>1241.2</v>
      </c>
      <c r="H24" s="13"/>
      <c r="I24" s="144"/>
      <c r="J24" s="142"/>
      <c r="K24" s="25"/>
      <c r="L24" s="25"/>
      <c r="M24" s="26" t="s">
        <v>138</v>
      </c>
      <c r="N24" s="27" t="s">
        <v>834</v>
      </c>
      <c r="O24" s="27" t="s">
        <v>383</v>
      </c>
      <c r="P24" s="27" t="s">
        <v>891</v>
      </c>
      <c r="Q24" s="28"/>
      <c r="R24" s="29"/>
    </row>
    <row r="25" spans="1:18" s="24" customFormat="1" ht="12.75">
      <c r="A25" s="56">
        <v>42763</v>
      </c>
      <c r="B25" s="57" t="s">
        <v>156</v>
      </c>
      <c r="C25" s="57" t="s">
        <v>772</v>
      </c>
      <c r="D25" s="144"/>
      <c r="E25" s="146"/>
      <c r="F25" s="146"/>
      <c r="G25" s="142">
        <v>1241.2</v>
      </c>
      <c r="H25" s="13"/>
      <c r="I25" s="144"/>
      <c r="J25" s="142"/>
      <c r="K25" s="25"/>
      <c r="L25" s="25"/>
      <c r="M25" s="26" t="s">
        <v>138</v>
      </c>
      <c r="N25" s="27" t="s">
        <v>835</v>
      </c>
      <c r="O25" s="27" t="s">
        <v>383</v>
      </c>
      <c r="P25" s="27" t="s">
        <v>891</v>
      </c>
      <c r="Q25" s="28"/>
      <c r="R25" s="29"/>
    </row>
    <row r="26" spans="1:18" s="24" customFormat="1" ht="12.75">
      <c r="A26" s="56">
        <v>42766</v>
      </c>
      <c r="B26" s="57" t="s">
        <v>156</v>
      </c>
      <c r="C26" s="57" t="s">
        <v>774</v>
      </c>
      <c r="D26" s="144"/>
      <c r="E26" s="146"/>
      <c r="F26" s="146"/>
      <c r="G26" s="142">
        <v>1241.2</v>
      </c>
      <c r="H26" s="13"/>
      <c r="I26" s="144"/>
      <c r="J26" s="142"/>
      <c r="K26" s="25"/>
      <c r="L26" s="25"/>
      <c r="M26" s="26" t="s">
        <v>138</v>
      </c>
      <c r="N26" s="27" t="s">
        <v>836</v>
      </c>
      <c r="O26" s="27" t="s">
        <v>136</v>
      </c>
      <c r="P26" s="27" t="s">
        <v>902</v>
      </c>
      <c r="Q26" s="28"/>
      <c r="R26" s="29"/>
    </row>
    <row r="27" spans="1:18" s="24" customFormat="1" ht="12.75">
      <c r="A27" s="56">
        <v>42766</v>
      </c>
      <c r="B27" s="57" t="s">
        <v>156</v>
      </c>
      <c r="C27" s="57" t="s">
        <v>775</v>
      </c>
      <c r="D27" s="144"/>
      <c r="E27" s="146"/>
      <c r="F27" s="146"/>
      <c r="G27" s="142">
        <v>1241.2</v>
      </c>
      <c r="H27" s="13"/>
      <c r="I27" s="144"/>
      <c r="J27" s="142"/>
      <c r="K27" s="25"/>
      <c r="L27" s="25"/>
      <c r="M27" s="26" t="s">
        <v>138</v>
      </c>
      <c r="N27" s="27" t="s">
        <v>837</v>
      </c>
      <c r="O27" s="27" t="s">
        <v>141</v>
      </c>
      <c r="P27" s="27" t="s">
        <v>902</v>
      </c>
      <c r="Q27" s="28"/>
      <c r="R27" s="29"/>
    </row>
    <row r="28" spans="1:18" s="24" customFormat="1" ht="12.75">
      <c r="A28" s="56">
        <v>42766</v>
      </c>
      <c r="B28" s="57" t="s">
        <v>156</v>
      </c>
      <c r="C28" s="57" t="s">
        <v>776</v>
      </c>
      <c r="D28" s="144"/>
      <c r="E28" s="146"/>
      <c r="F28" s="146"/>
      <c r="G28" s="142">
        <v>1241.2</v>
      </c>
      <c r="H28" s="13"/>
      <c r="I28" s="144"/>
      <c r="J28" s="142"/>
      <c r="K28" s="25"/>
      <c r="L28" s="25"/>
      <c r="M28" s="26" t="s">
        <v>138</v>
      </c>
      <c r="N28" s="27" t="s">
        <v>838</v>
      </c>
      <c r="O28" s="27" t="s">
        <v>141</v>
      </c>
      <c r="P28" s="27" t="s">
        <v>902</v>
      </c>
      <c r="Q28" s="28"/>
      <c r="R28" s="29"/>
    </row>
    <row r="29" spans="1:18" s="24" customFormat="1" ht="12.75">
      <c r="A29" s="56">
        <v>42766</v>
      </c>
      <c r="B29" s="57" t="s">
        <v>156</v>
      </c>
      <c r="C29" s="57" t="s">
        <v>777</v>
      </c>
      <c r="D29" s="144"/>
      <c r="E29" s="146"/>
      <c r="F29" s="146"/>
      <c r="G29" s="142">
        <v>1241.2</v>
      </c>
      <c r="H29" s="13"/>
      <c r="I29" s="144"/>
      <c r="J29" s="142"/>
      <c r="K29" s="25"/>
      <c r="L29" s="25"/>
      <c r="M29" s="26" t="s">
        <v>138</v>
      </c>
      <c r="N29" s="27" t="s">
        <v>839</v>
      </c>
      <c r="O29" s="27" t="s">
        <v>141</v>
      </c>
      <c r="P29" s="27" t="s">
        <v>902</v>
      </c>
      <c r="Q29" s="28"/>
      <c r="R29" s="29"/>
    </row>
    <row r="30" spans="1:18" s="24" customFormat="1" ht="12.75">
      <c r="A30" s="56">
        <v>42766</v>
      </c>
      <c r="B30" s="57" t="s">
        <v>156</v>
      </c>
      <c r="C30" s="57" t="s">
        <v>778</v>
      </c>
      <c r="D30" s="144"/>
      <c r="E30" s="146"/>
      <c r="F30" s="146"/>
      <c r="G30" s="142">
        <v>1241.2</v>
      </c>
      <c r="H30" s="13"/>
      <c r="I30" s="144"/>
      <c r="J30" s="142"/>
      <c r="K30" s="25"/>
      <c r="L30" s="25"/>
      <c r="M30" s="26" t="s">
        <v>138</v>
      </c>
      <c r="N30" s="27" t="s">
        <v>840</v>
      </c>
      <c r="O30" s="27" t="s">
        <v>141</v>
      </c>
      <c r="P30" s="27" t="s">
        <v>902</v>
      </c>
      <c r="Q30" s="28"/>
      <c r="R30" s="29"/>
    </row>
    <row r="31" spans="1:18" s="24" customFormat="1" ht="12.75">
      <c r="A31" s="56">
        <v>42766</v>
      </c>
      <c r="B31" s="57" t="s">
        <v>156</v>
      </c>
      <c r="C31" s="57" t="s">
        <v>780</v>
      </c>
      <c r="D31" s="144"/>
      <c r="E31" s="146"/>
      <c r="F31" s="146"/>
      <c r="G31" s="142">
        <v>1241.2</v>
      </c>
      <c r="H31" s="13"/>
      <c r="I31" s="144"/>
      <c r="J31" s="142"/>
      <c r="K31" s="25"/>
      <c r="L31" s="25"/>
      <c r="M31" s="26" t="s">
        <v>138</v>
      </c>
      <c r="N31" s="27" t="s">
        <v>841</v>
      </c>
      <c r="O31" s="27" t="s">
        <v>141</v>
      </c>
      <c r="P31" s="27" t="s">
        <v>902</v>
      </c>
      <c r="Q31" s="28"/>
      <c r="R31" s="29"/>
    </row>
    <row r="32" spans="1:18" s="24" customFormat="1" ht="12.75">
      <c r="A32" s="56">
        <v>42766</v>
      </c>
      <c r="B32" s="57" t="s">
        <v>156</v>
      </c>
      <c r="C32" s="57" t="s">
        <v>781</v>
      </c>
      <c r="D32" s="144"/>
      <c r="E32" s="146"/>
      <c r="F32" s="146"/>
      <c r="G32" s="142">
        <v>1241.2</v>
      </c>
      <c r="H32" s="13"/>
      <c r="I32" s="144"/>
      <c r="J32" s="142"/>
      <c r="K32" s="25"/>
      <c r="L32" s="25"/>
      <c r="M32" s="26" t="s">
        <v>138</v>
      </c>
      <c r="N32" s="27" t="s">
        <v>842</v>
      </c>
      <c r="O32" s="27" t="s">
        <v>141</v>
      </c>
      <c r="P32" s="27" t="s">
        <v>902</v>
      </c>
      <c r="Q32" s="28"/>
      <c r="R32" s="29"/>
    </row>
    <row r="33" spans="1:18" s="24" customFormat="1" ht="12.75">
      <c r="A33" s="56">
        <v>42766</v>
      </c>
      <c r="B33" s="57" t="s">
        <v>156</v>
      </c>
      <c r="C33" s="57" t="s">
        <v>783</v>
      </c>
      <c r="D33" s="144"/>
      <c r="E33" s="146"/>
      <c r="F33" s="146"/>
      <c r="G33" s="142">
        <v>1241.2</v>
      </c>
      <c r="H33" s="13"/>
      <c r="I33" s="144"/>
      <c r="J33" s="142"/>
      <c r="K33" s="25"/>
      <c r="L33" s="25"/>
      <c r="M33" s="26" t="s">
        <v>138</v>
      </c>
      <c r="N33" s="27" t="s">
        <v>843</v>
      </c>
      <c r="O33" s="27" t="s">
        <v>844</v>
      </c>
      <c r="P33" s="27" t="s">
        <v>902</v>
      </c>
      <c r="Q33" s="28"/>
      <c r="R33" s="29"/>
    </row>
    <row r="34" spans="1:18" s="24" customFormat="1" ht="12.75">
      <c r="A34" s="56">
        <v>42766</v>
      </c>
      <c r="B34" s="57" t="s">
        <v>156</v>
      </c>
      <c r="C34" s="57" t="s">
        <v>784</v>
      </c>
      <c r="D34" s="144"/>
      <c r="E34" s="146"/>
      <c r="F34" s="146"/>
      <c r="G34" s="142">
        <v>1241.2</v>
      </c>
      <c r="H34" s="13"/>
      <c r="I34" s="144"/>
      <c r="J34" s="142"/>
      <c r="K34" s="25"/>
      <c r="L34" s="25"/>
      <c r="M34" s="26" t="s">
        <v>138</v>
      </c>
      <c r="N34" s="27" t="s">
        <v>845</v>
      </c>
      <c r="O34" s="27" t="s">
        <v>141</v>
      </c>
      <c r="P34" s="27" t="s">
        <v>902</v>
      </c>
      <c r="Q34" s="28"/>
      <c r="R34" s="29"/>
    </row>
    <row r="35" spans="1:18" s="24" customFormat="1" ht="12.75">
      <c r="A35" s="56">
        <v>42766</v>
      </c>
      <c r="B35" s="57" t="s">
        <v>156</v>
      </c>
      <c r="C35" s="57" t="s">
        <v>786</v>
      </c>
      <c r="D35" s="144"/>
      <c r="E35" s="146"/>
      <c r="F35" s="146"/>
      <c r="G35" s="142">
        <v>1241.2</v>
      </c>
      <c r="H35" s="13"/>
      <c r="I35" s="144"/>
      <c r="J35" s="142"/>
      <c r="K35" s="25"/>
      <c r="L35" s="25"/>
      <c r="M35" s="26" t="s">
        <v>138</v>
      </c>
      <c r="N35" s="27" t="s">
        <v>846</v>
      </c>
      <c r="O35" s="27" t="s">
        <v>141</v>
      </c>
      <c r="P35" s="27" t="s">
        <v>902</v>
      </c>
      <c r="Q35" s="28"/>
      <c r="R35" s="29"/>
    </row>
    <row r="36" spans="1:18" s="24" customFormat="1" ht="12.75">
      <c r="A36" s="56">
        <v>42766</v>
      </c>
      <c r="B36" s="57" t="s">
        <v>156</v>
      </c>
      <c r="C36" s="57" t="s">
        <v>787</v>
      </c>
      <c r="D36" s="144"/>
      <c r="E36" s="146"/>
      <c r="F36" s="146"/>
      <c r="G36" s="142">
        <v>1241.2</v>
      </c>
      <c r="H36" s="13"/>
      <c r="I36" s="144"/>
      <c r="J36" s="142"/>
      <c r="K36" s="25"/>
      <c r="L36" s="25"/>
      <c r="M36" s="26" t="s">
        <v>138</v>
      </c>
      <c r="N36" s="27" t="s">
        <v>847</v>
      </c>
      <c r="O36" s="27" t="s">
        <v>141</v>
      </c>
      <c r="P36" s="27" t="s">
        <v>902</v>
      </c>
      <c r="Q36" s="28"/>
      <c r="R36" s="29"/>
    </row>
    <row r="37" spans="1:18" s="24" customFormat="1" ht="12.75">
      <c r="A37" s="56">
        <v>42766</v>
      </c>
      <c r="B37" s="57" t="s">
        <v>156</v>
      </c>
      <c r="C37" s="57" t="s">
        <v>788</v>
      </c>
      <c r="D37" s="144"/>
      <c r="E37" s="146"/>
      <c r="F37" s="146"/>
      <c r="G37" s="142">
        <v>1241.2</v>
      </c>
      <c r="H37" s="13"/>
      <c r="I37" s="144"/>
      <c r="J37" s="142"/>
      <c r="K37" s="25"/>
      <c r="L37" s="25"/>
      <c r="M37" s="26" t="s">
        <v>138</v>
      </c>
      <c r="N37" s="27" t="s">
        <v>848</v>
      </c>
      <c r="O37" s="27" t="s">
        <v>141</v>
      </c>
      <c r="P37" s="27" t="s">
        <v>902</v>
      </c>
      <c r="Q37" s="28"/>
      <c r="R37" s="29"/>
    </row>
    <row r="38" spans="1:18" s="24" customFormat="1" ht="12.75">
      <c r="A38" s="56">
        <v>42766</v>
      </c>
      <c r="B38" s="57" t="s">
        <v>156</v>
      </c>
      <c r="C38" s="57" t="s">
        <v>789</v>
      </c>
      <c r="D38" s="144"/>
      <c r="E38" s="146"/>
      <c r="F38" s="146"/>
      <c r="G38" s="142">
        <v>1241.2</v>
      </c>
      <c r="H38" s="13"/>
      <c r="I38" s="144"/>
      <c r="J38" s="142"/>
      <c r="K38" s="25"/>
      <c r="L38" s="25"/>
      <c r="M38" s="26" t="s">
        <v>138</v>
      </c>
      <c r="N38" s="27" t="s">
        <v>849</v>
      </c>
      <c r="O38" s="27" t="s">
        <v>141</v>
      </c>
      <c r="P38" s="27" t="s">
        <v>902</v>
      </c>
      <c r="Q38" s="28"/>
      <c r="R38" s="29"/>
    </row>
    <row r="39" spans="1:18" s="24" customFormat="1" ht="12.75">
      <c r="A39" s="56">
        <v>42766</v>
      </c>
      <c r="B39" s="57" t="s">
        <v>156</v>
      </c>
      <c r="C39" s="57" t="s">
        <v>791</v>
      </c>
      <c r="D39" s="144"/>
      <c r="E39" s="146"/>
      <c r="F39" s="146"/>
      <c r="G39" s="142">
        <v>1241.2</v>
      </c>
      <c r="H39" s="13"/>
      <c r="I39" s="144"/>
      <c r="J39" s="142"/>
      <c r="K39" s="25"/>
      <c r="L39" s="25"/>
      <c r="M39" s="26" t="s">
        <v>138</v>
      </c>
      <c r="N39" s="27" t="s">
        <v>850</v>
      </c>
      <c r="O39" s="27" t="s">
        <v>141</v>
      </c>
      <c r="P39" s="27" t="s">
        <v>902</v>
      </c>
      <c r="Q39" s="28"/>
      <c r="R39" s="29"/>
    </row>
    <row r="40" spans="1:18" s="24" customFormat="1" ht="12.75">
      <c r="A40" s="56">
        <v>42767</v>
      </c>
      <c r="B40" s="57" t="s">
        <v>156</v>
      </c>
      <c r="C40" s="57" t="s">
        <v>792</v>
      </c>
      <c r="D40" s="144"/>
      <c r="E40" s="146"/>
      <c r="F40" s="146"/>
      <c r="G40" s="142">
        <v>1241.2</v>
      </c>
      <c r="H40" s="13"/>
      <c r="I40" s="144"/>
      <c r="J40" s="142"/>
      <c r="K40" s="25"/>
      <c r="L40" s="25"/>
      <c r="M40" s="26" t="s">
        <v>138</v>
      </c>
      <c r="N40" s="27" t="s">
        <v>851</v>
      </c>
      <c r="O40" s="27" t="s">
        <v>141</v>
      </c>
      <c r="P40" s="27" t="s">
        <v>905</v>
      </c>
      <c r="Q40" s="28"/>
      <c r="R40" s="29"/>
    </row>
    <row r="41" spans="1:18" s="24" customFormat="1" ht="12.75">
      <c r="A41" s="56">
        <v>42767</v>
      </c>
      <c r="B41" s="57" t="s">
        <v>156</v>
      </c>
      <c r="C41" s="57" t="s">
        <v>793</v>
      </c>
      <c r="D41" s="144"/>
      <c r="E41" s="146"/>
      <c r="F41" s="146"/>
      <c r="G41" s="142">
        <v>1241.2</v>
      </c>
      <c r="H41" s="13"/>
      <c r="I41" s="144"/>
      <c r="J41" s="142"/>
      <c r="K41" s="25"/>
      <c r="L41" s="25"/>
      <c r="M41" s="26" t="s">
        <v>138</v>
      </c>
      <c r="N41" s="27" t="s">
        <v>852</v>
      </c>
      <c r="O41" s="27" t="s">
        <v>370</v>
      </c>
      <c r="P41" s="27" t="s">
        <v>905</v>
      </c>
      <c r="Q41" s="28"/>
      <c r="R41" s="29"/>
    </row>
    <row r="42" spans="1:18" s="24" customFormat="1" ht="12.75">
      <c r="A42" s="56">
        <v>42767</v>
      </c>
      <c r="B42" s="57" t="s">
        <v>156</v>
      </c>
      <c r="C42" s="57" t="s">
        <v>795</v>
      </c>
      <c r="D42" s="144"/>
      <c r="E42" s="146"/>
      <c r="F42" s="146"/>
      <c r="G42" s="142">
        <v>1241.2</v>
      </c>
      <c r="H42" s="13"/>
      <c r="I42" s="144"/>
      <c r="J42" s="142"/>
      <c r="K42" s="25"/>
      <c r="L42" s="25"/>
      <c r="M42" s="26" t="s">
        <v>138</v>
      </c>
      <c r="N42" s="27" t="s">
        <v>853</v>
      </c>
      <c r="O42" s="27" t="s">
        <v>141</v>
      </c>
      <c r="P42" s="27" t="s">
        <v>905</v>
      </c>
      <c r="Q42" s="28"/>
      <c r="R42" s="29"/>
    </row>
    <row r="43" spans="1:18" s="24" customFormat="1" ht="12.75">
      <c r="A43" s="56">
        <v>42767</v>
      </c>
      <c r="B43" s="57" t="s">
        <v>156</v>
      </c>
      <c r="C43" s="57" t="s">
        <v>798</v>
      </c>
      <c r="D43" s="144"/>
      <c r="E43" s="146"/>
      <c r="F43" s="146"/>
      <c r="G43" s="142">
        <v>1241.2</v>
      </c>
      <c r="H43" s="13"/>
      <c r="I43" s="144"/>
      <c r="J43" s="142"/>
      <c r="K43" s="25"/>
      <c r="L43" s="25"/>
      <c r="M43" s="26" t="s">
        <v>138</v>
      </c>
      <c r="N43" s="27" t="s">
        <v>854</v>
      </c>
      <c r="O43" s="27" t="s">
        <v>844</v>
      </c>
      <c r="P43" s="27" t="s">
        <v>905</v>
      </c>
      <c r="Q43" s="28"/>
      <c r="R43" s="29"/>
    </row>
    <row r="44" spans="1:18" s="24" customFormat="1" ht="12.75">
      <c r="A44" s="56">
        <v>42767</v>
      </c>
      <c r="B44" s="57" t="s">
        <v>156</v>
      </c>
      <c r="C44" s="57" t="s">
        <v>799</v>
      </c>
      <c r="D44" s="144"/>
      <c r="E44" s="146"/>
      <c r="F44" s="146"/>
      <c r="G44" s="142">
        <v>1241.2</v>
      </c>
      <c r="H44" s="13"/>
      <c r="I44" s="144"/>
      <c r="J44" s="142"/>
      <c r="K44" s="25"/>
      <c r="L44" s="25"/>
      <c r="M44" s="26" t="s">
        <v>138</v>
      </c>
      <c r="N44" s="27" t="s">
        <v>855</v>
      </c>
      <c r="O44" s="27" t="s">
        <v>370</v>
      </c>
      <c r="P44" s="27" t="s">
        <v>905</v>
      </c>
      <c r="Q44" s="28"/>
      <c r="R44" s="29"/>
    </row>
    <row r="45" spans="1:18" s="24" customFormat="1" ht="12.75">
      <c r="A45" s="56">
        <v>42767</v>
      </c>
      <c r="B45" s="57" t="s">
        <v>156</v>
      </c>
      <c r="C45" s="57" t="s">
        <v>800</v>
      </c>
      <c r="D45" s="144"/>
      <c r="E45" s="146"/>
      <c r="F45" s="146"/>
      <c r="G45" s="142">
        <v>1241.2</v>
      </c>
      <c r="H45" s="13"/>
      <c r="I45" s="144"/>
      <c r="J45" s="142"/>
      <c r="K45" s="25"/>
      <c r="L45" s="25"/>
      <c r="M45" s="26" t="s">
        <v>138</v>
      </c>
      <c r="N45" s="27" t="s">
        <v>856</v>
      </c>
      <c r="O45" s="27" t="s">
        <v>141</v>
      </c>
      <c r="P45" s="27" t="s">
        <v>905</v>
      </c>
      <c r="Q45" s="28"/>
      <c r="R45" s="29"/>
    </row>
    <row r="46" spans="1:18" s="24" customFormat="1" ht="12.75">
      <c r="A46" s="56">
        <v>42767</v>
      </c>
      <c r="B46" s="57" t="s">
        <v>156</v>
      </c>
      <c r="C46" s="57" t="s">
        <v>803</v>
      </c>
      <c r="D46" s="144"/>
      <c r="E46" s="146"/>
      <c r="F46" s="146"/>
      <c r="G46" s="142">
        <v>1241.2</v>
      </c>
      <c r="H46" s="13"/>
      <c r="I46" s="144"/>
      <c r="J46" s="142"/>
      <c r="K46" s="25"/>
      <c r="L46" s="25"/>
      <c r="M46" s="26" t="s">
        <v>138</v>
      </c>
      <c r="N46" s="27" t="s">
        <v>857</v>
      </c>
      <c r="O46" s="27" t="s">
        <v>141</v>
      </c>
      <c r="P46" s="27" t="s">
        <v>905</v>
      </c>
      <c r="Q46" s="28"/>
      <c r="R46" s="29"/>
    </row>
    <row r="47" spans="1:18" s="24" customFormat="1" ht="12.75">
      <c r="A47" s="56">
        <v>42767</v>
      </c>
      <c r="B47" s="57" t="s">
        <v>156</v>
      </c>
      <c r="C47" s="57" t="s">
        <v>804</v>
      </c>
      <c r="D47" s="144"/>
      <c r="E47" s="146"/>
      <c r="F47" s="146"/>
      <c r="G47" s="142">
        <v>1241.2</v>
      </c>
      <c r="H47" s="13"/>
      <c r="I47" s="144"/>
      <c r="J47" s="142"/>
      <c r="K47" s="25"/>
      <c r="L47" s="25"/>
      <c r="M47" s="26" t="s">
        <v>138</v>
      </c>
      <c r="N47" s="27" t="s">
        <v>858</v>
      </c>
      <c r="O47" s="27" t="s">
        <v>134</v>
      </c>
      <c r="P47" s="27" t="s">
        <v>905</v>
      </c>
      <c r="Q47" s="28"/>
      <c r="R47" s="29"/>
    </row>
    <row r="48" spans="1:18" s="24" customFormat="1" ht="12.75">
      <c r="A48" s="56">
        <v>42767</v>
      </c>
      <c r="B48" s="57" t="s">
        <v>156</v>
      </c>
      <c r="C48" s="57" t="s">
        <v>805</v>
      </c>
      <c r="D48" s="144"/>
      <c r="E48" s="146"/>
      <c r="F48" s="146"/>
      <c r="G48" s="142">
        <v>1241.2</v>
      </c>
      <c r="H48" s="13"/>
      <c r="I48" s="144"/>
      <c r="J48" s="142"/>
      <c r="K48" s="25"/>
      <c r="L48" s="25"/>
      <c r="M48" s="26" t="s">
        <v>138</v>
      </c>
      <c r="N48" s="27" t="s">
        <v>863</v>
      </c>
      <c r="O48" s="27" t="s">
        <v>134</v>
      </c>
      <c r="P48" s="27" t="s">
        <v>905</v>
      </c>
      <c r="Q48" s="28"/>
      <c r="R48" s="29"/>
    </row>
    <row r="49" spans="1:18" s="24" customFormat="1" ht="12.75">
      <c r="A49" s="56">
        <v>42767</v>
      </c>
      <c r="B49" s="57" t="s">
        <v>156</v>
      </c>
      <c r="C49" s="57" t="s">
        <v>806</v>
      </c>
      <c r="D49" s="144"/>
      <c r="E49" s="146"/>
      <c r="F49" s="146"/>
      <c r="G49" s="142">
        <v>1241.2</v>
      </c>
      <c r="H49" s="13"/>
      <c r="I49" s="144"/>
      <c r="J49" s="142"/>
      <c r="K49" s="25"/>
      <c r="L49" s="25"/>
      <c r="M49" s="26" t="s">
        <v>138</v>
      </c>
      <c r="N49" s="27" t="s">
        <v>859</v>
      </c>
      <c r="O49" s="27" t="s">
        <v>141</v>
      </c>
      <c r="P49" s="27" t="s">
        <v>905</v>
      </c>
      <c r="Q49" s="28"/>
      <c r="R49" s="29"/>
    </row>
    <row r="50" spans="1:18" s="24" customFormat="1" ht="12.75">
      <c r="A50" s="56">
        <v>42767</v>
      </c>
      <c r="B50" s="57" t="s">
        <v>156</v>
      </c>
      <c r="C50" s="57" t="s">
        <v>808</v>
      </c>
      <c r="D50" s="144"/>
      <c r="E50" s="146"/>
      <c r="F50" s="146"/>
      <c r="G50" s="142">
        <v>1241.2</v>
      </c>
      <c r="H50" s="13"/>
      <c r="I50" s="141"/>
      <c r="J50" s="142"/>
      <c r="K50" s="25"/>
      <c r="L50" s="25"/>
      <c r="M50" s="26" t="s">
        <v>138</v>
      </c>
      <c r="N50" s="27" t="s">
        <v>860</v>
      </c>
      <c r="O50" s="27" t="s">
        <v>141</v>
      </c>
      <c r="P50" s="27" t="s">
        <v>905</v>
      </c>
      <c r="Q50" s="28"/>
      <c r="R50" s="29"/>
    </row>
    <row r="51" spans="1:18" s="24" customFormat="1" ht="12.75">
      <c r="A51" s="56">
        <v>42767</v>
      </c>
      <c r="B51" s="57" t="s">
        <v>156</v>
      </c>
      <c r="C51" s="57" t="s">
        <v>810</v>
      </c>
      <c r="D51" s="144"/>
      <c r="E51" s="146"/>
      <c r="F51" s="146"/>
      <c r="G51" s="142">
        <v>1241.2</v>
      </c>
      <c r="H51" s="13"/>
      <c r="I51" s="141"/>
      <c r="J51" s="142"/>
      <c r="K51" s="25"/>
      <c r="L51" s="25"/>
      <c r="M51" s="26" t="s">
        <v>138</v>
      </c>
      <c r="N51" s="27" t="s">
        <v>861</v>
      </c>
      <c r="O51" s="27" t="s">
        <v>141</v>
      </c>
      <c r="P51" s="27" t="s">
        <v>905</v>
      </c>
      <c r="Q51" s="28"/>
      <c r="R51" s="29"/>
    </row>
    <row r="52" spans="1:18" s="24" customFormat="1" ht="12.75">
      <c r="A52" s="56">
        <v>42767</v>
      </c>
      <c r="B52" s="57" t="s">
        <v>156</v>
      </c>
      <c r="C52" s="57" t="s">
        <v>811</v>
      </c>
      <c r="D52" s="144"/>
      <c r="E52" s="146"/>
      <c r="F52" s="146"/>
      <c r="G52" s="142">
        <v>1241.2</v>
      </c>
      <c r="H52" s="13"/>
      <c r="I52" s="141"/>
      <c r="J52" s="142"/>
      <c r="K52" s="25"/>
      <c r="L52" s="25"/>
      <c r="M52" s="26" t="s">
        <v>138</v>
      </c>
      <c r="N52" s="27" t="s">
        <v>862</v>
      </c>
      <c r="O52" s="27" t="s">
        <v>136</v>
      </c>
      <c r="P52" s="27" t="s">
        <v>905</v>
      </c>
      <c r="Q52" s="28"/>
      <c r="R52" s="29"/>
    </row>
    <row r="53" spans="1:18" s="24" customFormat="1" ht="12.75">
      <c r="A53" s="56">
        <v>42767</v>
      </c>
      <c r="B53" s="57" t="s">
        <v>156</v>
      </c>
      <c r="C53" s="57" t="s">
        <v>812</v>
      </c>
      <c r="D53" s="144"/>
      <c r="E53" s="146"/>
      <c r="F53" s="146"/>
      <c r="G53" s="142">
        <v>1241.2</v>
      </c>
      <c r="H53" s="13"/>
      <c r="I53" s="141"/>
      <c r="J53" s="142"/>
      <c r="K53" s="25"/>
      <c r="L53" s="25"/>
      <c r="M53" s="26" t="s">
        <v>138</v>
      </c>
      <c r="N53" s="27" t="s">
        <v>864</v>
      </c>
      <c r="O53" s="27" t="s">
        <v>141</v>
      </c>
      <c r="P53" s="27" t="s">
        <v>905</v>
      </c>
      <c r="Q53" s="28"/>
      <c r="R53" s="29"/>
    </row>
    <row r="54" spans="1:18" s="24" customFormat="1" ht="12.75">
      <c r="A54" s="56">
        <v>42767</v>
      </c>
      <c r="B54" s="57" t="s">
        <v>156</v>
      </c>
      <c r="C54" s="57" t="s">
        <v>813</v>
      </c>
      <c r="D54" s="144"/>
      <c r="E54" s="146"/>
      <c r="F54" s="146"/>
      <c r="G54" s="142">
        <v>1241.2</v>
      </c>
      <c r="H54" s="13"/>
      <c r="I54" s="141"/>
      <c r="J54" s="142"/>
      <c r="K54" s="25"/>
      <c r="L54" s="25"/>
      <c r="M54" s="26" t="s">
        <v>138</v>
      </c>
      <c r="N54" s="27" t="s">
        <v>865</v>
      </c>
      <c r="O54" s="27" t="s">
        <v>134</v>
      </c>
      <c r="P54" s="27" t="s">
        <v>905</v>
      </c>
      <c r="Q54" s="28"/>
      <c r="R54" s="29"/>
    </row>
    <row r="55" spans="1:18" s="24" customFormat="1" ht="12.75">
      <c r="A55" s="56">
        <v>42767</v>
      </c>
      <c r="B55" s="57" t="s">
        <v>156</v>
      </c>
      <c r="C55" s="57" t="s">
        <v>814</v>
      </c>
      <c r="D55" s="144"/>
      <c r="E55" s="146"/>
      <c r="F55" s="146"/>
      <c r="G55" s="142">
        <v>1241.2</v>
      </c>
      <c r="H55" s="13"/>
      <c r="I55" s="141"/>
      <c r="J55" s="142"/>
      <c r="K55" s="25"/>
      <c r="L55" s="25"/>
      <c r="M55" s="26" t="s">
        <v>138</v>
      </c>
      <c r="N55" s="27" t="s">
        <v>866</v>
      </c>
      <c r="O55" s="27" t="s">
        <v>141</v>
      </c>
      <c r="P55" s="27" t="s">
        <v>905</v>
      </c>
      <c r="Q55" s="28"/>
      <c r="R55" s="29"/>
    </row>
    <row r="56" spans="1:18" s="24" customFormat="1" ht="12.75">
      <c r="A56" s="56">
        <v>42767</v>
      </c>
      <c r="B56" s="57" t="s">
        <v>156</v>
      </c>
      <c r="C56" s="57" t="s">
        <v>817</v>
      </c>
      <c r="D56" s="144"/>
      <c r="E56" s="146"/>
      <c r="F56" s="146"/>
      <c r="G56" s="142">
        <v>1241.2</v>
      </c>
      <c r="H56" s="13"/>
      <c r="I56" s="141"/>
      <c r="J56" s="142"/>
      <c r="K56" s="25"/>
      <c r="L56" s="25"/>
      <c r="M56" s="26" t="s">
        <v>138</v>
      </c>
      <c r="N56" s="27" t="s">
        <v>867</v>
      </c>
      <c r="O56" s="27" t="s">
        <v>141</v>
      </c>
      <c r="P56" s="27" t="s">
        <v>905</v>
      </c>
      <c r="Q56" s="28"/>
      <c r="R56" s="29"/>
    </row>
    <row r="57" spans="1:18" s="24" customFormat="1" ht="12.75">
      <c r="A57" s="56">
        <v>42768</v>
      </c>
      <c r="B57" s="57" t="s">
        <v>156</v>
      </c>
      <c r="C57" s="57" t="s">
        <v>818</v>
      </c>
      <c r="D57" s="144"/>
      <c r="E57" s="146"/>
      <c r="F57" s="146"/>
      <c r="G57" s="142">
        <v>1241.2</v>
      </c>
      <c r="H57" s="13"/>
      <c r="I57" s="141"/>
      <c r="J57" s="142"/>
      <c r="K57" s="25"/>
      <c r="L57" s="25"/>
      <c r="M57" s="26" t="s">
        <v>138</v>
      </c>
      <c r="N57" s="27" t="s">
        <v>868</v>
      </c>
      <c r="O57" s="27" t="s">
        <v>298</v>
      </c>
      <c r="P57" s="27" t="s">
        <v>908</v>
      </c>
      <c r="Q57" s="28"/>
      <c r="R57" s="29"/>
    </row>
    <row r="58" spans="1:18" s="24" customFormat="1" ht="12.75">
      <c r="A58" s="56">
        <v>42768</v>
      </c>
      <c r="B58" s="57" t="s">
        <v>156</v>
      </c>
      <c r="C58" s="57" t="s">
        <v>819</v>
      </c>
      <c r="D58" s="144"/>
      <c r="E58" s="146"/>
      <c r="F58" s="146"/>
      <c r="G58" s="142">
        <v>1241.2</v>
      </c>
      <c r="H58" s="13"/>
      <c r="I58" s="141"/>
      <c r="J58" s="142"/>
      <c r="K58" s="25"/>
      <c r="L58" s="25"/>
      <c r="M58" s="26" t="s">
        <v>138</v>
      </c>
      <c r="N58" s="27" t="s">
        <v>869</v>
      </c>
      <c r="O58" s="27" t="s">
        <v>242</v>
      </c>
      <c r="P58" s="27" t="s">
        <v>908</v>
      </c>
      <c r="Q58" s="28"/>
      <c r="R58" s="29"/>
    </row>
    <row r="59" spans="1:18" s="24" customFormat="1" ht="12.75">
      <c r="A59" s="56">
        <v>42769</v>
      </c>
      <c r="B59" s="57" t="s">
        <v>156</v>
      </c>
      <c r="C59" s="57" t="s">
        <v>820</v>
      </c>
      <c r="D59" s="144"/>
      <c r="E59" s="146"/>
      <c r="F59" s="146"/>
      <c r="G59" s="142">
        <v>1241.2</v>
      </c>
      <c r="H59" s="13"/>
      <c r="I59" s="141"/>
      <c r="J59" s="142"/>
      <c r="K59" s="25"/>
      <c r="L59" s="25"/>
      <c r="M59" s="26" t="s">
        <v>138</v>
      </c>
      <c r="N59" s="27" t="s">
        <v>870</v>
      </c>
      <c r="O59" s="27" t="s">
        <v>383</v>
      </c>
      <c r="P59" s="27" t="s">
        <v>910</v>
      </c>
      <c r="Q59" s="28"/>
      <c r="R59" s="29"/>
    </row>
    <row r="60" spans="1:18" s="24" customFormat="1" ht="12.75">
      <c r="A60" s="1">
        <v>42763</v>
      </c>
      <c r="B60" t="s">
        <v>156</v>
      </c>
      <c r="C60" t="s">
        <v>639</v>
      </c>
      <c r="D60" s="144"/>
      <c r="E60" s="146"/>
      <c r="F60" s="146"/>
      <c r="G60" s="141">
        <v>6299.96</v>
      </c>
      <c r="H60" s="13" t="s">
        <v>137</v>
      </c>
      <c r="I60" s="141"/>
      <c r="J60" s="142"/>
      <c r="K60" s="25"/>
      <c r="L60" s="25"/>
      <c r="M60" s="26" t="s">
        <v>138</v>
      </c>
      <c r="N60" s="27" t="s">
        <v>724</v>
      </c>
      <c r="O60" s="27" t="s">
        <v>141</v>
      </c>
      <c r="P60" s="27" t="s">
        <v>891</v>
      </c>
      <c r="Q60" s="28"/>
      <c r="R60" s="29"/>
    </row>
    <row r="61" spans="1:18" s="24" customFormat="1" ht="12.75">
      <c r="A61" s="1">
        <v>42767</v>
      </c>
      <c r="B61" t="s">
        <v>156</v>
      </c>
      <c r="C61" t="s">
        <v>109</v>
      </c>
      <c r="D61" s="144"/>
      <c r="E61" s="146"/>
      <c r="F61" s="146"/>
      <c r="G61" s="328">
        <v>6299.96</v>
      </c>
      <c r="H61" s="13"/>
      <c r="I61" s="141"/>
      <c r="J61" s="142"/>
      <c r="K61" s="25"/>
      <c r="L61" s="25"/>
      <c r="M61" s="26" t="s">
        <v>138</v>
      </c>
      <c r="N61" s="27" t="s">
        <v>320</v>
      </c>
      <c r="O61" s="27" t="s">
        <v>141</v>
      </c>
      <c r="P61" s="27" t="s">
        <v>905</v>
      </c>
      <c r="Q61" s="28"/>
      <c r="R61" s="29"/>
    </row>
    <row r="62" spans="1:18" s="24" customFormat="1" ht="12.75">
      <c r="A62" s="1">
        <v>42767</v>
      </c>
      <c r="B62" t="s">
        <v>156</v>
      </c>
      <c r="C62" t="s">
        <v>97</v>
      </c>
      <c r="D62" s="144"/>
      <c r="E62" s="146"/>
      <c r="F62" s="146"/>
      <c r="G62" s="141">
        <v>6299.96</v>
      </c>
      <c r="H62" s="13" t="s">
        <v>225</v>
      </c>
      <c r="I62" s="141"/>
      <c r="J62" s="142"/>
      <c r="K62" s="25"/>
      <c r="L62" s="25"/>
      <c r="M62" s="26" t="s">
        <v>138</v>
      </c>
      <c r="N62" s="27" t="s">
        <v>308</v>
      </c>
      <c r="O62" s="27" t="s">
        <v>141</v>
      </c>
      <c r="P62" s="27" t="s">
        <v>905</v>
      </c>
      <c r="Q62" s="28"/>
      <c r="R62" s="29"/>
    </row>
    <row r="63" spans="1:18" s="24" customFormat="1" ht="12.75">
      <c r="A63" s="1">
        <v>42769</v>
      </c>
      <c r="B63" t="s">
        <v>156</v>
      </c>
      <c r="C63" t="s">
        <v>644</v>
      </c>
      <c r="D63" s="144"/>
      <c r="E63" s="146"/>
      <c r="F63" s="146"/>
      <c r="G63" s="328">
        <v>6299.96</v>
      </c>
      <c r="H63" s="13"/>
      <c r="I63" s="141"/>
      <c r="J63" s="142"/>
      <c r="K63" s="25"/>
      <c r="L63" s="25"/>
      <c r="M63" s="26" t="s">
        <v>138</v>
      </c>
      <c r="N63" s="27" t="s">
        <v>715</v>
      </c>
      <c r="O63" s="27" t="s">
        <v>141</v>
      </c>
      <c r="P63" s="27" t="s">
        <v>910</v>
      </c>
      <c r="Q63" s="28"/>
      <c r="R63" s="29"/>
    </row>
    <row r="64" spans="1:18" s="24" customFormat="1" ht="12.75">
      <c r="A64" s="1">
        <v>42763</v>
      </c>
      <c r="B64" t="s">
        <v>156</v>
      </c>
      <c r="C64" t="s">
        <v>47</v>
      </c>
      <c r="D64" s="144"/>
      <c r="E64" s="146"/>
      <c r="F64" s="146"/>
      <c r="G64" s="141">
        <v>6750.04</v>
      </c>
      <c r="H64" s="13" t="s">
        <v>135</v>
      </c>
      <c r="I64" s="141"/>
      <c r="J64" s="142"/>
      <c r="K64" s="25"/>
      <c r="L64" s="25"/>
      <c r="M64" s="26" t="s">
        <v>138</v>
      </c>
      <c r="N64" s="27" t="s">
        <v>265</v>
      </c>
      <c r="O64" s="27" t="s">
        <v>134</v>
      </c>
      <c r="P64" s="27" t="s">
        <v>891</v>
      </c>
      <c r="Q64" s="28"/>
      <c r="R64" s="29"/>
    </row>
    <row r="65" spans="1:18" s="24" customFormat="1" ht="12.75">
      <c r="A65" s="1">
        <v>42763</v>
      </c>
      <c r="B65" t="s">
        <v>156</v>
      </c>
      <c r="C65" t="s">
        <v>768</v>
      </c>
      <c r="D65" s="144"/>
      <c r="E65" s="146"/>
      <c r="F65" s="146"/>
      <c r="G65" s="141">
        <v>6750.04</v>
      </c>
      <c r="H65" s="13" t="s">
        <v>147</v>
      </c>
      <c r="I65" s="141"/>
      <c r="J65" s="142"/>
      <c r="K65" s="25"/>
      <c r="L65" s="25"/>
      <c r="M65" s="26" t="s">
        <v>138</v>
      </c>
      <c r="N65" s="27" t="s">
        <v>832</v>
      </c>
      <c r="O65" s="27" t="s">
        <v>134</v>
      </c>
      <c r="P65" s="27" t="s">
        <v>891</v>
      </c>
      <c r="Q65" s="28"/>
      <c r="R65" s="29"/>
    </row>
    <row r="66" spans="1:18" s="24" customFormat="1" ht="12.75">
      <c r="A66" s="1">
        <v>42763</v>
      </c>
      <c r="B66" t="s">
        <v>156</v>
      </c>
      <c r="C66" t="s">
        <v>767</v>
      </c>
      <c r="D66" s="144"/>
      <c r="E66" s="146"/>
      <c r="F66" s="146"/>
      <c r="G66" s="141">
        <v>6750.04</v>
      </c>
      <c r="H66" s="13" t="s">
        <v>145</v>
      </c>
      <c r="I66" s="141"/>
      <c r="J66" s="142"/>
      <c r="K66" s="25"/>
      <c r="L66" s="25"/>
      <c r="M66" s="26" t="s">
        <v>138</v>
      </c>
      <c r="N66" s="27" t="s">
        <v>831</v>
      </c>
      <c r="O66" s="27" t="s">
        <v>134</v>
      </c>
      <c r="P66" s="27" t="s">
        <v>902</v>
      </c>
      <c r="Q66" s="28"/>
      <c r="R66" s="29"/>
    </row>
    <row r="67" spans="1:18" s="24" customFormat="1" ht="12.75">
      <c r="A67" s="1">
        <v>42763</v>
      </c>
      <c r="B67" t="s">
        <v>156</v>
      </c>
      <c r="C67" t="s">
        <v>773</v>
      </c>
      <c r="D67" s="144"/>
      <c r="E67" s="146"/>
      <c r="F67" s="146"/>
      <c r="G67" s="329">
        <v>6750.04</v>
      </c>
      <c r="H67" s="13"/>
      <c r="I67" s="141"/>
      <c r="J67" s="142"/>
      <c r="K67" s="25"/>
      <c r="L67" s="25"/>
      <c r="M67" s="26" t="s">
        <v>138</v>
      </c>
      <c r="N67" s="27" t="s">
        <v>871</v>
      </c>
      <c r="O67" s="27" t="s">
        <v>134</v>
      </c>
      <c r="P67" s="27" t="s">
        <v>891</v>
      </c>
      <c r="Q67" s="28"/>
      <c r="R67" s="29"/>
    </row>
    <row r="68" spans="1:18" s="24" customFormat="1" ht="12.75">
      <c r="A68" s="1">
        <v>42766</v>
      </c>
      <c r="B68" t="s">
        <v>156</v>
      </c>
      <c r="C68" t="s">
        <v>767</v>
      </c>
      <c r="D68" s="144"/>
      <c r="E68" s="146"/>
      <c r="F68" s="146"/>
      <c r="G68" s="141">
        <v>6750.04</v>
      </c>
      <c r="H68" s="13" t="s">
        <v>145</v>
      </c>
      <c r="I68" s="141"/>
      <c r="J68" s="142"/>
      <c r="K68" s="25"/>
      <c r="L68" s="25"/>
      <c r="M68" s="26" t="s">
        <v>138</v>
      </c>
      <c r="N68" s="27" t="s">
        <v>831</v>
      </c>
      <c r="O68" s="27" t="s">
        <v>134</v>
      </c>
      <c r="P68" s="27" t="s">
        <v>891</v>
      </c>
      <c r="Q68" s="28"/>
      <c r="R68" s="29"/>
    </row>
    <row r="69" spans="1:18" s="24" customFormat="1" ht="12.75">
      <c r="A69" s="1">
        <v>42767</v>
      </c>
      <c r="B69" t="s">
        <v>156</v>
      </c>
      <c r="C69" t="s">
        <v>794</v>
      </c>
      <c r="D69" s="144"/>
      <c r="E69" s="146"/>
      <c r="F69" s="146"/>
      <c r="G69" s="328">
        <v>6750.04</v>
      </c>
      <c r="H69" s="13"/>
      <c r="I69" s="141"/>
      <c r="J69" s="142"/>
      <c r="K69" s="25"/>
      <c r="L69" s="25"/>
      <c r="M69" s="26" t="s">
        <v>138</v>
      </c>
      <c r="N69" s="27" t="s">
        <v>872</v>
      </c>
      <c r="O69" s="27" t="s">
        <v>134</v>
      </c>
      <c r="P69" s="27" t="s">
        <v>906</v>
      </c>
      <c r="Q69" s="28"/>
      <c r="R69" s="29"/>
    </row>
    <row r="70" spans="1:18" s="24" customFormat="1" ht="12.75">
      <c r="A70" s="1">
        <v>42767</v>
      </c>
      <c r="B70" t="s">
        <v>156</v>
      </c>
      <c r="C70" t="s">
        <v>796</v>
      </c>
      <c r="D70" s="144"/>
      <c r="E70" s="146"/>
      <c r="F70" s="146"/>
      <c r="G70" s="328">
        <v>6750.04</v>
      </c>
      <c r="H70" s="13"/>
      <c r="I70" s="141"/>
      <c r="J70" s="142"/>
      <c r="K70" s="25"/>
      <c r="L70" s="25"/>
      <c r="M70" s="26" t="s">
        <v>138</v>
      </c>
      <c r="N70" s="27" t="s">
        <v>873</v>
      </c>
      <c r="O70" s="27" t="s">
        <v>134</v>
      </c>
      <c r="P70" s="27" t="s">
        <v>906</v>
      </c>
      <c r="Q70" s="28"/>
      <c r="R70" s="29"/>
    </row>
    <row r="71" spans="1:18" s="24" customFormat="1" ht="12.75">
      <c r="A71" s="1">
        <v>42763</v>
      </c>
      <c r="B71" t="s">
        <v>156</v>
      </c>
      <c r="C71" t="s">
        <v>680</v>
      </c>
      <c r="D71" s="144"/>
      <c r="E71" s="146"/>
      <c r="F71" s="146"/>
      <c r="G71" s="141">
        <v>8181.48</v>
      </c>
      <c r="H71" s="13" t="s">
        <v>133</v>
      </c>
      <c r="I71" s="141"/>
      <c r="J71" s="142"/>
      <c r="K71" s="25"/>
      <c r="L71" s="25"/>
      <c r="M71" s="26" t="s">
        <v>138</v>
      </c>
      <c r="N71" s="27" t="s">
        <v>729</v>
      </c>
      <c r="O71" s="27" t="s">
        <v>457</v>
      </c>
      <c r="P71" s="27" t="s">
        <v>891</v>
      </c>
      <c r="Q71" s="28"/>
      <c r="R71" s="29"/>
    </row>
    <row r="72" spans="1:18" s="24" customFormat="1" ht="12.75">
      <c r="A72" s="1">
        <v>42766</v>
      </c>
      <c r="B72" t="s">
        <v>156</v>
      </c>
      <c r="C72" t="s">
        <v>782</v>
      </c>
      <c r="D72" s="144"/>
      <c r="E72" s="146"/>
      <c r="F72" s="146"/>
      <c r="G72" s="141">
        <v>8181.48</v>
      </c>
      <c r="H72" s="13"/>
      <c r="I72" s="141"/>
      <c r="J72" s="142"/>
      <c r="K72" s="25"/>
      <c r="L72" s="25"/>
      <c r="M72" s="26" t="s">
        <v>138</v>
      </c>
      <c r="N72" s="27" t="s">
        <v>874</v>
      </c>
      <c r="O72" s="27" t="s">
        <v>457</v>
      </c>
      <c r="P72" s="27" t="s">
        <v>902</v>
      </c>
      <c r="Q72" s="28"/>
      <c r="R72" s="29"/>
    </row>
    <row r="73" spans="1:18" s="24" customFormat="1" ht="12.75">
      <c r="A73" s="1">
        <v>42769</v>
      </c>
      <c r="B73" t="s">
        <v>156</v>
      </c>
      <c r="C73" t="s">
        <v>826</v>
      </c>
      <c r="D73" s="144"/>
      <c r="E73" s="146"/>
      <c r="F73" s="146"/>
      <c r="G73" s="328">
        <v>8181.48</v>
      </c>
      <c r="H73" s="13"/>
      <c r="I73" s="141"/>
      <c r="J73" s="142"/>
      <c r="K73" s="25"/>
      <c r="L73" s="25"/>
      <c r="M73" s="26" t="s">
        <v>138</v>
      </c>
      <c r="N73" s="27" t="s">
        <v>875</v>
      </c>
      <c r="O73" s="27" t="s">
        <v>457</v>
      </c>
      <c r="P73" s="27" t="s">
        <v>910</v>
      </c>
      <c r="Q73" s="28"/>
      <c r="R73" s="29"/>
    </row>
    <row r="74" spans="1:18" s="24" customFormat="1" ht="12.75">
      <c r="A74" s="1">
        <v>42766</v>
      </c>
      <c r="B74" t="s">
        <v>156</v>
      </c>
      <c r="C74" t="s">
        <v>785</v>
      </c>
      <c r="D74" s="144"/>
      <c r="E74" s="146"/>
      <c r="F74" s="146"/>
      <c r="G74" s="328">
        <v>8887.92</v>
      </c>
      <c r="H74" s="13"/>
      <c r="I74" s="141"/>
      <c r="J74" s="142"/>
      <c r="K74" s="25"/>
      <c r="L74" s="25"/>
      <c r="M74" s="26" t="s">
        <v>138</v>
      </c>
      <c r="N74" s="27" t="s">
        <v>876</v>
      </c>
      <c r="O74" s="27" t="s">
        <v>457</v>
      </c>
      <c r="P74" s="27" t="s">
        <v>902</v>
      </c>
      <c r="Q74" s="28"/>
      <c r="R74" s="29"/>
    </row>
    <row r="75" spans="1:18" s="24" customFormat="1" ht="12.75">
      <c r="A75" s="1">
        <v>42763</v>
      </c>
      <c r="B75" t="s">
        <v>156</v>
      </c>
      <c r="C75" t="s">
        <v>81</v>
      </c>
      <c r="D75" s="144"/>
      <c r="E75" s="146"/>
      <c r="F75" s="146"/>
      <c r="G75" s="141">
        <v>9000.44</v>
      </c>
      <c r="H75" s="13" t="s">
        <v>139</v>
      </c>
      <c r="I75" s="141"/>
      <c r="J75" s="142"/>
      <c r="K75" s="25"/>
      <c r="L75" s="25"/>
      <c r="M75" s="26" t="s">
        <v>138</v>
      </c>
      <c r="N75" s="27" t="s">
        <v>294</v>
      </c>
      <c r="O75" s="27" t="s">
        <v>136</v>
      </c>
      <c r="P75" s="27" t="s">
        <v>891</v>
      </c>
      <c r="Q75" s="28"/>
      <c r="R75" s="29"/>
    </row>
    <row r="76" spans="1:18" s="24" customFormat="1" ht="12.75">
      <c r="A76" s="1">
        <v>42763</v>
      </c>
      <c r="B76" t="s">
        <v>156</v>
      </c>
      <c r="C76" t="s">
        <v>766</v>
      </c>
      <c r="D76" s="144"/>
      <c r="E76" s="146"/>
      <c r="F76" s="146"/>
      <c r="G76" s="141">
        <v>9000.44</v>
      </c>
      <c r="H76" s="13" t="s">
        <v>144</v>
      </c>
      <c r="I76" s="141"/>
      <c r="J76" s="142"/>
      <c r="K76" s="25"/>
      <c r="L76" s="25"/>
      <c r="M76" s="26" t="s">
        <v>138</v>
      </c>
      <c r="N76" s="27" t="s">
        <v>830</v>
      </c>
      <c r="O76" s="27" t="s">
        <v>136</v>
      </c>
      <c r="P76" s="27" t="s">
        <v>891</v>
      </c>
      <c r="Q76" s="28"/>
      <c r="R76" s="29"/>
    </row>
    <row r="77" spans="1:18" s="24" customFormat="1" ht="12.75">
      <c r="A77" s="1">
        <v>42766</v>
      </c>
      <c r="B77" t="s">
        <v>156</v>
      </c>
      <c r="C77" t="s">
        <v>779</v>
      </c>
      <c r="D77" s="144"/>
      <c r="E77" s="146"/>
      <c r="F77" s="146"/>
      <c r="G77" s="141">
        <v>9000.44</v>
      </c>
      <c r="H77" s="13"/>
      <c r="I77" s="141"/>
      <c r="J77" s="142"/>
      <c r="K77" s="25"/>
      <c r="L77" s="25"/>
      <c r="M77" s="26" t="s">
        <v>138</v>
      </c>
      <c r="N77" s="27" t="s">
        <v>877</v>
      </c>
      <c r="O77" s="27" t="s">
        <v>136</v>
      </c>
      <c r="P77" s="27" t="s">
        <v>902</v>
      </c>
      <c r="Q77" s="28"/>
      <c r="R77" s="29"/>
    </row>
    <row r="78" spans="1:18" s="24" customFormat="1" ht="12.75">
      <c r="A78" s="1">
        <v>42766</v>
      </c>
      <c r="B78" t="s">
        <v>156</v>
      </c>
      <c r="C78" t="s">
        <v>766</v>
      </c>
      <c r="D78" s="144"/>
      <c r="E78" s="146"/>
      <c r="F78" s="146"/>
      <c r="G78" s="141">
        <v>9000.44</v>
      </c>
      <c r="H78" s="13" t="s">
        <v>144</v>
      </c>
      <c r="I78" s="141"/>
      <c r="J78" s="142"/>
      <c r="K78" s="25"/>
      <c r="L78" s="25"/>
      <c r="M78" s="26" t="s">
        <v>138</v>
      </c>
      <c r="N78" s="27" t="s">
        <v>830</v>
      </c>
      <c r="O78" s="27" t="s">
        <v>136</v>
      </c>
      <c r="P78" s="27" t="s">
        <v>902</v>
      </c>
      <c r="Q78" s="28"/>
      <c r="R78" s="29"/>
    </row>
    <row r="79" spans="1:18" s="24" customFormat="1" ht="12.75">
      <c r="A79" s="1">
        <v>42766</v>
      </c>
      <c r="B79" t="s">
        <v>156</v>
      </c>
      <c r="C79" t="s">
        <v>790</v>
      </c>
      <c r="D79" s="144"/>
      <c r="E79" s="146"/>
      <c r="F79" s="146"/>
      <c r="G79" s="328">
        <v>9000.44</v>
      </c>
      <c r="H79" s="13"/>
      <c r="I79" s="141"/>
      <c r="J79" s="142"/>
      <c r="K79" s="25"/>
      <c r="L79" s="25"/>
      <c r="M79" s="26" t="s">
        <v>138</v>
      </c>
      <c r="N79" s="27" t="s">
        <v>878</v>
      </c>
      <c r="O79" s="27" t="s">
        <v>136</v>
      </c>
      <c r="P79" s="27" t="s">
        <v>902</v>
      </c>
      <c r="Q79" s="28"/>
      <c r="R79" s="29"/>
    </row>
    <row r="80" spans="1:18" s="24" customFormat="1" ht="12.75">
      <c r="A80" s="1">
        <v>42767</v>
      </c>
      <c r="B80" t="s">
        <v>156</v>
      </c>
      <c r="C80" t="s">
        <v>801</v>
      </c>
      <c r="D80" s="144"/>
      <c r="E80" s="146"/>
      <c r="F80" s="146"/>
      <c r="G80" s="328">
        <v>9000.44</v>
      </c>
      <c r="H80" s="13"/>
      <c r="I80" s="141"/>
      <c r="J80" s="142"/>
      <c r="K80" s="25"/>
      <c r="L80" s="25"/>
      <c r="M80" s="26" t="s">
        <v>138</v>
      </c>
      <c r="N80" s="27" t="s">
        <v>879</v>
      </c>
      <c r="O80" s="27" t="s">
        <v>136</v>
      </c>
      <c r="P80" s="27" t="s">
        <v>906</v>
      </c>
      <c r="Q80" s="28"/>
      <c r="R80" s="29"/>
    </row>
    <row r="81" spans="1:18" s="24" customFormat="1" ht="12.75">
      <c r="A81" s="1">
        <v>42767</v>
      </c>
      <c r="B81" t="s">
        <v>156</v>
      </c>
      <c r="C81" t="s">
        <v>802</v>
      </c>
      <c r="D81" s="144"/>
      <c r="E81" s="146"/>
      <c r="F81" s="146"/>
      <c r="G81" s="328">
        <v>9000.44</v>
      </c>
      <c r="H81" s="13"/>
      <c r="I81" s="141"/>
      <c r="J81" s="142"/>
      <c r="K81" s="25"/>
      <c r="L81" s="25"/>
      <c r="M81" s="26" t="s">
        <v>138</v>
      </c>
      <c r="N81" s="27" t="s">
        <v>880</v>
      </c>
      <c r="O81" s="27" t="s">
        <v>136</v>
      </c>
      <c r="P81" s="27" t="s">
        <v>906</v>
      </c>
      <c r="Q81" s="28"/>
      <c r="R81" s="29"/>
    </row>
    <row r="82" spans="1:18" s="24" customFormat="1" ht="12.75">
      <c r="A82" s="1">
        <v>42768</v>
      </c>
      <c r="B82" t="s">
        <v>156</v>
      </c>
      <c r="C82" t="s">
        <v>525</v>
      </c>
      <c r="D82" s="144"/>
      <c r="E82" s="146"/>
      <c r="F82" s="146"/>
      <c r="G82" s="141">
        <v>9000.44</v>
      </c>
      <c r="H82" s="13" t="s">
        <v>227</v>
      </c>
      <c r="I82" s="141"/>
      <c r="J82" s="142"/>
      <c r="K82" s="25"/>
      <c r="L82" s="25"/>
      <c r="M82" s="26" t="s">
        <v>138</v>
      </c>
      <c r="N82" s="27" t="s">
        <v>586</v>
      </c>
      <c r="O82" s="27" t="s">
        <v>136</v>
      </c>
      <c r="P82" s="27" t="s">
        <v>908</v>
      </c>
      <c r="Q82" s="28"/>
      <c r="R82" s="29"/>
    </row>
    <row r="83" spans="1:18" s="24" customFormat="1" ht="12.75">
      <c r="A83" s="1">
        <v>42769</v>
      </c>
      <c r="B83" t="s">
        <v>156</v>
      </c>
      <c r="C83" t="s">
        <v>57</v>
      </c>
      <c r="D83" s="144"/>
      <c r="E83" s="146"/>
      <c r="F83" s="146"/>
      <c r="G83" s="328">
        <v>9000.44</v>
      </c>
      <c r="H83" s="13"/>
      <c r="I83" s="141"/>
      <c r="J83" s="142"/>
      <c r="K83" s="25"/>
      <c r="L83" s="25"/>
      <c r="M83" s="26" t="s">
        <v>138</v>
      </c>
      <c r="N83" s="27" t="s">
        <v>271</v>
      </c>
      <c r="O83" s="27" t="s">
        <v>136</v>
      </c>
      <c r="P83" s="27" t="s">
        <v>910</v>
      </c>
      <c r="Q83" s="28"/>
      <c r="R83" s="29"/>
    </row>
    <row r="84" spans="1:18" s="24" customFormat="1" ht="12.75">
      <c r="A84" s="1">
        <v>42769</v>
      </c>
      <c r="B84" t="s">
        <v>156</v>
      </c>
      <c r="C84" t="s">
        <v>81</v>
      </c>
      <c r="D84" s="144"/>
      <c r="E84" s="146"/>
      <c r="F84" s="146"/>
      <c r="G84" s="328">
        <v>9000.44</v>
      </c>
      <c r="H84" s="13" t="s">
        <v>139</v>
      </c>
      <c r="I84" s="141"/>
      <c r="J84" s="142"/>
      <c r="K84" s="25"/>
      <c r="L84" s="25"/>
      <c r="M84" s="26" t="s">
        <v>138</v>
      </c>
      <c r="N84" s="27" t="s">
        <v>294</v>
      </c>
      <c r="O84" s="27" t="s">
        <v>136</v>
      </c>
      <c r="P84" s="27" t="s">
        <v>910</v>
      </c>
      <c r="Q84" s="28"/>
      <c r="R84" s="29"/>
    </row>
    <row r="85" spans="1:18" s="24" customFormat="1" ht="12.75">
      <c r="A85" s="1">
        <v>42767</v>
      </c>
      <c r="B85" t="s">
        <v>156</v>
      </c>
      <c r="C85" t="s">
        <v>637</v>
      </c>
      <c r="D85" s="144"/>
      <c r="E85" s="146"/>
      <c r="F85" s="146"/>
      <c r="G85" s="141">
        <v>11535.04</v>
      </c>
      <c r="H85" s="13" t="s">
        <v>146</v>
      </c>
      <c r="I85" s="141"/>
      <c r="J85" s="142"/>
      <c r="K85" s="25"/>
      <c r="L85" s="25"/>
      <c r="M85" s="26" t="s">
        <v>138</v>
      </c>
      <c r="N85" s="27" t="s">
        <v>737</v>
      </c>
      <c r="O85" s="27" t="s">
        <v>134</v>
      </c>
      <c r="P85" s="27" t="s">
        <v>906</v>
      </c>
      <c r="Q85" s="28"/>
      <c r="R85" s="29"/>
    </row>
    <row r="86" spans="1:18" s="24" customFormat="1" ht="12.75">
      <c r="A86" s="1">
        <v>42763</v>
      </c>
      <c r="B86" t="s">
        <v>156</v>
      </c>
      <c r="C86" t="s">
        <v>769</v>
      </c>
      <c r="D86" s="144"/>
      <c r="E86" s="146"/>
      <c r="F86" s="146"/>
      <c r="G86" s="329">
        <v>13500.08</v>
      </c>
      <c r="H86" s="13"/>
      <c r="I86" s="141"/>
      <c r="J86" s="142"/>
      <c r="K86" s="25"/>
      <c r="L86" s="25"/>
      <c r="M86" s="26" t="s">
        <v>138</v>
      </c>
      <c r="N86" s="27" t="s">
        <v>881</v>
      </c>
      <c r="O86" s="27" t="s">
        <v>136</v>
      </c>
      <c r="P86" s="27" t="s">
        <v>891</v>
      </c>
      <c r="Q86" s="28"/>
      <c r="R86" s="29"/>
    </row>
    <row r="87" spans="1:18" s="24" customFormat="1" ht="12.75">
      <c r="A87" s="1">
        <v>42766</v>
      </c>
      <c r="B87" t="s">
        <v>156</v>
      </c>
      <c r="C87" t="s">
        <v>519</v>
      </c>
      <c r="D87" s="144"/>
      <c r="E87" s="146"/>
      <c r="F87" s="146"/>
      <c r="G87" s="141">
        <v>13500.08</v>
      </c>
      <c r="H87" s="13" t="s">
        <v>140</v>
      </c>
      <c r="I87" s="141"/>
      <c r="J87" s="142"/>
      <c r="K87" s="25"/>
      <c r="L87" s="25"/>
      <c r="M87" s="26" t="s">
        <v>138</v>
      </c>
      <c r="N87" s="27" t="s">
        <v>597</v>
      </c>
      <c r="O87" s="27" t="s">
        <v>136</v>
      </c>
      <c r="P87" s="27" t="s">
        <v>903</v>
      </c>
      <c r="Q87" s="28"/>
      <c r="R87" s="29"/>
    </row>
    <row r="88" spans="1:18" s="24" customFormat="1" ht="12.75">
      <c r="A88" s="1">
        <v>42766</v>
      </c>
      <c r="B88" t="s">
        <v>156</v>
      </c>
      <c r="C88" t="s">
        <v>646</v>
      </c>
      <c r="D88" s="144"/>
      <c r="E88" s="146"/>
      <c r="F88" s="146"/>
      <c r="G88" s="141">
        <v>13500.08</v>
      </c>
      <c r="H88" s="13" t="s">
        <v>143</v>
      </c>
      <c r="I88" s="141"/>
      <c r="J88" s="142"/>
      <c r="K88" s="25"/>
      <c r="L88" s="25"/>
      <c r="M88" s="26" t="s">
        <v>138</v>
      </c>
      <c r="N88" s="27" t="s">
        <v>744</v>
      </c>
      <c r="O88" s="27" t="s">
        <v>136</v>
      </c>
      <c r="P88" s="27" t="s">
        <v>903</v>
      </c>
      <c r="Q88" s="28"/>
      <c r="R88" s="29"/>
    </row>
    <row r="89" spans="1:18" s="24" customFormat="1" ht="12.75">
      <c r="A89" s="1">
        <v>42766</v>
      </c>
      <c r="B89" t="s">
        <v>156</v>
      </c>
      <c r="C89" t="s">
        <v>633</v>
      </c>
      <c r="D89" s="144"/>
      <c r="E89" s="146"/>
      <c r="F89" s="146"/>
      <c r="G89" s="141">
        <v>13500.08</v>
      </c>
      <c r="H89" s="13" t="s">
        <v>142</v>
      </c>
      <c r="I89" s="141"/>
      <c r="J89" s="142"/>
      <c r="K89" s="25"/>
      <c r="L89" s="25"/>
      <c r="M89" s="26" t="s">
        <v>138</v>
      </c>
      <c r="N89" s="27" t="s">
        <v>741</v>
      </c>
      <c r="O89" s="27" t="s">
        <v>136</v>
      </c>
      <c r="P89" s="27" t="s">
        <v>903</v>
      </c>
      <c r="Q89" s="28"/>
      <c r="R89" s="29"/>
    </row>
    <row r="90" spans="1:18" s="24" customFormat="1" ht="12.75">
      <c r="A90" s="1">
        <v>42767</v>
      </c>
      <c r="B90" t="s">
        <v>156</v>
      </c>
      <c r="C90" t="s">
        <v>797</v>
      </c>
      <c r="D90" s="144"/>
      <c r="E90" s="146"/>
      <c r="F90" s="146"/>
      <c r="G90" s="328">
        <v>13500.08</v>
      </c>
      <c r="H90" s="13"/>
      <c r="I90" s="141"/>
      <c r="J90" s="142"/>
      <c r="K90" s="25"/>
      <c r="L90" s="25"/>
      <c r="M90" s="26" t="s">
        <v>138</v>
      </c>
      <c r="N90" s="27" t="s">
        <v>882</v>
      </c>
      <c r="O90" s="27" t="s">
        <v>136</v>
      </c>
      <c r="P90" s="27" t="s">
        <v>906</v>
      </c>
      <c r="Q90" s="28"/>
      <c r="R90" s="29"/>
    </row>
    <row r="91" spans="1:18" s="24" customFormat="1" ht="12.75">
      <c r="A91" s="1">
        <v>42767</v>
      </c>
      <c r="B91" t="s">
        <v>156</v>
      </c>
      <c r="C91" t="s">
        <v>524</v>
      </c>
      <c r="D91" s="144"/>
      <c r="E91" s="146"/>
      <c r="F91" s="146"/>
      <c r="G91" s="141">
        <v>13500.08</v>
      </c>
      <c r="H91" s="13" t="s">
        <v>224</v>
      </c>
      <c r="I91" s="141"/>
      <c r="J91" s="142"/>
      <c r="K91" s="25"/>
      <c r="L91" s="25"/>
      <c r="M91" s="26" t="s">
        <v>138</v>
      </c>
      <c r="N91" s="27" t="s">
        <v>598</v>
      </c>
      <c r="O91" s="27" t="s">
        <v>136</v>
      </c>
      <c r="P91" s="27" t="s">
        <v>906</v>
      </c>
      <c r="Q91" s="28"/>
      <c r="R91" s="29"/>
    </row>
    <row r="92" spans="1:18" s="24" customFormat="1" ht="12.75">
      <c r="A92" s="1">
        <v>42767</v>
      </c>
      <c r="B92" t="s">
        <v>156</v>
      </c>
      <c r="C92" t="s">
        <v>807</v>
      </c>
      <c r="D92" s="144"/>
      <c r="E92" s="146"/>
      <c r="F92" s="146"/>
      <c r="G92" s="328">
        <v>13500.08</v>
      </c>
      <c r="H92" s="13"/>
      <c r="I92" s="141"/>
      <c r="J92" s="142"/>
      <c r="K92" s="25"/>
      <c r="L92" s="25"/>
      <c r="M92" s="26" t="s">
        <v>138</v>
      </c>
      <c r="N92" s="27" t="s">
        <v>883</v>
      </c>
      <c r="O92" s="27" t="s">
        <v>136</v>
      </c>
      <c r="P92" s="27" t="s">
        <v>906</v>
      </c>
      <c r="Q92" s="28"/>
      <c r="R92" s="29"/>
    </row>
    <row r="93" spans="1:18" s="24" customFormat="1" ht="12.75">
      <c r="A93" s="1">
        <v>42767</v>
      </c>
      <c r="B93" t="s">
        <v>156</v>
      </c>
      <c r="C93" t="s">
        <v>815</v>
      </c>
      <c r="D93" s="144"/>
      <c r="E93" s="146"/>
      <c r="F93" s="146"/>
      <c r="G93" s="141">
        <v>13682.8</v>
      </c>
      <c r="H93" s="13"/>
      <c r="I93" s="141"/>
      <c r="J93" s="142"/>
      <c r="K93" s="25"/>
      <c r="L93" s="25"/>
      <c r="M93" s="26" t="s">
        <v>138</v>
      </c>
      <c r="N93" s="27" t="s">
        <v>884</v>
      </c>
      <c r="O93" s="27" t="s">
        <v>141</v>
      </c>
      <c r="P93" s="27" t="s">
        <v>905</v>
      </c>
      <c r="Q93" s="28"/>
      <c r="R93" s="29"/>
    </row>
    <row r="94" spans="1:18" s="24" customFormat="1" ht="12.75">
      <c r="A94" s="1">
        <v>42767</v>
      </c>
      <c r="B94" t="s">
        <v>156</v>
      </c>
      <c r="C94" t="s">
        <v>809</v>
      </c>
      <c r="D94" s="144"/>
      <c r="E94" s="146"/>
      <c r="F94" s="146"/>
      <c r="G94" s="328">
        <v>15584.6</v>
      </c>
      <c r="H94" s="13"/>
      <c r="I94" s="141"/>
      <c r="J94" s="142"/>
      <c r="K94" s="25"/>
      <c r="L94" s="25"/>
      <c r="M94" s="26" t="s">
        <v>138</v>
      </c>
      <c r="N94" s="27" t="s">
        <v>885</v>
      </c>
      <c r="O94" s="27" t="s">
        <v>298</v>
      </c>
      <c r="P94" s="27" t="s">
        <v>906</v>
      </c>
      <c r="Q94" s="28"/>
      <c r="R94" s="29"/>
    </row>
    <row r="95" spans="1:18" s="24" customFormat="1" ht="12.75">
      <c r="A95" s="1">
        <v>42769</v>
      </c>
      <c r="B95" t="s">
        <v>156</v>
      </c>
      <c r="C95" t="s">
        <v>821</v>
      </c>
      <c r="D95" s="144"/>
      <c r="E95" s="146"/>
      <c r="F95" s="146"/>
      <c r="G95" s="141">
        <v>18128.12</v>
      </c>
      <c r="H95" s="13"/>
      <c r="I95" s="141"/>
      <c r="J95" s="142"/>
      <c r="K95" s="25"/>
      <c r="L95" s="25"/>
      <c r="M95" s="26" t="s">
        <v>138</v>
      </c>
      <c r="N95" s="27" t="s">
        <v>886</v>
      </c>
      <c r="O95" s="27" t="s">
        <v>136</v>
      </c>
      <c r="P95" s="27" t="s">
        <v>910</v>
      </c>
      <c r="Q95" s="28"/>
      <c r="R95" s="29"/>
    </row>
    <row r="96" spans="1:18" s="24" customFormat="1" ht="12.75">
      <c r="A96" s="1">
        <v>42769</v>
      </c>
      <c r="B96" t="s">
        <v>156</v>
      </c>
      <c r="C96" t="s">
        <v>825</v>
      </c>
      <c r="D96" s="144"/>
      <c r="E96" s="146"/>
      <c r="F96" s="146"/>
      <c r="G96" s="141">
        <v>18128.12</v>
      </c>
      <c r="H96" s="13"/>
      <c r="I96" s="141"/>
      <c r="J96" s="142"/>
      <c r="K96" s="25"/>
      <c r="L96" s="25"/>
      <c r="M96" s="26" t="s">
        <v>138</v>
      </c>
      <c r="N96" s="27" t="s">
        <v>887</v>
      </c>
      <c r="O96" s="27" t="s">
        <v>136</v>
      </c>
      <c r="P96" s="27" t="s">
        <v>910</v>
      </c>
      <c r="Q96" s="28"/>
      <c r="R96" s="29"/>
    </row>
    <row r="97" spans="1:18" s="24" customFormat="1" ht="12.75">
      <c r="A97" s="1">
        <v>42769</v>
      </c>
      <c r="B97" t="s">
        <v>156</v>
      </c>
      <c r="C97" t="s">
        <v>827</v>
      </c>
      <c r="D97" s="144"/>
      <c r="E97" s="146"/>
      <c r="F97" s="146"/>
      <c r="G97" s="141">
        <v>18128.12</v>
      </c>
      <c r="H97" s="13"/>
      <c r="I97" s="141"/>
      <c r="J97" s="142"/>
      <c r="K97" s="25"/>
      <c r="L97" s="25"/>
      <c r="M97" s="26" t="s">
        <v>138</v>
      </c>
      <c r="N97" s="27" t="s">
        <v>888</v>
      </c>
      <c r="O97" s="27" t="s">
        <v>136</v>
      </c>
      <c r="P97" s="27" t="s">
        <v>910</v>
      </c>
      <c r="Q97" s="28"/>
      <c r="R97" s="29"/>
    </row>
    <row r="98" spans="1:18" s="24" customFormat="1" ht="12.75">
      <c r="A98" s="1">
        <v>42769</v>
      </c>
      <c r="B98" t="s">
        <v>156</v>
      </c>
      <c r="C98" t="s">
        <v>828</v>
      </c>
      <c r="D98" s="144"/>
      <c r="E98" s="146"/>
      <c r="F98" s="146"/>
      <c r="G98" s="141">
        <v>18128.12</v>
      </c>
      <c r="H98" s="13"/>
      <c r="I98" s="141"/>
      <c r="J98" s="142"/>
      <c r="K98" s="25"/>
      <c r="L98" s="25"/>
      <c r="M98" s="26" t="s">
        <v>138</v>
      </c>
      <c r="N98" s="27" t="s">
        <v>889</v>
      </c>
      <c r="O98" s="27" t="s">
        <v>136</v>
      </c>
      <c r="P98" s="27" t="s">
        <v>910</v>
      </c>
      <c r="Q98" s="28"/>
      <c r="R98" s="29"/>
    </row>
    <row r="99" spans="1:18" s="24" customFormat="1" ht="12.75">
      <c r="A99" s="1">
        <v>42768</v>
      </c>
      <c r="B99" t="s">
        <v>156</v>
      </c>
      <c r="C99" t="s">
        <v>682</v>
      </c>
      <c r="D99" s="144"/>
      <c r="E99" s="146"/>
      <c r="F99" s="146"/>
      <c r="G99" s="141">
        <v>35999.440000000002</v>
      </c>
      <c r="H99" s="13" t="s">
        <v>226</v>
      </c>
      <c r="I99" s="141"/>
      <c r="J99" s="142"/>
      <c r="K99" s="25"/>
      <c r="L99" s="25"/>
      <c r="M99" s="26" t="s">
        <v>138</v>
      </c>
      <c r="N99" s="27" t="s">
        <v>747</v>
      </c>
      <c r="O99" s="27" t="s">
        <v>390</v>
      </c>
      <c r="P99" s="27" t="s">
        <v>908</v>
      </c>
      <c r="Q99" s="28"/>
      <c r="R99" s="29"/>
    </row>
    <row r="100" spans="1:18" s="24" customFormat="1" ht="12.75">
      <c r="A100" s="1">
        <v>42769</v>
      </c>
      <c r="B100" t="s">
        <v>156</v>
      </c>
      <c r="C100" t="s">
        <v>824</v>
      </c>
      <c r="D100" s="144"/>
      <c r="E100" s="146"/>
      <c r="F100" s="146"/>
      <c r="G100" s="328">
        <v>35999.440000000002</v>
      </c>
      <c r="H100" s="13"/>
      <c r="I100" s="141"/>
      <c r="J100" s="142"/>
      <c r="K100" s="25"/>
      <c r="L100" s="25"/>
      <c r="M100" s="26" t="s">
        <v>138</v>
      </c>
      <c r="N100" s="27" t="s">
        <v>890</v>
      </c>
      <c r="O100" s="27" t="s">
        <v>390</v>
      </c>
      <c r="P100" s="27" t="s">
        <v>910</v>
      </c>
      <c r="Q100" s="28"/>
      <c r="R100" s="29"/>
    </row>
    <row r="101" spans="1:18" s="24" customFormat="1" ht="12.75">
      <c r="A101" s="50">
        <v>42765</v>
      </c>
      <c r="B101" s="51" t="s">
        <v>829</v>
      </c>
      <c r="C101" s="51"/>
      <c r="D101" s="144"/>
      <c r="E101" s="146"/>
      <c r="F101" s="146"/>
      <c r="G101" s="300">
        <v>-11544.06</v>
      </c>
      <c r="H101" s="13"/>
      <c r="I101" s="141"/>
      <c r="J101" s="142"/>
      <c r="K101" s="25"/>
      <c r="L101" s="25"/>
      <c r="M101" s="26"/>
      <c r="N101" s="27"/>
      <c r="O101" s="27"/>
      <c r="P101" s="27" t="s">
        <v>895</v>
      </c>
      <c r="Q101" s="28"/>
      <c r="R101" s="29"/>
    </row>
    <row r="102" spans="1:18" s="24" customFormat="1" ht="12.75">
      <c r="A102" s="50">
        <v>42765</v>
      </c>
      <c r="B102" s="51" t="s">
        <v>829</v>
      </c>
      <c r="C102" s="51"/>
      <c r="D102" s="144"/>
      <c r="E102" s="146"/>
      <c r="F102" s="146"/>
      <c r="G102" s="300">
        <v>-1482.48</v>
      </c>
      <c r="H102" s="13"/>
      <c r="I102" s="141"/>
      <c r="J102" s="142"/>
      <c r="K102" s="25"/>
      <c r="L102" s="25"/>
      <c r="M102" s="26"/>
      <c r="N102" s="27"/>
      <c r="O102" s="27"/>
      <c r="P102" s="27" t="s">
        <v>897</v>
      </c>
      <c r="Q102" s="28"/>
      <c r="R102" s="29"/>
    </row>
    <row r="103" spans="1:18" s="24" customFormat="1" ht="12.75">
      <c r="A103" s="50">
        <v>42765</v>
      </c>
      <c r="B103" s="51" t="s">
        <v>829</v>
      </c>
      <c r="C103" s="51"/>
      <c r="D103" s="144"/>
      <c r="E103" s="146"/>
      <c r="F103" s="146"/>
      <c r="G103" s="300">
        <v>-1160</v>
      </c>
      <c r="H103" s="13"/>
      <c r="I103" s="141"/>
      <c r="J103" s="142"/>
      <c r="K103" s="25"/>
      <c r="L103" s="25"/>
      <c r="M103" s="26"/>
      <c r="N103" s="27"/>
      <c r="O103" s="27"/>
      <c r="P103" s="27" t="s">
        <v>899</v>
      </c>
      <c r="Q103" s="28"/>
      <c r="R103" s="29"/>
    </row>
    <row r="104" spans="1:18" s="24" customFormat="1" ht="12.75">
      <c r="A104" s="50">
        <v>42765</v>
      </c>
      <c r="B104" s="51" t="s">
        <v>829</v>
      </c>
      <c r="C104" s="51"/>
      <c r="D104" s="144"/>
      <c r="E104" s="146"/>
      <c r="F104" s="146"/>
      <c r="G104" s="300">
        <v>-2320</v>
      </c>
      <c r="H104" s="13"/>
      <c r="I104" s="141"/>
      <c r="J104" s="142"/>
      <c r="K104" s="25"/>
      <c r="L104" s="25"/>
      <c r="M104" s="26"/>
      <c r="N104" s="27"/>
      <c r="O104" s="27"/>
      <c r="P104" s="27" t="s">
        <v>898</v>
      </c>
      <c r="Q104" s="28"/>
      <c r="R104" s="29"/>
    </row>
    <row r="105" spans="1:18" s="24" customFormat="1" ht="12.75">
      <c r="A105" s="50">
        <v>42765</v>
      </c>
      <c r="B105" s="51" t="s">
        <v>829</v>
      </c>
      <c r="C105" s="51"/>
      <c r="D105" s="144"/>
      <c r="E105" s="146"/>
      <c r="F105" s="146"/>
      <c r="G105" s="299">
        <v>-858.34</v>
      </c>
      <c r="H105" s="13"/>
      <c r="I105" s="141"/>
      <c r="J105" s="142"/>
      <c r="K105" s="25"/>
      <c r="L105" s="25"/>
      <c r="M105" s="26"/>
      <c r="N105" s="27"/>
      <c r="O105" s="27"/>
      <c r="P105" s="27" t="s">
        <v>901</v>
      </c>
      <c r="Q105" s="28"/>
      <c r="R105" s="29"/>
    </row>
    <row r="106" spans="1:18" s="24" customFormat="1" ht="12.75">
      <c r="A106" s="50">
        <v>42765</v>
      </c>
      <c r="B106" s="51" t="s">
        <v>829</v>
      </c>
      <c r="C106" s="51"/>
      <c r="D106" s="144"/>
      <c r="E106" s="146"/>
      <c r="F106" s="146"/>
      <c r="G106" s="300">
        <v>-5766.95</v>
      </c>
      <c r="H106" s="13"/>
      <c r="I106" s="141"/>
      <c r="J106" s="142"/>
      <c r="K106" s="25"/>
      <c r="L106" s="25"/>
      <c r="M106" s="26"/>
      <c r="N106" s="27"/>
      <c r="O106" s="27"/>
      <c r="P106" s="27" t="s">
        <v>900</v>
      </c>
      <c r="Q106" s="28"/>
      <c r="R106" s="29"/>
    </row>
    <row r="107" spans="1:18" s="24" customFormat="1" ht="12.75">
      <c r="A107" s="50">
        <v>42765</v>
      </c>
      <c r="B107" s="51" t="s">
        <v>829</v>
      </c>
      <c r="C107" s="51"/>
      <c r="D107" s="144"/>
      <c r="E107" s="146"/>
      <c r="F107" s="146"/>
      <c r="G107" s="299">
        <v>-406</v>
      </c>
      <c r="H107" s="13"/>
      <c r="I107" s="141"/>
      <c r="J107" s="142"/>
      <c r="K107" s="25"/>
      <c r="L107" s="25"/>
      <c r="M107" s="26"/>
      <c r="N107" s="27"/>
      <c r="O107" s="27"/>
      <c r="P107" s="27" t="s">
        <v>893</v>
      </c>
      <c r="Q107" s="28"/>
      <c r="R107" s="29"/>
    </row>
    <row r="108" spans="1:18" s="24" customFormat="1" ht="12.75">
      <c r="A108" s="50">
        <v>42765</v>
      </c>
      <c r="B108" s="51" t="s">
        <v>829</v>
      </c>
      <c r="C108" s="51"/>
      <c r="D108" s="144"/>
      <c r="E108" s="146"/>
      <c r="F108" s="146"/>
      <c r="G108" s="299">
        <v>-406</v>
      </c>
      <c r="H108" s="13"/>
      <c r="I108" s="144"/>
      <c r="J108" s="142"/>
      <c r="K108" s="25"/>
      <c r="L108" s="25"/>
      <c r="M108" s="26"/>
      <c r="N108" s="27"/>
      <c r="O108" s="27"/>
      <c r="P108" s="27" t="s">
        <v>894</v>
      </c>
      <c r="Q108" s="28"/>
      <c r="R108" s="29"/>
    </row>
    <row r="109" spans="1:18" s="24" customFormat="1" ht="12.75">
      <c r="A109" s="50">
        <v>42765</v>
      </c>
      <c r="B109" s="51" t="s">
        <v>829</v>
      </c>
      <c r="C109" s="51"/>
      <c r="D109" s="144"/>
      <c r="E109" s="146"/>
      <c r="F109" s="146"/>
      <c r="G109" s="300">
        <v>-10511.66</v>
      </c>
      <c r="H109" s="13"/>
      <c r="I109" s="144"/>
      <c r="J109" s="142"/>
      <c r="K109" s="25"/>
      <c r="L109" s="25"/>
      <c r="M109" s="26"/>
      <c r="N109" s="27"/>
      <c r="O109" s="27"/>
      <c r="P109" s="27" t="s">
        <v>896</v>
      </c>
      <c r="Q109" s="28"/>
      <c r="R109" s="29"/>
    </row>
    <row r="110" spans="1:18" s="24" customFormat="1" ht="12.75">
      <c r="A110" s="147"/>
      <c r="B110" s="114"/>
      <c r="C110" s="114"/>
      <c r="D110" s="144"/>
      <c r="E110" s="146"/>
      <c r="F110" s="146"/>
      <c r="G110" s="142"/>
      <c r="H110" s="13"/>
      <c r="I110" s="144"/>
      <c r="J110" s="142"/>
      <c r="K110" s="25"/>
      <c r="L110" s="25"/>
      <c r="M110" s="26"/>
      <c r="N110" s="27"/>
      <c r="O110" s="27"/>
      <c r="P110" s="27"/>
      <c r="Q110" s="28"/>
      <c r="R110" s="29"/>
    </row>
    <row r="111" spans="1:18" s="24" customFormat="1" ht="12.75">
      <c r="A111" s="148"/>
      <c r="B111" s="140"/>
      <c r="C111" s="140"/>
      <c r="D111" s="142"/>
      <c r="E111" s="146"/>
      <c r="F111" s="146"/>
      <c r="G111" s="141"/>
      <c r="H111" s="13"/>
      <c r="I111" s="141"/>
      <c r="J111" s="142"/>
      <c r="K111" s="25"/>
      <c r="L111" s="25"/>
      <c r="M111" s="26"/>
      <c r="N111" s="27"/>
      <c r="O111" s="27"/>
      <c r="P111" s="27"/>
      <c r="Q111" s="28"/>
      <c r="R111" s="29"/>
    </row>
    <row r="112" spans="1:18" s="24" customFormat="1" ht="12.75">
      <c r="A112" s="148"/>
      <c r="B112" s="140"/>
      <c r="C112" s="140"/>
      <c r="D112" s="142"/>
      <c r="E112" s="146"/>
      <c r="F112" s="146"/>
      <c r="G112" s="141"/>
      <c r="H112" s="13"/>
      <c r="I112" s="141"/>
      <c r="J112" s="142"/>
      <c r="K112" s="25"/>
      <c r="L112" s="25"/>
      <c r="M112" s="26"/>
      <c r="N112" s="27"/>
      <c r="O112" s="27"/>
      <c r="P112" s="27"/>
      <c r="Q112" s="28"/>
      <c r="R112" s="29"/>
    </row>
    <row r="113" spans="1:18" s="24" customFormat="1" ht="13.5" thickBot="1">
      <c r="A113" s="148"/>
      <c r="B113" s="140"/>
      <c r="C113" s="140"/>
      <c r="D113" s="142"/>
      <c r="E113" s="146"/>
      <c r="F113" s="146"/>
      <c r="G113" s="141"/>
      <c r="H113" s="13"/>
      <c r="I113" s="141"/>
      <c r="J113" s="142"/>
      <c r="K113" s="25"/>
      <c r="L113" s="25"/>
      <c r="M113" s="26"/>
      <c r="N113" s="27"/>
      <c r="O113" s="27"/>
      <c r="P113" s="27"/>
      <c r="Q113" s="28"/>
      <c r="R113" s="29"/>
    </row>
    <row r="114" spans="1:18" ht="12.75" thickBot="1">
      <c r="D114" s="72">
        <f>SUM(D5:D113)</f>
        <v>0</v>
      </c>
      <c r="G114" s="72">
        <f>SUM(G5:G113)</f>
        <v>297352.39000000042</v>
      </c>
      <c r="I114" s="72">
        <f>SUM(I5:I113)</f>
        <v>0</v>
      </c>
      <c r="J114" s="72">
        <f>SUM(J5:J113)</f>
        <v>0</v>
      </c>
      <c r="K114" s="36"/>
      <c r="N114" s="37" t="s">
        <v>223</v>
      </c>
      <c r="O114" s="38">
        <f>SUM(I114:K114)</f>
        <v>0</v>
      </c>
    </row>
    <row r="115" spans="1:18" ht="12.75">
      <c r="A115" s="50"/>
      <c r="B115" s="51"/>
      <c r="C115" s="51"/>
      <c r="G115" s="6"/>
    </row>
    <row r="116" spans="1:18">
      <c r="G116" s="36"/>
    </row>
  </sheetData>
  <autoFilter ref="A4:R114"/>
  <mergeCells count="1">
    <mergeCell ref="A2:Q2"/>
  </mergeCells>
  <phoneticPr fontId="7" type="noConversion"/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topLeftCell="A37" workbookViewId="0">
      <selection activeCell="G65" sqref="G65"/>
    </sheetView>
  </sheetViews>
  <sheetFormatPr baseColWidth="10" defaultRowHeight="12.75"/>
  <cols>
    <col min="6" max="6" width="19.7109375" bestFit="1" customWidth="1"/>
  </cols>
  <sheetData>
    <row r="1" spans="1:7">
      <c r="A1" s="343" t="s">
        <v>4726</v>
      </c>
      <c r="B1" s="343">
        <v>7300033662</v>
      </c>
      <c r="C1" s="343" t="s">
        <v>2730</v>
      </c>
      <c r="D1" s="343" t="s">
        <v>2110</v>
      </c>
      <c r="E1" s="343" t="s">
        <v>3739</v>
      </c>
      <c r="F1" s="343" t="s">
        <v>2731</v>
      </c>
      <c r="G1" s="344">
        <v>-11456.16</v>
      </c>
    </row>
    <row r="2" spans="1:7">
      <c r="A2" s="343" t="s">
        <v>4727</v>
      </c>
      <c r="B2" s="343">
        <v>7300034109</v>
      </c>
      <c r="C2" s="343" t="s">
        <v>2730</v>
      </c>
      <c r="D2" s="343" t="s">
        <v>3309</v>
      </c>
      <c r="E2" s="343" t="s">
        <v>4365</v>
      </c>
      <c r="F2" s="343" t="s">
        <v>2731</v>
      </c>
      <c r="G2" s="344">
        <v>-9000.44</v>
      </c>
    </row>
    <row r="3" spans="1:7">
      <c r="A3" s="343" t="s">
        <v>4727</v>
      </c>
      <c r="B3" s="343">
        <v>7300034110</v>
      </c>
      <c r="C3" s="343" t="s">
        <v>2730</v>
      </c>
      <c r="D3" s="343" t="s">
        <v>962</v>
      </c>
      <c r="E3" s="343" t="s">
        <v>4152</v>
      </c>
      <c r="F3" s="343" t="s">
        <v>2731</v>
      </c>
      <c r="G3" s="344">
        <v>-9000.44</v>
      </c>
    </row>
    <row r="4" spans="1:7">
      <c r="A4" s="343" t="s">
        <v>4728</v>
      </c>
      <c r="B4" s="343">
        <v>7300034474</v>
      </c>
      <c r="C4" s="343" t="s">
        <v>2730</v>
      </c>
      <c r="D4" s="343" t="s">
        <v>4452</v>
      </c>
      <c r="E4" s="343" t="s">
        <v>4099</v>
      </c>
      <c r="F4" s="343" t="s">
        <v>2731</v>
      </c>
      <c r="G4" s="344">
        <v>-11456.16</v>
      </c>
    </row>
    <row r="5" spans="1:7">
      <c r="A5" s="445" t="s">
        <v>4729</v>
      </c>
      <c r="B5" s="445">
        <v>7400171572</v>
      </c>
      <c r="C5" s="445" t="s">
        <v>2742</v>
      </c>
      <c r="D5" s="445" t="s">
        <v>4730</v>
      </c>
      <c r="E5" s="445" t="s">
        <v>157</v>
      </c>
      <c r="F5" s="445" t="s">
        <v>2834</v>
      </c>
      <c r="G5" s="422">
        <v>1241.2</v>
      </c>
    </row>
    <row r="6" spans="1:7">
      <c r="A6" s="445" t="s">
        <v>4729</v>
      </c>
      <c r="B6" s="445">
        <v>7400171574</v>
      </c>
      <c r="C6" s="445" t="s">
        <v>2742</v>
      </c>
      <c r="D6" s="445" t="s">
        <v>4731</v>
      </c>
      <c r="E6" s="445" t="s">
        <v>157</v>
      </c>
      <c r="F6" s="445" t="s">
        <v>2834</v>
      </c>
      <c r="G6" s="422">
        <v>1241.2</v>
      </c>
    </row>
    <row r="7" spans="1:7">
      <c r="A7" s="445" t="s">
        <v>4729</v>
      </c>
      <c r="B7" s="445">
        <v>7400171576</v>
      </c>
      <c r="C7" s="445" t="s">
        <v>2742</v>
      </c>
      <c r="D7" s="445" t="s">
        <v>4732</v>
      </c>
      <c r="E7" s="445" t="s">
        <v>157</v>
      </c>
      <c r="F7" s="445" t="s">
        <v>2834</v>
      </c>
      <c r="G7" s="422">
        <v>1241.2</v>
      </c>
    </row>
    <row r="8" spans="1:7">
      <c r="A8" s="445" t="s">
        <v>4726</v>
      </c>
      <c r="B8" s="445">
        <v>7400171713</v>
      </c>
      <c r="C8" s="445" t="s">
        <v>2742</v>
      </c>
      <c r="D8" s="445" t="s">
        <v>4733</v>
      </c>
      <c r="E8" s="445" t="s">
        <v>157</v>
      </c>
      <c r="F8" s="445" t="s">
        <v>2834</v>
      </c>
      <c r="G8" s="422">
        <v>1241.2</v>
      </c>
    </row>
    <row r="9" spans="1:7">
      <c r="A9" s="445" t="s">
        <v>4726</v>
      </c>
      <c r="B9" s="445">
        <v>7400171717</v>
      </c>
      <c r="C9" s="445" t="s">
        <v>2742</v>
      </c>
      <c r="D9" s="445" t="s">
        <v>4734</v>
      </c>
      <c r="E9" s="445" t="s">
        <v>157</v>
      </c>
      <c r="F9" s="445" t="s">
        <v>2834</v>
      </c>
      <c r="G9" s="422">
        <v>1241.2</v>
      </c>
    </row>
    <row r="10" spans="1:7">
      <c r="A10" s="445" t="s">
        <v>4726</v>
      </c>
      <c r="B10" s="445">
        <v>7400171720</v>
      </c>
      <c r="C10" s="445" t="s">
        <v>2742</v>
      </c>
      <c r="D10" s="445" t="s">
        <v>4735</v>
      </c>
      <c r="E10" s="445" t="s">
        <v>157</v>
      </c>
      <c r="F10" s="445" t="s">
        <v>2834</v>
      </c>
      <c r="G10" s="422">
        <v>1241.2</v>
      </c>
    </row>
    <row r="11" spans="1:7">
      <c r="A11" s="445" t="s">
        <v>4726</v>
      </c>
      <c r="B11" s="445">
        <v>7400171723</v>
      </c>
      <c r="C11" s="445" t="s">
        <v>2742</v>
      </c>
      <c r="D11" s="445" t="s">
        <v>4736</v>
      </c>
      <c r="E11" s="445" t="s">
        <v>157</v>
      </c>
      <c r="F11" s="445" t="s">
        <v>2834</v>
      </c>
      <c r="G11" s="422">
        <v>1241.2</v>
      </c>
    </row>
    <row r="12" spans="1:7">
      <c r="A12" s="445" t="s">
        <v>4726</v>
      </c>
      <c r="B12" s="445">
        <v>7400171726</v>
      </c>
      <c r="C12" s="445" t="s">
        <v>2742</v>
      </c>
      <c r="D12" s="445" t="s">
        <v>4737</v>
      </c>
      <c r="E12" s="445" t="s">
        <v>157</v>
      </c>
      <c r="F12" s="445" t="s">
        <v>2834</v>
      </c>
      <c r="G12" s="422">
        <v>1241.2</v>
      </c>
    </row>
    <row r="13" spans="1:7">
      <c r="A13" s="445" t="s">
        <v>4726</v>
      </c>
      <c r="B13" s="445">
        <v>7400171728</v>
      </c>
      <c r="C13" s="445" t="s">
        <v>2742</v>
      </c>
      <c r="D13" s="445" t="s">
        <v>4738</v>
      </c>
      <c r="E13" s="445" t="s">
        <v>157</v>
      </c>
      <c r="F13" s="445" t="s">
        <v>2834</v>
      </c>
      <c r="G13" s="422">
        <v>1241.2</v>
      </c>
    </row>
    <row r="14" spans="1:7">
      <c r="A14" s="445" t="s">
        <v>4726</v>
      </c>
      <c r="B14" s="445">
        <v>7400171730</v>
      </c>
      <c r="C14" s="445" t="s">
        <v>2742</v>
      </c>
      <c r="D14" s="445" t="s">
        <v>4739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4726</v>
      </c>
      <c r="B15" s="445">
        <v>7400171733</v>
      </c>
      <c r="C15" s="445" t="s">
        <v>2742</v>
      </c>
      <c r="D15" s="445" t="s">
        <v>4740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4726</v>
      </c>
      <c r="B16" s="445">
        <v>7400171737</v>
      </c>
      <c r="C16" s="445" t="s">
        <v>2742</v>
      </c>
      <c r="D16" s="445" t="s">
        <v>4741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4727</v>
      </c>
      <c r="B17" s="445">
        <v>7400172849</v>
      </c>
      <c r="C17" s="445" t="s">
        <v>2742</v>
      </c>
      <c r="D17" s="445" t="s">
        <v>4742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4728</v>
      </c>
      <c r="B18" s="445">
        <v>7400175155</v>
      </c>
      <c r="C18" s="445" t="s">
        <v>2742</v>
      </c>
      <c r="D18" s="445" t="s">
        <v>4743</v>
      </c>
      <c r="E18" s="445" t="s">
        <v>157</v>
      </c>
      <c r="F18" s="445" t="s">
        <v>2834</v>
      </c>
      <c r="G18" s="422">
        <v>1241.2</v>
      </c>
    </row>
    <row r="19" spans="1:7">
      <c r="A19" s="445" t="s">
        <v>4728</v>
      </c>
      <c r="B19" s="445">
        <v>7400175156</v>
      </c>
      <c r="C19" s="445" t="s">
        <v>2742</v>
      </c>
      <c r="D19" s="445" t="s">
        <v>4744</v>
      </c>
      <c r="E19" s="445" t="s">
        <v>157</v>
      </c>
      <c r="F19" s="445" t="s">
        <v>2834</v>
      </c>
      <c r="G19" s="422">
        <v>1241.2</v>
      </c>
    </row>
    <row r="20" spans="1:7">
      <c r="A20" s="445" t="s">
        <v>4728</v>
      </c>
      <c r="B20" s="445">
        <v>7400175157</v>
      </c>
      <c r="C20" s="445" t="s">
        <v>2742</v>
      </c>
      <c r="D20" s="445" t="s">
        <v>4745</v>
      </c>
      <c r="E20" s="445" t="s">
        <v>157</v>
      </c>
      <c r="F20" s="445" t="s">
        <v>2834</v>
      </c>
      <c r="G20" s="422">
        <v>1241.2</v>
      </c>
    </row>
    <row r="21" spans="1:7">
      <c r="A21" s="445" t="s">
        <v>4728</v>
      </c>
      <c r="B21" s="445">
        <v>7400175158</v>
      </c>
      <c r="C21" s="445" t="s">
        <v>2742</v>
      </c>
      <c r="D21" s="445" t="s">
        <v>4746</v>
      </c>
      <c r="E21" s="445" t="s">
        <v>157</v>
      </c>
      <c r="F21" s="445" t="s">
        <v>2834</v>
      </c>
      <c r="G21" s="422">
        <v>1241.2</v>
      </c>
    </row>
    <row r="22" spans="1:7">
      <c r="A22" s="445" t="s">
        <v>4728</v>
      </c>
      <c r="B22" s="445">
        <v>7400175159</v>
      </c>
      <c r="C22" s="445" t="s">
        <v>2742</v>
      </c>
      <c r="D22" s="445" t="s">
        <v>4747</v>
      </c>
      <c r="E22" s="445" t="s">
        <v>157</v>
      </c>
      <c r="F22" s="445" t="s">
        <v>2834</v>
      </c>
      <c r="G22" s="422">
        <v>1241.2</v>
      </c>
    </row>
    <row r="23" spans="1:7">
      <c r="A23" s="445" t="s">
        <v>4728</v>
      </c>
      <c r="B23" s="445">
        <v>7400175161</v>
      </c>
      <c r="C23" s="445" t="s">
        <v>2742</v>
      </c>
      <c r="D23" s="445" t="s">
        <v>4748</v>
      </c>
      <c r="E23" s="445" t="s">
        <v>157</v>
      </c>
      <c r="F23" s="445" t="s">
        <v>2834</v>
      </c>
      <c r="G23" s="422">
        <v>1241.2</v>
      </c>
    </row>
    <row r="24" spans="1:7">
      <c r="A24" s="445" t="s">
        <v>4758</v>
      </c>
      <c r="B24" s="445">
        <v>7400178963</v>
      </c>
      <c r="C24" s="445" t="s">
        <v>2742</v>
      </c>
      <c r="D24" s="445" t="s">
        <v>4769</v>
      </c>
      <c r="E24" s="445" t="s">
        <v>157</v>
      </c>
      <c r="F24" s="445" t="s">
        <v>2834</v>
      </c>
      <c r="G24" s="422">
        <v>1241.2</v>
      </c>
    </row>
    <row r="25" spans="1:7">
      <c r="A25" s="445" t="s">
        <v>4758</v>
      </c>
      <c r="B25" s="445">
        <v>7400178965</v>
      </c>
      <c r="C25" s="445" t="s">
        <v>2742</v>
      </c>
      <c r="D25" s="445" t="s">
        <v>4770</v>
      </c>
      <c r="E25" s="445" t="s">
        <v>157</v>
      </c>
      <c r="F25" s="445" t="s">
        <v>2834</v>
      </c>
      <c r="G25" s="422">
        <v>1241.2</v>
      </c>
    </row>
    <row r="26" spans="1:7">
      <c r="A26" s="445" t="s">
        <v>4758</v>
      </c>
      <c r="B26" s="445">
        <v>7400178968</v>
      </c>
      <c r="C26" s="445" t="s">
        <v>2742</v>
      </c>
      <c r="D26" s="445" t="s">
        <v>4771</v>
      </c>
      <c r="E26" s="445" t="s">
        <v>157</v>
      </c>
      <c r="F26" s="445" t="s">
        <v>2834</v>
      </c>
      <c r="G26" s="422">
        <v>1241.2</v>
      </c>
    </row>
    <row r="27" spans="1:7">
      <c r="A27" s="445" t="s">
        <v>4758</v>
      </c>
      <c r="B27" s="445">
        <v>7400178972</v>
      </c>
      <c r="C27" s="445" t="s">
        <v>2742</v>
      </c>
      <c r="D27" s="445" t="s">
        <v>4772</v>
      </c>
      <c r="E27" s="445" t="s">
        <v>157</v>
      </c>
      <c r="F27" s="445" t="s">
        <v>2834</v>
      </c>
      <c r="G27" s="422">
        <v>1241.2</v>
      </c>
    </row>
    <row r="28" spans="1:7">
      <c r="A28" s="445" t="s">
        <v>4758</v>
      </c>
      <c r="B28" s="445">
        <v>7400178976</v>
      </c>
      <c r="C28" s="445" t="s">
        <v>2742</v>
      </c>
      <c r="D28" s="445" t="s">
        <v>4773</v>
      </c>
      <c r="E28" s="445" t="s">
        <v>157</v>
      </c>
      <c r="F28" s="445" t="s">
        <v>2834</v>
      </c>
      <c r="G28" s="422">
        <v>1241.2</v>
      </c>
    </row>
    <row r="29" spans="1:7">
      <c r="A29" s="445" t="s">
        <v>4758</v>
      </c>
      <c r="B29" s="445">
        <v>7400178980</v>
      </c>
      <c r="C29" s="445" t="s">
        <v>2742</v>
      </c>
      <c r="D29" s="445" t="s">
        <v>4774</v>
      </c>
      <c r="E29" s="445" t="s">
        <v>157</v>
      </c>
      <c r="F29" s="445" t="s">
        <v>2834</v>
      </c>
      <c r="G29" s="422">
        <v>1241.2</v>
      </c>
    </row>
    <row r="30" spans="1:7">
      <c r="A30" s="445" t="s">
        <v>4758</v>
      </c>
      <c r="B30" s="445">
        <v>7400178984</v>
      </c>
      <c r="C30" s="445" t="s">
        <v>2742</v>
      </c>
      <c r="D30" s="445" t="s">
        <v>4775</v>
      </c>
      <c r="E30" s="445" t="s">
        <v>157</v>
      </c>
      <c r="F30" s="445" t="s">
        <v>2834</v>
      </c>
      <c r="G30" s="422">
        <v>1241.2</v>
      </c>
    </row>
    <row r="31" spans="1:7">
      <c r="A31" t="s">
        <v>4728</v>
      </c>
      <c r="B31">
        <v>7400175193</v>
      </c>
      <c r="C31" t="s">
        <v>2742</v>
      </c>
      <c r="D31" t="s">
        <v>2671</v>
      </c>
      <c r="E31" t="s">
        <v>4751</v>
      </c>
      <c r="F31" t="s">
        <v>2834</v>
      </c>
      <c r="G31" s="2">
        <v>8117.68</v>
      </c>
    </row>
    <row r="32" spans="1:7">
      <c r="A32" t="s">
        <v>4758</v>
      </c>
      <c r="B32">
        <v>7400178891</v>
      </c>
      <c r="C32" t="s">
        <v>2742</v>
      </c>
      <c r="D32" t="s">
        <v>3631</v>
      </c>
      <c r="E32" t="s">
        <v>4760</v>
      </c>
      <c r="F32" t="s">
        <v>2834</v>
      </c>
      <c r="G32" s="2">
        <v>9000.44</v>
      </c>
    </row>
    <row r="33" spans="1:7">
      <c r="A33" t="s">
        <v>4758</v>
      </c>
      <c r="B33">
        <v>7400178894</v>
      </c>
      <c r="C33" t="s">
        <v>2742</v>
      </c>
      <c r="D33" t="s">
        <v>3782</v>
      </c>
      <c r="E33" t="s">
        <v>4760</v>
      </c>
      <c r="F33" t="s">
        <v>2834</v>
      </c>
      <c r="G33" s="2">
        <v>9000.44</v>
      </c>
    </row>
    <row r="34" spans="1:7">
      <c r="A34" t="s">
        <v>4758</v>
      </c>
      <c r="B34">
        <v>7400178897</v>
      </c>
      <c r="C34" t="s">
        <v>2742</v>
      </c>
      <c r="D34" t="s">
        <v>4765</v>
      </c>
      <c r="E34" t="s">
        <v>4760</v>
      </c>
      <c r="F34" t="s">
        <v>2834</v>
      </c>
      <c r="G34" s="2">
        <v>9000.44</v>
      </c>
    </row>
    <row r="35" spans="1:7">
      <c r="A35" t="s">
        <v>4758</v>
      </c>
      <c r="B35">
        <v>7400178900</v>
      </c>
      <c r="C35" t="s">
        <v>2742</v>
      </c>
      <c r="D35" t="s">
        <v>4178</v>
      </c>
      <c r="E35" t="s">
        <v>4760</v>
      </c>
      <c r="F35" t="s">
        <v>2834</v>
      </c>
      <c r="G35" s="2">
        <v>9000.44</v>
      </c>
    </row>
    <row r="36" spans="1:7">
      <c r="A36" t="s">
        <v>4758</v>
      </c>
      <c r="B36">
        <v>7400178903</v>
      </c>
      <c r="C36" t="s">
        <v>2742</v>
      </c>
      <c r="D36" t="s">
        <v>4731</v>
      </c>
      <c r="E36" t="s">
        <v>4760</v>
      </c>
      <c r="F36" t="s">
        <v>2834</v>
      </c>
      <c r="G36" s="2">
        <v>9000.44</v>
      </c>
    </row>
    <row r="37" spans="1:7">
      <c r="A37" t="s">
        <v>4758</v>
      </c>
      <c r="B37">
        <v>7400178909</v>
      </c>
      <c r="C37" t="s">
        <v>2742</v>
      </c>
      <c r="D37" t="s">
        <v>971</v>
      </c>
      <c r="E37" t="s">
        <v>4766</v>
      </c>
      <c r="F37" t="s">
        <v>2834</v>
      </c>
      <c r="G37" s="2">
        <v>9227.7999999999993</v>
      </c>
    </row>
    <row r="38" spans="1:7">
      <c r="A38" t="s">
        <v>4728</v>
      </c>
      <c r="B38">
        <v>7400175164</v>
      </c>
      <c r="C38" t="s">
        <v>2742</v>
      </c>
      <c r="D38" t="s">
        <v>1832</v>
      </c>
      <c r="E38" t="s">
        <v>4749</v>
      </c>
      <c r="F38" t="s">
        <v>2834</v>
      </c>
      <c r="G38" s="2">
        <v>11216.04</v>
      </c>
    </row>
    <row r="39" spans="1:7">
      <c r="A39" t="s">
        <v>4758</v>
      </c>
      <c r="B39">
        <v>7400178988</v>
      </c>
      <c r="C39" t="s">
        <v>2742</v>
      </c>
      <c r="D39" t="s">
        <v>2406</v>
      </c>
      <c r="E39" t="s">
        <v>4776</v>
      </c>
      <c r="F39" t="s">
        <v>2834</v>
      </c>
      <c r="G39" s="2">
        <v>11397</v>
      </c>
    </row>
    <row r="40" spans="1:7">
      <c r="A40" t="s">
        <v>4758</v>
      </c>
      <c r="B40">
        <v>7400178992</v>
      </c>
      <c r="C40" t="s">
        <v>2742</v>
      </c>
      <c r="D40" t="s">
        <v>3781</v>
      </c>
      <c r="E40" t="s">
        <v>4776</v>
      </c>
      <c r="F40" t="s">
        <v>2834</v>
      </c>
      <c r="G40" s="2">
        <v>11397</v>
      </c>
    </row>
    <row r="41" spans="1:7">
      <c r="A41" t="s">
        <v>4728</v>
      </c>
      <c r="B41">
        <v>7400175166</v>
      </c>
      <c r="C41" t="s">
        <v>2742</v>
      </c>
      <c r="D41" t="s">
        <v>3438</v>
      </c>
      <c r="E41" t="s">
        <v>4749</v>
      </c>
      <c r="F41" t="s">
        <v>2834</v>
      </c>
      <c r="G41" s="2">
        <v>11456.16</v>
      </c>
    </row>
    <row r="42" spans="1:7">
      <c r="A42" t="s">
        <v>4728</v>
      </c>
      <c r="B42">
        <v>7400175169</v>
      </c>
      <c r="C42" t="s">
        <v>2742</v>
      </c>
      <c r="D42" t="s">
        <v>4750</v>
      </c>
      <c r="E42" t="s">
        <v>4749</v>
      </c>
      <c r="F42" t="s">
        <v>2834</v>
      </c>
      <c r="G42" s="2">
        <v>11456.16</v>
      </c>
    </row>
    <row r="43" spans="1:7">
      <c r="A43" t="s">
        <v>4728</v>
      </c>
      <c r="B43">
        <v>7400175172</v>
      </c>
      <c r="C43" t="s">
        <v>2742</v>
      </c>
      <c r="D43" t="s">
        <v>4452</v>
      </c>
      <c r="E43" t="s">
        <v>4751</v>
      </c>
      <c r="F43" t="s">
        <v>2834</v>
      </c>
      <c r="G43" s="2">
        <v>11456.16</v>
      </c>
    </row>
    <row r="44" spans="1:7">
      <c r="A44" t="s">
        <v>4728</v>
      </c>
      <c r="B44">
        <v>7400175176</v>
      </c>
      <c r="C44" t="s">
        <v>2742</v>
      </c>
      <c r="D44" t="s">
        <v>2110</v>
      </c>
      <c r="E44" t="s">
        <v>4751</v>
      </c>
      <c r="F44" t="s">
        <v>2834</v>
      </c>
      <c r="G44" s="2">
        <v>11456.16</v>
      </c>
    </row>
    <row r="45" spans="1:7">
      <c r="A45" t="s">
        <v>4728</v>
      </c>
      <c r="B45">
        <v>7400175184</v>
      </c>
      <c r="C45" t="s">
        <v>2742</v>
      </c>
      <c r="D45" t="s">
        <v>4753</v>
      </c>
      <c r="E45" t="s">
        <v>4751</v>
      </c>
      <c r="F45" t="s">
        <v>2834</v>
      </c>
      <c r="G45" s="2">
        <v>11456.16</v>
      </c>
    </row>
    <row r="46" spans="1:7">
      <c r="A46" t="s">
        <v>4728</v>
      </c>
      <c r="B46">
        <v>7400175189</v>
      </c>
      <c r="C46" t="s">
        <v>2742</v>
      </c>
      <c r="D46" t="s">
        <v>4754</v>
      </c>
      <c r="E46" t="s">
        <v>4751</v>
      </c>
      <c r="F46" t="s">
        <v>2834</v>
      </c>
      <c r="G46" s="2">
        <v>11456.16</v>
      </c>
    </row>
    <row r="47" spans="1:7">
      <c r="A47" t="s">
        <v>4728</v>
      </c>
      <c r="B47">
        <v>7400175196</v>
      </c>
      <c r="C47" t="s">
        <v>2742</v>
      </c>
      <c r="D47" t="s">
        <v>4755</v>
      </c>
      <c r="E47" t="s">
        <v>4751</v>
      </c>
      <c r="F47" t="s">
        <v>2834</v>
      </c>
      <c r="G47" s="2">
        <v>11456.16</v>
      </c>
    </row>
    <row r="48" spans="1:7">
      <c r="A48" t="s">
        <v>4728</v>
      </c>
      <c r="B48">
        <v>7400175199</v>
      </c>
      <c r="C48" t="s">
        <v>2742</v>
      </c>
      <c r="D48" t="s">
        <v>4756</v>
      </c>
      <c r="E48" t="s">
        <v>4751</v>
      </c>
      <c r="F48" t="s">
        <v>2834</v>
      </c>
      <c r="G48" s="2">
        <v>11456.16</v>
      </c>
    </row>
    <row r="49" spans="1:7">
      <c r="A49" t="s">
        <v>4728</v>
      </c>
      <c r="B49">
        <v>7400175202</v>
      </c>
      <c r="C49" t="s">
        <v>2742</v>
      </c>
      <c r="D49" t="s">
        <v>4757</v>
      </c>
      <c r="E49" t="s">
        <v>4751</v>
      </c>
      <c r="F49" t="s">
        <v>2834</v>
      </c>
      <c r="G49" s="2">
        <v>11456.16</v>
      </c>
    </row>
    <row r="50" spans="1:7">
      <c r="A50" t="s">
        <v>4758</v>
      </c>
      <c r="B50">
        <v>7400178906</v>
      </c>
      <c r="C50" t="s">
        <v>2742</v>
      </c>
      <c r="D50" t="s">
        <v>3870</v>
      </c>
      <c r="E50" t="s">
        <v>4760</v>
      </c>
      <c r="F50" t="s">
        <v>2834</v>
      </c>
      <c r="G50" s="2">
        <v>13170.64</v>
      </c>
    </row>
    <row r="51" spans="1:7">
      <c r="A51" t="s">
        <v>4728</v>
      </c>
      <c r="B51">
        <v>7400175180</v>
      </c>
      <c r="C51" t="s">
        <v>2742</v>
      </c>
      <c r="D51" t="s">
        <v>4752</v>
      </c>
      <c r="E51" t="s">
        <v>4751</v>
      </c>
      <c r="F51" t="s">
        <v>2834</v>
      </c>
      <c r="G51" s="2">
        <v>13408.44</v>
      </c>
    </row>
    <row r="52" spans="1:7">
      <c r="A52" t="s">
        <v>4758</v>
      </c>
      <c r="B52">
        <v>7400178875</v>
      </c>
      <c r="C52" t="s">
        <v>2742</v>
      </c>
      <c r="D52" t="s">
        <v>4761</v>
      </c>
      <c r="E52" t="s">
        <v>4760</v>
      </c>
      <c r="F52" t="s">
        <v>2834</v>
      </c>
      <c r="G52" s="2">
        <v>13500.08</v>
      </c>
    </row>
    <row r="53" spans="1:7">
      <c r="A53" t="s">
        <v>4758</v>
      </c>
      <c r="B53">
        <v>7400178879</v>
      </c>
      <c r="C53" t="s">
        <v>2742</v>
      </c>
      <c r="D53" t="s">
        <v>4762</v>
      </c>
      <c r="E53" t="s">
        <v>4760</v>
      </c>
      <c r="F53" t="s">
        <v>2834</v>
      </c>
      <c r="G53" s="2">
        <v>13500.08</v>
      </c>
    </row>
    <row r="54" spans="1:7">
      <c r="A54" t="s">
        <v>4758</v>
      </c>
      <c r="B54">
        <v>7400178883</v>
      </c>
      <c r="C54" t="s">
        <v>2742</v>
      </c>
      <c r="D54" t="s">
        <v>4763</v>
      </c>
      <c r="E54" t="s">
        <v>4760</v>
      </c>
      <c r="F54" t="s">
        <v>2834</v>
      </c>
      <c r="G54" s="2">
        <v>13500.08</v>
      </c>
    </row>
    <row r="55" spans="1:7">
      <c r="A55" t="s">
        <v>4758</v>
      </c>
      <c r="B55">
        <v>7400178887</v>
      </c>
      <c r="C55" t="s">
        <v>2742</v>
      </c>
      <c r="D55" t="s">
        <v>4764</v>
      </c>
      <c r="E55" t="s">
        <v>4760</v>
      </c>
      <c r="F55" t="s">
        <v>2834</v>
      </c>
      <c r="G55" s="2">
        <v>13500.08</v>
      </c>
    </row>
    <row r="56" spans="1:7">
      <c r="A56" t="s">
        <v>4758</v>
      </c>
      <c r="B56">
        <v>7400178918</v>
      </c>
      <c r="C56" t="s">
        <v>2742</v>
      </c>
      <c r="D56" t="s">
        <v>4768</v>
      </c>
      <c r="E56" t="s">
        <v>4766</v>
      </c>
      <c r="F56" t="s">
        <v>2834</v>
      </c>
      <c r="G56" s="2">
        <v>14317.88</v>
      </c>
    </row>
    <row r="57" spans="1:7">
      <c r="A57" t="s">
        <v>4758</v>
      </c>
      <c r="B57">
        <v>7400178921</v>
      </c>
      <c r="C57" t="s">
        <v>2742</v>
      </c>
      <c r="D57" t="s">
        <v>4646</v>
      </c>
      <c r="E57" t="s">
        <v>4766</v>
      </c>
      <c r="F57" t="s">
        <v>2834</v>
      </c>
      <c r="G57" s="2">
        <v>14317.88</v>
      </c>
    </row>
    <row r="58" spans="1:7">
      <c r="A58" t="s">
        <v>4758</v>
      </c>
      <c r="B58">
        <v>7400178996</v>
      </c>
      <c r="C58" t="s">
        <v>2742</v>
      </c>
      <c r="D58" t="s">
        <v>3072</v>
      </c>
      <c r="E58" t="s">
        <v>4776</v>
      </c>
      <c r="F58" t="s">
        <v>2834</v>
      </c>
      <c r="G58" s="2">
        <v>29426.880000000001</v>
      </c>
    </row>
    <row r="59" spans="1:7">
      <c r="A59" t="s">
        <v>4758</v>
      </c>
      <c r="B59">
        <v>7400178871</v>
      </c>
      <c r="C59" t="s">
        <v>2742</v>
      </c>
      <c r="D59" t="s">
        <v>4592</v>
      </c>
      <c r="E59" t="s">
        <v>4760</v>
      </c>
      <c r="F59" t="s">
        <v>2834</v>
      </c>
      <c r="G59" s="2">
        <v>29789.96</v>
      </c>
    </row>
    <row r="60" spans="1:7">
      <c r="A60" t="s">
        <v>4758</v>
      </c>
      <c r="B60">
        <v>7400178867</v>
      </c>
      <c r="C60" t="s">
        <v>2742</v>
      </c>
      <c r="D60" t="s">
        <v>4759</v>
      </c>
      <c r="E60" t="s">
        <v>4760</v>
      </c>
      <c r="F60" t="s">
        <v>2834</v>
      </c>
      <c r="G60" s="2">
        <v>35999.440000000002</v>
      </c>
    </row>
    <row r="61" spans="1:7">
      <c r="A61" t="s">
        <v>4758</v>
      </c>
      <c r="B61">
        <v>7400178912</v>
      </c>
      <c r="C61" t="s">
        <v>2742</v>
      </c>
      <c r="D61" t="s">
        <v>1123</v>
      </c>
      <c r="E61" t="s">
        <v>4766</v>
      </c>
      <c r="F61" t="s">
        <v>2834</v>
      </c>
      <c r="G61" s="2">
        <v>37377.519999999997</v>
      </c>
    </row>
    <row r="62" spans="1:7">
      <c r="A62" t="s">
        <v>4758</v>
      </c>
      <c r="B62">
        <v>7400178915</v>
      </c>
      <c r="C62" t="s">
        <v>2742</v>
      </c>
      <c r="D62" t="s">
        <v>4767</v>
      </c>
      <c r="E62" t="s">
        <v>4766</v>
      </c>
      <c r="F62" t="s">
        <v>2834</v>
      </c>
      <c r="G62" s="2">
        <v>37377.519999999997</v>
      </c>
    </row>
    <row r="63" spans="1:7">
      <c r="A63" t="s">
        <v>4722</v>
      </c>
      <c r="G63" s="6">
        <f>SUM(G1:G62)</f>
        <v>470007.64000000007</v>
      </c>
    </row>
    <row r="64" spans="1:7" ht="13.5" thickBot="1">
      <c r="A64" t="s">
        <v>1066</v>
      </c>
      <c r="F64" s="829" t="s">
        <v>4777</v>
      </c>
      <c r="G64" s="825">
        <v>31503.51</v>
      </c>
    </row>
    <row r="65" spans="1:7" ht="13.5" thickTop="1">
      <c r="A65" t="s">
        <v>4723</v>
      </c>
      <c r="G65" s="6">
        <f>SUM(G63-G64)</f>
        <v>438504.13000000006</v>
      </c>
    </row>
    <row r="66" spans="1:7">
      <c r="A66" t="s">
        <v>4724</v>
      </c>
    </row>
    <row r="67" spans="1:7">
      <c r="A67" t="s">
        <v>4725</v>
      </c>
    </row>
    <row r="68" spans="1:7">
      <c r="A68" t="s">
        <v>621</v>
      </c>
    </row>
  </sheetData>
  <sortState ref="A5:G62">
    <sortCondition ref="G5:G62"/>
  </sortState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88"/>
  <sheetViews>
    <sheetView topLeftCell="A40" workbookViewId="0">
      <selection activeCell="B65" sqref="B65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4778</v>
      </c>
      <c r="E1" s="40"/>
      <c r="K1" s="851"/>
      <c r="L1" s="851"/>
      <c r="M1" s="851"/>
    </row>
    <row r="2" spans="1:13" ht="15">
      <c r="A2" s="851"/>
      <c r="B2" s="851"/>
      <c r="C2" s="851"/>
      <c r="D2" s="851"/>
      <c r="E2" s="851"/>
      <c r="F2" s="852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852"/>
      <c r="K3" s="41" t="s">
        <v>187</v>
      </c>
      <c r="L3" s="42"/>
      <c r="M3" s="851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851"/>
    </row>
    <row r="5" spans="1:13" ht="15" customHeight="1">
      <c r="A5" s="637" t="s">
        <v>138</v>
      </c>
      <c r="B5" s="339" t="s">
        <v>4780</v>
      </c>
      <c r="C5" s="339" t="s">
        <v>136</v>
      </c>
      <c r="D5" s="422">
        <v>1241.2</v>
      </c>
      <c r="E5" s="335"/>
      <c r="F5" s="751" t="s">
        <v>137</v>
      </c>
      <c r="G5" s="357"/>
      <c r="H5" s="357"/>
      <c r="I5" s="357"/>
      <c r="L5" s="42"/>
      <c r="M5" s="851"/>
    </row>
    <row r="6" spans="1:13" ht="15" customHeight="1">
      <c r="A6" s="637" t="s">
        <v>138</v>
      </c>
      <c r="B6" s="339" t="s">
        <v>4781</v>
      </c>
      <c r="C6" s="339" t="s">
        <v>136</v>
      </c>
      <c r="D6" s="422">
        <v>1241.2</v>
      </c>
      <c r="E6" s="335"/>
      <c r="F6" s="751" t="s">
        <v>137</v>
      </c>
      <c r="G6" s="357"/>
      <c r="H6" s="357"/>
      <c r="I6" s="357"/>
      <c r="L6" s="42"/>
      <c r="M6" s="851"/>
    </row>
    <row r="7" spans="1:13" ht="15" customHeight="1">
      <c r="A7" s="637" t="s">
        <v>138</v>
      </c>
      <c r="B7" s="339" t="s">
        <v>4782</v>
      </c>
      <c r="C7" s="339" t="s">
        <v>136</v>
      </c>
      <c r="D7" s="422">
        <v>1241.2</v>
      </c>
      <c r="E7" s="335"/>
      <c r="F7" s="751" t="s">
        <v>137</v>
      </c>
      <c r="G7" s="357"/>
      <c r="H7" s="357"/>
      <c r="I7" s="357"/>
      <c r="L7" s="42"/>
      <c r="M7" s="851"/>
    </row>
    <row r="8" spans="1:13" ht="15" customHeight="1">
      <c r="A8" s="637" t="s">
        <v>138</v>
      </c>
      <c r="B8" s="339" t="s">
        <v>4793</v>
      </c>
      <c r="C8" s="339" t="s">
        <v>136</v>
      </c>
      <c r="D8" s="422">
        <v>1241.2</v>
      </c>
      <c r="E8" s="335"/>
      <c r="F8" s="751" t="s">
        <v>137</v>
      </c>
      <c r="G8" s="357"/>
      <c r="H8" s="357"/>
      <c r="I8" s="357"/>
      <c r="L8" s="42"/>
      <c r="M8" s="851"/>
    </row>
    <row r="9" spans="1:13" ht="15" customHeight="1">
      <c r="A9" s="637" t="s">
        <v>138</v>
      </c>
      <c r="B9" s="339" t="s">
        <v>4794</v>
      </c>
      <c r="C9" s="339" t="s">
        <v>136</v>
      </c>
      <c r="D9" s="422">
        <v>1241.2</v>
      </c>
      <c r="E9" s="335"/>
      <c r="F9" s="751" t="s">
        <v>137</v>
      </c>
      <c r="G9" s="357"/>
      <c r="H9" s="357"/>
      <c r="I9" s="357"/>
      <c r="L9" s="42"/>
      <c r="M9" s="851"/>
    </row>
    <row r="10" spans="1:13" ht="15" customHeight="1">
      <c r="A10" s="637" t="s">
        <v>138</v>
      </c>
      <c r="B10" s="339" t="s">
        <v>4795</v>
      </c>
      <c r="C10" s="339" t="s">
        <v>136</v>
      </c>
      <c r="D10" s="422">
        <v>1241.2</v>
      </c>
      <c r="E10" s="335"/>
      <c r="F10" s="751" t="s">
        <v>137</v>
      </c>
      <c r="G10" s="357"/>
      <c r="H10" s="357"/>
      <c r="I10" s="357"/>
      <c r="L10" s="42"/>
      <c r="M10" s="851"/>
    </row>
    <row r="11" spans="1:13" ht="15" customHeight="1">
      <c r="A11" s="637" t="s">
        <v>138</v>
      </c>
      <c r="B11" s="339" t="s">
        <v>4799</v>
      </c>
      <c r="C11" s="339" t="s">
        <v>136</v>
      </c>
      <c r="D11" s="422">
        <v>1241.2</v>
      </c>
      <c r="E11" s="335"/>
      <c r="F11" s="751" t="s">
        <v>137</v>
      </c>
      <c r="G11" s="357"/>
      <c r="H11" s="357"/>
      <c r="I11" s="357"/>
      <c r="L11" s="42"/>
      <c r="M11" s="851"/>
    </row>
    <row r="12" spans="1:13" ht="15" customHeight="1">
      <c r="A12" s="637" t="s">
        <v>138</v>
      </c>
      <c r="B12" s="339" t="s">
        <v>4800</v>
      </c>
      <c r="C12" s="339" t="s">
        <v>136</v>
      </c>
      <c r="D12" s="422">
        <v>1241.2</v>
      </c>
      <c r="E12" s="335"/>
      <c r="F12" s="751" t="s">
        <v>137</v>
      </c>
      <c r="G12" s="357"/>
      <c r="H12" s="357"/>
      <c r="I12" s="357"/>
      <c r="L12" s="42"/>
      <c r="M12" s="851"/>
    </row>
    <row r="13" spans="1:13" ht="15" customHeight="1">
      <c r="A13" s="637" t="s">
        <v>138</v>
      </c>
      <c r="B13" s="398" t="s">
        <v>3663</v>
      </c>
      <c r="C13" s="339" t="s">
        <v>136</v>
      </c>
      <c r="D13" s="2">
        <v>9000.44</v>
      </c>
      <c r="E13" s="335"/>
      <c r="F13" s="751" t="s">
        <v>190</v>
      </c>
      <c r="G13" s="357"/>
      <c r="H13" s="357"/>
      <c r="I13" s="357"/>
      <c r="L13" s="42"/>
      <c r="M13" s="851"/>
    </row>
    <row r="14" spans="1:13" ht="15" customHeight="1">
      <c r="A14" s="637" t="s">
        <v>138</v>
      </c>
      <c r="B14" s="398" t="s">
        <v>3809</v>
      </c>
      <c r="C14" s="339" t="s">
        <v>136</v>
      </c>
      <c r="D14" s="2">
        <v>9000.44</v>
      </c>
      <c r="E14" s="335"/>
      <c r="F14" s="751" t="s">
        <v>190</v>
      </c>
      <c r="G14" s="357"/>
      <c r="H14" s="357"/>
      <c r="I14" s="357"/>
      <c r="L14" s="42"/>
      <c r="M14" s="851"/>
    </row>
    <row r="15" spans="1:13" ht="15" customHeight="1">
      <c r="A15" s="637" t="s">
        <v>138</v>
      </c>
      <c r="B15" s="339" t="s">
        <v>4805</v>
      </c>
      <c r="C15" s="339" t="s">
        <v>136</v>
      </c>
      <c r="D15" s="2">
        <v>9000.44</v>
      </c>
      <c r="E15" s="335"/>
      <c r="F15" s="751" t="s">
        <v>190</v>
      </c>
      <c r="G15" s="357"/>
      <c r="H15" s="357"/>
      <c r="I15" s="357"/>
      <c r="L15" s="42"/>
      <c r="M15" s="851"/>
    </row>
    <row r="16" spans="1:13" ht="15" customHeight="1">
      <c r="A16" s="637" t="s">
        <v>138</v>
      </c>
      <c r="B16" s="398" t="s">
        <v>4302</v>
      </c>
      <c r="C16" s="339" t="s">
        <v>136</v>
      </c>
      <c r="D16" s="2">
        <v>9000.44</v>
      </c>
      <c r="E16" s="335"/>
      <c r="F16" s="751" t="s">
        <v>190</v>
      </c>
      <c r="G16" s="357"/>
      <c r="H16" s="357"/>
      <c r="I16" s="357"/>
      <c r="L16" s="42"/>
      <c r="M16" s="851"/>
    </row>
    <row r="17" spans="1:13" ht="15" customHeight="1" thickBot="1">
      <c r="A17" s="638" t="s">
        <v>138</v>
      </c>
      <c r="B17" s="401" t="s">
        <v>4780</v>
      </c>
      <c r="C17" s="362" t="s">
        <v>136</v>
      </c>
      <c r="D17" s="87">
        <v>9000.44</v>
      </c>
      <c r="E17" s="364"/>
      <c r="F17" s="753" t="s">
        <v>190</v>
      </c>
      <c r="G17" s="367"/>
      <c r="H17" s="367"/>
      <c r="I17" s="367"/>
      <c r="L17" s="42"/>
      <c r="M17" s="851"/>
    </row>
    <row r="18" spans="1:13" ht="15" customHeight="1">
      <c r="A18" s="637" t="s">
        <v>138</v>
      </c>
      <c r="B18" s="339" t="s">
        <v>4783</v>
      </c>
      <c r="C18" s="339" t="s">
        <v>2905</v>
      </c>
      <c r="D18" s="422">
        <v>1241.2</v>
      </c>
      <c r="E18" s="335"/>
      <c r="F18" s="751" t="s">
        <v>137</v>
      </c>
      <c r="G18" s="357"/>
      <c r="H18" s="357"/>
      <c r="I18" s="357"/>
      <c r="L18" s="42"/>
      <c r="M18" s="851"/>
    </row>
    <row r="19" spans="1:13" ht="15" customHeight="1">
      <c r="A19" s="637" t="s">
        <v>138</v>
      </c>
      <c r="B19" s="339" t="s">
        <v>4785</v>
      </c>
      <c r="C19" s="339" t="s">
        <v>2905</v>
      </c>
      <c r="D19" s="422">
        <v>1241.2</v>
      </c>
      <c r="E19" s="335"/>
      <c r="F19" s="751" t="s">
        <v>137</v>
      </c>
      <c r="G19" s="357"/>
      <c r="H19" s="357"/>
      <c r="I19" s="357"/>
      <c r="L19" s="42"/>
      <c r="M19" s="851"/>
    </row>
    <row r="20" spans="1:13" ht="15" customHeight="1">
      <c r="A20" s="637" t="s">
        <v>138</v>
      </c>
      <c r="B20" s="339" t="s">
        <v>4784</v>
      </c>
      <c r="C20" s="339" t="s">
        <v>2905</v>
      </c>
      <c r="D20" s="422">
        <v>1241.2</v>
      </c>
      <c r="E20" s="335"/>
      <c r="F20" s="751" t="s">
        <v>137</v>
      </c>
      <c r="G20" s="357"/>
      <c r="H20" s="357"/>
      <c r="I20" s="357"/>
      <c r="L20" s="42"/>
      <c r="M20" s="851"/>
    </row>
    <row r="21" spans="1:13" ht="15" customHeight="1">
      <c r="A21" s="637" t="s">
        <v>138</v>
      </c>
      <c r="B21" s="339" t="s">
        <v>4786</v>
      </c>
      <c r="C21" s="339" t="s">
        <v>2905</v>
      </c>
      <c r="D21" s="422">
        <v>1241.2</v>
      </c>
      <c r="E21" s="335"/>
      <c r="F21" s="751" t="s">
        <v>137</v>
      </c>
      <c r="G21" s="357"/>
      <c r="H21" s="357"/>
      <c r="I21" s="357"/>
      <c r="L21" s="42"/>
      <c r="M21" s="851"/>
    </row>
    <row r="22" spans="1:13" ht="15" customHeight="1">
      <c r="A22" s="637" t="s">
        <v>138</v>
      </c>
      <c r="B22" s="339" t="s">
        <v>4787</v>
      </c>
      <c r="C22" s="339" t="s">
        <v>2905</v>
      </c>
      <c r="D22" s="422">
        <v>1241.2</v>
      </c>
      <c r="E22" s="335"/>
      <c r="F22" s="751" t="s">
        <v>137</v>
      </c>
      <c r="G22" s="357"/>
      <c r="H22" s="357"/>
      <c r="I22" s="357"/>
      <c r="L22" s="42"/>
      <c r="M22" s="851"/>
    </row>
    <row r="23" spans="1:13" ht="15" customHeight="1">
      <c r="A23" s="637" t="s">
        <v>138</v>
      </c>
      <c r="B23" s="339" t="s">
        <v>4788</v>
      </c>
      <c r="C23" s="339" t="s">
        <v>2905</v>
      </c>
      <c r="D23" s="422">
        <v>1241.2</v>
      </c>
      <c r="E23" s="335"/>
      <c r="F23" s="751" t="s">
        <v>137</v>
      </c>
      <c r="G23" s="357"/>
      <c r="H23" s="357"/>
      <c r="I23" s="357"/>
      <c r="L23" s="42"/>
      <c r="M23" s="851"/>
    </row>
    <row r="24" spans="1:13" ht="15" customHeight="1">
      <c r="A24" s="637" t="s">
        <v>138</v>
      </c>
      <c r="B24" s="339" t="s">
        <v>4789</v>
      </c>
      <c r="C24" s="339" t="s">
        <v>2905</v>
      </c>
      <c r="D24" s="422">
        <v>1241.2</v>
      </c>
      <c r="E24" s="335"/>
      <c r="F24" s="751" t="s">
        <v>137</v>
      </c>
      <c r="G24" s="357"/>
      <c r="H24" s="357"/>
      <c r="I24" s="357"/>
      <c r="L24" s="42"/>
      <c r="M24" s="851"/>
    </row>
    <row r="25" spans="1:13" ht="15" customHeight="1">
      <c r="A25" s="637" t="s">
        <v>138</v>
      </c>
      <c r="B25" s="339" t="s">
        <v>4790</v>
      </c>
      <c r="C25" s="339" t="s">
        <v>2905</v>
      </c>
      <c r="D25" s="422">
        <v>1241.2</v>
      </c>
      <c r="E25" s="335"/>
      <c r="F25" s="751" t="s">
        <v>137</v>
      </c>
      <c r="G25" s="357"/>
      <c r="H25" s="357"/>
      <c r="I25" s="357"/>
      <c r="L25" s="42"/>
      <c r="M25" s="851"/>
    </row>
    <row r="26" spans="1:13" ht="15" customHeight="1">
      <c r="A26" s="637" t="s">
        <v>138</v>
      </c>
      <c r="B26" s="339" t="s">
        <v>4797</v>
      </c>
      <c r="C26" s="339" t="s">
        <v>2905</v>
      </c>
      <c r="D26" s="422">
        <v>1241.2</v>
      </c>
      <c r="E26" s="335"/>
      <c r="F26" s="751" t="s">
        <v>137</v>
      </c>
      <c r="G26" s="357"/>
      <c r="H26" s="357"/>
      <c r="I26" s="357"/>
      <c r="L26" s="42"/>
      <c r="M26" s="851"/>
    </row>
    <row r="27" spans="1:13" ht="15" customHeight="1">
      <c r="A27" s="637" t="s">
        <v>138</v>
      </c>
      <c r="B27" s="339" t="s">
        <v>4802</v>
      </c>
      <c r="C27" s="339" t="s">
        <v>2905</v>
      </c>
      <c r="D27" s="422">
        <v>1241.2</v>
      </c>
      <c r="E27" s="335"/>
      <c r="F27" s="751" t="s">
        <v>137</v>
      </c>
      <c r="G27" s="357"/>
      <c r="H27" s="357"/>
      <c r="I27" s="357"/>
      <c r="L27" s="42"/>
      <c r="M27" s="851"/>
    </row>
    <row r="28" spans="1:13" ht="15" customHeight="1">
      <c r="A28" s="637" t="s">
        <v>138</v>
      </c>
      <c r="B28" s="339" t="s">
        <v>4803</v>
      </c>
      <c r="C28" s="339" t="s">
        <v>2905</v>
      </c>
      <c r="D28" s="422">
        <v>1241.2</v>
      </c>
      <c r="E28" s="335"/>
      <c r="F28" s="751" t="s">
        <v>137</v>
      </c>
      <c r="G28" s="357"/>
      <c r="H28" s="357"/>
      <c r="I28" s="357"/>
      <c r="L28" s="42"/>
      <c r="M28" s="851"/>
    </row>
    <row r="29" spans="1:13" ht="15" customHeight="1" thickBot="1">
      <c r="A29" s="638" t="s">
        <v>138</v>
      </c>
      <c r="B29" s="362" t="s">
        <v>4804</v>
      </c>
      <c r="C29" s="362" t="s">
        <v>2905</v>
      </c>
      <c r="D29" s="505">
        <v>1241.2</v>
      </c>
      <c r="E29" s="364"/>
      <c r="F29" s="753" t="s">
        <v>137</v>
      </c>
      <c r="G29" s="367"/>
      <c r="H29" s="367"/>
      <c r="I29" s="367"/>
      <c r="L29" s="42"/>
      <c r="M29" s="851"/>
    </row>
    <row r="30" spans="1:13" s="729" customFormat="1" ht="15" customHeight="1" thickBot="1">
      <c r="A30" s="639" t="s">
        <v>138</v>
      </c>
      <c r="B30" s="507" t="s">
        <v>3909</v>
      </c>
      <c r="C30" s="372" t="s">
        <v>3895</v>
      </c>
      <c r="D30" s="98">
        <v>13170.64</v>
      </c>
      <c r="E30" s="373"/>
      <c r="F30" s="755" t="s">
        <v>190</v>
      </c>
      <c r="G30" s="375"/>
      <c r="H30" s="375"/>
      <c r="I30" s="375"/>
      <c r="J30" s="383"/>
      <c r="K30" s="357"/>
      <c r="L30" s="358"/>
      <c r="M30" s="749"/>
    </row>
    <row r="31" spans="1:13" s="729" customFormat="1" ht="15" customHeight="1" thickBot="1">
      <c r="A31" s="638" t="s">
        <v>138</v>
      </c>
      <c r="B31" s="401" t="s">
        <v>3291</v>
      </c>
      <c r="C31" s="362" t="s">
        <v>844</v>
      </c>
      <c r="D31" s="87">
        <v>29426.880000000001</v>
      </c>
      <c r="E31" s="364"/>
      <c r="F31" s="753" t="s">
        <v>190</v>
      </c>
      <c r="G31" s="367"/>
      <c r="H31" s="367"/>
      <c r="I31" s="367"/>
      <c r="J31" s="383"/>
      <c r="K31" s="357"/>
      <c r="L31" s="358"/>
      <c r="M31" s="749"/>
    </row>
    <row r="32" spans="1:13" s="729" customFormat="1" ht="15" customHeight="1" thickBot="1">
      <c r="A32" s="639" t="s">
        <v>138</v>
      </c>
      <c r="B32" s="372" t="s">
        <v>4796</v>
      </c>
      <c r="C32" s="372" t="s">
        <v>383</v>
      </c>
      <c r="D32" s="504">
        <v>1241.2</v>
      </c>
      <c r="E32" s="373"/>
      <c r="F32" s="755" t="s">
        <v>137</v>
      </c>
      <c r="G32" s="375"/>
      <c r="H32" s="375"/>
      <c r="I32" s="375"/>
      <c r="J32" s="383"/>
      <c r="K32" s="357"/>
      <c r="L32" s="358"/>
      <c r="M32" s="749"/>
    </row>
    <row r="33" spans="1:13" s="729" customFormat="1" ht="15" customHeight="1">
      <c r="A33" s="637" t="s">
        <v>138</v>
      </c>
      <c r="B33" s="339" t="s">
        <v>1167</v>
      </c>
      <c r="C33" s="339" t="s">
        <v>454</v>
      </c>
      <c r="D33" s="2">
        <v>37377.519999999997</v>
      </c>
      <c r="E33" s="335"/>
      <c r="F33" s="751" t="s">
        <v>190</v>
      </c>
      <c r="G33" s="357"/>
      <c r="H33" s="357"/>
      <c r="I33" s="357"/>
      <c r="J33" s="383"/>
      <c r="K33" s="357"/>
      <c r="L33" s="358"/>
      <c r="M33" s="749"/>
    </row>
    <row r="34" spans="1:13" s="729" customFormat="1" ht="15" customHeight="1" thickBot="1">
      <c r="A34" s="638" t="s">
        <v>138</v>
      </c>
      <c r="B34" s="401" t="s">
        <v>4819</v>
      </c>
      <c r="C34" s="362" t="s">
        <v>454</v>
      </c>
      <c r="D34" s="87">
        <v>37377.519999999997</v>
      </c>
      <c r="E34" s="364"/>
      <c r="F34" s="753" t="s">
        <v>190</v>
      </c>
      <c r="G34" s="367"/>
      <c r="H34" s="367"/>
      <c r="I34" s="367"/>
      <c r="J34" s="383"/>
      <c r="K34" s="357"/>
      <c r="L34" s="358"/>
      <c r="M34" s="749"/>
    </row>
    <row r="35" spans="1:13" s="729" customFormat="1" ht="15" customHeight="1">
      <c r="A35" s="637" t="s">
        <v>138</v>
      </c>
      <c r="B35" s="396" t="s">
        <v>2148</v>
      </c>
      <c r="C35" s="339" t="s">
        <v>134</v>
      </c>
      <c r="D35" s="344">
        <v>-11456.16</v>
      </c>
      <c r="E35" s="335" t="s">
        <v>133</v>
      </c>
      <c r="F35" s="751" t="s">
        <v>190</v>
      </c>
      <c r="G35" s="357"/>
      <c r="H35" s="357"/>
      <c r="I35" s="357"/>
      <c r="J35" s="383"/>
      <c r="K35" s="357"/>
      <c r="L35" s="358"/>
      <c r="M35" s="749"/>
    </row>
    <row r="36" spans="1:13" s="729" customFormat="1" ht="15" customHeight="1">
      <c r="A36" s="637" t="s">
        <v>138</v>
      </c>
      <c r="B36" s="396" t="s">
        <v>4478</v>
      </c>
      <c r="C36" s="339" t="s">
        <v>134</v>
      </c>
      <c r="D36" s="344">
        <v>-11456.16</v>
      </c>
      <c r="E36" s="335" t="s">
        <v>135</v>
      </c>
      <c r="F36" s="751" t="s">
        <v>190</v>
      </c>
      <c r="G36" s="357"/>
      <c r="H36" s="357"/>
      <c r="I36" s="357"/>
      <c r="J36" s="383"/>
      <c r="K36" s="357"/>
      <c r="L36" s="358"/>
      <c r="M36" s="749"/>
    </row>
    <row r="37" spans="1:13" s="729" customFormat="1" ht="15" customHeight="1">
      <c r="A37" s="637" t="s">
        <v>138</v>
      </c>
      <c r="B37" s="339" t="s">
        <v>2692</v>
      </c>
      <c r="C37" s="339" t="s">
        <v>134</v>
      </c>
      <c r="D37" s="2">
        <v>8117.68</v>
      </c>
      <c r="E37" s="335"/>
      <c r="F37" s="751" t="s">
        <v>190</v>
      </c>
      <c r="G37" s="357"/>
      <c r="H37" s="357"/>
      <c r="I37" s="357"/>
      <c r="J37" s="383"/>
      <c r="K37" s="357"/>
      <c r="L37" s="358"/>
      <c r="M37" s="749"/>
    </row>
    <row r="38" spans="1:13" s="729" customFormat="1" ht="15" customHeight="1">
      <c r="A38" s="637" t="s">
        <v>138</v>
      </c>
      <c r="B38" s="398" t="s">
        <v>1890</v>
      </c>
      <c r="C38" s="339" t="s">
        <v>134</v>
      </c>
      <c r="D38" s="2">
        <v>11216.04</v>
      </c>
      <c r="E38" s="335"/>
      <c r="F38" s="751" t="s">
        <v>190</v>
      </c>
      <c r="G38" s="357"/>
      <c r="H38" s="357"/>
      <c r="I38" s="357"/>
      <c r="J38" s="383"/>
      <c r="K38" s="357"/>
      <c r="L38" s="358"/>
      <c r="M38" s="749"/>
    </row>
    <row r="39" spans="1:13" s="729" customFormat="1" ht="15" customHeight="1">
      <c r="A39" s="637" t="s">
        <v>138</v>
      </c>
      <c r="B39" s="339" t="s">
        <v>3474</v>
      </c>
      <c r="C39" s="339" t="s">
        <v>134</v>
      </c>
      <c r="D39" s="2">
        <v>11456.16</v>
      </c>
      <c r="E39" s="335"/>
      <c r="F39" s="751" t="s">
        <v>190</v>
      </c>
      <c r="G39" s="357"/>
      <c r="H39" s="357"/>
      <c r="I39" s="357"/>
      <c r="J39" s="383"/>
      <c r="K39" s="357"/>
      <c r="L39" s="358"/>
      <c r="M39" s="749"/>
    </row>
    <row r="40" spans="1:13" s="729" customFormat="1" ht="15" customHeight="1">
      <c r="A40" s="637" t="s">
        <v>138</v>
      </c>
      <c r="B40" s="398" t="s">
        <v>4806</v>
      </c>
      <c r="C40" s="339" t="s">
        <v>134</v>
      </c>
      <c r="D40" s="2">
        <v>11456.16</v>
      </c>
      <c r="E40" s="335"/>
      <c r="F40" s="751" t="s">
        <v>190</v>
      </c>
      <c r="G40" s="357"/>
      <c r="H40" s="357"/>
      <c r="I40" s="357"/>
      <c r="J40" s="383"/>
      <c r="K40" s="357"/>
      <c r="L40" s="358"/>
      <c r="M40" s="749"/>
    </row>
    <row r="41" spans="1:13" s="729" customFormat="1" ht="15" customHeight="1">
      <c r="A41" s="637" t="s">
        <v>138</v>
      </c>
      <c r="B41" s="396" t="s">
        <v>4478</v>
      </c>
      <c r="C41" s="339" t="s">
        <v>134</v>
      </c>
      <c r="D41" s="2">
        <v>11456.16</v>
      </c>
      <c r="E41" s="335" t="s">
        <v>135</v>
      </c>
      <c r="F41" s="751" t="s">
        <v>190</v>
      </c>
      <c r="G41" s="357"/>
      <c r="H41" s="357"/>
      <c r="I41" s="357"/>
      <c r="J41" s="383"/>
      <c r="K41" s="357"/>
      <c r="L41" s="358"/>
      <c r="M41" s="749"/>
    </row>
    <row r="42" spans="1:13" s="729" customFormat="1" ht="15" customHeight="1">
      <c r="A42" s="637" t="s">
        <v>138</v>
      </c>
      <c r="B42" s="396" t="s">
        <v>2148</v>
      </c>
      <c r="C42" s="339" t="s">
        <v>134</v>
      </c>
      <c r="D42" s="2">
        <v>11456.16</v>
      </c>
      <c r="E42" s="335" t="s">
        <v>133</v>
      </c>
      <c r="F42" s="751" t="s">
        <v>190</v>
      </c>
      <c r="G42" s="357"/>
      <c r="H42" s="357"/>
      <c r="I42" s="357"/>
      <c r="J42" s="383"/>
      <c r="K42" s="357"/>
      <c r="L42" s="358"/>
      <c r="M42" s="749"/>
    </row>
    <row r="43" spans="1:13" s="729" customFormat="1" ht="15" customHeight="1">
      <c r="A43" s="637" t="s">
        <v>138</v>
      </c>
      <c r="B43" s="398" t="s">
        <v>4807</v>
      </c>
      <c r="C43" s="339" t="s">
        <v>134</v>
      </c>
      <c r="D43" s="2">
        <v>11456.16</v>
      </c>
      <c r="E43" s="335"/>
      <c r="F43" s="751" t="s">
        <v>190</v>
      </c>
      <c r="G43" s="357"/>
      <c r="H43" s="357"/>
      <c r="I43" s="357"/>
      <c r="J43" s="383"/>
      <c r="K43" s="357"/>
      <c r="L43" s="358"/>
      <c r="M43" s="749"/>
    </row>
    <row r="44" spans="1:13" s="729" customFormat="1" ht="15" customHeight="1">
      <c r="A44" s="637" t="s">
        <v>138</v>
      </c>
      <c r="B44" s="398" t="s">
        <v>4808</v>
      </c>
      <c r="C44" s="339" t="s">
        <v>134</v>
      </c>
      <c r="D44" s="2">
        <v>11456.16</v>
      </c>
      <c r="E44" s="335"/>
      <c r="F44" s="751" t="s">
        <v>190</v>
      </c>
      <c r="G44" s="357"/>
      <c r="H44" s="357"/>
      <c r="I44" s="357"/>
      <c r="J44" s="383"/>
      <c r="K44" s="357"/>
      <c r="L44" s="358"/>
      <c r="M44" s="749"/>
    </row>
    <row r="45" spans="1:13" s="729" customFormat="1" ht="15" customHeight="1">
      <c r="A45" s="637" t="s">
        <v>138</v>
      </c>
      <c r="B45" s="398" t="s">
        <v>4809</v>
      </c>
      <c r="C45" s="339" t="s">
        <v>134</v>
      </c>
      <c r="D45" s="2">
        <v>11456.16</v>
      </c>
      <c r="E45" s="335"/>
      <c r="F45" s="751" t="s">
        <v>190</v>
      </c>
      <c r="G45" s="357"/>
      <c r="H45" s="357"/>
      <c r="I45" s="357"/>
      <c r="J45" s="383"/>
      <c r="K45" s="357"/>
      <c r="L45" s="358"/>
      <c r="M45" s="749"/>
    </row>
    <row r="46" spans="1:13" s="729" customFormat="1" ht="15" customHeight="1">
      <c r="A46" s="637" t="s">
        <v>138</v>
      </c>
      <c r="B46" s="398" t="s">
        <v>4810</v>
      </c>
      <c r="C46" s="339" t="s">
        <v>134</v>
      </c>
      <c r="D46" s="2">
        <v>11456.16</v>
      </c>
      <c r="E46" s="335"/>
      <c r="F46" s="751" t="s">
        <v>190</v>
      </c>
      <c r="G46" s="357"/>
      <c r="H46" s="357"/>
      <c r="I46" s="357"/>
      <c r="J46" s="383"/>
      <c r="K46" s="357"/>
      <c r="L46" s="358"/>
      <c r="M46" s="749"/>
    </row>
    <row r="47" spans="1:13" s="729" customFormat="1" ht="15" customHeight="1">
      <c r="A47" s="637" t="s">
        <v>138</v>
      </c>
      <c r="B47" s="398" t="s">
        <v>4811</v>
      </c>
      <c r="C47" s="339" t="s">
        <v>134</v>
      </c>
      <c r="D47" s="2">
        <v>11456.16</v>
      </c>
      <c r="E47" s="335"/>
      <c r="F47" s="751" t="s">
        <v>190</v>
      </c>
      <c r="G47" s="357"/>
      <c r="H47" s="357"/>
      <c r="I47" s="357"/>
      <c r="J47" s="383"/>
      <c r="K47" s="357"/>
      <c r="L47" s="358"/>
      <c r="M47" s="749"/>
    </row>
    <row r="48" spans="1:13" s="729" customFormat="1" ht="15" customHeight="1" thickBot="1">
      <c r="A48" s="638" t="s">
        <v>138</v>
      </c>
      <c r="B48" s="362" t="s">
        <v>4812</v>
      </c>
      <c r="C48" s="362" t="s">
        <v>134</v>
      </c>
      <c r="D48" s="87">
        <v>13408.44</v>
      </c>
      <c r="E48" s="364"/>
      <c r="F48" s="753" t="s">
        <v>190</v>
      </c>
      <c r="G48" s="367"/>
      <c r="H48" s="367"/>
      <c r="I48" s="367"/>
      <c r="J48" s="383"/>
      <c r="K48" s="357"/>
      <c r="L48" s="358"/>
      <c r="M48" s="749"/>
    </row>
    <row r="49" spans="1:13" s="729" customFormat="1" ht="15" customHeight="1">
      <c r="A49" s="637" t="s">
        <v>138</v>
      </c>
      <c r="B49" s="339" t="s">
        <v>3364</v>
      </c>
      <c r="C49" s="339" t="s">
        <v>141</v>
      </c>
      <c r="D49" s="344">
        <v>-9000.44</v>
      </c>
      <c r="E49" s="335"/>
      <c r="F49" s="751" t="s">
        <v>190</v>
      </c>
      <c r="G49" s="357"/>
      <c r="H49" s="357"/>
      <c r="I49" s="357"/>
      <c r="J49" s="383"/>
      <c r="K49" s="357"/>
      <c r="L49" s="358"/>
      <c r="M49" s="749"/>
    </row>
    <row r="50" spans="1:13" s="729" customFormat="1" ht="15" customHeight="1">
      <c r="A50" s="637" t="s">
        <v>138</v>
      </c>
      <c r="B50" s="339" t="s">
        <v>1024</v>
      </c>
      <c r="C50" s="339" t="s">
        <v>141</v>
      </c>
      <c r="D50" s="344">
        <v>-9000.44</v>
      </c>
      <c r="E50" s="335"/>
      <c r="F50" s="751" t="s">
        <v>190</v>
      </c>
      <c r="G50" s="357"/>
      <c r="H50" s="357"/>
      <c r="I50" s="357"/>
      <c r="J50" s="383"/>
      <c r="K50" s="357"/>
      <c r="L50" s="358"/>
      <c r="M50" s="749"/>
    </row>
    <row r="51" spans="1:13" s="729" customFormat="1" ht="15" customHeight="1">
      <c r="A51" s="637" t="s">
        <v>138</v>
      </c>
      <c r="B51" s="339" t="s">
        <v>1032</v>
      </c>
      <c r="C51" s="339" t="s">
        <v>141</v>
      </c>
      <c r="D51" s="2">
        <v>9227.7999999999993</v>
      </c>
      <c r="E51" s="335"/>
      <c r="F51" s="751" t="s">
        <v>190</v>
      </c>
      <c r="G51" s="357"/>
      <c r="H51" s="357"/>
      <c r="I51" s="357"/>
      <c r="J51" s="383"/>
      <c r="K51" s="357"/>
      <c r="L51" s="358"/>
      <c r="M51" s="749"/>
    </row>
    <row r="52" spans="1:13" s="729" customFormat="1" ht="15" customHeight="1">
      <c r="A52" s="637" t="s">
        <v>138</v>
      </c>
      <c r="B52" s="398" t="s">
        <v>4813</v>
      </c>
      <c r="C52" s="339" t="s">
        <v>141</v>
      </c>
      <c r="D52" s="2">
        <v>13500.08</v>
      </c>
      <c r="E52" s="335"/>
      <c r="F52" s="751" t="s">
        <v>190</v>
      </c>
      <c r="G52" s="357"/>
      <c r="H52" s="357"/>
      <c r="I52" s="357"/>
      <c r="J52" s="383"/>
      <c r="K52" s="357"/>
      <c r="L52" s="358"/>
      <c r="M52" s="749"/>
    </row>
    <row r="53" spans="1:13" s="729" customFormat="1" ht="15" customHeight="1">
      <c r="A53" s="637" t="s">
        <v>138</v>
      </c>
      <c r="B53" s="339" t="s">
        <v>4814</v>
      </c>
      <c r="C53" s="339" t="s">
        <v>141</v>
      </c>
      <c r="D53" s="2">
        <v>13500.08</v>
      </c>
      <c r="E53" s="335"/>
      <c r="F53" s="751" t="s">
        <v>190</v>
      </c>
      <c r="G53" s="357"/>
      <c r="H53" s="357"/>
      <c r="I53" s="357"/>
      <c r="J53" s="383"/>
      <c r="K53" s="357"/>
      <c r="L53" s="358"/>
      <c r="M53" s="749"/>
    </row>
    <row r="54" spans="1:13" s="729" customFormat="1" ht="15" customHeight="1">
      <c r="A54" s="637" t="s">
        <v>138</v>
      </c>
      <c r="B54" s="398" t="s">
        <v>4815</v>
      </c>
      <c r="C54" s="339" t="s">
        <v>141</v>
      </c>
      <c r="D54" s="2">
        <v>13500.08</v>
      </c>
      <c r="E54" s="335"/>
      <c r="F54" s="751" t="s">
        <v>190</v>
      </c>
      <c r="G54" s="357"/>
      <c r="H54" s="357"/>
      <c r="I54" s="357"/>
      <c r="J54" s="383"/>
      <c r="K54" s="357"/>
      <c r="L54" s="358"/>
      <c r="M54" s="749"/>
    </row>
    <row r="55" spans="1:13" s="729" customFormat="1" ht="15" customHeight="1" thickBot="1">
      <c r="A55" s="638" t="s">
        <v>138</v>
      </c>
      <c r="B55" s="401" t="s">
        <v>4816</v>
      </c>
      <c r="C55" s="362" t="s">
        <v>141</v>
      </c>
      <c r="D55" s="87">
        <v>13500.08</v>
      </c>
      <c r="E55" s="364"/>
      <c r="F55" s="753" t="s">
        <v>190</v>
      </c>
      <c r="G55" s="367"/>
      <c r="H55" s="367"/>
      <c r="I55" s="367"/>
      <c r="J55" s="383"/>
      <c r="K55" s="357"/>
      <c r="L55" s="358"/>
      <c r="M55" s="749"/>
    </row>
    <row r="56" spans="1:13" s="729" customFormat="1" ht="15" customHeight="1">
      <c r="A56" s="637" t="s">
        <v>138</v>
      </c>
      <c r="B56" s="398" t="s">
        <v>2445</v>
      </c>
      <c r="C56" s="339" t="s">
        <v>242</v>
      </c>
      <c r="D56" s="2">
        <v>11397</v>
      </c>
      <c r="E56" s="335"/>
      <c r="F56" s="751" t="s">
        <v>190</v>
      </c>
      <c r="G56" s="357"/>
      <c r="H56" s="357"/>
      <c r="I56" s="357"/>
      <c r="J56" s="383"/>
      <c r="K56" s="357"/>
      <c r="L56" s="358"/>
      <c r="M56" s="749"/>
    </row>
    <row r="57" spans="1:13" s="729" customFormat="1" ht="15" customHeight="1" thickBot="1">
      <c r="A57" s="638" t="s">
        <v>138</v>
      </c>
      <c r="B57" s="401" t="s">
        <v>3808</v>
      </c>
      <c r="C57" s="362" t="s">
        <v>242</v>
      </c>
      <c r="D57" s="87">
        <v>11397</v>
      </c>
      <c r="E57" s="364"/>
      <c r="F57" s="753" t="s">
        <v>190</v>
      </c>
      <c r="G57" s="367"/>
      <c r="H57" s="367"/>
      <c r="I57" s="367"/>
      <c r="J57" s="383"/>
      <c r="K57" s="357"/>
      <c r="L57" s="358"/>
      <c r="M57" s="749"/>
    </row>
    <row r="58" spans="1:13" s="729" customFormat="1" ht="15" customHeight="1">
      <c r="A58" s="637" t="s">
        <v>138</v>
      </c>
      <c r="B58" s="339" t="s">
        <v>4792</v>
      </c>
      <c r="C58" s="339" t="s">
        <v>390</v>
      </c>
      <c r="D58" s="422">
        <v>1241.2</v>
      </c>
      <c r="E58" s="335"/>
      <c r="F58" s="751" t="s">
        <v>137</v>
      </c>
      <c r="G58" s="357"/>
      <c r="H58" s="357"/>
      <c r="I58" s="357"/>
      <c r="J58" s="383"/>
      <c r="K58" s="357"/>
      <c r="L58" s="358"/>
      <c r="M58" s="749"/>
    </row>
    <row r="59" spans="1:13" s="729" customFormat="1" ht="15" customHeight="1">
      <c r="A59" s="637" t="s">
        <v>138</v>
      </c>
      <c r="B59" s="339" t="s">
        <v>4653</v>
      </c>
      <c r="C59" s="339" t="s">
        <v>390</v>
      </c>
      <c r="D59" s="48">
        <v>29789.96</v>
      </c>
      <c r="E59" s="335"/>
      <c r="F59" s="751" t="s">
        <v>190</v>
      </c>
      <c r="G59" s="357"/>
      <c r="H59" s="357"/>
      <c r="I59" s="357"/>
      <c r="J59" s="383"/>
      <c r="K59" s="357"/>
      <c r="L59" s="358"/>
      <c r="M59" s="749"/>
    </row>
    <row r="60" spans="1:13" s="729" customFormat="1" ht="15" customHeight="1" thickBot="1">
      <c r="A60" s="638" t="s">
        <v>138</v>
      </c>
      <c r="B60" s="401" t="s">
        <v>4818</v>
      </c>
      <c r="C60" s="362" t="s">
        <v>390</v>
      </c>
      <c r="D60" s="87">
        <v>35999.440000000002</v>
      </c>
      <c r="E60" s="364"/>
      <c r="F60" s="753" t="s">
        <v>190</v>
      </c>
      <c r="G60" s="367"/>
      <c r="H60" s="367"/>
      <c r="I60" s="367"/>
      <c r="J60" s="383"/>
      <c r="K60" s="357"/>
      <c r="L60" s="358"/>
      <c r="M60" s="749"/>
    </row>
    <row r="61" spans="1:13" s="729" customFormat="1" ht="15" customHeight="1" thickBot="1">
      <c r="A61" s="639" t="s">
        <v>138</v>
      </c>
      <c r="B61" s="372" t="s">
        <v>4798</v>
      </c>
      <c r="C61" s="372" t="s">
        <v>1136</v>
      </c>
      <c r="D61" s="504">
        <v>1241.2</v>
      </c>
      <c r="E61" s="373"/>
      <c r="F61" s="755" t="s">
        <v>137</v>
      </c>
      <c r="G61" s="375"/>
      <c r="H61" s="375"/>
      <c r="I61" s="375"/>
      <c r="J61" s="383"/>
      <c r="K61" s="357"/>
      <c r="L61" s="358"/>
      <c r="M61" s="749"/>
    </row>
    <row r="62" spans="1:13" s="729" customFormat="1" ht="15" customHeight="1">
      <c r="A62" s="637" t="s">
        <v>138</v>
      </c>
      <c r="B62" s="339" t="s">
        <v>4779</v>
      </c>
      <c r="C62" s="339" t="s">
        <v>457</v>
      </c>
      <c r="D62" s="422">
        <v>1241.2</v>
      </c>
      <c r="E62" s="335"/>
      <c r="F62" s="751" t="s">
        <v>137</v>
      </c>
      <c r="G62" s="357"/>
      <c r="H62" s="357"/>
      <c r="I62" s="357"/>
      <c r="J62" s="383"/>
      <c r="K62" s="357"/>
      <c r="L62" s="358"/>
      <c r="M62" s="749"/>
    </row>
    <row r="63" spans="1:13" s="729" customFormat="1" ht="15" customHeight="1">
      <c r="A63" s="637" t="s">
        <v>138</v>
      </c>
      <c r="B63" s="339" t="s">
        <v>4791</v>
      </c>
      <c r="C63" s="339" t="s">
        <v>457</v>
      </c>
      <c r="D63" s="422">
        <v>1241.2</v>
      </c>
      <c r="E63" s="335"/>
      <c r="F63" s="751" t="s">
        <v>137</v>
      </c>
      <c r="G63" s="357"/>
      <c r="H63" s="357"/>
      <c r="I63" s="357"/>
      <c r="J63" s="383"/>
      <c r="K63" s="357"/>
      <c r="L63" s="358"/>
      <c r="M63" s="749"/>
    </row>
    <row r="64" spans="1:13" s="729" customFormat="1" ht="15" customHeight="1">
      <c r="A64" s="637" t="s">
        <v>138</v>
      </c>
      <c r="B64" s="339" t="s">
        <v>4801</v>
      </c>
      <c r="C64" s="339" t="s">
        <v>457</v>
      </c>
      <c r="D64" s="422">
        <v>1241.2</v>
      </c>
      <c r="E64" s="335"/>
      <c r="F64" s="751" t="s">
        <v>137</v>
      </c>
      <c r="G64" s="357"/>
      <c r="H64" s="357"/>
      <c r="I64" s="357"/>
      <c r="J64" s="383"/>
      <c r="K64" s="357"/>
      <c r="L64" s="358"/>
      <c r="M64" s="749"/>
    </row>
    <row r="65" spans="1:15" s="729" customFormat="1" ht="15" customHeight="1">
      <c r="A65" s="637" t="s">
        <v>138</v>
      </c>
      <c r="B65" s="339" t="s">
        <v>4817</v>
      </c>
      <c r="C65" s="339" t="s">
        <v>457</v>
      </c>
      <c r="D65" s="48">
        <v>14317.88</v>
      </c>
      <c r="E65" s="335"/>
      <c r="F65" s="751" t="s">
        <v>190</v>
      </c>
      <c r="G65" s="357"/>
      <c r="H65" s="357"/>
      <c r="I65" s="357"/>
      <c r="J65" s="383"/>
      <c r="K65" s="357"/>
      <c r="L65" s="358"/>
      <c r="M65" s="749"/>
    </row>
    <row r="66" spans="1:15" s="729" customFormat="1" ht="15" customHeight="1" thickBot="1">
      <c r="A66" s="638" t="s">
        <v>138</v>
      </c>
      <c r="B66" s="401" t="s">
        <v>4701</v>
      </c>
      <c r="C66" s="362" t="s">
        <v>457</v>
      </c>
      <c r="D66" s="87">
        <v>14317.88</v>
      </c>
      <c r="E66" s="364"/>
      <c r="F66" s="753" t="s">
        <v>190</v>
      </c>
      <c r="G66" s="367"/>
      <c r="H66" s="367"/>
      <c r="I66" s="367"/>
      <c r="J66" s="383"/>
      <c r="K66" s="357"/>
      <c r="L66" s="358"/>
      <c r="M66" s="749"/>
    </row>
    <row r="67" spans="1:15" s="729" customFormat="1" ht="15" customHeight="1">
      <c r="A67" s="643"/>
      <c r="B67" s="380"/>
      <c r="C67" s="380"/>
      <c r="D67" s="382"/>
      <c r="E67" s="335"/>
      <c r="F67" s="751"/>
      <c r="G67" s="357"/>
      <c r="H67" s="357"/>
      <c r="I67" s="357"/>
      <c r="J67" s="383"/>
      <c r="K67" s="357"/>
      <c r="L67" s="358"/>
      <c r="M67" s="749"/>
    </row>
    <row r="68" spans="1:15" s="729" customFormat="1" ht="15" customHeight="1">
      <c r="A68" s="643"/>
      <c r="B68" s="836"/>
      <c r="C68" s="836"/>
      <c r="D68" s="723"/>
      <c r="E68" s="335"/>
      <c r="F68" s="751"/>
      <c r="G68" s="357"/>
      <c r="H68" s="357"/>
      <c r="I68" s="357"/>
      <c r="J68" s="383"/>
      <c r="K68" s="357"/>
      <c r="L68" s="358"/>
      <c r="M68" s="749"/>
    </row>
    <row r="69" spans="1:15" s="729" customFormat="1" ht="15" customHeight="1">
      <c r="A69" s="643"/>
      <c r="B69" s="836"/>
      <c r="C69" s="836"/>
      <c r="D69" s="723"/>
      <c r="E69" s="335"/>
      <c r="F69" s="751"/>
      <c r="G69" s="357"/>
      <c r="H69" s="357"/>
      <c r="I69" s="357"/>
      <c r="J69" s="383"/>
      <c r="K69" s="357"/>
      <c r="L69" s="358"/>
      <c r="M69" s="749"/>
    </row>
    <row r="70" spans="1:15" ht="15" customHeight="1">
      <c r="A70" s="643"/>
      <c r="B70" s="380"/>
      <c r="C70" s="380"/>
      <c r="D70" s="382"/>
      <c r="E70" s="335"/>
      <c r="F70" s="496"/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64"/>
      <c r="B71" s="79"/>
      <c r="C71" s="61"/>
      <c r="D71" s="65">
        <f>SUM(D5:D70)</f>
        <v>470007.64000000007</v>
      </c>
      <c r="E71" s="65"/>
      <c r="F71" s="65"/>
      <c r="G71" s="65">
        <f>SUM(G70:G70)</f>
        <v>0</v>
      </c>
      <c r="H71" s="65"/>
      <c r="I71" s="65"/>
      <c r="J71" s="384">
        <f>SUM(J70:J70)</f>
        <v>0</v>
      </c>
      <c r="K71" s="65"/>
      <c r="L71" s="65">
        <f>SUM(L70:L70)</f>
        <v>0</v>
      </c>
      <c r="M71" s="65">
        <f>SUM(M70:M70)</f>
        <v>0</v>
      </c>
      <c r="N71" s="65"/>
      <c r="O71" s="49"/>
    </row>
    <row r="72" spans="1:15" ht="15" customHeight="1">
      <c r="A72" s="64"/>
      <c r="B72" s="79"/>
      <c r="C72" s="61"/>
      <c r="D72" s="65"/>
      <c r="E72" s="13"/>
      <c r="F72" s="75"/>
      <c r="G72" s="65"/>
      <c r="H72" s="13"/>
      <c r="L72" s="42"/>
      <c r="M72" s="71"/>
      <c r="N72" s="49"/>
      <c r="O72" s="49"/>
    </row>
    <row r="73" spans="1:15" ht="15" customHeight="1">
      <c r="A73" s="46"/>
      <c r="B73" s="47"/>
      <c r="C73" s="47"/>
      <c r="D73" s="55"/>
      <c r="E73" s="13"/>
      <c r="F73" s="70"/>
      <c r="L73" s="42"/>
      <c r="M73" s="71"/>
      <c r="N73" s="49"/>
      <c r="O73" s="49"/>
    </row>
    <row r="74" spans="1:15" ht="12.75">
      <c r="A74" s="46"/>
      <c r="B74" s="47"/>
      <c r="C74" s="47"/>
      <c r="D74" s="65"/>
      <c r="E74" s="65"/>
      <c r="F74" s="65"/>
      <c r="G74" s="65"/>
      <c r="H74" s="65"/>
      <c r="I74" s="65"/>
      <c r="J74" s="384"/>
      <c r="K74" s="65"/>
      <c r="L74" s="65"/>
      <c r="M74" s="65"/>
      <c r="N74" s="80"/>
      <c r="O74" s="49"/>
    </row>
    <row r="75" spans="1:15" ht="12.75">
      <c r="A75" s="46"/>
      <c r="B75" s="47"/>
      <c r="C75" s="47"/>
      <c r="D75" s="52"/>
      <c r="E75" s="13"/>
      <c r="F75" s="65"/>
      <c r="G75" s="73"/>
      <c r="H75" s="73"/>
      <c r="I75" s="73"/>
      <c r="J75" s="517"/>
      <c r="K75" s="73"/>
      <c r="L75" s="73"/>
      <c r="M75" s="154">
        <f>L71+M71-G71</f>
        <v>0</v>
      </c>
      <c r="N75" s="81"/>
      <c r="O75" s="54"/>
    </row>
    <row r="76" spans="1:15" ht="12.75">
      <c r="A76" s="46"/>
      <c r="B76" s="47"/>
      <c r="C76" s="47"/>
      <c r="D76" s="52"/>
      <c r="E76" s="13"/>
      <c r="F76" s="73"/>
      <c r="G76" s="73"/>
      <c r="H76" s="73"/>
      <c r="I76" s="73"/>
      <c r="J76" s="517"/>
      <c r="K76" s="73"/>
      <c r="L76" s="73"/>
      <c r="M76" s="81"/>
      <c r="N76" s="81"/>
      <c r="O76" s="54"/>
    </row>
    <row r="77" spans="1:15" ht="12.75">
      <c r="A77" s="46"/>
      <c r="B77" s="47"/>
      <c r="C77" s="47"/>
      <c r="D77" s="52"/>
      <c r="E77" s="13"/>
      <c r="F77" s="73"/>
      <c r="G77" s="73"/>
      <c r="H77" s="73"/>
      <c r="I77" s="73"/>
      <c r="J77" s="517"/>
      <c r="K77" s="73"/>
      <c r="L77" s="73"/>
      <c r="M77" s="81"/>
      <c r="N77" s="81"/>
      <c r="O77" s="54"/>
    </row>
    <row r="78" spans="1:15" ht="12.75">
      <c r="A78" s="46"/>
      <c r="B78" s="47"/>
      <c r="C78" s="47"/>
      <c r="D78" s="52"/>
      <c r="E78" s="13"/>
      <c r="F78" s="73"/>
      <c r="G78" s="82"/>
      <c r="H78" s="82"/>
      <c r="I78" s="83"/>
      <c r="J78" s="517"/>
      <c r="K78" s="73"/>
      <c r="L78" s="73"/>
      <c r="M78" s="81"/>
      <c r="N78" s="81"/>
      <c r="O78" s="54"/>
    </row>
    <row r="79" spans="1:15" ht="12.75">
      <c r="A79" s="46"/>
      <c r="B79" s="47"/>
      <c r="C79" s="47"/>
      <c r="D79" s="52"/>
      <c r="E79" s="13"/>
      <c r="F79" s="73"/>
      <c r="G79" s="73"/>
      <c r="H79" s="73"/>
      <c r="I79" s="73"/>
      <c r="J79" s="517"/>
      <c r="K79" s="73"/>
      <c r="L79" s="73"/>
      <c r="M79" s="81"/>
      <c r="N79" s="81"/>
      <c r="O79" s="54"/>
    </row>
    <row r="80" spans="1:15" ht="12.75">
      <c r="A80" s="46"/>
      <c r="B80" s="47"/>
      <c r="C80" s="47"/>
      <c r="D80" s="52"/>
      <c r="E80" s="13"/>
      <c r="F80" s="73"/>
      <c r="G80" s="73"/>
      <c r="H80" s="73"/>
      <c r="I80" s="73"/>
      <c r="J80" s="517"/>
      <c r="K80" s="73"/>
      <c r="L80" s="73"/>
      <c r="M80" s="81"/>
      <c r="N80" s="81"/>
      <c r="O80" s="54"/>
    </row>
    <row r="81" spans="1:15" ht="12.75">
      <c r="A81" s="46"/>
      <c r="B81" s="47"/>
      <c r="C81" s="47"/>
      <c r="D81" s="52"/>
      <c r="E81" s="13"/>
      <c r="F81" s="73"/>
      <c r="G81" s="83"/>
      <c r="H81" s="83"/>
      <c r="I81" s="83"/>
      <c r="J81" s="517"/>
      <c r="K81" s="73"/>
      <c r="L81" s="73"/>
      <c r="M81" s="81"/>
      <c r="N81" s="81"/>
      <c r="O81" s="54"/>
    </row>
    <row r="82" spans="1:15" ht="12.75">
      <c r="A82" s="46"/>
      <c r="B82" s="47"/>
      <c r="C82" s="47"/>
      <c r="D82" s="52"/>
      <c r="E82" s="13"/>
      <c r="F82" s="73"/>
      <c r="G82" s="73"/>
      <c r="H82" s="73"/>
      <c r="I82" s="73"/>
      <c r="J82" s="517"/>
      <c r="K82" s="73"/>
      <c r="L82" s="73"/>
      <c r="M82" s="81"/>
      <c r="N82" s="81"/>
      <c r="O82" s="54"/>
    </row>
    <row r="83" spans="1:15" ht="12.75">
      <c r="A83" s="46"/>
      <c r="B83" s="47"/>
      <c r="C83" s="47"/>
      <c r="D83" s="52"/>
      <c r="E83" s="13"/>
      <c r="F83" s="73"/>
      <c r="G83" s="73"/>
      <c r="H83" s="73"/>
      <c r="I83" s="73"/>
      <c r="J83" s="517"/>
      <c r="K83" s="73"/>
      <c r="L83" s="73"/>
      <c r="M83" s="81"/>
      <c r="N83" s="81"/>
      <c r="O83" s="54"/>
    </row>
    <row r="84" spans="1:15" ht="12.75">
      <c r="A84" s="46"/>
      <c r="B84" s="47"/>
      <c r="C84" s="73"/>
      <c r="D84" s="81"/>
      <c r="E84" s="13"/>
      <c r="F84" s="73"/>
      <c r="G84" s="73"/>
      <c r="H84" s="73"/>
      <c r="I84" s="73"/>
      <c r="J84" s="517"/>
      <c r="K84" s="73"/>
      <c r="L84" s="73"/>
      <c r="M84" s="81"/>
      <c r="N84" s="81"/>
      <c r="O84" s="54"/>
    </row>
    <row r="85" spans="1:15" ht="12.75">
      <c r="A85" s="46"/>
      <c r="B85" s="47"/>
      <c r="C85" s="73"/>
      <c r="D85" s="81"/>
      <c r="E85" s="13"/>
      <c r="F85" s="73"/>
      <c r="G85" s="73"/>
      <c r="H85" s="73"/>
      <c r="I85" s="73"/>
      <c r="J85" s="517"/>
      <c r="K85" s="73"/>
      <c r="L85" s="73"/>
      <c r="M85" s="81"/>
      <c r="N85" s="81"/>
      <c r="O85" s="54"/>
    </row>
    <row r="86" spans="1:15" ht="12.75">
      <c r="A86" s="46"/>
      <c r="B86" s="47"/>
      <c r="C86" s="47"/>
      <c r="D86" s="52"/>
      <c r="E86" s="13"/>
      <c r="F86" s="73"/>
      <c r="G86" s="73"/>
      <c r="H86" s="73"/>
      <c r="I86" s="73"/>
      <c r="J86" s="517"/>
      <c r="K86" s="73"/>
      <c r="L86" s="73"/>
      <c r="M86" s="81"/>
      <c r="N86" s="81"/>
      <c r="O86" s="54"/>
    </row>
    <row r="87" spans="1:15" ht="12.75">
      <c r="A87" s="46"/>
      <c r="B87" s="47"/>
      <c r="C87" s="47"/>
      <c r="D87" s="52"/>
      <c r="E87" s="13"/>
      <c r="F87" s="73"/>
      <c r="G87" s="73"/>
      <c r="H87" s="73"/>
      <c r="I87" s="73"/>
      <c r="J87" s="517"/>
      <c r="K87" s="73"/>
      <c r="L87" s="73"/>
      <c r="M87" s="81"/>
      <c r="N87" s="81"/>
      <c r="O87" s="54"/>
    </row>
    <row r="88" spans="1:15" ht="12.75">
      <c r="A88" s="46"/>
      <c r="B88" s="47"/>
      <c r="C88" s="47"/>
      <c r="D88" s="48"/>
      <c r="E88" s="13"/>
      <c r="F88" s="73"/>
      <c r="G88"/>
      <c r="H88"/>
      <c r="I88"/>
      <c r="J88" s="518"/>
      <c r="K88"/>
      <c r="L88"/>
      <c r="M88" s="54"/>
      <c r="N88" s="54"/>
      <c r="O88" s="54"/>
    </row>
    <row r="89" spans="1:15" ht="12.75">
      <c r="A89" s="46"/>
      <c r="B89" s="47"/>
      <c r="C89" s="47"/>
      <c r="D89" s="48"/>
      <c r="E89" s="13"/>
      <c r="F89" s="73"/>
      <c r="G89"/>
      <c r="H89"/>
      <c r="I89"/>
      <c r="J89" s="518"/>
      <c r="K89"/>
      <c r="L89"/>
      <c r="M89" s="54"/>
      <c r="N89" s="54"/>
      <c r="O89" s="54"/>
    </row>
    <row r="90" spans="1:15">
      <c r="A90" s="66"/>
      <c r="B90" s="40" t="s">
        <v>25</v>
      </c>
      <c r="E90" s="40"/>
      <c r="M90" s="45"/>
      <c r="N90" s="49"/>
      <c r="O90" s="49"/>
    </row>
    <row r="91" spans="1:15">
      <c r="A91" s="59"/>
      <c r="B91" s="40" t="s">
        <v>127</v>
      </c>
      <c r="E91" s="40"/>
      <c r="M91" s="45"/>
      <c r="N91" s="49"/>
      <c r="O91" s="49"/>
    </row>
    <row r="92" spans="1:15">
      <c r="A92" s="60"/>
      <c r="B92" s="40" t="s">
        <v>161</v>
      </c>
      <c r="E92" s="40"/>
      <c r="M92" s="45"/>
      <c r="N92" s="49"/>
      <c r="O92" s="49"/>
    </row>
    <row r="93" spans="1:15">
      <c r="A93" s="729"/>
      <c r="B93" s="729"/>
      <c r="C93" s="729"/>
      <c r="D93" s="729"/>
      <c r="M93" s="45"/>
      <c r="N93" s="49"/>
      <c r="O93" s="49"/>
    </row>
    <row r="94" spans="1:15">
      <c r="M94" s="45"/>
      <c r="N94" s="49"/>
      <c r="O94" s="49"/>
    </row>
    <row r="95" spans="1:15"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</sheetData>
  <autoFilter ref="A4:O69"/>
  <sortState ref="A5:F66">
    <sortCondition ref="C5:C66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80"/>
  <sheetViews>
    <sheetView topLeftCell="A52" workbookViewId="0">
      <selection activeCell="G77" sqref="G77"/>
    </sheetView>
  </sheetViews>
  <sheetFormatPr baseColWidth="10" defaultRowHeight="15.75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240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>
      <c r="A1" s="239"/>
      <c r="B1" s="239"/>
      <c r="C1" s="239"/>
      <c r="D1" s="240" t="s">
        <v>4829</v>
      </c>
      <c r="E1" s="240"/>
      <c r="F1" s="240"/>
      <c r="G1" s="240"/>
      <c r="H1" s="533"/>
      <c r="I1" s="855"/>
      <c r="J1" s="855"/>
      <c r="K1" s="855"/>
      <c r="L1" s="239"/>
      <c r="M1" s="239"/>
    </row>
    <row r="2" spans="1:13">
      <c r="A2" s="239"/>
      <c r="B2" s="239"/>
      <c r="C2" s="239"/>
      <c r="D2" s="240"/>
      <c r="E2" s="240"/>
      <c r="F2" s="240"/>
      <c r="G2" s="240"/>
      <c r="H2" s="533"/>
      <c r="I2" s="855"/>
      <c r="J2" s="855"/>
      <c r="K2" s="855"/>
      <c r="L2" s="239"/>
      <c r="M2" s="239"/>
    </row>
    <row r="3" spans="1:13">
      <c r="A3" s="855"/>
      <c r="B3" s="855"/>
      <c r="C3" s="855"/>
      <c r="D3" s="855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855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855"/>
      <c r="L5" s="239"/>
      <c r="M5" s="239"/>
    </row>
    <row r="6" spans="1:13" ht="15" customHeight="1" thickBot="1">
      <c r="A6" s="362" t="s">
        <v>134</v>
      </c>
      <c r="B6" s="433" t="s">
        <v>2110</v>
      </c>
      <c r="C6" s="400">
        <v>-11456.16</v>
      </c>
      <c r="D6" s="362" t="s">
        <v>4822</v>
      </c>
      <c r="E6" s="525"/>
      <c r="F6" s="526">
        <f>SUM(C6:E6)</f>
        <v>-11456.16</v>
      </c>
      <c r="G6" s="527"/>
      <c r="H6" s="537"/>
      <c r="I6" s="527">
        <v>600644</v>
      </c>
      <c r="J6" s="714">
        <f>F6/1.16</f>
        <v>-9876</v>
      </c>
      <c r="K6" s="529">
        <f>J6*0.16</f>
        <v>-1580.16</v>
      </c>
      <c r="L6" s="602"/>
      <c r="M6" s="252"/>
    </row>
    <row r="7" spans="1:13" ht="15" customHeight="1">
      <c r="A7" s="339" t="s">
        <v>141</v>
      </c>
      <c r="B7" s="431" t="s">
        <v>3309</v>
      </c>
      <c r="C7" s="399">
        <v>-9000.44</v>
      </c>
      <c r="D7" s="339" t="s">
        <v>4821</v>
      </c>
      <c r="E7" s="520"/>
      <c r="F7" s="521"/>
      <c r="G7" s="522"/>
      <c r="H7" s="533"/>
      <c r="I7" s="522"/>
      <c r="J7" s="715"/>
      <c r="K7" s="524"/>
      <c r="L7" s="602"/>
      <c r="M7" s="252"/>
    </row>
    <row r="8" spans="1:13" ht="15" customHeight="1" thickBot="1">
      <c r="A8" s="362" t="s">
        <v>141</v>
      </c>
      <c r="B8" s="433" t="s">
        <v>962</v>
      </c>
      <c r="C8" s="400">
        <v>-9000.44</v>
      </c>
      <c r="D8" s="362" t="s">
        <v>4821</v>
      </c>
      <c r="E8" s="525"/>
      <c r="F8" s="526">
        <f>SUM(C7:C8)</f>
        <v>-18000.88</v>
      </c>
      <c r="G8" s="527"/>
      <c r="H8" s="537"/>
      <c r="I8" s="527">
        <v>600684</v>
      </c>
      <c r="J8" s="714">
        <f>F8/1.16</f>
        <v>-15518.000000000002</v>
      </c>
      <c r="K8" s="529">
        <f>J8*0.16</f>
        <v>-2482.8800000000006</v>
      </c>
      <c r="L8" s="602"/>
      <c r="M8" s="252"/>
    </row>
    <row r="9" spans="1:13" ht="15" customHeight="1" thickBot="1">
      <c r="A9" s="372" t="s">
        <v>134</v>
      </c>
      <c r="B9" s="542" t="s">
        <v>4452</v>
      </c>
      <c r="C9" s="404">
        <v>-11456.16</v>
      </c>
      <c r="D9" s="372" t="s">
        <v>4820</v>
      </c>
      <c r="E9" s="543"/>
      <c r="F9" s="544">
        <f>SUM(C9)</f>
        <v>-11456.16</v>
      </c>
      <c r="G9" s="545"/>
      <c r="H9" s="546"/>
      <c r="I9" s="545">
        <v>600644</v>
      </c>
      <c r="J9" s="714">
        <f>F9/1.16</f>
        <v>-9876</v>
      </c>
      <c r="K9" s="529">
        <f>J9*0.16</f>
        <v>-1580.16</v>
      </c>
      <c r="L9" s="602"/>
      <c r="M9" s="252"/>
    </row>
    <row r="10" spans="1:13" ht="15" customHeight="1">
      <c r="A10" s="339" t="s">
        <v>457</v>
      </c>
      <c r="B10" s="478" t="s">
        <v>4730</v>
      </c>
      <c r="C10" s="446">
        <v>1241.2</v>
      </c>
      <c r="D10" s="339" t="s">
        <v>4825</v>
      </c>
      <c r="E10" s="520"/>
      <c r="F10" s="521"/>
      <c r="G10" s="522"/>
      <c r="H10" s="533"/>
      <c r="I10" s="522"/>
      <c r="J10" s="715"/>
      <c r="K10" s="524"/>
      <c r="L10" s="602"/>
      <c r="M10" s="252"/>
    </row>
    <row r="11" spans="1:13" ht="15" customHeight="1">
      <c r="A11" s="339" t="s">
        <v>136</v>
      </c>
      <c r="B11" s="478" t="s">
        <v>4731</v>
      </c>
      <c r="C11" s="446">
        <v>1241.2</v>
      </c>
      <c r="D11" s="339" t="s">
        <v>4825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5" customHeight="1" thickBot="1">
      <c r="A12" s="362" t="s">
        <v>136</v>
      </c>
      <c r="B12" s="509" t="s">
        <v>4732</v>
      </c>
      <c r="C12" s="461">
        <v>1241.2</v>
      </c>
      <c r="D12" s="362" t="s">
        <v>4825</v>
      </c>
      <c r="E12" s="525"/>
      <c r="F12" s="526">
        <f>SUM(C10:C12)</f>
        <v>3723.6000000000004</v>
      </c>
      <c r="G12" s="527"/>
      <c r="H12" s="537"/>
      <c r="I12" s="527">
        <v>803001</v>
      </c>
      <c r="J12" s="714">
        <f>F12/1.16</f>
        <v>3210.0000000000005</v>
      </c>
      <c r="K12" s="529">
        <f>J12*0.16</f>
        <v>513.60000000000014</v>
      </c>
      <c r="L12" s="602"/>
      <c r="M12" s="252"/>
    </row>
    <row r="13" spans="1:13" ht="15" customHeight="1">
      <c r="A13" s="339" t="s">
        <v>136</v>
      </c>
      <c r="B13" s="478" t="s">
        <v>4733</v>
      </c>
      <c r="C13" s="446">
        <v>1241.2</v>
      </c>
      <c r="D13" s="339" t="s">
        <v>4826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339" t="s">
        <v>2905</v>
      </c>
      <c r="B14" s="478" t="s">
        <v>4734</v>
      </c>
      <c r="C14" s="446">
        <v>1241.2</v>
      </c>
      <c r="D14" s="339" t="s">
        <v>4826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339" t="s">
        <v>2905</v>
      </c>
      <c r="B15" s="478" t="s">
        <v>4735</v>
      </c>
      <c r="C15" s="446">
        <v>1241.2</v>
      </c>
      <c r="D15" s="339" t="s">
        <v>4826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339" t="s">
        <v>2905</v>
      </c>
      <c r="B16" s="478" t="s">
        <v>4736</v>
      </c>
      <c r="C16" s="446">
        <v>1241.2</v>
      </c>
      <c r="D16" s="339" t="s">
        <v>4826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5" customHeight="1">
      <c r="A17" s="339" t="s">
        <v>2905</v>
      </c>
      <c r="B17" s="478" t="s">
        <v>4737</v>
      </c>
      <c r="C17" s="446">
        <v>1241.2</v>
      </c>
      <c r="D17" s="339" t="s">
        <v>4826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339" t="s">
        <v>2905</v>
      </c>
      <c r="B18" s="478" t="s">
        <v>4738</v>
      </c>
      <c r="C18" s="446">
        <v>1241.2</v>
      </c>
      <c r="D18" s="339" t="s">
        <v>4826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2905</v>
      </c>
      <c r="B19" s="478" t="s">
        <v>4739</v>
      </c>
      <c r="C19" s="446">
        <v>1241.2</v>
      </c>
      <c r="D19" s="339" t="s">
        <v>4826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>
      <c r="A20" s="339" t="s">
        <v>2905</v>
      </c>
      <c r="B20" s="478" t="s">
        <v>4740</v>
      </c>
      <c r="C20" s="446">
        <v>1241.2</v>
      </c>
      <c r="D20" s="339" t="s">
        <v>4826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5" customHeight="1" thickBot="1">
      <c r="A21" s="362" t="s">
        <v>2905</v>
      </c>
      <c r="B21" s="509" t="s">
        <v>4741</v>
      </c>
      <c r="C21" s="461">
        <v>1241.2</v>
      </c>
      <c r="D21" s="362" t="s">
        <v>4826</v>
      </c>
      <c r="E21" s="525"/>
      <c r="F21" s="526">
        <f>SUM(C13:C21)</f>
        <v>11170.800000000001</v>
      </c>
      <c r="G21" s="527"/>
      <c r="H21" s="537"/>
      <c r="I21" s="527">
        <v>803001</v>
      </c>
      <c r="J21" s="714">
        <f>F21/1.16</f>
        <v>9630.0000000000018</v>
      </c>
      <c r="K21" s="529">
        <f>J21*0.16</f>
        <v>1540.8000000000004</v>
      </c>
      <c r="L21" s="602"/>
      <c r="M21" s="252"/>
    </row>
    <row r="22" spans="1:13" ht="15" customHeight="1" thickBot="1">
      <c r="A22" s="372" t="s">
        <v>457</v>
      </c>
      <c r="B22" s="646" t="s">
        <v>4742</v>
      </c>
      <c r="C22" s="462">
        <v>1241.2</v>
      </c>
      <c r="D22" s="372" t="s">
        <v>4827</v>
      </c>
      <c r="E22" s="543"/>
      <c r="F22" s="544">
        <f>SUM(C22)</f>
        <v>1241.2</v>
      </c>
      <c r="G22" s="545"/>
      <c r="H22" s="546"/>
      <c r="I22" s="545">
        <v>803001</v>
      </c>
      <c r="J22" s="714">
        <f>F22/1.16</f>
        <v>1070</v>
      </c>
      <c r="K22" s="529">
        <f>J22*0.16</f>
        <v>171.20000000000002</v>
      </c>
      <c r="L22" s="602"/>
      <c r="M22" s="252"/>
    </row>
    <row r="23" spans="1:13" ht="15" customHeight="1">
      <c r="A23" s="339" t="s">
        <v>390</v>
      </c>
      <c r="B23" s="478" t="s">
        <v>4743</v>
      </c>
      <c r="C23" s="446">
        <v>1241.2</v>
      </c>
      <c r="D23" s="339" t="s">
        <v>4828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5" customHeight="1">
      <c r="A24" s="339" t="s">
        <v>136</v>
      </c>
      <c r="B24" s="478" t="s">
        <v>4744</v>
      </c>
      <c r="C24" s="446">
        <v>1241.2</v>
      </c>
      <c r="D24" s="339" t="s">
        <v>4828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339" t="s">
        <v>136</v>
      </c>
      <c r="B25" s="478" t="s">
        <v>4745</v>
      </c>
      <c r="C25" s="446">
        <v>1241.2</v>
      </c>
      <c r="D25" s="339" t="s">
        <v>4828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339" t="s">
        <v>136</v>
      </c>
      <c r="B26" s="478" t="s">
        <v>4746</v>
      </c>
      <c r="C26" s="446">
        <v>1241.2</v>
      </c>
      <c r="D26" s="339" t="s">
        <v>4828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5" customHeight="1">
      <c r="A27" s="339" t="s">
        <v>383</v>
      </c>
      <c r="B27" s="478" t="s">
        <v>4747</v>
      </c>
      <c r="C27" s="446">
        <v>1241.2</v>
      </c>
      <c r="D27" s="339" t="s">
        <v>4828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5" customHeight="1">
      <c r="A28" s="339" t="s">
        <v>2905</v>
      </c>
      <c r="B28" s="478" t="s">
        <v>4748</v>
      </c>
      <c r="C28" s="446">
        <v>1241.2</v>
      </c>
      <c r="D28" s="339" t="s">
        <v>4828</v>
      </c>
      <c r="E28" s="520">
        <f>SUM(C23:C28)</f>
        <v>7447.2</v>
      </c>
      <c r="F28" s="521"/>
      <c r="G28" s="522"/>
      <c r="H28" s="533"/>
      <c r="I28" s="522">
        <v>803001</v>
      </c>
      <c r="J28" s="715">
        <f>E28/1.16</f>
        <v>6420</v>
      </c>
      <c r="K28" s="524">
        <f>J28*0.16</f>
        <v>1027.2</v>
      </c>
      <c r="L28" s="602"/>
      <c r="M28" s="252"/>
    </row>
    <row r="29" spans="1:13" ht="15" customHeight="1">
      <c r="A29" s="339" t="s">
        <v>134</v>
      </c>
      <c r="B29" s="341" t="s">
        <v>2671</v>
      </c>
      <c r="C29" s="353">
        <v>8117.68</v>
      </c>
      <c r="D29" s="339" t="s">
        <v>4828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339" t="s">
        <v>134</v>
      </c>
      <c r="B30" s="341" t="s">
        <v>1832</v>
      </c>
      <c r="C30" s="353">
        <v>11216.04</v>
      </c>
      <c r="D30" s="339" t="s">
        <v>4828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>
      <c r="A31" s="339" t="s">
        <v>134</v>
      </c>
      <c r="B31" s="341" t="s">
        <v>3438</v>
      </c>
      <c r="C31" s="353">
        <v>11456.16</v>
      </c>
      <c r="D31" s="339" t="s">
        <v>4828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39" t="s">
        <v>134</v>
      </c>
      <c r="B32" s="341" t="s">
        <v>4750</v>
      </c>
      <c r="C32" s="353">
        <v>11456.16</v>
      </c>
      <c r="D32" s="339" t="s">
        <v>4828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39" t="s">
        <v>134</v>
      </c>
      <c r="B33" s="341" t="s">
        <v>4452</v>
      </c>
      <c r="C33" s="353">
        <v>11456.16</v>
      </c>
      <c r="D33" s="339" t="s">
        <v>4828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>
      <c r="A34" s="339" t="s">
        <v>134</v>
      </c>
      <c r="B34" s="341" t="s">
        <v>2110</v>
      </c>
      <c r="C34" s="353">
        <v>11456.16</v>
      </c>
      <c r="D34" s="339" t="s">
        <v>4828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7.25" customHeight="1">
      <c r="A35" s="339" t="s">
        <v>134</v>
      </c>
      <c r="B35" s="341" t="s">
        <v>4753</v>
      </c>
      <c r="C35" s="353">
        <v>11456.16</v>
      </c>
      <c r="D35" s="339" t="s">
        <v>4828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5" customHeight="1">
      <c r="A36" s="339" t="s">
        <v>134</v>
      </c>
      <c r="B36" s="341" t="s">
        <v>4754</v>
      </c>
      <c r="C36" s="353">
        <v>11456.16</v>
      </c>
      <c r="D36" s="339" t="s">
        <v>4828</v>
      </c>
      <c r="E36" s="520"/>
      <c r="F36" s="521"/>
      <c r="G36" s="522"/>
      <c r="H36" s="533"/>
      <c r="I36" s="522"/>
      <c r="J36" s="715"/>
      <c r="K36" s="524"/>
      <c r="L36" s="602"/>
      <c r="M36" s="252"/>
    </row>
    <row r="37" spans="1:13" ht="15" customHeight="1">
      <c r="A37" s="339" t="s">
        <v>134</v>
      </c>
      <c r="B37" s="341" t="s">
        <v>4755</v>
      </c>
      <c r="C37" s="353">
        <v>11456.16</v>
      </c>
      <c r="D37" s="339" t="s">
        <v>4828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5" customHeight="1">
      <c r="A38" s="339" t="s">
        <v>134</v>
      </c>
      <c r="B38" s="341" t="s">
        <v>4756</v>
      </c>
      <c r="C38" s="353">
        <v>11456.16</v>
      </c>
      <c r="D38" s="339" t="s">
        <v>4828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39" t="s">
        <v>134</v>
      </c>
      <c r="B39" s="414" t="s">
        <v>4757</v>
      </c>
      <c r="C39" s="382">
        <v>11456.16</v>
      </c>
      <c r="D39" s="339" t="s">
        <v>4828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 thickBot="1">
      <c r="A40" s="362" t="s">
        <v>134</v>
      </c>
      <c r="B40" s="415" t="s">
        <v>4752</v>
      </c>
      <c r="C40" s="363">
        <v>13408.44</v>
      </c>
      <c r="D40" s="362" t="s">
        <v>4828</v>
      </c>
      <c r="E40" s="525">
        <f>SUM(C29:C40)</f>
        <v>135847.6</v>
      </c>
      <c r="F40" s="526">
        <f>SUM(E26:E40)</f>
        <v>143294.80000000002</v>
      </c>
      <c r="G40" s="527"/>
      <c r="H40" s="537"/>
      <c r="I40" s="527">
        <v>600644</v>
      </c>
      <c r="J40" s="714">
        <f>E40/1.16</f>
        <v>117110.00000000001</v>
      </c>
      <c r="K40" s="529">
        <f>J40*0.16</f>
        <v>18737.600000000002</v>
      </c>
      <c r="L40" s="602"/>
      <c r="M40" s="252"/>
    </row>
    <row r="41" spans="1:13" ht="15" customHeight="1">
      <c r="A41" s="339" t="s">
        <v>1136</v>
      </c>
      <c r="B41" s="478" t="s">
        <v>4769</v>
      </c>
      <c r="C41" s="446">
        <v>1241.2</v>
      </c>
      <c r="D41" s="339" t="s">
        <v>4824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5" customHeight="1">
      <c r="A42" s="339" t="s">
        <v>136</v>
      </c>
      <c r="B42" s="478" t="s">
        <v>4770</v>
      </c>
      <c r="C42" s="446">
        <v>1241.2</v>
      </c>
      <c r="D42" s="339" t="s">
        <v>4824</v>
      </c>
      <c r="E42" s="520"/>
      <c r="F42" s="521"/>
      <c r="G42" s="522"/>
      <c r="H42" s="533"/>
      <c r="I42" s="522"/>
      <c r="J42" s="715"/>
      <c r="K42" s="524"/>
      <c r="L42" s="602"/>
      <c r="M42" s="252"/>
    </row>
    <row r="43" spans="1:13" ht="15" customHeight="1">
      <c r="A43" s="339" t="s">
        <v>136</v>
      </c>
      <c r="B43" s="478" t="s">
        <v>4771</v>
      </c>
      <c r="C43" s="446">
        <v>1241.2</v>
      </c>
      <c r="D43" s="339" t="s">
        <v>4824</v>
      </c>
      <c r="E43" s="520"/>
      <c r="F43" s="521"/>
      <c r="G43" s="522"/>
      <c r="H43" s="533"/>
      <c r="I43" s="522"/>
      <c r="J43" s="715"/>
      <c r="K43" s="524"/>
      <c r="L43" s="602"/>
      <c r="M43" s="252"/>
    </row>
    <row r="44" spans="1:13" ht="15" customHeight="1">
      <c r="A44" s="339" t="s">
        <v>457</v>
      </c>
      <c r="B44" s="478" t="s">
        <v>4772</v>
      </c>
      <c r="C44" s="446">
        <v>1241.2</v>
      </c>
      <c r="D44" s="339" t="s">
        <v>4824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5" customHeight="1">
      <c r="A45" s="339" t="s">
        <v>2905</v>
      </c>
      <c r="B45" s="478" t="s">
        <v>4773</v>
      </c>
      <c r="C45" s="446">
        <v>1241.2</v>
      </c>
      <c r="D45" s="339" t="s">
        <v>4824</v>
      </c>
      <c r="E45" s="520"/>
      <c r="F45" s="521"/>
      <c r="G45" s="522"/>
      <c r="H45" s="533"/>
      <c r="I45" s="522"/>
      <c r="J45" s="715"/>
      <c r="K45" s="524"/>
      <c r="L45" s="602"/>
      <c r="M45" s="252"/>
    </row>
    <row r="46" spans="1:13" ht="15" customHeight="1">
      <c r="A46" s="339" t="s">
        <v>2905</v>
      </c>
      <c r="B46" s="478" t="s">
        <v>4774</v>
      </c>
      <c r="C46" s="446">
        <v>1241.2</v>
      </c>
      <c r="D46" s="339" t="s">
        <v>4824</v>
      </c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5" customHeight="1">
      <c r="A47" s="339" t="s">
        <v>2905</v>
      </c>
      <c r="B47" s="478" t="s">
        <v>4775</v>
      </c>
      <c r="C47" s="446">
        <v>1241.2</v>
      </c>
      <c r="D47" s="339" t="s">
        <v>4824</v>
      </c>
      <c r="E47" s="520">
        <f>SUM(C41:C47)</f>
        <v>8688.4</v>
      </c>
      <c r="F47" s="521"/>
      <c r="G47" s="522"/>
      <c r="H47" s="533"/>
      <c r="I47" s="522">
        <v>803001</v>
      </c>
      <c r="J47" s="715">
        <f>E47/1.16</f>
        <v>7490</v>
      </c>
      <c r="K47" s="524">
        <f>J47*0.16</f>
        <v>1198.4000000000001</v>
      </c>
      <c r="L47" s="602"/>
      <c r="M47" s="252"/>
    </row>
    <row r="48" spans="1:13" ht="15" customHeight="1">
      <c r="A48" s="339" t="s">
        <v>136</v>
      </c>
      <c r="B48" s="341" t="s">
        <v>3631</v>
      </c>
      <c r="C48" s="353">
        <v>9000.44</v>
      </c>
      <c r="D48" s="339" t="s">
        <v>4824</v>
      </c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5" customHeight="1">
      <c r="A49" s="339" t="s">
        <v>136</v>
      </c>
      <c r="B49" s="341" t="s">
        <v>3782</v>
      </c>
      <c r="C49" s="353">
        <v>9000.44</v>
      </c>
      <c r="D49" s="339" t="s">
        <v>4824</v>
      </c>
      <c r="E49" s="520"/>
      <c r="F49" s="521"/>
      <c r="G49" s="522"/>
      <c r="H49" s="533"/>
      <c r="I49" s="522"/>
      <c r="J49" s="715"/>
      <c r="K49" s="524"/>
      <c r="L49" s="602"/>
      <c r="M49" s="252"/>
    </row>
    <row r="50" spans="1:13" ht="15" customHeight="1">
      <c r="A50" s="339" t="s">
        <v>136</v>
      </c>
      <c r="B50" s="341" t="s">
        <v>4765</v>
      </c>
      <c r="C50" s="353">
        <v>9000.44</v>
      </c>
      <c r="D50" s="339" t="s">
        <v>4824</v>
      </c>
      <c r="E50" s="520"/>
      <c r="F50" s="521"/>
      <c r="G50" s="522"/>
      <c r="H50" s="533"/>
      <c r="I50" s="522"/>
      <c r="J50" s="715"/>
      <c r="K50" s="524"/>
      <c r="L50" s="602"/>
      <c r="M50" s="252"/>
    </row>
    <row r="51" spans="1:13" ht="15" customHeight="1">
      <c r="A51" s="339" t="s">
        <v>136</v>
      </c>
      <c r="B51" s="341" t="s">
        <v>4178</v>
      </c>
      <c r="C51" s="353">
        <v>9000.44</v>
      </c>
      <c r="D51" s="339" t="s">
        <v>4824</v>
      </c>
      <c r="E51" s="520"/>
      <c r="F51" s="521"/>
      <c r="G51" s="522"/>
      <c r="H51" s="533"/>
      <c r="I51" s="522"/>
      <c r="J51" s="715"/>
      <c r="K51" s="524"/>
      <c r="L51" s="602"/>
      <c r="M51" s="252"/>
    </row>
    <row r="52" spans="1:13" ht="15" customHeight="1">
      <c r="A52" s="339" t="s">
        <v>136</v>
      </c>
      <c r="B52" s="341" t="s">
        <v>4731</v>
      </c>
      <c r="C52" s="353">
        <v>9000.44</v>
      </c>
      <c r="D52" s="339" t="s">
        <v>4824</v>
      </c>
      <c r="E52" s="520">
        <f>SUM(C48:C52)</f>
        <v>45002.200000000004</v>
      </c>
      <c r="F52" s="521"/>
      <c r="G52" s="522"/>
      <c r="H52" s="533"/>
      <c r="I52" s="522">
        <v>600640</v>
      </c>
      <c r="J52" s="715">
        <f t="shared" ref="J52:J60" si="0">E52/1.16</f>
        <v>38795.000000000007</v>
      </c>
      <c r="K52" s="524">
        <f t="shared" ref="K52:K60" si="1">J52*0.16</f>
        <v>6207.2000000000016</v>
      </c>
      <c r="L52" s="602"/>
      <c r="M52" s="252"/>
    </row>
    <row r="53" spans="1:13" ht="15" customHeight="1">
      <c r="A53" s="339" t="s">
        <v>242</v>
      </c>
      <c r="B53" s="341" t="s">
        <v>2406</v>
      </c>
      <c r="C53" s="353">
        <v>11397</v>
      </c>
      <c r="D53" s="339" t="s">
        <v>4824</v>
      </c>
      <c r="E53" s="520"/>
      <c r="F53" s="521"/>
      <c r="G53" s="522"/>
      <c r="H53" s="533"/>
      <c r="I53" s="522"/>
      <c r="J53" s="715"/>
      <c r="K53" s="524"/>
      <c r="L53" s="602"/>
      <c r="M53" s="252"/>
    </row>
    <row r="54" spans="1:13" ht="15" customHeight="1">
      <c r="A54" s="339" t="s">
        <v>242</v>
      </c>
      <c r="B54" s="341" t="s">
        <v>3781</v>
      </c>
      <c r="C54" s="353">
        <v>11397</v>
      </c>
      <c r="D54" s="339" t="s">
        <v>4824</v>
      </c>
      <c r="E54" s="520">
        <f>SUM(C53:C54)</f>
        <v>22794</v>
      </c>
      <c r="F54" s="521"/>
      <c r="G54" s="522"/>
      <c r="H54" s="533"/>
      <c r="I54" s="522">
        <v>600634</v>
      </c>
      <c r="J54" s="715">
        <f t="shared" si="0"/>
        <v>19650</v>
      </c>
      <c r="K54" s="524">
        <f t="shared" si="1"/>
        <v>3144</v>
      </c>
      <c r="L54" s="602"/>
      <c r="M54" s="252"/>
    </row>
    <row r="55" spans="1:13" ht="15" customHeight="1">
      <c r="A55" s="339" t="s">
        <v>3895</v>
      </c>
      <c r="B55" s="341" t="s">
        <v>3870</v>
      </c>
      <c r="C55" s="353">
        <v>13170.64</v>
      </c>
      <c r="D55" s="339" t="s">
        <v>4824</v>
      </c>
      <c r="E55" s="520">
        <f>SUM(C55:D55)</f>
        <v>13170.64</v>
      </c>
      <c r="F55" s="521"/>
      <c r="G55" s="522"/>
      <c r="H55" s="533"/>
      <c r="I55" s="522">
        <v>600617</v>
      </c>
      <c r="J55" s="715">
        <f t="shared" si="0"/>
        <v>11354</v>
      </c>
      <c r="K55" s="524">
        <f t="shared" si="1"/>
        <v>1816.64</v>
      </c>
      <c r="L55" s="602"/>
      <c r="M55" s="252"/>
    </row>
    <row r="56" spans="1:13" ht="15" customHeight="1">
      <c r="A56" s="339" t="s">
        <v>141</v>
      </c>
      <c r="B56" s="341" t="s">
        <v>4761</v>
      </c>
      <c r="C56" s="353">
        <v>13500.08</v>
      </c>
      <c r="D56" s="339" t="s">
        <v>4824</v>
      </c>
      <c r="E56" s="520"/>
      <c r="F56" s="521"/>
      <c r="G56" s="522"/>
      <c r="H56" s="533"/>
      <c r="I56" s="522"/>
      <c r="J56" s="715"/>
      <c r="K56" s="524"/>
      <c r="L56" s="602"/>
      <c r="M56" s="252"/>
    </row>
    <row r="57" spans="1:13" ht="15" customHeight="1">
      <c r="A57" s="339" t="s">
        <v>141</v>
      </c>
      <c r="B57" s="341" t="s">
        <v>4762</v>
      </c>
      <c r="C57" s="353">
        <v>13500.08</v>
      </c>
      <c r="D57" s="339" t="s">
        <v>4824</v>
      </c>
      <c r="E57" s="520"/>
      <c r="F57" s="521"/>
      <c r="G57" s="522"/>
      <c r="H57" s="533"/>
      <c r="I57" s="522"/>
      <c r="J57" s="715"/>
      <c r="K57" s="524"/>
      <c r="L57" s="602"/>
      <c r="M57" s="252"/>
    </row>
    <row r="58" spans="1:13" ht="15" customHeight="1">
      <c r="A58" s="339" t="s">
        <v>141</v>
      </c>
      <c r="B58" s="341" t="s">
        <v>4763</v>
      </c>
      <c r="C58" s="353">
        <v>13500.08</v>
      </c>
      <c r="D58" s="339" t="s">
        <v>4824</v>
      </c>
      <c r="E58" s="520"/>
      <c r="F58" s="521"/>
      <c r="G58" s="522"/>
      <c r="H58" s="533"/>
      <c r="I58" s="522"/>
      <c r="J58" s="715"/>
      <c r="K58" s="524"/>
      <c r="L58" s="602"/>
      <c r="M58" s="252"/>
    </row>
    <row r="59" spans="1:13" ht="15" customHeight="1">
      <c r="A59" s="339" t="s">
        <v>141</v>
      </c>
      <c r="B59" s="414" t="s">
        <v>4764</v>
      </c>
      <c r="C59" s="382">
        <v>13500.08</v>
      </c>
      <c r="D59" s="339" t="s">
        <v>4824</v>
      </c>
      <c r="E59" s="520">
        <f>SUM(C56:C59)</f>
        <v>54000.32</v>
      </c>
      <c r="F59" s="521"/>
      <c r="G59" s="522"/>
      <c r="H59" s="533"/>
      <c r="I59" s="522">
        <v>600684</v>
      </c>
      <c r="J59" s="715">
        <f t="shared" si="0"/>
        <v>46552</v>
      </c>
      <c r="K59" s="524">
        <f t="shared" si="1"/>
        <v>7448.32</v>
      </c>
      <c r="L59" s="602"/>
      <c r="M59" s="252"/>
    </row>
    <row r="60" spans="1:13" ht="15" customHeight="1" thickBot="1">
      <c r="A60" s="362" t="s">
        <v>844</v>
      </c>
      <c r="B60" s="415" t="s">
        <v>3072</v>
      </c>
      <c r="C60" s="363">
        <v>29426.880000000001</v>
      </c>
      <c r="D60" s="362" t="s">
        <v>4824</v>
      </c>
      <c r="E60" s="525">
        <f>SUM(C60)</f>
        <v>29426.880000000001</v>
      </c>
      <c r="F60" s="526">
        <f>SUM(E44:E60)</f>
        <v>173082.44</v>
      </c>
      <c r="G60" s="527"/>
      <c r="H60" s="537"/>
      <c r="I60" s="527">
        <v>600654</v>
      </c>
      <c r="J60" s="714">
        <f t="shared" si="0"/>
        <v>25368.000000000004</v>
      </c>
      <c r="K60" s="529">
        <f t="shared" si="1"/>
        <v>4058.8800000000006</v>
      </c>
      <c r="L60" s="602"/>
      <c r="M60" s="252"/>
    </row>
    <row r="61" spans="1:13" ht="15" customHeight="1">
      <c r="A61" s="339" t="s">
        <v>141</v>
      </c>
      <c r="B61" s="341" t="s">
        <v>971</v>
      </c>
      <c r="C61" s="353">
        <v>9227.7999999999993</v>
      </c>
      <c r="D61" s="339" t="s">
        <v>4823</v>
      </c>
      <c r="E61" s="520">
        <f>SUM(C61:D61)</f>
        <v>9227.7999999999993</v>
      </c>
      <c r="F61" s="521"/>
      <c r="G61" s="522"/>
      <c r="H61" s="533"/>
      <c r="I61" s="522">
        <v>600684</v>
      </c>
      <c r="J61" s="715">
        <f>E61/1.16</f>
        <v>7955</v>
      </c>
      <c r="K61" s="524">
        <f>J61*0.16</f>
        <v>1272.8</v>
      </c>
      <c r="L61" s="602"/>
      <c r="M61" s="252"/>
    </row>
    <row r="62" spans="1:13" ht="15" customHeight="1">
      <c r="A62" s="339" t="s">
        <v>457</v>
      </c>
      <c r="B62" s="341" t="s">
        <v>4768</v>
      </c>
      <c r="C62" s="353">
        <v>14317.88</v>
      </c>
      <c r="D62" s="339" t="s">
        <v>4823</v>
      </c>
      <c r="E62" s="520"/>
      <c r="F62" s="521"/>
      <c r="G62" s="522"/>
      <c r="H62" s="533"/>
      <c r="I62" s="522"/>
      <c r="J62" s="715">
        <f t="shared" ref="J62:J67" si="2">E62/1.16</f>
        <v>0</v>
      </c>
      <c r="K62" s="524">
        <f t="shared" ref="K62:K67" si="3">J62*0.16</f>
        <v>0</v>
      </c>
      <c r="L62" s="602"/>
      <c r="M62" s="252"/>
    </row>
    <row r="63" spans="1:13" ht="15" customHeight="1">
      <c r="A63" s="339" t="s">
        <v>457</v>
      </c>
      <c r="B63" s="341" t="s">
        <v>4646</v>
      </c>
      <c r="C63" s="353">
        <v>14317.88</v>
      </c>
      <c r="D63" s="339" t="s">
        <v>4823</v>
      </c>
      <c r="E63" s="520">
        <f>SUM(C62:C63)</f>
        <v>28635.759999999998</v>
      </c>
      <c r="F63" s="521"/>
      <c r="G63" s="522"/>
      <c r="H63" s="533"/>
      <c r="I63" s="522">
        <v>600691</v>
      </c>
      <c r="J63" s="715">
        <f t="shared" si="2"/>
        <v>24686</v>
      </c>
      <c r="K63" s="524">
        <f t="shared" si="3"/>
        <v>3949.76</v>
      </c>
      <c r="L63" s="602"/>
      <c r="M63" s="252"/>
    </row>
    <row r="64" spans="1:13" ht="15" customHeight="1">
      <c r="A64" s="339" t="s">
        <v>390</v>
      </c>
      <c r="B64" s="341" t="s">
        <v>4592</v>
      </c>
      <c r="C64" s="353">
        <v>29789.96</v>
      </c>
      <c r="D64" s="339" t="s">
        <v>4823</v>
      </c>
      <c r="E64" s="520"/>
      <c r="F64" s="521"/>
      <c r="G64" s="522"/>
      <c r="H64" s="533"/>
      <c r="I64" s="522"/>
      <c r="J64" s="715">
        <f t="shared" si="2"/>
        <v>0</v>
      </c>
      <c r="K64" s="524">
        <f t="shared" si="3"/>
        <v>0</v>
      </c>
      <c r="L64" s="602"/>
      <c r="M64" s="252"/>
    </row>
    <row r="65" spans="1:13" ht="15" customHeight="1">
      <c r="A65" s="339" t="s">
        <v>390</v>
      </c>
      <c r="B65" s="341" t="s">
        <v>4759</v>
      </c>
      <c r="C65" s="353">
        <v>35999.440000000002</v>
      </c>
      <c r="D65" s="339" t="s">
        <v>4823</v>
      </c>
      <c r="E65" s="520">
        <f>SUM(C64:C65)</f>
        <v>65789.399999999994</v>
      </c>
      <c r="F65" s="521"/>
      <c r="G65" s="522"/>
      <c r="H65" s="533"/>
      <c r="I65" s="522">
        <v>600623</v>
      </c>
      <c r="J65" s="715">
        <f t="shared" si="2"/>
        <v>56715</v>
      </c>
      <c r="K65" s="524">
        <f t="shared" si="3"/>
        <v>9074.4</v>
      </c>
      <c r="L65" s="602"/>
      <c r="M65" s="252"/>
    </row>
    <row r="66" spans="1:13" ht="15" customHeight="1">
      <c r="A66" s="339" t="s">
        <v>454</v>
      </c>
      <c r="B66" s="341" t="s">
        <v>1123</v>
      </c>
      <c r="C66" s="353">
        <v>37377.519999999997</v>
      </c>
      <c r="D66" s="339" t="s">
        <v>4823</v>
      </c>
      <c r="E66" s="520"/>
      <c r="F66" s="521"/>
      <c r="G66" s="522"/>
      <c r="H66" s="533"/>
      <c r="I66" s="522"/>
      <c r="J66" s="715">
        <f t="shared" si="2"/>
        <v>0</v>
      </c>
      <c r="K66" s="524">
        <f t="shared" si="3"/>
        <v>0</v>
      </c>
      <c r="L66" s="602"/>
      <c r="M66" s="252"/>
    </row>
    <row r="67" spans="1:13" ht="15" customHeight="1" thickBot="1">
      <c r="A67" s="362" t="s">
        <v>454</v>
      </c>
      <c r="B67" s="415" t="s">
        <v>4767</v>
      </c>
      <c r="C67" s="363">
        <v>37377.519999999997</v>
      </c>
      <c r="D67" s="362" t="s">
        <v>4823</v>
      </c>
      <c r="E67" s="525">
        <f>SUM(C66:C67)</f>
        <v>74755.039999999994</v>
      </c>
      <c r="F67" s="526">
        <f>SUM(E61:E67)</f>
        <v>178408</v>
      </c>
      <c r="G67" s="527"/>
      <c r="H67" s="537"/>
      <c r="I67" s="527">
        <v>600610</v>
      </c>
      <c r="J67" s="714">
        <f t="shared" si="2"/>
        <v>64444</v>
      </c>
      <c r="K67" s="529">
        <f t="shared" si="3"/>
        <v>10311.040000000001</v>
      </c>
      <c r="L67" s="602"/>
      <c r="M67" s="252"/>
    </row>
    <row r="68" spans="1:13" ht="18" customHeight="1">
      <c r="A68" s="380"/>
      <c r="B68" s="414"/>
      <c r="C68" s="382"/>
      <c r="D68" s="380"/>
      <c r="E68" s="520"/>
      <c r="F68" s="521"/>
      <c r="G68" s="522"/>
      <c r="H68" s="533"/>
      <c r="I68" s="522"/>
      <c r="J68" s="715"/>
      <c r="K68" s="524"/>
      <c r="L68" s="602"/>
      <c r="M68" s="252"/>
    </row>
    <row r="69" spans="1:13" ht="15" customHeight="1">
      <c r="A69" s="380"/>
      <c r="B69" s="508"/>
      <c r="C69" s="569"/>
      <c r="D69" s="380"/>
      <c r="E69" s="520"/>
      <c r="F69" s="521"/>
      <c r="G69" s="522"/>
      <c r="H69" s="533"/>
      <c r="I69" s="522"/>
      <c r="J69" s="715"/>
      <c r="K69" s="524"/>
      <c r="L69" s="602"/>
      <c r="M69" s="252"/>
    </row>
    <row r="70" spans="1:13" ht="15" customHeight="1">
      <c r="A70" s="380"/>
      <c r="B70" s="414"/>
      <c r="C70" s="48"/>
      <c r="D70" s="380"/>
      <c r="E70" s="520"/>
      <c r="F70" s="521"/>
      <c r="G70" s="522"/>
      <c r="H70" s="533"/>
      <c r="I70" s="522"/>
      <c r="J70" s="715"/>
      <c r="K70" s="524"/>
      <c r="L70" s="602"/>
      <c r="M70" s="252"/>
    </row>
    <row r="71" spans="1:13" ht="15" customHeight="1">
      <c r="A71" s="325"/>
      <c r="B71" s="855"/>
      <c r="C71" s="281">
        <f>SUM(C6:C70)</f>
        <v>470007.64</v>
      </c>
      <c r="D71" s="281"/>
      <c r="E71" s="281"/>
      <c r="F71" s="281">
        <f>SUM(F6:F70)</f>
        <v>470007.64</v>
      </c>
      <c r="G71" s="281"/>
      <c r="H71" s="534">
        <f>SUM(H6:H70)</f>
        <v>0</v>
      </c>
      <c r="I71" s="281"/>
      <c r="J71" s="281">
        <f>SUM(J6:J70)</f>
        <v>405179</v>
      </c>
      <c r="K71" s="281">
        <f>SUM(K6:K70)</f>
        <v>64828.640000000007</v>
      </c>
      <c r="L71" s="281"/>
      <c r="M71" s="283"/>
    </row>
    <row r="72" spans="1:13" ht="15" customHeight="1">
      <c r="A72" s="278"/>
      <c r="B72" s="855"/>
      <c r="C72" s="240"/>
      <c r="D72" s="281"/>
      <c r="E72" s="281"/>
      <c r="F72" s="237"/>
      <c r="G72" s="240"/>
      <c r="H72" s="533"/>
      <c r="I72" s="240"/>
      <c r="J72" s="243"/>
      <c r="K72" s="251"/>
      <c r="L72" s="252"/>
      <c r="M72" s="252"/>
    </row>
    <row r="73" spans="1:13" ht="15" customHeight="1">
      <c r="A73" s="697"/>
      <c r="B73" s="1052"/>
      <c r="C73" s="1051"/>
      <c r="D73" s="1051"/>
      <c r="E73" s="1051"/>
      <c r="F73" s="1051"/>
      <c r="G73" s="240"/>
      <c r="H73" s="533"/>
      <c r="I73" s="240"/>
      <c r="J73" s="243"/>
      <c r="K73" s="251"/>
      <c r="L73" s="252"/>
      <c r="M73" s="252"/>
    </row>
    <row r="74" spans="1:13">
      <c r="A74" s="284"/>
      <c r="B74" s="595"/>
      <c r="C74" s="273"/>
      <c r="D74" s="281"/>
      <c r="E74" s="281"/>
      <c r="F74" s="281"/>
      <c r="G74" s="295"/>
      <c r="H74" s="534"/>
      <c r="I74" s="281"/>
      <c r="J74" s="281"/>
      <c r="K74" s="281"/>
      <c r="L74" s="286"/>
      <c r="M74" s="252"/>
    </row>
    <row r="75" spans="1:13" thickBot="1">
      <c r="A75" s="603"/>
      <c r="B75" s="595"/>
      <c r="C75" s="273"/>
      <c r="D75" s="250"/>
      <c r="E75" s="330" t="s">
        <v>4873</v>
      </c>
      <c r="F75" s="331">
        <v>43039</v>
      </c>
      <c r="G75" s="332">
        <v>551834.04</v>
      </c>
      <c r="H75" s="535"/>
      <c r="I75" s="239"/>
      <c r="J75" s="239"/>
      <c r="K75" s="252"/>
      <c r="L75" s="252"/>
      <c r="M75" s="288"/>
    </row>
    <row r="76" spans="1:13" ht="16.5" thickBot="1">
      <c r="A76" s="284"/>
      <c r="B76" s="273"/>
      <c r="C76" s="273"/>
      <c r="D76" s="250"/>
      <c r="E76" s="330" t="s">
        <v>4872</v>
      </c>
      <c r="F76" s="331">
        <v>43039</v>
      </c>
      <c r="G76" s="332">
        <v>438504.13</v>
      </c>
      <c r="H76" s="535"/>
      <c r="I76" s="239"/>
      <c r="J76" s="289" t="s">
        <v>551</v>
      </c>
      <c r="K76" s="290">
        <f>J71+K71-F71</f>
        <v>0</v>
      </c>
      <c r="L76" s="252"/>
      <c r="M76" s="288"/>
    </row>
    <row r="77" spans="1:13">
      <c r="A77" s="284"/>
      <c r="B77" s="273"/>
      <c r="C77" s="239"/>
      <c r="D77" s="252"/>
      <c r="E77" s="813"/>
      <c r="F77" s="812"/>
      <c r="G77" s="811"/>
      <c r="H77" s="535"/>
      <c r="I77" s="239"/>
      <c r="J77" s="239"/>
      <c r="K77" s="252"/>
      <c r="L77" s="252"/>
      <c r="M77" s="288"/>
    </row>
    <row r="78" spans="1:13">
      <c r="A78" s="284"/>
      <c r="B78" s="273"/>
      <c r="C78" s="273"/>
      <c r="D78" s="250"/>
      <c r="E78" s="239"/>
      <c r="F78" s="239"/>
      <c r="G78" s="239"/>
      <c r="H78" s="535"/>
      <c r="I78" s="239"/>
      <c r="J78" s="239"/>
      <c r="K78" s="252"/>
      <c r="L78" s="252"/>
      <c r="M78" s="288"/>
    </row>
    <row r="79" spans="1:13">
      <c r="A79" s="284"/>
      <c r="B79" s="273"/>
      <c r="C79" s="273"/>
      <c r="D79" s="250"/>
      <c r="E79" s="239"/>
      <c r="F79" s="239"/>
      <c r="G79" s="239"/>
      <c r="H79" s="535"/>
      <c r="I79" s="239"/>
      <c r="J79" s="239"/>
      <c r="K79" s="252"/>
      <c r="L79" s="252"/>
      <c r="M79" s="288"/>
    </row>
    <row r="80" spans="1:13">
      <c r="A80" s="284"/>
      <c r="B80" s="273"/>
      <c r="C80" s="273"/>
      <c r="D80" s="291"/>
      <c r="E80" s="292"/>
      <c r="F80" s="292"/>
      <c r="G80" s="292"/>
      <c r="H80" s="536"/>
      <c r="I80" s="292"/>
      <c r="J80" s="292"/>
      <c r="K80" s="288"/>
      <c r="L80" s="288"/>
      <c r="M80" s="288"/>
    </row>
    <row r="81" spans="1:13">
      <c r="A81" s="604"/>
      <c r="B81" s="605"/>
      <c r="C81" s="606"/>
      <c r="D81" s="520"/>
      <c r="E81" s="292"/>
      <c r="F81" s="292"/>
      <c r="G81" s="292"/>
      <c r="H81" s="536"/>
      <c r="I81" s="292"/>
      <c r="J81" s="292"/>
      <c r="K81" s="288"/>
      <c r="L81" s="288"/>
      <c r="M81" s="288"/>
    </row>
    <row r="82" spans="1:13">
      <c r="A82" s="294"/>
      <c r="B82" s="239" t="s">
        <v>25</v>
      </c>
      <c r="C82" s="239"/>
      <c r="D82" s="239"/>
      <c r="E82" s="240"/>
      <c r="F82" s="240"/>
      <c r="G82" s="240"/>
      <c r="H82" s="533"/>
      <c r="I82" s="240"/>
      <c r="K82" s="295"/>
      <c r="L82" s="252"/>
      <c r="M82" s="252"/>
    </row>
    <row r="83" spans="1:13">
      <c r="A83" s="296"/>
      <c r="B83" s="239" t="s">
        <v>127</v>
      </c>
      <c r="C83" s="239"/>
      <c r="D83" s="239"/>
      <c r="E83" s="240"/>
      <c r="F83" s="240"/>
      <c r="G83" s="240"/>
      <c r="H83" s="533"/>
      <c r="I83" s="240"/>
      <c r="K83" s="295"/>
      <c r="L83" s="252"/>
      <c r="M83" s="252"/>
    </row>
    <row r="84" spans="1:13">
      <c r="A84" s="297"/>
      <c r="B84" s="239" t="s">
        <v>161</v>
      </c>
      <c r="C84" s="239"/>
      <c r="D84" s="239"/>
      <c r="E84" s="240"/>
      <c r="F84" s="240"/>
      <c r="G84" s="240"/>
      <c r="H84" s="533"/>
      <c r="I84" s="240"/>
      <c r="K84" s="295"/>
      <c r="L84" s="252"/>
      <c r="M84" s="252"/>
    </row>
    <row r="85" spans="1:13">
      <c r="A85" s="239"/>
      <c r="B85" s="239"/>
      <c r="C85" s="239"/>
      <c r="D85" s="239"/>
      <c r="E85" s="240"/>
      <c r="F85" s="240"/>
      <c r="G85" s="240"/>
      <c r="H85" s="533"/>
      <c r="I85" s="240"/>
      <c r="K85" s="295"/>
      <c r="L85" s="252"/>
      <c r="M85" s="252"/>
    </row>
    <row r="86" spans="1:13">
      <c r="A86" s="239"/>
      <c r="B86" s="239"/>
      <c r="C86" s="239"/>
      <c r="D86" s="239"/>
      <c r="E86" s="240"/>
      <c r="F86" s="240"/>
      <c r="G86" s="240"/>
      <c r="H86" s="533"/>
      <c r="I86" s="240"/>
      <c r="K86" s="295"/>
      <c r="L86" s="252"/>
      <c r="M86" s="252"/>
    </row>
    <row r="87" spans="1:13">
      <c r="K87" s="45"/>
      <c r="L87" s="49"/>
      <c r="M87" s="49"/>
    </row>
    <row r="88" spans="1:13">
      <c r="K88" s="45"/>
      <c r="L88" s="49"/>
      <c r="M88" s="49"/>
    </row>
    <row r="89" spans="1:13">
      <c r="K89" s="45"/>
      <c r="L89" s="49"/>
      <c r="M89" s="49"/>
    </row>
    <row r="90" spans="1:13">
      <c r="K90" s="45"/>
      <c r="L90" s="49"/>
      <c r="M90" s="49"/>
    </row>
    <row r="91" spans="1:13">
      <c r="K91" s="45"/>
      <c r="L91" s="49"/>
      <c r="M91" s="49"/>
    </row>
    <row r="92" spans="1:13">
      <c r="K92" s="45"/>
      <c r="L92" s="49"/>
      <c r="M92" s="49"/>
    </row>
    <row r="93" spans="1:13">
      <c r="K93" s="45"/>
      <c r="L93" s="49"/>
      <c r="M93" s="49"/>
    </row>
    <row r="94" spans="1:13">
      <c r="K94" s="45"/>
      <c r="L94" s="49"/>
      <c r="M94" s="49"/>
    </row>
    <row r="95" spans="1:13">
      <c r="K95" s="45"/>
      <c r="L95" s="49"/>
      <c r="M95" s="49"/>
    </row>
    <row r="96" spans="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</sheetData>
  <autoFilter ref="A5:L74"/>
  <sortState ref="A6:D67">
    <sortCondition ref="D6:D67"/>
  </sortState>
  <mergeCells count="3">
    <mergeCell ref="I3:K3"/>
    <mergeCell ref="A4:D4"/>
    <mergeCell ref="B73:F7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72"/>
  <sheetViews>
    <sheetView zoomScale="101" zoomScaleNormal="101" workbookViewId="0">
      <pane ySplit="4" topLeftCell="A5" activePane="bottomLeft" state="frozenSplit"/>
      <selection pane="bottomLeft" activeCell="N10" sqref="N10:N25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4833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4834</v>
      </c>
      <c r="B5" s="343" t="s">
        <v>2731</v>
      </c>
      <c r="C5" s="343" t="s">
        <v>3329</v>
      </c>
      <c r="D5" s="431"/>
      <c r="E5" s="431"/>
      <c r="F5" s="431"/>
      <c r="G5" s="399">
        <v>-15671.44</v>
      </c>
      <c r="H5" s="335"/>
      <c r="I5" s="399"/>
      <c r="J5" s="336"/>
      <c r="K5" s="337"/>
      <c r="L5" s="337"/>
      <c r="M5" s="637" t="s">
        <v>138</v>
      </c>
      <c r="N5" s="339" t="s">
        <v>3377</v>
      </c>
      <c r="O5" s="339" t="s">
        <v>242</v>
      </c>
      <c r="P5" s="339" t="s">
        <v>4904</v>
      </c>
      <c r="Q5" s="642"/>
      <c r="R5" s="29"/>
    </row>
    <row r="6" spans="1:18" s="24" customFormat="1" ht="12.75">
      <c r="A6" s="343" t="s">
        <v>4834</v>
      </c>
      <c r="B6" s="343" t="s">
        <v>2731</v>
      </c>
      <c r="C6" s="343" t="s">
        <v>3781</v>
      </c>
      <c r="D6" s="431"/>
      <c r="E6" s="431"/>
      <c r="F6" s="431"/>
      <c r="G6" s="399">
        <v>-11397</v>
      </c>
      <c r="H6" s="335" t="s">
        <v>133</v>
      </c>
      <c r="I6" s="399"/>
      <c r="J6" s="336"/>
      <c r="K6" s="337"/>
      <c r="L6" s="337"/>
      <c r="M6" s="637" t="s">
        <v>138</v>
      </c>
      <c r="N6" s="339" t="s">
        <v>3808</v>
      </c>
      <c r="O6" s="339" t="s">
        <v>242</v>
      </c>
      <c r="P6" s="339" t="s">
        <v>4904</v>
      </c>
      <c r="Q6" s="642"/>
      <c r="R6" s="29"/>
    </row>
    <row r="7" spans="1:18" s="24" customFormat="1" ht="12.75">
      <c r="A7" s="343" t="s">
        <v>4835</v>
      </c>
      <c r="B7" s="343" t="s">
        <v>2731</v>
      </c>
      <c r="C7" s="343" t="s">
        <v>4369</v>
      </c>
      <c r="D7" s="431"/>
      <c r="E7" s="431"/>
      <c r="F7" s="431"/>
      <c r="G7" s="399">
        <v>-11648.72</v>
      </c>
      <c r="H7" s="335" t="s">
        <v>135</v>
      </c>
      <c r="I7" s="399"/>
      <c r="J7" s="336"/>
      <c r="K7" s="337"/>
      <c r="L7" s="337"/>
      <c r="M7" s="637" t="s">
        <v>138</v>
      </c>
      <c r="N7" s="339" t="s">
        <v>4413</v>
      </c>
      <c r="O7" s="339" t="s">
        <v>134</v>
      </c>
      <c r="P7" s="339" t="s">
        <v>4914</v>
      </c>
      <c r="Q7" s="642"/>
      <c r="R7" s="29"/>
    </row>
    <row r="8" spans="1:18" s="24" customFormat="1" ht="12.75">
      <c r="A8" s="343" t="s">
        <v>4835</v>
      </c>
      <c r="B8" s="343" t="s">
        <v>2731</v>
      </c>
      <c r="C8" s="343" t="s">
        <v>4759</v>
      </c>
      <c r="D8" s="431"/>
      <c r="E8" s="431"/>
      <c r="F8" s="431"/>
      <c r="G8" s="344">
        <v>-35999.440000000002</v>
      </c>
      <c r="H8" s="335" t="s">
        <v>137</v>
      </c>
      <c r="I8" s="399"/>
      <c r="J8" s="336"/>
      <c r="K8" s="337"/>
      <c r="L8" s="337"/>
      <c r="M8" s="637" t="s">
        <v>138</v>
      </c>
      <c r="N8" s="339" t="s">
        <v>4818</v>
      </c>
      <c r="O8" s="339" t="s">
        <v>390</v>
      </c>
      <c r="P8" s="339" t="s">
        <v>4914</v>
      </c>
      <c r="Q8" s="642"/>
      <c r="R8" s="29"/>
    </row>
    <row r="9" spans="1:18" s="24" customFormat="1" ht="12.75">
      <c r="A9" s="343" t="s">
        <v>4836</v>
      </c>
      <c r="B9" s="343" t="s">
        <v>2731</v>
      </c>
      <c r="C9" s="343" t="s">
        <v>2120</v>
      </c>
      <c r="D9" s="431"/>
      <c r="E9" s="431"/>
      <c r="F9" s="431"/>
      <c r="G9" s="344">
        <v>-2673.8</v>
      </c>
      <c r="H9" s="335"/>
      <c r="I9" s="399"/>
      <c r="J9" s="336"/>
      <c r="K9" s="337"/>
      <c r="L9" s="337"/>
      <c r="M9" s="637" t="s">
        <v>138</v>
      </c>
      <c r="N9" s="339" t="s">
        <v>2158</v>
      </c>
      <c r="O9" s="339" t="s">
        <v>457</v>
      </c>
      <c r="P9" s="339" t="s">
        <v>4916</v>
      </c>
      <c r="Q9" s="642"/>
      <c r="R9" s="29"/>
    </row>
    <row r="10" spans="1:18" s="24" customFormat="1" ht="12.75">
      <c r="A10" s="445" t="s">
        <v>4834</v>
      </c>
      <c r="B10" s="445" t="s">
        <v>2834</v>
      </c>
      <c r="C10" s="478" t="s">
        <v>4837</v>
      </c>
      <c r="D10" s="431"/>
      <c r="E10" s="431"/>
      <c r="F10" s="431"/>
      <c r="G10" s="446">
        <v>1241.2</v>
      </c>
      <c r="H10" s="335"/>
      <c r="I10" s="399"/>
      <c r="J10" s="336"/>
      <c r="K10" s="337"/>
      <c r="L10" s="337"/>
      <c r="M10" s="637" t="s">
        <v>138</v>
      </c>
      <c r="N10" s="339" t="s">
        <v>4876</v>
      </c>
      <c r="O10" s="339" t="s">
        <v>141</v>
      </c>
      <c r="P10" s="339" t="s">
        <v>4903</v>
      </c>
      <c r="Q10" s="642"/>
      <c r="R10" s="29"/>
    </row>
    <row r="11" spans="1:18" s="24" customFormat="1" ht="12.75">
      <c r="A11" s="445" t="s">
        <v>4834</v>
      </c>
      <c r="B11" s="445" t="s">
        <v>2834</v>
      </c>
      <c r="C11" s="478" t="s">
        <v>4838</v>
      </c>
      <c r="D11" s="431"/>
      <c r="E11" s="431"/>
      <c r="F11" s="431"/>
      <c r="G11" s="446">
        <v>1241.2</v>
      </c>
      <c r="H11" s="335"/>
      <c r="I11" s="399"/>
      <c r="J11" s="336"/>
      <c r="K11" s="337"/>
      <c r="L11" s="337"/>
      <c r="M11" s="637" t="s">
        <v>138</v>
      </c>
      <c r="N11" s="339" t="s">
        <v>4875</v>
      </c>
      <c r="O11" s="339" t="s">
        <v>457</v>
      </c>
      <c r="P11" s="339" t="s">
        <v>4903</v>
      </c>
      <c r="Q11" s="642"/>
      <c r="R11" s="29"/>
    </row>
    <row r="12" spans="1:18" s="24" customFormat="1" ht="12.75">
      <c r="A12" s="445" t="s">
        <v>4834</v>
      </c>
      <c r="B12" s="445" t="s">
        <v>2834</v>
      </c>
      <c r="C12" s="478" t="s">
        <v>4839</v>
      </c>
      <c r="D12" s="431"/>
      <c r="E12" s="431"/>
      <c r="F12" s="431"/>
      <c r="G12" s="446">
        <v>1241.2</v>
      </c>
      <c r="H12" s="335"/>
      <c r="I12" s="399"/>
      <c r="J12" s="336"/>
      <c r="K12" s="337"/>
      <c r="L12" s="337"/>
      <c r="M12" s="637" t="s">
        <v>138</v>
      </c>
      <c r="N12" s="339" t="s">
        <v>4877</v>
      </c>
      <c r="O12" s="339" t="s">
        <v>383</v>
      </c>
      <c r="P12" s="339" t="s">
        <v>4903</v>
      </c>
      <c r="Q12" s="642"/>
      <c r="R12" s="29"/>
    </row>
    <row r="13" spans="1:18" s="24" customFormat="1" ht="12.75">
      <c r="A13" s="445" t="s">
        <v>4834</v>
      </c>
      <c r="B13" s="445" t="s">
        <v>2834</v>
      </c>
      <c r="C13" s="478" t="s">
        <v>4840</v>
      </c>
      <c r="D13" s="431"/>
      <c r="E13" s="431"/>
      <c r="F13" s="431"/>
      <c r="G13" s="446">
        <v>1241.2</v>
      </c>
      <c r="H13" s="335"/>
      <c r="I13" s="399"/>
      <c r="J13" s="336"/>
      <c r="K13" s="337"/>
      <c r="L13" s="337"/>
      <c r="M13" s="637" t="s">
        <v>138</v>
      </c>
      <c r="N13" s="339" t="s">
        <v>4878</v>
      </c>
      <c r="O13" s="339" t="s">
        <v>2905</v>
      </c>
      <c r="P13" s="339" t="s">
        <v>4903</v>
      </c>
      <c r="Q13" s="642"/>
      <c r="R13" s="29"/>
    </row>
    <row r="14" spans="1:18" s="24" customFormat="1" ht="12.75">
      <c r="A14" s="445" t="s">
        <v>4834</v>
      </c>
      <c r="B14" s="445" t="s">
        <v>2834</v>
      </c>
      <c r="C14" s="478" t="s">
        <v>4841</v>
      </c>
      <c r="D14" s="431"/>
      <c r="E14" s="431"/>
      <c r="F14" s="431"/>
      <c r="G14" s="446">
        <v>1241.2</v>
      </c>
      <c r="H14" s="335"/>
      <c r="I14" s="399"/>
      <c r="J14" s="336"/>
      <c r="K14" s="337"/>
      <c r="L14" s="337"/>
      <c r="M14" s="637" t="s">
        <v>138</v>
      </c>
      <c r="N14" s="339" t="s">
        <v>4879</v>
      </c>
      <c r="O14" s="339" t="s">
        <v>2905</v>
      </c>
      <c r="P14" s="339" t="s">
        <v>4903</v>
      </c>
      <c r="Q14" s="642"/>
      <c r="R14" s="29"/>
    </row>
    <row r="15" spans="1:18" s="24" customFormat="1" ht="12.75">
      <c r="A15" s="445" t="s">
        <v>4834</v>
      </c>
      <c r="B15" s="445" t="s">
        <v>2834</v>
      </c>
      <c r="C15" s="478" t="s">
        <v>4842</v>
      </c>
      <c r="D15" s="431"/>
      <c r="E15" s="431"/>
      <c r="F15" s="431"/>
      <c r="G15" s="446">
        <v>1241.2</v>
      </c>
      <c r="H15" s="335"/>
      <c r="I15" s="399"/>
      <c r="J15" s="336"/>
      <c r="K15" s="337"/>
      <c r="L15" s="337"/>
      <c r="M15" s="637" t="s">
        <v>138</v>
      </c>
      <c r="N15" s="339" t="s">
        <v>4880</v>
      </c>
      <c r="O15" s="339" t="s">
        <v>2905</v>
      </c>
      <c r="P15" s="339" t="s">
        <v>4903</v>
      </c>
      <c r="Q15" s="642"/>
      <c r="R15" s="29"/>
    </row>
    <row r="16" spans="1:18" s="24" customFormat="1" ht="12.75">
      <c r="A16" s="445" t="s">
        <v>4843</v>
      </c>
      <c r="B16" s="445" t="s">
        <v>2834</v>
      </c>
      <c r="C16" s="445" t="s">
        <v>4846</v>
      </c>
      <c r="D16" s="431"/>
      <c r="E16" s="431"/>
      <c r="F16" s="431"/>
      <c r="G16" s="446">
        <v>1241.2</v>
      </c>
      <c r="H16" s="335"/>
      <c r="I16" s="399"/>
      <c r="J16" s="336"/>
      <c r="K16" s="337"/>
      <c r="L16" s="337"/>
      <c r="M16" s="637" t="s">
        <v>138</v>
      </c>
      <c r="N16" s="339" t="s">
        <v>4881</v>
      </c>
      <c r="O16" s="339" t="s">
        <v>844</v>
      </c>
      <c r="P16" s="339" t="s">
        <v>4905</v>
      </c>
      <c r="Q16" s="642"/>
      <c r="R16" s="29"/>
    </row>
    <row r="17" spans="1:18" s="24" customFormat="1" ht="12.75">
      <c r="A17" s="445" t="s">
        <v>4843</v>
      </c>
      <c r="B17" s="445" t="s">
        <v>2834</v>
      </c>
      <c r="C17" s="445" t="s">
        <v>4847</v>
      </c>
      <c r="D17" s="431"/>
      <c r="E17" s="431"/>
      <c r="F17" s="431"/>
      <c r="G17" s="446">
        <v>1241.2</v>
      </c>
      <c r="H17" s="335"/>
      <c r="I17" s="399"/>
      <c r="J17" s="336"/>
      <c r="K17" s="337"/>
      <c r="L17" s="337"/>
      <c r="M17" s="637" t="s">
        <v>138</v>
      </c>
      <c r="N17" s="339" t="s">
        <v>4882</v>
      </c>
      <c r="O17" s="339" t="s">
        <v>844</v>
      </c>
      <c r="P17" s="339" t="s">
        <v>4905</v>
      </c>
      <c r="Q17" s="642"/>
      <c r="R17" s="29"/>
    </row>
    <row r="18" spans="1:18" s="24" customFormat="1" ht="12.75">
      <c r="A18" s="445" t="s">
        <v>4835</v>
      </c>
      <c r="B18" s="445" t="s">
        <v>2834</v>
      </c>
      <c r="C18" s="478" t="s">
        <v>4849</v>
      </c>
      <c r="D18" s="431"/>
      <c r="E18" s="431"/>
      <c r="F18" s="431"/>
      <c r="G18" s="446">
        <v>1241.2</v>
      </c>
      <c r="H18" s="335"/>
      <c r="I18" s="399"/>
      <c r="J18" s="336"/>
      <c r="K18" s="337"/>
      <c r="L18" s="337"/>
      <c r="M18" s="637" t="s">
        <v>138</v>
      </c>
      <c r="N18" s="339" t="s">
        <v>4883</v>
      </c>
      <c r="O18" s="339" t="s">
        <v>243</v>
      </c>
      <c r="P18" s="339" t="s">
        <v>4913</v>
      </c>
      <c r="Q18" s="642"/>
      <c r="R18" s="29"/>
    </row>
    <row r="19" spans="1:18" s="24" customFormat="1" ht="12.75">
      <c r="A19" s="445" t="s">
        <v>4836</v>
      </c>
      <c r="B19" s="445" t="s">
        <v>2834</v>
      </c>
      <c r="C19" s="478" t="s">
        <v>4863</v>
      </c>
      <c r="D19" s="431"/>
      <c r="E19" s="431"/>
      <c r="F19" s="431"/>
      <c r="G19" s="446">
        <v>1241.2</v>
      </c>
      <c r="H19" s="335"/>
      <c r="I19" s="399"/>
      <c r="J19" s="336"/>
      <c r="K19" s="337"/>
      <c r="L19" s="337"/>
      <c r="M19" s="637" t="s">
        <v>138</v>
      </c>
      <c r="N19" s="339" t="s">
        <v>4884</v>
      </c>
      <c r="O19" s="339" t="s">
        <v>2905</v>
      </c>
      <c r="P19" s="339" t="s">
        <v>4915</v>
      </c>
      <c r="Q19" s="642"/>
      <c r="R19" s="29"/>
    </row>
    <row r="20" spans="1:18" s="24" customFormat="1" ht="12.75">
      <c r="A20" s="445" t="s">
        <v>4836</v>
      </c>
      <c r="B20" s="445" t="s">
        <v>2834</v>
      </c>
      <c r="C20" s="478" t="s">
        <v>4864</v>
      </c>
      <c r="D20" s="431"/>
      <c r="E20" s="431"/>
      <c r="F20" s="431"/>
      <c r="G20" s="446">
        <v>1241.2</v>
      </c>
      <c r="H20" s="335"/>
      <c r="I20" s="399"/>
      <c r="J20" s="336"/>
      <c r="K20" s="337"/>
      <c r="L20" s="337"/>
      <c r="M20" s="637" t="s">
        <v>138</v>
      </c>
      <c r="N20" s="339" t="s">
        <v>4885</v>
      </c>
      <c r="O20" s="339" t="s">
        <v>2905</v>
      </c>
      <c r="P20" s="339" t="s">
        <v>4915</v>
      </c>
      <c r="Q20" s="642"/>
      <c r="R20" s="29"/>
    </row>
    <row r="21" spans="1:18" s="24" customFormat="1" ht="12.75">
      <c r="A21" s="445" t="s">
        <v>4836</v>
      </c>
      <c r="B21" s="445" t="s">
        <v>2834</v>
      </c>
      <c r="C21" s="478" t="s">
        <v>4865</v>
      </c>
      <c r="D21" s="431"/>
      <c r="E21" s="431"/>
      <c r="F21" s="431"/>
      <c r="G21" s="446">
        <v>1241.2</v>
      </c>
      <c r="H21" s="335"/>
      <c r="I21" s="399"/>
      <c r="J21" s="336"/>
      <c r="K21" s="337"/>
      <c r="L21" s="337"/>
      <c r="M21" s="637" t="s">
        <v>138</v>
      </c>
      <c r="N21" s="339" t="s">
        <v>4886</v>
      </c>
      <c r="O21" s="339" t="s">
        <v>2905</v>
      </c>
      <c r="P21" s="339" t="s">
        <v>4915</v>
      </c>
      <c r="Q21" s="642"/>
      <c r="R21" s="29"/>
    </row>
    <row r="22" spans="1:18" s="24" customFormat="1" ht="12.75">
      <c r="A22" s="445" t="s">
        <v>4836</v>
      </c>
      <c r="B22" s="445" t="s">
        <v>2834</v>
      </c>
      <c r="C22" s="478" t="s">
        <v>4866</v>
      </c>
      <c r="D22" s="431"/>
      <c r="E22" s="431"/>
      <c r="F22" s="431"/>
      <c r="G22" s="446">
        <v>1241.2</v>
      </c>
      <c r="H22" s="335"/>
      <c r="I22" s="399"/>
      <c r="J22" s="336"/>
      <c r="K22" s="337"/>
      <c r="L22" s="337"/>
      <c r="M22" s="637" t="s">
        <v>138</v>
      </c>
      <c r="N22" s="339" t="s">
        <v>4887</v>
      </c>
      <c r="O22" s="339" t="s">
        <v>3895</v>
      </c>
      <c r="P22" s="339" t="s">
        <v>4915</v>
      </c>
      <c r="Q22" s="642"/>
      <c r="R22" s="29"/>
    </row>
    <row r="23" spans="1:18" s="24" customFormat="1" ht="12.75">
      <c r="A23" s="445" t="s">
        <v>4867</v>
      </c>
      <c r="B23" s="445" t="s">
        <v>2834</v>
      </c>
      <c r="C23" s="445" t="s">
        <v>4868</v>
      </c>
      <c r="D23" s="431"/>
      <c r="E23" s="431"/>
      <c r="F23" s="431"/>
      <c r="G23" s="422">
        <v>1241.2</v>
      </c>
      <c r="H23" s="335"/>
      <c r="I23" s="399"/>
      <c r="J23" s="336"/>
      <c r="K23" s="337"/>
      <c r="L23" s="337"/>
      <c r="M23" s="637" t="s">
        <v>138</v>
      </c>
      <c r="N23" s="339" t="s">
        <v>4888</v>
      </c>
      <c r="O23" s="339" t="s">
        <v>390</v>
      </c>
      <c r="P23" s="339" t="s">
        <v>4917</v>
      </c>
      <c r="Q23" s="642"/>
      <c r="R23" s="29"/>
    </row>
    <row r="24" spans="1:18" s="24" customFormat="1" ht="12.75">
      <c r="A24" s="445" t="s">
        <v>4867</v>
      </c>
      <c r="B24" s="445" t="s">
        <v>2834</v>
      </c>
      <c r="C24" s="445" t="s">
        <v>4869</v>
      </c>
      <c r="D24" s="431"/>
      <c r="E24" s="431"/>
      <c r="F24" s="431"/>
      <c r="G24" s="422">
        <v>1241.2</v>
      </c>
      <c r="H24" s="335"/>
      <c r="I24" s="399"/>
      <c r="J24" s="336"/>
      <c r="K24" s="337"/>
      <c r="L24" s="337"/>
      <c r="M24" s="637" t="s">
        <v>138</v>
      </c>
      <c r="N24" s="339" t="s">
        <v>4889</v>
      </c>
      <c r="O24" s="339" t="s">
        <v>390</v>
      </c>
      <c r="P24" s="339" t="s">
        <v>4917</v>
      </c>
      <c r="Q24" s="642"/>
      <c r="R24" s="29"/>
    </row>
    <row r="25" spans="1:18" s="24" customFormat="1" ht="12.75">
      <c r="A25" s="445" t="s">
        <v>4867</v>
      </c>
      <c r="B25" s="445" t="s">
        <v>2834</v>
      </c>
      <c r="C25" s="445" t="s">
        <v>4870</v>
      </c>
      <c r="D25" s="431"/>
      <c r="E25" s="431"/>
      <c r="F25" s="431"/>
      <c r="G25" s="422">
        <v>1241.2</v>
      </c>
      <c r="H25" s="335"/>
      <c r="I25" s="399"/>
      <c r="J25" s="336"/>
      <c r="K25" s="337"/>
      <c r="L25" s="337"/>
      <c r="M25" s="637" t="s">
        <v>138</v>
      </c>
      <c r="N25" s="339" t="s">
        <v>4890</v>
      </c>
      <c r="O25" s="339" t="s">
        <v>457</v>
      </c>
      <c r="P25" s="339" t="s">
        <v>4917</v>
      </c>
      <c r="Q25" s="642"/>
      <c r="R25" s="29"/>
    </row>
    <row r="26" spans="1:18" s="24" customFormat="1" ht="12.75">
      <c r="A26" s="487" t="s">
        <v>4836</v>
      </c>
      <c r="B26" s="487" t="s">
        <v>2834</v>
      </c>
      <c r="C26" s="631" t="s">
        <v>4861</v>
      </c>
      <c r="D26" s="431"/>
      <c r="E26" s="431"/>
      <c r="F26" s="431"/>
      <c r="G26" s="515">
        <v>1115.92</v>
      </c>
      <c r="H26" s="335"/>
      <c r="I26" s="399"/>
      <c r="J26" s="336"/>
      <c r="K26" s="337"/>
      <c r="L26" s="337"/>
      <c r="M26" s="637" t="s">
        <v>138</v>
      </c>
      <c r="N26" s="339" t="s">
        <v>4891</v>
      </c>
      <c r="O26" s="339" t="s">
        <v>4387</v>
      </c>
      <c r="P26" s="339" t="s">
        <v>4915</v>
      </c>
      <c r="Q26" s="642"/>
      <c r="R26" s="29"/>
    </row>
    <row r="27" spans="1:18" s="24" customFormat="1" ht="12.75">
      <c r="A27" t="s">
        <v>4835</v>
      </c>
      <c r="B27" t="s">
        <v>2834</v>
      </c>
      <c r="C27" s="488" t="s">
        <v>3799</v>
      </c>
      <c r="D27" s="431"/>
      <c r="E27" s="431"/>
      <c r="F27" s="431"/>
      <c r="G27" s="353">
        <v>7990.08</v>
      </c>
      <c r="H27" s="335"/>
      <c r="I27" s="399"/>
      <c r="J27" s="336"/>
      <c r="K27" s="337"/>
      <c r="L27" s="337"/>
      <c r="M27" s="637" t="s">
        <v>138</v>
      </c>
      <c r="N27" s="339" t="s">
        <v>3819</v>
      </c>
      <c r="O27" s="339" t="s">
        <v>136</v>
      </c>
      <c r="P27" s="339" t="s">
        <v>4913</v>
      </c>
      <c r="Q27" s="642"/>
      <c r="R27" s="29"/>
    </row>
    <row r="28" spans="1:18" s="24" customFormat="1" ht="12.75">
      <c r="A28" t="s">
        <v>4835</v>
      </c>
      <c r="B28" t="s">
        <v>2834</v>
      </c>
      <c r="C28" s="615" t="s">
        <v>4360</v>
      </c>
      <c r="D28" s="431"/>
      <c r="E28" s="431"/>
      <c r="F28" s="431"/>
      <c r="G28" s="353">
        <v>8080.56</v>
      </c>
      <c r="H28" s="335"/>
      <c r="I28" s="399"/>
      <c r="J28" s="336"/>
      <c r="K28" s="337"/>
      <c r="L28" s="337"/>
      <c r="M28" s="637" t="s">
        <v>138</v>
      </c>
      <c r="N28" s="339" t="s">
        <v>4404</v>
      </c>
      <c r="O28" s="339" t="s">
        <v>136</v>
      </c>
      <c r="P28" s="339" t="s">
        <v>4913</v>
      </c>
      <c r="Q28" s="642"/>
      <c r="R28" s="29"/>
    </row>
    <row r="29" spans="1:18" s="24" customFormat="1" ht="12.75">
      <c r="A29" t="s">
        <v>4835</v>
      </c>
      <c r="B29" t="s">
        <v>2834</v>
      </c>
      <c r="C29" s="488" t="s">
        <v>4445</v>
      </c>
      <c r="D29" s="431"/>
      <c r="E29" s="431"/>
      <c r="F29" s="431"/>
      <c r="G29" s="353">
        <v>8080.56</v>
      </c>
      <c r="H29" s="335"/>
      <c r="I29" s="399"/>
      <c r="J29" s="336"/>
      <c r="K29" s="337"/>
      <c r="L29" s="337"/>
      <c r="M29" s="637" t="s">
        <v>138</v>
      </c>
      <c r="N29" s="339" t="s">
        <v>4467</v>
      </c>
      <c r="O29" s="339" t="s">
        <v>136</v>
      </c>
      <c r="P29" s="339" t="s">
        <v>4913</v>
      </c>
      <c r="Q29" s="642"/>
      <c r="R29" s="29"/>
    </row>
    <row r="30" spans="1:18" s="24" customFormat="1" ht="12.75">
      <c r="A30" t="s">
        <v>4835</v>
      </c>
      <c r="B30" t="s">
        <v>2834</v>
      </c>
      <c r="C30" s="488" t="s">
        <v>4850</v>
      </c>
      <c r="D30" s="431"/>
      <c r="E30" s="431"/>
      <c r="F30" s="431"/>
      <c r="G30" s="353">
        <v>8117.68</v>
      </c>
      <c r="H30" s="335"/>
      <c r="I30" s="399"/>
      <c r="J30" s="336"/>
      <c r="K30" s="337"/>
      <c r="L30" s="337"/>
      <c r="M30" s="637" t="s">
        <v>138</v>
      </c>
      <c r="N30" s="339" t="s">
        <v>4892</v>
      </c>
      <c r="O30" s="339" t="s">
        <v>134</v>
      </c>
      <c r="P30" s="339" t="s">
        <v>4913</v>
      </c>
      <c r="Q30" s="642"/>
      <c r="R30" s="29"/>
    </row>
    <row r="31" spans="1:18" s="24" customFormat="1" ht="12.75">
      <c r="A31" t="s">
        <v>4836</v>
      </c>
      <c r="B31" t="s">
        <v>2834</v>
      </c>
      <c r="C31" s="488" t="s">
        <v>4529</v>
      </c>
      <c r="D31" s="431"/>
      <c r="E31" s="431"/>
      <c r="F31" s="431"/>
      <c r="G31" s="353">
        <v>9100.2000000000007</v>
      </c>
      <c r="H31" s="335"/>
      <c r="I31" s="399"/>
      <c r="J31" s="336"/>
      <c r="K31" s="337"/>
      <c r="L31" s="337"/>
      <c r="M31" s="637" t="s">
        <v>138</v>
      </c>
      <c r="N31" s="339" t="s">
        <v>4563</v>
      </c>
      <c r="O31" s="339" t="s">
        <v>136</v>
      </c>
      <c r="P31" s="339" t="s">
        <v>4915</v>
      </c>
      <c r="Q31" s="642"/>
      <c r="R31" s="29"/>
    </row>
    <row r="32" spans="1:18" s="24" customFormat="1" ht="12.75">
      <c r="A32" t="s">
        <v>4836</v>
      </c>
      <c r="B32" t="s">
        <v>2834</v>
      </c>
      <c r="C32" s="488" t="s">
        <v>953</v>
      </c>
      <c r="D32" s="431"/>
      <c r="E32" s="431"/>
      <c r="F32" s="431"/>
      <c r="G32" s="353">
        <v>10286.879999999999</v>
      </c>
      <c r="H32" s="335"/>
      <c r="I32" s="399"/>
      <c r="J32" s="336"/>
      <c r="K32" s="337"/>
      <c r="L32" s="337"/>
      <c r="M32" s="637" t="s">
        <v>138</v>
      </c>
      <c r="N32" s="339" t="s">
        <v>4893</v>
      </c>
      <c r="O32" s="339" t="s">
        <v>141</v>
      </c>
      <c r="P32" s="339" t="s">
        <v>4915</v>
      </c>
      <c r="Q32" s="642"/>
      <c r="R32" s="29"/>
    </row>
    <row r="33" spans="1:18" s="24" customFormat="1" ht="12.75">
      <c r="A33" t="s">
        <v>4834</v>
      </c>
      <c r="B33" t="s">
        <v>2834</v>
      </c>
      <c r="C33" t="s">
        <v>3781</v>
      </c>
      <c r="D33" s="431"/>
      <c r="E33" s="431"/>
      <c r="F33" s="431"/>
      <c r="G33" s="353">
        <v>11397</v>
      </c>
      <c r="H33" s="335" t="s">
        <v>133</v>
      </c>
      <c r="I33" s="399"/>
      <c r="J33" s="336"/>
      <c r="K33" s="337"/>
      <c r="L33" s="337"/>
      <c r="M33" s="637" t="s">
        <v>138</v>
      </c>
      <c r="N33" s="339" t="s">
        <v>3808</v>
      </c>
      <c r="O33" s="339" t="s">
        <v>242</v>
      </c>
      <c r="P33" s="339" t="s">
        <v>4903</v>
      </c>
      <c r="Q33" s="642"/>
      <c r="R33" s="29"/>
    </row>
    <row r="34" spans="1:18" s="24" customFormat="1" ht="12.75">
      <c r="A34" t="s">
        <v>4843</v>
      </c>
      <c r="B34" t="s">
        <v>2834</v>
      </c>
      <c r="C34" s="488" t="s">
        <v>4848</v>
      </c>
      <c r="D34" s="431"/>
      <c r="E34" s="431"/>
      <c r="F34" s="431"/>
      <c r="G34" s="353">
        <v>11456.16</v>
      </c>
      <c r="H34" s="335"/>
      <c r="I34" s="399"/>
      <c r="J34" s="336"/>
      <c r="K34" s="337"/>
      <c r="L34" s="337"/>
      <c r="M34" s="637" t="s">
        <v>138</v>
      </c>
      <c r="N34" s="339" t="s">
        <v>4894</v>
      </c>
      <c r="O34" s="339" t="s">
        <v>134</v>
      </c>
      <c r="P34" s="339" t="s">
        <v>4905</v>
      </c>
      <c r="Q34" s="642"/>
      <c r="R34" s="29"/>
    </row>
    <row r="35" spans="1:18" s="24" customFormat="1" ht="12.75">
      <c r="A35" t="s">
        <v>4835</v>
      </c>
      <c r="B35" t="s">
        <v>2834</v>
      </c>
      <c r="C35" s="488" t="s">
        <v>4851</v>
      </c>
      <c r="D35" s="431"/>
      <c r="E35" s="431"/>
      <c r="F35" s="431"/>
      <c r="G35" s="353">
        <v>11456.16</v>
      </c>
      <c r="H35" s="335"/>
      <c r="I35" s="399"/>
      <c r="J35" s="336"/>
      <c r="K35" s="337"/>
      <c r="L35" s="337"/>
      <c r="M35" s="637" t="s">
        <v>138</v>
      </c>
      <c r="N35" s="339" t="s">
        <v>4895</v>
      </c>
      <c r="O35" s="339" t="s">
        <v>134</v>
      </c>
      <c r="P35" s="339" t="s">
        <v>4913</v>
      </c>
      <c r="Q35" s="642"/>
      <c r="R35" s="29"/>
    </row>
    <row r="36" spans="1:18" s="24" customFormat="1" ht="12.75">
      <c r="A36" t="s">
        <v>4836</v>
      </c>
      <c r="B36" t="s">
        <v>2834</v>
      </c>
      <c r="C36" s="488" t="s">
        <v>4857</v>
      </c>
      <c r="D36" s="431"/>
      <c r="E36" s="431"/>
      <c r="F36" s="431"/>
      <c r="G36" s="353">
        <v>11456.16</v>
      </c>
      <c r="H36" s="335"/>
      <c r="I36" s="399"/>
      <c r="J36" s="336"/>
      <c r="K36" s="337"/>
      <c r="L36" s="337"/>
      <c r="M36" s="637" t="s">
        <v>138</v>
      </c>
      <c r="N36" s="339" t="s">
        <v>4896</v>
      </c>
      <c r="O36" s="339" t="s">
        <v>134</v>
      </c>
      <c r="P36" s="339" t="s">
        <v>4915</v>
      </c>
      <c r="Q36" s="642"/>
      <c r="R36" s="29"/>
    </row>
    <row r="37" spans="1:18" s="24" customFormat="1" ht="12.75">
      <c r="A37" t="s">
        <v>4836</v>
      </c>
      <c r="B37" t="s">
        <v>2834</v>
      </c>
      <c r="C37" s="488" t="s">
        <v>4858</v>
      </c>
      <c r="D37" s="431"/>
      <c r="E37" s="431"/>
      <c r="F37" s="431"/>
      <c r="G37" s="353">
        <v>11456.16</v>
      </c>
      <c r="H37" s="335"/>
      <c r="I37" s="399"/>
      <c r="J37" s="336"/>
      <c r="K37" s="337"/>
      <c r="L37" s="337"/>
      <c r="M37" s="637" t="s">
        <v>138</v>
      </c>
      <c r="N37" s="339" t="s">
        <v>4897</v>
      </c>
      <c r="O37" s="339" t="s">
        <v>134</v>
      </c>
      <c r="P37" s="339" t="s">
        <v>4915</v>
      </c>
      <c r="Q37" s="642"/>
      <c r="R37" s="29"/>
    </row>
    <row r="38" spans="1:18" s="24" customFormat="1" ht="12.75">
      <c r="A38" t="s">
        <v>4835</v>
      </c>
      <c r="B38" t="s">
        <v>2834</v>
      </c>
      <c r="C38" s="488" t="s">
        <v>4369</v>
      </c>
      <c r="D38" s="431"/>
      <c r="E38" s="431"/>
      <c r="F38" s="431"/>
      <c r="G38" s="353">
        <v>11647.56</v>
      </c>
      <c r="H38" s="335" t="s">
        <v>135</v>
      </c>
      <c r="I38" s="399"/>
      <c r="J38" s="336"/>
      <c r="K38" s="337"/>
      <c r="L38" s="337"/>
      <c r="M38" s="637" t="s">
        <v>138</v>
      </c>
      <c r="N38" s="339" t="s">
        <v>4413</v>
      </c>
      <c r="O38" s="339" t="s">
        <v>134</v>
      </c>
      <c r="P38" s="339" t="s">
        <v>4913</v>
      </c>
      <c r="Q38" s="642"/>
      <c r="R38" s="29"/>
    </row>
    <row r="39" spans="1:18" s="24" customFormat="1" ht="12.75">
      <c r="A39" t="s">
        <v>4835</v>
      </c>
      <c r="B39" t="s">
        <v>2834</v>
      </c>
      <c r="C39" s="488" t="s">
        <v>3877</v>
      </c>
      <c r="D39" s="431"/>
      <c r="E39" s="431"/>
      <c r="F39" s="431"/>
      <c r="G39" s="353">
        <v>13170.64</v>
      </c>
      <c r="H39" s="335"/>
      <c r="I39" s="399"/>
      <c r="J39" s="336"/>
      <c r="K39" s="337"/>
      <c r="L39" s="337"/>
      <c r="M39" s="637" t="s">
        <v>138</v>
      </c>
      <c r="N39" s="339" t="s">
        <v>3916</v>
      </c>
      <c r="O39" s="339" t="s">
        <v>3895</v>
      </c>
      <c r="P39" s="339" t="s">
        <v>4913</v>
      </c>
      <c r="Q39" s="642"/>
      <c r="R39" s="29"/>
    </row>
    <row r="40" spans="1:18" s="24" customFormat="1" ht="12.75">
      <c r="A40" t="s">
        <v>4835</v>
      </c>
      <c r="B40" t="s">
        <v>2834</v>
      </c>
      <c r="C40" s="615" t="s">
        <v>4029</v>
      </c>
      <c r="D40" s="431"/>
      <c r="E40" s="431"/>
      <c r="F40" s="431"/>
      <c r="G40" s="353">
        <v>13170.64</v>
      </c>
      <c r="H40" s="335"/>
      <c r="I40" s="399"/>
      <c r="J40" s="336"/>
      <c r="K40" s="337"/>
      <c r="L40" s="337"/>
      <c r="M40" s="637" t="s">
        <v>138</v>
      </c>
      <c r="N40" s="339" t="s">
        <v>4049</v>
      </c>
      <c r="O40" s="339" t="s">
        <v>3895</v>
      </c>
      <c r="P40" s="339" t="s">
        <v>4913</v>
      </c>
      <c r="Q40" s="642"/>
      <c r="R40" s="29"/>
    </row>
    <row r="41" spans="1:18" s="24" customFormat="1" ht="12.75">
      <c r="A41" t="s">
        <v>4836</v>
      </c>
      <c r="B41" t="s">
        <v>2834</v>
      </c>
      <c r="C41" s="488" t="s">
        <v>3874</v>
      </c>
      <c r="D41" s="431"/>
      <c r="E41" s="431"/>
      <c r="F41" s="431"/>
      <c r="G41" s="353">
        <v>13170.64</v>
      </c>
      <c r="H41" s="335"/>
      <c r="I41" s="399"/>
      <c r="J41" s="336"/>
      <c r="K41" s="337"/>
      <c r="L41" s="337"/>
      <c r="M41" s="637" t="s">
        <v>138</v>
      </c>
      <c r="N41" s="339" t="s">
        <v>3913</v>
      </c>
      <c r="O41" s="339" t="s">
        <v>3895</v>
      </c>
      <c r="P41" s="339" t="s">
        <v>4915</v>
      </c>
      <c r="Q41" s="642"/>
      <c r="R41" s="29"/>
    </row>
    <row r="42" spans="1:18" s="24" customFormat="1" ht="12.75">
      <c r="A42" t="s">
        <v>4835</v>
      </c>
      <c r="B42" t="s">
        <v>2834</v>
      </c>
      <c r="C42" s="488" t="s">
        <v>4174</v>
      </c>
      <c r="D42" s="431"/>
      <c r="E42" s="431"/>
      <c r="F42" s="431"/>
      <c r="G42" s="353">
        <v>13500.08</v>
      </c>
      <c r="H42" s="335"/>
      <c r="I42" s="399"/>
      <c r="J42" s="336"/>
      <c r="K42" s="337"/>
      <c r="L42" s="337"/>
      <c r="M42" s="637" t="s">
        <v>138</v>
      </c>
      <c r="N42" s="339" t="s">
        <v>4298</v>
      </c>
      <c r="O42" s="339" t="s">
        <v>141</v>
      </c>
      <c r="P42" s="339" t="s">
        <v>4913</v>
      </c>
      <c r="Q42" s="642"/>
      <c r="R42" s="29"/>
    </row>
    <row r="43" spans="1:18" s="24" customFormat="1" ht="12.75">
      <c r="A43" t="s">
        <v>4835</v>
      </c>
      <c r="B43" t="s">
        <v>2834</v>
      </c>
      <c r="C43" s="488" t="s">
        <v>4854</v>
      </c>
      <c r="D43" s="431"/>
      <c r="E43" s="431"/>
      <c r="F43" s="431"/>
      <c r="G43" s="353">
        <v>14316.72</v>
      </c>
      <c r="H43" s="335"/>
      <c r="I43" s="399"/>
      <c r="J43" s="336"/>
      <c r="K43" s="337"/>
      <c r="L43" s="337"/>
      <c r="M43" s="637" t="s">
        <v>138</v>
      </c>
      <c r="N43" s="339" t="s">
        <v>4898</v>
      </c>
      <c r="O43" s="339" t="s">
        <v>457</v>
      </c>
      <c r="P43" s="339" t="s">
        <v>4913</v>
      </c>
      <c r="Q43" s="642"/>
      <c r="R43" s="29"/>
    </row>
    <row r="44" spans="1:18" s="24" customFormat="1" ht="12.75">
      <c r="A44" t="s">
        <v>4836</v>
      </c>
      <c r="B44" t="s">
        <v>2834</v>
      </c>
      <c r="C44" s="488" t="s">
        <v>3155</v>
      </c>
      <c r="D44" s="431"/>
      <c r="E44" s="431"/>
      <c r="F44" s="431"/>
      <c r="G44" s="353">
        <v>15699.44</v>
      </c>
      <c r="H44" s="335"/>
      <c r="I44" s="399"/>
      <c r="J44" s="336"/>
      <c r="K44" s="337"/>
      <c r="L44" s="337"/>
      <c r="M44" s="637" t="s">
        <v>138</v>
      </c>
      <c r="N44" s="339" t="s">
        <v>746</v>
      </c>
      <c r="O44" s="339" t="s">
        <v>136</v>
      </c>
      <c r="P44" s="339" t="s">
        <v>4915</v>
      </c>
      <c r="Q44" s="642"/>
      <c r="R44" s="29"/>
    </row>
    <row r="45" spans="1:18" s="24" customFormat="1" ht="12.75">
      <c r="A45" t="s">
        <v>4835</v>
      </c>
      <c r="B45" t="s">
        <v>2834</v>
      </c>
      <c r="C45" s="615" t="s">
        <v>4852</v>
      </c>
      <c r="D45" s="431"/>
      <c r="E45" s="431"/>
      <c r="F45" s="431"/>
      <c r="G45" s="353">
        <v>18456.759999999998</v>
      </c>
      <c r="H45" s="335"/>
      <c r="I45" s="399"/>
      <c r="J45" s="336"/>
      <c r="K45" s="337"/>
      <c r="L45" s="337"/>
      <c r="M45" s="637" t="s">
        <v>138</v>
      </c>
      <c r="N45" s="339" t="s">
        <v>4899</v>
      </c>
      <c r="O45" s="339" t="s">
        <v>457</v>
      </c>
      <c r="P45" s="339" t="s">
        <v>4913</v>
      </c>
      <c r="Q45" s="642"/>
      <c r="R45" s="29"/>
    </row>
    <row r="46" spans="1:18" s="24" customFormat="1" ht="12.75">
      <c r="A46" t="s">
        <v>4835</v>
      </c>
      <c r="B46" t="s">
        <v>2834</v>
      </c>
      <c r="C46" s="615" t="s">
        <v>4742</v>
      </c>
      <c r="D46" s="431"/>
      <c r="E46" s="431"/>
      <c r="F46" s="431"/>
      <c r="G46" s="353">
        <v>18456.759999999998</v>
      </c>
      <c r="H46" s="335"/>
      <c r="I46" s="399"/>
      <c r="J46" s="336"/>
      <c r="K46" s="337"/>
      <c r="L46" s="337"/>
      <c r="M46" s="637" t="s">
        <v>138</v>
      </c>
      <c r="N46" s="339" t="s">
        <v>4791</v>
      </c>
      <c r="O46" s="339" t="s">
        <v>457</v>
      </c>
      <c r="P46" s="339" t="s">
        <v>4913</v>
      </c>
      <c r="Q46" s="642"/>
      <c r="R46" s="29"/>
    </row>
    <row r="47" spans="1:18" s="24" customFormat="1" ht="12.75">
      <c r="A47" t="s">
        <v>4836</v>
      </c>
      <c r="B47" t="s">
        <v>2834</v>
      </c>
      <c r="C47" t="s">
        <v>4859</v>
      </c>
      <c r="D47" s="431"/>
      <c r="E47" s="431"/>
      <c r="F47" s="431"/>
      <c r="G47" s="353">
        <v>21428.68</v>
      </c>
      <c r="H47" s="335"/>
      <c r="I47" s="399"/>
      <c r="J47" s="336"/>
      <c r="K47" s="337"/>
      <c r="L47" s="337"/>
      <c r="M47" s="637" t="s">
        <v>138</v>
      </c>
      <c r="N47" s="339" t="s">
        <v>4900</v>
      </c>
      <c r="O47" s="339" t="s">
        <v>1296</v>
      </c>
      <c r="P47" s="339" t="s">
        <v>4915</v>
      </c>
      <c r="Q47" s="642"/>
      <c r="R47" s="29"/>
    </row>
    <row r="48" spans="1:18" s="24" customFormat="1" ht="12.75">
      <c r="A48" t="s">
        <v>4836</v>
      </c>
      <c r="B48" t="s">
        <v>2834</v>
      </c>
      <c r="C48" s="488" t="s">
        <v>1987</v>
      </c>
      <c r="D48" s="431"/>
      <c r="E48" s="431"/>
      <c r="F48" s="431"/>
      <c r="G48" s="353">
        <v>28781.919999999998</v>
      </c>
      <c r="H48" s="335"/>
      <c r="I48" s="399"/>
      <c r="J48" s="336"/>
      <c r="K48" s="337"/>
      <c r="L48" s="337"/>
      <c r="M48" s="637" t="s">
        <v>138</v>
      </c>
      <c r="N48" s="339" t="s">
        <v>2023</v>
      </c>
      <c r="O48" s="339" t="s">
        <v>4387</v>
      </c>
      <c r="P48" s="339" t="s">
        <v>4915</v>
      </c>
      <c r="Q48" s="642"/>
      <c r="R48" s="29"/>
    </row>
    <row r="49" spans="1:18" s="24" customFormat="1" ht="12.75">
      <c r="A49" t="s">
        <v>4843</v>
      </c>
      <c r="B49" t="s">
        <v>2834</v>
      </c>
      <c r="C49" s="615" t="s">
        <v>4844</v>
      </c>
      <c r="D49" s="431"/>
      <c r="E49" s="431"/>
      <c r="F49" s="431"/>
      <c r="G49" s="353">
        <v>28830.639999999999</v>
      </c>
      <c r="H49" s="335"/>
      <c r="I49" s="399"/>
      <c r="J49" s="336"/>
      <c r="K49" s="337"/>
      <c r="L49" s="337"/>
      <c r="M49" s="637" t="s">
        <v>138</v>
      </c>
      <c r="N49" s="339" t="s">
        <v>4901</v>
      </c>
      <c r="O49" s="339" t="s">
        <v>383</v>
      </c>
      <c r="P49" s="339" t="s">
        <v>4905</v>
      </c>
      <c r="Q49" s="642"/>
      <c r="R49" s="29"/>
    </row>
    <row r="50" spans="1:18" s="24" customFormat="1" ht="12.75">
      <c r="A50" t="s">
        <v>4835</v>
      </c>
      <c r="B50" t="s">
        <v>2834</v>
      </c>
      <c r="C50" s="488" t="s">
        <v>4759</v>
      </c>
      <c r="D50" s="431"/>
      <c r="E50" s="431"/>
      <c r="F50" s="431"/>
      <c r="G50" s="353">
        <v>35999.440000000002</v>
      </c>
      <c r="H50" s="335" t="s">
        <v>137</v>
      </c>
      <c r="I50" s="399"/>
      <c r="J50" s="336"/>
      <c r="K50" s="337"/>
      <c r="L50" s="337"/>
      <c r="M50" s="637" t="s">
        <v>138</v>
      </c>
      <c r="N50" s="339" t="s">
        <v>4818</v>
      </c>
      <c r="O50" s="339" t="s">
        <v>390</v>
      </c>
      <c r="P50" s="339" t="s">
        <v>4913</v>
      </c>
      <c r="Q50" s="642"/>
      <c r="R50" s="29"/>
    </row>
    <row r="51" spans="1:18" s="24" customFormat="1" ht="12.75">
      <c r="A51" s="51" t="s">
        <v>4843</v>
      </c>
      <c r="B51" s="51" t="s">
        <v>2770</v>
      </c>
      <c r="C51" s="51">
        <v>2000281255</v>
      </c>
      <c r="D51" s="431"/>
      <c r="E51" s="431"/>
      <c r="F51" s="431"/>
      <c r="G51" s="6">
        <v>-10827.57</v>
      </c>
      <c r="H51" s="335"/>
      <c r="I51" s="399"/>
      <c r="J51" s="336"/>
      <c r="K51" s="337"/>
      <c r="L51" s="337"/>
      <c r="M51" s="637" t="s">
        <v>138</v>
      </c>
      <c r="N51" s="339"/>
      <c r="O51" s="339"/>
      <c r="P51" s="339" t="s">
        <v>4906</v>
      </c>
      <c r="Q51" s="642"/>
      <c r="R51" s="29"/>
    </row>
    <row r="52" spans="1:18" s="24" customFormat="1" ht="12.75">
      <c r="A52" s="51" t="s">
        <v>4843</v>
      </c>
      <c r="B52" s="51" t="s">
        <v>2770</v>
      </c>
      <c r="C52" s="51">
        <v>2000281454</v>
      </c>
      <c r="D52" s="431"/>
      <c r="E52" s="431"/>
      <c r="F52" s="431"/>
      <c r="G52" s="6">
        <v>-11373.45</v>
      </c>
      <c r="H52" s="335"/>
      <c r="I52" s="399"/>
      <c r="J52" s="336"/>
      <c r="K52" s="337"/>
      <c r="L52" s="337"/>
      <c r="M52" s="637" t="s">
        <v>138</v>
      </c>
      <c r="N52" s="339"/>
      <c r="O52" s="339"/>
      <c r="P52" s="339" t="s">
        <v>4907</v>
      </c>
      <c r="Q52" s="642"/>
      <c r="R52" s="29"/>
    </row>
    <row r="53" spans="1:18" s="24" customFormat="1" ht="12.75">
      <c r="A53" s="51" t="s">
        <v>4843</v>
      </c>
      <c r="B53" s="51" t="s">
        <v>2770</v>
      </c>
      <c r="C53" s="51">
        <v>2000281650</v>
      </c>
      <c r="D53" s="431"/>
      <c r="E53" s="431"/>
      <c r="F53" s="431"/>
      <c r="G53" s="6">
        <v>-5253</v>
      </c>
      <c r="H53" s="335"/>
      <c r="I53" s="399"/>
      <c r="J53" s="336"/>
      <c r="K53" s="337"/>
      <c r="L53" s="337"/>
      <c r="M53" s="637" t="s">
        <v>138</v>
      </c>
      <c r="N53" s="339"/>
      <c r="O53" s="339"/>
      <c r="P53" s="339" t="s">
        <v>4908</v>
      </c>
      <c r="Q53" s="642"/>
      <c r="R53" s="29"/>
    </row>
    <row r="54" spans="1:18" s="24" customFormat="1" ht="12.75">
      <c r="A54" s="51" t="s">
        <v>4843</v>
      </c>
      <c r="B54" s="51" t="s">
        <v>2770</v>
      </c>
      <c r="C54" s="51">
        <v>2000281867</v>
      </c>
      <c r="D54" s="431"/>
      <c r="E54" s="431"/>
      <c r="F54" s="431"/>
      <c r="G54" s="6">
        <v>-11373.45</v>
      </c>
      <c r="H54" s="335"/>
      <c r="I54" s="399"/>
      <c r="J54" s="336"/>
      <c r="K54" s="337"/>
      <c r="L54" s="337"/>
      <c r="M54" s="637" t="s">
        <v>138</v>
      </c>
      <c r="N54" s="339"/>
      <c r="O54" s="339"/>
      <c r="P54" s="339" t="s">
        <v>4909</v>
      </c>
      <c r="Q54" s="642"/>
      <c r="R54" s="29"/>
    </row>
    <row r="55" spans="1:18" s="24" customFormat="1" ht="12.75">
      <c r="A55" s="51" t="s">
        <v>4843</v>
      </c>
      <c r="B55" s="51" t="s">
        <v>2770</v>
      </c>
      <c r="C55" s="51">
        <v>2000282063</v>
      </c>
      <c r="D55" s="431"/>
      <c r="E55" s="431"/>
      <c r="F55" s="431"/>
      <c r="G55" s="6">
        <v>-5253</v>
      </c>
      <c r="H55" s="335"/>
      <c r="I55" s="399"/>
      <c r="J55" s="336"/>
      <c r="K55" s="337"/>
      <c r="L55" s="337"/>
      <c r="M55" s="637" t="s">
        <v>138</v>
      </c>
      <c r="N55" s="339"/>
      <c r="O55" s="339"/>
      <c r="P55" s="339" t="s">
        <v>4910</v>
      </c>
      <c r="Q55" s="642"/>
      <c r="R55" s="29"/>
    </row>
    <row r="56" spans="1:18" s="24" customFormat="1" ht="12.75">
      <c r="A56" s="51" t="s">
        <v>4843</v>
      </c>
      <c r="B56" s="51" t="s">
        <v>2770</v>
      </c>
      <c r="C56" s="51">
        <v>2000282311</v>
      </c>
      <c r="D56" s="431"/>
      <c r="E56" s="431"/>
      <c r="F56" s="431"/>
      <c r="G56" s="6">
        <v>-10827.57</v>
      </c>
      <c r="H56" s="335"/>
      <c r="I56" s="399"/>
      <c r="J56" s="336"/>
      <c r="K56" s="337"/>
      <c r="L56" s="337"/>
      <c r="M56" s="637" t="s">
        <v>138</v>
      </c>
      <c r="N56" s="339"/>
      <c r="O56" s="339"/>
      <c r="P56" s="339" t="s">
        <v>4911</v>
      </c>
      <c r="Q56" s="642"/>
      <c r="R56" s="29"/>
    </row>
    <row r="57" spans="1:18" s="24" customFormat="1" ht="12.75">
      <c r="A57" s="51" t="s">
        <v>4843</v>
      </c>
      <c r="B57" s="51" t="s">
        <v>2770</v>
      </c>
      <c r="C57" s="51">
        <v>2000282510</v>
      </c>
      <c r="D57" s="431"/>
      <c r="E57" s="431"/>
      <c r="F57" s="431"/>
      <c r="G57" s="6">
        <v>-11373.45</v>
      </c>
      <c r="H57" s="335"/>
      <c r="I57" s="399"/>
      <c r="J57" s="336"/>
      <c r="K57" s="337"/>
      <c r="L57" s="337"/>
      <c r="M57" s="637" t="s">
        <v>138</v>
      </c>
      <c r="N57" s="339"/>
      <c r="O57" s="339"/>
      <c r="P57" s="339" t="s">
        <v>4912</v>
      </c>
      <c r="Q57" s="642"/>
      <c r="R57" s="29"/>
    </row>
    <row r="58" spans="1:18" s="24" customFormat="1" ht="12.75">
      <c r="A58" s="341"/>
      <c r="B58" s="341"/>
      <c r="C58" s="341"/>
      <c r="D58" s="431"/>
      <c r="E58" s="431"/>
      <c r="F58" s="431"/>
      <c r="G58" s="353"/>
      <c r="H58" s="335"/>
      <c r="I58" s="399"/>
      <c r="J58" s="336"/>
      <c r="K58" s="337"/>
      <c r="L58" s="337"/>
      <c r="M58" s="637"/>
      <c r="N58" s="339"/>
      <c r="O58" s="339"/>
      <c r="P58" s="339"/>
      <c r="Q58" s="642"/>
      <c r="R58" s="29"/>
    </row>
    <row r="59" spans="1:18" s="24" customFormat="1" ht="12.75">
      <c r="A59" s="341"/>
      <c r="B59" s="341"/>
      <c r="C59" s="341"/>
      <c r="D59" s="431"/>
      <c r="E59" s="431"/>
      <c r="F59" s="431"/>
      <c r="G59" s="353"/>
      <c r="H59" s="335"/>
      <c r="I59" s="399"/>
      <c r="J59" s="336"/>
      <c r="K59" s="337"/>
      <c r="L59" s="337"/>
      <c r="M59" s="637"/>
      <c r="N59" s="339"/>
      <c r="O59" s="339"/>
      <c r="P59" s="339"/>
      <c r="Q59" s="642"/>
      <c r="R59" s="29"/>
    </row>
    <row r="60" spans="1:18" s="24" customFormat="1" ht="12.75">
      <c r="A60" s="341"/>
      <c r="B60" s="341"/>
      <c r="C60" s="341"/>
      <c r="D60" s="431"/>
      <c r="E60" s="431"/>
      <c r="F60" s="431"/>
      <c r="G60" s="353"/>
      <c r="H60" s="335"/>
      <c r="I60" s="399"/>
      <c r="J60" s="336"/>
      <c r="K60" s="337"/>
      <c r="L60" s="337"/>
      <c r="M60" s="637"/>
      <c r="N60" s="339"/>
      <c r="O60" s="339"/>
      <c r="P60" s="339"/>
      <c r="Q60" s="642"/>
      <c r="R60" s="29"/>
    </row>
    <row r="61" spans="1:18" s="24" customFormat="1" ht="12.75">
      <c r="A61" s="341"/>
      <c r="B61" s="341"/>
      <c r="C61" s="341"/>
      <c r="D61" s="431"/>
      <c r="E61" s="431"/>
      <c r="F61" s="431"/>
      <c r="G61" s="353"/>
      <c r="H61" s="335"/>
      <c r="I61" s="399"/>
      <c r="J61" s="336"/>
      <c r="K61" s="337"/>
      <c r="L61" s="337"/>
      <c r="M61" s="637"/>
      <c r="N61" s="339"/>
      <c r="O61" s="339"/>
      <c r="P61" s="339"/>
      <c r="Q61" s="642"/>
      <c r="R61" s="29"/>
    </row>
    <row r="62" spans="1:18" s="24" customFormat="1" ht="12.75">
      <c r="A62" s="341"/>
      <c r="B62" s="341"/>
      <c r="C62" s="341"/>
      <c r="D62" s="431"/>
      <c r="E62" s="431"/>
      <c r="F62" s="431"/>
      <c r="G62" s="353"/>
      <c r="H62" s="335"/>
      <c r="I62" s="399"/>
      <c r="J62" s="336"/>
      <c r="K62" s="337"/>
      <c r="L62" s="337"/>
      <c r="M62" s="637"/>
      <c r="N62" s="339"/>
      <c r="O62" s="339"/>
      <c r="P62" s="339"/>
      <c r="Q62" s="642"/>
      <c r="R62" s="29"/>
    </row>
    <row r="63" spans="1:18" s="24" customFormat="1" ht="12.75">
      <c r="A63" s="341"/>
      <c r="B63" s="341"/>
      <c r="C63" s="341"/>
      <c r="D63" s="431"/>
      <c r="E63" s="431"/>
      <c r="F63" s="431"/>
      <c r="G63" s="353"/>
      <c r="H63" s="335"/>
      <c r="I63" s="399"/>
      <c r="J63" s="336"/>
      <c r="K63" s="337"/>
      <c r="L63" s="337"/>
      <c r="M63" s="637"/>
      <c r="N63" s="339"/>
      <c r="O63" s="339"/>
      <c r="P63" s="339"/>
      <c r="Q63" s="642"/>
      <c r="R63" s="29"/>
    </row>
    <row r="64" spans="1:18" s="24" customFormat="1" ht="12.75">
      <c r="A64" s="341"/>
      <c r="B64" s="341"/>
      <c r="C64" s="341"/>
      <c r="D64" s="431"/>
      <c r="E64" s="431"/>
      <c r="F64" s="431"/>
      <c r="G64" s="353"/>
      <c r="H64" s="335"/>
      <c r="I64" s="399"/>
      <c r="J64" s="336"/>
      <c r="K64" s="337"/>
      <c r="L64" s="337"/>
      <c r="M64" s="637"/>
      <c r="N64" s="339"/>
      <c r="O64" s="339"/>
      <c r="P64" s="339"/>
      <c r="Q64" s="642"/>
      <c r="R64" s="29"/>
    </row>
    <row r="65" spans="1:18" s="24" customFormat="1" ht="12.75">
      <c r="A65" s="341"/>
      <c r="B65" s="341"/>
      <c r="C65" s="341"/>
      <c r="D65" s="431"/>
      <c r="E65" s="431"/>
      <c r="F65" s="431"/>
      <c r="G65" s="353"/>
      <c r="H65" s="335"/>
      <c r="I65" s="399"/>
      <c r="J65" s="336"/>
      <c r="K65" s="337"/>
      <c r="L65" s="337"/>
      <c r="M65" s="637"/>
      <c r="N65" s="339"/>
      <c r="O65" s="339"/>
      <c r="P65" s="339"/>
      <c r="Q65" s="642"/>
      <c r="R65" s="29"/>
    </row>
    <row r="66" spans="1:18" s="24" customFormat="1" ht="12.75">
      <c r="A66" s="341"/>
      <c r="B66" s="341"/>
      <c r="C66" s="341"/>
      <c r="D66" s="431"/>
      <c r="E66" s="431"/>
      <c r="F66" s="431"/>
      <c r="G66" s="353"/>
      <c r="H66" s="335"/>
      <c r="I66" s="399"/>
      <c r="J66" s="336"/>
      <c r="K66" s="337"/>
      <c r="L66" s="337"/>
      <c r="M66" s="637"/>
      <c r="N66" s="339"/>
      <c r="O66" s="339"/>
      <c r="P66" s="339"/>
      <c r="Q66" s="642"/>
      <c r="R66" s="29"/>
    </row>
    <row r="67" spans="1:18" s="24" customFormat="1" ht="12.75">
      <c r="A67" s="478"/>
      <c r="B67" s="478"/>
      <c r="C67" s="478"/>
      <c r="D67" s="431"/>
      <c r="E67" s="431"/>
      <c r="F67" s="431"/>
      <c r="G67" s="446"/>
      <c r="H67" s="335"/>
      <c r="I67" s="399"/>
      <c r="J67" s="336"/>
      <c r="K67" s="337"/>
      <c r="L67" s="337"/>
      <c r="M67" s="637"/>
      <c r="N67" s="339"/>
      <c r="O67" s="339"/>
      <c r="P67" s="339"/>
      <c r="Q67" s="642"/>
      <c r="R67" s="29"/>
    </row>
    <row r="68" spans="1:18" s="24" customFormat="1" ht="12.75">
      <c r="A68" s="478"/>
      <c r="B68" s="478"/>
      <c r="C68" s="478"/>
      <c r="D68" s="431"/>
      <c r="E68" s="431"/>
      <c r="F68" s="431"/>
      <c r="G68" s="446"/>
      <c r="H68" s="335"/>
      <c r="I68" s="399"/>
      <c r="J68" s="336"/>
      <c r="K68" s="337"/>
      <c r="L68" s="337"/>
      <c r="M68" s="637"/>
      <c r="N68" s="339"/>
      <c r="O68" s="339"/>
      <c r="P68" s="339"/>
      <c r="Q68" s="642"/>
      <c r="R68" s="29"/>
    </row>
    <row r="69" spans="1:18" s="24" customFormat="1" ht="12.75">
      <c r="A69" s="478"/>
      <c r="B69" s="478"/>
      <c r="C69" s="478"/>
      <c r="D69" s="431"/>
      <c r="E69" s="431"/>
      <c r="F69" s="431"/>
      <c r="G69" s="446"/>
      <c r="H69" s="335"/>
      <c r="I69" s="399"/>
      <c r="J69" s="336"/>
      <c r="K69" s="337"/>
      <c r="L69" s="337"/>
      <c r="M69" s="637"/>
      <c r="N69" s="339"/>
      <c r="O69" s="339"/>
      <c r="P69" s="339"/>
      <c r="Q69" s="642"/>
      <c r="R69" s="29"/>
    </row>
    <row r="70" spans="1:18" s="24" customFormat="1" ht="13.5" thickBot="1">
      <c r="A70" s="499"/>
      <c r="B70" s="431"/>
      <c r="C70"/>
      <c r="D70" s="334"/>
      <c r="E70" s="333"/>
      <c r="F70" s="333"/>
      <c r="G70" s="2"/>
      <c r="H70" s="335"/>
      <c r="I70" s="399"/>
      <c r="J70" s="336"/>
      <c r="K70" s="337"/>
      <c r="L70" s="337"/>
      <c r="M70" s="338"/>
      <c r="N70" s="339"/>
      <c r="O70" s="339"/>
      <c r="P70" s="339"/>
      <c r="Q70" s="28"/>
      <c r="R70" s="29"/>
    </row>
    <row r="71" spans="1:18" s="32" customFormat="1" ht="12.75" thickBot="1">
      <c r="A71" s="39"/>
      <c r="B71" s="10"/>
      <c r="C71" s="10"/>
      <c r="D71" s="72">
        <f>SUM(D5:D70)</f>
        <v>0</v>
      </c>
      <c r="E71" s="10"/>
      <c r="F71" s="10"/>
      <c r="G71" s="72">
        <f>SUM(G5:G70)</f>
        <v>232810.74999999994</v>
      </c>
      <c r="H71" s="22"/>
      <c r="I71" s="72">
        <f>SUM(I5:I70)</f>
        <v>0</v>
      </c>
      <c r="J71" s="72">
        <f>SUM(J5:J70)</f>
        <v>0</v>
      </c>
      <c r="K71" s="36"/>
      <c r="L71" s="10"/>
      <c r="M71" s="34"/>
      <c r="N71" s="37" t="s">
        <v>223</v>
      </c>
      <c r="O71" s="38">
        <f>SUM(I71:K71)</f>
        <v>0</v>
      </c>
      <c r="Q71" s="33"/>
      <c r="R71" s="9"/>
    </row>
    <row r="72" spans="1:18" s="32" customFormat="1">
      <c r="A72" s="39"/>
      <c r="B72" s="10"/>
      <c r="C72" s="559"/>
      <c r="D72" s="10"/>
      <c r="E72" s="10"/>
      <c r="F72" s="10"/>
      <c r="G72" s="559"/>
      <c r="H72" s="22"/>
      <c r="I72" s="10"/>
      <c r="J72" s="10"/>
      <c r="K72" s="10"/>
      <c r="L72" s="10"/>
      <c r="M72" s="34"/>
      <c r="N72" s="35"/>
      <c r="O72" s="31"/>
      <c r="Q72" s="33"/>
      <c r="R72" s="9"/>
    </row>
  </sheetData>
  <autoFilter ref="A4:R71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topLeftCell="A37" workbookViewId="0">
      <selection activeCell="I31" sqref="I31"/>
    </sheetView>
  </sheetViews>
  <sheetFormatPr baseColWidth="10" defaultRowHeight="12.75"/>
  <cols>
    <col min="3" max="3" width="6.28515625" customWidth="1"/>
    <col min="5" max="5" width="8.5703125" customWidth="1"/>
    <col min="6" max="6" width="19.7109375" bestFit="1" customWidth="1"/>
  </cols>
  <sheetData>
    <row r="1" spans="1:7">
      <c r="A1" s="343" t="s">
        <v>4834</v>
      </c>
      <c r="B1" s="343">
        <v>7300035106</v>
      </c>
      <c r="C1" s="343" t="s">
        <v>2730</v>
      </c>
      <c r="D1" s="343" t="s">
        <v>3329</v>
      </c>
      <c r="E1" s="343" t="s">
        <v>4458</v>
      </c>
      <c r="F1" s="343" t="s">
        <v>2731</v>
      </c>
      <c r="G1" s="344">
        <v>-15671.44</v>
      </c>
    </row>
    <row r="2" spans="1:7">
      <c r="A2" s="343" t="s">
        <v>4834</v>
      </c>
      <c r="B2" s="343">
        <v>7300035107</v>
      </c>
      <c r="C2" s="343" t="s">
        <v>2730</v>
      </c>
      <c r="D2" s="343" t="s">
        <v>3781</v>
      </c>
      <c r="E2" s="343" t="s">
        <v>4776</v>
      </c>
      <c r="F2" s="343" t="s">
        <v>2731</v>
      </c>
      <c r="G2" s="344">
        <v>-11397</v>
      </c>
    </row>
    <row r="3" spans="1:7">
      <c r="A3" s="343" t="s">
        <v>4835</v>
      </c>
      <c r="B3" s="343">
        <v>7300037049</v>
      </c>
      <c r="C3" s="343" t="s">
        <v>2730</v>
      </c>
      <c r="D3" s="343" t="s">
        <v>4369</v>
      </c>
      <c r="E3" s="343" t="s">
        <v>4100</v>
      </c>
      <c r="F3" s="343" t="s">
        <v>2731</v>
      </c>
      <c r="G3" s="344">
        <v>-11648.72</v>
      </c>
    </row>
    <row r="4" spans="1:7">
      <c r="A4" s="343" t="s">
        <v>4835</v>
      </c>
      <c r="B4" s="343">
        <v>7300037050</v>
      </c>
      <c r="C4" s="343" t="s">
        <v>2730</v>
      </c>
      <c r="D4" s="343" t="s">
        <v>4759</v>
      </c>
      <c r="E4" s="343" t="s">
        <v>4760</v>
      </c>
      <c r="F4" s="343" t="s">
        <v>2731</v>
      </c>
      <c r="G4" s="344">
        <v>-35999.440000000002</v>
      </c>
    </row>
    <row r="5" spans="1:7">
      <c r="A5" s="343" t="s">
        <v>4836</v>
      </c>
      <c r="B5" s="343">
        <v>7300037480</v>
      </c>
      <c r="C5" s="343" t="s">
        <v>2730</v>
      </c>
      <c r="D5" s="343" t="s">
        <v>2120</v>
      </c>
      <c r="E5" s="343" t="s">
        <v>2227</v>
      </c>
      <c r="F5" s="343" t="s">
        <v>2731</v>
      </c>
      <c r="G5" s="344">
        <v>-2673.8</v>
      </c>
    </row>
    <row r="6" spans="1:7">
      <c r="A6" s="445" t="s">
        <v>4834</v>
      </c>
      <c r="B6" s="445">
        <v>7400180795</v>
      </c>
      <c r="C6" s="445" t="s">
        <v>2742</v>
      </c>
      <c r="D6" s="445" t="s">
        <v>4837</v>
      </c>
      <c r="E6" s="445" t="s">
        <v>157</v>
      </c>
      <c r="F6" s="445" t="s">
        <v>2834</v>
      </c>
      <c r="G6" s="422">
        <v>1241.2</v>
      </c>
    </row>
    <row r="7" spans="1:7">
      <c r="A7" s="445" t="s">
        <v>4834</v>
      </c>
      <c r="B7" s="445">
        <v>7400180799</v>
      </c>
      <c r="C7" s="445" t="s">
        <v>2742</v>
      </c>
      <c r="D7" s="445" t="s">
        <v>4838</v>
      </c>
      <c r="E7" s="445" t="s">
        <v>157</v>
      </c>
      <c r="F7" s="445" t="s">
        <v>2834</v>
      </c>
      <c r="G7" s="422">
        <v>1241.2</v>
      </c>
    </row>
    <row r="8" spans="1:7">
      <c r="A8" s="445" t="s">
        <v>4834</v>
      </c>
      <c r="B8" s="445">
        <v>7400180802</v>
      </c>
      <c r="C8" s="445" t="s">
        <v>2742</v>
      </c>
      <c r="D8" s="445" t="s">
        <v>4839</v>
      </c>
      <c r="E8" s="445" t="s">
        <v>157</v>
      </c>
      <c r="F8" s="445" t="s">
        <v>2834</v>
      </c>
      <c r="G8" s="422">
        <v>1241.2</v>
      </c>
    </row>
    <row r="9" spans="1:7">
      <c r="A9" s="445" t="s">
        <v>4834</v>
      </c>
      <c r="B9" s="445">
        <v>7400180806</v>
      </c>
      <c r="C9" s="445" t="s">
        <v>2742</v>
      </c>
      <c r="D9" s="445" t="s">
        <v>4840</v>
      </c>
      <c r="E9" s="445" t="s">
        <v>157</v>
      </c>
      <c r="F9" s="445" t="s">
        <v>2834</v>
      </c>
      <c r="G9" s="422">
        <v>1241.2</v>
      </c>
    </row>
    <row r="10" spans="1:7">
      <c r="A10" s="445" t="s">
        <v>4834</v>
      </c>
      <c r="B10" s="445">
        <v>7400180810</v>
      </c>
      <c r="C10" s="445" t="s">
        <v>2742</v>
      </c>
      <c r="D10" s="445" t="s">
        <v>4841</v>
      </c>
      <c r="E10" s="445" t="s">
        <v>157</v>
      </c>
      <c r="F10" s="445" t="s">
        <v>2834</v>
      </c>
      <c r="G10" s="422">
        <v>1241.2</v>
      </c>
    </row>
    <row r="11" spans="1:7">
      <c r="A11" s="445" t="s">
        <v>4834</v>
      </c>
      <c r="B11" s="445">
        <v>7400180814</v>
      </c>
      <c r="C11" s="445" t="s">
        <v>2742</v>
      </c>
      <c r="D11" s="445" t="s">
        <v>4842</v>
      </c>
      <c r="E11" s="445" t="s">
        <v>157</v>
      </c>
      <c r="F11" s="445" t="s">
        <v>2834</v>
      </c>
      <c r="G11" s="422">
        <v>1241.2</v>
      </c>
    </row>
    <row r="12" spans="1:7">
      <c r="A12" s="445" t="s">
        <v>4843</v>
      </c>
      <c r="B12" s="445">
        <v>7400181492</v>
      </c>
      <c r="C12" s="445" t="s">
        <v>2742</v>
      </c>
      <c r="D12" s="445" t="s">
        <v>4846</v>
      </c>
      <c r="E12" s="445" t="s">
        <v>157</v>
      </c>
      <c r="F12" s="445" t="s">
        <v>2834</v>
      </c>
      <c r="G12" s="422">
        <v>1241.2</v>
      </c>
    </row>
    <row r="13" spans="1:7">
      <c r="A13" s="445" t="s">
        <v>4843</v>
      </c>
      <c r="B13" s="445">
        <v>7400181496</v>
      </c>
      <c r="C13" s="445" t="s">
        <v>2742</v>
      </c>
      <c r="D13" s="445" t="s">
        <v>4847</v>
      </c>
      <c r="E13" s="445" t="s">
        <v>157</v>
      </c>
      <c r="F13" s="445" t="s">
        <v>2834</v>
      </c>
      <c r="G13" s="422">
        <v>1241.2</v>
      </c>
    </row>
    <row r="14" spans="1:7">
      <c r="A14" s="445" t="s">
        <v>4835</v>
      </c>
      <c r="B14" s="445">
        <v>7400183526</v>
      </c>
      <c r="C14" s="445" t="s">
        <v>2742</v>
      </c>
      <c r="D14" s="445" t="s">
        <v>4849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4836</v>
      </c>
      <c r="B15" s="445">
        <v>7400186645</v>
      </c>
      <c r="C15" s="445" t="s">
        <v>2742</v>
      </c>
      <c r="D15" s="445" t="s">
        <v>4863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4836</v>
      </c>
      <c r="B16" s="445">
        <v>7400186649</v>
      </c>
      <c r="C16" s="445" t="s">
        <v>2742</v>
      </c>
      <c r="D16" s="445" t="s">
        <v>4864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4836</v>
      </c>
      <c r="B17" s="445">
        <v>7400186653</v>
      </c>
      <c r="C17" s="445" t="s">
        <v>2742</v>
      </c>
      <c r="D17" s="445" t="s">
        <v>4865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4836</v>
      </c>
      <c r="B18" s="445">
        <v>7400186657</v>
      </c>
      <c r="C18" s="445" t="s">
        <v>2742</v>
      </c>
      <c r="D18" s="445" t="s">
        <v>4866</v>
      </c>
      <c r="E18" s="445" t="s">
        <v>157</v>
      </c>
      <c r="F18" s="445" t="s">
        <v>2834</v>
      </c>
      <c r="G18" s="422">
        <v>1241.2</v>
      </c>
    </row>
    <row r="19" spans="1:7">
      <c r="A19" s="445" t="s">
        <v>4867</v>
      </c>
      <c r="B19" s="445">
        <v>7400190238</v>
      </c>
      <c r="C19" s="445" t="s">
        <v>2742</v>
      </c>
      <c r="D19" s="445" t="s">
        <v>4868</v>
      </c>
      <c r="E19" s="445" t="s">
        <v>157</v>
      </c>
      <c r="F19" s="445" t="s">
        <v>2834</v>
      </c>
      <c r="G19" s="422">
        <v>1241.2</v>
      </c>
    </row>
    <row r="20" spans="1:7">
      <c r="A20" s="445" t="s">
        <v>4867</v>
      </c>
      <c r="B20" s="445">
        <v>7400190242</v>
      </c>
      <c r="C20" s="445" t="s">
        <v>2742</v>
      </c>
      <c r="D20" s="445" t="s">
        <v>4869</v>
      </c>
      <c r="E20" s="445" t="s">
        <v>157</v>
      </c>
      <c r="F20" s="445" t="s">
        <v>2834</v>
      </c>
      <c r="G20" s="422">
        <v>1241.2</v>
      </c>
    </row>
    <row r="21" spans="1:7">
      <c r="A21" s="445" t="s">
        <v>4867</v>
      </c>
      <c r="B21" s="445">
        <v>7400190246</v>
      </c>
      <c r="C21" s="445" t="s">
        <v>2742</v>
      </c>
      <c r="D21" s="445" t="s">
        <v>4870</v>
      </c>
      <c r="E21" s="445" t="s">
        <v>157</v>
      </c>
      <c r="F21" s="445" t="s">
        <v>2834</v>
      </c>
      <c r="G21" s="422">
        <v>1241.2</v>
      </c>
    </row>
    <row r="22" spans="1:7">
      <c r="A22" s="487" t="s">
        <v>4836</v>
      </c>
      <c r="B22" s="487">
        <v>7400186580</v>
      </c>
      <c r="C22" s="487" t="s">
        <v>2742</v>
      </c>
      <c r="D22" s="487" t="s">
        <v>4861</v>
      </c>
      <c r="E22" s="487" t="s">
        <v>4855</v>
      </c>
      <c r="F22" s="487" t="s">
        <v>2834</v>
      </c>
      <c r="G22" s="858">
        <v>1115.92</v>
      </c>
    </row>
    <row r="23" spans="1:7">
      <c r="A23" t="s">
        <v>4835</v>
      </c>
      <c r="B23">
        <v>7400183560</v>
      </c>
      <c r="C23" t="s">
        <v>2742</v>
      </c>
      <c r="D23" t="s">
        <v>3799</v>
      </c>
      <c r="E23" t="s">
        <v>4856</v>
      </c>
      <c r="F23" t="s">
        <v>2834</v>
      </c>
      <c r="G23" s="2">
        <v>7990.08</v>
      </c>
    </row>
    <row r="24" spans="1:7">
      <c r="A24" t="s">
        <v>4835</v>
      </c>
      <c r="B24">
        <v>7400183563</v>
      </c>
      <c r="C24" t="s">
        <v>2742</v>
      </c>
      <c r="D24" t="s">
        <v>4360</v>
      </c>
      <c r="E24" t="s">
        <v>4856</v>
      </c>
      <c r="F24" t="s">
        <v>2834</v>
      </c>
      <c r="G24" s="2">
        <v>8080.56</v>
      </c>
    </row>
    <row r="25" spans="1:7">
      <c r="A25" t="s">
        <v>4835</v>
      </c>
      <c r="B25">
        <v>7400183565</v>
      </c>
      <c r="C25" t="s">
        <v>2742</v>
      </c>
      <c r="D25" t="s">
        <v>4445</v>
      </c>
      <c r="E25" t="s">
        <v>4856</v>
      </c>
      <c r="F25" t="s">
        <v>2834</v>
      </c>
      <c r="G25" s="2">
        <v>8080.56</v>
      </c>
    </row>
    <row r="26" spans="1:7">
      <c r="A26" t="s">
        <v>4835</v>
      </c>
      <c r="B26">
        <v>7400183536</v>
      </c>
      <c r="C26" t="s">
        <v>2742</v>
      </c>
      <c r="D26" t="s">
        <v>4850</v>
      </c>
      <c r="E26" t="s">
        <v>4751</v>
      </c>
      <c r="F26" t="s">
        <v>2834</v>
      </c>
      <c r="G26" s="2">
        <v>8117.68</v>
      </c>
    </row>
    <row r="27" spans="1:7">
      <c r="A27" t="s">
        <v>4836</v>
      </c>
      <c r="B27">
        <v>7400186583</v>
      </c>
      <c r="C27" t="s">
        <v>2742</v>
      </c>
      <c r="D27" t="s">
        <v>4529</v>
      </c>
      <c r="E27" t="s">
        <v>4862</v>
      </c>
      <c r="F27" t="s">
        <v>2834</v>
      </c>
      <c r="G27" s="2">
        <v>9100.2000000000007</v>
      </c>
    </row>
    <row r="28" spans="1:7">
      <c r="A28" t="s">
        <v>4836</v>
      </c>
      <c r="B28">
        <v>7400186577</v>
      </c>
      <c r="C28" t="s">
        <v>2742</v>
      </c>
      <c r="D28" t="s">
        <v>953</v>
      </c>
      <c r="E28" t="s">
        <v>4855</v>
      </c>
      <c r="F28" t="s">
        <v>2834</v>
      </c>
      <c r="G28" s="2">
        <v>10286.879999999999</v>
      </c>
    </row>
    <row r="29" spans="1:7">
      <c r="A29" t="s">
        <v>4834</v>
      </c>
      <c r="B29">
        <v>7400180821</v>
      </c>
      <c r="C29" t="s">
        <v>2742</v>
      </c>
      <c r="D29" t="s">
        <v>3781</v>
      </c>
      <c r="E29" t="s">
        <v>4776</v>
      </c>
      <c r="F29" t="s">
        <v>2834</v>
      </c>
      <c r="G29" s="2">
        <v>11397</v>
      </c>
    </row>
    <row r="30" spans="1:7">
      <c r="A30" t="s">
        <v>4843</v>
      </c>
      <c r="B30">
        <v>7400181498</v>
      </c>
      <c r="C30" t="s">
        <v>2742</v>
      </c>
      <c r="D30" t="s">
        <v>4848</v>
      </c>
      <c r="E30" t="s">
        <v>4751</v>
      </c>
      <c r="F30" t="s">
        <v>2834</v>
      </c>
      <c r="G30" s="2">
        <v>11456.16</v>
      </c>
    </row>
    <row r="31" spans="1:7">
      <c r="A31" t="s">
        <v>4835</v>
      </c>
      <c r="B31">
        <v>7400183540</v>
      </c>
      <c r="C31" t="s">
        <v>2742</v>
      </c>
      <c r="D31" t="s">
        <v>4851</v>
      </c>
      <c r="E31" t="s">
        <v>4751</v>
      </c>
      <c r="F31" t="s">
        <v>2834</v>
      </c>
      <c r="G31" s="2">
        <v>11456.16</v>
      </c>
    </row>
    <row r="32" spans="1:7">
      <c r="A32" t="s">
        <v>4836</v>
      </c>
      <c r="B32">
        <v>7400186562</v>
      </c>
      <c r="C32" t="s">
        <v>2742</v>
      </c>
      <c r="D32" t="s">
        <v>4857</v>
      </c>
      <c r="E32" t="s">
        <v>4749</v>
      </c>
      <c r="F32" t="s">
        <v>2834</v>
      </c>
      <c r="G32" s="2">
        <v>11456.16</v>
      </c>
    </row>
    <row r="33" spans="1:7">
      <c r="A33" t="s">
        <v>4836</v>
      </c>
      <c r="B33">
        <v>7400186565</v>
      </c>
      <c r="C33" t="s">
        <v>2742</v>
      </c>
      <c r="D33" t="s">
        <v>4858</v>
      </c>
      <c r="E33" t="s">
        <v>4751</v>
      </c>
      <c r="F33" t="s">
        <v>2834</v>
      </c>
      <c r="G33" s="2">
        <v>11456.16</v>
      </c>
    </row>
    <row r="34" spans="1:7">
      <c r="A34" t="s">
        <v>4835</v>
      </c>
      <c r="B34">
        <v>7400183532</v>
      </c>
      <c r="C34" t="s">
        <v>2742</v>
      </c>
      <c r="D34" t="s">
        <v>4369</v>
      </c>
      <c r="E34" t="s">
        <v>4749</v>
      </c>
      <c r="F34" t="s">
        <v>2834</v>
      </c>
      <c r="G34" s="2">
        <v>11647.56</v>
      </c>
    </row>
    <row r="35" spans="1:7">
      <c r="A35" t="s">
        <v>4835</v>
      </c>
      <c r="B35">
        <v>7400183568</v>
      </c>
      <c r="C35" t="s">
        <v>2742</v>
      </c>
      <c r="D35" t="s">
        <v>3877</v>
      </c>
      <c r="E35" t="s">
        <v>4856</v>
      </c>
      <c r="F35" t="s">
        <v>2834</v>
      </c>
      <c r="G35" s="2">
        <v>13170.64</v>
      </c>
    </row>
    <row r="36" spans="1:7">
      <c r="A36" t="s">
        <v>4835</v>
      </c>
      <c r="B36">
        <v>7400183571</v>
      </c>
      <c r="C36" t="s">
        <v>2742</v>
      </c>
      <c r="D36" t="s">
        <v>4029</v>
      </c>
      <c r="E36" t="s">
        <v>4856</v>
      </c>
      <c r="F36" t="s">
        <v>2834</v>
      </c>
      <c r="G36" s="2">
        <v>13170.64</v>
      </c>
    </row>
    <row r="37" spans="1:7">
      <c r="A37" t="s">
        <v>4836</v>
      </c>
      <c r="B37">
        <v>7400186586</v>
      </c>
      <c r="C37" t="s">
        <v>2742</v>
      </c>
      <c r="D37" t="s">
        <v>3874</v>
      </c>
      <c r="E37" t="s">
        <v>4856</v>
      </c>
      <c r="F37" t="s">
        <v>2834</v>
      </c>
      <c r="G37" s="2">
        <v>13170.64</v>
      </c>
    </row>
    <row r="38" spans="1:7">
      <c r="A38" t="s">
        <v>4835</v>
      </c>
      <c r="B38">
        <v>7400183557</v>
      </c>
      <c r="C38" t="s">
        <v>2742</v>
      </c>
      <c r="D38" t="s">
        <v>4174</v>
      </c>
      <c r="E38" t="s">
        <v>4856</v>
      </c>
      <c r="F38" t="s">
        <v>2834</v>
      </c>
      <c r="G38" s="2">
        <v>13500.08</v>
      </c>
    </row>
    <row r="39" spans="1:7">
      <c r="A39" t="s">
        <v>4835</v>
      </c>
      <c r="B39">
        <v>7400183548</v>
      </c>
      <c r="C39" t="s">
        <v>2742</v>
      </c>
      <c r="D39" t="s">
        <v>4854</v>
      </c>
      <c r="E39" t="s">
        <v>4855</v>
      </c>
      <c r="F39" t="s">
        <v>2834</v>
      </c>
      <c r="G39" s="2">
        <v>14316.72</v>
      </c>
    </row>
    <row r="40" spans="1:7">
      <c r="A40" t="s">
        <v>4836</v>
      </c>
      <c r="B40">
        <v>7400186574</v>
      </c>
      <c r="C40" t="s">
        <v>2742</v>
      </c>
      <c r="D40" t="s">
        <v>3155</v>
      </c>
      <c r="E40" t="s">
        <v>4853</v>
      </c>
      <c r="F40" t="s">
        <v>2834</v>
      </c>
      <c r="G40" s="2">
        <v>15699.44</v>
      </c>
    </row>
    <row r="41" spans="1:7">
      <c r="A41" t="s">
        <v>4835</v>
      </c>
      <c r="B41">
        <v>7400183546</v>
      </c>
      <c r="C41" t="s">
        <v>2742</v>
      </c>
      <c r="D41" t="s">
        <v>4852</v>
      </c>
      <c r="E41" t="s">
        <v>4853</v>
      </c>
      <c r="F41" t="s">
        <v>2834</v>
      </c>
      <c r="G41" s="2">
        <v>18456.759999999998</v>
      </c>
    </row>
    <row r="42" spans="1:7">
      <c r="A42" t="s">
        <v>4835</v>
      </c>
      <c r="B42">
        <v>7400183551</v>
      </c>
      <c r="C42" t="s">
        <v>2742</v>
      </c>
      <c r="D42" t="s">
        <v>4742</v>
      </c>
      <c r="E42" t="s">
        <v>4855</v>
      </c>
      <c r="F42" t="s">
        <v>2834</v>
      </c>
      <c r="G42" s="2">
        <v>18456.759999999998</v>
      </c>
    </row>
    <row r="43" spans="1:7">
      <c r="A43" t="s">
        <v>4836</v>
      </c>
      <c r="B43">
        <v>7400186571</v>
      </c>
      <c r="C43" t="s">
        <v>2742</v>
      </c>
      <c r="D43" t="s">
        <v>4859</v>
      </c>
      <c r="E43" t="s">
        <v>4860</v>
      </c>
      <c r="F43" t="s">
        <v>2834</v>
      </c>
      <c r="G43" s="2">
        <v>21428.68</v>
      </c>
    </row>
    <row r="44" spans="1:7">
      <c r="A44" t="s">
        <v>4836</v>
      </c>
      <c r="B44">
        <v>7400186568</v>
      </c>
      <c r="C44" t="s">
        <v>2742</v>
      </c>
      <c r="D44" t="s">
        <v>1987</v>
      </c>
      <c r="E44" t="s">
        <v>4776</v>
      </c>
      <c r="F44" t="s">
        <v>2834</v>
      </c>
      <c r="G44" s="2">
        <v>28781.919999999998</v>
      </c>
    </row>
    <row r="45" spans="1:7">
      <c r="A45" t="s">
        <v>4843</v>
      </c>
      <c r="B45">
        <v>7400181489</v>
      </c>
      <c r="C45" t="s">
        <v>2742</v>
      </c>
      <c r="D45" t="s">
        <v>4844</v>
      </c>
      <c r="E45" t="s">
        <v>4845</v>
      </c>
      <c r="F45" t="s">
        <v>2834</v>
      </c>
      <c r="G45" s="2">
        <v>28830.639999999999</v>
      </c>
    </row>
    <row r="46" spans="1:7">
      <c r="A46" t="s">
        <v>4835</v>
      </c>
      <c r="B46">
        <v>7400183554</v>
      </c>
      <c r="C46" t="s">
        <v>2742</v>
      </c>
      <c r="D46" t="s">
        <v>4759</v>
      </c>
      <c r="E46" t="s">
        <v>4856</v>
      </c>
      <c r="F46" t="s">
        <v>2834</v>
      </c>
      <c r="G46" s="2">
        <v>35999.440000000002</v>
      </c>
    </row>
    <row r="47" spans="1:7">
      <c r="A47" s="51" t="s">
        <v>4843</v>
      </c>
      <c r="B47" s="51">
        <v>7300035546</v>
      </c>
      <c r="C47" s="51" t="s">
        <v>2769</v>
      </c>
      <c r="D47" s="51">
        <v>2000281255</v>
      </c>
      <c r="E47" s="51"/>
      <c r="F47" s="51" t="s">
        <v>2770</v>
      </c>
      <c r="G47" s="6">
        <v>-10827.57</v>
      </c>
    </row>
    <row r="48" spans="1:7">
      <c r="A48" s="51" t="s">
        <v>4843</v>
      </c>
      <c r="B48" s="51">
        <v>7300035750</v>
      </c>
      <c r="C48" s="51" t="s">
        <v>2769</v>
      </c>
      <c r="D48" s="51">
        <v>2000281454</v>
      </c>
      <c r="E48" s="51"/>
      <c r="F48" s="51" t="s">
        <v>2770</v>
      </c>
      <c r="G48" s="6">
        <v>-11373.45</v>
      </c>
    </row>
    <row r="49" spans="1:7">
      <c r="A49" s="51" t="s">
        <v>4843</v>
      </c>
      <c r="B49" s="51">
        <v>7300035936</v>
      </c>
      <c r="C49" s="51" t="s">
        <v>2769</v>
      </c>
      <c r="D49" s="51">
        <v>2000281650</v>
      </c>
      <c r="E49" s="51"/>
      <c r="F49" s="51" t="s">
        <v>2770</v>
      </c>
      <c r="G49" s="6">
        <v>-5253</v>
      </c>
    </row>
    <row r="50" spans="1:7">
      <c r="A50" s="51" t="s">
        <v>4843</v>
      </c>
      <c r="B50" s="51">
        <v>7300036086</v>
      </c>
      <c r="C50" s="51" t="s">
        <v>2769</v>
      </c>
      <c r="D50" s="51">
        <v>2000281867</v>
      </c>
      <c r="E50" s="51"/>
      <c r="F50" s="51" t="s">
        <v>2770</v>
      </c>
      <c r="G50" s="6">
        <v>-11373.45</v>
      </c>
    </row>
    <row r="51" spans="1:7">
      <c r="A51" s="51" t="s">
        <v>4843</v>
      </c>
      <c r="B51" s="51">
        <v>7300036380</v>
      </c>
      <c r="C51" s="51" t="s">
        <v>2769</v>
      </c>
      <c r="D51" s="51">
        <v>2000282063</v>
      </c>
      <c r="E51" s="51"/>
      <c r="F51" s="51" t="s">
        <v>2770</v>
      </c>
      <c r="G51" s="6">
        <v>-5253</v>
      </c>
    </row>
    <row r="52" spans="1:7">
      <c r="A52" s="51" t="s">
        <v>4843</v>
      </c>
      <c r="B52" s="51">
        <v>7300036615</v>
      </c>
      <c r="C52" s="51" t="s">
        <v>2769</v>
      </c>
      <c r="D52" s="51">
        <v>2000282311</v>
      </c>
      <c r="E52" s="51"/>
      <c r="F52" s="51" t="s">
        <v>2770</v>
      </c>
      <c r="G52" s="6">
        <v>-10827.57</v>
      </c>
    </row>
    <row r="53" spans="1:7">
      <c r="A53" s="51" t="s">
        <v>4843</v>
      </c>
      <c r="B53" s="51">
        <v>7300036802</v>
      </c>
      <c r="C53" s="51" t="s">
        <v>2769</v>
      </c>
      <c r="D53" s="51">
        <v>2000282510</v>
      </c>
      <c r="E53" s="51"/>
      <c r="F53" s="51" t="s">
        <v>2770</v>
      </c>
      <c r="G53" s="6">
        <v>-11373.45</v>
      </c>
    </row>
    <row r="54" spans="1:7">
      <c r="A54" t="s">
        <v>4830</v>
      </c>
      <c r="G54" s="6">
        <f>SUM(G1:G53)</f>
        <v>232810.74999999994</v>
      </c>
    </row>
    <row r="55" spans="1:7">
      <c r="A55" t="s">
        <v>4831</v>
      </c>
    </row>
    <row r="56" spans="1:7">
      <c r="A56" t="s">
        <v>4832</v>
      </c>
    </row>
  </sheetData>
  <sortState ref="A6:G46">
    <sortCondition ref="G6:G46"/>
  </sortState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77"/>
  <sheetViews>
    <sheetView workbookViewId="0">
      <selection activeCell="B63" sqref="B63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4874</v>
      </c>
      <c r="E1" s="40"/>
      <c r="K1" s="859"/>
      <c r="L1" s="859"/>
      <c r="M1" s="859"/>
    </row>
    <row r="2" spans="1:13" ht="15">
      <c r="A2" s="859"/>
      <c r="B2" s="859"/>
      <c r="C2" s="859"/>
      <c r="D2" s="859"/>
      <c r="E2" s="859"/>
      <c r="F2" s="860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860"/>
      <c r="K3" s="41" t="s">
        <v>187</v>
      </c>
      <c r="L3" s="42"/>
      <c r="M3" s="859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859"/>
    </row>
    <row r="5" spans="1:13" ht="15" customHeight="1">
      <c r="A5" s="637" t="s">
        <v>138</v>
      </c>
      <c r="B5" s="339" t="s">
        <v>3819</v>
      </c>
      <c r="C5" s="339" t="s">
        <v>136</v>
      </c>
      <c r="D5" s="2">
        <v>7990.08</v>
      </c>
      <c r="E5" s="335"/>
      <c r="F5" s="751" t="s">
        <v>190</v>
      </c>
      <c r="G5" s="357"/>
      <c r="H5" s="357"/>
      <c r="I5" s="357"/>
      <c r="L5" s="42"/>
      <c r="M5" s="859"/>
    </row>
    <row r="6" spans="1:13" ht="15" customHeight="1">
      <c r="A6" s="637" t="s">
        <v>138</v>
      </c>
      <c r="B6" s="398" t="s">
        <v>4404</v>
      </c>
      <c r="C6" s="339" t="s">
        <v>136</v>
      </c>
      <c r="D6" s="2">
        <v>8080.56</v>
      </c>
      <c r="E6" s="335"/>
      <c r="F6" s="751" t="s">
        <v>190</v>
      </c>
      <c r="G6" s="357"/>
      <c r="H6" s="357"/>
      <c r="I6" s="357"/>
      <c r="L6" s="42"/>
      <c r="M6" s="859"/>
    </row>
    <row r="7" spans="1:13" ht="15" customHeight="1">
      <c r="A7" s="637" t="s">
        <v>138</v>
      </c>
      <c r="B7" s="398" t="s">
        <v>4467</v>
      </c>
      <c r="C7" s="339" t="s">
        <v>136</v>
      </c>
      <c r="D7" s="2">
        <v>8080.56</v>
      </c>
      <c r="E7" s="335"/>
      <c r="F7" s="751" t="s">
        <v>190</v>
      </c>
      <c r="G7" s="357"/>
      <c r="H7" s="357"/>
      <c r="I7" s="357"/>
      <c r="L7" s="42"/>
      <c r="M7" s="859"/>
    </row>
    <row r="8" spans="1:13" ht="15" customHeight="1">
      <c r="A8" s="637" t="s">
        <v>138</v>
      </c>
      <c r="B8" s="339" t="s">
        <v>4563</v>
      </c>
      <c r="C8" s="339" t="s">
        <v>136</v>
      </c>
      <c r="D8" s="48">
        <v>9100.2000000000007</v>
      </c>
      <c r="E8" s="335"/>
      <c r="F8" s="751" t="s">
        <v>190</v>
      </c>
      <c r="G8" s="357"/>
      <c r="H8" s="357"/>
      <c r="I8" s="357"/>
      <c r="L8" s="42"/>
      <c r="M8" s="859"/>
    </row>
    <row r="9" spans="1:13" ht="15" customHeight="1" thickBot="1">
      <c r="A9" s="638" t="s">
        <v>138</v>
      </c>
      <c r="B9" s="362" t="s">
        <v>746</v>
      </c>
      <c r="C9" s="362" t="s">
        <v>136</v>
      </c>
      <c r="D9" s="87">
        <v>15699.44</v>
      </c>
      <c r="E9" s="364"/>
      <c r="F9" s="753" t="s">
        <v>190</v>
      </c>
      <c r="G9" s="367"/>
      <c r="H9" s="367"/>
      <c r="I9" s="367"/>
      <c r="L9" s="42"/>
      <c r="M9" s="859"/>
    </row>
    <row r="10" spans="1:13" ht="15" customHeight="1">
      <c r="A10" s="637" t="s">
        <v>138</v>
      </c>
      <c r="B10" s="339" t="s">
        <v>4878</v>
      </c>
      <c r="C10" s="339" t="s">
        <v>2905</v>
      </c>
      <c r="D10" s="422">
        <v>1241.2</v>
      </c>
      <c r="E10" s="335"/>
      <c r="F10" s="751" t="s">
        <v>137</v>
      </c>
      <c r="G10" s="357"/>
      <c r="H10" s="357"/>
      <c r="I10" s="357"/>
      <c r="L10" s="42"/>
      <c r="M10" s="859"/>
    </row>
    <row r="11" spans="1:13" ht="15" customHeight="1">
      <c r="A11" s="637" t="s">
        <v>138</v>
      </c>
      <c r="B11" s="339" t="s">
        <v>4879</v>
      </c>
      <c r="C11" s="339" t="s">
        <v>2905</v>
      </c>
      <c r="D11" s="422">
        <v>1241.2</v>
      </c>
      <c r="E11" s="335"/>
      <c r="F11" s="751" t="s">
        <v>137</v>
      </c>
      <c r="G11" s="357"/>
      <c r="H11" s="357"/>
      <c r="I11" s="357"/>
      <c r="L11" s="42"/>
      <c r="M11" s="859"/>
    </row>
    <row r="12" spans="1:13" ht="15" customHeight="1">
      <c r="A12" s="637" t="s">
        <v>138</v>
      </c>
      <c r="B12" s="339" t="s">
        <v>4880</v>
      </c>
      <c r="C12" s="339" t="s">
        <v>2905</v>
      </c>
      <c r="D12" s="422">
        <v>1241.2</v>
      </c>
      <c r="E12" s="335"/>
      <c r="F12" s="751" t="s">
        <v>137</v>
      </c>
      <c r="G12" s="357"/>
      <c r="H12" s="357"/>
      <c r="I12" s="357"/>
      <c r="L12" s="42"/>
      <c r="M12" s="859"/>
    </row>
    <row r="13" spans="1:13" ht="15" customHeight="1">
      <c r="A13" s="637" t="s">
        <v>138</v>
      </c>
      <c r="B13" s="339" t="s">
        <v>4884</v>
      </c>
      <c r="C13" s="339" t="s">
        <v>2905</v>
      </c>
      <c r="D13" s="422">
        <v>1241.2</v>
      </c>
      <c r="E13" s="335"/>
      <c r="F13" s="751" t="s">
        <v>137</v>
      </c>
      <c r="G13" s="357"/>
      <c r="H13" s="357"/>
      <c r="I13" s="357"/>
      <c r="L13" s="42"/>
      <c r="M13" s="859"/>
    </row>
    <row r="14" spans="1:13" ht="15" customHeight="1">
      <c r="A14" s="637" t="s">
        <v>138</v>
      </c>
      <c r="B14" s="339" t="s">
        <v>4885</v>
      </c>
      <c r="C14" s="339" t="s">
        <v>2905</v>
      </c>
      <c r="D14" s="569">
        <v>1241.2</v>
      </c>
      <c r="E14" s="335"/>
      <c r="F14" s="751" t="s">
        <v>137</v>
      </c>
      <c r="G14" s="357"/>
      <c r="H14" s="357"/>
      <c r="I14" s="357"/>
      <c r="L14" s="42"/>
      <c r="M14" s="859"/>
    </row>
    <row r="15" spans="1:13" ht="15" customHeight="1" thickBot="1">
      <c r="A15" s="638" t="s">
        <v>138</v>
      </c>
      <c r="B15" s="362" t="s">
        <v>4886</v>
      </c>
      <c r="C15" s="362" t="s">
        <v>2905</v>
      </c>
      <c r="D15" s="505">
        <v>1241.2</v>
      </c>
      <c r="E15" s="364"/>
      <c r="F15" s="753" t="s">
        <v>137</v>
      </c>
      <c r="G15" s="367"/>
      <c r="H15" s="367"/>
      <c r="I15" s="367"/>
      <c r="L15" s="42"/>
      <c r="M15" s="859"/>
    </row>
    <row r="16" spans="1:13" ht="15" customHeight="1">
      <c r="A16" s="637" t="s">
        <v>138</v>
      </c>
      <c r="B16" s="339" t="s">
        <v>4887</v>
      </c>
      <c r="C16" s="339" t="s">
        <v>3895</v>
      </c>
      <c r="D16" s="422">
        <v>1241.2</v>
      </c>
      <c r="E16" s="335"/>
      <c r="F16" s="751" t="s">
        <v>137</v>
      </c>
      <c r="G16" s="357"/>
      <c r="H16" s="357"/>
      <c r="I16" s="357"/>
      <c r="L16" s="42"/>
      <c r="M16" s="859"/>
    </row>
    <row r="17" spans="1:13" ht="15" customHeight="1">
      <c r="A17" s="637" t="s">
        <v>138</v>
      </c>
      <c r="B17" s="398" t="s">
        <v>3916</v>
      </c>
      <c r="C17" s="339" t="s">
        <v>3895</v>
      </c>
      <c r="D17" s="2">
        <v>13170.64</v>
      </c>
      <c r="E17" s="335"/>
      <c r="F17" s="751" t="s">
        <v>190</v>
      </c>
      <c r="G17" s="357"/>
      <c r="H17" s="357"/>
      <c r="I17" s="357"/>
      <c r="L17" s="42"/>
      <c r="M17" s="859"/>
    </row>
    <row r="18" spans="1:13" ht="15" customHeight="1">
      <c r="A18" s="637" t="s">
        <v>138</v>
      </c>
      <c r="B18" s="398" t="s">
        <v>4049</v>
      </c>
      <c r="C18" s="339" t="s">
        <v>3895</v>
      </c>
      <c r="D18" s="2">
        <v>13170.64</v>
      </c>
      <c r="E18" s="335"/>
      <c r="F18" s="751" t="s">
        <v>190</v>
      </c>
      <c r="G18" s="357"/>
      <c r="H18" s="357"/>
      <c r="I18" s="357"/>
      <c r="L18" s="42"/>
      <c r="M18" s="859"/>
    </row>
    <row r="19" spans="1:13" ht="15" customHeight="1" thickBot="1">
      <c r="A19" s="638" t="s">
        <v>138</v>
      </c>
      <c r="B19" s="362" t="s">
        <v>3913</v>
      </c>
      <c r="C19" s="362" t="s">
        <v>3895</v>
      </c>
      <c r="D19" s="87">
        <v>13170.64</v>
      </c>
      <c r="E19" s="364"/>
      <c r="F19" s="753" t="s">
        <v>190</v>
      </c>
      <c r="G19" s="367"/>
      <c r="H19" s="367"/>
      <c r="I19" s="367"/>
      <c r="L19" s="42"/>
      <c r="M19" s="859"/>
    </row>
    <row r="20" spans="1:13" ht="15" customHeight="1">
      <c r="A20" s="637" t="s">
        <v>138</v>
      </c>
      <c r="B20" s="339" t="s">
        <v>4881</v>
      </c>
      <c r="C20" s="339" t="s">
        <v>844</v>
      </c>
      <c r="D20" s="422">
        <v>1241.2</v>
      </c>
      <c r="E20" s="335"/>
      <c r="F20" s="751" t="s">
        <v>137</v>
      </c>
      <c r="G20" s="357"/>
      <c r="H20" s="357"/>
      <c r="I20" s="357"/>
      <c r="L20" s="42"/>
      <c r="M20" s="859"/>
    </row>
    <row r="21" spans="1:13" ht="15" customHeight="1" thickBot="1">
      <c r="A21" s="638" t="s">
        <v>138</v>
      </c>
      <c r="B21" s="362" t="s">
        <v>4882</v>
      </c>
      <c r="C21" s="362" t="s">
        <v>844</v>
      </c>
      <c r="D21" s="505">
        <v>1241.2</v>
      </c>
      <c r="E21" s="364"/>
      <c r="F21" s="753" t="s">
        <v>137</v>
      </c>
      <c r="G21" s="367"/>
      <c r="H21" s="367"/>
      <c r="I21" s="367"/>
      <c r="L21" s="42"/>
      <c r="M21" s="859"/>
    </row>
    <row r="22" spans="1:13" ht="15" customHeight="1" thickBot="1">
      <c r="A22" s="639" t="s">
        <v>138</v>
      </c>
      <c r="B22" s="372" t="s">
        <v>4900</v>
      </c>
      <c r="C22" s="372" t="s">
        <v>1296</v>
      </c>
      <c r="D22" s="98">
        <v>21428.68</v>
      </c>
      <c r="E22" s="373"/>
      <c r="F22" s="755" t="s">
        <v>190</v>
      </c>
      <c r="G22" s="375"/>
      <c r="H22" s="375"/>
      <c r="I22" s="375"/>
      <c r="L22" s="42"/>
      <c r="M22" s="859"/>
    </row>
    <row r="23" spans="1:13" ht="15" customHeight="1">
      <c r="A23" s="637" t="s">
        <v>138</v>
      </c>
      <c r="B23" s="339" t="s">
        <v>4877</v>
      </c>
      <c r="C23" s="339" t="s">
        <v>383</v>
      </c>
      <c r="D23" s="422">
        <v>1241.2</v>
      </c>
      <c r="E23" s="335"/>
      <c r="F23" s="751" t="s">
        <v>137</v>
      </c>
      <c r="G23" s="357"/>
      <c r="H23" s="357"/>
      <c r="I23" s="357"/>
      <c r="L23" s="42"/>
      <c r="M23" s="859"/>
    </row>
    <row r="24" spans="1:13" ht="15" customHeight="1" thickBot="1">
      <c r="A24" s="638" t="s">
        <v>138</v>
      </c>
      <c r="B24" s="401" t="s">
        <v>4901</v>
      </c>
      <c r="C24" s="362" t="s">
        <v>383</v>
      </c>
      <c r="D24" s="87">
        <v>28830.639999999999</v>
      </c>
      <c r="E24" s="364"/>
      <c r="F24" s="753" t="s">
        <v>190</v>
      </c>
      <c r="G24" s="367"/>
      <c r="H24" s="367"/>
      <c r="I24" s="367"/>
      <c r="L24" s="42"/>
      <c r="M24" s="859"/>
    </row>
    <row r="25" spans="1:13" ht="15" customHeight="1">
      <c r="A25" s="637" t="s">
        <v>138</v>
      </c>
      <c r="B25" s="398" t="s">
        <v>4891</v>
      </c>
      <c r="C25" s="339" t="s">
        <v>4387</v>
      </c>
      <c r="D25" s="858">
        <v>1115.92</v>
      </c>
      <c r="E25" s="335"/>
      <c r="F25" s="751" t="s">
        <v>190</v>
      </c>
      <c r="G25" s="357"/>
      <c r="H25" s="357"/>
      <c r="I25" s="357"/>
      <c r="L25" s="42"/>
      <c r="M25" s="859"/>
    </row>
    <row r="26" spans="1:13" ht="15" customHeight="1" thickBot="1">
      <c r="A26" s="638" t="s">
        <v>138</v>
      </c>
      <c r="B26" s="362" t="s">
        <v>2023</v>
      </c>
      <c r="C26" s="362" t="s">
        <v>4387</v>
      </c>
      <c r="D26" s="87">
        <v>28781.919999999998</v>
      </c>
      <c r="E26" s="364"/>
      <c r="F26" s="753" t="s">
        <v>190</v>
      </c>
      <c r="G26" s="367"/>
      <c r="H26" s="367"/>
      <c r="I26" s="367"/>
      <c r="L26" s="42"/>
      <c r="M26" s="859"/>
    </row>
    <row r="27" spans="1:13" ht="15" customHeight="1">
      <c r="A27" s="637" t="s">
        <v>138</v>
      </c>
      <c r="B27" s="339" t="s">
        <v>4413</v>
      </c>
      <c r="C27" s="339" t="s">
        <v>134</v>
      </c>
      <c r="D27" s="344">
        <v>-11648.72</v>
      </c>
      <c r="E27" s="335" t="s">
        <v>135</v>
      </c>
      <c r="F27" s="751" t="s">
        <v>190</v>
      </c>
      <c r="G27" s="357"/>
      <c r="H27" s="357"/>
      <c r="I27" s="357"/>
      <c r="L27" s="42"/>
      <c r="M27" s="859"/>
    </row>
    <row r="28" spans="1:13" ht="15" customHeight="1">
      <c r="A28" s="637" t="s">
        <v>138</v>
      </c>
      <c r="B28" s="398" t="s">
        <v>4892</v>
      </c>
      <c r="C28" s="339" t="s">
        <v>134</v>
      </c>
      <c r="D28" s="2">
        <v>8117.68</v>
      </c>
      <c r="E28" s="335"/>
      <c r="F28" s="751" t="s">
        <v>190</v>
      </c>
      <c r="G28" s="357"/>
      <c r="H28" s="357"/>
      <c r="I28" s="357"/>
      <c r="L28" s="42"/>
      <c r="M28" s="859"/>
    </row>
    <row r="29" spans="1:13" ht="15" customHeight="1">
      <c r="A29" s="637" t="s">
        <v>138</v>
      </c>
      <c r="B29" s="398" t="s">
        <v>4894</v>
      </c>
      <c r="C29" s="339" t="s">
        <v>134</v>
      </c>
      <c r="D29" s="2">
        <v>11456.16</v>
      </c>
      <c r="E29" s="335"/>
      <c r="F29" s="751" t="s">
        <v>190</v>
      </c>
      <c r="G29" s="357"/>
      <c r="H29" s="357"/>
      <c r="I29" s="357"/>
      <c r="L29" s="42"/>
      <c r="M29" s="859"/>
    </row>
    <row r="30" spans="1:13" s="729" customFormat="1" ht="15" customHeight="1">
      <c r="A30" s="637" t="s">
        <v>138</v>
      </c>
      <c r="B30" s="398" t="s">
        <v>4895</v>
      </c>
      <c r="C30" s="339" t="s">
        <v>134</v>
      </c>
      <c r="D30" s="2">
        <v>11456.16</v>
      </c>
      <c r="E30" s="335"/>
      <c r="F30" s="751" t="s">
        <v>190</v>
      </c>
      <c r="G30" s="357"/>
      <c r="H30" s="357"/>
      <c r="I30" s="357"/>
      <c r="J30" s="383"/>
      <c r="K30" s="357"/>
      <c r="L30" s="358"/>
      <c r="M30" s="749"/>
    </row>
    <row r="31" spans="1:13" s="729" customFormat="1" ht="15" customHeight="1">
      <c r="A31" s="637" t="s">
        <v>138</v>
      </c>
      <c r="B31" s="339" t="s">
        <v>4896</v>
      </c>
      <c r="C31" s="339" t="s">
        <v>134</v>
      </c>
      <c r="D31" s="2">
        <v>11456.16</v>
      </c>
      <c r="E31" s="335"/>
      <c r="F31" s="751" t="s">
        <v>190</v>
      </c>
      <c r="G31" s="357"/>
      <c r="H31" s="357"/>
      <c r="I31" s="357"/>
      <c r="J31" s="383"/>
      <c r="K31" s="357"/>
      <c r="L31" s="358"/>
      <c r="M31" s="749"/>
    </row>
    <row r="32" spans="1:13" s="729" customFormat="1" ht="15" customHeight="1">
      <c r="A32" s="637" t="s">
        <v>138</v>
      </c>
      <c r="B32" s="339" t="s">
        <v>4897</v>
      </c>
      <c r="C32" s="339" t="s">
        <v>134</v>
      </c>
      <c r="D32" s="2">
        <v>11456.16</v>
      </c>
      <c r="E32" s="335"/>
      <c r="F32" s="751" t="s">
        <v>190</v>
      </c>
      <c r="G32" s="357"/>
      <c r="H32" s="357"/>
      <c r="I32" s="357"/>
      <c r="J32" s="383"/>
      <c r="K32" s="357"/>
      <c r="L32" s="358"/>
      <c r="M32" s="749"/>
    </row>
    <row r="33" spans="1:13" s="729" customFormat="1" ht="15" customHeight="1" thickBot="1">
      <c r="A33" s="638" t="s">
        <v>138</v>
      </c>
      <c r="B33" s="362" t="s">
        <v>4413</v>
      </c>
      <c r="C33" s="362" t="s">
        <v>134</v>
      </c>
      <c r="D33" s="87">
        <v>11647.56</v>
      </c>
      <c r="E33" s="364" t="s">
        <v>135</v>
      </c>
      <c r="F33" s="753" t="s">
        <v>190</v>
      </c>
      <c r="G33" s="367"/>
      <c r="H33" s="367"/>
      <c r="I33" s="367"/>
      <c r="J33" s="383"/>
      <c r="K33" s="357"/>
      <c r="L33" s="358"/>
      <c r="M33" s="749"/>
    </row>
    <row r="34" spans="1:13" s="729" customFormat="1" ht="15" customHeight="1">
      <c r="A34" s="637" t="s">
        <v>138</v>
      </c>
      <c r="B34" s="339" t="s">
        <v>4876</v>
      </c>
      <c r="C34" s="339" t="s">
        <v>141</v>
      </c>
      <c r="D34" s="422">
        <v>1241.2</v>
      </c>
      <c r="E34" s="335"/>
      <c r="F34" s="751" t="s">
        <v>137</v>
      </c>
      <c r="G34" s="357"/>
      <c r="H34" s="357"/>
      <c r="I34" s="357"/>
      <c r="J34" s="383"/>
      <c r="K34" s="357"/>
      <c r="L34" s="358"/>
      <c r="M34" s="749"/>
    </row>
    <row r="35" spans="1:13" s="729" customFormat="1" ht="15" customHeight="1">
      <c r="A35" s="637" t="s">
        <v>138</v>
      </c>
      <c r="B35" s="339" t="s">
        <v>1015</v>
      </c>
      <c r="C35" s="339" t="s">
        <v>141</v>
      </c>
      <c r="D35" s="2">
        <v>10286.879999999999</v>
      </c>
      <c r="E35" s="335"/>
      <c r="F35" s="751" t="s">
        <v>190</v>
      </c>
      <c r="G35" s="357"/>
      <c r="H35" s="357"/>
      <c r="I35" s="357"/>
      <c r="J35" s="383"/>
      <c r="K35" s="357"/>
      <c r="L35" s="358"/>
      <c r="M35" s="749"/>
    </row>
    <row r="36" spans="1:13" s="729" customFormat="1" ht="15" customHeight="1" thickBot="1">
      <c r="A36" s="638" t="s">
        <v>138</v>
      </c>
      <c r="B36" s="401" t="s">
        <v>4298</v>
      </c>
      <c r="C36" s="362" t="s">
        <v>141</v>
      </c>
      <c r="D36" s="87">
        <v>13500.08</v>
      </c>
      <c r="E36" s="364"/>
      <c r="F36" s="753" t="s">
        <v>190</v>
      </c>
      <c r="G36" s="367"/>
      <c r="H36" s="367"/>
      <c r="I36" s="367"/>
      <c r="J36" s="383"/>
      <c r="K36" s="357"/>
      <c r="L36" s="358"/>
      <c r="M36" s="749"/>
    </row>
    <row r="37" spans="1:13" s="729" customFormat="1" ht="15" customHeight="1">
      <c r="A37" s="637" t="s">
        <v>138</v>
      </c>
      <c r="B37" s="339" t="s">
        <v>3377</v>
      </c>
      <c r="C37" s="339" t="s">
        <v>242</v>
      </c>
      <c r="D37" s="344">
        <v>-15671.44</v>
      </c>
      <c r="E37" s="335"/>
      <c r="F37" s="751" t="s">
        <v>190</v>
      </c>
      <c r="G37" s="357"/>
      <c r="H37" s="357"/>
      <c r="I37" s="357"/>
      <c r="J37" s="383"/>
      <c r="K37" s="357"/>
      <c r="L37" s="358"/>
      <c r="M37" s="749"/>
    </row>
    <row r="38" spans="1:13" s="729" customFormat="1" ht="15" customHeight="1">
      <c r="A38" s="637" t="s">
        <v>138</v>
      </c>
      <c r="B38" s="396" t="s">
        <v>3808</v>
      </c>
      <c r="C38" s="339" t="s">
        <v>242</v>
      </c>
      <c r="D38" s="344">
        <v>-11397</v>
      </c>
      <c r="E38" s="335" t="s">
        <v>133</v>
      </c>
      <c r="F38" s="751" t="s">
        <v>190</v>
      </c>
      <c r="G38" s="357"/>
      <c r="H38" s="357"/>
      <c r="I38" s="357"/>
      <c r="J38" s="383"/>
      <c r="K38" s="357"/>
      <c r="L38" s="358"/>
      <c r="M38" s="749"/>
    </row>
    <row r="39" spans="1:13" s="729" customFormat="1" ht="15" customHeight="1" thickBot="1">
      <c r="A39" s="638" t="s">
        <v>138</v>
      </c>
      <c r="B39" s="397" t="s">
        <v>3808</v>
      </c>
      <c r="C39" s="362" t="s">
        <v>242</v>
      </c>
      <c r="D39" s="87">
        <v>11397</v>
      </c>
      <c r="E39" s="364" t="s">
        <v>133</v>
      </c>
      <c r="F39" s="753" t="s">
        <v>190</v>
      </c>
      <c r="G39" s="367"/>
      <c r="H39" s="367"/>
      <c r="I39" s="367"/>
      <c r="J39" s="383"/>
      <c r="K39" s="357"/>
      <c r="L39" s="358"/>
      <c r="M39" s="749"/>
    </row>
    <row r="40" spans="1:13" s="729" customFormat="1" ht="15" customHeight="1" thickBot="1">
      <c r="A40" s="639" t="s">
        <v>138</v>
      </c>
      <c r="B40" s="372" t="s">
        <v>4883</v>
      </c>
      <c r="C40" s="372" t="s">
        <v>243</v>
      </c>
      <c r="D40" s="504">
        <v>1241.2</v>
      </c>
      <c r="E40" s="373"/>
      <c r="F40" s="755" t="s">
        <v>137</v>
      </c>
      <c r="G40" s="375"/>
      <c r="H40" s="375"/>
      <c r="I40" s="375"/>
      <c r="J40" s="383"/>
      <c r="K40" s="357"/>
      <c r="L40" s="358"/>
      <c r="M40" s="749"/>
    </row>
    <row r="41" spans="1:13" s="729" customFormat="1" ht="15" customHeight="1">
      <c r="A41" s="637" t="s">
        <v>138</v>
      </c>
      <c r="B41" s="396" t="s">
        <v>4818</v>
      </c>
      <c r="C41" s="339" t="s">
        <v>390</v>
      </c>
      <c r="D41" s="344">
        <v>-35999.440000000002</v>
      </c>
      <c r="E41" s="335" t="s">
        <v>137</v>
      </c>
      <c r="F41" s="751" t="s">
        <v>190</v>
      </c>
      <c r="G41" s="357"/>
      <c r="H41" s="357"/>
      <c r="I41" s="357"/>
      <c r="J41" s="383"/>
      <c r="K41" s="357"/>
      <c r="L41" s="358"/>
      <c r="M41" s="749"/>
    </row>
    <row r="42" spans="1:13" s="729" customFormat="1" ht="15" customHeight="1">
      <c r="A42" s="637" t="s">
        <v>138</v>
      </c>
      <c r="B42" s="339" t="s">
        <v>4888</v>
      </c>
      <c r="C42" s="339" t="s">
        <v>390</v>
      </c>
      <c r="D42" s="422">
        <v>1241.2</v>
      </c>
      <c r="E42" s="335"/>
      <c r="F42" s="751" t="s">
        <v>137</v>
      </c>
      <c r="G42" s="357"/>
      <c r="H42" s="357"/>
      <c r="I42" s="357"/>
      <c r="J42" s="383"/>
      <c r="K42" s="357"/>
      <c r="L42" s="358"/>
      <c r="M42" s="749"/>
    </row>
    <row r="43" spans="1:13" s="729" customFormat="1" ht="15" customHeight="1">
      <c r="A43" s="637" t="s">
        <v>138</v>
      </c>
      <c r="B43" s="339" t="s">
        <v>4889</v>
      </c>
      <c r="C43" s="339" t="s">
        <v>390</v>
      </c>
      <c r="D43" s="422">
        <v>1241.2</v>
      </c>
      <c r="E43" s="335"/>
      <c r="F43" s="751" t="s">
        <v>137</v>
      </c>
      <c r="G43" s="357"/>
      <c r="H43" s="357"/>
      <c r="I43" s="357"/>
      <c r="J43" s="383"/>
      <c r="K43" s="357"/>
      <c r="L43" s="358"/>
      <c r="M43" s="749"/>
    </row>
    <row r="44" spans="1:13" s="729" customFormat="1" ht="15" customHeight="1" thickBot="1">
      <c r="A44" s="638" t="s">
        <v>138</v>
      </c>
      <c r="B44" s="397" t="s">
        <v>4818</v>
      </c>
      <c r="C44" s="362" t="s">
        <v>390</v>
      </c>
      <c r="D44" s="87">
        <v>35999.440000000002</v>
      </c>
      <c r="E44" s="364" t="s">
        <v>137</v>
      </c>
      <c r="F44" s="753" t="s">
        <v>190</v>
      </c>
      <c r="G44" s="367"/>
      <c r="H44" s="367"/>
      <c r="I44" s="367"/>
      <c r="J44" s="383"/>
      <c r="K44" s="357"/>
      <c r="L44" s="358"/>
      <c r="M44" s="749"/>
    </row>
    <row r="45" spans="1:13" s="729" customFormat="1" ht="15" customHeight="1">
      <c r="A45" s="637" t="s">
        <v>138</v>
      </c>
      <c r="B45" s="339" t="s">
        <v>2158</v>
      </c>
      <c r="C45" s="339" t="s">
        <v>457</v>
      </c>
      <c r="D45" s="344">
        <v>-2673.8</v>
      </c>
      <c r="E45" s="335"/>
      <c r="F45" s="751" t="s">
        <v>190</v>
      </c>
      <c r="G45" s="357"/>
      <c r="H45" s="357"/>
      <c r="I45" s="357"/>
      <c r="J45" s="383"/>
      <c r="K45" s="357"/>
      <c r="L45" s="358"/>
      <c r="M45" s="749"/>
    </row>
    <row r="46" spans="1:13" s="729" customFormat="1" ht="15" customHeight="1">
      <c r="A46" s="637" t="s">
        <v>138</v>
      </c>
      <c r="B46" s="339" t="s">
        <v>4875</v>
      </c>
      <c r="C46" s="339" t="s">
        <v>457</v>
      </c>
      <c r="D46" s="422">
        <v>1241.2</v>
      </c>
      <c r="E46" s="335"/>
      <c r="F46" s="751" t="s">
        <v>137</v>
      </c>
      <c r="G46" s="357"/>
      <c r="H46" s="357"/>
      <c r="I46" s="357"/>
      <c r="J46" s="383"/>
      <c r="K46" s="357"/>
      <c r="L46" s="358"/>
      <c r="M46" s="749"/>
    </row>
    <row r="47" spans="1:13" s="729" customFormat="1" ht="15" customHeight="1">
      <c r="A47" s="637" t="s">
        <v>138</v>
      </c>
      <c r="B47" s="339" t="s">
        <v>4890</v>
      </c>
      <c r="C47" s="339" t="s">
        <v>457</v>
      </c>
      <c r="D47" s="422">
        <v>1241.2</v>
      </c>
      <c r="E47" s="335"/>
      <c r="F47" s="751" t="s">
        <v>137</v>
      </c>
      <c r="G47" s="357"/>
      <c r="H47" s="357"/>
      <c r="I47" s="357"/>
      <c r="J47" s="383"/>
      <c r="K47" s="357"/>
      <c r="L47" s="358"/>
      <c r="M47" s="749"/>
    </row>
    <row r="48" spans="1:13" s="729" customFormat="1" ht="15" customHeight="1">
      <c r="A48" s="637" t="s">
        <v>138</v>
      </c>
      <c r="B48" s="398" t="s">
        <v>4898</v>
      </c>
      <c r="C48" s="339" t="s">
        <v>457</v>
      </c>
      <c r="D48" s="2">
        <v>14316.72</v>
      </c>
      <c r="E48" s="335"/>
      <c r="F48" s="751" t="s">
        <v>190</v>
      </c>
      <c r="G48" s="357"/>
      <c r="H48" s="357"/>
      <c r="I48" s="357"/>
      <c r="J48" s="383"/>
      <c r="K48" s="357"/>
      <c r="L48" s="358"/>
      <c r="M48" s="749"/>
    </row>
    <row r="49" spans="1:15" s="729" customFormat="1" ht="15" customHeight="1">
      <c r="A49" s="637" t="s">
        <v>138</v>
      </c>
      <c r="B49" s="398" t="s">
        <v>4899</v>
      </c>
      <c r="C49" s="339" t="s">
        <v>457</v>
      </c>
      <c r="D49" s="2">
        <v>18456.759999999998</v>
      </c>
      <c r="E49" s="335"/>
      <c r="F49" s="751" t="s">
        <v>190</v>
      </c>
      <c r="G49" s="357"/>
      <c r="H49" s="357"/>
      <c r="I49" s="357"/>
      <c r="J49" s="383"/>
      <c r="K49" s="357"/>
      <c r="L49" s="358"/>
      <c r="M49" s="749"/>
    </row>
    <row r="50" spans="1:15" s="729" customFormat="1" ht="15" customHeight="1" thickBot="1">
      <c r="A50" s="638" t="s">
        <v>138</v>
      </c>
      <c r="B50" s="401" t="s">
        <v>4791</v>
      </c>
      <c r="C50" s="362" t="s">
        <v>457</v>
      </c>
      <c r="D50" s="87">
        <v>18456.759999999998</v>
      </c>
      <c r="E50" s="364"/>
      <c r="F50" s="753" t="s">
        <v>190</v>
      </c>
      <c r="G50" s="367"/>
      <c r="H50" s="367"/>
      <c r="I50" s="367"/>
      <c r="J50" s="383"/>
      <c r="K50" s="357"/>
      <c r="L50" s="358"/>
      <c r="M50" s="749"/>
    </row>
    <row r="51" spans="1:15" s="729" customFormat="1" ht="15" customHeight="1">
      <c r="A51" s="637" t="s">
        <v>138</v>
      </c>
      <c r="B51" s="622" t="s">
        <v>2770</v>
      </c>
      <c r="C51" s="339"/>
      <c r="D51" s="6">
        <v>-10827.57</v>
      </c>
      <c r="E51" s="335"/>
      <c r="F51" s="751" t="s">
        <v>190</v>
      </c>
      <c r="G51" s="357"/>
      <c r="H51" s="357"/>
      <c r="I51" s="357"/>
      <c r="J51" s="383"/>
      <c r="K51" s="357"/>
      <c r="L51" s="358"/>
      <c r="M51" s="749"/>
    </row>
    <row r="52" spans="1:15" s="729" customFormat="1" ht="15" customHeight="1">
      <c r="A52" s="637" t="s">
        <v>138</v>
      </c>
      <c r="B52" s="622" t="s">
        <v>2770</v>
      </c>
      <c r="C52" s="339"/>
      <c r="D52" s="6">
        <v>-11373.45</v>
      </c>
      <c r="E52" s="335"/>
      <c r="F52" s="751" t="s">
        <v>190</v>
      </c>
      <c r="G52" s="357"/>
      <c r="H52" s="357"/>
      <c r="I52" s="357"/>
      <c r="J52" s="383"/>
      <c r="K52" s="357"/>
      <c r="L52" s="358"/>
      <c r="M52" s="749"/>
    </row>
    <row r="53" spans="1:15" s="729" customFormat="1" ht="15" customHeight="1">
      <c r="A53" s="637" t="s">
        <v>138</v>
      </c>
      <c r="B53" s="622" t="s">
        <v>2770</v>
      </c>
      <c r="C53" s="339"/>
      <c r="D53" s="6">
        <v>-5253</v>
      </c>
      <c r="E53" s="335"/>
      <c r="F53" s="751" t="s">
        <v>190</v>
      </c>
      <c r="G53" s="357"/>
      <c r="H53" s="357"/>
      <c r="I53" s="357"/>
      <c r="J53" s="383"/>
      <c r="K53" s="357"/>
      <c r="L53" s="358"/>
      <c r="M53" s="749"/>
    </row>
    <row r="54" spans="1:15" s="729" customFormat="1" ht="15" customHeight="1">
      <c r="A54" s="637" t="s">
        <v>138</v>
      </c>
      <c r="B54" s="622" t="s">
        <v>2770</v>
      </c>
      <c r="C54" s="339"/>
      <c r="D54" s="6">
        <v>-11373.45</v>
      </c>
      <c r="E54" s="335"/>
      <c r="F54" s="751" t="s">
        <v>190</v>
      </c>
      <c r="G54" s="357"/>
      <c r="H54" s="357"/>
      <c r="I54" s="357"/>
      <c r="J54" s="383"/>
      <c r="K54" s="357"/>
      <c r="L54" s="358"/>
      <c r="M54" s="749"/>
    </row>
    <row r="55" spans="1:15" s="729" customFormat="1" ht="15" customHeight="1">
      <c r="A55" s="637" t="s">
        <v>138</v>
      </c>
      <c r="B55" s="622" t="s">
        <v>2770</v>
      </c>
      <c r="C55" s="339"/>
      <c r="D55" s="6">
        <v>-5253</v>
      </c>
      <c r="E55" s="335"/>
      <c r="F55" s="751" t="s">
        <v>190</v>
      </c>
      <c r="G55" s="357"/>
      <c r="H55" s="357"/>
      <c r="I55" s="357"/>
      <c r="J55" s="383"/>
      <c r="K55" s="357"/>
      <c r="L55" s="358"/>
      <c r="M55" s="749"/>
    </row>
    <row r="56" spans="1:15" s="729" customFormat="1" ht="15" customHeight="1">
      <c r="A56" s="637" t="s">
        <v>138</v>
      </c>
      <c r="B56" s="622" t="s">
        <v>2770</v>
      </c>
      <c r="C56" s="339"/>
      <c r="D56" s="6">
        <v>-10827.57</v>
      </c>
      <c r="E56" s="335"/>
      <c r="F56" s="751" t="s">
        <v>190</v>
      </c>
      <c r="G56" s="357"/>
      <c r="H56" s="357"/>
      <c r="I56" s="357"/>
      <c r="J56" s="383"/>
      <c r="K56" s="357"/>
      <c r="L56" s="358"/>
      <c r="M56" s="749"/>
    </row>
    <row r="57" spans="1:15" s="729" customFormat="1" ht="15" customHeight="1">
      <c r="A57" s="637" t="s">
        <v>138</v>
      </c>
      <c r="B57" s="622" t="s">
        <v>2770</v>
      </c>
      <c r="C57" s="339"/>
      <c r="D57" s="6">
        <v>-11373.45</v>
      </c>
      <c r="E57" s="335"/>
      <c r="F57" s="751" t="s">
        <v>190</v>
      </c>
      <c r="G57" s="357"/>
      <c r="H57" s="357"/>
      <c r="I57" s="357"/>
      <c r="J57" s="383"/>
      <c r="K57" s="357"/>
      <c r="L57" s="358"/>
      <c r="M57" s="749"/>
    </row>
    <row r="58" spans="1:15" s="729" customFormat="1" ht="15" customHeight="1">
      <c r="A58" s="643"/>
      <c r="B58" s="380"/>
      <c r="C58" s="380"/>
      <c r="D58" s="468"/>
      <c r="E58" s="335"/>
      <c r="F58" s="751"/>
      <c r="G58" s="357"/>
      <c r="H58" s="357"/>
      <c r="I58" s="357"/>
      <c r="J58" s="383"/>
      <c r="K58" s="357"/>
      <c r="L58" s="358"/>
      <c r="M58" s="749"/>
    </row>
    <row r="59" spans="1:15" ht="15" customHeight="1">
      <c r="A59" s="643"/>
      <c r="B59" s="380"/>
      <c r="C59" s="380"/>
      <c r="D59" s="382"/>
      <c r="E59" s="335"/>
      <c r="F59" s="496"/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64"/>
      <c r="B60" s="79"/>
      <c r="C60" s="61"/>
      <c r="D60" s="65">
        <f>SUM(D5:D59)</f>
        <v>232810.75</v>
      </c>
      <c r="E60" s="65"/>
      <c r="F60" s="65"/>
      <c r="G60" s="65">
        <f>SUM(G59:G59)</f>
        <v>0</v>
      </c>
      <c r="H60" s="65"/>
      <c r="I60" s="65"/>
      <c r="J60" s="384">
        <f>SUM(J59:J59)</f>
        <v>0</v>
      </c>
      <c r="K60" s="65"/>
      <c r="L60" s="65">
        <f>SUM(L59:L59)</f>
        <v>0</v>
      </c>
      <c r="M60" s="65">
        <f>SUM(M59:M59)</f>
        <v>0</v>
      </c>
      <c r="N60" s="65"/>
      <c r="O60" s="49"/>
    </row>
    <row r="61" spans="1:15" ht="15" customHeight="1">
      <c r="A61" s="64"/>
      <c r="B61" s="79"/>
      <c r="C61" s="61"/>
      <c r="D61" s="65"/>
      <c r="E61" s="13"/>
      <c r="F61" s="75"/>
      <c r="G61" s="65"/>
      <c r="H61" s="13"/>
      <c r="L61" s="42"/>
      <c r="M61" s="71"/>
      <c r="N61" s="49"/>
      <c r="O61" s="49"/>
    </row>
    <row r="62" spans="1:15" ht="15" customHeight="1">
      <c r="A62" s="46"/>
      <c r="B62" s="47"/>
      <c r="C62" s="47"/>
      <c r="D62" s="55"/>
      <c r="E62" s="13"/>
      <c r="F62" s="70"/>
      <c r="L62" s="42"/>
      <c r="M62" s="71"/>
      <c r="N62" s="49"/>
      <c r="O62" s="49"/>
    </row>
    <row r="63" spans="1:15" ht="12.75">
      <c r="A63" s="46"/>
      <c r="B63" s="47"/>
      <c r="C63" s="47"/>
      <c r="D63" s="65"/>
      <c r="E63" s="65"/>
      <c r="F63" s="65"/>
      <c r="G63" s="65"/>
      <c r="H63" s="65"/>
      <c r="I63" s="65"/>
      <c r="J63" s="384"/>
      <c r="K63" s="65"/>
      <c r="L63" s="65"/>
      <c r="M63" s="65"/>
      <c r="N63" s="80"/>
      <c r="O63" s="49"/>
    </row>
    <row r="64" spans="1:15" ht="12.75">
      <c r="A64" s="46"/>
      <c r="B64" s="47"/>
      <c r="C64" s="47"/>
      <c r="D64" s="52"/>
      <c r="E64" s="13"/>
      <c r="F64" s="65"/>
      <c r="G64" s="73"/>
      <c r="H64" s="73"/>
      <c r="I64" s="73"/>
      <c r="J64" s="517"/>
      <c r="K64" s="73"/>
      <c r="L64" s="73"/>
      <c r="M64" s="154">
        <f>L60+M60-G60</f>
        <v>0</v>
      </c>
      <c r="N64" s="81"/>
      <c r="O64" s="54"/>
    </row>
    <row r="65" spans="1:15" ht="12.75">
      <c r="A65" s="46"/>
      <c r="B65" s="47"/>
      <c r="C65" s="47"/>
      <c r="D65" s="52"/>
      <c r="E65" s="13"/>
      <c r="F65" s="73"/>
      <c r="G65" s="73"/>
      <c r="H65" s="73"/>
      <c r="I65" s="73"/>
      <c r="J65" s="517"/>
      <c r="K65" s="73"/>
      <c r="L65" s="73"/>
      <c r="M65" s="81"/>
      <c r="N65" s="81"/>
      <c r="O65" s="54"/>
    </row>
    <row r="66" spans="1:15" ht="12.75">
      <c r="A66" s="46"/>
      <c r="B66" s="47"/>
      <c r="C66" s="47"/>
      <c r="D66" s="52"/>
      <c r="E66" s="13"/>
      <c r="F66" s="73"/>
      <c r="G66" s="73"/>
      <c r="H66" s="73"/>
      <c r="I66" s="73"/>
      <c r="J66" s="517"/>
      <c r="K66" s="73"/>
      <c r="L66" s="73"/>
      <c r="M66" s="81"/>
      <c r="N66" s="81"/>
      <c r="O66" s="54"/>
    </row>
    <row r="67" spans="1:15" ht="12.75">
      <c r="A67" s="46"/>
      <c r="B67" s="47"/>
      <c r="C67" s="47"/>
      <c r="D67" s="52"/>
      <c r="E67" s="13"/>
      <c r="F67" s="73"/>
      <c r="G67" s="82"/>
      <c r="H67" s="82"/>
      <c r="I67" s="83"/>
      <c r="J67" s="517"/>
      <c r="K67" s="73"/>
      <c r="L67" s="73"/>
      <c r="M67" s="81"/>
      <c r="N67" s="81"/>
      <c r="O67" s="54"/>
    </row>
    <row r="68" spans="1:15" ht="12.75">
      <c r="A68" s="46"/>
      <c r="B68" s="47"/>
      <c r="C68" s="47"/>
      <c r="D68" s="52"/>
      <c r="E68" s="13"/>
      <c r="F68" s="73"/>
      <c r="G68" s="73"/>
      <c r="H68" s="73"/>
      <c r="I68" s="73"/>
      <c r="J68" s="517"/>
      <c r="K68" s="73"/>
      <c r="L68" s="73"/>
      <c r="M68" s="81"/>
      <c r="N68" s="81"/>
      <c r="O68" s="54"/>
    </row>
    <row r="69" spans="1:15" ht="12.75">
      <c r="A69" s="46"/>
      <c r="B69" s="47"/>
      <c r="C69" s="47"/>
      <c r="D69" s="52"/>
      <c r="E69" s="13"/>
      <c r="F69" s="73"/>
      <c r="G69" s="73"/>
      <c r="H69" s="73"/>
      <c r="I69" s="73"/>
      <c r="J69" s="517"/>
      <c r="K69" s="73"/>
      <c r="L69" s="73"/>
      <c r="M69" s="81"/>
      <c r="N69" s="81"/>
      <c r="O69" s="54"/>
    </row>
    <row r="70" spans="1:15" ht="12.75">
      <c r="A70" s="46"/>
      <c r="B70" s="47"/>
      <c r="C70" s="47"/>
      <c r="D70" s="52"/>
      <c r="E70" s="13"/>
      <c r="F70" s="73"/>
      <c r="G70" s="83"/>
      <c r="H70" s="83"/>
      <c r="I70" s="83"/>
      <c r="J70" s="517"/>
      <c r="K70" s="73"/>
      <c r="L70" s="73"/>
      <c r="M70" s="81"/>
      <c r="N70" s="81"/>
      <c r="O70" s="54"/>
    </row>
    <row r="71" spans="1:15" ht="12.75">
      <c r="A71" s="46"/>
      <c r="B71" s="47"/>
      <c r="C71" s="47"/>
      <c r="D71" s="52"/>
      <c r="E71" s="13"/>
      <c r="F71" s="73"/>
      <c r="G71" s="73"/>
      <c r="H71" s="73"/>
      <c r="I71" s="73"/>
      <c r="J71" s="517"/>
      <c r="K71" s="73"/>
      <c r="L71" s="73"/>
      <c r="M71" s="81"/>
      <c r="N71" s="81"/>
      <c r="O71" s="54"/>
    </row>
    <row r="72" spans="1:15" ht="12.75">
      <c r="A72" s="46"/>
      <c r="B72" s="47"/>
      <c r="C72" s="47"/>
      <c r="D72" s="52"/>
      <c r="E72" s="13"/>
      <c r="F72" s="73"/>
      <c r="G72" s="73"/>
      <c r="H72" s="73"/>
      <c r="I72" s="73"/>
      <c r="J72" s="517"/>
      <c r="K72" s="73"/>
      <c r="L72" s="73"/>
      <c r="M72" s="81"/>
      <c r="N72" s="81"/>
      <c r="O72" s="54"/>
    </row>
    <row r="73" spans="1:15" ht="12.75">
      <c r="A73" s="46"/>
      <c r="B73" s="47"/>
      <c r="C73" s="73"/>
      <c r="D73" s="81"/>
      <c r="E73" s="13"/>
      <c r="F73" s="73"/>
      <c r="G73" s="73"/>
      <c r="H73" s="73"/>
      <c r="I73" s="73"/>
      <c r="J73" s="517"/>
      <c r="K73" s="73"/>
      <c r="L73" s="73"/>
      <c r="M73" s="81"/>
      <c r="N73" s="81"/>
      <c r="O73" s="54"/>
    </row>
    <row r="74" spans="1:15" ht="12.75">
      <c r="A74" s="46"/>
      <c r="B74" s="47"/>
      <c r="C74" s="73"/>
      <c r="D74" s="81"/>
      <c r="E74" s="13"/>
      <c r="F74" s="73"/>
      <c r="G74" s="73"/>
      <c r="H74" s="73"/>
      <c r="I74" s="73"/>
      <c r="J74" s="517"/>
      <c r="K74" s="73"/>
      <c r="L74" s="73"/>
      <c r="M74" s="81"/>
      <c r="N74" s="81"/>
      <c r="O74" s="54"/>
    </row>
    <row r="75" spans="1:15" ht="12.75">
      <c r="A75" s="46"/>
      <c r="B75" s="47"/>
      <c r="C75" s="47"/>
      <c r="D75" s="52"/>
      <c r="E75" s="13"/>
      <c r="F75" s="73"/>
      <c r="G75" s="73"/>
      <c r="H75" s="73"/>
      <c r="I75" s="73"/>
      <c r="J75" s="517"/>
      <c r="K75" s="73"/>
      <c r="L75" s="73"/>
      <c r="M75" s="81"/>
      <c r="N75" s="81"/>
      <c r="O75" s="54"/>
    </row>
    <row r="76" spans="1:15" ht="12.75">
      <c r="A76" s="46"/>
      <c r="B76" s="47"/>
      <c r="C76" s="47"/>
      <c r="D76" s="52"/>
      <c r="E76" s="13"/>
      <c r="F76" s="73"/>
      <c r="G76" s="73"/>
      <c r="H76" s="73"/>
      <c r="I76" s="73"/>
      <c r="J76" s="517"/>
      <c r="K76" s="73"/>
      <c r="L76" s="73"/>
      <c r="M76" s="81"/>
      <c r="N76" s="81"/>
      <c r="O76" s="54"/>
    </row>
    <row r="77" spans="1:15" ht="12.75">
      <c r="A77" s="46"/>
      <c r="B77" s="47"/>
      <c r="C77" s="47"/>
      <c r="D77" s="48"/>
      <c r="E77" s="13"/>
      <c r="F77" s="73"/>
      <c r="G77"/>
      <c r="H77"/>
      <c r="I77"/>
      <c r="J77" s="518"/>
      <c r="K77"/>
      <c r="L77"/>
      <c r="M77" s="54"/>
      <c r="N77" s="54"/>
      <c r="O77" s="54"/>
    </row>
    <row r="78" spans="1:15" ht="12.75">
      <c r="A78" s="46"/>
      <c r="B78" s="47"/>
      <c r="C78" s="47"/>
      <c r="D78" s="48"/>
      <c r="E78" s="13"/>
      <c r="F78" s="73"/>
      <c r="G78"/>
      <c r="H78"/>
      <c r="I78"/>
      <c r="J78" s="518"/>
      <c r="K78"/>
      <c r="L78"/>
      <c r="M78" s="54"/>
      <c r="N78" s="54"/>
      <c r="O78" s="54"/>
    </row>
    <row r="79" spans="1:15">
      <c r="A79" s="66"/>
      <c r="B79" s="40" t="s">
        <v>25</v>
      </c>
      <c r="E79" s="40"/>
      <c r="M79" s="45"/>
      <c r="N79" s="49"/>
      <c r="O79" s="49"/>
    </row>
    <row r="80" spans="1:15">
      <c r="A80" s="59"/>
      <c r="B80" s="40" t="s">
        <v>127</v>
      </c>
      <c r="E80" s="40"/>
      <c r="M80" s="45"/>
      <c r="N80" s="49"/>
      <c r="O80" s="49"/>
    </row>
    <row r="81" spans="1:15">
      <c r="A81" s="60"/>
      <c r="B81" s="40" t="s">
        <v>161</v>
      </c>
      <c r="E81" s="40"/>
      <c r="M81" s="45"/>
      <c r="N81" s="49"/>
      <c r="O81" s="49"/>
    </row>
    <row r="82" spans="1:15">
      <c r="A82" s="729"/>
      <c r="B82" s="729"/>
      <c r="C82" s="729"/>
      <c r="D82" s="729"/>
      <c r="M82" s="45"/>
      <c r="N82" s="49"/>
      <c r="O82" s="49"/>
    </row>
    <row r="83" spans="1:15">
      <c r="M83" s="45"/>
      <c r="N83" s="49"/>
      <c r="O83" s="49"/>
    </row>
    <row r="84" spans="1:15">
      <c r="M84" s="45"/>
      <c r="N84" s="49"/>
      <c r="O84" s="49"/>
    </row>
    <row r="85" spans="1:15">
      <c r="M85" s="45"/>
      <c r="N85" s="49"/>
      <c r="O85" s="49"/>
    </row>
    <row r="86" spans="1:15">
      <c r="M86" s="45"/>
      <c r="N86" s="49"/>
      <c r="O86" s="49"/>
    </row>
    <row r="87" spans="1:15">
      <c r="M87" s="45"/>
      <c r="N87" s="49"/>
      <c r="O87" s="49"/>
    </row>
    <row r="88" spans="1:15">
      <c r="M88" s="45"/>
      <c r="N88" s="49"/>
      <c r="O88" s="49"/>
    </row>
    <row r="89" spans="1:15">
      <c r="M89" s="45"/>
      <c r="N89" s="49"/>
      <c r="O89" s="49"/>
    </row>
    <row r="90" spans="1:15">
      <c r="M90" s="45"/>
      <c r="N90" s="49"/>
      <c r="O90" s="49"/>
    </row>
    <row r="91" spans="1:15">
      <c r="M91" s="45"/>
      <c r="N91" s="49"/>
      <c r="O91" s="49"/>
    </row>
    <row r="92" spans="1:15">
      <c r="M92" s="45"/>
      <c r="N92" s="49"/>
      <c r="O92" s="49"/>
    </row>
    <row r="93" spans="1:15">
      <c r="M93" s="45"/>
      <c r="N93" s="49"/>
      <c r="O93" s="49"/>
    </row>
    <row r="94" spans="1:15">
      <c r="M94" s="45"/>
      <c r="N94" s="49"/>
      <c r="O94" s="49"/>
    </row>
    <row r="95" spans="1:15"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</sheetData>
  <autoFilter ref="A4:O58"/>
  <sortState ref="B5:F50">
    <sortCondition ref="C5:C50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71"/>
  <sheetViews>
    <sheetView topLeftCell="A37" workbookViewId="0">
      <selection activeCell="F54" sqref="F54"/>
    </sheetView>
  </sheetViews>
  <sheetFormatPr baseColWidth="10" defaultRowHeight="15.75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240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>
      <c r="A1" s="239"/>
      <c r="B1" s="239"/>
      <c r="C1" s="239"/>
      <c r="D1" s="240" t="s">
        <v>4902</v>
      </c>
      <c r="E1" s="240"/>
      <c r="F1" s="240"/>
      <c r="G1" s="240"/>
      <c r="H1" s="533"/>
      <c r="I1" s="861"/>
      <c r="J1" s="861"/>
      <c r="K1" s="861"/>
      <c r="L1" s="239"/>
      <c r="M1" s="239"/>
    </row>
    <row r="2" spans="1:13">
      <c r="A2" s="239"/>
      <c r="B2" s="239"/>
      <c r="C2" s="239"/>
      <c r="D2" s="240"/>
      <c r="E2" s="240"/>
      <c r="F2" s="240"/>
      <c r="G2" s="240"/>
      <c r="H2" s="533"/>
      <c r="I2" s="861"/>
      <c r="J2" s="861"/>
      <c r="K2" s="861"/>
      <c r="L2" s="239"/>
      <c r="M2" s="239"/>
    </row>
    <row r="3" spans="1:13">
      <c r="A3" s="861"/>
      <c r="B3" s="861"/>
      <c r="C3" s="861"/>
      <c r="D3" s="861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861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861"/>
      <c r="L5" s="239"/>
      <c r="M5" s="239"/>
    </row>
    <row r="6" spans="1:13" ht="15" customHeight="1">
      <c r="A6" s="339" t="s">
        <v>242</v>
      </c>
      <c r="B6" s="431" t="s">
        <v>3329</v>
      </c>
      <c r="C6" s="399">
        <v>-15671.44</v>
      </c>
      <c r="D6" s="339" t="s">
        <v>4904</v>
      </c>
      <c r="E6" s="520"/>
      <c r="F6" s="521"/>
      <c r="G6" s="522"/>
      <c r="H6" s="533"/>
      <c r="I6" s="522"/>
      <c r="J6" s="715"/>
      <c r="K6" s="524"/>
      <c r="L6" s="602"/>
      <c r="M6" s="252"/>
    </row>
    <row r="7" spans="1:13" ht="15" customHeight="1" thickBot="1">
      <c r="A7" s="362" t="s">
        <v>242</v>
      </c>
      <c r="B7" s="433" t="s">
        <v>3781</v>
      </c>
      <c r="C7" s="400">
        <v>-11397</v>
      </c>
      <c r="D7" s="362" t="s">
        <v>4904</v>
      </c>
      <c r="E7" s="525"/>
      <c r="F7" s="526">
        <f>SUM(C6:C7)</f>
        <v>-27068.440000000002</v>
      </c>
      <c r="G7" s="527"/>
      <c r="H7" s="537"/>
      <c r="I7" s="527">
        <v>600634</v>
      </c>
      <c r="J7" s="714">
        <f>F7/1.16</f>
        <v>-23334.862068965522</v>
      </c>
      <c r="K7" s="529">
        <f>J7*0.16</f>
        <v>-3733.5779310344838</v>
      </c>
      <c r="L7" s="602"/>
      <c r="M7" s="252"/>
    </row>
    <row r="8" spans="1:13" ht="15" customHeight="1">
      <c r="A8" s="339" t="s">
        <v>134</v>
      </c>
      <c r="B8" s="431" t="s">
        <v>4369</v>
      </c>
      <c r="C8" s="399">
        <v>-11648.72</v>
      </c>
      <c r="D8" s="339" t="s">
        <v>4914</v>
      </c>
      <c r="E8" s="520">
        <f>SUM(C8:D8)</f>
        <v>-11648.72</v>
      </c>
      <c r="F8" s="521"/>
      <c r="G8" s="522"/>
      <c r="H8" s="533"/>
      <c r="I8" s="530">
        <v>600644</v>
      </c>
      <c r="J8" s="716">
        <f>E8/1.16</f>
        <v>-10042</v>
      </c>
      <c r="K8" s="532">
        <f>J8*0.16</f>
        <v>-1606.72</v>
      </c>
      <c r="L8" s="602"/>
      <c r="M8" s="252"/>
    </row>
    <row r="9" spans="1:13" ht="15" customHeight="1" thickBot="1">
      <c r="A9" s="362" t="s">
        <v>390</v>
      </c>
      <c r="B9" s="433" t="s">
        <v>4759</v>
      </c>
      <c r="C9" s="490">
        <v>-35999.440000000002</v>
      </c>
      <c r="D9" s="362" t="s">
        <v>4914</v>
      </c>
      <c r="E9" s="525">
        <f>SUM(C9:D9)</f>
        <v>-35999.440000000002</v>
      </c>
      <c r="F9" s="526">
        <f>SUM(E8:E9)</f>
        <v>-47648.160000000003</v>
      </c>
      <c r="G9" s="527"/>
      <c r="H9" s="537"/>
      <c r="I9" s="527">
        <v>600623</v>
      </c>
      <c r="J9" s="714">
        <f t="shared" ref="J9:J48" si="0">E9/1.16</f>
        <v>-31034.000000000004</v>
      </c>
      <c r="K9" s="529">
        <f>J9*0.16</f>
        <v>-4965.4400000000005</v>
      </c>
      <c r="L9" s="602"/>
      <c r="M9" s="252"/>
    </row>
    <row r="10" spans="1:13" ht="15" customHeight="1" thickBot="1">
      <c r="A10" s="372" t="s">
        <v>457</v>
      </c>
      <c r="B10" s="542" t="s">
        <v>2120</v>
      </c>
      <c r="C10" s="452">
        <v>-2673.8</v>
      </c>
      <c r="D10" s="372" t="s">
        <v>4916</v>
      </c>
      <c r="E10" s="543"/>
      <c r="F10" s="544">
        <f>SUM(C10:E10)</f>
        <v>-2673.8</v>
      </c>
      <c r="G10" s="545"/>
      <c r="H10" s="546"/>
      <c r="I10" s="545"/>
      <c r="J10" s="717">
        <f>F10/1.16</f>
        <v>-2305.0000000000005</v>
      </c>
      <c r="K10" s="548">
        <f t="shared" ref="K10:K48" si="1">J10*0.16</f>
        <v>-368.80000000000007</v>
      </c>
      <c r="L10" s="602"/>
      <c r="M10" s="252"/>
    </row>
    <row r="11" spans="1:13" ht="15" customHeight="1">
      <c r="A11" s="339" t="s">
        <v>141</v>
      </c>
      <c r="B11" s="478" t="s">
        <v>4837</v>
      </c>
      <c r="C11" s="446">
        <v>1241.2</v>
      </c>
      <c r="D11" s="339" t="s">
        <v>4903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5" customHeight="1">
      <c r="A12" s="339" t="s">
        <v>457</v>
      </c>
      <c r="B12" s="478" t="s">
        <v>4838</v>
      </c>
      <c r="C12" s="446">
        <v>1241.2</v>
      </c>
      <c r="D12" s="339" t="s">
        <v>4903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>
      <c r="A13" s="339" t="s">
        <v>383</v>
      </c>
      <c r="B13" s="478" t="s">
        <v>4839</v>
      </c>
      <c r="C13" s="446">
        <v>1241.2</v>
      </c>
      <c r="D13" s="339" t="s">
        <v>4903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339" t="s">
        <v>2905</v>
      </c>
      <c r="B14" s="478" t="s">
        <v>4840</v>
      </c>
      <c r="C14" s="446">
        <v>1241.2</v>
      </c>
      <c r="D14" s="339" t="s">
        <v>4903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339" t="s">
        <v>2905</v>
      </c>
      <c r="B15" s="478" t="s">
        <v>4841</v>
      </c>
      <c r="C15" s="446">
        <v>1241.2</v>
      </c>
      <c r="D15" s="339" t="s">
        <v>4903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339" t="s">
        <v>2905</v>
      </c>
      <c r="B16" s="508" t="s">
        <v>4842</v>
      </c>
      <c r="C16" s="468">
        <v>1241.2</v>
      </c>
      <c r="D16" s="339" t="s">
        <v>4903</v>
      </c>
      <c r="E16" s="520">
        <f>SUM(C11:C16)</f>
        <v>7447.2</v>
      </c>
      <c r="F16" s="521"/>
      <c r="G16" s="522"/>
      <c r="H16" s="533"/>
      <c r="I16" s="522">
        <v>803001</v>
      </c>
      <c r="J16" s="715">
        <f t="shared" si="0"/>
        <v>6420</v>
      </c>
      <c r="K16" s="524">
        <f t="shared" si="1"/>
        <v>1027.2</v>
      </c>
      <c r="L16" s="602"/>
      <c r="M16" s="252"/>
    </row>
    <row r="17" spans="1:13" ht="15" customHeight="1" thickBot="1">
      <c r="A17" s="362" t="s">
        <v>242</v>
      </c>
      <c r="B17" s="415" t="s">
        <v>3781</v>
      </c>
      <c r="C17" s="363">
        <v>11397</v>
      </c>
      <c r="D17" s="362" t="s">
        <v>4903</v>
      </c>
      <c r="E17" s="525">
        <f>SUM(C17:D17)</f>
        <v>11397</v>
      </c>
      <c r="F17" s="903">
        <f>SUM(E14:E17)</f>
        <v>18844.2</v>
      </c>
      <c r="G17" s="527"/>
      <c r="H17" s="537"/>
      <c r="I17" s="527">
        <v>600634</v>
      </c>
      <c r="J17" s="714">
        <f t="shared" si="0"/>
        <v>9825</v>
      </c>
      <c r="K17" s="529">
        <f t="shared" si="1"/>
        <v>1572</v>
      </c>
      <c r="L17" s="602"/>
      <c r="M17" s="252"/>
    </row>
    <row r="18" spans="1:13" ht="15" customHeight="1">
      <c r="A18" s="339" t="s">
        <v>844</v>
      </c>
      <c r="B18" s="478" t="s">
        <v>4846</v>
      </c>
      <c r="C18" s="446">
        <v>1241.2</v>
      </c>
      <c r="D18" s="339" t="s">
        <v>4905</v>
      </c>
      <c r="E18" s="520"/>
      <c r="F18" s="904"/>
      <c r="G18" s="522"/>
      <c r="H18" s="533"/>
      <c r="I18" s="522"/>
      <c r="J18" s="715"/>
      <c r="K18" s="524"/>
      <c r="L18" s="602"/>
      <c r="M18" s="252"/>
    </row>
    <row r="19" spans="1:13" ht="15" customHeight="1">
      <c r="A19" s="339" t="s">
        <v>844</v>
      </c>
      <c r="B19" s="478" t="s">
        <v>4847</v>
      </c>
      <c r="C19" s="446">
        <v>1241.2</v>
      </c>
      <c r="D19" s="339" t="s">
        <v>4905</v>
      </c>
      <c r="E19" s="520">
        <f>SUM(C18:C19)</f>
        <v>2482.4</v>
      </c>
      <c r="F19" s="904"/>
      <c r="G19" s="522"/>
      <c r="H19" s="533"/>
      <c r="I19" s="522">
        <v>803001</v>
      </c>
      <c r="J19" s="715">
        <f t="shared" si="0"/>
        <v>2140</v>
      </c>
      <c r="K19" s="524">
        <f t="shared" si="1"/>
        <v>342.40000000000003</v>
      </c>
      <c r="L19" s="602"/>
      <c r="M19" s="252"/>
    </row>
    <row r="20" spans="1:13" ht="15" customHeight="1">
      <c r="A20" s="339" t="s">
        <v>134</v>
      </c>
      <c r="B20" s="414" t="s">
        <v>4848</v>
      </c>
      <c r="C20" s="382">
        <v>11456.16</v>
      </c>
      <c r="D20" s="339" t="s">
        <v>4905</v>
      </c>
      <c r="E20" s="520">
        <f>SUM(C20)</f>
        <v>11456.16</v>
      </c>
      <c r="F20" s="904"/>
      <c r="G20" s="522"/>
      <c r="H20" s="533"/>
      <c r="I20" s="522">
        <v>600644</v>
      </c>
      <c r="J20" s="715">
        <f t="shared" si="0"/>
        <v>9876</v>
      </c>
      <c r="K20" s="524">
        <f t="shared" si="1"/>
        <v>1580.16</v>
      </c>
      <c r="L20" s="602"/>
      <c r="M20" s="252"/>
    </row>
    <row r="21" spans="1:13" ht="15" customHeight="1" thickBot="1">
      <c r="A21" s="362" t="s">
        <v>383</v>
      </c>
      <c r="B21" s="415" t="s">
        <v>4844</v>
      </c>
      <c r="C21" s="363">
        <v>28830.639999999999</v>
      </c>
      <c r="D21" s="362" t="s">
        <v>4905</v>
      </c>
      <c r="E21" s="728">
        <f>SUM(C21)</f>
        <v>28830.639999999999</v>
      </c>
      <c r="F21" s="903">
        <f>SUM(E19:E21)</f>
        <v>42769.2</v>
      </c>
      <c r="G21" s="527"/>
      <c r="H21" s="537"/>
      <c r="I21" s="527">
        <v>600606</v>
      </c>
      <c r="J21" s="714">
        <f t="shared" si="0"/>
        <v>24854</v>
      </c>
      <c r="K21" s="529">
        <f t="shared" si="1"/>
        <v>3976.64</v>
      </c>
      <c r="L21" s="602"/>
      <c r="M21" s="252"/>
    </row>
    <row r="22" spans="1:13" ht="15" customHeight="1">
      <c r="A22" s="339" t="s">
        <v>243</v>
      </c>
      <c r="B22" s="478" t="s">
        <v>4849</v>
      </c>
      <c r="C22" s="446">
        <v>1241.2</v>
      </c>
      <c r="D22" s="339" t="s">
        <v>4913</v>
      </c>
      <c r="E22" s="520">
        <f>SUM(C22)</f>
        <v>1241.2</v>
      </c>
      <c r="F22" s="904"/>
      <c r="G22" s="522"/>
      <c r="H22" s="533"/>
      <c r="I22" s="530">
        <v>803001</v>
      </c>
      <c r="J22" s="716">
        <f t="shared" si="0"/>
        <v>1070</v>
      </c>
      <c r="K22" s="532">
        <f t="shared" si="1"/>
        <v>171.20000000000002</v>
      </c>
      <c r="L22" s="602"/>
      <c r="M22" s="252"/>
    </row>
    <row r="23" spans="1:13" ht="15" customHeight="1">
      <c r="A23" s="339" t="s">
        <v>136</v>
      </c>
      <c r="B23" s="341" t="s">
        <v>3799</v>
      </c>
      <c r="C23" s="353">
        <v>7990.08</v>
      </c>
      <c r="D23" s="339" t="s">
        <v>4913</v>
      </c>
      <c r="E23" s="520"/>
      <c r="F23" s="904"/>
      <c r="G23" s="522"/>
      <c r="H23" s="533"/>
      <c r="I23" s="522"/>
      <c r="J23" s="715"/>
      <c r="K23" s="524"/>
      <c r="L23" s="602"/>
      <c r="M23" s="252"/>
    </row>
    <row r="24" spans="1:13" ht="15" customHeight="1">
      <c r="A24" s="339" t="s">
        <v>136</v>
      </c>
      <c r="B24" s="341" t="s">
        <v>4360</v>
      </c>
      <c r="C24" s="353">
        <v>8080.56</v>
      </c>
      <c r="D24" s="339" t="s">
        <v>4913</v>
      </c>
      <c r="E24" s="520"/>
      <c r="F24" s="904"/>
      <c r="G24" s="522"/>
      <c r="H24" s="533"/>
      <c r="I24" s="522"/>
      <c r="J24" s="715"/>
      <c r="K24" s="524"/>
      <c r="L24" s="602"/>
      <c r="M24" s="252"/>
    </row>
    <row r="25" spans="1:13" ht="15" customHeight="1">
      <c r="A25" s="339" t="s">
        <v>136</v>
      </c>
      <c r="B25" s="341" t="s">
        <v>4445</v>
      </c>
      <c r="C25" s="353">
        <v>8080.56</v>
      </c>
      <c r="D25" s="339" t="s">
        <v>4913</v>
      </c>
      <c r="E25" s="520">
        <f>SUM(C23:C25)</f>
        <v>24151.200000000001</v>
      </c>
      <c r="F25" s="904"/>
      <c r="G25" s="522"/>
      <c r="H25" s="533"/>
      <c r="I25" s="522">
        <v>600640</v>
      </c>
      <c r="J25" s="715">
        <f t="shared" si="0"/>
        <v>20820.000000000004</v>
      </c>
      <c r="K25" s="524">
        <f t="shared" si="1"/>
        <v>3331.2000000000007</v>
      </c>
      <c r="L25" s="602"/>
      <c r="M25" s="252"/>
    </row>
    <row r="26" spans="1:13" ht="15" customHeight="1">
      <c r="A26" s="339" t="s">
        <v>134</v>
      </c>
      <c r="B26" s="341" t="s">
        <v>4850</v>
      </c>
      <c r="C26" s="353">
        <v>8117.68</v>
      </c>
      <c r="D26" s="339" t="s">
        <v>4913</v>
      </c>
      <c r="E26" s="520"/>
      <c r="F26" s="904"/>
      <c r="G26" s="522"/>
      <c r="H26" s="533"/>
      <c r="I26" s="522"/>
      <c r="J26" s="715"/>
      <c r="K26" s="524"/>
      <c r="L26" s="602"/>
      <c r="M26" s="252"/>
    </row>
    <row r="27" spans="1:13" ht="15" customHeight="1">
      <c r="A27" s="339" t="s">
        <v>134</v>
      </c>
      <c r="B27" s="341" t="s">
        <v>4851</v>
      </c>
      <c r="C27" s="353">
        <v>11456.16</v>
      </c>
      <c r="D27" s="339" t="s">
        <v>4913</v>
      </c>
      <c r="E27" s="520"/>
      <c r="F27" s="904"/>
      <c r="G27" s="522"/>
      <c r="H27" s="533"/>
      <c r="I27" s="522"/>
      <c r="J27" s="715"/>
      <c r="K27" s="524"/>
      <c r="L27" s="602"/>
      <c r="M27" s="252"/>
    </row>
    <row r="28" spans="1:13" ht="15" customHeight="1">
      <c r="A28" s="339" t="s">
        <v>134</v>
      </c>
      <c r="B28" s="341" t="s">
        <v>4369</v>
      </c>
      <c r="C28" s="353">
        <v>11647.56</v>
      </c>
      <c r="D28" s="339" t="s">
        <v>4913</v>
      </c>
      <c r="E28" s="520">
        <f>SUM(C26:C28)</f>
        <v>31221.4</v>
      </c>
      <c r="F28" s="904"/>
      <c r="G28" s="522"/>
      <c r="H28" s="533"/>
      <c r="I28" s="522">
        <v>600644</v>
      </c>
      <c r="J28" s="715">
        <f t="shared" si="0"/>
        <v>26915.000000000004</v>
      </c>
      <c r="K28" s="524">
        <f t="shared" si="1"/>
        <v>4306.4000000000005</v>
      </c>
      <c r="L28" s="602"/>
      <c r="M28" s="252"/>
    </row>
    <row r="29" spans="1:13" ht="15" customHeight="1">
      <c r="A29" s="339" t="s">
        <v>3895</v>
      </c>
      <c r="B29" s="341" t="s">
        <v>3877</v>
      </c>
      <c r="C29" s="353">
        <v>13170.64</v>
      </c>
      <c r="D29" s="339" t="s">
        <v>4913</v>
      </c>
      <c r="E29" s="520"/>
      <c r="F29" s="904"/>
      <c r="G29" s="522"/>
      <c r="H29" s="533"/>
      <c r="I29" s="522"/>
      <c r="J29" s="715"/>
      <c r="K29" s="524"/>
      <c r="L29" s="602"/>
      <c r="M29" s="252"/>
    </row>
    <row r="30" spans="1:13" ht="15" customHeight="1">
      <c r="A30" s="339" t="s">
        <v>3895</v>
      </c>
      <c r="B30" s="341" t="s">
        <v>4029</v>
      </c>
      <c r="C30" s="353">
        <v>13170.64</v>
      </c>
      <c r="D30" s="339" t="s">
        <v>4913</v>
      </c>
      <c r="E30" s="520">
        <f>SUM(C29:C30)</f>
        <v>26341.279999999999</v>
      </c>
      <c r="F30" s="904"/>
      <c r="G30" s="522"/>
      <c r="H30" s="533"/>
      <c r="I30" s="522">
        <v>600617</v>
      </c>
      <c r="J30" s="715">
        <f t="shared" si="0"/>
        <v>22708</v>
      </c>
      <c r="K30" s="524">
        <f t="shared" si="1"/>
        <v>3633.28</v>
      </c>
      <c r="L30" s="602"/>
      <c r="M30" s="252"/>
    </row>
    <row r="31" spans="1:13" ht="15" customHeight="1">
      <c r="A31" s="339" t="s">
        <v>141</v>
      </c>
      <c r="B31" s="341" t="s">
        <v>4174</v>
      </c>
      <c r="C31" s="353">
        <v>13500.08</v>
      </c>
      <c r="D31" s="339" t="s">
        <v>4913</v>
      </c>
      <c r="E31" s="520">
        <f>SUM(C31)</f>
        <v>13500.08</v>
      </c>
      <c r="F31" s="904"/>
      <c r="G31" s="522"/>
      <c r="H31" s="533"/>
      <c r="I31" s="522">
        <v>600684</v>
      </c>
      <c r="J31" s="715">
        <f t="shared" si="0"/>
        <v>11638</v>
      </c>
      <c r="K31" s="524">
        <f t="shared" si="1"/>
        <v>1862.08</v>
      </c>
      <c r="L31" s="602"/>
      <c r="M31" s="252"/>
    </row>
    <row r="32" spans="1:13" ht="15" customHeight="1">
      <c r="A32" s="339" t="s">
        <v>457</v>
      </c>
      <c r="B32" s="341" t="s">
        <v>4854</v>
      </c>
      <c r="C32" s="353">
        <v>14316.72</v>
      </c>
      <c r="D32" s="339" t="s">
        <v>4913</v>
      </c>
      <c r="E32" s="520"/>
      <c r="F32" s="904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39" t="s">
        <v>457</v>
      </c>
      <c r="B33" s="341" t="s">
        <v>4852</v>
      </c>
      <c r="C33" s="353">
        <v>18456.759999999998</v>
      </c>
      <c r="D33" s="339" t="s">
        <v>4913</v>
      </c>
      <c r="E33" s="520"/>
      <c r="F33" s="904"/>
      <c r="G33" s="522"/>
      <c r="H33" s="533"/>
      <c r="I33" s="522"/>
      <c r="J33" s="715"/>
      <c r="K33" s="524"/>
      <c r="L33" s="602"/>
      <c r="M33" s="252"/>
    </row>
    <row r="34" spans="1:13" ht="15" customHeight="1">
      <c r="A34" s="339" t="s">
        <v>457</v>
      </c>
      <c r="B34" s="341" t="s">
        <v>4742</v>
      </c>
      <c r="C34" s="353">
        <v>18456.759999999998</v>
      </c>
      <c r="D34" s="339" t="s">
        <v>4913</v>
      </c>
      <c r="E34" s="520">
        <f>SUM(C32:C34)</f>
        <v>51230.239999999991</v>
      </c>
      <c r="F34" s="904"/>
      <c r="G34" s="522"/>
      <c r="H34" s="533"/>
      <c r="I34" s="522">
        <v>600691</v>
      </c>
      <c r="J34" s="715">
        <f t="shared" si="0"/>
        <v>44163.999999999993</v>
      </c>
      <c r="K34" s="524">
        <f t="shared" si="1"/>
        <v>7066.2399999999989</v>
      </c>
      <c r="L34" s="602"/>
      <c r="M34" s="252"/>
    </row>
    <row r="35" spans="1:13" ht="17.25" customHeight="1" thickBot="1">
      <c r="A35" s="362" t="s">
        <v>390</v>
      </c>
      <c r="B35" s="415" t="s">
        <v>4759</v>
      </c>
      <c r="C35" s="363">
        <v>35999.440000000002</v>
      </c>
      <c r="D35" s="362" t="s">
        <v>4913</v>
      </c>
      <c r="E35" s="525">
        <f>SUM(C35)</f>
        <v>35999.440000000002</v>
      </c>
      <c r="F35" s="903">
        <f>SUM(E22:E35)</f>
        <v>183684.84</v>
      </c>
      <c r="G35" s="527"/>
      <c r="H35" s="537"/>
      <c r="I35" s="527">
        <v>600623</v>
      </c>
      <c r="J35" s="714">
        <f t="shared" si="0"/>
        <v>31034.000000000004</v>
      </c>
      <c r="K35" s="529">
        <f t="shared" si="1"/>
        <v>4965.4400000000005</v>
      </c>
      <c r="L35" s="602"/>
      <c r="M35" s="252"/>
    </row>
    <row r="36" spans="1:13" ht="15" customHeight="1">
      <c r="A36" s="339" t="s">
        <v>2905</v>
      </c>
      <c r="B36" s="478" t="s">
        <v>4863</v>
      </c>
      <c r="C36" s="446">
        <v>1241.2</v>
      </c>
      <c r="D36" s="339" t="s">
        <v>4915</v>
      </c>
      <c r="E36" s="520"/>
      <c r="F36" s="904"/>
      <c r="G36" s="522"/>
      <c r="H36" s="533"/>
      <c r="I36" s="522"/>
      <c r="J36" s="715"/>
      <c r="K36" s="524"/>
      <c r="L36" s="602"/>
      <c r="M36" s="252"/>
    </row>
    <row r="37" spans="1:13" ht="15" customHeight="1">
      <c r="A37" s="339" t="s">
        <v>2905</v>
      </c>
      <c r="B37" s="478" t="s">
        <v>4864</v>
      </c>
      <c r="C37" s="446">
        <v>1241.2</v>
      </c>
      <c r="D37" s="339" t="s">
        <v>4915</v>
      </c>
      <c r="E37" s="520"/>
      <c r="F37" s="904"/>
      <c r="G37" s="522"/>
      <c r="H37" s="533"/>
      <c r="I37" s="522"/>
      <c r="J37" s="715"/>
      <c r="K37" s="524"/>
      <c r="L37" s="602"/>
      <c r="M37" s="252"/>
    </row>
    <row r="38" spans="1:13" ht="15" customHeight="1">
      <c r="A38" s="339" t="s">
        <v>2905</v>
      </c>
      <c r="B38" s="478" t="s">
        <v>4865</v>
      </c>
      <c r="C38" s="446">
        <v>1241.2</v>
      </c>
      <c r="D38" s="339" t="s">
        <v>4915</v>
      </c>
      <c r="E38" s="520"/>
      <c r="F38" s="904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39" t="s">
        <v>3895</v>
      </c>
      <c r="B39" s="478" t="s">
        <v>4866</v>
      </c>
      <c r="C39" s="446">
        <v>1241.2</v>
      </c>
      <c r="D39" s="339" t="s">
        <v>4915</v>
      </c>
      <c r="E39" s="520">
        <f>SUM(C36:C39)</f>
        <v>4964.8</v>
      </c>
      <c r="F39" s="904"/>
      <c r="G39" s="522"/>
      <c r="H39" s="533"/>
      <c r="I39" s="522">
        <v>803001</v>
      </c>
      <c r="J39" s="715">
        <f t="shared" si="0"/>
        <v>4280</v>
      </c>
      <c r="K39" s="524">
        <f t="shared" si="1"/>
        <v>684.80000000000007</v>
      </c>
      <c r="L39" s="602"/>
      <c r="M39" s="252"/>
    </row>
    <row r="40" spans="1:13" ht="15" customHeight="1">
      <c r="A40" s="339" t="s">
        <v>565</v>
      </c>
      <c r="B40" s="494" t="s">
        <v>4861</v>
      </c>
      <c r="C40" s="515">
        <v>1115.92</v>
      </c>
      <c r="D40" s="339" t="s">
        <v>4915</v>
      </c>
      <c r="E40" s="520">
        <f>SUM(C40)</f>
        <v>1115.92</v>
      </c>
      <c r="F40" s="904"/>
      <c r="G40" s="522"/>
      <c r="H40" s="533"/>
      <c r="I40" s="522">
        <v>600627</v>
      </c>
      <c r="J40" s="715">
        <f t="shared" si="0"/>
        <v>962.00000000000011</v>
      </c>
      <c r="K40" s="524">
        <f t="shared" si="1"/>
        <v>153.92000000000002</v>
      </c>
      <c r="L40" s="602"/>
      <c r="M40" s="252"/>
    </row>
    <row r="41" spans="1:13" ht="15" customHeight="1">
      <c r="A41" s="339" t="s">
        <v>136</v>
      </c>
      <c r="B41" s="341" t="s">
        <v>4529</v>
      </c>
      <c r="C41" s="353">
        <v>9100.2000000000007</v>
      </c>
      <c r="D41" s="339" t="s">
        <v>4915</v>
      </c>
      <c r="E41" s="520"/>
      <c r="F41" s="904"/>
      <c r="G41" s="522"/>
      <c r="H41" s="533"/>
      <c r="I41" s="522"/>
      <c r="J41" s="715"/>
      <c r="K41" s="524"/>
      <c r="L41" s="602"/>
      <c r="M41" s="252"/>
    </row>
    <row r="42" spans="1:13" ht="15" customHeight="1">
      <c r="A42" s="339" t="s">
        <v>136</v>
      </c>
      <c r="B42" s="341" t="s">
        <v>3155</v>
      </c>
      <c r="C42" s="353">
        <v>15699.44</v>
      </c>
      <c r="D42" s="339" t="s">
        <v>4915</v>
      </c>
      <c r="E42" s="520">
        <f>SUM(C41:C42)</f>
        <v>24799.64</v>
      </c>
      <c r="F42" s="904"/>
      <c r="G42" s="522"/>
      <c r="H42" s="533"/>
      <c r="I42" s="522">
        <v>600640</v>
      </c>
      <c r="J42" s="715">
        <f t="shared" si="0"/>
        <v>21379</v>
      </c>
      <c r="K42" s="524">
        <f t="shared" si="1"/>
        <v>3420.64</v>
      </c>
      <c r="L42" s="602"/>
      <c r="M42" s="252"/>
    </row>
    <row r="43" spans="1:13" ht="15" customHeight="1">
      <c r="A43" s="339" t="s">
        <v>141</v>
      </c>
      <c r="B43" s="341" t="s">
        <v>953</v>
      </c>
      <c r="C43" s="353">
        <v>10286.879999999999</v>
      </c>
      <c r="D43" s="339" t="s">
        <v>4915</v>
      </c>
      <c r="E43" s="520">
        <f>SUM(C43)</f>
        <v>10286.879999999999</v>
      </c>
      <c r="F43" s="904"/>
      <c r="G43" s="522"/>
      <c r="H43" s="533"/>
      <c r="I43" s="522">
        <v>600684</v>
      </c>
      <c r="J43" s="715">
        <f t="shared" si="0"/>
        <v>8868</v>
      </c>
      <c r="K43" s="524">
        <f t="shared" si="1"/>
        <v>1418.88</v>
      </c>
      <c r="L43" s="602"/>
      <c r="M43" s="252"/>
    </row>
    <row r="44" spans="1:13" ht="15" customHeight="1">
      <c r="A44" s="339" t="s">
        <v>134</v>
      </c>
      <c r="B44" s="341" t="s">
        <v>4857</v>
      </c>
      <c r="C44" s="353">
        <v>11456.16</v>
      </c>
      <c r="D44" s="339" t="s">
        <v>4915</v>
      </c>
      <c r="E44" s="520"/>
      <c r="F44" s="904"/>
      <c r="G44" s="522"/>
      <c r="H44" s="533"/>
      <c r="I44" s="522"/>
      <c r="J44" s="715"/>
      <c r="K44" s="524"/>
      <c r="L44" s="602"/>
      <c r="M44" s="252"/>
    </row>
    <row r="45" spans="1:13" ht="15" customHeight="1">
      <c r="A45" s="339" t="s">
        <v>134</v>
      </c>
      <c r="B45" s="341" t="s">
        <v>4858</v>
      </c>
      <c r="C45" s="353">
        <v>11456.16</v>
      </c>
      <c r="D45" s="339" t="s">
        <v>4915</v>
      </c>
      <c r="E45" s="520">
        <f>SUM(C44:C45)</f>
        <v>22912.32</v>
      </c>
      <c r="F45" s="904"/>
      <c r="G45" s="522"/>
      <c r="H45" s="533"/>
      <c r="I45" s="522">
        <v>600644</v>
      </c>
      <c r="J45" s="715">
        <f t="shared" si="0"/>
        <v>19752</v>
      </c>
      <c r="K45" s="524">
        <f t="shared" si="1"/>
        <v>3160.32</v>
      </c>
      <c r="L45" s="602"/>
      <c r="M45" s="252"/>
    </row>
    <row r="46" spans="1:13" ht="15" customHeight="1">
      <c r="A46" s="339" t="s">
        <v>3895</v>
      </c>
      <c r="B46" s="341" t="s">
        <v>3874</v>
      </c>
      <c r="C46" s="353">
        <v>13170.64</v>
      </c>
      <c r="D46" s="339" t="s">
        <v>4915</v>
      </c>
      <c r="E46" s="520">
        <f>SUM(C46)</f>
        <v>13170.64</v>
      </c>
      <c r="F46" s="904"/>
      <c r="G46" s="522"/>
      <c r="H46" s="533"/>
      <c r="I46" s="522">
        <v>600617</v>
      </c>
      <c r="J46" s="715">
        <f t="shared" si="0"/>
        <v>11354</v>
      </c>
      <c r="K46" s="524">
        <f t="shared" si="1"/>
        <v>1816.64</v>
      </c>
      <c r="L46" s="602"/>
      <c r="M46" s="252"/>
    </row>
    <row r="47" spans="1:13" ht="15" customHeight="1">
      <c r="A47" s="339" t="s">
        <v>1296</v>
      </c>
      <c r="B47" s="341" t="s">
        <v>4859</v>
      </c>
      <c r="C47" s="353">
        <v>21428.68</v>
      </c>
      <c r="D47" s="339" t="s">
        <v>4915</v>
      </c>
      <c r="E47" s="520">
        <f t="shared" ref="E47:E48" si="2">SUM(C47)</f>
        <v>21428.68</v>
      </c>
      <c r="F47" s="904"/>
      <c r="G47" s="522"/>
      <c r="H47" s="533"/>
      <c r="I47" s="522">
        <v>600625</v>
      </c>
      <c r="J47" s="715">
        <f t="shared" si="0"/>
        <v>18473</v>
      </c>
      <c r="K47" s="524">
        <f t="shared" si="1"/>
        <v>2955.68</v>
      </c>
      <c r="L47" s="602"/>
      <c r="M47" s="252"/>
    </row>
    <row r="48" spans="1:13" ht="15" customHeight="1" thickBot="1">
      <c r="A48" s="362" t="s">
        <v>718</v>
      </c>
      <c r="B48" s="415" t="s">
        <v>1987</v>
      </c>
      <c r="C48" s="363">
        <v>28781.919999999998</v>
      </c>
      <c r="D48" s="362" t="s">
        <v>4915</v>
      </c>
      <c r="E48" s="728">
        <f t="shared" si="2"/>
        <v>28781.919999999998</v>
      </c>
      <c r="F48" s="903">
        <f>SUM(E37:E48)</f>
        <v>127460.8</v>
      </c>
      <c r="G48" s="527"/>
      <c r="H48" s="537"/>
      <c r="I48" s="527">
        <v>600626</v>
      </c>
      <c r="J48" s="714">
        <f t="shared" si="0"/>
        <v>24812</v>
      </c>
      <c r="K48" s="529">
        <f t="shared" si="1"/>
        <v>3969.92</v>
      </c>
      <c r="L48" s="602"/>
      <c r="M48" s="252"/>
    </row>
    <row r="49" spans="1:13" ht="15" customHeight="1">
      <c r="A49" s="339" t="s">
        <v>390</v>
      </c>
      <c r="B49" s="478" t="s">
        <v>4868</v>
      </c>
      <c r="C49" s="422">
        <v>1241.2</v>
      </c>
      <c r="D49" s="339" t="s">
        <v>4917</v>
      </c>
      <c r="E49" s="520"/>
      <c r="F49" s="521"/>
      <c r="G49" s="522"/>
      <c r="H49" s="533"/>
      <c r="I49" s="522"/>
      <c r="J49" s="715"/>
      <c r="K49" s="524"/>
      <c r="L49" s="602"/>
      <c r="M49" s="252"/>
    </row>
    <row r="50" spans="1:13" ht="15" customHeight="1">
      <c r="A50" s="339" t="s">
        <v>390</v>
      </c>
      <c r="B50" s="478" t="s">
        <v>4869</v>
      </c>
      <c r="C50" s="422">
        <v>1241.2</v>
      </c>
      <c r="D50" s="339" t="s">
        <v>4917</v>
      </c>
      <c r="E50" s="520"/>
      <c r="F50" s="521"/>
      <c r="G50" s="522"/>
      <c r="H50" s="533"/>
      <c r="I50" s="522"/>
      <c r="J50" s="715"/>
      <c r="K50" s="524"/>
      <c r="L50" s="602"/>
      <c r="M50" s="252"/>
    </row>
    <row r="51" spans="1:13" ht="15" customHeight="1" thickBot="1">
      <c r="A51" s="362" t="s">
        <v>457</v>
      </c>
      <c r="B51" s="509" t="s">
        <v>4870</v>
      </c>
      <c r="C51" s="505">
        <v>1241.2</v>
      </c>
      <c r="D51" s="362" t="s">
        <v>4917</v>
      </c>
      <c r="E51" s="525"/>
      <c r="F51" s="526">
        <f>SUM(C49:C51)</f>
        <v>3723.6000000000004</v>
      </c>
      <c r="G51" s="527"/>
      <c r="H51" s="537"/>
      <c r="I51" s="527">
        <v>803001</v>
      </c>
      <c r="J51" s="714">
        <f>F51/1.16</f>
        <v>3210.0000000000005</v>
      </c>
      <c r="K51" s="529">
        <f>J51*0.16</f>
        <v>513.60000000000014</v>
      </c>
      <c r="L51" s="602"/>
      <c r="M51" s="252"/>
    </row>
    <row r="52" spans="1:13" ht="17.25" customHeight="1" thickBot="1">
      <c r="A52" s="862" t="s">
        <v>2770</v>
      </c>
      <c r="B52" s="549">
        <v>2000281255</v>
      </c>
      <c r="C52" s="438">
        <v>-10827.57</v>
      </c>
      <c r="D52" s="372" t="s">
        <v>4906</v>
      </c>
      <c r="E52" s="543"/>
      <c r="F52" s="544">
        <f>SUM(C52)</f>
        <v>-10827.57</v>
      </c>
      <c r="G52" s="545"/>
      <c r="H52" s="546"/>
      <c r="I52" s="545">
        <v>700075</v>
      </c>
      <c r="J52" s="714">
        <f t="shared" ref="J52:J58" si="3">F52/1.16</f>
        <v>-9334.1120689655181</v>
      </c>
      <c r="K52" s="529">
        <f t="shared" ref="K52:K58" si="4">J52*0.16</f>
        <v>-1493.457931034483</v>
      </c>
      <c r="L52" s="602"/>
      <c r="M52" s="252"/>
    </row>
    <row r="53" spans="1:13" ht="17.25" customHeight="1" thickBot="1">
      <c r="A53" s="862" t="s">
        <v>2770</v>
      </c>
      <c r="B53" s="549">
        <v>2000281454</v>
      </c>
      <c r="C53" s="438">
        <v>-11373.45</v>
      </c>
      <c r="D53" s="372" t="s">
        <v>4907</v>
      </c>
      <c r="E53" s="543"/>
      <c r="F53" s="544">
        <f t="shared" ref="F53:F58" si="5">SUM(C53)</f>
        <v>-11373.45</v>
      </c>
      <c r="G53" s="545"/>
      <c r="H53" s="546"/>
      <c r="I53" s="545">
        <v>700075</v>
      </c>
      <c r="J53" s="714">
        <f t="shared" si="3"/>
        <v>-9804.6982758620707</v>
      </c>
      <c r="K53" s="529">
        <f t="shared" si="4"/>
        <v>-1568.7517241379314</v>
      </c>
      <c r="L53" s="602"/>
      <c r="M53" s="252"/>
    </row>
    <row r="54" spans="1:13" ht="17.25" customHeight="1" thickBot="1">
      <c r="A54" s="862" t="s">
        <v>2770</v>
      </c>
      <c r="B54" s="549">
        <v>2000281650</v>
      </c>
      <c r="C54" s="438">
        <v>-5253</v>
      </c>
      <c r="D54" s="372" t="s">
        <v>4908</v>
      </c>
      <c r="E54" s="543"/>
      <c r="F54" s="544">
        <f t="shared" si="5"/>
        <v>-5253</v>
      </c>
      <c r="G54" s="545"/>
      <c r="H54" s="546"/>
      <c r="I54" s="545">
        <v>700075</v>
      </c>
      <c r="J54" s="714">
        <f t="shared" si="3"/>
        <v>-4528.4482758620688</v>
      </c>
      <c r="K54" s="529">
        <f t="shared" si="4"/>
        <v>-724.55172413793105</v>
      </c>
      <c r="L54" s="602"/>
      <c r="M54" s="252"/>
    </row>
    <row r="55" spans="1:13" ht="17.25" customHeight="1" thickBot="1">
      <c r="A55" s="862" t="s">
        <v>2770</v>
      </c>
      <c r="B55" s="549">
        <v>2000281867</v>
      </c>
      <c r="C55" s="438">
        <v>-11373.45</v>
      </c>
      <c r="D55" s="372" t="s">
        <v>4909</v>
      </c>
      <c r="E55" s="543"/>
      <c r="F55" s="544">
        <f t="shared" si="5"/>
        <v>-11373.45</v>
      </c>
      <c r="G55" s="545"/>
      <c r="H55" s="546"/>
      <c r="I55" s="545">
        <v>700075</v>
      </c>
      <c r="J55" s="714">
        <f t="shared" si="3"/>
        <v>-9804.6982758620707</v>
      </c>
      <c r="K55" s="529">
        <f t="shared" si="4"/>
        <v>-1568.7517241379314</v>
      </c>
      <c r="L55" s="602"/>
      <c r="M55" s="252"/>
    </row>
    <row r="56" spans="1:13" ht="17.25" customHeight="1" thickBot="1">
      <c r="A56" s="862" t="s">
        <v>2770</v>
      </c>
      <c r="B56" s="549">
        <v>2000282063</v>
      </c>
      <c r="C56" s="438">
        <v>-5253</v>
      </c>
      <c r="D56" s="372" t="s">
        <v>4910</v>
      </c>
      <c r="E56" s="543"/>
      <c r="F56" s="544">
        <f t="shared" si="5"/>
        <v>-5253</v>
      </c>
      <c r="G56" s="545"/>
      <c r="H56" s="546"/>
      <c r="I56" s="545">
        <v>700075</v>
      </c>
      <c r="J56" s="714">
        <f t="shared" si="3"/>
        <v>-4528.4482758620688</v>
      </c>
      <c r="K56" s="529">
        <f t="shared" si="4"/>
        <v>-724.55172413793105</v>
      </c>
      <c r="L56" s="602"/>
      <c r="M56" s="252"/>
    </row>
    <row r="57" spans="1:13" ht="17.25" customHeight="1" thickBot="1">
      <c r="A57" s="862" t="s">
        <v>2770</v>
      </c>
      <c r="B57" s="549">
        <v>2000282311</v>
      </c>
      <c r="C57" s="438">
        <v>-10827.57</v>
      </c>
      <c r="D57" s="372" t="s">
        <v>4911</v>
      </c>
      <c r="E57" s="543"/>
      <c r="F57" s="544">
        <f t="shared" si="5"/>
        <v>-10827.57</v>
      </c>
      <c r="G57" s="545"/>
      <c r="H57" s="546"/>
      <c r="I57" s="545">
        <v>700075</v>
      </c>
      <c r="J57" s="714">
        <f t="shared" si="3"/>
        <v>-9334.1120689655181</v>
      </c>
      <c r="K57" s="529">
        <f t="shared" si="4"/>
        <v>-1493.457931034483</v>
      </c>
      <c r="L57" s="602"/>
      <c r="M57" s="252"/>
    </row>
    <row r="58" spans="1:13" ht="17.25" customHeight="1" thickBot="1">
      <c r="A58" s="862" t="s">
        <v>2770</v>
      </c>
      <c r="B58" s="549">
        <v>2000282510</v>
      </c>
      <c r="C58" s="438">
        <v>-11373.45</v>
      </c>
      <c r="D58" s="372" t="s">
        <v>4912</v>
      </c>
      <c r="E58" s="543"/>
      <c r="F58" s="544">
        <f t="shared" si="5"/>
        <v>-11373.45</v>
      </c>
      <c r="G58" s="545"/>
      <c r="H58" s="546"/>
      <c r="I58" s="545">
        <v>700075</v>
      </c>
      <c r="J58" s="714">
        <f t="shared" si="3"/>
        <v>-9804.6982758620707</v>
      </c>
      <c r="K58" s="529">
        <f t="shared" si="4"/>
        <v>-1568.7517241379314</v>
      </c>
      <c r="L58" s="602"/>
      <c r="M58" s="252"/>
    </row>
    <row r="59" spans="1:13" ht="15" customHeight="1">
      <c r="A59" s="380"/>
      <c r="B59" s="414"/>
      <c r="C59" s="382"/>
      <c r="D59" s="380"/>
      <c r="E59" s="520"/>
      <c r="F59" s="521"/>
      <c r="G59" s="522"/>
      <c r="H59" s="533"/>
      <c r="I59" s="522"/>
      <c r="J59" s="715"/>
      <c r="K59" s="524"/>
      <c r="L59" s="602"/>
      <c r="M59" s="252"/>
    </row>
    <row r="60" spans="1:13" ht="15" customHeight="1">
      <c r="A60" s="380"/>
      <c r="B60" s="414"/>
      <c r="C60" s="382"/>
      <c r="D60" s="380"/>
      <c r="E60" s="520"/>
      <c r="F60" s="521"/>
      <c r="G60" s="522"/>
      <c r="H60" s="533"/>
      <c r="I60" s="522"/>
      <c r="J60" s="715"/>
      <c r="K60" s="524"/>
      <c r="L60" s="602"/>
      <c r="M60" s="252"/>
    </row>
    <row r="61" spans="1:13" ht="15" customHeight="1">
      <c r="A61" s="380"/>
      <c r="B61" s="414"/>
      <c r="C61" s="48"/>
      <c r="D61" s="380"/>
      <c r="E61" s="520"/>
      <c r="F61" s="521"/>
      <c r="G61" s="522"/>
      <c r="H61" s="533"/>
      <c r="I61" s="522"/>
      <c r="J61" s="715"/>
      <c r="K61" s="524"/>
      <c r="L61" s="602"/>
      <c r="M61" s="252"/>
    </row>
    <row r="62" spans="1:13" ht="15" customHeight="1">
      <c r="A62" s="325"/>
      <c r="B62" s="861"/>
      <c r="C62" s="281">
        <f>SUM(C6:C61)</f>
        <v>232810.75</v>
      </c>
      <c r="D62" s="281"/>
      <c r="E62" s="281"/>
      <c r="F62" s="281">
        <f>SUM(F6:F61)</f>
        <v>232810.74999999988</v>
      </c>
      <c r="G62" s="281"/>
      <c r="H62" s="534">
        <f>SUM(H6:H61)</f>
        <v>0</v>
      </c>
      <c r="I62" s="281"/>
      <c r="J62" s="281">
        <f>SUM(J6:J61)</f>
        <v>200698.92241379319</v>
      </c>
      <c r="K62" s="281">
        <f>SUM(K6:K61)</f>
        <v>32111.827586206891</v>
      </c>
      <c r="L62" s="281"/>
      <c r="M62" s="283"/>
    </row>
    <row r="63" spans="1:13" ht="15" customHeight="1">
      <c r="A63" s="278"/>
      <c r="B63" s="861"/>
      <c r="C63" s="240"/>
      <c r="D63" s="281"/>
      <c r="E63" s="281"/>
      <c r="F63" s="237"/>
      <c r="G63" s="240"/>
      <c r="H63" s="533"/>
      <c r="I63" s="240"/>
      <c r="J63" s="243"/>
      <c r="K63" s="251"/>
      <c r="L63" s="252"/>
      <c r="M63" s="252"/>
    </row>
    <row r="64" spans="1:13" ht="15" customHeight="1">
      <c r="A64" s="697"/>
      <c r="B64" s="1052"/>
      <c r="C64" s="1051"/>
      <c r="D64" s="1051"/>
      <c r="E64" s="1051"/>
      <c r="F64" s="1051"/>
      <c r="G64" s="240"/>
      <c r="H64" s="533"/>
      <c r="I64" s="240"/>
      <c r="J64" s="243"/>
      <c r="K64" s="251"/>
      <c r="L64" s="252"/>
      <c r="M64" s="252"/>
    </row>
    <row r="65" spans="1:13">
      <c r="A65" s="284"/>
      <c r="B65" s="595"/>
      <c r="C65" s="273"/>
      <c r="D65" s="281"/>
      <c r="E65" s="281"/>
      <c r="F65" s="281"/>
      <c r="G65" s="295"/>
      <c r="H65" s="534"/>
      <c r="I65" s="281"/>
      <c r="J65" s="281"/>
      <c r="K65" s="281"/>
      <c r="L65" s="286"/>
      <c r="M65" s="252"/>
    </row>
    <row r="66" spans="1:13" thickBot="1">
      <c r="A66" s="603"/>
      <c r="B66" s="595"/>
      <c r="C66" s="273"/>
      <c r="D66" s="250"/>
      <c r="E66" s="330" t="s">
        <v>4918</v>
      </c>
      <c r="F66" s="331">
        <v>43047</v>
      </c>
      <c r="G66" s="332">
        <v>520154.53</v>
      </c>
      <c r="H66" s="535"/>
      <c r="I66" s="239"/>
      <c r="J66" s="239"/>
      <c r="K66" s="252"/>
      <c r="L66" s="252"/>
      <c r="M66" s="288"/>
    </row>
    <row r="67" spans="1:13" ht="16.5" thickBot="1">
      <c r="A67" s="284"/>
      <c r="B67" s="273"/>
      <c r="C67" s="273"/>
      <c r="D67" s="250"/>
      <c r="E67" s="330" t="s">
        <v>4919</v>
      </c>
      <c r="F67" s="331">
        <v>43047</v>
      </c>
      <c r="G67" s="332">
        <v>232810.75</v>
      </c>
      <c r="H67" s="535"/>
      <c r="I67" s="239"/>
      <c r="J67" s="289" t="s">
        <v>551</v>
      </c>
      <c r="K67" s="290">
        <f>J62+K62-F62</f>
        <v>0</v>
      </c>
      <c r="L67" s="252"/>
      <c r="M67" s="288"/>
    </row>
    <row r="68" spans="1:13">
      <c r="A68" s="284"/>
      <c r="B68" s="273"/>
      <c r="C68" s="239"/>
      <c r="D68" s="252"/>
      <c r="E68" s="813"/>
      <c r="F68" s="812"/>
      <c r="G68" s="811"/>
      <c r="H68" s="535"/>
      <c r="I68" s="239"/>
      <c r="J68" s="239"/>
      <c r="K68" s="252"/>
      <c r="L68" s="252"/>
      <c r="M68" s="288"/>
    </row>
    <row r="69" spans="1:13">
      <c r="A69" s="284"/>
      <c r="B69" s="273"/>
      <c r="C69" s="273"/>
      <c r="D69" s="250"/>
      <c r="E69" s="239"/>
      <c r="F69" s="239"/>
      <c r="G69" s="239"/>
      <c r="H69" s="535"/>
      <c r="I69" s="239"/>
      <c r="J69" s="239"/>
      <c r="K69" s="252"/>
      <c r="L69" s="252"/>
      <c r="M69" s="288"/>
    </row>
    <row r="70" spans="1:13">
      <c r="A70" s="284"/>
      <c r="B70" s="273"/>
      <c r="C70" s="273"/>
      <c r="D70" s="250"/>
      <c r="E70" s="239"/>
      <c r="F70" s="239"/>
      <c r="G70" s="239"/>
      <c r="H70" s="535"/>
      <c r="I70" s="239"/>
      <c r="J70" s="239"/>
      <c r="K70" s="252"/>
      <c r="L70" s="252"/>
      <c r="M70" s="288"/>
    </row>
    <row r="71" spans="1:13">
      <c r="A71" s="284"/>
      <c r="B71" s="273"/>
      <c r="C71" s="273"/>
      <c r="D71" s="291"/>
      <c r="E71" s="292"/>
      <c r="F71" s="292"/>
      <c r="G71" s="292"/>
      <c r="H71" s="536"/>
      <c r="I71" s="292"/>
      <c r="J71" s="292"/>
      <c r="K71" s="288"/>
      <c r="L71" s="288"/>
      <c r="M71" s="288"/>
    </row>
    <row r="72" spans="1:13">
      <c r="A72" s="604"/>
      <c r="B72" s="605"/>
      <c r="C72" s="606"/>
      <c r="D72" s="520"/>
      <c r="E72" s="292"/>
      <c r="F72" s="292"/>
      <c r="G72" s="292"/>
      <c r="H72" s="536"/>
      <c r="I72" s="292"/>
      <c r="J72" s="292"/>
      <c r="K72" s="288"/>
      <c r="L72" s="288"/>
      <c r="M72" s="288"/>
    </row>
    <row r="73" spans="1:13">
      <c r="A73" s="294"/>
      <c r="B73" s="239" t="s">
        <v>25</v>
      </c>
      <c r="C73" s="239"/>
      <c r="D73" s="239"/>
      <c r="E73" s="240"/>
      <c r="F73" s="240"/>
      <c r="G73" s="240"/>
      <c r="H73" s="533"/>
      <c r="I73" s="240"/>
      <c r="K73" s="295"/>
      <c r="L73" s="252"/>
      <c r="M73" s="252"/>
    </row>
    <row r="74" spans="1:13">
      <c r="A74" s="296"/>
      <c r="B74" s="239" t="s">
        <v>127</v>
      </c>
      <c r="C74" s="239"/>
      <c r="D74" s="239"/>
      <c r="E74" s="240"/>
      <c r="F74" s="240"/>
      <c r="G74" s="240"/>
      <c r="H74" s="533"/>
      <c r="I74" s="240"/>
      <c r="K74" s="295"/>
      <c r="L74" s="252"/>
      <c r="M74" s="252"/>
    </row>
    <row r="75" spans="1:13">
      <c r="A75" s="297"/>
      <c r="B75" s="239" t="s">
        <v>161</v>
      </c>
      <c r="C75" s="239"/>
      <c r="D75" s="239"/>
      <c r="E75" s="240"/>
      <c r="F75" s="240"/>
      <c r="G75" s="240"/>
      <c r="H75" s="533"/>
      <c r="I75" s="240"/>
      <c r="K75" s="295"/>
      <c r="L75" s="252"/>
      <c r="M75" s="252"/>
    </row>
    <row r="76" spans="1:13">
      <c r="A76" s="239"/>
      <c r="B76" s="239"/>
      <c r="C76" s="239"/>
      <c r="D76" s="239"/>
      <c r="E76" s="240"/>
      <c r="F76" s="240"/>
      <c r="G76" s="240"/>
      <c r="H76" s="533"/>
      <c r="I76" s="240"/>
      <c r="K76" s="295"/>
      <c r="L76" s="252"/>
      <c r="M76" s="252"/>
    </row>
    <row r="77" spans="1:13">
      <c r="A77" s="239"/>
      <c r="B77" s="239"/>
      <c r="C77" s="239"/>
      <c r="D77" s="239"/>
      <c r="E77" s="240"/>
      <c r="F77" s="240"/>
      <c r="G77" s="240"/>
      <c r="H77" s="533"/>
      <c r="I77" s="240"/>
      <c r="K77" s="295"/>
      <c r="L77" s="252"/>
      <c r="M77" s="252"/>
    </row>
    <row r="78" spans="1:13">
      <c r="K78" s="45"/>
      <c r="L78" s="49"/>
      <c r="M78" s="49"/>
    </row>
    <row r="79" spans="1:13">
      <c r="K79" s="45"/>
      <c r="L79" s="49"/>
      <c r="M79" s="49"/>
    </row>
    <row r="80" spans="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</sheetData>
  <autoFilter ref="A5:L65"/>
  <sortState ref="A6:E51">
    <sortCondition ref="D6:D51"/>
  </sortState>
  <mergeCells count="3">
    <mergeCell ref="I3:K3"/>
    <mergeCell ref="A4:D4"/>
    <mergeCell ref="B64:F6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35"/>
  <sheetViews>
    <sheetView zoomScale="101" zoomScaleNormal="101" workbookViewId="0">
      <pane ySplit="4" topLeftCell="A5" activePane="bottomLeft" state="frozenSplit"/>
      <selection pane="bottomLeft" activeCell="N10" sqref="N10:N23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4920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4924</v>
      </c>
      <c r="B5" s="343" t="s">
        <v>2731</v>
      </c>
      <c r="C5" s="343" t="s">
        <v>2124</v>
      </c>
      <c r="D5" s="863"/>
      <c r="E5" s="863"/>
      <c r="F5" s="863"/>
      <c r="G5" s="344">
        <v>-15750.48</v>
      </c>
      <c r="H5" s="13"/>
      <c r="I5" s="864"/>
      <c r="K5" s="25"/>
      <c r="L5" s="25"/>
      <c r="M5" s="865" t="s">
        <v>138</v>
      </c>
      <c r="N5" s="27" t="s">
        <v>2162</v>
      </c>
      <c r="O5" s="27" t="s">
        <v>136</v>
      </c>
      <c r="P5" s="885" t="s">
        <v>4990</v>
      </c>
      <c r="Q5" s="642"/>
      <c r="R5" s="29"/>
    </row>
    <row r="6" spans="1:18" s="24" customFormat="1" ht="12.75">
      <c r="A6" s="343" t="s">
        <v>4925</v>
      </c>
      <c r="B6" s="343" t="s">
        <v>2731</v>
      </c>
      <c r="C6" s="343" t="s">
        <v>4765</v>
      </c>
      <c r="D6" s="863"/>
      <c r="E6" s="863"/>
      <c r="F6" s="863"/>
      <c r="G6" s="344">
        <v>-9000.44</v>
      </c>
      <c r="H6" s="13"/>
      <c r="I6" s="864"/>
      <c r="K6" s="25"/>
      <c r="L6" s="25"/>
      <c r="M6" s="865" t="s">
        <v>138</v>
      </c>
      <c r="N6" s="27" t="s">
        <v>4805</v>
      </c>
      <c r="O6" s="27" t="s">
        <v>136</v>
      </c>
      <c r="P6" s="885" t="s">
        <v>4991</v>
      </c>
      <c r="Q6" s="642"/>
      <c r="R6" s="29"/>
    </row>
    <row r="7" spans="1:18" s="24" customFormat="1" ht="12.75">
      <c r="A7" s="343" t="s">
        <v>4926</v>
      </c>
      <c r="B7" s="343" t="s">
        <v>2731</v>
      </c>
      <c r="C7" s="343" t="s">
        <v>4859</v>
      </c>
      <c r="D7" s="863"/>
      <c r="E7" s="863"/>
      <c r="F7" s="863"/>
      <c r="G7" s="344">
        <v>-21428.68</v>
      </c>
      <c r="H7" s="13"/>
      <c r="I7" s="864"/>
      <c r="K7" s="25"/>
      <c r="L7" s="25"/>
      <c r="M7" s="865" t="s">
        <v>138</v>
      </c>
      <c r="N7" s="27" t="s">
        <v>4900</v>
      </c>
      <c r="O7" s="27" t="s">
        <v>1296</v>
      </c>
      <c r="P7" s="885" t="s">
        <v>4992</v>
      </c>
      <c r="Q7" s="642"/>
      <c r="R7" s="29"/>
    </row>
    <row r="8" spans="1:18" s="24" customFormat="1" ht="12.75">
      <c r="A8" s="343" t="s">
        <v>4927</v>
      </c>
      <c r="B8" s="343" t="s">
        <v>2731</v>
      </c>
      <c r="C8" s="343" t="s">
        <v>4160</v>
      </c>
      <c r="D8" s="863"/>
      <c r="E8" s="863"/>
      <c r="F8" s="863"/>
      <c r="G8" s="344">
        <v>-9000.44</v>
      </c>
      <c r="H8" s="13"/>
      <c r="I8" s="864"/>
      <c r="K8" s="25"/>
      <c r="L8" s="25"/>
      <c r="M8" s="865" t="s">
        <v>138</v>
      </c>
      <c r="N8" s="27" t="s">
        <v>4195</v>
      </c>
      <c r="O8" s="27" t="s">
        <v>136</v>
      </c>
      <c r="P8" s="885" t="s">
        <v>4993</v>
      </c>
      <c r="Q8" s="642"/>
      <c r="R8" s="29"/>
    </row>
    <row r="9" spans="1:18" s="24" customFormat="1" ht="12.75">
      <c r="A9" s="343" t="s">
        <v>4927</v>
      </c>
      <c r="B9" s="343" t="s">
        <v>2731</v>
      </c>
      <c r="C9" s="343" t="s">
        <v>4857</v>
      </c>
      <c r="D9" s="863"/>
      <c r="E9" s="863"/>
      <c r="F9" s="863"/>
      <c r="G9" s="344">
        <v>-11456.16</v>
      </c>
      <c r="H9" s="13"/>
      <c r="I9" s="864"/>
      <c r="K9" s="25"/>
      <c r="L9" s="25"/>
      <c r="M9" s="865" t="s">
        <v>138</v>
      </c>
      <c r="N9" s="27" t="s">
        <v>5037</v>
      </c>
      <c r="O9" s="27" t="s">
        <v>134</v>
      </c>
      <c r="P9" s="885" t="s">
        <v>4993</v>
      </c>
      <c r="Q9" s="642"/>
      <c r="R9" s="29"/>
    </row>
    <row r="10" spans="1:18" s="24" customFormat="1" ht="12.75">
      <c r="A10" s="867" t="s">
        <v>4924</v>
      </c>
      <c r="B10" s="867" t="s">
        <v>2834</v>
      </c>
      <c r="C10" s="867" t="s">
        <v>4928</v>
      </c>
      <c r="D10" s="863"/>
      <c r="E10" s="863"/>
      <c r="F10" s="863"/>
      <c r="G10" s="868">
        <v>1241.2</v>
      </c>
      <c r="H10" s="13"/>
      <c r="I10" s="864"/>
      <c r="K10" s="25"/>
      <c r="L10" s="25"/>
      <c r="M10" s="865" t="s">
        <v>138</v>
      </c>
      <c r="N10" s="27" t="s">
        <v>4942</v>
      </c>
      <c r="O10" s="27" t="s">
        <v>390</v>
      </c>
      <c r="P10" s="27" t="s">
        <v>5005</v>
      </c>
      <c r="Q10" s="642"/>
      <c r="R10" s="29"/>
    </row>
    <row r="11" spans="1:18" s="24" customFormat="1" ht="12.75">
      <c r="A11" s="867" t="s">
        <v>4924</v>
      </c>
      <c r="B11" s="867" t="s">
        <v>2834</v>
      </c>
      <c r="C11" s="867" t="s">
        <v>4929</v>
      </c>
      <c r="D11" s="863"/>
      <c r="E11" s="863"/>
      <c r="F11" s="863"/>
      <c r="G11" s="868">
        <v>1241.2</v>
      </c>
      <c r="H11" s="13"/>
      <c r="I11" s="864"/>
      <c r="K11" s="25"/>
      <c r="L11" s="25"/>
      <c r="M11" s="865" t="s">
        <v>138</v>
      </c>
      <c r="N11" s="27" t="s">
        <v>4943</v>
      </c>
      <c r="O11" s="27" t="s">
        <v>2905</v>
      </c>
      <c r="P11" s="27" t="s">
        <v>5005</v>
      </c>
      <c r="Q11" s="642"/>
      <c r="R11" s="29"/>
    </row>
    <row r="12" spans="1:18" s="24" customFormat="1" ht="12.75">
      <c r="A12" s="867" t="s">
        <v>4924</v>
      </c>
      <c r="B12" s="867" t="s">
        <v>2834</v>
      </c>
      <c r="C12" s="867" t="s">
        <v>4930</v>
      </c>
      <c r="D12" s="863"/>
      <c r="E12" s="863"/>
      <c r="F12" s="863"/>
      <c r="G12" s="868">
        <v>1241.2</v>
      </c>
      <c r="H12" s="13"/>
      <c r="I12" s="864"/>
      <c r="K12" s="25"/>
      <c r="L12" s="25"/>
      <c r="M12" s="865" t="s">
        <v>138</v>
      </c>
      <c r="N12" s="27" t="s">
        <v>4944</v>
      </c>
      <c r="O12" s="27" t="s">
        <v>2905</v>
      </c>
      <c r="P12" s="27" t="s">
        <v>5005</v>
      </c>
      <c r="Q12" s="642"/>
      <c r="R12" s="29"/>
    </row>
    <row r="13" spans="1:18" s="24" customFormat="1" ht="12.75">
      <c r="A13" s="867" t="s">
        <v>4924</v>
      </c>
      <c r="B13" s="867" t="s">
        <v>2834</v>
      </c>
      <c r="C13" s="867" t="s">
        <v>4931</v>
      </c>
      <c r="D13" s="863"/>
      <c r="E13" s="863"/>
      <c r="F13" s="863"/>
      <c r="G13" s="868">
        <v>1241.2</v>
      </c>
      <c r="H13" s="13"/>
      <c r="I13" s="864"/>
      <c r="K13" s="25"/>
      <c r="L13" s="25"/>
      <c r="M13" s="865" t="s">
        <v>138</v>
      </c>
      <c r="N13" s="27" t="s">
        <v>4945</v>
      </c>
      <c r="O13" s="27" t="s">
        <v>2905</v>
      </c>
      <c r="P13" s="27" t="s">
        <v>5005</v>
      </c>
      <c r="Q13" s="642"/>
      <c r="R13" s="29"/>
    </row>
    <row r="14" spans="1:18" s="24" customFormat="1" ht="12.75">
      <c r="A14" s="867" t="s">
        <v>4924</v>
      </c>
      <c r="B14" s="867" t="s">
        <v>2834</v>
      </c>
      <c r="C14" s="867" t="s">
        <v>4932</v>
      </c>
      <c r="D14" s="863"/>
      <c r="E14" s="863"/>
      <c r="F14" s="863"/>
      <c r="G14" s="868">
        <v>1241.2</v>
      </c>
      <c r="H14" s="13"/>
      <c r="I14" s="864"/>
      <c r="K14" s="25"/>
      <c r="L14" s="25"/>
      <c r="M14" s="865" t="s">
        <v>138</v>
      </c>
      <c r="N14" s="27" t="s">
        <v>4946</v>
      </c>
      <c r="O14" s="27" t="s">
        <v>2905</v>
      </c>
      <c r="P14" s="27" t="s">
        <v>5005</v>
      </c>
      <c r="Q14" s="642"/>
      <c r="R14" s="29"/>
    </row>
    <row r="15" spans="1:18" s="24" customFormat="1" ht="12.75">
      <c r="A15" s="867" t="s">
        <v>4925</v>
      </c>
      <c r="B15" s="867" t="s">
        <v>2834</v>
      </c>
      <c r="C15" s="884" t="s">
        <v>4933</v>
      </c>
      <c r="D15" s="863"/>
      <c r="E15" s="863"/>
      <c r="F15" s="863"/>
      <c r="G15" s="868">
        <v>1241.2</v>
      </c>
      <c r="H15" s="13"/>
      <c r="I15" s="864"/>
      <c r="K15" s="25"/>
      <c r="L15" s="25"/>
      <c r="M15" s="865" t="s">
        <v>138</v>
      </c>
      <c r="N15" s="27" t="s">
        <v>4947</v>
      </c>
      <c r="O15" s="27" t="s">
        <v>844</v>
      </c>
      <c r="P15" s="27" t="s">
        <v>5001</v>
      </c>
      <c r="Q15" s="642"/>
      <c r="R15" s="29"/>
    </row>
    <row r="16" spans="1:18" s="24" customFormat="1" ht="12.75">
      <c r="A16" s="867" t="s">
        <v>4925</v>
      </c>
      <c r="B16" s="867" t="s">
        <v>2834</v>
      </c>
      <c r="C16" s="884" t="s">
        <v>4934</v>
      </c>
      <c r="D16" s="863"/>
      <c r="E16" s="863"/>
      <c r="F16" s="863"/>
      <c r="G16" s="868">
        <v>1241.2</v>
      </c>
      <c r="H16" s="13"/>
      <c r="I16" s="864"/>
      <c r="K16" s="25"/>
      <c r="L16" s="25"/>
      <c r="M16" s="865" t="s">
        <v>138</v>
      </c>
      <c r="N16" s="27" t="s">
        <v>4948</v>
      </c>
      <c r="O16" s="27" t="s">
        <v>457</v>
      </c>
      <c r="P16" s="27" t="s">
        <v>5001</v>
      </c>
      <c r="Q16" s="642"/>
      <c r="R16" s="29"/>
    </row>
    <row r="17" spans="1:18" s="24" customFormat="1" ht="12.75">
      <c r="A17" s="867" t="s">
        <v>4925</v>
      </c>
      <c r="B17" s="867" t="s">
        <v>2834</v>
      </c>
      <c r="C17" s="884" t="s">
        <v>4935</v>
      </c>
      <c r="D17" s="863"/>
      <c r="E17" s="863"/>
      <c r="F17" s="863"/>
      <c r="G17" s="868">
        <v>1241.2</v>
      </c>
      <c r="H17" s="13"/>
      <c r="I17" s="864"/>
      <c r="K17" s="25"/>
      <c r="L17" s="25"/>
      <c r="M17" s="865" t="s">
        <v>138</v>
      </c>
      <c r="N17" s="27" t="s">
        <v>4949</v>
      </c>
      <c r="O17" s="27" t="s">
        <v>242</v>
      </c>
      <c r="P17" s="27" t="s">
        <v>5001</v>
      </c>
      <c r="Q17" s="642"/>
      <c r="R17" s="29"/>
    </row>
    <row r="18" spans="1:18" s="24" customFormat="1" ht="12.75">
      <c r="A18" s="867" t="s">
        <v>4925</v>
      </c>
      <c r="B18" s="867" t="s">
        <v>2834</v>
      </c>
      <c r="C18" s="884" t="s">
        <v>4936</v>
      </c>
      <c r="D18" s="863"/>
      <c r="E18" s="863"/>
      <c r="F18" s="863"/>
      <c r="G18" s="868">
        <v>1241.2</v>
      </c>
      <c r="H18" s="13"/>
      <c r="I18" s="864"/>
      <c r="K18" s="25"/>
      <c r="L18" s="25"/>
      <c r="M18" s="865" t="s">
        <v>138</v>
      </c>
      <c r="N18" s="27" t="s">
        <v>4950</v>
      </c>
      <c r="O18" s="27" t="s">
        <v>1296</v>
      </c>
      <c r="P18" s="27" t="s">
        <v>5001</v>
      </c>
      <c r="Q18" s="642"/>
      <c r="R18" s="29"/>
    </row>
    <row r="19" spans="1:18" s="24" customFormat="1" ht="12.75">
      <c r="A19" s="867" t="s">
        <v>4925</v>
      </c>
      <c r="B19" s="867" t="s">
        <v>2834</v>
      </c>
      <c r="C19" s="884" t="s">
        <v>4937</v>
      </c>
      <c r="D19" s="863"/>
      <c r="E19" s="863"/>
      <c r="F19" s="863"/>
      <c r="G19" s="868">
        <v>1241.2</v>
      </c>
      <c r="H19" s="13"/>
      <c r="I19" s="864"/>
      <c r="K19" s="25"/>
      <c r="L19" s="25"/>
      <c r="M19" s="865" t="s">
        <v>138</v>
      </c>
      <c r="N19" s="27" t="s">
        <v>4951</v>
      </c>
      <c r="O19" s="27" t="s">
        <v>1296</v>
      </c>
      <c r="P19" s="27" t="s">
        <v>5001</v>
      </c>
      <c r="Q19" s="642"/>
      <c r="R19" s="29"/>
    </row>
    <row r="20" spans="1:18" s="24" customFormat="1" ht="12.75">
      <c r="A20" s="867" t="s">
        <v>4926</v>
      </c>
      <c r="B20" s="867" t="s">
        <v>2834</v>
      </c>
      <c r="C20" s="884" t="s">
        <v>4938</v>
      </c>
      <c r="D20" s="863"/>
      <c r="E20" s="863"/>
      <c r="F20" s="863"/>
      <c r="G20" s="868">
        <v>1241.2</v>
      </c>
      <c r="H20" s="13"/>
      <c r="I20" s="864"/>
      <c r="K20" s="25"/>
      <c r="L20" s="25"/>
      <c r="M20" s="865" t="s">
        <v>138</v>
      </c>
      <c r="N20" s="27" t="s">
        <v>4952</v>
      </c>
      <c r="O20" s="27" t="s">
        <v>242</v>
      </c>
      <c r="P20" s="27" t="s">
        <v>4997</v>
      </c>
      <c r="Q20" s="642"/>
      <c r="R20" s="29"/>
    </row>
    <row r="21" spans="1:18" s="24" customFormat="1" ht="12.75">
      <c r="A21" s="867" t="s">
        <v>4926</v>
      </c>
      <c r="B21" s="867" t="s">
        <v>2834</v>
      </c>
      <c r="C21" s="884" t="s">
        <v>4939</v>
      </c>
      <c r="D21" s="863"/>
      <c r="E21" s="863"/>
      <c r="F21" s="863"/>
      <c r="G21" s="868">
        <v>1241.2</v>
      </c>
      <c r="H21" s="13"/>
      <c r="I21" s="864"/>
      <c r="K21" s="25"/>
      <c r="L21" s="25"/>
      <c r="M21" s="865" t="s">
        <v>138</v>
      </c>
      <c r="N21" s="27" t="s">
        <v>4953</v>
      </c>
      <c r="O21" s="27" t="s">
        <v>3895</v>
      </c>
      <c r="P21" s="27" t="s">
        <v>4997</v>
      </c>
      <c r="Q21" s="642"/>
      <c r="R21" s="29"/>
    </row>
    <row r="22" spans="1:18" s="24" customFormat="1" ht="12.75">
      <c r="A22" s="867" t="s">
        <v>4927</v>
      </c>
      <c r="B22" s="867" t="s">
        <v>2834</v>
      </c>
      <c r="C22" s="884" t="s">
        <v>4940</v>
      </c>
      <c r="D22" s="863"/>
      <c r="E22" s="863"/>
      <c r="F22" s="863"/>
      <c r="G22" s="868">
        <v>1241.2</v>
      </c>
      <c r="H22" s="13"/>
      <c r="I22" s="864"/>
      <c r="K22" s="25"/>
      <c r="L22" s="25"/>
      <c r="M22" s="865" t="s">
        <v>138</v>
      </c>
      <c r="N22" s="27" t="s">
        <v>4954</v>
      </c>
      <c r="O22" s="27" t="s">
        <v>136</v>
      </c>
      <c r="P22" s="27" t="s">
        <v>4998</v>
      </c>
      <c r="Q22" s="642"/>
      <c r="R22" s="29"/>
    </row>
    <row r="23" spans="1:18" s="24" customFormat="1" ht="12.75">
      <c r="A23" s="867" t="s">
        <v>4927</v>
      </c>
      <c r="B23" s="867" t="s">
        <v>2834</v>
      </c>
      <c r="C23" s="867" t="s">
        <v>4941</v>
      </c>
      <c r="D23" s="863"/>
      <c r="E23" s="863"/>
      <c r="F23" s="863"/>
      <c r="G23" s="868">
        <v>1241.2</v>
      </c>
      <c r="H23" s="13"/>
      <c r="I23" s="864"/>
      <c r="K23" s="25"/>
      <c r="L23" s="25"/>
      <c r="M23" s="865" t="s">
        <v>138</v>
      </c>
      <c r="N23" s="27" t="s">
        <v>4955</v>
      </c>
      <c r="O23" s="27" t="s">
        <v>2905</v>
      </c>
      <c r="P23" s="27" t="s">
        <v>4998</v>
      </c>
      <c r="Q23" s="642"/>
      <c r="R23" s="29"/>
    </row>
    <row r="24" spans="1:18" s="24" customFormat="1" ht="12.75">
      <c r="A24" t="s">
        <v>4925</v>
      </c>
      <c r="B24" t="s">
        <v>2861</v>
      </c>
      <c r="C24" s="866">
        <v>300029</v>
      </c>
      <c r="D24" s="863"/>
      <c r="E24" s="863"/>
      <c r="F24" s="863"/>
      <c r="G24" s="2">
        <v>5253</v>
      </c>
      <c r="H24" s="13"/>
      <c r="I24" s="864"/>
      <c r="K24" s="25"/>
      <c r="L24" s="25"/>
      <c r="M24" s="865"/>
      <c r="N24" s="27"/>
      <c r="O24" s="27"/>
      <c r="P24" s="27" t="s">
        <v>5004</v>
      </c>
      <c r="Q24" s="642"/>
      <c r="R24" s="29"/>
    </row>
    <row r="25" spans="1:18" s="24" customFormat="1" ht="12.75">
      <c r="A25" t="s">
        <v>4925</v>
      </c>
      <c r="B25" t="s">
        <v>2861</v>
      </c>
      <c r="C25" s="866">
        <v>300029</v>
      </c>
      <c r="D25" s="863"/>
      <c r="E25" s="863"/>
      <c r="F25" s="863"/>
      <c r="G25" s="2">
        <v>10827.57</v>
      </c>
      <c r="H25" s="13"/>
      <c r="I25" s="864"/>
      <c r="K25" s="25"/>
      <c r="L25" s="25"/>
      <c r="M25" s="865"/>
      <c r="N25" s="27"/>
      <c r="O25" s="27"/>
      <c r="P25" s="27" t="s">
        <v>5002</v>
      </c>
      <c r="Q25" s="642"/>
      <c r="R25" s="29"/>
    </row>
    <row r="26" spans="1:18" s="24" customFormat="1" ht="12.75">
      <c r="A26" t="s">
        <v>4925</v>
      </c>
      <c r="B26" t="s">
        <v>2861</v>
      </c>
      <c r="C26" s="866">
        <v>300029</v>
      </c>
      <c r="D26" s="863"/>
      <c r="E26" s="863"/>
      <c r="F26" s="863"/>
      <c r="G26" s="2">
        <v>11373.45</v>
      </c>
      <c r="H26" s="13"/>
      <c r="I26" s="864"/>
      <c r="K26" s="25"/>
      <c r="L26" s="25"/>
      <c r="M26" s="865"/>
      <c r="N26" s="27"/>
      <c r="O26" s="27"/>
      <c r="P26" s="27" t="s">
        <v>5003</v>
      </c>
      <c r="Q26" s="642"/>
      <c r="R26" s="29"/>
    </row>
    <row r="27" spans="1:18" s="24" customFormat="1" ht="12.75">
      <c r="A27" s="140"/>
      <c r="B27" s="140"/>
      <c r="C27" s="140"/>
      <c r="D27" s="863"/>
      <c r="E27" s="863"/>
      <c r="F27" s="863"/>
      <c r="G27" s="141"/>
      <c r="H27" s="13"/>
      <c r="I27" s="864"/>
      <c r="K27" s="25"/>
      <c r="L27" s="25"/>
      <c r="M27" s="865"/>
      <c r="N27" s="27"/>
      <c r="O27" s="27"/>
      <c r="P27" s="27"/>
      <c r="Q27" s="642"/>
      <c r="R27" s="29"/>
    </row>
    <row r="28" spans="1:18" s="24" customFormat="1" ht="12.75">
      <c r="A28" s="140"/>
      <c r="B28" s="140"/>
      <c r="C28" s="140"/>
      <c r="D28" s="863"/>
      <c r="E28" s="863"/>
      <c r="F28" s="863"/>
      <c r="G28" s="141"/>
      <c r="H28" s="13"/>
      <c r="I28" s="864"/>
      <c r="K28" s="25"/>
      <c r="L28" s="25"/>
      <c r="M28" s="865"/>
      <c r="N28" s="27"/>
      <c r="O28" s="27"/>
      <c r="P28" s="27"/>
      <c r="Q28" s="642"/>
      <c r="R28" s="29"/>
    </row>
    <row r="29" spans="1:18" s="24" customFormat="1" ht="12.75">
      <c r="A29" s="140"/>
      <c r="B29" s="140"/>
      <c r="C29" s="140"/>
      <c r="D29" s="863"/>
      <c r="E29" s="863"/>
      <c r="F29" s="863"/>
      <c r="G29" s="141"/>
      <c r="H29" s="13"/>
      <c r="I29" s="864"/>
      <c r="K29" s="25"/>
      <c r="L29" s="25"/>
      <c r="M29" s="865"/>
      <c r="N29" s="27"/>
      <c r="O29" s="27"/>
      <c r="P29" s="27"/>
      <c r="Q29" s="642"/>
      <c r="R29" s="29"/>
    </row>
    <row r="30" spans="1:18" s="24" customFormat="1" ht="12.75">
      <c r="A30" s="140"/>
      <c r="B30" s="140"/>
      <c r="C30" s="140"/>
      <c r="D30" s="863"/>
      <c r="E30" s="863"/>
      <c r="F30" s="863"/>
      <c r="G30" s="141"/>
      <c r="H30" s="13"/>
      <c r="I30" s="864"/>
      <c r="K30" s="25"/>
      <c r="L30" s="25"/>
      <c r="M30" s="865"/>
      <c r="N30" s="27"/>
      <c r="O30" s="27"/>
      <c r="P30" s="27"/>
      <c r="Q30" s="642"/>
      <c r="R30" s="29"/>
    </row>
    <row r="31" spans="1:18" s="24" customFormat="1" ht="12.75">
      <c r="A31" s="140"/>
      <c r="B31" s="140"/>
      <c r="C31" s="140"/>
      <c r="D31" s="863"/>
      <c r="E31" s="863"/>
      <c r="F31" s="863"/>
      <c r="G31" s="141"/>
      <c r="H31" s="13"/>
      <c r="I31" s="864"/>
      <c r="K31" s="25"/>
      <c r="L31" s="25"/>
      <c r="M31" s="865"/>
      <c r="N31" s="27"/>
      <c r="O31" s="27"/>
      <c r="P31" s="27"/>
      <c r="Q31" s="642"/>
      <c r="R31" s="29"/>
    </row>
    <row r="32" spans="1:18" s="24" customFormat="1" ht="12.75">
      <c r="A32" s="478"/>
      <c r="B32" s="478"/>
      <c r="C32" s="478"/>
      <c r="D32" s="431"/>
      <c r="E32" s="431"/>
      <c r="F32" s="431"/>
      <c r="G32" s="446"/>
      <c r="H32" s="335"/>
      <c r="I32" s="399"/>
      <c r="J32" s="336"/>
      <c r="K32" s="337"/>
      <c r="L32" s="337"/>
      <c r="M32" s="637"/>
      <c r="N32" s="339"/>
      <c r="O32" s="339"/>
      <c r="P32" s="339"/>
      <c r="Q32" s="642"/>
      <c r="R32" s="29"/>
    </row>
    <row r="33" spans="1:18" s="24" customFormat="1" ht="13.5" thickBot="1">
      <c r="A33" s="499"/>
      <c r="B33" s="431"/>
      <c r="C33"/>
      <c r="D33" s="334"/>
      <c r="E33" s="333"/>
      <c r="F33" s="333"/>
      <c r="G33" s="2"/>
      <c r="H33" s="335"/>
      <c r="I33" s="399"/>
      <c r="J33" s="336"/>
      <c r="K33" s="337"/>
      <c r="L33" s="337"/>
      <c r="M33" s="338"/>
      <c r="N33" s="339"/>
      <c r="O33" s="339"/>
      <c r="P33" s="339"/>
      <c r="Q33" s="28"/>
      <c r="R33" s="29"/>
    </row>
    <row r="34" spans="1:18" s="32" customFormat="1" ht="12.75" thickBot="1">
      <c r="A34" s="39"/>
      <c r="B34" s="10"/>
      <c r="C34" s="10"/>
      <c r="D34" s="72">
        <f>SUM(D5:D33)</f>
        <v>0</v>
      </c>
      <c r="E34" s="10"/>
      <c r="F34" s="10"/>
      <c r="G34" s="72">
        <f>SUM(G5:G33)</f>
        <v>-21805.380000000037</v>
      </c>
      <c r="H34" s="22"/>
      <c r="I34" s="72">
        <f>SUM(I5:I33)</f>
        <v>0</v>
      </c>
      <c r="J34" s="72">
        <f>SUM(J5:J33)</f>
        <v>0</v>
      </c>
      <c r="K34" s="36"/>
      <c r="L34" s="10"/>
      <c r="M34" s="34"/>
      <c r="N34" s="37" t="s">
        <v>223</v>
      </c>
      <c r="O34" s="38">
        <f>SUM(I34:K34)</f>
        <v>0</v>
      </c>
      <c r="Q34" s="33"/>
      <c r="R34" s="9"/>
    </row>
    <row r="35" spans="1:18" s="32" customFormat="1">
      <c r="A35" s="39"/>
      <c r="B35" s="10"/>
      <c r="C35" s="559"/>
      <c r="D35" s="10"/>
      <c r="E35" s="10"/>
      <c r="F35" s="10"/>
      <c r="G35" s="559"/>
      <c r="H35" s="22"/>
      <c r="I35" s="10"/>
      <c r="J35" s="10"/>
      <c r="K35" s="10"/>
      <c r="L35" s="10"/>
      <c r="M35" s="34"/>
      <c r="N35" s="35"/>
      <c r="O35" s="31"/>
      <c r="Q35" s="33"/>
      <c r="R35" s="9"/>
    </row>
  </sheetData>
  <autoFilter ref="A4:R34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opLeftCell="A7" workbookViewId="0">
      <selection activeCell="F27" sqref="F27"/>
    </sheetView>
  </sheetViews>
  <sheetFormatPr baseColWidth="10" defaultRowHeight="12.75"/>
  <cols>
    <col min="3" max="3" width="5.28515625" customWidth="1"/>
    <col min="5" max="5" width="7.5703125" customWidth="1"/>
    <col min="6" max="6" width="19.7109375" bestFit="1" customWidth="1"/>
  </cols>
  <sheetData>
    <row r="1" spans="1:9">
      <c r="A1" s="343" t="s">
        <v>4924</v>
      </c>
      <c r="B1" s="343">
        <v>7300037809</v>
      </c>
      <c r="C1" s="343" t="s">
        <v>2730</v>
      </c>
      <c r="D1" s="343" t="s">
        <v>2124</v>
      </c>
      <c r="E1" s="343" t="s">
        <v>3299</v>
      </c>
      <c r="F1" s="343" t="s">
        <v>2731</v>
      </c>
      <c r="G1" s="344">
        <v>-15750.48</v>
      </c>
    </row>
    <row r="2" spans="1:9">
      <c r="A2" s="343" t="s">
        <v>4925</v>
      </c>
      <c r="B2" s="343">
        <v>7300038084</v>
      </c>
      <c r="C2" s="343" t="s">
        <v>2730</v>
      </c>
      <c r="D2" s="343" t="s">
        <v>4765</v>
      </c>
      <c r="E2" s="343" t="s">
        <v>4760</v>
      </c>
      <c r="F2" s="343" t="s">
        <v>2731</v>
      </c>
      <c r="G2" s="344">
        <v>-9000.44</v>
      </c>
    </row>
    <row r="3" spans="1:9">
      <c r="A3" s="343" t="s">
        <v>4926</v>
      </c>
      <c r="B3" s="343">
        <v>7300038224</v>
      </c>
      <c r="C3" s="343" t="s">
        <v>2730</v>
      </c>
      <c r="D3" s="343" t="s">
        <v>4859</v>
      </c>
      <c r="E3" s="343" t="s">
        <v>4860</v>
      </c>
      <c r="F3" s="343" t="s">
        <v>2731</v>
      </c>
      <c r="G3" s="344">
        <v>-21428.68</v>
      </c>
    </row>
    <row r="4" spans="1:9">
      <c r="A4" s="343" t="s">
        <v>4927</v>
      </c>
      <c r="B4" s="343">
        <v>7300038362</v>
      </c>
      <c r="C4" s="343" t="s">
        <v>2730</v>
      </c>
      <c r="D4" s="343" t="s">
        <v>4160</v>
      </c>
      <c r="E4" s="343" t="s">
        <v>4095</v>
      </c>
      <c r="F4" s="343" t="s">
        <v>2731</v>
      </c>
      <c r="G4" s="344">
        <v>-9000.44</v>
      </c>
    </row>
    <row r="5" spans="1:9">
      <c r="A5" s="343" t="s">
        <v>4927</v>
      </c>
      <c r="B5" s="343">
        <v>7300038364</v>
      </c>
      <c r="C5" s="343" t="s">
        <v>2730</v>
      </c>
      <c r="D5" s="343" t="s">
        <v>4857</v>
      </c>
      <c r="E5" s="343" t="s">
        <v>4749</v>
      </c>
      <c r="F5" s="343" t="s">
        <v>2731</v>
      </c>
      <c r="G5" s="344">
        <v>-11456.16</v>
      </c>
      <c r="I5" s="2"/>
    </row>
    <row r="6" spans="1:9">
      <c r="A6" s="867" t="s">
        <v>4924</v>
      </c>
      <c r="B6" s="867">
        <v>7400195280</v>
      </c>
      <c r="C6" s="867" t="s">
        <v>2742</v>
      </c>
      <c r="D6" s="867" t="s">
        <v>4928</v>
      </c>
      <c r="E6" s="867" t="s">
        <v>157</v>
      </c>
      <c r="F6" s="867" t="s">
        <v>2834</v>
      </c>
      <c r="G6" s="868">
        <v>1241.2</v>
      </c>
    </row>
    <row r="7" spans="1:9">
      <c r="A7" s="867" t="s">
        <v>4924</v>
      </c>
      <c r="B7" s="867">
        <v>7400195283</v>
      </c>
      <c r="C7" s="867" t="s">
        <v>2742</v>
      </c>
      <c r="D7" s="867" t="s">
        <v>4929</v>
      </c>
      <c r="E7" s="867" t="s">
        <v>157</v>
      </c>
      <c r="F7" s="867" t="s">
        <v>2834</v>
      </c>
      <c r="G7" s="868">
        <v>1241.2</v>
      </c>
    </row>
    <row r="8" spans="1:9">
      <c r="A8" s="867" t="s">
        <v>4924</v>
      </c>
      <c r="B8" s="867">
        <v>7400195287</v>
      </c>
      <c r="C8" s="867" t="s">
        <v>2742</v>
      </c>
      <c r="D8" s="867" t="s">
        <v>4930</v>
      </c>
      <c r="E8" s="867" t="s">
        <v>157</v>
      </c>
      <c r="F8" s="867" t="s">
        <v>2834</v>
      </c>
      <c r="G8" s="868">
        <v>1241.2</v>
      </c>
    </row>
    <row r="9" spans="1:9">
      <c r="A9" s="867" t="s">
        <v>4924</v>
      </c>
      <c r="B9" s="867">
        <v>7400195291</v>
      </c>
      <c r="C9" s="867" t="s">
        <v>2742</v>
      </c>
      <c r="D9" s="867" t="s">
        <v>4931</v>
      </c>
      <c r="E9" s="867" t="s">
        <v>157</v>
      </c>
      <c r="F9" s="867" t="s">
        <v>2834</v>
      </c>
      <c r="G9" s="868">
        <v>1241.2</v>
      </c>
    </row>
    <row r="10" spans="1:9">
      <c r="A10" s="867" t="s">
        <v>4924</v>
      </c>
      <c r="B10" s="867">
        <v>7400195295</v>
      </c>
      <c r="C10" s="867" t="s">
        <v>2742</v>
      </c>
      <c r="D10" s="867" t="s">
        <v>4932</v>
      </c>
      <c r="E10" s="867" t="s">
        <v>157</v>
      </c>
      <c r="F10" s="867" t="s">
        <v>2834</v>
      </c>
      <c r="G10" s="868">
        <v>1241.2</v>
      </c>
    </row>
    <row r="11" spans="1:9">
      <c r="A11" s="867" t="s">
        <v>4925</v>
      </c>
      <c r="B11" s="867">
        <v>7400199130</v>
      </c>
      <c r="C11" s="867" t="s">
        <v>2742</v>
      </c>
      <c r="D11" s="867" t="s">
        <v>4933</v>
      </c>
      <c r="E11" s="867" t="s">
        <v>157</v>
      </c>
      <c r="F11" s="867" t="s">
        <v>2834</v>
      </c>
      <c r="G11" s="868">
        <v>1241.2</v>
      </c>
    </row>
    <row r="12" spans="1:9">
      <c r="A12" s="867" t="s">
        <v>4925</v>
      </c>
      <c r="B12" s="867">
        <v>7400199132</v>
      </c>
      <c r="C12" s="867" t="s">
        <v>2742</v>
      </c>
      <c r="D12" s="867" t="s">
        <v>4934</v>
      </c>
      <c r="E12" s="867" t="s">
        <v>157</v>
      </c>
      <c r="F12" s="867" t="s">
        <v>2834</v>
      </c>
      <c r="G12" s="868">
        <v>1241.2</v>
      </c>
    </row>
    <row r="13" spans="1:9">
      <c r="A13" s="867" t="s">
        <v>4925</v>
      </c>
      <c r="B13" s="867">
        <v>7400199134</v>
      </c>
      <c r="C13" s="867" t="s">
        <v>2742</v>
      </c>
      <c r="D13" s="867" t="s">
        <v>4935</v>
      </c>
      <c r="E13" s="867" t="s">
        <v>157</v>
      </c>
      <c r="F13" s="867" t="s">
        <v>2834</v>
      </c>
      <c r="G13" s="868">
        <v>1241.2</v>
      </c>
    </row>
    <row r="14" spans="1:9">
      <c r="A14" s="867" t="s">
        <v>4925</v>
      </c>
      <c r="B14" s="867">
        <v>7400199135</v>
      </c>
      <c r="C14" s="867" t="s">
        <v>2742</v>
      </c>
      <c r="D14" s="867" t="s">
        <v>4936</v>
      </c>
      <c r="E14" s="867" t="s">
        <v>157</v>
      </c>
      <c r="F14" s="867" t="s">
        <v>2834</v>
      </c>
      <c r="G14" s="868">
        <v>1241.2</v>
      </c>
    </row>
    <row r="15" spans="1:9">
      <c r="A15" s="867" t="s">
        <v>4925</v>
      </c>
      <c r="B15" s="867">
        <v>7400199138</v>
      </c>
      <c r="C15" s="867" t="s">
        <v>2742</v>
      </c>
      <c r="D15" s="867" t="s">
        <v>4937</v>
      </c>
      <c r="E15" s="867" t="s">
        <v>157</v>
      </c>
      <c r="F15" s="867" t="s">
        <v>2834</v>
      </c>
      <c r="G15" s="868">
        <v>1241.2</v>
      </c>
    </row>
    <row r="16" spans="1:9">
      <c r="A16" s="867" t="s">
        <v>4926</v>
      </c>
      <c r="B16" s="867">
        <v>7400200108</v>
      </c>
      <c r="C16" s="867" t="s">
        <v>2742</v>
      </c>
      <c r="D16" s="867" t="s">
        <v>4938</v>
      </c>
      <c r="E16" s="867" t="s">
        <v>157</v>
      </c>
      <c r="F16" s="867" t="s">
        <v>2834</v>
      </c>
      <c r="G16" s="868">
        <v>1241.2</v>
      </c>
    </row>
    <row r="17" spans="1:9">
      <c r="A17" s="867" t="s">
        <v>4926</v>
      </c>
      <c r="B17" s="867">
        <v>7400200111</v>
      </c>
      <c r="C17" s="867" t="s">
        <v>2742</v>
      </c>
      <c r="D17" s="867" t="s">
        <v>4939</v>
      </c>
      <c r="E17" s="867" t="s">
        <v>157</v>
      </c>
      <c r="F17" s="867" t="s">
        <v>2834</v>
      </c>
      <c r="G17" s="868">
        <v>1241.2</v>
      </c>
    </row>
    <row r="18" spans="1:9">
      <c r="A18" s="867" t="s">
        <v>4927</v>
      </c>
      <c r="B18" s="867">
        <v>7400200259</v>
      </c>
      <c r="C18" s="867" t="s">
        <v>2742</v>
      </c>
      <c r="D18" s="867" t="s">
        <v>4940</v>
      </c>
      <c r="E18" s="867" t="s">
        <v>157</v>
      </c>
      <c r="F18" s="867" t="s">
        <v>2834</v>
      </c>
      <c r="G18" s="868">
        <v>1241.2</v>
      </c>
    </row>
    <row r="19" spans="1:9">
      <c r="A19" s="867" t="s">
        <v>4927</v>
      </c>
      <c r="B19" s="867">
        <v>7400200260</v>
      </c>
      <c r="C19" s="867" t="s">
        <v>2742</v>
      </c>
      <c r="D19" s="867" t="s">
        <v>4941</v>
      </c>
      <c r="E19" s="867" t="s">
        <v>157</v>
      </c>
      <c r="F19" s="867" t="s">
        <v>2834</v>
      </c>
      <c r="G19" s="868">
        <v>1241.2</v>
      </c>
    </row>
    <row r="20" spans="1:9">
      <c r="A20" t="s">
        <v>4925</v>
      </c>
      <c r="B20">
        <v>7400199762</v>
      </c>
      <c r="C20" t="s">
        <v>2860</v>
      </c>
      <c r="D20" s="866">
        <v>300029</v>
      </c>
      <c r="E20" s="866">
        <v>2156</v>
      </c>
      <c r="F20" t="s">
        <v>2861</v>
      </c>
      <c r="G20" s="2">
        <v>5253</v>
      </c>
    </row>
    <row r="21" spans="1:9">
      <c r="A21" t="s">
        <v>4925</v>
      </c>
      <c r="B21">
        <v>7400199366</v>
      </c>
      <c r="C21" t="s">
        <v>2860</v>
      </c>
      <c r="D21" s="866">
        <v>300029</v>
      </c>
      <c r="E21" s="866">
        <v>1761</v>
      </c>
      <c r="F21" t="s">
        <v>2861</v>
      </c>
      <c r="G21" s="2">
        <v>10827.57</v>
      </c>
    </row>
    <row r="22" spans="1:9">
      <c r="A22" t="s">
        <v>4925</v>
      </c>
      <c r="B22">
        <v>7400199573</v>
      </c>
      <c r="C22" t="s">
        <v>2860</v>
      </c>
      <c r="D22" s="866">
        <v>300029</v>
      </c>
      <c r="E22" s="866">
        <v>1960</v>
      </c>
      <c r="F22" t="s">
        <v>2861</v>
      </c>
      <c r="G22" s="2">
        <v>11373.45</v>
      </c>
      <c r="I22" s="2"/>
    </row>
    <row r="23" spans="1:9">
      <c r="A23" s="343" t="s">
        <v>4921</v>
      </c>
      <c r="B23" s="343"/>
      <c r="C23" s="343"/>
      <c r="D23" s="343"/>
      <c r="G23" s="2">
        <f>SUM(G1:G22)</f>
        <v>-21805.380000000037</v>
      </c>
    </row>
    <row r="24" spans="1:9">
      <c r="A24" s="343" t="s">
        <v>4922</v>
      </c>
      <c r="B24" s="343"/>
      <c r="C24" s="343"/>
      <c r="D24" s="343"/>
    </row>
    <row r="25" spans="1:9">
      <c r="A25" s="343" t="s">
        <v>4923</v>
      </c>
      <c r="B25" s="343"/>
      <c r="C25" s="343"/>
      <c r="D25" s="343"/>
    </row>
  </sheetData>
  <sortState ref="A6:G22">
    <sortCondition ref="G6:G22"/>
  </sortState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47"/>
  <sheetViews>
    <sheetView topLeftCell="A22" workbookViewId="0">
      <selection activeCell="B20" sqref="B20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4956</v>
      </c>
      <c r="E1" s="40"/>
      <c r="K1" s="873"/>
      <c r="L1" s="873"/>
      <c r="M1" s="873"/>
    </row>
    <row r="2" spans="1:13" ht="15">
      <c r="A2" s="873"/>
      <c r="B2" s="873"/>
      <c r="C2" s="873"/>
      <c r="D2" s="873"/>
      <c r="E2" s="873"/>
      <c r="F2" s="874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874"/>
      <c r="K3" s="41" t="s">
        <v>187</v>
      </c>
      <c r="L3" s="42"/>
      <c r="M3" s="873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873"/>
    </row>
    <row r="5" spans="1:13" ht="15" customHeight="1">
      <c r="A5" s="865" t="s">
        <v>138</v>
      </c>
      <c r="B5" s="27" t="s">
        <v>2162</v>
      </c>
      <c r="C5" s="27" t="s">
        <v>136</v>
      </c>
      <c r="D5" s="344">
        <v>-15750.48</v>
      </c>
      <c r="E5" s="13"/>
      <c r="F5" s="872" t="s">
        <v>190</v>
      </c>
      <c r="L5" s="42"/>
      <c r="M5" s="873"/>
    </row>
    <row r="6" spans="1:13" ht="15" customHeight="1">
      <c r="A6" s="865" t="s">
        <v>138</v>
      </c>
      <c r="B6" s="27" t="s">
        <v>4805</v>
      </c>
      <c r="C6" s="27" t="s">
        <v>136</v>
      </c>
      <c r="D6" s="344">
        <v>-9000.44</v>
      </c>
      <c r="E6" s="13"/>
      <c r="F6" s="872" t="s">
        <v>190</v>
      </c>
      <c r="L6" s="42"/>
      <c r="M6" s="873"/>
    </row>
    <row r="7" spans="1:13" ht="15" customHeight="1">
      <c r="A7" s="865" t="s">
        <v>138</v>
      </c>
      <c r="B7" s="27" t="s">
        <v>4195</v>
      </c>
      <c r="C7" s="27" t="s">
        <v>136</v>
      </c>
      <c r="D7" s="344">
        <v>-9000.44</v>
      </c>
      <c r="E7" s="13"/>
      <c r="F7" s="872" t="s">
        <v>190</v>
      </c>
      <c r="L7" s="42"/>
      <c r="M7" s="873"/>
    </row>
    <row r="8" spans="1:13" ht="15" customHeight="1" thickBot="1">
      <c r="A8" s="876" t="s">
        <v>138</v>
      </c>
      <c r="B8" s="86" t="s">
        <v>4954</v>
      </c>
      <c r="C8" s="86" t="s">
        <v>136</v>
      </c>
      <c r="D8" s="877">
        <v>1241.2</v>
      </c>
      <c r="E8" s="88"/>
      <c r="F8" s="878" t="s">
        <v>137</v>
      </c>
      <c r="G8" s="91"/>
      <c r="H8" s="91"/>
      <c r="I8" s="91"/>
      <c r="L8" s="42"/>
      <c r="M8" s="873"/>
    </row>
    <row r="9" spans="1:13" ht="15" customHeight="1">
      <c r="A9" s="865" t="s">
        <v>138</v>
      </c>
      <c r="B9" s="27" t="s">
        <v>4943</v>
      </c>
      <c r="C9" s="27" t="s">
        <v>2905</v>
      </c>
      <c r="D9" s="868">
        <v>1241.2</v>
      </c>
      <c r="E9" s="13"/>
      <c r="F9" s="872" t="s">
        <v>137</v>
      </c>
      <c r="L9" s="42"/>
      <c r="M9" s="873"/>
    </row>
    <row r="10" spans="1:13" ht="15" customHeight="1">
      <c r="A10" s="865" t="s">
        <v>138</v>
      </c>
      <c r="B10" s="27" t="s">
        <v>4944</v>
      </c>
      <c r="C10" s="27" t="s">
        <v>2905</v>
      </c>
      <c r="D10" s="868">
        <v>1241.2</v>
      </c>
      <c r="E10" s="13"/>
      <c r="F10" s="872" t="s">
        <v>137</v>
      </c>
      <c r="L10" s="42"/>
      <c r="M10" s="873"/>
    </row>
    <row r="11" spans="1:13" ht="15" customHeight="1">
      <c r="A11" s="865" t="s">
        <v>138</v>
      </c>
      <c r="B11" s="27" t="s">
        <v>4945</v>
      </c>
      <c r="C11" s="27" t="s">
        <v>2905</v>
      </c>
      <c r="D11" s="868">
        <v>1241.2</v>
      </c>
      <c r="E11" s="13"/>
      <c r="F11" s="872" t="s">
        <v>137</v>
      </c>
      <c r="L11" s="42"/>
      <c r="M11" s="873"/>
    </row>
    <row r="12" spans="1:13" ht="15" customHeight="1">
      <c r="A12" s="865" t="s">
        <v>138</v>
      </c>
      <c r="B12" s="27" t="s">
        <v>4946</v>
      </c>
      <c r="C12" s="27" t="s">
        <v>2905</v>
      </c>
      <c r="D12" s="879">
        <v>1241.2</v>
      </c>
      <c r="E12" s="13"/>
      <c r="F12" s="872" t="s">
        <v>137</v>
      </c>
      <c r="L12" s="42"/>
      <c r="M12" s="873"/>
    </row>
    <row r="13" spans="1:13" ht="15" customHeight="1" thickBot="1">
      <c r="A13" s="876" t="s">
        <v>138</v>
      </c>
      <c r="B13" s="86" t="s">
        <v>4955</v>
      </c>
      <c r="C13" s="86" t="s">
        <v>2905</v>
      </c>
      <c r="D13" s="877">
        <v>1241.2</v>
      </c>
      <c r="E13" s="88"/>
      <c r="F13" s="878" t="s">
        <v>137</v>
      </c>
      <c r="G13" s="91"/>
      <c r="H13" s="91"/>
      <c r="I13" s="91"/>
      <c r="L13" s="42"/>
      <c r="M13" s="873"/>
    </row>
    <row r="14" spans="1:13" ht="15" customHeight="1" thickBot="1">
      <c r="A14" s="880" t="s">
        <v>138</v>
      </c>
      <c r="B14" s="97" t="s">
        <v>4953</v>
      </c>
      <c r="C14" s="97" t="s">
        <v>3895</v>
      </c>
      <c r="D14" s="881">
        <v>1241.2</v>
      </c>
      <c r="E14" s="99"/>
      <c r="F14" s="882" t="s">
        <v>137</v>
      </c>
      <c r="G14" s="102"/>
      <c r="H14" s="102"/>
      <c r="I14" s="102"/>
      <c r="L14" s="42"/>
      <c r="M14" s="873"/>
    </row>
    <row r="15" spans="1:13" ht="15" customHeight="1" thickBot="1">
      <c r="A15" s="880" t="s">
        <v>138</v>
      </c>
      <c r="B15" s="97" t="s">
        <v>4947</v>
      </c>
      <c r="C15" s="97" t="s">
        <v>844</v>
      </c>
      <c r="D15" s="881">
        <v>1241.2</v>
      </c>
      <c r="E15" s="99"/>
      <c r="F15" s="882" t="s">
        <v>137</v>
      </c>
      <c r="G15" s="102"/>
      <c r="H15" s="102"/>
      <c r="I15" s="102"/>
      <c r="L15" s="42"/>
      <c r="M15" s="873"/>
    </row>
    <row r="16" spans="1:13" ht="15" customHeight="1">
      <c r="A16" s="865" t="s">
        <v>138</v>
      </c>
      <c r="B16" s="27" t="s">
        <v>4900</v>
      </c>
      <c r="C16" s="27" t="s">
        <v>1296</v>
      </c>
      <c r="D16" s="344">
        <v>-21428.68</v>
      </c>
      <c r="E16" s="13"/>
      <c r="F16" s="872" t="s">
        <v>190</v>
      </c>
      <c r="L16" s="42"/>
      <c r="M16" s="873"/>
    </row>
    <row r="17" spans="1:15" ht="15" customHeight="1">
      <c r="A17" s="865" t="s">
        <v>138</v>
      </c>
      <c r="B17" s="27" t="s">
        <v>4950</v>
      </c>
      <c r="C17" s="27" t="s">
        <v>1296</v>
      </c>
      <c r="D17" s="868">
        <v>1241.2</v>
      </c>
      <c r="E17" s="13"/>
      <c r="F17" s="872" t="s">
        <v>137</v>
      </c>
      <c r="L17" s="42"/>
      <c r="M17" s="873"/>
    </row>
    <row r="18" spans="1:15" ht="15" customHeight="1" thickBot="1">
      <c r="A18" s="876" t="s">
        <v>138</v>
      </c>
      <c r="B18" s="86" t="s">
        <v>4951</v>
      </c>
      <c r="C18" s="86" t="s">
        <v>1296</v>
      </c>
      <c r="D18" s="877">
        <v>1241.2</v>
      </c>
      <c r="E18" s="88"/>
      <c r="F18" s="878" t="s">
        <v>137</v>
      </c>
      <c r="G18" s="91"/>
      <c r="H18" s="91"/>
      <c r="I18" s="91"/>
      <c r="L18" s="42"/>
      <c r="M18" s="873"/>
    </row>
    <row r="19" spans="1:15" ht="15" customHeight="1" thickBot="1">
      <c r="A19" s="880" t="s">
        <v>138</v>
      </c>
      <c r="B19" s="905" t="s">
        <v>5037</v>
      </c>
      <c r="C19" s="97" t="s">
        <v>134</v>
      </c>
      <c r="D19" s="452">
        <v>-11456.16</v>
      </c>
      <c r="E19" s="99"/>
      <c r="F19" s="882" t="s">
        <v>190</v>
      </c>
      <c r="G19" s="102"/>
      <c r="H19" s="102"/>
      <c r="I19" s="102"/>
      <c r="L19" s="42"/>
      <c r="M19" s="873"/>
    </row>
    <row r="20" spans="1:15" ht="15" customHeight="1">
      <c r="A20" s="865" t="s">
        <v>138</v>
      </c>
      <c r="B20" s="27" t="s">
        <v>4949</v>
      </c>
      <c r="C20" s="27" t="s">
        <v>242</v>
      </c>
      <c r="D20" s="868">
        <v>1241.2</v>
      </c>
      <c r="E20" s="13"/>
      <c r="F20" s="872" t="s">
        <v>137</v>
      </c>
      <c r="L20" s="42"/>
      <c r="M20" s="873"/>
    </row>
    <row r="21" spans="1:15" ht="15" customHeight="1" thickBot="1">
      <c r="A21" s="876" t="s">
        <v>138</v>
      </c>
      <c r="B21" s="86" t="s">
        <v>4952</v>
      </c>
      <c r="C21" s="86" t="s">
        <v>242</v>
      </c>
      <c r="D21" s="877">
        <v>1241.2</v>
      </c>
      <c r="E21" s="88"/>
      <c r="F21" s="878" t="s">
        <v>137</v>
      </c>
      <c r="G21" s="91"/>
      <c r="H21" s="91"/>
      <c r="I21" s="91"/>
      <c r="L21" s="42"/>
      <c r="M21" s="873"/>
    </row>
    <row r="22" spans="1:15" ht="15" customHeight="1" thickBot="1">
      <c r="A22" s="880" t="s">
        <v>138</v>
      </c>
      <c r="B22" s="97" t="s">
        <v>4942</v>
      </c>
      <c r="C22" s="97" t="s">
        <v>390</v>
      </c>
      <c r="D22" s="881">
        <v>1241.2</v>
      </c>
      <c r="E22" s="99"/>
      <c r="F22" s="882" t="s">
        <v>137</v>
      </c>
      <c r="G22" s="102"/>
      <c r="H22" s="102"/>
      <c r="I22" s="102"/>
      <c r="L22" s="42"/>
      <c r="M22" s="873"/>
    </row>
    <row r="23" spans="1:15" ht="15" customHeight="1" thickBot="1">
      <c r="A23" s="880" t="s">
        <v>138</v>
      </c>
      <c r="B23" s="97" t="s">
        <v>4948</v>
      </c>
      <c r="C23" s="97" t="s">
        <v>457</v>
      </c>
      <c r="D23" s="881">
        <v>1241.2</v>
      </c>
      <c r="E23" s="99"/>
      <c r="F23" s="882" t="s">
        <v>137</v>
      </c>
      <c r="G23" s="102"/>
      <c r="H23" s="102"/>
      <c r="I23" s="102"/>
      <c r="L23" s="42"/>
      <c r="M23" s="873"/>
    </row>
    <row r="24" spans="1:15" ht="15" customHeight="1">
      <c r="A24" s="865" t="s">
        <v>138</v>
      </c>
      <c r="B24" t="s">
        <v>2861</v>
      </c>
      <c r="C24" s="27"/>
      <c r="D24" s="2">
        <v>5253</v>
      </c>
      <c r="E24" s="13"/>
      <c r="F24" s="872" t="s">
        <v>190</v>
      </c>
      <c r="L24" s="42"/>
      <c r="M24" s="873"/>
    </row>
    <row r="25" spans="1:15" s="729" customFormat="1" ht="15" customHeight="1">
      <c r="A25" s="865" t="s">
        <v>138</v>
      </c>
      <c r="B25" t="s">
        <v>2861</v>
      </c>
      <c r="C25" s="27"/>
      <c r="D25" s="2">
        <v>10827.57</v>
      </c>
      <c r="E25" s="13"/>
      <c r="F25" s="872" t="s">
        <v>190</v>
      </c>
      <c r="G25" s="41"/>
      <c r="H25" s="41"/>
      <c r="I25" s="41"/>
      <c r="J25" s="383"/>
      <c r="K25" s="357"/>
      <c r="L25" s="358"/>
      <c r="M25" s="749"/>
    </row>
    <row r="26" spans="1:15" s="729" customFormat="1" ht="15" customHeight="1">
      <c r="A26" s="865" t="s">
        <v>138</v>
      </c>
      <c r="B26" t="s">
        <v>2861</v>
      </c>
      <c r="C26" s="27"/>
      <c r="D26" s="2">
        <v>11373.45</v>
      </c>
      <c r="E26" s="13"/>
      <c r="F26" s="872" t="s">
        <v>190</v>
      </c>
      <c r="G26" s="41"/>
      <c r="H26" s="41"/>
      <c r="I26" s="41"/>
      <c r="J26" s="383"/>
      <c r="K26" s="357"/>
      <c r="L26" s="358"/>
      <c r="M26" s="749"/>
    </row>
    <row r="27" spans="1:15" s="729" customFormat="1" ht="15" customHeight="1">
      <c r="A27" s="871"/>
      <c r="B27" s="873"/>
      <c r="C27" s="47"/>
      <c r="D27" s="65"/>
      <c r="E27" s="13"/>
      <c r="F27" s="872"/>
      <c r="G27" s="41"/>
      <c r="H27" s="41"/>
      <c r="I27" s="41"/>
      <c r="J27" s="383"/>
      <c r="K27" s="357"/>
      <c r="L27" s="358"/>
      <c r="M27" s="749"/>
    </row>
    <row r="28" spans="1:15" s="729" customFormat="1" ht="15" customHeight="1">
      <c r="A28" s="643"/>
      <c r="B28" s="380"/>
      <c r="C28" s="380"/>
      <c r="D28" s="468"/>
      <c r="E28" s="335"/>
      <c r="F28" s="751"/>
      <c r="G28" s="357"/>
      <c r="H28" s="357"/>
      <c r="I28" s="357"/>
      <c r="J28" s="383"/>
      <c r="K28" s="357"/>
      <c r="L28" s="358"/>
      <c r="M28" s="749"/>
    </row>
    <row r="29" spans="1:15" ht="15" customHeight="1">
      <c r="A29" s="643"/>
      <c r="B29" s="380"/>
      <c r="C29" s="380"/>
      <c r="D29" s="382"/>
      <c r="E29" s="335"/>
      <c r="F29" s="496"/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64"/>
      <c r="B30" s="79"/>
      <c r="C30" s="61"/>
      <c r="D30" s="65">
        <f>SUM(D5:D29)</f>
        <v>-21805.380000000008</v>
      </c>
      <c r="E30" s="65"/>
      <c r="F30" s="65"/>
      <c r="G30" s="65">
        <f>SUM(G29:G29)</f>
        <v>0</v>
      </c>
      <c r="H30" s="65"/>
      <c r="I30" s="65"/>
      <c r="J30" s="384">
        <f>SUM(J29:J29)</f>
        <v>0</v>
      </c>
      <c r="K30" s="65"/>
      <c r="L30" s="65">
        <f>SUM(L29:L29)</f>
        <v>0</v>
      </c>
      <c r="M30" s="65">
        <f>SUM(M29:M29)</f>
        <v>0</v>
      </c>
      <c r="N30" s="65"/>
      <c r="O30" s="49"/>
    </row>
    <row r="31" spans="1:15" ht="15" customHeight="1">
      <c r="A31" s="64"/>
      <c r="B31" s="79"/>
      <c r="C31" s="61"/>
      <c r="D31" s="65"/>
      <c r="E31" s="13"/>
      <c r="F31" s="75"/>
      <c r="G31" s="65"/>
      <c r="H31" s="13"/>
      <c r="L31" s="42"/>
      <c r="M31" s="71"/>
      <c r="N31" s="49"/>
      <c r="O31" s="49"/>
    </row>
    <row r="32" spans="1:15" ht="15" customHeight="1">
      <c r="A32" s="46"/>
      <c r="B32" s="47"/>
      <c r="C32" s="47"/>
      <c r="D32" s="55"/>
      <c r="E32" s="13"/>
      <c r="F32" s="70"/>
      <c r="L32" s="42"/>
      <c r="M32" s="71"/>
      <c r="N32" s="49"/>
      <c r="O32" s="49"/>
    </row>
    <row r="33" spans="1:15" ht="12.75">
      <c r="A33" s="46"/>
      <c r="B33" s="47"/>
      <c r="C33" s="47"/>
      <c r="D33" s="65"/>
      <c r="E33" s="65"/>
      <c r="F33" s="65"/>
      <c r="G33" s="65"/>
      <c r="H33" s="65"/>
      <c r="I33" s="65"/>
      <c r="J33" s="384"/>
      <c r="K33" s="65"/>
      <c r="L33" s="65"/>
      <c r="M33" s="65"/>
      <c r="N33" s="80"/>
      <c r="O33" s="49"/>
    </row>
    <row r="34" spans="1:15" ht="12.75">
      <c r="A34" s="46"/>
      <c r="B34" s="47"/>
      <c r="C34" s="47"/>
      <c r="D34" s="52"/>
      <c r="E34" s="13"/>
      <c r="F34" s="65"/>
      <c r="G34" s="73"/>
      <c r="H34" s="73"/>
      <c r="I34" s="73"/>
      <c r="J34" s="517"/>
      <c r="K34" s="73"/>
      <c r="L34" s="73"/>
      <c r="M34" s="154">
        <f>L30+M30-G30</f>
        <v>0</v>
      </c>
      <c r="N34" s="81"/>
      <c r="O34" s="54"/>
    </row>
    <row r="35" spans="1:15" ht="12.75">
      <c r="A35" s="46"/>
      <c r="B35" s="47"/>
      <c r="C35" s="47"/>
      <c r="D35" s="52"/>
      <c r="E35" s="13"/>
      <c r="F35" s="73"/>
      <c r="G35" s="73"/>
      <c r="H35" s="73"/>
      <c r="I35" s="73"/>
      <c r="J35" s="517"/>
      <c r="K35" s="73"/>
      <c r="L35" s="73"/>
      <c r="M35" s="81"/>
      <c r="N35" s="81"/>
      <c r="O35" s="54"/>
    </row>
    <row r="36" spans="1:15" ht="12.75">
      <c r="A36" s="46"/>
      <c r="B36" s="47"/>
      <c r="C36" s="47"/>
      <c r="D36" s="52"/>
      <c r="E36" s="13"/>
      <c r="F36" s="73"/>
      <c r="G36" s="73"/>
      <c r="H36" s="73"/>
      <c r="I36" s="73"/>
      <c r="J36" s="517"/>
      <c r="K36" s="73"/>
      <c r="L36" s="73"/>
      <c r="M36" s="81"/>
      <c r="N36" s="81"/>
      <c r="O36" s="54"/>
    </row>
    <row r="37" spans="1:15" ht="12.75">
      <c r="A37" s="46"/>
      <c r="B37" s="47"/>
      <c r="C37" s="47"/>
      <c r="D37" s="52"/>
      <c r="E37" s="13"/>
      <c r="F37" s="73"/>
      <c r="G37" s="82"/>
      <c r="H37" s="82"/>
      <c r="I37" s="83"/>
      <c r="J37" s="517"/>
      <c r="K37" s="73"/>
      <c r="L37" s="73"/>
      <c r="M37" s="81"/>
      <c r="N37" s="81"/>
      <c r="O37" s="54"/>
    </row>
    <row r="38" spans="1:15" ht="12.75">
      <c r="A38" s="46"/>
      <c r="B38" s="47"/>
      <c r="C38" s="47"/>
      <c r="D38" s="52"/>
      <c r="E38" s="13"/>
      <c r="F38" s="73"/>
      <c r="G38" s="73"/>
      <c r="H38" s="73"/>
      <c r="I38" s="73"/>
      <c r="J38" s="517"/>
      <c r="K38" s="73"/>
      <c r="L38" s="73"/>
      <c r="M38" s="81"/>
      <c r="N38" s="81"/>
      <c r="O38" s="54"/>
    </row>
    <row r="39" spans="1:15" ht="12.75">
      <c r="A39" s="46"/>
      <c r="B39" s="47"/>
      <c r="C39" s="47"/>
      <c r="D39" s="52"/>
      <c r="E39" s="13"/>
      <c r="F39" s="73"/>
      <c r="G39" s="73"/>
      <c r="H39" s="73"/>
      <c r="I39" s="73"/>
      <c r="J39" s="517"/>
      <c r="K39" s="73"/>
      <c r="L39" s="73"/>
      <c r="M39" s="81"/>
      <c r="N39" s="81"/>
      <c r="O39" s="54"/>
    </row>
    <row r="40" spans="1:15" ht="12.75">
      <c r="A40" s="46"/>
      <c r="B40" s="47"/>
      <c r="C40" s="47"/>
      <c r="D40" s="52"/>
      <c r="E40" s="13"/>
      <c r="F40" s="73"/>
      <c r="G40" s="83"/>
      <c r="H40" s="83"/>
      <c r="I40" s="83"/>
      <c r="J40" s="517"/>
      <c r="K40" s="73"/>
      <c r="L40" s="73"/>
      <c r="M40" s="81"/>
      <c r="N40" s="81"/>
      <c r="O40" s="54"/>
    </row>
    <row r="41" spans="1:15" ht="12.75">
      <c r="A41" s="46"/>
      <c r="B41" s="47"/>
      <c r="C41" s="47"/>
      <c r="D41" s="52"/>
      <c r="E41" s="13"/>
      <c r="F41" s="73"/>
      <c r="G41" s="73"/>
      <c r="H41" s="73"/>
      <c r="I41" s="73"/>
      <c r="J41" s="517"/>
      <c r="K41" s="73"/>
      <c r="L41" s="73"/>
      <c r="M41" s="81"/>
      <c r="N41" s="81"/>
      <c r="O41" s="54"/>
    </row>
    <row r="42" spans="1:15" ht="12.75">
      <c r="A42" s="46"/>
      <c r="B42" s="47"/>
      <c r="C42" s="47"/>
      <c r="D42" s="52"/>
      <c r="E42" s="13"/>
      <c r="F42" s="73"/>
      <c r="G42" s="73"/>
      <c r="H42" s="73"/>
      <c r="I42" s="73"/>
      <c r="J42" s="517"/>
      <c r="K42" s="73"/>
      <c r="L42" s="73"/>
      <c r="M42" s="81"/>
      <c r="N42" s="81"/>
      <c r="O42" s="54"/>
    </row>
    <row r="43" spans="1:15" ht="12.75">
      <c r="A43" s="46"/>
      <c r="B43" s="47"/>
      <c r="C43" s="73"/>
      <c r="D43" s="81"/>
      <c r="E43" s="13"/>
      <c r="F43" s="73"/>
      <c r="G43" s="73"/>
      <c r="H43" s="73"/>
      <c r="I43" s="73"/>
      <c r="J43" s="517"/>
      <c r="K43" s="73"/>
      <c r="L43" s="73"/>
      <c r="M43" s="81"/>
      <c r="N43" s="81"/>
      <c r="O43" s="54"/>
    </row>
    <row r="44" spans="1:15" ht="12.75">
      <c r="A44" s="46"/>
      <c r="B44" s="47"/>
      <c r="C44" s="73"/>
      <c r="D44" s="81"/>
      <c r="E44" s="13"/>
      <c r="F44" s="73"/>
      <c r="G44" s="73"/>
      <c r="H44" s="73"/>
      <c r="I44" s="73"/>
      <c r="J44" s="517"/>
      <c r="K44" s="73"/>
      <c r="L44" s="73"/>
      <c r="M44" s="81"/>
      <c r="N44" s="81"/>
      <c r="O44" s="54"/>
    </row>
    <row r="45" spans="1:15" ht="12.75">
      <c r="A45" s="46"/>
      <c r="B45" s="47"/>
      <c r="C45" s="47"/>
      <c r="D45" s="52"/>
      <c r="E45" s="13"/>
      <c r="F45" s="73"/>
      <c r="G45" s="73"/>
      <c r="H45" s="73"/>
      <c r="I45" s="73"/>
      <c r="J45" s="517"/>
      <c r="K45" s="73"/>
      <c r="L45" s="73"/>
      <c r="M45" s="81"/>
      <c r="N45" s="81"/>
      <c r="O45" s="54"/>
    </row>
    <row r="46" spans="1:15" ht="12.75">
      <c r="A46" s="46"/>
      <c r="B46" s="47"/>
      <c r="C46" s="47"/>
      <c r="D46" s="52"/>
      <c r="E46" s="13"/>
      <c r="F46" s="73"/>
      <c r="G46" s="73"/>
      <c r="H46" s="73"/>
      <c r="I46" s="73"/>
      <c r="J46" s="517"/>
      <c r="K46" s="73"/>
      <c r="L46" s="73"/>
      <c r="M46" s="81"/>
      <c r="N46" s="81"/>
      <c r="O46" s="54"/>
    </row>
    <row r="47" spans="1:15" ht="12.75">
      <c r="A47" s="46"/>
      <c r="B47" s="47"/>
      <c r="C47" s="47"/>
      <c r="D47" s="48"/>
      <c r="E47" s="13"/>
      <c r="F47" s="73"/>
      <c r="G47"/>
      <c r="H47"/>
      <c r="I47"/>
      <c r="J47" s="518"/>
      <c r="K47"/>
      <c r="L47"/>
      <c r="M47" s="54"/>
      <c r="N47" s="54"/>
      <c r="O47" s="54"/>
    </row>
    <row r="48" spans="1:15" ht="12.75">
      <c r="A48" s="46"/>
      <c r="B48" s="47"/>
      <c r="C48" s="47"/>
      <c r="D48" s="48"/>
      <c r="E48" s="13"/>
      <c r="F48" s="73"/>
      <c r="G48"/>
      <c r="H48"/>
      <c r="I48"/>
      <c r="J48" s="518"/>
      <c r="K48"/>
      <c r="L48"/>
      <c r="M48" s="54"/>
      <c r="N48" s="54"/>
      <c r="O48" s="54"/>
    </row>
    <row r="49" spans="1:15">
      <c r="A49" s="66"/>
      <c r="B49" s="40" t="s">
        <v>25</v>
      </c>
      <c r="E49" s="40"/>
      <c r="M49" s="45"/>
      <c r="N49" s="49"/>
      <c r="O49" s="49"/>
    </row>
    <row r="50" spans="1:15">
      <c r="A50" s="59"/>
      <c r="B50" s="40" t="s">
        <v>127</v>
      </c>
      <c r="E50" s="40"/>
      <c r="M50" s="45"/>
      <c r="N50" s="49"/>
      <c r="O50" s="49"/>
    </row>
    <row r="51" spans="1:15">
      <c r="A51" s="60"/>
      <c r="B51" s="40" t="s">
        <v>161</v>
      </c>
      <c r="E51" s="40"/>
      <c r="M51" s="45"/>
      <c r="N51" s="49"/>
      <c r="O51" s="49"/>
    </row>
    <row r="52" spans="1:15">
      <c r="A52" s="729"/>
      <c r="B52" s="729"/>
      <c r="C52" s="729"/>
      <c r="D52" s="729"/>
      <c r="M52" s="45"/>
      <c r="N52" s="49"/>
      <c r="O52" s="49"/>
    </row>
    <row r="53" spans="1:15">
      <c r="M53" s="45"/>
      <c r="N53" s="49"/>
      <c r="O53" s="49"/>
    </row>
    <row r="54" spans="1:15">
      <c r="M54" s="45"/>
      <c r="N54" s="49"/>
      <c r="O54" s="49"/>
    </row>
    <row r="55" spans="1:15">
      <c r="M55" s="45"/>
      <c r="N55" s="49"/>
      <c r="O55" s="49"/>
    </row>
    <row r="56" spans="1:15">
      <c r="M56" s="45"/>
      <c r="N56" s="49"/>
      <c r="O56" s="49"/>
    </row>
    <row r="57" spans="1:15">
      <c r="M57" s="45"/>
      <c r="N57" s="49"/>
      <c r="O57" s="49"/>
    </row>
    <row r="58" spans="1:15">
      <c r="M58" s="45"/>
      <c r="N58" s="49"/>
      <c r="O58" s="49"/>
    </row>
    <row r="59" spans="1:15">
      <c r="M59" s="45"/>
      <c r="N59" s="49"/>
      <c r="O59" s="49"/>
    </row>
    <row r="60" spans="1:15">
      <c r="M60" s="45"/>
      <c r="N60" s="49"/>
      <c r="O60" s="49"/>
    </row>
    <row r="61" spans="1:15">
      <c r="M61" s="45"/>
      <c r="N61" s="49"/>
      <c r="O61" s="49"/>
    </row>
    <row r="62" spans="1:15">
      <c r="M62" s="45"/>
      <c r="N62" s="49"/>
      <c r="O62" s="49"/>
    </row>
    <row r="63" spans="1:15">
      <c r="M63" s="45"/>
      <c r="N63" s="49"/>
      <c r="O63" s="49"/>
    </row>
    <row r="64" spans="1:15">
      <c r="M64" s="45"/>
      <c r="N64" s="49"/>
      <c r="O64" s="49"/>
    </row>
    <row r="65" spans="13:15">
      <c r="M65" s="45"/>
      <c r="N65" s="49"/>
      <c r="O65" s="49"/>
    </row>
    <row r="66" spans="13:15">
      <c r="M66" s="45"/>
      <c r="N66" s="49"/>
      <c r="O66" s="49"/>
    </row>
    <row r="67" spans="13:15">
      <c r="M67" s="45"/>
      <c r="N67" s="49"/>
      <c r="O67" s="49"/>
    </row>
    <row r="68" spans="13:15">
      <c r="M68" s="45"/>
      <c r="N68" s="49"/>
      <c r="O68" s="49"/>
    </row>
    <row r="69" spans="13:15">
      <c r="M69" s="45"/>
      <c r="N69" s="49"/>
      <c r="O69" s="49"/>
    </row>
    <row r="70" spans="13:15">
      <c r="M70" s="45"/>
      <c r="N70" s="49"/>
      <c r="O70" s="49"/>
    </row>
    <row r="71" spans="13:15">
      <c r="M71" s="45"/>
      <c r="N71" s="49"/>
      <c r="O71" s="49"/>
    </row>
    <row r="72" spans="13:15">
      <c r="M72" s="45"/>
      <c r="N72" s="49"/>
      <c r="O72" s="49"/>
    </row>
    <row r="73" spans="13:15">
      <c r="M73" s="45"/>
      <c r="N73" s="49"/>
      <c r="O73" s="49"/>
    </row>
    <row r="74" spans="13:15">
      <c r="M74" s="45"/>
      <c r="N74" s="49"/>
      <c r="O74" s="49"/>
    </row>
    <row r="75" spans="13:15">
      <c r="M75" s="45"/>
      <c r="N75" s="49"/>
      <c r="O75" s="49"/>
    </row>
    <row r="76" spans="13:15">
      <c r="M76" s="45"/>
      <c r="N76" s="49"/>
      <c r="O76" s="49"/>
    </row>
    <row r="77" spans="13:15">
      <c r="M77" s="45"/>
      <c r="N77" s="49"/>
      <c r="O77" s="49"/>
    </row>
    <row r="78" spans="13:15">
      <c r="M78" s="45"/>
      <c r="N78" s="49"/>
      <c r="O78" s="49"/>
    </row>
    <row r="79" spans="13:15">
      <c r="M79" s="45"/>
      <c r="N79" s="49"/>
      <c r="O79" s="49"/>
    </row>
    <row r="80" spans="13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</sheetData>
  <autoFilter ref="A4:O28"/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H109"/>
  <sheetViews>
    <sheetView workbookViewId="0">
      <selection activeCell="G1" sqref="G1:G105"/>
    </sheetView>
  </sheetViews>
  <sheetFormatPr baseColWidth="10" defaultRowHeight="12.75"/>
  <cols>
    <col min="2" max="2" width="33" bestFit="1" customWidth="1"/>
    <col min="7" max="7" width="12.7109375" bestFit="1" customWidth="1"/>
  </cols>
  <sheetData>
    <row r="1" spans="1:8">
      <c r="A1" s="3">
        <v>42763</v>
      </c>
      <c r="B1" s="4" t="s">
        <v>160</v>
      </c>
      <c r="C1" s="4" t="s">
        <v>680</v>
      </c>
      <c r="D1" s="4" t="s">
        <v>404</v>
      </c>
      <c r="E1" s="4" t="s">
        <v>680</v>
      </c>
      <c r="F1" s="4" t="s">
        <v>404</v>
      </c>
      <c r="G1" s="5">
        <v>-8181.48</v>
      </c>
      <c r="H1" s="4"/>
    </row>
    <row r="2" spans="1:8">
      <c r="A2" s="3">
        <v>42763</v>
      </c>
      <c r="B2" s="4" t="s">
        <v>160</v>
      </c>
      <c r="C2" s="4" t="s">
        <v>670</v>
      </c>
      <c r="D2" s="4" t="s">
        <v>399</v>
      </c>
      <c r="E2" s="4" t="s">
        <v>670</v>
      </c>
      <c r="F2" s="4" t="s">
        <v>399</v>
      </c>
      <c r="G2" s="5">
        <v>-6750.04</v>
      </c>
      <c r="H2" s="4"/>
    </row>
    <row r="3" spans="1:8">
      <c r="A3" s="3">
        <v>42763</v>
      </c>
      <c r="B3" s="4" t="s">
        <v>160</v>
      </c>
      <c r="C3" s="4" t="s">
        <v>47</v>
      </c>
      <c r="D3" s="4" t="s">
        <v>399</v>
      </c>
      <c r="E3" s="4" t="s">
        <v>47</v>
      </c>
      <c r="F3" s="4" t="s">
        <v>399</v>
      </c>
      <c r="G3" s="5">
        <v>-6750.04</v>
      </c>
      <c r="H3" s="4"/>
    </row>
    <row r="4" spans="1:8">
      <c r="A4" s="3">
        <v>42763</v>
      </c>
      <c r="B4" s="4" t="s">
        <v>160</v>
      </c>
      <c r="C4" s="4" t="s">
        <v>639</v>
      </c>
      <c r="D4" s="4" t="s">
        <v>399</v>
      </c>
      <c r="E4" s="4" t="s">
        <v>639</v>
      </c>
      <c r="F4" s="4" t="s">
        <v>399</v>
      </c>
      <c r="G4" s="5">
        <v>-6299.96</v>
      </c>
      <c r="H4" s="4"/>
    </row>
    <row r="5" spans="1:8">
      <c r="A5" s="3">
        <v>42766</v>
      </c>
      <c r="B5" s="4" t="s">
        <v>160</v>
      </c>
      <c r="C5" s="4" t="s">
        <v>81</v>
      </c>
      <c r="D5" s="4" t="s">
        <v>399</v>
      </c>
      <c r="E5" s="4" t="s">
        <v>81</v>
      </c>
      <c r="F5" s="4" t="s">
        <v>399</v>
      </c>
      <c r="G5" s="5">
        <v>-9000.44</v>
      </c>
      <c r="H5" s="4"/>
    </row>
    <row r="6" spans="1:8">
      <c r="A6" s="3">
        <v>42766</v>
      </c>
      <c r="B6" s="4" t="s">
        <v>160</v>
      </c>
      <c r="C6" s="4" t="s">
        <v>519</v>
      </c>
      <c r="D6" s="4" t="s">
        <v>404</v>
      </c>
      <c r="E6" s="4" t="s">
        <v>519</v>
      </c>
      <c r="F6" s="4" t="s">
        <v>404</v>
      </c>
      <c r="G6" s="5">
        <v>-13500.08</v>
      </c>
      <c r="H6" s="4"/>
    </row>
    <row r="7" spans="1:8">
      <c r="A7" s="3">
        <v>42766</v>
      </c>
      <c r="B7" s="4" t="s">
        <v>160</v>
      </c>
      <c r="C7" s="4" t="s">
        <v>633</v>
      </c>
      <c r="D7" s="4" t="s">
        <v>404</v>
      </c>
      <c r="E7" s="4" t="s">
        <v>633</v>
      </c>
      <c r="F7" s="4" t="s">
        <v>404</v>
      </c>
      <c r="G7" s="5">
        <v>-13500.08</v>
      </c>
      <c r="H7" s="4"/>
    </row>
    <row r="8" spans="1:8">
      <c r="A8" s="3">
        <v>42766</v>
      </c>
      <c r="B8" s="4" t="s">
        <v>160</v>
      </c>
      <c r="C8" s="4" t="s">
        <v>646</v>
      </c>
      <c r="D8" s="4" t="s">
        <v>404</v>
      </c>
      <c r="E8" s="4" t="s">
        <v>646</v>
      </c>
      <c r="F8" s="4" t="s">
        <v>404</v>
      </c>
      <c r="G8" s="5">
        <v>-13500.08</v>
      </c>
      <c r="H8" s="4"/>
    </row>
    <row r="9" spans="1:8">
      <c r="A9" s="3">
        <v>42766</v>
      </c>
      <c r="B9" s="4" t="s">
        <v>160</v>
      </c>
      <c r="C9" s="4" t="s">
        <v>766</v>
      </c>
      <c r="D9" s="4" t="s">
        <v>399</v>
      </c>
      <c r="E9" s="4" t="s">
        <v>766</v>
      </c>
      <c r="F9" s="4" t="s">
        <v>399</v>
      </c>
      <c r="G9" s="5">
        <v>-9000.44</v>
      </c>
      <c r="H9" s="4"/>
    </row>
    <row r="10" spans="1:8">
      <c r="A10" s="3">
        <v>42766</v>
      </c>
      <c r="B10" s="4" t="s">
        <v>160</v>
      </c>
      <c r="C10" s="4" t="s">
        <v>767</v>
      </c>
      <c r="D10" s="4" t="s">
        <v>399</v>
      </c>
      <c r="E10" s="4" t="s">
        <v>767</v>
      </c>
      <c r="F10" s="4" t="s">
        <v>399</v>
      </c>
      <c r="G10" s="5">
        <v>-6750.04</v>
      </c>
      <c r="H10" s="4"/>
    </row>
    <row r="11" spans="1:8">
      <c r="A11" s="3">
        <v>42767</v>
      </c>
      <c r="B11" s="4" t="s">
        <v>160</v>
      </c>
      <c r="C11" s="4" t="s">
        <v>637</v>
      </c>
      <c r="D11" s="4" t="s">
        <v>420</v>
      </c>
      <c r="E11" s="4" t="s">
        <v>637</v>
      </c>
      <c r="F11" s="4" t="s">
        <v>420</v>
      </c>
      <c r="G11" s="5">
        <v>-11535.04</v>
      </c>
      <c r="H11" s="4"/>
    </row>
    <row r="12" spans="1:8">
      <c r="A12" s="3">
        <v>42767</v>
      </c>
      <c r="B12" s="4" t="s">
        <v>160</v>
      </c>
      <c r="C12" s="4" t="s">
        <v>767</v>
      </c>
      <c r="D12" s="4" t="s">
        <v>399</v>
      </c>
      <c r="E12" s="4" t="s">
        <v>767</v>
      </c>
      <c r="F12" s="4" t="s">
        <v>399</v>
      </c>
      <c r="G12" s="5">
        <v>-6750.04</v>
      </c>
      <c r="H12" s="4"/>
    </row>
    <row r="13" spans="1:8">
      <c r="A13" s="3">
        <v>42767</v>
      </c>
      <c r="B13" s="4" t="s">
        <v>160</v>
      </c>
      <c r="C13" s="4" t="s">
        <v>768</v>
      </c>
      <c r="D13" s="4" t="s">
        <v>399</v>
      </c>
      <c r="E13" s="4" t="s">
        <v>768</v>
      </c>
      <c r="F13" s="4" t="s">
        <v>399</v>
      </c>
      <c r="G13" s="5">
        <v>-6750.04</v>
      </c>
      <c r="H13" s="4"/>
    </row>
    <row r="14" spans="1:8">
      <c r="A14" s="3">
        <v>42767</v>
      </c>
      <c r="B14" s="4" t="s">
        <v>160</v>
      </c>
      <c r="C14" s="4" t="s">
        <v>524</v>
      </c>
      <c r="D14" s="4" t="s">
        <v>404</v>
      </c>
      <c r="E14" s="4" t="s">
        <v>524</v>
      </c>
      <c r="F14" s="4" t="s">
        <v>404</v>
      </c>
      <c r="G14" s="5">
        <v>-13500.08</v>
      </c>
      <c r="H14" s="4"/>
    </row>
    <row r="15" spans="1:8">
      <c r="A15" s="3">
        <v>42767</v>
      </c>
      <c r="B15" s="4" t="s">
        <v>160</v>
      </c>
      <c r="C15" s="4" t="s">
        <v>97</v>
      </c>
      <c r="D15" s="4" t="s">
        <v>399</v>
      </c>
      <c r="E15" s="4" t="s">
        <v>97</v>
      </c>
      <c r="F15" s="4" t="s">
        <v>399</v>
      </c>
      <c r="G15" s="5">
        <v>-6299.96</v>
      </c>
      <c r="H15" s="4"/>
    </row>
    <row r="16" spans="1:8">
      <c r="A16" s="3">
        <v>42768</v>
      </c>
      <c r="B16" s="4" t="s">
        <v>160</v>
      </c>
      <c r="C16" s="4" t="s">
        <v>677</v>
      </c>
      <c r="D16" s="4" t="s">
        <v>399</v>
      </c>
      <c r="E16" s="4" t="s">
        <v>677</v>
      </c>
      <c r="F16" s="4" t="s">
        <v>399</v>
      </c>
      <c r="G16" s="5">
        <v>-6750.04</v>
      </c>
      <c r="H16" s="4"/>
    </row>
    <row r="17" spans="1:8">
      <c r="A17" s="3">
        <v>42768</v>
      </c>
      <c r="B17" s="4" t="s">
        <v>160</v>
      </c>
      <c r="C17" s="4" t="s">
        <v>682</v>
      </c>
      <c r="D17" s="4" t="s">
        <v>404</v>
      </c>
      <c r="E17" s="4" t="s">
        <v>682</v>
      </c>
      <c r="F17" s="4" t="s">
        <v>404</v>
      </c>
      <c r="G17" s="5">
        <v>-35999.440000000002</v>
      </c>
      <c r="H17" s="4"/>
    </row>
    <row r="18" spans="1:8">
      <c r="A18" s="3">
        <v>42768</v>
      </c>
      <c r="B18" s="4" t="s">
        <v>160</v>
      </c>
      <c r="C18" s="4" t="s">
        <v>525</v>
      </c>
      <c r="D18" s="4" t="s">
        <v>399</v>
      </c>
      <c r="E18" s="4" t="s">
        <v>525</v>
      </c>
      <c r="F18" s="4" t="s">
        <v>399</v>
      </c>
      <c r="G18" s="5">
        <v>-9000.44</v>
      </c>
      <c r="H18" s="4"/>
    </row>
    <row r="19" spans="1:8">
      <c r="A19" s="56">
        <v>42763</v>
      </c>
      <c r="B19" s="57" t="s">
        <v>156</v>
      </c>
      <c r="C19" s="57" t="s">
        <v>770</v>
      </c>
      <c r="D19" s="57" t="s">
        <v>157</v>
      </c>
      <c r="E19" s="57" t="s">
        <v>770</v>
      </c>
      <c r="F19" s="57" t="s">
        <v>157</v>
      </c>
      <c r="G19" s="30">
        <v>1241.2</v>
      </c>
      <c r="H19" s="57" t="s">
        <v>158</v>
      </c>
    </row>
    <row r="20" spans="1:8">
      <c r="A20" s="56">
        <v>42763</v>
      </c>
      <c r="B20" s="57" t="s">
        <v>156</v>
      </c>
      <c r="C20" s="57" t="s">
        <v>771</v>
      </c>
      <c r="D20" s="57" t="s">
        <v>157</v>
      </c>
      <c r="E20" s="57" t="s">
        <v>771</v>
      </c>
      <c r="F20" s="57" t="s">
        <v>157</v>
      </c>
      <c r="G20" s="30">
        <v>1241.2</v>
      </c>
      <c r="H20" s="57" t="s">
        <v>158</v>
      </c>
    </row>
    <row r="21" spans="1:8">
      <c r="A21" s="56">
        <v>42763</v>
      </c>
      <c r="B21" s="57" t="s">
        <v>156</v>
      </c>
      <c r="C21" s="57" t="s">
        <v>772</v>
      </c>
      <c r="D21" s="57" t="s">
        <v>157</v>
      </c>
      <c r="E21" s="57" t="s">
        <v>772</v>
      </c>
      <c r="F21" s="57" t="s">
        <v>157</v>
      </c>
      <c r="G21" s="30">
        <v>1241.2</v>
      </c>
      <c r="H21" s="57" t="s">
        <v>158</v>
      </c>
    </row>
    <row r="22" spans="1:8">
      <c r="A22" s="56">
        <v>42766</v>
      </c>
      <c r="B22" s="57" t="s">
        <v>156</v>
      </c>
      <c r="C22" s="57" t="s">
        <v>774</v>
      </c>
      <c r="D22" s="57" t="s">
        <v>157</v>
      </c>
      <c r="E22" s="57" t="s">
        <v>774</v>
      </c>
      <c r="F22" s="57" t="s">
        <v>157</v>
      </c>
      <c r="G22" s="30">
        <v>1241.2</v>
      </c>
      <c r="H22" s="57" t="s">
        <v>158</v>
      </c>
    </row>
    <row r="23" spans="1:8">
      <c r="A23" s="56">
        <v>42766</v>
      </c>
      <c r="B23" s="57" t="s">
        <v>156</v>
      </c>
      <c r="C23" s="57" t="s">
        <v>775</v>
      </c>
      <c r="D23" s="57" t="s">
        <v>157</v>
      </c>
      <c r="E23" s="57" t="s">
        <v>775</v>
      </c>
      <c r="F23" s="57" t="s">
        <v>157</v>
      </c>
      <c r="G23" s="30">
        <v>1241.2</v>
      </c>
      <c r="H23" s="57" t="s">
        <v>158</v>
      </c>
    </row>
    <row r="24" spans="1:8">
      <c r="A24" s="56">
        <v>42766</v>
      </c>
      <c r="B24" s="57" t="s">
        <v>156</v>
      </c>
      <c r="C24" s="57" t="s">
        <v>776</v>
      </c>
      <c r="D24" s="57" t="s">
        <v>157</v>
      </c>
      <c r="E24" s="57" t="s">
        <v>776</v>
      </c>
      <c r="F24" s="57" t="s">
        <v>157</v>
      </c>
      <c r="G24" s="30">
        <v>1241.2</v>
      </c>
      <c r="H24" s="57" t="s">
        <v>158</v>
      </c>
    </row>
    <row r="25" spans="1:8">
      <c r="A25" s="56">
        <v>42766</v>
      </c>
      <c r="B25" s="57" t="s">
        <v>156</v>
      </c>
      <c r="C25" s="57" t="s">
        <v>777</v>
      </c>
      <c r="D25" s="57" t="s">
        <v>157</v>
      </c>
      <c r="E25" s="57" t="s">
        <v>777</v>
      </c>
      <c r="F25" s="57" t="s">
        <v>157</v>
      </c>
      <c r="G25" s="30">
        <v>1241.2</v>
      </c>
      <c r="H25" s="57" t="s">
        <v>158</v>
      </c>
    </row>
    <row r="26" spans="1:8">
      <c r="A26" s="56">
        <v>42766</v>
      </c>
      <c r="B26" s="57" t="s">
        <v>156</v>
      </c>
      <c r="C26" s="57" t="s">
        <v>778</v>
      </c>
      <c r="D26" s="57" t="s">
        <v>157</v>
      </c>
      <c r="E26" s="57" t="s">
        <v>778</v>
      </c>
      <c r="F26" s="57" t="s">
        <v>157</v>
      </c>
      <c r="G26" s="30">
        <v>1241.2</v>
      </c>
      <c r="H26" s="57" t="s">
        <v>158</v>
      </c>
    </row>
    <row r="27" spans="1:8">
      <c r="A27" s="56">
        <v>42766</v>
      </c>
      <c r="B27" s="57" t="s">
        <v>156</v>
      </c>
      <c r="C27" s="57" t="s">
        <v>780</v>
      </c>
      <c r="D27" s="57" t="s">
        <v>157</v>
      </c>
      <c r="E27" s="57" t="s">
        <v>780</v>
      </c>
      <c r="F27" s="57" t="s">
        <v>157</v>
      </c>
      <c r="G27" s="30">
        <v>1241.2</v>
      </c>
      <c r="H27" s="57" t="s">
        <v>158</v>
      </c>
    </row>
    <row r="28" spans="1:8">
      <c r="A28" s="56">
        <v>42766</v>
      </c>
      <c r="B28" s="57" t="s">
        <v>156</v>
      </c>
      <c r="C28" s="57" t="s">
        <v>781</v>
      </c>
      <c r="D28" s="57" t="s">
        <v>157</v>
      </c>
      <c r="E28" s="57" t="s">
        <v>781</v>
      </c>
      <c r="F28" s="57" t="s">
        <v>157</v>
      </c>
      <c r="G28" s="30">
        <v>1241.2</v>
      </c>
      <c r="H28" s="57" t="s">
        <v>158</v>
      </c>
    </row>
    <row r="29" spans="1:8">
      <c r="A29" s="56">
        <v>42766</v>
      </c>
      <c r="B29" s="57" t="s">
        <v>156</v>
      </c>
      <c r="C29" s="57" t="s">
        <v>783</v>
      </c>
      <c r="D29" s="57" t="s">
        <v>157</v>
      </c>
      <c r="E29" s="57" t="s">
        <v>783</v>
      </c>
      <c r="F29" s="57" t="s">
        <v>157</v>
      </c>
      <c r="G29" s="30">
        <v>1241.2</v>
      </c>
      <c r="H29" s="57" t="s">
        <v>158</v>
      </c>
    </row>
    <row r="30" spans="1:8">
      <c r="A30" s="56">
        <v>42766</v>
      </c>
      <c r="B30" s="57" t="s">
        <v>156</v>
      </c>
      <c r="C30" s="57" t="s">
        <v>784</v>
      </c>
      <c r="D30" s="57" t="s">
        <v>157</v>
      </c>
      <c r="E30" s="57" t="s">
        <v>784</v>
      </c>
      <c r="F30" s="57" t="s">
        <v>157</v>
      </c>
      <c r="G30" s="30">
        <v>1241.2</v>
      </c>
      <c r="H30" s="57" t="s">
        <v>158</v>
      </c>
    </row>
    <row r="31" spans="1:8">
      <c r="A31" s="56">
        <v>42766</v>
      </c>
      <c r="B31" s="57" t="s">
        <v>156</v>
      </c>
      <c r="C31" s="57" t="s">
        <v>786</v>
      </c>
      <c r="D31" s="57" t="s">
        <v>157</v>
      </c>
      <c r="E31" s="57" t="s">
        <v>786</v>
      </c>
      <c r="F31" s="57" t="s">
        <v>157</v>
      </c>
      <c r="G31" s="30">
        <v>1241.2</v>
      </c>
      <c r="H31" s="57" t="s">
        <v>158</v>
      </c>
    </row>
    <row r="32" spans="1:8">
      <c r="A32" s="56">
        <v>42766</v>
      </c>
      <c r="B32" s="57" t="s">
        <v>156</v>
      </c>
      <c r="C32" s="57" t="s">
        <v>787</v>
      </c>
      <c r="D32" s="57" t="s">
        <v>157</v>
      </c>
      <c r="E32" s="57" t="s">
        <v>787</v>
      </c>
      <c r="F32" s="57" t="s">
        <v>157</v>
      </c>
      <c r="G32" s="30">
        <v>1241.2</v>
      </c>
      <c r="H32" s="57" t="s">
        <v>158</v>
      </c>
    </row>
    <row r="33" spans="1:8">
      <c r="A33" s="56">
        <v>42766</v>
      </c>
      <c r="B33" s="57" t="s">
        <v>156</v>
      </c>
      <c r="C33" s="57" t="s">
        <v>788</v>
      </c>
      <c r="D33" s="57" t="s">
        <v>157</v>
      </c>
      <c r="E33" s="57" t="s">
        <v>788</v>
      </c>
      <c r="F33" s="57" t="s">
        <v>157</v>
      </c>
      <c r="G33" s="30">
        <v>1241.2</v>
      </c>
      <c r="H33" s="57" t="s">
        <v>158</v>
      </c>
    </row>
    <row r="34" spans="1:8">
      <c r="A34" s="56">
        <v>42766</v>
      </c>
      <c r="B34" s="57" t="s">
        <v>156</v>
      </c>
      <c r="C34" s="57" t="s">
        <v>789</v>
      </c>
      <c r="D34" s="57" t="s">
        <v>157</v>
      </c>
      <c r="E34" s="57" t="s">
        <v>789</v>
      </c>
      <c r="F34" s="57" t="s">
        <v>157</v>
      </c>
      <c r="G34" s="30">
        <v>1241.2</v>
      </c>
      <c r="H34" s="57" t="s">
        <v>158</v>
      </c>
    </row>
    <row r="35" spans="1:8">
      <c r="A35" s="56">
        <v>42766</v>
      </c>
      <c r="B35" s="57" t="s">
        <v>156</v>
      </c>
      <c r="C35" s="57" t="s">
        <v>791</v>
      </c>
      <c r="D35" s="57" t="s">
        <v>157</v>
      </c>
      <c r="E35" s="57" t="s">
        <v>791</v>
      </c>
      <c r="F35" s="57" t="s">
        <v>157</v>
      </c>
      <c r="G35" s="30">
        <v>1241.2</v>
      </c>
      <c r="H35" s="57" t="s">
        <v>158</v>
      </c>
    </row>
    <row r="36" spans="1:8">
      <c r="A36" s="56">
        <v>42767</v>
      </c>
      <c r="B36" s="57" t="s">
        <v>156</v>
      </c>
      <c r="C36" s="57" t="s">
        <v>792</v>
      </c>
      <c r="D36" s="57" t="s">
        <v>157</v>
      </c>
      <c r="E36" s="57" t="s">
        <v>792</v>
      </c>
      <c r="F36" s="57" t="s">
        <v>157</v>
      </c>
      <c r="G36" s="30">
        <v>1241.2</v>
      </c>
      <c r="H36" s="57" t="s">
        <v>158</v>
      </c>
    </row>
    <row r="37" spans="1:8">
      <c r="A37" s="56">
        <v>42767</v>
      </c>
      <c r="B37" s="57" t="s">
        <v>156</v>
      </c>
      <c r="C37" s="57" t="s">
        <v>793</v>
      </c>
      <c r="D37" s="57" t="s">
        <v>157</v>
      </c>
      <c r="E37" s="57" t="s">
        <v>793</v>
      </c>
      <c r="F37" s="57" t="s">
        <v>157</v>
      </c>
      <c r="G37" s="30">
        <v>1241.2</v>
      </c>
      <c r="H37" s="57" t="s">
        <v>158</v>
      </c>
    </row>
    <row r="38" spans="1:8">
      <c r="A38" s="56">
        <v>42767</v>
      </c>
      <c r="B38" s="57" t="s">
        <v>156</v>
      </c>
      <c r="C38" s="57" t="s">
        <v>795</v>
      </c>
      <c r="D38" s="57" t="s">
        <v>157</v>
      </c>
      <c r="E38" s="57" t="s">
        <v>795</v>
      </c>
      <c r="F38" s="57" t="s">
        <v>157</v>
      </c>
      <c r="G38" s="30">
        <v>1241.2</v>
      </c>
      <c r="H38" s="57" t="s">
        <v>158</v>
      </c>
    </row>
    <row r="39" spans="1:8">
      <c r="A39" s="56">
        <v>42767</v>
      </c>
      <c r="B39" s="57" t="s">
        <v>156</v>
      </c>
      <c r="C39" s="57" t="s">
        <v>798</v>
      </c>
      <c r="D39" s="57" t="s">
        <v>157</v>
      </c>
      <c r="E39" s="57" t="s">
        <v>798</v>
      </c>
      <c r="F39" s="57" t="s">
        <v>157</v>
      </c>
      <c r="G39" s="30">
        <v>1241.2</v>
      </c>
      <c r="H39" s="57" t="s">
        <v>158</v>
      </c>
    </row>
    <row r="40" spans="1:8">
      <c r="A40" s="56">
        <v>42767</v>
      </c>
      <c r="B40" s="57" t="s">
        <v>156</v>
      </c>
      <c r="C40" s="57" t="s">
        <v>799</v>
      </c>
      <c r="D40" s="57" t="s">
        <v>157</v>
      </c>
      <c r="E40" s="57" t="s">
        <v>799</v>
      </c>
      <c r="F40" s="57" t="s">
        <v>157</v>
      </c>
      <c r="G40" s="30">
        <v>1241.2</v>
      </c>
      <c r="H40" s="57" t="s">
        <v>158</v>
      </c>
    </row>
    <row r="41" spans="1:8">
      <c r="A41" s="56">
        <v>42767</v>
      </c>
      <c r="B41" s="57" t="s">
        <v>156</v>
      </c>
      <c r="C41" s="57" t="s">
        <v>800</v>
      </c>
      <c r="D41" s="57" t="s">
        <v>157</v>
      </c>
      <c r="E41" s="57" t="s">
        <v>800</v>
      </c>
      <c r="F41" s="57" t="s">
        <v>157</v>
      </c>
      <c r="G41" s="30">
        <v>1241.2</v>
      </c>
      <c r="H41" s="57" t="s">
        <v>158</v>
      </c>
    </row>
    <row r="42" spans="1:8">
      <c r="A42" s="56">
        <v>42767</v>
      </c>
      <c r="B42" s="57" t="s">
        <v>156</v>
      </c>
      <c r="C42" s="57" t="s">
        <v>803</v>
      </c>
      <c r="D42" s="57" t="s">
        <v>157</v>
      </c>
      <c r="E42" s="57" t="s">
        <v>803</v>
      </c>
      <c r="F42" s="57" t="s">
        <v>157</v>
      </c>
      <c r="G42" s="30">
        <v>1241.2</v>
      </c>
      <c r="H42" s="57" t="s">
        <v>158</v>
      </c>
    </row>
    <row r="43" spans="1:8">
      <c r="A43" s="56">
        <v>42767</v>
      </c>
      <c r="B43" s="57" t="s">
        <v>156</v>
      </c>
      <c r="C43" s="57" t="s">
        <v>804</v>
      </c>
      <c r="D43" s="57" t="s">
        <v>157</v>
      </c>
      <c r="E43" s="57" t="s">
        <v>804</v>
      </c>
      <c r="F43" s="57" t="s">
        <v>157</v>
      </c>
      <c r="G43" s="30">
        <v>1241.2</v>
      </c>
      <c r="H43" s="57" t="s">
        <v>158</v>
      </c>
    </row>
    <row r="44" spans="1:8">
      <c r="A44" s="56">
        <v>42767</v>
      </c>
      <c r="B44" s="57" t="s">
        <v>156</v>
      </c>
      <c r="C44" s="57" t="s">
        <v>805</v>
      </c>
      <c r="D44" s="57" t="s">
        <v>157</v>
      </c>
      <c r="E44" s="57" t="s">
        <v>805</v>
      </c>
      <c r="F44" s="57" t="s">
        <v>157</v>
      </c>
      <c r="G44" s="30">
        <v>1241.2</v>
      </c>
      <c r="H44" s="57" t="s">
        <v>158</v>
      </c>
    </row>
    <row r="45" spans="1:8">
      <c r="A45" s="56">
        <v>42767</v>
      </c>
      <c r="B45" s="57" t="s">
        <v>156</v>
      </c>
      <c r="C45" s="57" t="s">
        <v>806</v>
      </c>
      <c r="D45" s="57" t="s">
        <v>157</v>
      </c>
      <c r="E45" s="57" t="s">
        <v>806</v>
      </c>
      <c r="F45" s="57" t="s">
        <v>157</v>
      </c>
      <c r="G45" s="30">
        <v>1241.2</v>
      </c>
      <c r="H45" s="57" t="s">
        <v>158</v>
      </c>
    </row>
    <row r="46" spans="1:8">
      <c r="A46" s="56">
        <v>42767</v>
      </c>
      <c r="B46" s="57" t="s">
        <v>156</v>
      </c>
      <c r="C46" s="57" t="s">
        <v>808</v>
      </c>
      <c r="D46" s="57" t="s">
        <v>157</v>
      </c>
      <c r="E46" s="57" t="s">
        <v>808</v>
      </c>
      <c r="F46" s="57" t="s">
        <v>157</v>
      </c>
      <c r="G46" s="30">
        <v>1241.2</v>
      </c>
      <c r="H46" s="57" t="s">
        <v>158</v>
      </c>
    </row>
    <row r="47" spans="1:8">
      <c r="A47" s="56">
        <v>42767</v>
      </c>
      <c r="B47" s="57" t="s">
        <v>156</v>
      </c>
      <c r="C47" s="57" t="s">
        <v>810</v>
      </c>
      <c r="D47" s="57" t="s">
        <v>157</v>
      </c>
      <c r="E47" s="57" t="s">
        <v>810</v>
      </c>
      <c r="F47" s="57" t="s">
        <v>157</v>
      </c>
      <c r="G47" s="30">
        <v>1241.2</v>
      </c>
      <c r="H47" s="57" t="s">
        <v>158</v>
      </c>
    </row>
    <row r="48" spans="1:8">
      <c r="A48" s="56">
        <v>42767</v>
      </c>
      <c r="B48" s="57" t="s">
        <v>156</v>
      </c>
      <c r="C48" s="57" t="s">
        <v>811</v>
      </c>
      <c r="D48" s="57" t="s">
        <v>157</v>
      </c>
      <c r="E48" s="57" t="s">
        <v>811</v>
      </c>
      <c r="F48" s="57" t="s">
        <v>157</v>
      </c>
      <c r="G48" s="30">
        <v>1241.2</v>
      </c>
      <c r="H48" s="57" t="s">
        <v>158</v>
      </c>
    </row>
    <row r="49" spans="1:8">
      <c r="A49" s="56">
        <v>42767</v>
      </c>
      <c r="B49" s="57" t="s">
        <v>156</v>
      </c>
      <c r="C49" s="57" t="s">
        <v>812</v>
      </c>
      <c r="D49" s="57" t="s">
        <v>157</v>
      </c>
      <c r="E49" s="57" t="s">
        <v>812</v>
      </c>
      <c r="F49" s="57" t="s">
        <v>157</v>
      </c>
      <c r="G49" s="30">
        <v>1241.2</v>
      </c>
      <c r="H49" s="57" t="s">
        <v>158</v>
      </c>
    </row>
    <row r="50" spans="1:8">
      <c r="A50" s="56">
        <v>42767</v>
      </c>
      <c r="B50" s="57" t="s">
        <v>156</v>
      </c>
      <c r="C50" s="57" t="s">
        <v>813</v>
      </c>
      <c r="D50" s="57" t="s">
        <v>157</v>
      </c>
      <c r="E50" s="57" t="s">
        <v>813</v>
      </c>
      <c r="F50" s="57" t="s">
        <v>157</v>
      </c>
      <c r="G50" s="30">
        <v>1241.2</v>
      </c>
      <c r="H50" s="57" t="s">
        <v>158</v>
      </c>
    </row>
    <row r="51" spans="1:8">
      <c r="A51" s="56">
        <v>42767</v>
      </c>
      <c r="B51" s="57" t="s">
        <v>156</v>
      </c>
      <c r="C51" s="57" t="s">
        <v>814</v>
      </c>
      <c r="D51" s="57" t="s">
        <v>157</v>
      </c>
      <c r="E51" s="57" t="s">
        <v>814</v>
      </c>
      <c r="F51" s="57" t="s">
        <v>157</v>
      </c>
      <c r="G51" s="30">
        <v>1241.2</v>
      </c>
      <c r="H51" s="57" t="s">
        <v>158</v>
      </c>
    </row>
    <row r="52" spans="1:8">
      <c r="A52" s="56">
        <v>42767</v>
      </c>
      <c r="B52" s="57" t="s">
        <v>156</v>
      </c>
      <c r="C52" s="57" t="s">
        <v>817</v>
      </c>
      <c r="D52" s="57" t="s">
        <v>157</v>
      </c>
      <c r="E52" s="57" t="s">
        <v>817</v>
      </c>
      <c r="F52" s="57" t="s">
        <v>157</v>
      </c>
      <c r="G52" s="30">
        <v>1241.2</v>
      </c>
      <c r="H52" s="57" t="s">
        <v>158</v>
      </c>
    </row>
    <row r="53" spans="1:8">
      <c r="A53" s="56">
        <v>42768</v>
      </c>
      <c r="B53" s="57" t="s">
        <v>156</v>
      </c>
      <c r="C53" s="57" t="s">
        <v>818</v>
      </c>
      <c r="D53" s="57" t="s">
        <v>157</v>
      </c>
      <c r="E53" s="57" t="s">
        <v>818</v>
      </c>
      <c r="F53" s="57" t="s">
        <v>157</v>
      </c>
      <c r="G53" s="30">
        <v>1241.2</v>
      </c>
      <c r="H53" s="57" t="s">
        <v>158</v>
      </c>
    </row>
    <row r="54" spans="1:8">
      <c r="A54" s="56">
        <v>42768</v>
      </c>
      <c r="B54" s="57" t="s">
        <v>156</v>
      </c>
      <c r="C54" s="57" t="s">
        <v>819</v>
      </c>
      <c r="D54" s="57" t="s">
        <v>157</v>
      </c>
      <c r="E54" s="57" t="s">
        <v>819</v>
      </c>
      <c r="F54" s="57" t="s">
        <v>157</v>
      </c>
      <c r="G54" s="30">
        <v>1241.2</v>
      </c>
      <c r="H54" s="57" t="s">
        <v>158</v>
      </c>
    </row>
    <row r="55" spans="1:8">
      <c r="A55" s="56">
        <v>42769</v>
      </c>
      <c r="B55" s="57" t="s">
        <v>156</v>
      </c>
      <c r="C55" s="57" t="s">
        <v>820</v>
      </c>
      <c r="D55" s="57" t="s">
        <v>157</v>
      </c>
      <c r="E55" s="57" t="s">
        <v>820</v>
      </c>
      <c r="F55" s="57" t="s">
        <v>157</v>
      </c>
      <c r="G55" s="30">
        <v>1241.2</v>
      </c>
      <c r="H55" s="57" t="s">
        <v>158</v>
      </c>
    </row>
    <row r="56" spans="1:8">
      <c r="A56" s="1">
        <v>42763</v>
      </c>
      <c r="B56" t="s">
        <v>156</v>
      </c>
      <c r="C56" t="s">
        <v>639</v>
      </c>
      <c r="D56" t="s">
        <v>399</v>
      </c>
      <c r="E56" t="s">
        <v>639</v>
      </c>
      <c r="F56" t="s">
        <v>399</v>
      </c>
      <c r="G56" s="2">
        <v>6299.96</v>
      </c>
      <c r="H56" t="s">
        <v>158</v>
      </c>
    </row>
    <row r="57" spans="1:8">
      <c r="A57" s="1">
        <v>42767</v>
      </c>
      <c r="B57" t="s">
        <v>156</v>
      </c>
      <c r="C57" t="s">
        <v>109</v>
      </c>
      <c r="D57" t="s">
        <v>399</v>
      </c>
      <c r="E57" t="s">
        <v>109</v>
      </c>
      <c r="F57" t="s">
        <v>399</v>
      </c>
      <c r="G57" s="2">
        <v>6299.96</v>
      </c>
      <c r="H57" t="s">
        <v>158</v>
      </c>
    </row>
    <row r="58" spans="1:8">
      <c r="A58" s="1">
        <v>42767</v>
      </c>
      <c r="B58" t="s">
        <v>156</v>
      </c>
      <c r="C58" t="s">
        <v>97</v>
      </c>
      <c r="D58" t="s">
        <v>399</v>
      </c>
      <c r="E58" t="s">
        <v>97</v>
      </c>
      <c r="F58" t="s">
        <v>399</v>
      </c>
      <c r="G58" s="2">
        <v>6299.96</v>
      </c>
      <c r="H58" t="s">
        <v>158</v>
      </c>
    </row>
    <row r="59" spans="1:8">
      <c r="A59" s="1">
        <v>42769</v>
      </c>
      <c r="B59" t="s">
        <v>156</v>
      </c>
      <c r="C59" t="s">
        <v>644</v>
      </c>
      <c r="D59" t="s">
        <v>823</v>
      </c>
      <c r="E59" t="s">
        <v>644</v>
      </c>
      <c r="F59" t="s">
        <v>823</v>
      </c>
      <c r="G59" s="2">
        <v>6299.96</v>
      </c>
      <c r="H59" t="s">
        <v>158</v>
      </c>
    </row>
    <row r="60" spans="1:8">
      <c r="A60" s="1">
        <v>42763</v>
      </c>
      <c r="B60" t="s">
        <v>156</v>
      </c>
      <c r="C60" t="s">
        <v>47</v>
      </c>
      <c r="D60" t="s">
        <v>399</v>
      </c>
      <c r="E60" t="s">
        <v>47</v>
      </c>
      <c r="F60" t="s">
        <v>399</v>
      </c>
      <c r="G60" s="2">
        <v>6750.04</v>
      </c>
      <c r="H60" t="s">
        <v>158</v>
      </c>
    </row>
    <row r="61" spans="1:8">
      <c r="A61" s="1">
        <v>42763</v>
      </c>
      <c r="B61" t="s">
        <v>156</v>
      </c>
      <c r="C61" t="s">
        <v>768</v>
      </c>
      <c r="D61" t="s">
        <v>399</v>
      </c>
      <c r="E61" t="s">
        <v>768</v>
      </c>
      <c r="F61" t="s">
        <v>399</v>
      </c>
      <c r="G61" s="2">
        <v>6750.04</v>
      </c>
      <c r="H61" t="s">
        <v>158</v>
      </c>
    </row>
    <row r="62" spans="1:8">
      <c r="A62" s="1">
        <v>42763</v>
      </c>
      <c r="B62" t="s">
        <v>156</v>
      </c>
      <c r="C62" t="s">
        <v>767</v>
      </c>
      <c r="D62" t="s">
        <v>399</v>
      </c>
      <c r="E62" t="s">
        <v>767</v>
      </c>
      <c r="F62" t="s">
        <v>399</v>
      </c>
      <c r="G62" s="2">
        <v>6750.04</v>
      </c>
      <c r="H62" t="s">
        <v>158</v>
      </c>
    </row>
    <row r="63" spans="1:8">
      <c r="A63" s="1">
        <v>42763</v>
      </c>
      <c r="B63" t="s">
        <v>156</v>
      </c>
      <c r="C63" t="s">
        <v>773</v>
      </c>
      <c r="D63" t="s">
        <v>399</v>
      </c>
      <c r="E63" t="s">
        <v>773</v>
      </c>
      <c r="F63" t="s">
        <v>399</v>
      </c>
      <c r="G63" s="2">
        <v>6750.04</v>
      </c>
      <c r="H63" t="s">
        <v>158</v>
      </c>
    </row>
    <row r="64" spans="1:8">
      <c r="A64" s="1">
        <v>42766</v>
      </c>
      <c r="B64" t="s">
        <v>156</v>
      </c>
      <c r="C64" t="s">
        <v>767</v>
      </c>
      <c r="D64" t="s">
        <v>399</v>
      </c>
      <c r="E64" t="s">
        <v>767</v>
      </c>
      <c r="F64" t="s">
        <v>399</v>
      </c>
      <c r="G64" s="2">
        <v>6750.04</v>
      </c>
      <c r="H64" t="s">
        <v>158</v>
      </c>
    </row>
    <row r="65" spans="1:8">
      <c r="A65" s="1">
        <v>42767</v>
      </c>
      <c r="B65" t="s">
        <v>156</v>
      </c>
      <c r="C65" t="s">
        <v>794</v>
      </c>
      <c r="D65" t="s">
        <v>399</v>
      </c>
      <c r="E65" t="s">
        <v>794</v>
      </c>
      <c r="F65" t="s">
        <v>399</v>
      </c>
      <c r="G65" s="2">
        <v>6750.04</v>
      </c>
      <c r="H65" t="s">
        <v>158</v>
      </c>
    </row>
    <row r="66" spans="1:8">
      <c r="A66" s="1">
        <v>42767</v>
      </c>
      <c r="B66" t="s">
        <v>156</v>
      </c>
      <c r="C66" t="s">
        <v>796</v>
      </c>
      <c r="D66" t="s">
        <v>399</v>
      </c>
      <c r="E66" t="s">
        <v>796</v>
      </c>
      <c r="F66" t="s">
        <v>399</v>
      </c>
      <c r="G66" s="2">
        <v>6750.04</v>
      </c>
      <c r="H66" t="s">
        <v>158</v>
      </c>
    </row>
    <row r="67" spans="1:8">
      <c r="A67" s="1">
        <v>42763</v>
      </c>
      <c r="B67" t="s">
        <v>156</v>
      </c>
      <c r="C67" t="s">
        <v>680</v>
      </c>
      <c r="D67" t="s">
        <v>404</v>
      </c>
      <c r="E67" t="s">
        <v>680</v>
      </c>
      <c r="F67" t="s">
        <v>404</v>
      </c>
      <c r="G67" s="2">
        <v>8181.48</v>
      </c>
      <c r="H67" t="s">
        <v>158</v>
      </c>
    </row>
    <row r="68" spans="1:8">
      <c r="A68" s="1">
        <v>42766</v>
      </c>
      <c r="B68" t="s">
        <v>156</v>
      </c>
      <c r="C68" t="s">
        <v>782</v>
      </c>
      <c r="D68" t="s">
        <v>404</v>
      </c>
      <c r="E68" t="s">
        <v>782</v>
      </c>
      <c r="F68" t="s">
        <v>404</v>
      </c>
      <c r="G68" s="2">
        <v>8181.48</v>
      </c>
      <c r="H68" t="s">
        <v>158</v>
      </c>
    </row>
    <row r="69" spans="1:8">
      <c r="A69" s="1">
        <v>42769</v>
      </c>
      <c r="B69" t="s">
        <v>156</v>
      </c>
      <c r="C69" t="s">
        <v>826</v>
      </c>
      <c r="D69" t="s">
        <v>823</v>
      </c>
      <c r="E69" t="s">
        <v>826</v>
      </c>
      <c r="F69" t="s">
        <v>823</v>
      </c>
      <c r="G69" s="2">
        <v>8181.48</v>
      </c>
      <c r="H69" t="s">
        <v>158</v>
      </c>
    </row>
    <row r="70" spans="1:8">
      <c r="A70" s="1">
        <v>42766</v>
      </c>
      <c r="B70" t="s">
        <v>156</v>
      </c>
      <c r="C70" t="s">
        <v>785</v>
      </c>
      <c r="D70" t="s">
        <v>404</v>
      </c>
      <c r="E70" t="s">
        <v>785</v>
      </c>
      <c r="F70" t="s">
        <v>404</v>
      </c>
      <c r="G70" s="2">
        <v>8887.92</v>
      </c>
      <c r="H70" t="s">
        <v>158</v>
      </c>
    </row>
    <row r="71" spans="1:8">
      <c r="A71" s="1">
        <v>42763</v>
      </c>
      <c r="B71" t="s">
        <v>156</v>
      </c>
      <c r="C71" t="s">
        <v>81</v>
      </c>
      <c r="D71" t="s">
        <v>399</v>
      </c>
      <c r="E71" t="s">
        <v>81</v>
      </c>
      <c r="F71" t="s">
        <v>399</v>
      </c>
      <c r="G71" s="2">
        <v>9000.44</v>
      </c>
      <c r="H71" t="s">
        <v>158</v>
      </c>
    </row>
    <row r="72" spans="1:8">
      <c r="A72" s="1">
        <v>42763</v>
      </c>
      <c r="B72" t="s">
        <v>156</v>
      </c>
      <c r="C72" t="s">
        <v>766</v>
      </c>
      <c r="D72" t="s">
        <v>399</v>
      </c>
      <c r="E72" t="s">
        <v>766</v>
      </c>
      <c r="F72" t="s">
        <v>399</v>
      </c>
      <c r="G72" s="2">
        <v>9000.44</v>
      </c>
      <c r="H72" t="s">
        <v>158</v>
      </c>
    </row>
    <row r="73" spans="1:8">
      <c r="A73" s="1">
        <v>42766</v>
      </c>
      <c r="B73" t="s">
        <v>156</v>
      </c>
      <c r="C73" t="s">
        <v>779</v>
      </c>
      <c r="D73" t="s">
        <v>399</v>
      </c>
      <c r="E73" t="s">
        <v>779</v>
      </c>
      <c r="F73" t="s">
        <v>399</v>
      </c>
      <c r="G73" s="2">
        <v>9000.44</v>
      </c>
      <c r="H73" t="s">
        <v>158</v>
      </c>
    </row>
    <row r="74" spans="1:8">
      <c r="A74" s="1">
        <v>42766</v>
      </c>
      <c r="B74" t="s">
        <v>156</v>
      </c>
      <c r="C74" t="s">
        <v>766</v>
      </c>
      <c r="D74" t="s">
        <v>399</v>
      </c>
      <c r="E74" t="s">
        <v>766</v>
      </c>
      <c r="F74" t="s">
        <v>399</v>
      </c>
      <c r="G74" s="2">
        <v>9000.44</v>
      </c>
      <c r="H74" t="s">
        <v>158</v>
      </c>
    </row>
    <row r="75" spans="1:8">
      <c r="A75" s="1">
        <v>42766</v>
      </c>
      <c r="B75" t="s">
        <v>156</v>
      </c>
      <c r="C75" t="s">
        <v>790</v>
      </c>
      <c r="D75" t="s">
        <v>399</v>
      </c>
      <c r="E75" t="s">
        <v>790</v>
      </c>
      <c r="F75" t="s">
        <v>399</v>
      </c>
      <c r="G75" s="2">
        <v>9000.44</v>
      </c>
      <c r="H75" t="s">
        <v>158</v>
      </c>
    </row>
    <row r="76" spans="1:8">
      <c r="A76" s="1">
        <v>42767</v>
      </c>
      <c r="B76" t="s">
        <v>156</v>
      </c>
      <c r="C76" t="s">
        <v>801</v>
      </c>
      <c r="D76" t="s">
        <v>399</v>
      </c>
      <c r="E76" t="s">
        <v>801</v>
      </c>
      <c r="F76" t="s">
        <v>399</v>
      </c>
      <c r="G76" s="2">
        <v>9000.44</v>
      </c>
      <c r="H76" t="s">
        <v>158</v>
      </c>
    </row>
    <row r="77" spans="1:8">
      <c r="A77" s="1">
        <v>42767</v>
      </c>
      <c r="B77" t="s">
        <v>156</v>
      </c>
      <c r="C77" t="s">
        <v>802</v>
      </c>
      <c r="D77" t="s">
        <v>399</v>
      </c>
      <c r="E77" t="s">
        <v>802</v>
      </c>
      <c r="F77" t="s">
        <v>399</v>
      </c>
      <c r="G77" s="2">
        <v>9000.44</v>
      </c>
      <c r="H77" t="s">
        <v>158</v>
      </c>
    </row>
    <row r="78" spans="1:8">
      <c r="A78" s="1">
        <v>42768</v>
      </c>
      <c r="B78" t="s">
        <v>156</v>
      </c>
      <c r="C78" t="s">
        <v>525</v>
      </c>
      <c r="D78" t="s">
        <v>399</v>
      </c>
      <c r="E78" t="s">
        <v>525</v>
      </c>
      <c r="F78" t="s">
        <v>399</v>
      </c>
      <c r="G78" s="2">
        <v>9000.44</v>
      </c>
      <c r="H78" t="s">
        <v>158</v>
      </c>
    </row>
    <row r="79" spans="1:8">
      <c r="A79" s="1">
        <v>42769</v>
      </c>
      <c r="B79" t="s">
        <v>156</v>
      </c>
      <c r="C79" t="s">
        <v>57</v>
      </c>
      <c r="D79" t="s">
        <v>823</v>
      </c>
      <c r="E79" t="s">
        <v>57</v>
      </c>
      <c r="F79" t="s">
        <v>823</v>
      </c>
      <c r="G79" s="2">
        <v>9000.44</v>
      </c>
      <c r="H79" t="s">
        <v>158</v>
      </c>
    </row>
    <row r="80" spans="1:8">
      <c r="A80" s="1">
        <v>42769</v>
      </c>
      <c r="B80" t="s">
        <v>156</v>
      </c>
      <c r="C80" t="s">
        <v>81</v>
      </c>
      <c r="D80" t="s">
        <v>823</v>
      </c>
      <c r="E80" t="s">
        <v>81</v>
      </c>
      <c r="F80" t="s">
        <v>823</v>
      </c>
      <c r="G80" s="2">
        <v>9000.44</v>
      </c>
      <c r="H80" t="s">
        <v>158</v>
      </c>
    </row>
    <row r="81" spans="1:8">
      <c r="A81" s="1">
        <v>42767</v>
      </c>
      <c r="B81" t="s">
        <v>156</v>
      </c>
      <c r="C81" t="s">
        <v>637</v>
      </c>
      <c r="D81" t="s">
        <v>420</v>
      </c>
      <c r="E81" t="s">
        <v>637</v>
      </c>
      <c r="F81" t="s">
        <v>420</v>
      </c>
      <c r="G81" s="2">
        <v>11535.04</v>
      </c>
      <c r="H81" t="s">
        <v>158</v>
      </c>
    </row>
    <row r="82" spans="1:8">
      <c r="A82" s="1">
        <v>42763</v>
      </c>
      <c r="B82" t="s">
        <v>156</v>
      </c>
      <c r="C82" t="s">
        <v>769</v>
      </c>
      <c r="D82" t="s">
        <v>404</v>
      </c>
      <c r="E82" t="s">
        <v>769</v>
      </c>
      <c r="F82" t="s">
        <v>404</v>
      </c>
      <c r="G82" s="2">
        <v>13500.08</v>
      </c>
      <c r="H82" t="s">
        <v>158</v>
      </c>
    </row>
    <row r="83" spans="1:8">
      <c r="A83" s="1">
        <v>42766</v>
      </c>
      <c r="B83" t="s">
        <v>156</v>
      </c>
      <c r="C83" t="s">
        <v>519</v>
      </c>
      <c r="D83" t="s">
        <v>404</v>
      </c>
      <c r="E83" t="s">
        <v>519</v>
      </c>
      <c r="F83" t="s">
        <v>404</v>
      </c>
      <c r="G83" s="2">
        <v>13500.08</v>
      </c>
      <c r="H83" t="s">
        <v>158</v>
      </c>
    </row>
    <row r="84" spans="1:8">
      <c r="A84" s="1">
        <v>42766</v>
      </c>
      <c r="B84" t="s">
        <v>156</v>
      </c>
      <c r="C84" t="s">
        <v>646</v>
      </c>
      <c r="D84" t="s">
        <v>404</v>
      </c>
      <c r="E84" t="s">
        <v>646</v>
      </c>
      <c r="F84" t="s">
        <v>404</v>
      </c>
      <c r="G84" s="2">
        <v>13500.08</v>
      </c>
      <c r="H84" t="s">
        <v>158</v>
      </c>
    </row>
    <row r="85" spans="1:8">
      <c r="A85" s="1">
        <v>42766</v>
      </c>
      <c r="B85" t="s">
        <v>156</v>
      </c>
      <c r="C85" t="s">
        <v>633</v>
      </c>
      <c r="D85" t="s">
        <v>404</v>
      </c>
      <c r="E85" t="s">
        <v>633</v>
      </c>
      <c r="F85" t="s">
        <v>404</v>
      </c>
      <c r="G85" s="2">
        <v>13500.08</v>
      </c>
      <c r="H85" t="s">
        <v>158</v>
      </c>
    </row>
    <row r="86" spans="1:8">
      <c r="A86" s="1">
        <v>42767</v>
      </c>
      <c r="B86" t="s">
        <v>156</v>
      </c>
      <c r="C86" t="s">
        <v>797</v>
      </c>
      <c r="D86" t="s">
        <v>404</v>
      </c>
      <c r="E86" t="s">
        <v>797</v>
      </c>
      <c r="F86" t="s">
        <v>404</v>
      </c>
      <c r="G86" s="2">
        <v>13500.08</v>
      </c>
      <c r="H86" t="s">
        <v>158</v>
      </c>
    </row>
    <row r="87" spans="1:8">
      <c r="A87" s="1">
        <v>42767</v>
      </c>
      <c r="B87" t="s">
        <v>156</v>
      </c>
      <c r="C87" t="s">
        <v>524</v>
      </c>
      <c r="D87" t="s">
        <v>404</v>
      </c>
      <c r="E87" t="s">
        <v>524</v>
      </c>
      <c r="F87" t="s">
        <v>404</v>
      </c>
      <c r="G87" s="2">
        <v>13500.08</v>
      </c>
      <c r="H87" t="s">
        <v>158</v>
      </c>
    </row>
    <row r="88" spans="1:8">
      <c r="A88" s="1">
        <v>42767</v>
      </c>
      <c r="B88" t="s">
        <v>156</v>
      </c>
      <c r="C88" t="s">
        <v>807</v>
      </c>
      <c r="D88" t="s">
        <v>404</v>
      </c>
      <c r="E88" t="s">
        <v>807</v>
      </c>
      <c r="F88" t="s">
        <v>404</v>
      </c>
      <c r="G88" s="2">
        <v>13500.08</v>
      </c>
      <c r="H88" t="s">
        <v>158</v>
      </c>
    </row>
    <row r="89" spans="1:8">
      <c r="A89" s="1">
        <v>42767</v>
      </c>
      <c r="B89" t="s">
        <v>156</v>
      </c>
      <c r="C89" t="s">
        <v>815</v>
      </c>
      <c r="D89" t="s">
        <v>816</v>
      </c>
      <c r="E89" t="s">
        <v>815</v>
      </c>
      <c r="F89" t="s">
        <v>816</v>
      </c>
      <c r="G89" s="2">
        <v>13682.8</v>
      </c>
      <c r="H89" t="s">
        <v>158</v>
      </c>
    </row>
    <row r="90" spans="1:8">
      <c r="A90" s="1">
        <v>42767</v>
      </c>
      <c r="B90" t="s">
        <v>156</v>
      </c>
      <c r="C90" t="s">
        <v>809</v>
      </c>
      <c r="D90" t="s">
        <v>420</v>
      </c>
      <c r="E90" t="s">
        <v>809</v>
      </c>
      <c r="F90" t="s">
        <v>420</v>
      </c>
      <c r="G90" s="2">
        <v>15584.6</v>
      </c>
      <c r="H90" t="s">
        <v>158</v>
      </c>
    </row>
    <row r="91" spans="1:8">
      <c r="A91" s="1">
        <v>42769</v>
      </c>
      <c r="B91" t="s">
        <v>156</v>
      </c>
      <c r="C91" t="s">
        <v>821</v>
      </c>
      <c r="D91" t="s">
        <v>822</v>
      </c>
      <c r="E91" t="s">
        <v>821</v>
      </c>
      <c r="F91" t="s">
        <v>822</v>
      </c>
      <c r="G91" s="2">
        <v>18128.12</v>
      </c>
      <c r="H91" t="s">
        <v>158</v>
      </c>
    </row>
    <row r="92" spans="1:8">
      <c r="A92" s="1">
        <v>42769</v>
      </c>
      <c r="B92" t="s">
        <v>156</v>
      </c>
      <c r="C92" t="s">
        <v>825</v>
      </c>
      <c r="D92" t="s">
        <v>822</v>
      </c>
      <c r="E92" t="s">
        <v>825</v>
      </c>
      <c r="F92" t="s">
        <v>822</v>
      </c>
      <c r="G92" s="2">
        <v>18128.12</v>
      </c>
      <c r="H92" t="s">
        <v>158</v>
      </c>
    </row>
    <row r="93" spans="1:8">
      <c r="A93" s="1">
        <v>42769</v>
      </c>
      <c r="B93" t="s">
        <v>156</v>
      </c>
      <c r="C93" t="s">
        <v>827</v>
      </c>
      <c r="D93" t="s">
        <v>822</v>
      </c>
      <c r="E93" t="s">
        <v>827</v>
      </c>
      <c r="F93" t="s">
        <v>822</v>
      </c>
      <c r="G93" s="2">
        <v>18128.12</v>
      </c>
      <c r="H93" t="s">
        <v>158</v>
      </c>
    </row>
    <row r="94" spans="1:8">
      <c r="A94" s="1">
        <v>42769</v>
      </c>
      <c r="B94" t="s">
        <v>156</v>
      </c>
      <c r="C94" t="s">
        <v>828</v>
      </c>
      <c r="D94" t="s">
        <v>822</v>
      </c>
      <c r="E94" t="s">
        <v>828</v>
      </c>
      <c r="F94" t="s">
        <v>822</v>
      </c>
      <c r="G94" s="2">
        <v>18128.12</v>
      </c>
      <c r="H94" t="s">
        <v>158</v>
      </c>
    </row>
    <row r="95" spans="1:8">
      <c r="A95" s="1">
        <v>42768</v>
      </c>
      <c r="B95" t="s">
        <v>156</v>
      </c>
      <c r="C95" t="s">
        <v>682</v>
      </c>
      <c r="D95" t="s">
        <v>404</v>
      </c>
      <c r="E95" t="s">
        <v>682</v>
      </c>
      <c r="F95" t="s">
        <v>404</v>
      </c>
      <c r="G95" s="2">
        <v>35999.440000000002</v>
      </c>
      <c r="H95" t="s">
        <v>158</v>
      </c>
    </row>
    <row r="96" spans="1:8">
      <c r="A96" s="1">
        <v>42769</v>
      </c>
      <c r="B96" t="s">
        <v>156</v>
      </c>
      <c r="C96" t="s">
        <v>824</v>
      </c>
      <c r="D96" t="s">
        <v>823</v>
      </c>
      <c r="E96" t="s">
        <v>824</v>
      </c>
      <c r="F96" t="s">
        <v>823</v>
      </c>
      <c r="G96" s="2">
        <v>35999.440000000002</v>
      </c>
      <c r="H96" t="s">
        <v>158</v>
      </c>
    </row>
    <row r="97" spans="1:7">
      <c r="A97" s="50">
        <v>42765</v>
      </c>
      <c r="B97" s="51" t="s">
        <v>829</v>
      </c>
      <c r="C97" s="51"/>
      <c r="D97" s="51">
        <v>2000268925</v>
      </c>
      <c r="E97" s="51"/>
      <c r="F97" s="51">
        <v>2000268925</v>
      </c>
      <c r="G97" s="6">
        <v>-11544.06</v>
      </c>
    </row>
    <row r="98" spans="1:7">
      <c r="A98" s="50">
        <v>42765</v>
      </c>
      <c r="B98" s="51" t="s">
        <v>829</v>
      </c>
      <c r="C98" s="51"/>
      <c r="D98" s="51">
        <v>2000269261</v>
      </c>
      <c r="E98" s="51"/>
      <c r="F98" s="51">
        <v>2000269261</v>
      </c>
      <c r="G98" s="6">
        <v>-1482.48</v>
      </c>
    </row>
    <row r="99" spans="1:7">
      <c r="A99" s="50">
        <v>42765</v>
      </c>
      <c r="B99" s="51" t="s">
        <v>829</v>
      </c>
      <c r="C99" s="51"/>
      <c r="D99" s="51">
        <v>2000269471</v>
      </c>
      <c r="E99" s="51"/>
      <c r="F99" s="51">
        <v>2000269471</v>
      </c>
      <c r="G99" s="6">
        <v>-1160</v>
      </c>
    </row>
    <row r="100" spans="1:7">
      <c r="A100" s="50">
        <v>42765</v>
      </c>
      <c r="B100" s="51" t="s">
        <v>829</v>
      </c>
      <c r="C100" s="51"/>
      <c r="D100" s="51">
        <v>2000269317</v>
      </c>
      <c r="E100" s="51"/>
      <c r="F100" s="51">
        <v>2000269317</v>
      </c>
      <c r="G100" s="6">
        <v>-2320</v>
      </c>
    </row>
    <row r="101" spans="1:7">
      <c r="A101" s="50">
        <v>42765</v>
      </c>
      <c r="B101" s="51" t="s">
        <v>829</v>
      </c>
      <c r="C101" s="51"/>
      <c r="D101" s="51">
        <v>2000269617</v>
      </c>
      <c r="E101" s="51"/>
      <c r="F101" s="51">
        <v>2000269617</v>
      </c>
      <c r="G101" s="51">
        <v>-858.34</v>
      </c>
    </row>
    <row r="102" spans="1:7">
      <c r="A102" s="50">
        <v>42765</v>
      </c>
      <c r="B102" s="51" t="s">
        <v>829</v>
      </c>
      <c r="C102" s="51"/>
      <c r="D102" s="51">
        <v>2000269616</v>
      </c>
      <c r="E102" s="51"/>
      <c r="F102" s="51">
        <v>2000269616</v>
      </c>
      <c r="G102" s="6">
        <v>-5766.95</v>
      </c>
    </row>
    <row r="103" spans="1:7">
      <c r="A103" s="50">
        <v>42765</v>
      </c>
      <c r="B103" s="51" t="s">
        <v>829</v>
      </c>
      <c r="C103" s="51"/>
      <c r="D103" s="51">
        <v>2000268757</v>
      </c>
      <c r="E103" s="51"/>
      <c r="F103" s="51">
        <v>2000268757</v>
      </c>
      <c r="G103" s="51">
        <v>-406</v>
      </c>
    </row>
    <row r="104" spans="1:7">
      <c r="A104" s="50">
        <v>42765</v>
      </c>
      <c r="B104" s="51" t="s">
        <v>829</v>
      </c>
      <c r="C104" s="51"/>
      <c r="D104" s="51">
        <v>2000268758</v>
      </c>
      <c r="E104" s="51"/>
      <c r="F104" s="51">
        <v>2000268758</v>
      </c>
      <c r="G104" s="51">
        <v>-406</v>
      </c>
    </row>
    <row r="105" spans="1:7">
      <c r="A105" s="50">
        <v>42765</v>
      </c>
      <c r="B105" s="51" t="s">
        <v>829</v>
      </c>
      <c r="C105" s="51"/>
      <c r="D105" s="51">
        <v>2000269124</v>
      </c>
      <c r="E105" s="51"/>
      <c r="F105" s="51">
        <v>2000269124</v>
      </c>
      <c r="G105" s="6">
        <v>-10511.66</v>
      </c>
    </row>
    <row r="106" spans="1:7" ht="20.25" customHeight="1">
      <c r="A106" t="s">
        <v>763</v>
      </c>
      <c r="G106" s="274">
        <f>SUM(G1:G105)</f>
        <v>297352.39000000042</v>
      </c>
    </row>
    <row r="107" spans="1:7">
      <c r="A107" t="s">
        <v>764</v>
      </c>
    </row>
    <row r="108" spans="1:7">
      <c r="A108" t="s">
        <v>765</v>
      </c>
    </row>
    <row r="109" spans="1:7">
      <c r="A109" t="s">
        <v>621</v>
      </c>
    </row>
  </sheetData>
  <phoneticPr fontId="7" type="noConversion"/>
  <pageMargins left="0.75" right="0.75" top="1" bottom="1" header="0" footer="0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42"/>
  <sheetViews>
    <sheetView workbookViewId="0">
      <selection activeCell="F27" sqref="F27"/>
    </sheetView>
  </sheetViews>
  <sheetFormatPr baseColWidth="10" defaultRowHeight="15.75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240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>
      <c r="A1" s="239"/>
      <c r="B1" s="239"/>
      <c r="C1" s="239"/>
      <c r="D1" s="240" t="s">
        <v>5007</v>
      </c>
      <c r="E1" s="240"/>
      <c r="F1" s="240"/>
      <c r="G1" s="240"/>
      <c r="H1" s="533"/>
      <c r="I1" s="875"/>
      <c r="J1" s="875"/>
      <c r="K1" s="875"/>
      <c r="L1" s="239"/>
      <c r="M1" s="239"/>
    </row>
    <row r="2" spans="1:13">
      <c r="A2" s="239"/>
      <c r="B2" s="239"/>
      <c r="C2" s="239"/>
      <c r="D2" s="240"/>
      <c r="E2" s="240"/>
      <c r="F2" s="240"/>
      <c r="G2" s="240"/>
      <c r="H2" s="533"/>
      <c r="I2" s="875"/>
      <c r="J2" s="875"/>
      <c r="K2" s="875"/>
      <c r="L2" s="239"/>
      <c r="M2" s="239"/>
    </row>
    <row r="3" spans="1:13">
      <c r="A3" s="875"/>
      <c r="B3" s="875"/>
      <c r="C3" s="875"/>
      <c r="D3" s="875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875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875"/>
      <c r="L5" s="239"/>
      <c r="M5" s="239"/>
    </row>
    <row r="6" spans="1:13" ht="15" customHeight="1" thickBot="1">
      <c r="A6" s="86" t="s">
        <v>136</v>
      </c>
      <c r="B6" s="402" t="s">
        <v>2124</v>
      </c>
      <c r="C6" s="490">
        <v>-15750.48</v>
      </c>
      <c r="D6" s="886" t="s">
        <v>4990</v>
      </c>
      <c r="E6" s="525"/>
      <c r="F6" s="526">
        <f>SUM(C6:E6)</f>
        <v>-15750.48</v>
      </c>
      <c r="G6" s="527"/>
      <c r="H6" s="537"/>
      <c r="I6" s="527">
        <v>600640</v>
      </c>
      <c r="J6" s="714">
        <f>F6/1.16</f>
        <v>-13578</v>
      </c>
      <c r="K6" s="529">
        <f>J6*0.16</f>
        <v>-2172.48</v>
      </c>
      <c r="L6" s="602"/>
      <c r="M6" s="252"/>
    </row>
    <row r="7" spans="1:13" ht="15" customHeight="1" thickBot="1">
      <c r="A7" s="97" t="s">
        <v>136</v>
      </c>
      <c r="B7" s="403" t="s">
        <v>4765</v>
      </c>
      <c r="C7" s="452">
        <v>-9000.44</v>
      </c>
      <c r="D7" s="887" t="s">
        <v>4991</v>
      </c>
      <c r="E7" s="543"/>
      <c r="F7" s="526">
        <f t="shared" ref="F7:F8" si="0">SUM(C7:E7)</f>
        <v>-9000.44</v>
      </c>
      <c r="G7" s="545"/>
      <c r="H7" s="546"/>
      <c r="I7" s="545">
        <v>600640</v>
      </c>
      <c r="J7" s="714">
        <f t="shared" ref="J7:J8" si="1">F7/1.16</f>
        <v>-7759.0000000000009</v>
      </c>
      <c r="K7" s="529">
        <f t="shared" ref="K7:K8" si="2">J7*0.16</f>
        <v>-1241.4400000000003</v>
      </c>
      <c r="L7" s="602"/>
      <c r="M7" s="252"/>
    </row>
    <row r="8" spans="1:13" ht="15" customHeight="1" thickBot="1">
      <c r="A8" s="97" t="s">
        <v>1296</v>
      </c>
      <c r="B8" s="403" t="s">
        <v>4859</v>
      </c>
      <c r="C8" s="452">
        <v>-21428.68</v>
      </c>
      <c r="D8" s="887" t="s">
        <v>4992</v>
      </c>
      <c r="E8" s="543"/>
      <c r="F8" s="526">
        <f t="shared" si="0"/>
        <v>-21428.68</v>
      </c>
      <c r="G8" s="545"/>
      <c r="H8" s="546"/>
      <c r="I8" s="545">
        <v>600625</v>
      </c>
      <c r="J8" s="714">
        <f t="shared" si="1"/>
        <v>-18473</v>
      </c>
      <c r="K8" s="529">
        <f t="shared" si="2"/>
        <v>-2955.68</v>
      </c>
      <c r="L8" s="602"/>
      <c r="M8" s="252"/>
    </row>
    <row r="9" spans="1:13" ht="15" customHeight="1">
      <c r="A9" s="27" t="s">
        <v>136</v>
      </c>
      <c r="B9" s="343" t="s">
        <v>4160</v>
      </c>
      <c r="C9" s="344">
        <v>-9000.44</v>
      </c>
      <c r="D9" s="885" t="s">
        <v>4993</v>
      </c>
      <c r="E9" s="520">
        <f>SUM(C9:D9)</f>
        <v>-9000.44</v>
      </c>
      <c r="F9" s="521"/>
      <c r="G9" s="522"/>
      <c r="H9" s="533"/>
      <c r="I9" s="522">
        <v>600640</v>
      </c>
      <c r="J9" s="715">
        <f>E9/1.16</f>
        <v>-7759.0000000000009</v>
      </c>
      <c r="K9" s="524">
        <f>J9*0.16</f>
        <v>-1241.4400000000003</v>
      </c>
      <c r="L9" s="602"/>
      <c r="M9" s="252"/>
    </row>
    <row r="10" spans="1:13" ht="15" customHeight="1" thickBot="1">
      <c r="A10" s="86" t="s">
        <v>134</v>
      </c>
      <c r="B10" s="402" t="s">
        <v>4857</v>
      </c>
      <c r="C10" s="490">
        <v>-11456.16</v>
      </c>
      <c r="D10" s="886" t="s">
        <v>4993</v>
      </c>
      <c r="E10" s="525">
        <f>SUM(C10:D10)</f>
        <v>-11456.16</v>
      </c>
      <c r="F10" s="526">
        <f>SUM(E9:E10)</f>
        <v>-20456.599999999999</v>
      </c>
      <c r="G10" s="527"/>
      <c r="H10" s="537"/>
      <c r="I10" s="527">
        <v>600644</v>
      </c>
      <c r="J10" s="714">
        <f>E10/1.16</f>
        <v>-9876</v>
      </c>
      <c r="K10" s="529">
        <f>J10*0.16</f>
        <v>-1580.16</v>
      </c>
      <c r="L10" s="602"/>
      <c r="M10" s="252"/>
    </row>
    <row r="11" spans="1:13" ht="15" customHeight="1">
      <c r="A11" s="27" t="s">
        <v>390</v>
      </c>
      <c r="B11" s="867" t="s">
        <v>4928</v>
      </c>
      <c r="C11" s="868">
        <v>1241.2</v>
      </c>
      <c r="D11" s="27" t="s">
        <v>5005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5" customHeight="1">
      <c r="A12" s="27" t="s">
        <v>2905</v>
      </c>
      <c r="B12" s="867" t="s">
        <v>4929</v>
      </c>
      <c r="C12" s="868">
        <v>1241.2</v>
      </c>
      <c r="D12" s="27" t="s">
        <v>5005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>
      <c r="A13" s="27" t="s">
        <v>2905</v>
      </c>
      <c r="B13" s="867" t="s">
        <v>4930</v>
      </c>
      <c r="C13" s="868">
        <v>1241.2</v>
      </c>
      <c r="D13" s="27" t="s">
        <v>5005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27" t="s">
        <v>2905</v>
      </c>
      <c r="B14" s="888" t="s">
        <v>4931</v>
      </c>
      <c r="C14" s="879">
        <v>1241.2</v>
      </c>
      <c r="D14" s="27" t="s">
        <v>5005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 thickBot="1">
      <c r="A15" s="86" t="s">
        <v>2905</v>
      </c>
      <c r="B15" s="889" t="s">
        <v>4932</v>
      </c>
      <c r="C15" s="877">
        <v>1241.2</v>
      </c>
      <c r="D15" s="86" t="s">
        <v>5005</v>
      </c>
      <c r="E15" s="525"/>
      <c r="F15" s="526">
        <f>SUM(C11:C15)</f>
        <v>6206</v>
      </c>
      <c r="G15" s="527"/>
      <c r="H15" s="537"/>
      <c r="I15" s="527">
        <v>803001</v>
      </c>
      <c r="J15" s="714">
        <f t="shared" ref="J15:J27" si="3">F15/1.16</f>
        <v>5350</v>
      </c>
      <c r="K15" s="529">
        <f t="shared" ref="K15:K27" si="4">J15*0.16</f>
        <v>856</v>
      </c>
      <c r="L15" s="602"/>
      <c r="M15" s="252"/>
    </row>
    <row r="16" spans="1:13" ht="15" customHeight="1">
      <c r="A16" s="27" t="s">
        <v>844</v>
      </c>
      <c r="B16" s="884" t="s">
        <v>4933</v>
      </c>
      <c r="C16" s="868">
        <v>1241.2</v>
      </c>
      <c r="D16" s="27" t="s">
        <v>5001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5" customHeight="1">
      <c r="A17" s="27" t="s">
        <v>457</v>
      </c>
      <c r="B17" s="884" t="s">
        <v>4934</v>
      </c>
      <c r="C17" s="868">
        <v>1241.2</v>
      </c>
      <c r="D17" s="27" t="s">
        <v>5001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27" t="s">
        <v>242</v>
      </c>
      <c r="B18" s="884" t="s">
        <v>4935</v>
      </c>
      <c r="C18" s="868">
        <v>1241.2</v>
      </c>
      <c r="D18" s="27" t="s">
        <v>5001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27" t="s">
        <v>1296</v>
      </c>
      <c r="B19" s="884" t="s">
        <v>4936</v>
      </c>
      <c r="C19" s="868">
        <v>1241.2</v>
      </c>
      <c r="D19" s="27" t="s">
        <v>5001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 thickBot="1">
      <c r="A20" s="86" t="s">
        <v>1296</v>
      </c>
      <c r="B20" s="890" t="s">
        <v>4937</v>
      </c>
      <c r="C20" s="877">
        <v>1241.2</v>
      </c>
      <c r="D20" s="86" t="s">
        <v>5001</v>
      </c>
      <c r="E20" s="525"/>
      <c r="F20" s="526">
        <f>SUM(C16:C20)</f>
        <v>6206</v>
      </c>
      <c r="G20" s="527"/>
      <c r="H20" s="537"/>
      <c r="I20" s="527">
        <v>803001</v>
      </c>
      <c r="J20" s="714">
        <f t="shared" si="3"/>
        <v>5350</v>
      </c>
      <c r="K20" s="529">
        <f t="shared" si="4"/>
        <v>856</v>
      </c>
      <c r="L20" s="602"/>
      <c r="M20" s="252"/>
    </row>
    <row r="21" spans="1:13" ht="15" customHeight="1">
      <c r="A21" s="891" t="s">
        <v>242</v>
      </c>
      <c r="B21" s="892" t="s">
        <v>4938</v>
      </c>
      <c r="C21" s="893">
        <v>1241.2</v>
      </c>
      <c r="D21" s="891" t="s">
        <v>4997</v>
      </c>
      <c r="E21" s="894"/>
      <c r="F21" s="895"/>
      <c r="G21" s="530"/>
      <c r="H21" s="896"/>
      <c r="I21" s="522"/>
      <c r="J21" s="715"/>
      <c r="K21" s="524"/>
      <c r="L21" s="602"/>
      <c r="M21" s="252"/>
    </row>
    <row r="22" spans="1:13" ht="15" customHeight="1" thickBot="1">
      <c r="A22" s="86" t="s">
        <v>3895</v>
      </c>
      <c r="B22" s="890" t="s">
        <v>4939</v>
      </c>
      <c r="C22" s="877">
        <v>1241.2</v>
      </c>
      <c r="D22" s="86" t="s">
        <v>4997</v>
      </c>
      <c r="E22" s="525"/>
      <c r="F22" s="526">
        <f>SUM(C21:C22)</f>
        <v>2482.4</v>
      </c>
      <c r="G22" s="527"/>
      <c r="H22" s="537"/>
      <c r="I22" s="527">
        <v>803001</v>
      </c>
      <c r="J22" s="714">
        <f t="shared" si="3"/>
        <v>2140</v>
      </c>
      <c r="K22" s="529">
        <f t="shared" si="4"/>
        <v>342.40000000000003</v>
      </c>
      <c r="L22" s="602"/>
      <c r="M22" s="252"/>
    </row>
    <row r="23" spans="1:13" ht="15" customHeight="1">
      <c r="A23" s="897" t="s">
        <v>136</v>
      </c>
      <c r="B23" s="892" t="s">
        <v>4940</v>
      </c>
      <c r="C23" s="893">
        <v>1241.2</v>
      </c>
      <c r="D23" s="891" t="s">
        <v>4998</v>
      </c>
      <c r="E23" s="894"/>
      <c r="F23" s="895"/>
      <c r="G23" s="530"/>
      <c r="H23" s="896"/>
      <c r="I23" s="522"/>
      <c r="J23" s="715"/>
      <c r="K23" s="524"/>
      <c r="L23" s="602"/>
      <c r="M23" s="252"/>
    </row>
    <row r="24" spans="1:13" ht="15" customHeight="1" thickBot="1">
      <c r="A24" s="314" t="s">
        <v>2905</v>
      </c>
      <c r="B24" s="889" t="s">
        <v>4941</v>
      </c>
      <c r="C24" s="877">
        <v>1241.2</v>
      </c>
      <c r="D24" s="86" t="s">
        <v>4998</v>
      </c>
      <c r="E24" s="525"/>
      <c r="F24" s="526">
        <f>SUM(C23:C24)</f>
        <v>2482.4</v>
      </c>
      <c r="G24" s="527"/>
      <c r="H24" s="537"/>
      <c r="I24" s="527">
        <v>803001</v>
      </c>
      <c r="J24" s="714">
        <f t="shared" si="3"/>
        <v>2140</v>
      </c>
      <c r="K24" s="529">
        <f t="shared" si="4"/>
        <v>342.40000000000003</v>
      </c>
      <c r="L24" s="602"/>
      <c r="M24" s="252"/>
    </row>
    <row r="25" spans="1:13" ht="18.75" customHeight="1" thickBot="1">
      <c r="A25" s="898" t="s">
        <v>2861</v>
      </c>
      <c r="B25" s="899">
        <v>300029</v>
      </c>
      <c r="C25" s="98">
        <v>10827.57</v>
      </c>
      <c r="D25" s="97" t="s">
        <v>5002</v>
      </c>
      <c r="E25" s="543"/>
      <c r="F25" s="544">
        <f>SUM(C25)</f>
        <v>10827.57</v>
      </c>
      <c r="G25" s="545"/>
      <c r="H25" s="546"/>
      <c r="I25" s="545">
        <v>700075</v>
      </c>
      <c r="J25" s="714">
        <f t="shared" si="3"/>
        <v>9334.1120689655181</v>
      </c>
      <c r="K25" s="529">
        <f t="shared" si="4"/>
        <v>1493.457931034483</v>
      </c>
      <c r="L25" s="602"/>
      <c r="M25" s="252"/>
    </row>
    <row r="26" spans="1:13" ht="18.75" customHeight="1" thickBot="1">
      <c r="A26" s="900" t="s">
        <v>2861</v>
      </c>
      <c r="B26" s="899">
        <v>300029</v>
      </c>
      <c r="C26" s="98">
        <v>11373.45</v>
      </c>
      <c r="D26" s="97" t="s">
        <v>5003</v>
      </c>
      <c r="E26" s="543"/>
      <c r="F26" s="544">
        <f t="shared" ref="F26:F27" si="5">SUM(C26)</f>
        <v>11373.45</v>
      </c>
      <c r="G26" s="545"/>
      <c r="H26" s="546"/>
      <c r="I26" s="545">
        <v>700075</v>
      </c>
      <c r="J26" s="714">
        <f t="shared" si="3"/>
        <v>9804.6982758620707</v>
      </c>
      <c r="K26" s="529">
        <f t="shared" si="4"/>
        <v>1568.7517241379314</v>
      </c>
      <c r="L26" s="602"/>
      <c r="M26" s="252"/>
    </row>
    <row r="27" spans="1:13" ht="18.75" customHeight="1" thickBot="1">
      <c r="A27" s="900" t="s">
        <v>2861</v>
      </c>
      <c r="B27" s="899">
        <v>300029</v>
      </c>
      <c r="C27" s="98">
        <v>5253</v>
      </c>
      <c r="D27" s="97" t="s">
        <v>5004</v>
      </c>
      <c r="E27" s="543"/>
      <c r="F27" s="544">
        <f t="shared" si="5"/>
        <v>5253</v>
      </c>
      <c r="G27" s="545"/>
      <c r="H27" s="546"/>
      <c r="I27" s="545">
        <v>700075</v>
      </c>
      <c r="J27" s="714">
        <f t="shared" si="3"/>
        <v>4528.4482758620688</v>
      </c>
      <c r="K27" s="529">
        <f t="shared" si="4"/>
        <v>724.55172413793105</v>
      </c>
      <c r="L27" s="602"/>
      <c r="M27" s="252"/>
    </row>
    <row r="28" spans="1:13" ht="15" customHeight="1">
      <c r="A28" s="380"/>
      <c r="B28" s="414"/>
      <c r="C28" s="382"/>
      <c r="D28" s="380"/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380"/>
      <c r="B29" s="414"/>
      <c r="C29" s="382"/>
      <c r="D29" s="380"/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380"/>
      <c r="B30" s="414"/>
      <c r="C30" s="382"/>
      <c r="D30" s="380"/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>
      <c r="A31" s="380"/>
      <c r="B31" s="414"/>
      <c r="C31" s="382"/>
      <c r="D31" s="380"/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380"/>
      <c r="B32" s="414"/>
      <c r="C32" s="48"/>
      <c r="D32" s="380"/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325"/>
      <c r="B33" s="875"/>
      <c r="C33" s="281">
        <f>SUM(C6:C32)</f>
        <v>-21805.380000000037</v>
      </c>
      <c r="D33" s="281"/>
      <c r="E33" s="281"/>
      <c r="F33" s="281">
        <f>SUM(F6:F32)</f>
        <v>-21805.379999999994</v>
      </c>
      <c r="G33" s="281"/>
      <c r="H33" s="534">
        <f>SUM(H6:H32)</f>
        <v>0</v>
      </c>
      <c r="I33" s="281"/>
      <c r="J33" s="281">
        <f>SUM(J6:J32)</f>
        <v>-18797.741379310337</v>
      </c>
      <c r="K33" s="281">
        <f>SUM(K6:K32)</f>
        <v>-3007.6386206896555</v>
      </c>
      <c r="L33" s="281"/>
      <c r="M33" s="283"/>
    </row>
    <row r="34" spans="1:13" ht="15" customHeight="1">
      <c r="A34" s="278"/>
      <c r="B34" s="875"/>
      <c r="C34" s="240"/>
      <c r="D34" s="281"/>
      <c r="E34" s="281"/>
      <c r="F34" s="237"/>
      <c r="G34" s="240"/>
      <c r="H34" s="533"/>
      <c r="I34" s="240"/>
      <c r="J34" s="243"/>
      <c r="K34" s="251"/>
      <c r="L34" s="252"/>
      <c r="M34" s="252"/>
    </row>
    <row r="35" spans="1:13" ht="15" customHeight="1">
      <c r="A35" s="697"/>
      <c r="B35" s="1052"/>
      <c r="C35" s="1051"/>
      <c r="D35" s="1051"/>
      <c r="E35" s="1051"/>
      <c r="F35" s="1051"/>
      <c r="G35" s="240"/>
      <c r="H35" s="533"/>
      <c r="I35" s="240"/>
      <c r="J35" s="243"/>
      <c r="K35" s="251"/>
      <c r="L35" s="252"/>
      <c r="M35" s="252"/>
    </row>
    <row r="36" spans="1:13">
      <c r="A36" s="284"/>
      <c r="B36" s="595"/>
      <c r="C36" s="273"/>
      <c r="D36" s="281"/>
      <c r="E36" s="281"/>
      <c r="F36" s="281"/>
      <c r="G36" s="295"/>
      <c r="H36" s="534"/>
      <c r="I36" s="281"/>
      <c r="J36" s="281"/>
      <c r="K36" s="281"/>
      <c r="L36" s="286"/>
      <c r="M36" s="252"/>
    </row>
    <row r="37" spans="1:13" thickBot="1">
      <c r="A37" s="603"/>
      <c r="B37" s="595"/>
      <c r="C37" s="273"/>
      <c r="D37" s="250"/>
      <c r="E37" s="330" t="s">
        <v>5039</v>
      </c>
      <c r="F37" s="331">
        <v>43063</v>
      </c>
      <c r="G37" s="332">
        <v>111467.2</v>
      </c>
      <c r="H37" s="535"/>
      <c r="I37" s="239"/>
      <c r="J37" s="239"/>
      <c r="K37" s="252"/>
      <c r="L37" s="252"/>
      <c r="M37" s="288"/>
    </row>
    <row r="38" spans="1:13" ht="16.5" thickBot="1">
      <c r="A38" s="284"/>
      <c r="B38" s="273"/>
      <c r="C38" s="273"/>
      <c r="D38" s="250"/>
      <c r="E38" s="330"/>
      <c r="F38" s="331"/>
      <c r="G38" s="332"/>
      <c r="H38" s="535"/>
      <c r="I38" s="239"/>
      <c r="J38" s="289" t="s">
        <v>551</v>
      </c>
      <c r="K38" s="290">
        <f>J33+K33-F33</f>
        <v>0</v>
      </c>
      <c r="L38" s="252"/>
      <c r="M38" s="288"/>
    </row>
    <row r="39" spans="1:13">
      <c r="A39" s="284"/>
      <c r="B39" s="273"/>
      <c r="C39" s="239"/>
      <c r="D39" s="252"/>
      <c r="E39" s="813"/>
      <c r="F39" s="812"/>
      <c r="G39" s="811"/>
      <c r="H39" s="535"/>
      <c r="I39" s="239"/>
      <c r="J39" s="239"/>
      <c r="K39" s="252"/>
      <c r="L39" s="252"/>
      <c r="M39" s="288"/>
    </row>
    <row r="40" spans="1:13">
      <c r="A40" s="284"/>
      <c r="B40" s="273"/>
      <c r="C40" s="273"/>
      <c r="D40" s="250"/>
      <c r="E40" s="239"/>
      <c r="F40" s="239"/>
      <c r="G40" s="239"/>
      <c r="H40" s="535"/>
      <c r="I40" s="239"/>
      <c r="J40" s="239"/>
      <c r="K40" s="252"/>
      <c r="L40" s="252"/>
      <c r="M40" s="288"/>
    </row>
    <row r="41" spans="1:13">
      <c r="A41" s="284"/>
      <c r="B41" s="273"/>
      <c r="C41" s="273"/>
      <c r="D41" s="250"/>
      <c r="E41" s="239"/>
      <c r="F41" s="239"/>
      <c r="G41" s="239"/>
      <c r="H41" s="535"/>
      <c r="I41" s="239"/>
      <c r="J41" s="239"/>
      <c r="K41" s="252"/>
      <c r="L41" s="252"/>
      <c r="M41" s="288"/>
    </row>
    <row r="42" spans="1:13">
      <c r="A42" s="284"/>
      <c r="B42" s="273"/>
      <c r="C42" s="273"/>
      <c r="D42" s="291"/>
      <c r="E42" s="292"/>
      <c r="F42" s="292"/>
      <c r="G42" s="292"/>
      <c r="H42" s="536"/>
      <c r="I42" s="292"/>
      <c r="J42" s="292"/>
      <c r="K42" s="288"/>
      <c r="L42" s="288"/>
      <c r="M42" s="288"/>
    </row>
    <row r="43" spans="1:13">
      <c r="A43" s="604"/>
      <c r="B43" s="605"/>
      <c r="C43" s="606"/>
      <c r="D43" s="520"/>
      <c r="E43" s="292"/>
      <c r="F43" s="292"/>
      <c r="G43" s="292"/>
      <c r="H43" s="536"/>
      <c r="I43" s="292"/>
      <c r="J43" s="292"/>
      <c r="K43" s="288"/>
      <c r="L43" s="288"/>
      <c r="M43" s="288"/>
    </row>
    <row r="44" spans="1:13">
      <c r="A44" s="294"/>
      <c r="B44" s="239" t="s">
        <v>25</v>
      </c>
      <c r="C44" s="239"/>
      <c r="D44" s="239"/>
      <c r="E44" s="240"/>
      <c r="F44" s="240"/>
      <c r="G44" s="240"/>
      <c r="H44" s="533"/>
      <c r="I44" s="240"/>
      <c r="K44" s="295"/>
      <c r="L44" s="252"/>
      <c r="M44" s="252"/>
    </row>
    <row r="45" spans="1:13">
      <c r="A45" s="296"/>
      <c r="B45" s="239" t="s">
        <v>127</v>
      </c>
      <c r="C45" s="239"/>
      <c r="D45" s="239"/>
      <c r="E45" s="240"/>
      <c r="F45" s="240"/>
      <c r="G45" s="240"/>
      <c r="H45" s="533"/>
      <c r="I45" s="240"/>
      <c r="K45" s="295"/>
      <c r="L45" s="252"/>
      <c r="M45" s="252"/>
    </row>
    <row r="46" spans="1:13">
      <c r="A46" s="297"/>
      <c r="B46" s="239" t="s">
        <v>161</v>
      </c>
      <c r="C46" s="239"/>
      <c r="D46" s="239"/>
      <c r="E46" s="240"/>
      <c r="F46" s="240"/>
      <c r="G46" s="240"/>
      <c r="H46" s="533"/>
      <c r="I46" s="240"/>
      <c r="K46" s="295"/>
      <c r="L46" s="252"/>
      <c r="M46" s="252"/>
    </row>
    <row r="47" spans="1:13">
      <c r="A47" s="239"/>
      <c r="B47" s="239"/>
      <c r="C47" s="239"/>
      <c r="D47" s="239"/>
      <c r="E47" s="240"/>
      <c r="F47" s="240"/>
      <c r="G47" s="240"/>
      <c r="H47" s="533"/>
      <c r="I47" s="240"/>
      <c r="K47" s="295"/>
      <c r="L47" s="252"/>
      <c r="M47" s="252"/>
    </row>
    <row r="48" spans="1:13">
      <c r="A48" s="239"/>
      <c r="B48" s="239"/>
      <c r="C48" s="239"/>
      <c r="D48" s="239"/>
      <c r="E48" s="240"/>
      <c r="F48" s="240"/>
      <c r="G48" s="240"/>
      <c r="H48" s="533"/>
      <c r="I48" s="240"/>
      <c r="K48" s="295"/>
      <c r="L48" s="252"/>
      <c r="M48" s="252"/>
    </row>
    <row r="49" spans="11:13">
      <c r="K49" s="45"/>
      <c r="L49" s="49"/>
      <c r="M49" s="49"/>
    </row>
    <row r="50" spans="11:13">
      <c r="K50" s="45"/>
      <c r="L50" s="49"/>
      <c r="M50" s="49"/>
    </row>
    <row r="51" spans="11:13">
      <c r="K51" s="45"/>
      <c r="L51" s="49"/>
      <c r="M51" s="49"/>
    </row>
    <row r="52" spans="11:13">
      <c r="K52" s="45"/>
      <c r="L52" s="49"/>
      <c r="M52" s="49"/>
    </row>
    <row r="53" spans="11:13">
      <c r="K53" s="45"/>
      <c r="L53" s="49"/>
      <c r="M53" s="49"/>
    </row>
    <row r="54" spans="11:13">
      <c r="K54" s="45"/>
      <c r="L54" s="49"/>
      <c r="M54" s="49"/>
    </row>
    <row r="55" spans="11:13">
      <c r="K55" s="45"/>
      <c r="L55" s="49"/>
      <c r="M55" s="49"/>
    </row>
    <row r="56" spans="11:13">
      <c r="K56" s="45"/>
      <c r="L56" s="49"/>
      <c r="M56" s="49"/>
    </row>
    <row r="57" spans="11:13">
      <c r="K57" s="45"/>
      <c r="L57" s="49"/>
      <c r="M57" s="49"/>
    </row>
    <row r="58" spans="11:13">
      <c r="K58" s="45"/>
      <c r="L58" s="49"/>
      <c r="M58" s="49"/>
    </row>
    <row r="59" spans="11:13">
      <c r="K59" s="45"/>
      <c r="L59" s="49"/>
      <c r="M59" s="49"/>
    </row>
    <row r="60" spans="11:13">
      <c r="K60" s="45"/>
      <c r="L60" s="49"/>
      <c r="M60" s="49"/>
    </row>
    <row r="61" spans="11:13">
      <c r="K61" s="45"/>
      <c r="L61" s="49"/>
      <c r="M61" s="49"/>
    </row>
    <row r="62" spans="11:13">
      <c r="K62" s="45"/>
      <c r="L62" s="49"/>
      <c r="M62" s="49"/>
    </row>
    <row r="63" spans="11:13">
      <c r="K63" s="45"/>
      <c r="L63" s="49"/>
      <c r="M63" s="49"/>
    </row>
    <row r="64" spans="11:13">
      <c r="K64" s="45"/>
      <c r="L64" s="49"/>
      <c r="M64" s="49"/>
    </row>
    <row r="65" spans="11:13">
      <c r="K65" s="45"/>
      <c r="L65" s="49"/>
      <c r="M65" s="49"/>
    </row>
    <row r="66" spans="11:13">
      <c r="K66" s="45"/>
      <c r="L66" s="49"/>
      <c r="M66" s="49"/>
    </row>
    <row r="67" spans="11:13">
      <c r="K67" s="45"/>
      <c r="L67" s="49"/>
      <c r="M67" s="49"/>
    </row>
    <row r="68" spans="11:13">
      <c r="K68" s="45"/>
      <c r="L68" s="49"/>
      <c r="M68" s="49"/>
    </row>
    <row r="69" spans="11:13">
      <c r="K69" s="45"/>
      <c r="L69" s="49"/>
      <c r="M69" s="49"/>
    </row>
    <row r="70" spans="11:13">
      <c r="K70" s="45"/>
      <c r="L70" s="49"/>
      <c r="M70" s="49"/>
    </row>
    <row r="71" spans="11:13">
      <c r="K71" s="45"/>
      <c r="L71" s="49"/>
      <c r="M71" s="49"/>
    </row>
    <row r="72" spans="11:13">
      <c r="K72" s="45"/>
      <c r="L72" s="49"/>
      <c r="M72" s="49"/>
    </row>
    <row r="73" spans="11:13">
      <c r="K73" s="45"/>
      <c r="L73" s="49"/>
      <c r="M73" s="49"/>
    </row>
    <row r="74" spans="11:13">
      <c r="K74" s="45"/>
      <c r="L74" s="49"/>
      <c r="M74" s="49"/>
    </row>
    <row r="75" spans="11:13">
      <c r="K75" s="45"/>
      <c r="L75" s="49"/>
      <c r="M75" s="49"/>
    </row>
    <row r="76" spans="11:13">
      <c r="K76" s="45"/>
      <c r="L76" s="49"/>
      <c r="M76" s="49"/>
    </row>
    <row r="77" spans="11:13">
      <c r="K77" s="45"/>
      <c r="L77" s="49"/>
      <c r="M77" s="49"/>
    </row>
    <row r="78" spans="11:13">
      <c r="K78" s="45"/>
      <c r="L78" s="49"/>
      <c r="M78" s="49"/>
    </row>
    <row r="79" spans="11:13">
      <c r="K79" s="45"/>
      <c r="L79" s="49"/>
      <c r="M79" s="49"/>
    </row>
    <row r="80" spans="1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</sheetData>
  <autoFilter ref="A5:L36"/>
  <sortState ref="A6:D27">
    <sortCondition ref="D6:D27"/>
  </sortState>
  <mergeCells count="3">
    <mergeCell ref="I3:K3"/>
    <mergeCell ref="A4:D4"/>
    <mergeCell ref="B35:F35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45"/>
  <sheetViews>
    <sheetView zoomScale="101" zoomScaleNormal="101" workbookViewId="0">
      <pane ySplit="4" topLeftCell="A8" activePane="bottomLeft" state="frozenSplit"/>
      <selection pane="bottomLeft" activeCell="N7" sqref="N7:N33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4957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4984</v>
      </c>
      <c r="B5" s="343" t="s">
        <v>2731</v>
      </c>
      <c r="C5" s="343" t="s">
        <v>3313</v>
      </c>
      <c r="D5" s="863"/>
      <c r="E5" s="863"/>
      <c r="F5" s="863"/>
      <c r="G5" s="344">
        <v>-9000.44</v>
      </c>
      <c r="H5" s="13"/>
      <c r="I5" s="864"/>
      <c r="K5" s="25"/>
      <c r="L5" s="25"/>
      <c r="M5" s="865" t="s">
        <v>138</v>
      </c>
      <c r="N5" s="901" t="s">
        <v>3368</v>
      </c>
      <c r="O5" s="901" t="s">
        <v>136</v>
      </c>
      <c r="P5" s="27" t="s">
        <v>4994</v>
      </c>
      <c r="Q5" s="642"/>
      <c r="R5" s="29"/>
    </row>
    <row r="6" spans="1:18" s="24" customFormat="1" ht="12.75">
      <c r="A6" s="343" t="s">
        <v>4984</v>
      </c>
      <c r="B6" s="343" t="s">
        <v>2731</v>
      </c>
      <c r="C6" s="343" t="s">
        <v>4861</v>
      </c>
      <c r="D6" s="863"/>
      <c r="E6" s="863"/>
      <c r="F6" s="863"/>
      <c r="G6" s="344">
        <v>-1115.92</v>
      </c>
      <c r="H6" s="13"/>
      <c r="I6" s="864"/>
      <c r="K6" s="25"/>
      <c r="L6" s="25"/>
      <c r="M6" s="865" t="s">
        <v>138</v>
      </c>
      <c r="N6" s="901" t="s">
        <v>5009</v>
      </c>
      <c r="O6" s="901" t="s">
        <v>565</v>
      </c>
      <c r="P6" s="27" t="s">
        <v>4994</v>
      </c>
      <c r="Q6" s="642"/>
      <c r="R6" s="29"/>
    </row>
    <row r="7" spans="1:18" s="24" customFormat="1" ht="12.75">
      <c r="A7" s="867" t="s">
        <v>4958</v>
      </c>
      <c r="B7" s="867" t="s">
        <v>2834</v>
      </c>
      <c r="C7" s="884" t="s">
        <v>4959</v>
      </c>
      <c r="D7" s="863"/>
      <c r="E7" s="863"/>
      <c r="F7" s="863"/>
      <c r="G7" s="868">
        <v>1241.2</v>
      </c>
      <c r="H7" s="13"/>
      <c r="I7" s="864"/>
      <c r="K7" s="25"/>
      <c r="L7" s="25"/>
      <c r="M7" s="865" t="s">
        <v>138</v>
      </c>
      <c r="N7" s="901" t="s">
        <v>5010</v>
      </c>
      <c r="O7" s="901" t="s">
        <v>457</v>
      </c>
      <c r="P7" s="27" t="s">
        <v>4999</v>
      </c>
      <c r="Q7" s="642"/>
      <c r="R7" s="29"/>
    </row>
    <row r="8" spans="1:18" s="24" customFormat="1" ht="12.75">
      <c r="A8" s="867" t="s">
        <v>4958</v>
      </c>
      <c r="B8" s="867" t="s">
        <v>2834</v>
      </c>
      <c r="C8" s="884" t="s">
        <v>4960</v>
      </c>
      <c r="D8" s="863"/>
      <c r="E8" s="863"/>
      <c r="F8" s="863"/>
      <c r="G8" s="868">
        <v>1241.2</v>
      </c>
      <c r="H8" s="13"/>
      <c r="I8" s="864"/>
      <c r="K8" s="25"/>
      <c r="L8" s="25"/>
      <c r="M8" s="865" t="s">
        <v>138</v>
      </c>
      <c r="N8" s="901" t="s">
        <v>5011</v>
      </c>
      <c r="O8" s="901" t="s">
        <v>242</v>
      </c>
      <c r="P8" s="27" t="s">
        <v>4999</v>
      </c>
      <c r="Q8" s="642"/>
      <c r="R8" s="29"/>
    </row>
    <row r="9" spans="1:18" s="24" customFormat="1" ht="12.75">
      <c r="A9" s="867" t="s">
        <v>4958</v>
      </c>
      <c r="B9" s="867" t="s">
        <v>2834</v>
      </c>
      <c r="C9" s="884" t="s">
        <v>4961</v>
      </c>
      <c r="D9" s="863"/>
      <c r="E9" s="863"/>
      <c r="F9" s="863"/>
      <c r="G9" s="868">
        <v>1241.2</v>
      </c>
      <c r="H9" s="13"/>
      <c r="I9" s="864"/>
      <c r="K9" s="25"/>
      <c r="L9" s="25"/>
      <c r="M9" s="865" t="s">
        <v>138</v>
      </c>
      <c r="N9" s="901" t="s">
        <v>5012</v>
      </c>
      <c r="O9" s="901" t="s">
        <v>2905</v>
      </c>
      <c r="P9" s="27" t="s">
        <v>4999</v>
      </c>
      <c r="Q9" s="642"/>
      <c r="R9" s="29"/>
    </row>
    <row r="10" spans="1:18" s="24" customFormat="1" ht="12.75">
      <c r="A10" s="867" t="s">
        <v>4958</v>
      </c>
      <c r="B10" s="867" t="s">
        <v>2834</v>
      </c>
      <c r="C10" s="884" t="s">
        <v>4962</v>
      </c>
      <c r="D10" s="863"/>
      <c r="E10" s="863"/>
      <c r="F10" s="863"/>
      <c r="G10" s="868">
        <v>1241.2</v>
      </c>
      <c r="H10" s="13"/>
      <c r="I10" s="864"/>
      <c r="K10" s="25"/>
      <c r="L10" s="25"/>
      <c r="M10" s="865" t="s">
        <v>138</v>
      </c>
      <c r="N10" s="901" t="s">
        <v>5013</v>
      </c>
      <c r="O10" s="901" t="s">
        <v>2905</v>
      </c>
      <c r="P10" s="27" t="s">
        <v>4999</v>
      </c>
      <c r="Q10" s="642"/>
      <c r="R10" s="29"/>
    </row>
    <row r="11" spans="1:18" s="24" customFormat="1" ht="12.75">
      <c r="A11" s="867" t="s">
        <v>4958</v>
      </c>
      <c r="B11" s="867" t="s">
        <v>2834</v>
      </c>
      <c r="C11" s="884" t="s">
        <v>4963</v>
      </c>
      <c r="D11" s="863"/>
      <c r="E11" s="863"/>
      <c r="F11" s="863"/>
      <c r="G11" s="868">
        <v>1241.2</v>
      </c>
      <c r="H11" s="13"/>
      <c r="I11" s="864"/>
      <c r="K11" s="25"/>
      <c r="L11" s="25"/>
      <c r="M11" s="865" t="s">
        <v>138</v>
      </c>
      <c r="N11" s="901" t="s">
        <v>5014</v>
      </c>
      <c r="O11" s="901" t="s">
        <v>2905</v>
      </c>
      <c r="P11" s="27" t="s">
        <v>4999</v>
      </c>
      <c r="Q11" s="642"/>
      <c r="R11" s="29"/>
    </row>
    <row r="12" spans="1:18" s="24" customFormat="1" ht="12.75">
      <c r="A12" s="867" t="s">
        <v>4958</v>
      </c>
      <c r="B12" s="867" t="s">
        <v>2834</v>
      </c>
      <c r="C12" s="884" t="s">
        <v>4964</v>
      </c>
      <c r="D12" s="863"/>
      <c r="E12" s="863"/>
      <c r="F12" s="863"/>
      <c r="G12" s="868">
        <v>1241.2</v>
      </c>
      <c r="H12" s="13"/>
      <c r="I12" s="864"/>
      <c r="K12" s="25"/>
      <c r="L12" s="25"/>
      <c r="M12" s="865" t="s">
        <v>138</v>
      </c>
      <c r="N12" s="901" t="s">
        <v>5015</v>
      </c>
      <c r="O12" s="901" t="s">
        <v>2905</v>
      </c>
      <c r="P12" s="27" t="s">
        <v>4999</v>
      </c>
      <c r="Q12" s="642"/>
      <c r="R12" s="29"/>
    </row>
    <row r="13" spans="1:18" s="24" customFormat="1" ht="12.75">
      <c r="A13" s="867" t="s">
        <v>4958</v>
      </c>
      <c r="B13" s="867" t="s">
        <v>2834</v>
      </c>
      <c r="C13" s="884" t="s">
        <v>4965</v>
      </c>
      <c r="D13" s="863"/>
      <c r="E13" s="863"/>
      <c r="F13" s="863"/>
      <c r="G13" s="868">
        <v>1241.2</v>
      </c>
      <c r="H13" s="13"/>
      <c r="I13" s="864"/>
      <c r="K13" s="25"/>
      <c r="L13" s="25"/>
      <c r="M13" s="865" t="s">
        <v>138</v>
      </c>
      <c r="N13" s="901" t="s">
        <v>5016</v>
      </c>
      <c r="O13" s="901" t="s">
        <v>2905</v>
      </c>
      <c r="P13" s="27" t="s">
        <v>4999</v>
      </c>
      <c r="Q13" s="642"/>
      <c r="R13" s="29"/>
    </row>
    <row r="14" spans="1:18" s="24" customFormat="1" ht="12.75">
      <c r="A14" s="867" t="s">
        <v>4958</v>
      </c>
      <c r="B14" s="867" t="s">
        <v>2834</v>
      </c>
      <c r="C14" s="884" t="s">
        <v>4966</v>
      </c>
      <c r="D14" s="863"/>
      <c r="E14" s="863"/>
      <c r="F14" s="863"/>
      <c r="G14" s="868">
        <v>1241.2</v>
      </c>
      <c r="H14" s="13"/>
      <c r="I14" s="864"/>
      <c r="K14" s="25"/>
      <c r="L14" s="25"/>
      <c r="M14" s="865" t="s">
        <v>138</v>
      </c>
      <c r="N14" s="901" t="s">
        <v>5017</v>
      </c>
      <c r="O14" s="901" t="s">
        <v>2905</v>
      </c>
      <c r="P14" s="27" t="s">
        <v>4999</v>
      </c>
      <c r="Q14" s="642"/>
      <c r="R14" s="29"/>
    </row>
    <row r="15" spans="1:18" s="24" customFormat="1" ht="12.75">
      <c r="A15" s="867" t="s">
        <v>4958</v>
      </c>
      <c r="B15" s="867" t="s">
        <v>2834</v>
      </c>
      <c r="C15" s="884" t="s">
        <v>4967</v>
      </c>
      <c r="D15" s="863"/>
      <c r="E15" s="863"/>
      <c r="F15" s="863"/>
      <c r="G15" s="868">
        <v>1241.2</v>
      </c>
      <c r="H15" s="13"/>
      <c r="I15" s="864"/>
      <c r="K15" s="25"/>
      <c r="L15" s="25"/>
      <c r="M15" s="865" t="s">
        <v>138</v>
      </c>
      <c r="N15" s="901" t="s">
        <v>5018</v>
      </c>
      <c r="O15" s="901" t="s">
        <v>2905</v>
      </c>
      <c r="P15" s="27" t="s">
        <v>4999</v>
      </c>
      <c r="Q15" s="642"/>
      <c r="R15" s="29"/>
    </row>
    <row r="16" spans="1:18" s="24" customFormat="1" ht="12.75">
      <c r="A16" s="867" t="s">
        <v>4958</v>
      </c>
      <c r="B16" s="867" t="s">
        <v>2834</v>
      </c>
      <c r="C16" s="884" t="s">
        <v>4968</v>
      </c>
      <c r="D16" s="863"/>
      <c r="E16" s="863"/>
      <c r="F16" s="863"/>
      <c r="G16" s="868">
        <v>1241.2</v>
      </c>
      <c r="H16" s="13"/>
      <c r="I16" s="864"/>
      <c r="K16" s="25"/>
      <c r="L16" s="25"/>
      <c r="M16" s="865" t="s">
        <v>138</v>
      </c>
      <c r="N16" s="901" t="s">
        <v>5019</v>
      </c>
      <c r="O16" s="901" t="s">
        <v>2905</v>
      </c>
      <c r="P16" s="27" t="s">
        <v>4999</v>
      </c>
      <c r="Q16" s="642"/>
      <c r="R16" s="29"/>
    </row>
    <row r="17" spans="1:18" s="24" customFormat="1" ht="12.75">
      <c r="A17" s="867" t="s">
        <v>4958</v>
      </c>
      <c r="B17" s="867" t="s">
        <v>2834</v>
      </c>
      <c r="C17" s="884" t="s">
        <v>4969</v>
      </c>
      <c r="D17" s="863"/>
      <c r="E17" s="863"/>
      <c r="F17" s="863"/>
      <c r="G17" s="868">
        <v>1241.2</v>
      </c>
      <c r="H17" s="13"/>
      <c r="I17" s="864"/>
      <c r="K17" s="25"/>
      <c r="L17" s="25"/>
      <c r="M17" s="865" t="s">
        <v>138</v>
      </c>
      <c r="N17" s="901" t="s">
        <v>5020</v>
      </c>
      <c r="O17" s="901" t="s">
        <v>2905</v>
      </c>
      <c r="P17" s="27" t="s">
        <v>4999</v>
      </c>
      <c r="Q17" s="642"/>
      <c r="R17" s="29"/>
    </row>
    <row r="18" spans="1:18" s="24" customFormat="1" ht="12.75">
      <c r="A18" s="867" t="s">
        <v>4958</v>
      </c>
      <c r="B18" s="867" t="s">
        <v>2834</v>
      </c>
      <c r="C18" s="884" t="s">
        <v>4970</v>
      </c>
      <c r="D18" s="863"/>
      <c r="E18" s="863"/>
      <c r="F18" s="863"/>
      <c r="G18" s="868">
        <v>1241.2</v>
      </c>
      <c r="H18" s="13"/>
      <c r="I18" s="864"/>
      <c r="K18" s="25"/>
      <c r="L18" s="25"/>
      <c r="M18" s="865" t="s">
        <v>138</v>
      </c>
      <c r="N18" s="901" t="s">
        <v>5021</v>
      </c>
      <c r="O18" s="901" t="s">
        <v>2905</v>
      </c>
      <c r="P18" s="27" t="s">
        <v>4999</v>
      </c>
      <c r="Q18" s="642"/>
      <c r="R18" s="29"/>
    </row>
    <row r="19" spans="1:18" s="24" customFormat="1" ht="12.75">
      <c r="A19" s="867" t="s">
        <v>4958</v>
      </c>
      <c r="B19" s="867" t="s">
        <v>2834</v>
      </c>
      <c r="C19" s="884" t="s">
        <v>4971</v>
      </c>
      <c r="D19" s="863"/>
      <c r="E19" s="863"/>
      <c r="F19" s="863"/>
      <c r="G19" s="868">
        <v>1241.2</v>
      </c>
      <c r="H19" s="13"/>
      <c r="I19" s="864"/>
      <c r="K19" s="25"/>
      <c r="L19" s="25"/>
      <c r="M19" s="865" t="s">
        <v>138</v>
      </c>
      <c r="N19" s="901" t="s">
        <v>5022</v>
      </c>
      <c r="O19" s="901" t="s">
        <v>2905</v>
      </c>
      <c r="P19" s="27" t="s">
        <v>4999</v>
      </c>
      <c r="Q19" s="642"/>
      <c r="R19" s="29"/>
    </row>
    <row r="20" spans="1:18" s="24" customFormat="1" ht="12.75">
      <c r="A20" s="867" t="s">
        <v>4958</v>
      </c>
      <c r="B20" s="867" t="s">
        <v>2834</v>
      </c>
      <c r="C20" s="884" t="s">
        <v>4972</v>
      </c>
      <c r="D20" s="863"/>
      <c r="E20" s="863"/>
      <c r="F20" s="863"/>
      <c r="G20" s="868">
        <v>1241.2</v>
      </c>
      <c r="H20" s="13"/>
      <c r="I20" s="864"/>
      <c r="K20" s="25"/>
      <c r="L20" s="25"/>
      <c r="M20" s="865" t="s">
        <v>138</v>
      </c>
      <c r="N20" s="901" t="s">
        <v>5023</v>
      </c>
      <c r="O20" s="901" t="s">
        <v>2905</v>
      </c>
      <c r="P20" s="27" t="s">
        <v>4999</v>
      </c>
      <c r="Q20" s="642"/>
      <c r="R20" s="29"/>
    </row>
    <row r="21" spans="1:18" s="24" customFormat="1" ht="12.75">
      <c r="A21" s="867" t="s">
        <v>4958</v>
      </c>
      <c r="B21" s="867" t="s">
        <v>2834</v>
      </c>
      <c r="C21" s="884" t="s">
        <v>4973</v>
      </c>
      <c r="D21" s="863"/>
      <c r="E21" s="863"/>
      <c r="F21" s="863"/>
      <c r="G21" s="868">
        <v>1241.2</v>
      </c>
      <c r="H21" s="13"/>
      <c r="I21" s="864"/>
      <c r="K21" s="25"/>
      <c r="L21" s="25"/>
      <c r="M21" s="865" t="s">
        <v>138</v>
      </c>
      <c r="N21" s="901" t="s">
        <v>5024</v>
      </c>
      <c r="O21" s="901" t="s">
        <v>457</v>
      </c>
      <c r="P21" s="27" t="s">
        <v>4999</v>
      </c>
      <c r="Q21" s="642"/>
      <c r="R21" s="29"/>
    </row>
    <row r="22" spans="1:18" s="24" customFormat="1" ht="12.75">
      <c r="A22" s="867" t="s">
        <v>4974</v>
      </c>
      <c r="B22" s="867" t="s">
        <v>2834</v>
      </c>
      <c r="C22" s="884" t="s">
        <v>4975</v>
      </c>
      <c r="D22" s="863"/>
      <c r="E22" s="863"/>
      <c r="F22" s="863"/>
      <c r="G22" s="868">
        <v>1241.2</v>
      </c>
      <c r="H22" s="13"/>
      <c r="I22" s="864"/>
      <c r="K22" s="25"/>
      <c r="L22" s="25"/>
      <c r="M22" s="865" t="s">
        <v>138</v>
      </c>
      <c r="N22" s="901" t="s">
        <v>5025</v>
      </c>
      <c r="O22" s="901" t="s">
        <v>457</v>
      </c>
      <c r="P22" s="27" t="s">
        <v>5000</v>
      </c>
      <c r="Q22" s="642"/>
      <c r="R22" s="29"/>
    </row>
    <row r="23" spans="1:18" s="24" customFormat="1" ht="12.75">
      <c r="A23" s="867" t="s">
        <v>4974</v>
      </c>
      <c r="B23" s="867" t="s">
        <v>2834</v>
      </c>
      <c r="C23" s="884" t="s">
        <v>4976</v>
      </c>
      <c r="D23" s="863"/>
      <c r="E23" s="863"/>
      <c r="F23" s="863"/>
      <c r="G23" s="868">
        <v>1241.2</v>
      </c>
      <c r="H23" s="13"/>
      <c r="I23" s="864"/>
      <c r="K23" s="25"/>
      <c r="L23" s="25"/>
      <c r="M23" s="865" t="s">
        <v>138</v>
      </c>
      <c r="N23" s="901" t="s">
        <v>5026</v>
      </c>
      <c r="O23" s="901" t="s">
        <v>2905</v>
      </c>
      <c r="P23" s="27" t="s">
        <v>5000</v>
      </c>
      <c r="Q23" s="642"/>
      <c r="R23" s="29"/>
    </row>
    <row r="24" spans="1:18" s="24" customFormat="1" ht="12.75">
      <c r="A24" s="867" t="s">
        <v>4974</v>
      </c>
      <c r="B24" s="867" t="s">
        <v>2834</v>
      </c>
      <c r="C24" s="884" t="s">
        <v>4977</v>
      </c>
      <c r="D24" s="863"/>
      <c r="E24" s="863"/>
      <c r="F24" s="863"/>
      <c r="G24" s="868">
        <v>1241.2</v>
      </c>
      <c r="H24" s="13"/>
      <c r="I24" s="864"/>
      <c r="K24" s="25"/>
      <c r="L24" s="25"/>
      <c r="M24" s="865" t="s">
        <v>138</v>
      </c>
      <c r="N24" s="901" t="s">
        <v>5027</v>
      </c>
      <c r="O24" s="901" t="s">
        <v>2905</v>
      </c>
      <c r="P24" s="27" t="s">
        <v>5000</v>
      </c>
      <c r="Q24" s="642"/>
      <c r="R24" s="29"/>
    </row>
    <row r="25" spans="1:18" s="24" customFormat="1" ht="12.75">
      <c r="A25" s="867" t="s">
        <v>4974</v>
      </c>
      <c r="B25" s="867" t="s">
        <v>2834</v>
      </c>
      <c r="C25" s="884" t="s">
        <v>4978</v>
      </c>
      <c r="D25" s="863"/>
      <c r="E25" s="863"/>
      <c r="F25" s="863"/>
      <c r="G25" s="868">
        <v>1241.2</v>
      </c>
      <c r="H25" s="13"/>
      <c r="I25" s="864"/>
      <c r="K25" s="25"/>
      <c r="L25" s="25"/>
      <c r="M25" s="865" t="s">
        <v>138</v>
      </c>
      <c r="N25" s="901" t="s">
        <v>5028</v>
      </c>
      <c r="O25" s="901" t="s">
        <v>1296</v>
      </c>
      <c r="P25" s="27" t="s">
        <v>5000</v>
      </c>
      <c r="Q25" s="642"/>
      <c r="R25" s="29"/>
    </row>
    <row r="26" spans="1:18" s="24" customFormat="1" ht="12.75">
      <c r="A26" s="867" t="s">
        <v>4979</v>
      </c>
      <c r="B26" s="867" t="s">
        <v>2834</v>
      </c>
      <c r="C26" s="884" t="s">
        <v>4980</v>
      </c>
      <c r="D26" s="863"/>
      <c r="E26" s="863"/>
      <c r="F26" s="863"/>
      <c r="G26" s="868">
        <v>1241.2</v>
      </c>
      <c r="H26" s="13"/>
      <c r="I26" s="864"/>
      <c r="K26" s="25"/>
      <c r="L26" s="25"/>
      <c r="M26" s="865" t="s">
        <v>138</v>
      </c>
      <c r="N26" s="901" t="s">
        <v>5029</v>
      </c>
      <c r="O26" s="901" t="s">
        <v>141</v>
      </c>
      <c r="P26" s="27" t="s">
        <v>4996</v>
      </c>
      <c r="Q26" s="642"/>
      <c r="R26" s="29"/>
    </row>
    <row r="27" spans="1:18" s="24" customFormat="1" ht="12.75">
      <c r="A27" s="867" t="s">
        <v>4979</v>
      </c>
      <c r="B27" s="867" t="s">
        <v>2834</v>
      </c>
      <c r="C27" s="884" t="s">
        <v>4981</v>
      </c>
      <c r="D27" s="863"/>
      <c r="E27" s="863"/>
      <c r="F27" s="863"/>
      <c r="G27" s="868">
        <v>1241.2</v>
      </c>
      <c r="H27" s="13"/>
      <c r="I27" s="864"/>
      <c r="K27" s="25"/>
      <c r="L27" s="25"/>
      <c r="M27" s="865" t="s">
        <v>138</v>
      </c>
      <c r="N27" s="901" t="s">
        <v>5030</v>
      </c>
      <c r="O27" s="901" t="s">
        <v>136</v>
      </c>
      <c r="P27" s="27" t="s">
        <v>4996</v>
      </c>
      <c r="Q27" s="642"/>
      <c r="R27" s="29"/>
    </row>
    <row r="28" spans="1:18" s="24" customFormat="1" ht="12.75">
      <c r="A28" s="867" t="s">
        <v>4979</v>
      </c>
      <c r="B28" s="867" t="s">
        <v>2834</v>
      </c>
      <c r="C28" s="884" t="s">
        <v>4982</v>
      </c>
      <c r="D28" s="863"/>
      <c r="E28" s="863"/>
      <c r="F28" s="863"/>
      <c r="G28" s="868">
        <v>1241.2</v>
      </c>
      <c r="H28" s="13"/>
      <c r="I28" s="864"/>
      <c r="K28" s="25"/>
      <c r="L28" s="25"/>
      <c r="M28" s="865" t="s">
        <v>138</v>
      </c>
      <c r="N28" s="901" t="s">
        <v>5031</v>
      </c>
      <c r="O28" s="901" t="s">
        <v>136</v>
      </c>
      <c r="P28" s="27" t="s">
        <v>4996</v>
      </c>
      <c r="Q28" s="642"/>
      <c r="R28" s="29"/>
    </row>
    <row r="29" spans="1:18" s="24" customFormat="1" ht="12.75">
      <c r="A29" s="867" t="s">
        <v>4979</v>
      </c>
      <c r="B29" s="867" t="s">
        <v>2834</v>
      </c>
      <c r="C29" s="884" t="s">
        <v>4983</v>
      </c>
      <c r="D29" s="863"/>
      <c r="E29" s="863"/>
      <c r="F29" s="863"/>
      <c r="G29" s="868">
        <v>1241.2</v>
      </c>
      <c r="H29" s="13"/>
      <c r="I29" s="864"/>
      <c r="K29" s="25"/>
      <c r="L29" s="25"/>
      <c r="M29" s="865" t="s">
        <v>138</v>
      </c>
      <c r="N29" s="901" t="s">
        <v>5032</v>
      </c>
      <c r="O29" s="901" t="s">
        <v>457</v>
      </c>
      <c r="P29" s="27" t="s">
        <v>4996</v>
      </c>
      <c r="Q29" s="642"/>
      <c r="R29" s="29"/>
    </row>
    <row r="30" spans="1:18" s="24" customFormat="1" ht="12.75">
      <c r="A30" s="867" t="s">
        <v>4984</v>
      </c>
      <c r="B30" s="867" t="s">
        <v>2834</v>
      </c>
      <c r="C30" s="884" t="s">
        <v>4985</v>
      </c>
      <c r="D30" s="863"/>
      <c r="E30" s="863"/>
      <c r="F30" s="863"/>
      <c r="G30" s="868">
        <v>1241.2</v>
      </c>
      <c r="H30" s="13"/>
      <c r="I30" s="864"/>
      <c r="K30" s="25"/>
      <c r="L30" s="25"/>
      <c r="M30" s="865" t="s">
        <v>138</v>
      </c>
      <c r="N30" s="901" t="s">
        <v>5033</v>
      </c>
      <c r="O30" s="901" t="s">
        <v>457</v>
      </c>
      <c r="P30" s="27" t="s">
        <v>4995</v>
      </c>
      <c r="Q30" s="642"/>
      <c r="R30" s="29"/>
    </row>
    <row r="31" spans="1:18" s="24" customFormat="1" ht="12.75">
      <c r="A31" s="867" t="s">
        <v>4984</v>
      </c>
      <c r="B31" s="867" t="s">
        <v>2834</v>
      </c>
      <c r="C31" s="884" t="s">
        <v>4986</v>
      </c>
      <c r="D31" s="863"/>
      <c r="E31" s="863"/>
      <c r="F31" s="863"/>
      <c r="G31" s="868">
        <v>1241.2</v>
      </c>
      <c r="H31" s="13"/>
      <c r="I31" s="864"/>
      <c r="K31" s="25"/>
      <c r="L31" s="25"/>
      <c r="M31" s="865" t="s">
        <v>138</v>
      </c>
      <c r="N31" s="901" t="s">
        <v>5034</v>
      </c>
      <c r="O31" s="901" t="s">
        <v>134</v>
      </c>
      <c r="P31" s="27" t="s">
        <v>4995</v>
      </c>
      <c r="Q31" s="642"/>
      <c r="R31" s="29"/>
    </row>
    <row r="32" spans="1:18" s="24" customFormat="1" ht="12.75">
      <c r="A32" s="867" t="s">
        <v>4984</v>
      </c>
      <c r="B32" s="867" t="s">
        <v>2834</v>
      </c>
      <c r="C32" s="884" t="s">
        <v>4987</v>
      </c>
      <c r="D32" s="863"/>
      <c r="E32" s="863"/>
      <c r="F32" s="863"/>
      <c r="G32" s="868">
        <v>1241.2</v>
      </c>
      <c r="H32" s="13"/>
      <c r="I32" s="864"/>
      <c r="K32" s="25"/>
      <c r="L32" s="25"/>
      <c r="M32" s="865" t="s">
        <v>138</v>
      </c>
      <c r="N32" s="901" t="s">
        <v>5035</v>
      </c>
      <c r="O32" s="901" t="s">
        <v>141</v>
      </c>
      <c r="P32" s="27" t="s">
        <v>4995</v>
      </c>
      <c r="Q32" s="642"/>
      <c r="R32" s="29"/>
    </row>
    <row r="33" spans="1:18" s="24" customFormat="1" ht="12.75">
      <c r="A33" s="867" t="s">
        <v>4988</v>
      </c>
      <c r="B33" s="867" t="s">
        <v>2834</v>
      </c>
      <c r="C33" s="867" t="s">
        <v>4989</v>
      </c>
      <c r="D33" s="863"/>
      <c r="E33" s="863"/>
      <c r="F33" s="863"/>
      <c r="G33" s="868">
        <v>1241.2</v>
      </c>
      <c r="H33" s="13"/>
      <c r="I33" s="864"/>
      <c r="K33" s="25"/>
      <c r="L33" s="25"/>
      <c r="M33" s="865" t="s">
        <v>138</v>
      </c>
      <c r="N33" s="901" t="s">
        <v>5036</v>
      </c>
      <c r="O33" s="901" t="s">
        <v>390</v>
      </c>
      <c r="P33" s="27" t="s">
        <v>5006</v>
      </c>
      <c r="Q33" s="642"/>
      <c r="R33" s="29"/>
    </row>
    <row r="34" spans="1:18" s="24" customFormat="1" ht="12.75">
      <c r="A34" t="s">
        <v>4988</v>
      </c>
      <c r="B34" t="s">
        <v>2834</v>
      </c>
      <c r="C34" s="615" t="s">
        <v>3337</v>
      </c>
      <c r="D34" s="863"/>
      <c r="E34" s="863"/>
      <c r="F34" s="863"/>
      <c r="G34" s="353">
        <v>9000.44</v>
      </c>
      <c r="H34" s="13"/>
      <c r="I34" s="864"/>
      <c r="K34" s="25"/>
      <c r="L34" s="25"/>
      <c r="M34" s="865" t="s">
        <v>138</v>
      </c>
      <c r="N34" s="901" t="s">
        <v>3385</v>
      </c>
      <c r="O34" s="901" t="s">
        <v>136</v>
      </c>
      <c r="P34" s="27" t="s">
        <v>5006</v>
      </c>
      <c r="Q34" s="642"/>
      <c r="R34" s="29"/>
    </row>
    <row r="35" spans="1:18" s="24" customFormat="1" ht="12.75">
      <c r="A35" t="s">
        <v>4988</v>
      </c>
      <c r="B35" t="s">
        <v>2834</v>
      </c>
      <c r="C35" s="615" t="s">
        <v>2121</v>
      </c>
      <c r="D35" s="863"/>
      <c r="E35" s="863"/>
      <c r="F35" s="863"/>
      <c r="G35" s="2">
        <v>14317.88</v>
      </c>
      <c r="H35" s="13"/>
      <c r="I35" s="864"/>
      <c r="K35" s="25"/>
      <c r="L35" s="25"/>
      <c r="M35" s="865" t="s">
        <v>138</v>
      </c>
      <c r="N35" s="901" t="s">
        <v>2159</v>
      </c>
      <c r="O35" s="901" t="s">
        <v>457</v>
      </c>
      <c r="P35" s="27" t="s">
        <v>5006</v>
      </c>
      <c r="Q35" s="642"/>
      <c r="R35" s="29"/>
    </row>
    <row r="36" spans="1:18" s="24" customFormat="1" ht="12.75">
      <c r="A36"/>
      <c r="B36"/>
      <c r="C36" s="866"/>
      <c r="D36" s="863"/>
      <c r="E36" s="863"/>
      <c r="F36" s="863"/>
      <c r="G36" s="2"/>
      <c r="H36" s="13"/>
      <c r="I36" s="864"/>
      <c r="K36" s="25"/>
      <c r="L36" s="25"/>
      <c r="M36" s="865"/>
      <c r="N36" s="27"/>
      <c r="O36" s="27"/>
      <c r="P36" s="27"/>
      <c r="Q36" s="642"/>
      <c r="R36" s="29"/>
    </row>
    <row r="37" spans="1:18" s="24" customFormat="1" ht="12.75">
      <c r="A37" s="140"/>
      <c r="B37" s="140"/>
      <c r="C37" s="140"/>
      <c r="D37" s="863"/>
      <c r="E37" s="863"/>
      <c r="F37" s="863"/>
      <c r="G37" s="141"/>
      <c r="H37" s="13"/>
      <c r="I37" s="864"/>
      <c r="K37" s="25"/>
      <c r="L37" s="25"/>
      <c r="M37" s="865"/>
      <c r="N37" s="27"/>
      <c r="O37" s="27"/>
      <c r="P37" s="27"/>
      <c r="Q37" s="642"/>
      <c r="R37" s="29"/>
    </row>
    <row r="38" spans="1:18" s="24" customFormat="1" ht="12.75">
      <c r="A38" s="140"/>
      <c r="B38" s="140"/>
      <c r="C38" s="140"/>
      <c r="D38" s="863"/>
      <c r="E38" s="863"/>
      <c r="F38" s="863"/>
      <c r="G38" s="141"/>
      <c r="H38" s="13"/>
      <c r="I38" s="864"/>
      <c r="K38" s="25"/>
      <c r="L38" s="25"/>
      <c r="M38" s="865"/>
      <c r="N38" s="27"/>
      <c r="O38" s="27"/>
      <c r="P38" s="27"/>
      <c r="Q38" s="642"/>
      <c r="R38" s="29"/>
    </row>
    <row r="39" spans="1:18" s="24" customFormat="1" ht="12.75">
      <c r="A39" s="140"/>
      <c r="B39" s="140"/>
      <c r="C39" s="140"/>
      <c r="D39" s="863"/>
      <c r="E39" s="863"/>
      <c r="F39" s="863"/>
      <c r="G39" s="141"/>
      <c r="H39" s="13"/>
      <c r="I39" s="864"/>
      <c r="K39" s="25"/>
      <c r="L39" s="25"/>
      <c r="M39" s="865"/>
      <c r="N39" s="27"/>
      <c r="O39" s="27"/>
      <c r="P39" s="27"/>
      <c r="Q39" s="642"/>
      <c r="R39" s="29"/>
    </row>
    <row r="40" spans="1:18" s="24" customFormat="1" ht="12.75">
      <c r="A40" s="140"/>
      <c r="B40" s="140"/>
      <c r="C40" s="140"/>
      <c r="D40" s="863"/>
      <c r="E40" s="863"/>
      <c r="F40" s="863"/>
      <c r="G40" s="141"/>
      <c r="H40" s="13"/>
      <c r="I40" s="864"/>
      <c r="K40" s="25"/>
      <c r="L40" s="25"/>
      <c r="M40" s="865"/>
      <c r="N40" s="27"/>
      <c r="O40" s="27"/>
      <c r="P40" s="27"/>
      <c r="Q40" s="642"/>
      <c r="R40" s="29"/>
    </row>
    <row r="41" spans="1:18" s="24" customFormat="1" ht="12.75">
      <c r="A41" s="140"/>
      <c r="B41" s="140"/>
      <c r="C41" s="140"/>
      <c r="D41" s="863"/>
      <c r="E41" s="863"/>
      <c r="F41" s="863"/>
      <c r="G41" s="141"/>
      <c r="H41" s="13"/>
      <c r="I41" s="864"/>
      <c r="K41" s="25"/>
      <c r="L41" s="25"/>
      <c r="M41" s="865"/>
      <c r="N41" s="27"/>
      <c r="O41" s="27"/>
      <c r="P41" s="27"/>
      <c r="Q41" s="642"/>
      <c r="R41" s="29"/>
    </row>
    <row r="42" spans="1:18" s="24" customFormat="1" ht="12.75">
      <c r="A42" s="478"/>
      <c r="B42" s="478"/>
      <c r="C42" s="478"/>
      <c r="D42" s="431"/>
      <c r="E42" s="431"/>
      <c r="F42" s="431"/>
      <c r="G42" s="446"/>
      <c r="H42" s="335"/>
      <c r="I42" s="399"/>
      <c r="J42" s="336"/>
      <c r="K42" s="337"/>
      <c r="L42" s="337"/>
      <c r="M42" s="637"/>
      <c r="N42" s="339"/>
      <c r="O42" s="339"/>
      <c r="P42" s="339"/>
      <c r="Q42" s="642"/>
      <c r="R42" s="29"/>
    </row>
    <row r="43" spans="1:18" s="24" customFormat="1" ht="13.5" thickBot="1">
      <c r="A43" s="499"/>
      <c r="B43" s="431"/>
      <c r="C43"/>
      <c r="D43" s="334"/>
      <c r="E43" s="333"/>
      <c r="F43" s="333"/>
      <c r="G43" s="2"/>
      <c r="H43" s="335"/>
      <c r="I43" s="399"/>
      <c r="J43" s="336"/>
      <c r="K43" s="337"/>
      <c r="L43" s="337"/>
      <c r="M43" s="338"/>
      <c r="N43" s="339"/>
      <c r="O43" s="339"/>
      <c r="P43" s="339"/>
      <c r="Q43" s="28"/>
      <c r="R43" s="29"/>
    </row>
    <row r="44" spans="1:18" s="32" customFormat="1" ht="12.75" thickBot="1">
      <c r="A44" s="39"/>
      <c r="B44" s="10"/>
      <c r="C44" s="10"/>
      <c r="D44" s="72">
        <f>SUM(D5:D43)</f>
        <v>0</v>
      </c>
      <c r="E44" s="10"/>
      <c r="F44" s="10"/>
      <c r="G44" s="72">
        <f>SUM(G5:G43)</f>
        <v>46714.360000000008</v>
      </c>
      <c r="H44" s="22"/>
      <c r="I44" s="72">
        <f>SUM(I5:I43)</f>
        <v>0</v>
      </c>
      <c r="J44" s="72">
        <f>SUM(J5:J43)</f>
        <v>0</v>
      </c>
      <c r="K44" s="36"/>
      <c r="L44" s="10"/>
      <c r="M44" s="34"/>
      <c r="N44" s="37" t="s">
        <v>223</v>
      </c>
      <c r="O44" s="38">
        <f>SUM(I44:K44)</f>
        <v>0</v>
      </c>
      <c r="Q44" s="33"/>
      <c r="R44" s="9"/>
    </row>
    <row r="45" spans="1:18" s="32" customFormat="1">
      <c r="A45" s="39"/>
      <c r="B45" s="10"/>
      <c r="C45" s="559"/>
      <c r="D45" s="10"/>
      <c r="E45" s="10"/>
      <c r="F45" s="10"/>
      <c r="G45" s="559"/>
      <c r="H45" s="22"/>
      <c r="I45" s="10"/>
      <c r="J45" s="10"/>
      <c r="K45" s="10"/>
      <c r="L45" s="10"/>
      <c r="M45" s="34"/>
      <c r="N45" s="35"/>
      <c r="O45" s="31"/>
      <c r="Q45" s="33"/>
      <c r="R45" s="9"/>
    </row>
  </sheetData>
  <autoFilter ref="A4:R44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workbookViewId="0">
      <selection activeCell="G34" sqref="G34"/>
    </sheetView>
  </sheetViews>
  <sheetFormatPr baseColWidth="10" defaultRowHeight="12.75"/>
  <cols>
    <col min="6" max="6" width="19.7109375" bestFit="1" customWidth="1"/>
  </cols>
  <sheetData>
    <row r="1" spans="1:7">
      <c r="A1" s="343" t="s">
        <v>4984</v>
      </c>
      <c r="B1" s="343">
        <v>7300038768</v>
      </c>
      <c r="C1" s="343" t="s">
        <v>2730</v>
      </c>
      <c r="D1" s="343" t="s">
        <v>3313</v>
      </c>
      <c r="E1" s="343" t="s">
        <v>3737</v>
      </c>
      <c r="F1" s="343" t="s">
        <v>2731</v>
      </c>
      <c r="G1" s="344">
        <v>-9000.44</v>
      </c>
    </row>
    <row r="2" spans="1:7">
      <c r="A2" s="343" t="s">
        <v>4984</v>
      </c>
      <c r="B2" s="343">
        <v>7300038770</v>
      </c>
      <c r="C2" s="343" t="s">
        <v>2730</v>
      </c>
      <c r="D2" s="343" t="s">
        <v>4861</v>
      </c>
      <c r="E2" s="343" t="s">
        <v>4855</v>
      </c>
      <c r="F2" s="343" t="s">
        <v>2731</v>
      </c>
      <c r="G2" s="344">
        <v>-1115.92</v>
      </c>
    </row>
    <row r="3" spans="1:7">
      <c r="A3" s="867" t="s">
        <v>4958</v>
      </c>
      <c r="B3" s="867">
        <v>7400200327</v>
      </c>
      <c r="C3" s="867" t="s">
        <v>2742</v>
      </c>
      <c r="D3" s="867" t="s">
        <v>4959</v>
      </c>
      <c r="E3" s="867" t="s">
        <v>157</v>
      </c>
      <c r="F3" s="867" t="s">
        <v>2834</v>
      </c>
      <c r="G3" s="868">
        <v>1241.2</v>
      </c>
    </row>
    <row r="4" spans="1:7">
      <c r="A4" s="867" t="s">
        <v>4958</v>
      </c>
      <c r="B4" s="867">
        <v>7400200329</v>
      </c>
      <c r="C4" s="867" t="s">
        <v>2742</v>
      </c>
      <c r="D4" s="867" t="s">
        <v>4960</v>
      </c>
      <c r="E4" s="867" t="s">
        <v>157</v>
      </c>
      <c r="F4" s="867" t="s">
        <v>2834</v>
      </c>
      <c r="G4" s="868">
        <v>1241.2</v>
      </c>
    </row>
    <row r="5" spans="1:7">
      <c r="A5" s="867" t="s">
        <v>4958</v>
      </c>
      <c r="B5" s="867">
        <v>7400200331</v>
      </c>
      <c r="C5" s="867" t="s">
        <v>2742</v>
      </c>
      <c r="D5" s="867" t="s">
        <v>4961</v>
      </c>
      <c r="E5" s="867" t="s">
        <v>157</v>
      </c>
      <c r="F5" s="867" t="s">
        <v>2834</v>
      </c>
      <c r="G5" s="868">
        <v>1241.2</v>
      </c>
    </row>
    <row r="6" spans="1:7">
      <c r="A6" s="867" t="s">
        <v>4958</v>
      </c>
      <c r="B6" s="867">
        <v>7400200333</v>
      </c>
      <c r="C6" s="867" t="s">
        <v>2742</v>
      </c>
      <c r="D6" s="867" t="s">
        <v>4962</v>
      </c>
      <c r="E6" s="867" t="s">
        <v>157</v>
      </c>
      <c r="F6" s="867" t="s">
        <v>2834</v>
      </c>
      <c r="G6" s="868">
        <v>1241.2</v>
      </c>
    </row>
    <row r="7" spans="1:7">
      <c r="A7" s="867" t="s">
        <v>4958</v>
      </c>
      <c r="B7" s="867">
        <v>7400200335</v>
      </c>
      <c r="C7" s="867" t="s">
        <v>2742</v>
      </c>
      <c r="D7" s="867" t="s">
        <v>4963</v>
      </c>
      <c r="E7" s="867" t="s">
        <v>157</v>
      </c>
      <c r="F7" s="867" t="s">
        <v>2834</v>
      </c>
      <c r="G7" s="868">
        <v>1241.2</v>
      </c>
    </row>
    <row r="8" spans="1:7">
      <c r="A8" s="867" t="s">
        <v>4958</v>
      </c>
      <c r="B8" s="867">
        <v>7400200338</v>
      </c>
      <c r="C8" s="867" t="s">
        <v>2742</v>
      </c>
      <c r="D8" s="867" t="s">
        <v>4964</v>
      </c>
      <c r="E8" s="867" t="s">
        <v>157</v>
      </c>
      <c r="F8" s="867" t="s">
        <v>2834</v>
      </c>
      <c r="G8" s="868">
        <v>1241.2</v>
      </c>
    </row>
    <row r="9" spans="1:7">
      <c r="A9" s="867" t="s">
        <v>4958</v>
      </c>
      <c r="B9" s="867">
        <v>7400200341</v>
      </c>
      <c r="C9" s="867" t="s">
        <v>2742</v>
      </c>
      <c r="D9" s="867" t="s">
        <v>4965</v>
      </c>
      <c r="E9" s="867" t="s">
        <v>157</v>
      </c>
      <c r="F9" s="867" t="s">
        <v>2834</v>
      </c>
      <c r="G9" s="868">
        <v>1241.2</v>
      </c>
    </row>
    <row r="10" spans="1:7">
      <c r="A10" s="867" t="s">
        <v>4958</v>
      </c>
      <c r="B10" s="867">
        <v>7400200344</v>
      </c>
      <c r="C10" s="867" t="s">
        <v>2742</v>
      </c>
      <c r="D10" s="867" t="s">
        <v>4966</v>
      </c>
      <c r="E10" s="867" t="s">
        <v>157</v>
      </c>
      <c r="F10" s="867" t="s">
        <v>2834</v>
      </c>
      <c r="G10" s="868">
        <v>1241.2</v>
      </c>
    </row>
    <row r="11" spans="1:7">
      <c r="A11" s="867" t="s">
        <v>4958</v>
      </c>
      <c r="B11" s="867">
        <v>7400200347</v>
      </c>
      <c r="C11" s="867" t="s">
        <v>2742</v>
      </c>
      <c r="D11" s="867" t="s">
        <v>4967</v>
      </c>
      <c r="E11" s="867" t="s">
        <v>157</v>
      </c>
      <c r="F11" s="867" t="s">
        <v>2834</v>
      </c>
      <c r="G11" s="868">
        <v>1241.2</v>
      </c>
    </row>
    <row r="12" spans="1:7">
      <c r="A12" s="867" t="s">
        <v>4958</v>
      </c>
      <c r="B12" s="867">
        <v>7400200349</v>
      </c>
      <c r="C12" s="867" t="s">
        <v>2742</v>
      </c>
      <c r="D12" s="867" t="s">
        <v>4968</v>
      </c>
      <c r="E12" s="867" t="s">
        <v>157</v>
      </c>
      <c r="F12" s="867" t="s">
        <v>2834</v>
      </c>
      <c r="G12" s="868">
        <v>1241.2</v>
      </c>
    </row>
    <row r="13" spans="1:7">
      <c r="A13" s="867" t="s">
        <v>4958</v>
      </c>
      <c r="B13" s="867">
        <v>7400200352</v>
      </c>
      <c r="C13" s="867" t="s">
        <v>2742</v>
      </c>
      <c r="D13" s="867" t="s">
        <v>4969</v>
      </c>
      <c r="E13" s="867" t="s">
        <v>157</v>
      </c>
      <c r="F13" s="867" t="s">
        <v>2834</v>
      </c>
      <c r="G13" s="868">
        <v>1241.2</v>
      </c>
    </row>
    <row r="14" spans="1:7">
      <c r="A14" s="867" t="s">
        <v>4958</v>
      </c>
      <c r="B14" s="867">
        <v>7400200355</v>
      </c>
      <c r="C14" s="867" t="s">
        <v>2742</v>
      </c>
      <c r="D14" s="867" t="s">
        <v>4970</v>
      </c>
      <c r="E14" s="867" t="s">
        <v>157</v>
      </c>
      <c r="F14" s="867" t="s">
        <v>2834</v>
      </c>
      <c r="G14" s="868">
        <v>1241.2</v>
      </c>
    </row>
    <row r="15" spans="1:7">
      <c r="A15" s="867" t="s">
        <v>4958</v>
      </c>
      <c r="B15" s="867">
        <v>7400200358</v>
      </c>
      <c r="C15" s="867" t="s">
        <v>2742</v>
      </c>
      <c r="D15" s="867" t="s">
        <v>4971</v>
      </c>
      <c r="E15" s="867" t="s">
        <v>157</v>
      </c>
      <c r="F15" s="867" t="s">
        <v>2834</v>
      </c>
      <c r="G15" s="868">
        <v>1241.2</v>
      </c>
    </row>
    <row r="16" spans="1:7">
      <c r="A16" s="867" t="s">
        <v>4958</v>
      </c>
      <c r="B16" s="867">
        <v>7400200360</v>
      </c>
      <c r="C16" s="867" t="s">
        <v>2742</v>
      </c>
      <c r="D16" s="867" t="s">
        <v>4972</v>
      </c>
      <c r="E16" s="867" t="s">
        <v>157</v>
      </c>
      <c r="F16" s="867" t="s">
        <v>2834</v>
      </c>
      <c r="G16" s="868">
        <v>1241.2</v>
      </c>
    </row>
    <row r="17" spans="1:7">
      <c r="A17" s="867" t="s">
        <v>4958</v>
      </c>
      <c r="B17" s="867">
        <v>7400200388</v>
      </c>
      <c r="C17" s="867" t="s">
        <v>2742</v>
      </c>
      <c r="D17" s="867" t="s">
        <v>4973</v>
      </c>
      <c r="E17" s="867" t="s">
        <v>157</v>
      </c>
      <c r="F17" s="867" t="s">
        <v>2834</v>
      </c>
      <c r="G17" s="868">
        <v>1241.2</v>
      </c>
    </row>
    <row r="18" spans="1:7">
      <c r="A18" s="867" t="s">
        <v>4974</v>
      </c>
      <c r="B18" s="867">
        <v>7400200721</v>
      </c>
      <c r="C18" s="867" t="s">
        <v>2742</v>
      </c>
      <c r="D18" s="867" t="s">
        <v>4975</v>
      </c>
      <c r="E18" s="867" t="s">
        <v>157</v>
      </c>
      <c r="F18" s="867" t="s">
        <v>2834</v>
      </c>
      <c r="G18" s="868">
        <v>1241.2</v>
      </c>
    </row>
    <row r="19" spans="1:7">
      <c r="A19" s="867" t="s">
        <v>4974</v>
      </c>
      <c r="B19" s="867">
        <v>7400200725</v>
      </c>
      <c r="C19" s="867" t="s">
        <v>2742</v>
      </c>
      <c r="D19" s="867" t="s">
        <v>4976</v>
      </c>
      <c r="E19" s="867" t="s">
        <v>157</v>
      </c>
      <c r="F19" s="867" t="s">
        <v>2834</v>
      </c>
      <c r="G19" s="868">
        <v>1241.2</v>
      </c>
    </row>
    <row r="20" spans="1:7">
      <c r="A20" s="867" t="s">
        <v>4974</v>
      </c>
      <c r="B20" s="867">
        <v>7400200729</v>
      </c>
      <c r="C20" s="867" t="s">
        <v>2742</v>
      </c>
      <c r="D20" s="867" t="s">
        <v>4977</v>
      </c>
      <c r="E20" s="867" t="s">
        <v>157</v>
      </c>
      <c r="F20" s="867" t="s">
        <v>2834</v>
      </c>
      <c r="G20" s="868">
        <v>1241.2</v>
      </c>
    </row>
    <row r="21" spans="1:7">
      <c r="A21" s="867" t="s">
        <v>4974</v>
      </c>
      <c r="B21" s="867">
        <v>7400200733</v>
      </c>
      <c r="C21" s="867" t="s">
        <v>2742</v>
      </c>
      <c r="D21" s="867" t="s">
        <v>4978</v>
      </c>
      <c r="E21" s="867" t="s">
        <v>157</v>
      </c>
      <c r="F21" s="867" t="s">
        <v>2834</v>
      </c>
      <c r="G21" s="868">
        <v>1241.2</v>
      </c>
    </row>
    <row r="22" spans="1:7">
      <c r="A22" s="867" t="s">
        <v>4979</v>
      </c>
      <c r="B22" s="867">
        <v>7400200896</v>
      </c>
      <c r="C22" s="867" t="s">
        <v>2742</v>
      </c>
      <c r="D22" s="867" t="s">
        <v>4980</v>
      </c>
      <c r="E22" s="867" t="s">
        <v>157</v>
      </c>
      <c r="F22" s="867" t="s">
        <v>2834</v>
      </c>
      <c r="G22" s="868">
        <v>1241.2</v>
      </c>
    </row>
    <row r="23" spans="1:7">
      <c r="A23" s="867" t="s">
        <v>4979</v>
      </c>
      <c r="B23" s="867">
        <v>7400200899</v>
      </c>
      <c r="C23" s="867" t="s">
        <v>2742</v>
      </c>
      <c r="D23" s="867" t="s">
        <v>4981</v>
      </c>
      <c r="E23" s="867" t="s">
        <v>157</v>
      </c>
      <c r="F23" s="867" t="s">
        <v>2834</v>
      </c>
      <c r="G23" s="868">
        <v>1241.2</v>
      </c>
    </row>
    <row r="24" spans="1:7">
      <c r="A24" s="867" t="s">
        <v>4979</v>
      </c>
      <c r="B24" s="867">
        <v>7400200902</v>
      </c>
      <c r="C24" s="867" t="s">
        <v>2742</v>
      </c>
      <c r="D24" s="867" t="s">
        <v>4982</v>
      </c>
      <c r="E24" s="867" t="s">
        <v>157</v>
      </c>
      <c r="F24" s="867" t="s">
        <v>2834</v>
      </c>
      <c r="G24" s="868">
        <v>1241.2</v>
      </c>
    </row>
    <row r="25" spans="1:7">
      <c r="A25" s="867" t="s">
        <v>4979</v>
      </c>
      <c r="B25" s="867">
        <v>7400200905</v>
      </c>
      <c r="C25" s="867" t="s">
        <v>2742</v>
      </c>
      <c r="D25" s="867" t="s">
        <v>4983</v>
      </c>
      <c r="E25" s="867" t="s">
        <v>157</v>
      </c>
      <c r="F25" s="867" t="s">
        <v>2834</v>
      </c>
      <c r="G25" s="868">
        <v>1241.2</v>
      </c>
    </row>
    <row r="26" spans="1:7">
      <c r="A26" s="867" t="s">
        <v>4984</v>
      </c>
      <c r="B26" s="867">
        <v>7400201190</v>
      </c>
      <c r="C26" s="867" t="s">
        <v>2742</v>
      </c>
      <c r="D26" s="867" t="s">
        <v>4985</v>
      </c>
      <c r="E26" s="867" t="s">
        <v>157</v>
      </c>
      <c r="F26" s="867" t="s">
        <v>2834</v>
      </c>
      <c r="G26" s="868">
        <v>1241.2</v>
      </c>
    </row>
    <row r="27" spans="1:7">
      <c r="A27" s="867" t="s">
        <v>4984</v>
      </c>
      <c r="B27" s="867">
        <v>7400201192</v>
      </c>
      <c r="C27" s="867" t="s">
        <v>2742</v>
      </c>
      <c r="D27" s="867" t="s">
        <v>4986</v>
      </c>
      <c r="E27" s="867" t="s">
        <v>157</v>
      </c>
      <c r="F27" s="867" t="s">
        <v>2834</v>
      </c>
      <c r="G27" s="868">
        <v>1241.2</v>
      </c>
    </row>
    <row r="28" spans="1:7">
      <c r="A28" s="867" t="s">
        <v>4984</v>
      </c>
      <c r="B28" s="867">
        <v>7400201194</v>
      </c>
      <c r="C28" s="867" t="s">
        <v>2742</v>
      </c>
      <c r="D28" s="867" t="s">
        <v>4987</v>
      </c>
      <c r="E28" s="867" t="s">
        <v>157</v>
      </c>
      <c r="F28" s="867" t="s">
        <v>2834</v>
      </c>
      <c r="G28" s="868">
        <v>1241.2</v>
      </c>
    </row>
    <row r="29" spans="1:7">
      <c r="A29" s="867" t="s">
        <v>4988</v>
      </c>
      <c r="B29" s="867">
        <v>7400201499</v>
      </c>
      <c r="C29" s="867" t="s">
        <v>2742</v>
      </c>
      <c r="D29" s="867" t="s">
        <v>4989</v>
      </c>
      <c r="E29" s="867" t="s">
        <v>157</v>
      </c>
      <c r="F29" s="867" t="s">
        <v>2834</v>
      </c>
      <c r="G29" s="868">
        <v>1241.2</v>
      </c>
    </row>
    <row r="30" spans="1:7">
      <c r="A30" t="s">
        <v>4988</v>
      </c>
      <c r="B30">
        <v>7400201502</v>
      </c>
      <c r="C30" t="s">
        <v>2742</v>
      </c>
      <c r="D30" t="s">
        <v>3337</v>
      </c>
      <c r="E30" t="s">
        <v>3737</v>
      </c>
      <c r="F30" t="s">
        <v>2834</v>
      </c>
      <c r="G30" s="2">
        <v>9000.44</v>
      </c>
    </row>
    <row r="31" spans="1:7">
      <c r="A31" t="s">
        <v>4988</v>
      </c>
      <c r="B31">
        <v>7400201505</v>
      </c>
      <c r="C31" t="s">
        <v>2742</v>
      </c>
      <c r="D31" t="s">
        <v>2121</v>
      </c>
      <c r="E31" t="s">
        <v>3779</v>
      </c>
      <c r="F31" t="s">
        <v>2834</v>
      </c>
      <c r="G31" s="2">
        <v>14317.88</v>
      </c>
    </row>
    <row r="32" spans="1:7">
      <c r="G32" s="2">
        <f>SUM(G1:G31)</f>
        <v>46714.360000000008</v>
      </c>
    </row>
    <row r="33" spans="7:7">
      <c r="G33" s="2">
        <v>21805.38</v>
      </c>
    </row>
    <row r="34" spans="7:7">
      <c r="G34" s="2">
        <f>G32-G33</f>
        <v>24908.980000000007</v>
      </c>
    </row>
  </sheetData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61"/>
  <sheetViews>
    <sheetView workbookViewId="0">
      <selection activeCell="B25" sqref="B25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5038</v>
      </c>
      <c r="E1" s="40"/>
      <c r="K1" s="869"/>
      <c r="L1" s="869"/>
      <c r="M1" s="869"/>
    </row>
    <row r="2" spans="1:13" ht="15">
      <c r="A2" s="869"/>
      <c r="B2" s="869"/>
      <c r="C2" s="869"/>
      <c r="D2" s="869"/>
      <c r="E2" s="869"/>
      <c r="F2" s="870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870"/>
      <c r="K3" s="41" t="s">
        <v>187</v>
      </c>
      <c r="L3" s="42"/>
      <c r="M3" s="869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869"/>
    </row>
    <row r="5" spans="1:13" ht="15" customHeight="1">
      <c r="A5" s="865" t="s">
        <v>138</v>
      </c>
      <c r="B5" s="901" t="s">
        <v>3368</v>
      </c>
      <c r="C5" s="901" t="s">
        <v>136</v>
      </c>
      <c r="D5" s="344">
        <v>-9000.44</v>
      </c>
      <c r="E5" s="13"/>
      <c r="F5" s="872" t="s">
        <v>190</v>
      </c>
      <c r="L5" s="42"/>
      <c r="M5" s="869"/>
    </row>
    <row r="6" spans="1:13" ht="15" customHeight="1">
      <c r="A6" s="865" t="s">
        <v>138</v>
      </c>
      <c r="B6" s="901" t="s">
        <v>5030</v>
      </c>
      <c r="C6" s="901" t="s">
        <v>136</v>
      </c>
      <c r="D6" s="868">
        <v>1241.2</v>
      </c>
      <c r="E6" s="13"/>
      <c r="F6" s="872" t="s">
        <v>137</v>
      </c>
      <c r="L6" s="42"/>
      <c r="M6" s="869"/>
    </row>
    <row r="7" spans="1:13" ht="15" customHeight="1">
      <c r="A7" s="865" t="s">
        <v>138</v>
      </c>
      <c r="B7" s="901" t="s">
        <v>5031</v>
      </c>
      <c r="C7" s="901" t="s">
        <v>136</v>
      </c>
      <c r="D7" s="868">
        <v>1241.2</v>
      </c>
      <c r="E7" s="13"/>
      <c r="F7" s="872" t="s">
        <v>137</v>
      </c>
      <c r="L7" s="42"/>
      <c r="M7" s="883"/>
    </row>
    <row r="8" spans="1:13" ht="15" customHeight="1" thickBot="1">
      <c r="A8" s="876" t="s">
        <v>138</v>
      </c>
      <c r="B8" s="902" t="s">
        <v>3385</v>
      </c>
      <c r="C8" s="902" t="s">
        <v>136</v>
      </c>
      <c r="D8" s="363">
        <v>9000.44</v>
      </c>
      <c r="E8" s="88"/>
      <c r="F8" s="878" t="s">
        <v>190</v>
      </c>
      <c r="G8" s="91"/>
      <c r="H8" s="91"/>
      <c r="I8" s="91"/>
      <c r="L8" s="42"/>
      <c r="M8" s="883"/>
    </row>
    <row r="9" spans="1:13" ht="15" customHeight="1">
      <c r="A9" s="865" t="s">
        <v>138</v>
      </c>
      <c r="B9" s="901" t="s">
        <v>5012</v>
      </c>
      <c r="C9" s="901" t="s">
        <v>2905</v>
      </c>
      <c r="D9" s="868">
        <v>1241.2</v>
      </c>
      <c r="E9" s="13"/>
      <c r="F9" s="872" t="s">
        <v>137</v>
      </c>
      <c r="L9" s="42"/>
      <c r="M9" s="883"/>
    </row>
    <row r="10" spans="1:13" ht="15" customHeight="1">
      <c r="A10" s="865" t="s">
        <v>138</v>
      </c>
      <c r="B10" s="901" t="s">
        <v>5013</v>
      </c>
      <c r="C10" s="901" t="s">
        <v>2905</v>
      </c>
      <c r="D10" s="868">
        <v>1241.2</v>
      </c>
      <c r="E10" s="13"/>
      <c r="F10" s="872" t="s">
        <v>137</v>
      </c>
      <c r="L10" s="42"/>
      <c r="M10" s="883"/>
    </row>
    <row r="11" spans="1:13" ht="15" customHeight="1">
      <c r="A11" s="865" t="s">
        <v>138</v>
      </c>
      <c r="B11" s="901" t="s">
        <v>5014</v>
      </c>
      <c r="C11" s="901" t="s">
        <v>2905</v>
      </c>
      <c r="D11" s="868">
        <v>1241.2</v>
      </c>
      <c r="E11" s="13"/>
      <c r="F11" s="872" t="s">
        <v>137</v>
      </c>
      <c r="L11" s="42"/>
      <c r="M11" s="883"/>
    </row>
    <row r="12" spans="1:13" ht="15" customHeight="1">
      <c r="A12" s="865" t="s">
        <v>138</v>
      </c>
      <c r="B12" s="901" t="s">
        <v>5015</v>
      </c>
      <c r="C12" s="901" t="s">
        <v>2905</v>
      </c>
      <c r="D12" s="868">
        <v>1241.2</v>
      </c>
      <c r="E12" s="13"/>
      <c r="F12" s="872" t="s">
        <v>137</v>
      </c>
      <c r="L12" s="42"/>
      <c r="M12" s="883"/>
    </row>
    <row r="13" spans="1:13" ht="15" customHeight="1">
      <c r="A13" s="865" t="s">
        <v>138</v>
      </c>
      <c r="B13" s="901" t="s">
        <v>5016</v>
      </c>
      <c r="C13" s="901" t="s">
        <v>2905</v>
      </c>
      <c r="D13" s="868">
        <v>1241.2</v>
      </c>
      <c r="E13" s="13"/>
      <c r="F13" s="872" t="s">
        <v>137</v>
      </c>
      <c r="L13" s="42"/>
      <c r="M13" s="883"/>
    </row>
    <row r="14" spans="1:13" ht="15" customHeight="1">
      <c r="A14" s="865" t="s">
        <v>138</v>
      </c>
      <c r="B14" s="901" t="s">
        <v>5017</v>
      </c>
      <c r="C14" s="901" t="s">
        <v>2905</v>
      </c>
      <c r="D14" s="868">
        <v>1241.2</v>
      </c>
      <c r="E14" s="13"/>
      <c r="F14" s="872" t="s">
        <v>137</v>
      </c>
      <c r="L14" s="42"/>
      <c r="M14" s="883"/>
    </row>
    <row r="15" spans="1:13" ht="15" customHeight="1">
      <c r="A15" s="865" t="s">
        <v>138</v>
      </c>
      <c r="B15" s="901" t="s">
        <v>5018</v>
      </c>
      <c r="C15" s="901" t="s">
        <v>2905</v>
      </c>
      <c r="D15" s="868">
        <v>1241.2</v>
      </c>
      <c r="E15" s="13"/>
      <c r="F15" s="872" t="s">
        <v>137</v>
      </c>
      <c r="L15" s="42"/>
      <c r="M15" s="883"/>
    </row>
    <row r="16" spans="1:13" ht="15" customHeight="1">
      <c r="A16" s="865" t="s">
        <v>138</v>
      </c>
      <c r="B16" s="901" t="s">
        <v>5019</v>
      </c>
      <c r="C16" s="901" t="s">
        <v>2905</v>
      </c>
      <c r="D16" s="868">
        <v>1241.2</v>
      </c>
      <c r="E16" s="13"/>
      <c r="F16" s="872" t="s">
        <v>137</v>
      </c>
      <c r="L16" s="42"/>
      <c r="M16" s="883"/>
    </row>
    <row r="17" spans="1:13" ht="15" customHeight="1">
      <c r="A17" s="865" t="s">
        <v>138</v>
      </c>
      <c r="B17" s="901" t="s">
        <v>5020</v>
      </c>
      <c r="C17" s="901" t="s">
        <v>2905</v>
      </c>
      <c r="D17" s="868">
        <v>1241.2</v>
      </c>
      <c r="E17" s="13"/>
      <c r="F17" s="872" t="s">
        <v>137</v>
      </c>
      <c r="L17" s="42"/>
      <c r="M17" s="883"/>
    </row>
    <row r="18" spans="1:13" ht="15" customHeight="1">
      <c r="A18" s="865" t="s">
        <v>138</v>
      </c>
      <c r="B18" s="901" t="s">
        <v>5021</v>
      </c>
      <c r="C18" s="901" t="s">
        <v>2905</v>
      </c>
      <c r="D18" s="868">
        <v>1241.2</v>
      </c>
      <c r="E18" s="13"/>
      <c r="F18" s="872" t="s">
        <v>137</v>
      </c>
      <c r="L18" s="42"/>
      <c r="M18" s="883"/>
    </row>
    <row r="19" spans="1:13" ht="15" customHeight="1">
      <c r="A19" s="865" t="s">
        <v>138</v>
      </c>
      <c r="B19" s="901" t="s">
        <v>5022</v>
      </c>
      <c r="C19" s="901" t="s">
        <v>2905</v>
      </c>
      <c r="D19" s="868">
        <v>1241.2</v>
      </c>
      <c r="E19" s="13"/>
      <c r="F19" s="872" t="s">
        <v>137</v>
      </c>
      <c r="L19" s="42"/>
      <c r="M19" s="883"/>
    </row>
    <row r="20" spans="1:13" ht="15" customHeight="1">
      <c r="A20" s="865" t="s">
        <v>138</v>
      </c>
      <c r="B20" s="901" t="s">
        <v>5023</v>
      </c>
      <c r="C20" s="901" t="s">
        <v>2905</v>
      </c>
      <c r="D20" s="868">
        <v>1241.2</v>
      </c>
      <c r="E20" s="13"/>
      <c r="F20" s="872" t="s">
        <v>137</v>
      </c>
      <c r="L20" s="42"/>
      <c r="M20" s="883"/>
    </row>
    <row r="21" spans="1:13" ht="15" customHeight="1">
      <c r="A21" s="865" t="s">
        <v>138</v>
      </c>
      <c r="B21" s="901" t="s">
        <v>5026</v>
      </c>
      <c r="C21" s="901" t="s">
        <v>2905</v>
      </c>
      <c r="D21" s="868">
        <v>1241.2</v>
      </c>
      <c r="E21" s="13"/>
      <c r="F21" s="872" t="s">
        <v>137</v>
      </c>
      <c r="L21" s="42"/>
      <c r="M21" s="869"/>
    </row>
    <row r="22" spans="1:13" ht="15" customHeight="1" thickBot="1">
      <c r="A22" s="876" t="s">
        <v>138</v>
      </c>
      <c r="B22" s="902" t="s">
        <v>5027</v>
      </c>
      <c r="C22" s="902" t="s">
        <v>2905</v>
      </c>
      <c r="D22" s="877">
        <v>1241.2</v>
      </c>
      <c r="E22" s="88"/>
      <c r="F22" s="878" t="s">
        <v>137</v>
      </c>
      <c r="G22" s="91"/>
      <c r="H22" s="91"/>
      <c r="I22" s="91"/>
      <c r="L22" s="42"/>
      <c r="M22" s="869"/>
    </row>
    <row r="23" spans="1:13" ht="15" customHeight="1" thickBot="1">
      <c r="A23" s="880" t="s">
        <v>138</v>
      </c>
      <c r="B23" s="906" t="s">
        <v>5028</v>
      </c>
      <c r="C23" s="906" t="s">
        <v>1296</v>
      </c>
      <c r="D23" s="881">
        <v>1241.2</v>
      </c>
      <c r="E23" s="99"/>
      <c r="F23" s="882" t="s">
        <v>137</v>
      </c>
      <c r="G23" s="102"/>
      <c r="H23" s="102"/>
      <c r="I23" s="102"/>
      <c r="L23" s="42"/>
      <c r="M23" s="869"/>
    </row>
    <row r="24" spans="1:13" ht="15" customHeight="1" thickBot="1">
      <c r="A24" s="880" t="s">
        <v>138</v>
      </c>
      <c r="B24" s="906" t="s">
        <v>5009</v>
      </c>
      <c r="C24" s="906" t="s">
        <v>565</v>
      </c>
      <c r="D24" s="452">
        <v>-1115.92</v>
      </c>
      <c r="E24" s="99"/>
      <c r="F24" s="882" t="s">
        <v>190</v>
      </c>
      <c r="G24" s="102"/>
      <c r="H24" s="102"/>
      <c r="I24" s="102"/>
      <c r="L24" s="42"/>
      <c r="M24" s="869"/>
    </row>
    <row r="25" spans="1:13" ht="15" customHeight="1" thickBot="1">
      <c r="A25" s="880" t="s">
        <v>138</v>
      </c>
      <c r="B25" s="906" t="s">
        <v>5034</v>
      </c>
      <c r="C25" s="906" t="s">
        <v>134</v>
      </c>
      <c r="D25" s="881">
        <v>1241.2</v>
      </c>
      <c r="E25" s="99"/>
      <c r="F25" s="882" t="s">
        <v>137</v>
      </c>
      <c r="G25" s="102"/>
      <c r="H25" s="102"/>
      <c r="I25" s="102"/>
      <c r="L25" s="42"/>
      <c r="M25" s="869"/>
    </row>
    <row r="26" spans="1:13" ht="15" customHeight="1">
      <c r="A26" s="865" t="s">
        <v>138</v>
      </c>
      <c r="B26" s="901" t="s">
        <v>5029</v>
      </c>
      <c r="C26" s="901" t="s">
        <v>141</v>
      </c>
      <c r="D26" s="868">
        <v>1241.2</v>
      </c>
      <c r="E26" s="13"/>
      <c r="F26" s="872" t="s">
        <v>137</v>
      </c>
      <c r="L26" s="42"/>
      <c r="M26" s="869"/>
    </row>
    <row r="27" spans="1:13" ht="15" customHeight="1" thickBot="1">
      <c r="A27" s="876" t="s">
        <v>138</v>
      </c>
      <c r="B27" s="902" t="s">
        <v>5035</v>
      </c>
      <c r="C27" s="902" t="s">
        <v>141</v>
      </c>
      <c r="D27" s="877">
        <v>1241.2</v>
      </c>
      <c r="E27" s="88"/>
      <c r="F27" s="878" t="s">
        <v>137</v>
      </c>
      <c r="G27" s="91"/>
      <c r="H27" s="91"/>
      <c r="I27" s="91"/>
      <c r="L27" s="42"/>
      <c r="M27" s="869"/>
    </row>
    <row r="28" spans="1:13" ht="15" customHeight="1" thickBot="1">
      <c r="A28" s="880" t="s">
        <v>138</v>
      </c>
      <c r="B28" s="906" t="s">
        <v>5011</v>
      </c>
      <c r="C28" s="906" t="s">
        <v>242</v>
      </c>
      <c r="D28" s="881">
        <v>1241.2</v>
      </c>
      <c r="E28" s="99"/>
      <c r="F28" s="882" t="s">
        <v>137</v>
      </c>
      <c r="G28" s="102"/>
      <c r="H28" s="102"/>
      <c r="I28" s="102"/>
      <c r="L28" s="42"/>
      <c r="M28" s="869"/>
    </row>
    <row r="29" spans="1:13" ht="15" customHeight="1" thickBot="1">
      <c r="A29" s="876" t="s">
        <v>138</v>
      </c>
      <c r="B29" s="902" t="s">
        <v>5036</v>
      </c>
      <c r="C29" s="902" t="s">
        <v>390</v>
      </c>
      <c r="D29" s="877">
        <v>1241.2</v>
      </c>
      <c r="E29" s="88"/>
      <c r="F29" s="878" t="s">
        <v>137</v>
      </c>
      <c r="G29" s="91"/>
      <c r="H29" s="91"/>
      <c r="I29" s="91"/>
      <c r="J29" s="388"/>
      <c r="L29" s="42"/>
      <c r="M29" s="869"/>
    </row>
    <row r="30" spans="1:13" ht="15" customHeight="1">
      <c r="A30" s="865" t="s">
        <v>138</v>
      </c>
      <c r="B30" s="901" t="s">
        <v>5010</v>
      </c>
      <c r="C30" s="901" t="s">
        <v>457</v>
      </c>
      <c r="D30" s="868">
        <v>1241.2</v>
      </c>
      <c r="E30" s="13"/>
      <c r="F30" s="872" t="s">
        <v>137</v>
      </c>
      <c r="L30" s="42"/>
      <c r="M30" s="869"/>
    </row>
    <row r="31" spans="1:13" ht="15" customHeight="1">
      <c r="A31" s="865" t="s">
        <v>138</v>
      </c>
      <c r="B31" s="901" t="s">
        <v>5024</v>
      </c>
      <c r="C31" s="901" t="s">
        <v>457</v>
      </c>
      <c r="D31" s="868">
        <v>1241.2</v>
      </c>
      <c r="E31" s="13"/>
      <c r="F31" s="872" t="s">
        <v>137</v>
      </c>
      <c r="L31" s="42"/>
      <c r="M31" s="869"/>
    </row>
    <row r="32" spans="1:13" ht="15" customHeight="1">
      <c r="A32" s="865" t="s">
        <v>138</v>
      </c>
      <c r="B32" s="901" t="s">
        <v>5025</v>
      </c>
      <c r="C32" s="901" t="s">
        <v>457</v>
      </c>
      <c r="D32" s="868">
        <v>1241.2</v>
      </c>
      <c r="E32" s="13"/>
      <c r="F32" s="872" t="s">
        <v>137</v>
      </c>
      <c r="L32" s="42"/>
      <c r="M32" s="869"/>
    </row>
    <row r="33" spans="1:15" ht="15" customHeight="1">
      <c r="A33" s="865" t="s">
        <v>138</v>
      </c>
      <c r="B33" s="901" t="s">
        <v>5032</v>
      </c>
      <c r="C33" s="901" t="s">
        <v>457</v>
      </c>
      <c r="D33" s="868">
        <v>1241.2</v>
      </c>
      <c r="E33" s="13"/>
      <c r="F33" s="872" t="s">
        <v>137</v>
      </c>
      <c r="L33" s="42"/>
      <c r="M33" s="869"/>
    </row>
    <row r="34" spans="1:15" ht="15" customHeight="1">
      <c r="A34" s="865" t="s">
        <v>138</v>
      </c>
      <c r="B34" s="901" t="s">
        <v>5033</v>
      </c>
      <c r="C34" s="901" t="s">
        <v>457</v>
      </c>
      <c r="D34" s="868">
        <v>1241.2</v>
      </c>
      <c r="E34" s="13"/>
      <c r="F34" s="872" t="s">
        <v>137</v>
      </c>
      <c r="L34" s="42"/>
      <c r="M34" s="869"/>
    </row>
    <row r="35" spans="1:15" ht="15" customHeight="1" thickBot="1">
      <c r="A35" s="876" t="s">
        <v>138</v>
      </c>
      <c r="B35" s="902" t="s">
        <v>2159</v>
      </c>
      <c r="C35" s="902" t="s">
        <v>457</v>
      </c>
      <c r="D35" s="87">
        <v>14317.88</v>
      </c>
      <c r="E35" s="88"/>
      <c r="F35" s="878" t="s">
        <v>190</v>
      </c>
      <c r="G35" s="91"/>
      <c r="H35" s="91"/>
      <c r="I35" s="91"/>
      <c r="L35" s="42"/>
      <c r="M35" s="869"/>
    </row>
    <row r="36" spans="1:15" ht="15" customHeight="1">
      <c r="A36" s="871"/>
      <c r="B36" s="47"/>
      <c r="C36" s="47"/>
      <c r="D36" s="879"/>
      <c r="E36" s="13"/>
      <c r="F36" s="872"/>
      <c r="L36" s="42"/>
      <c r="M36" s="869"/>
    </row>
    <row r="37" spans="1:15" ht="15" customHeight="1">
      <c r="A37" s="871"/>
      <c r="B37" s="47"/>
      <c r="C37" s="47"/>
      <c r="D37" s="879"/>
      <c r="E37" s="13"/>
      <c r="F37" s="872"/>
      <c r="L37" s="42"/>
      <c r="M37" s="869"/>
    </row>
    <row r="38" spans="1:15" ht="15" customHeight="1">
      <c r="A38" s="871"/>
      <c r="B38" s="453"/>
      <c r="C38" s="47"/>
      <c r="D38" s="48"/>
      <c r="E38" s="13"/>
      <c r="F38" s="872"/>
      <c r="L38" s="42"/>
      <c r="M38" s="869"/>
    </row>
    <row r="39" spans="1:15" s="729" customFormat="1" ht="15" customHeight="1">
      <c r="A39" s="871"/>
      <c r="B39" s="453"/>
      <c r="C39" s="47"/>
      <c r="D39" s="48"/>
      <c r="E39" s="13"/>
      <c r="F39" s="872"/>
      <c r="G39" s="41"/>
      <c r="H39" s="41"/>
      <c r="I39" s="41"/>
      <c r="J39" s="383"/>
      <c r="K39" s="357"/>
      <c r="L39" s="358"/>
      <c r="M39" s="749"/>
    </row>
    <row r="40" spans="1:15" s="729" customFormat="1" ht="15" customHeight="1">
      <c r="A40" s="871"/>
      <c r="B40" s="453"/>
      <c r="C40" s="47"/>
      <c r="D40" s="48"/>
      <c r="E40" s="13"/>
      <c r="F40" s="872"/>
      <c r="G40" s="41"/>
      <c r="H40" s="41"/>
      <c r="I40" s="41"/>
      <c r="J40" s="383"/>
      <c r="K40" s="357"/>
      <c r="L40" s="358"/>
      <c r="M40" s="749"/>
    </row>
    <row r="41" spans="1:15" s="729" customFormat="1" ht="15" customHeight="1">
      <c r="A41" s="871"/>
      <c r="B41" s="883"/>
      <c r="C41" s="47"/>
      <c r="D41" s="65"/>
      <c r="E41" s="13"/>
      <c r="F41" s="872"/>
      <c r="G41" s="41"/>
      <c r="H41" s="41"/>
      <c r="I41" s="41"/>
      <c r="J41" s="383"/>
      <c r="K41" s="357"/>
      <c r="L41" s="358"/>
      <c r="M41" s="749"/>
    </row>
    <row r="42" spans="1:15" s="729" customFormat="1" ht="15" customHeight="1">
      <c r="A42" s="643"/>
      <c r="B42" s="380"/>
      <c r="C42" s="380"/>
      <c r="D42" s="468"/>
      <c r="E42" s="335"/>
      <c r="F42" s="751"/>
      <c r="G42" s="357"/>
      <c r="H42" s="357"/>
      <c r="I42" s="357"/>
      <c r="J42" s="383"/>
      <c r="K42" s="357"/>
      <c r="L42" s="358"/>
      <c r="M42" s="749"/>
    </row>
    <row r="43" spans="1:15" ht="15" customHeight="1">
      <c r="A43" s="643"/>
      <c r="B43" s="380"/>
      <c r="C43" s="380"/>
      <c r="D43" s="382"/>
      <c r="E43" s="335"/>
      <c r="F43" s="496"/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64"/>
      <c r="B44" s="79"/>
      <c r="C44" s="61"/>
      <c r="D44" s="65">
        <f>SUM(D5:D43)</f>
        <v>46714.360000000008</v>
      </c>
      <c r="E44" s="65"/>
      <c r="F44" s="65"/>
      <c r="G44" s="65">
        <f>SUM(G43:G43)</f>
        <v>0</v>
      </c>
      <c r="H44" s="65"/>
      <c r="I44" s="65"/>
      <c r="J44" s="384">
        <f>SUM(J43:J43)</f>
        <v>0</v>
      </c>
      <c r="K44" s="65"/>
      <c r="L44" s="65">
        <f>SUM(L43:L43)</f>
        <v>0</v>
      </c>
      <c r="M44" s="65">
        <f>SUM(M43:M43)</f>
        <v>0</v>
      </c>
      <c r="N44" s="65"/>
      <c r="O44" s="49"/>
    </row>
    <row r="45" spans="1:15" ht="15" customHeight="1">
      <c r="A45" s="64"/>
      <c r="B45" s="79"/>
      <c r="C45" s="61"/>
      <c r="D45" s="65"/>
      <c r="E45" s="13"/>
      <c r="F45" s="75"/>
      <c r="G45" s="65"/>
      <c r="H45" s="13"/>
      <c r="L45" s="42"/>
      <c r="M45" s="71"/>
      <c r="N45" s="49"/>
      <c r="O45" s="49"/>
    </row>
    <row r="46" spans="1:15" ht="15" customHeight="1">
      <c r="A46" s="46"/>
      <c r="B46" s="47"/>
      <c r="C46" s="47"/>
      <c r="D46" s="55"/>
      <c r="E46" s="13"/>
      <c r="F46" s="70"/>
      <c r="L46" s="42"/>
      <c r="M46" s="71"/>
      <c r="N46" s="49"/>
      <c r="O46" s="49"/>
    </row>
    <row r="47" spans="1:15" ht="12.75">
      <c r="A47" s="46"/>
      <c r="B47" s="47"/>
      <c r="C47" s="47"/>
      <c r="D47" s="65"/>
      <c r="E47" s="65"/>
      <c r="F47" s="65"/>
      <c r="G47" s="65"/>
      <c r="H47" s="65"/>
      <c r="I47" s="65"/>
      <c r="J47" s="384"/>
      <c r="K47" s="65"/>
      <c r="L47" s="65"/>
      <c r="M47" s="65"/>
      <c r="N47" s="80"/>
      <c r="O47" s="49"/>
    </row>
    <row r="48" spans="1:15" ht="12.75">
      <c r="A48" s="46"/>
      <c r="B48" s="47"/>
      <c r="C48" s="47"/>
      <c r="D48" s="52"/>
      <c r="E48" s="13"/>
      <c r="F48" s="65"/>
      <c r="G48" s="73"/>
      <c r="H48" s="73"/>
      <c r="I48" s="73"/>
      <c r="J48" s="517"/>
      <c r="K48" s="73"/>
      <c r="L48" s="73"/>
      <c r="M48" s="154">
        <f>L44+M44-G44</f>
        <v>0</v>
      </c>
      <c r="N48" s="81"/>
      <c r="O48" s="54"/>
    </row>
    <row r="49" spans="1:15" ht="12.75">
      <c r="A49" s="46"/>
      <c r="B49" s="47"/>
      <c r="C49" s="47"/>
      <c r="D49" s="52"/>
      <c r="E49" s="13"/>
      <c r="F49" s="73"/>
      <c r="G49" s="73"/>
      <c r="H49" s="73"/>
      <c r="I49" s="73"/>
      <c r="J49" s="517"/>
      <c r="K49" s="73"/>
      <c r="L49" s="73"/>
      <c r="M49" s="81"/>
      <c r="N49" s="81"/>
      <c r="O49" s="54"/>
    </row>
    <row r="50" spans="1:15" ht="12.75">
      <c r="A50" s="46"/>
      <c r="B50" s="47"/>
      <c r="C50" s="47"/>
      <c r="D50" s="52"/>
      <c r="E50" s="13"/>
      <c r="F50" s="73"/>
      <c r="G50" s="73"/>
      <c r="H50" s="73"/>
      <c r="I50" s="73"/>
      <c r="J50" s="517"/>
      <c r="K50" s="73"/>
      <c r="L50" s="73"/>
      <c r="M50" s="81"/>
      <c r="N50" s="81"/>
      <c r="O50" s="54"/>
    </row>
    <row r="51" spans="1:15" ht="12.75">
      <c r="A51" s="46"/>
      <c r="B51" s="47"/>
      <c r="C51" s="47"/>
      <c r="D51" s="52"/>
      <c r="E51" s="13"/>
      <c r="F51" s="73"/>
      <c r="G51" s="82"/>
      <c r="H51" s="82"/>
      <c r="I51" s="83"/>
      <c r="J51" s="517"/>
      <c r="K51" s="73"/>
      <c r="L51" s="73"/>
      <c r="M51" s="81"/>
      <c r="N51" s="81"/>
      <c r="O51" s="54"/>
    </row>
    <row r="52" spans="1:15" ht="12.75">
      <c r="A52" s="46"/>
      <c r="B52" s="47"/>
      <c r="C52" s="47"/>
      <c r="D52" s="52"/>
      <c r="E52" s="13"/>
      <c r="F52" s="73"/>
      <c r="G52" s="73"/>
      <c r="H52" s="73"/>
      <c r="I52" s="73"/>
      <c r="J52" s="517"/>
      <c r="K52" s="73"/>
      <c r="L52" s="73"/>
      <c r="M52" s="81"/>
      <c r="N52" s="81"/>
      <c r="O52" s="54"/>
    </row>
    <row r="53" spans="1:15" ht="12.75">
      <c r="A53" s="46"/>
      <c r="B53" s="47"/>
      <c r="C53" s="47"/>
      <c r="D53" s="52"/>
      <c r="E53" s="13"/>
      <c r="F53" s="73"/>
      <c r="G53" s="73"/>
      <c r="H53" s="73"/>
      <c r="I53" s="73"/>
      <c r="J53" s="517"/>
      <c r="K53" s="73"/>
      <c r="L53" s="73"/>
      <c r="M53" s="81"/>
      <c r="N53" s="81"/>
      <c r="O53" s="54"/>
    </row>
    <row r="54" spans="1:15" ht="12.75">
      <c r="A54" s="46"/>
      <c r="B54" s="47"/>
      <c r="C54" s="47"/>
      <c r="D54" s="52"/>
      <c r="E54" s="13"/>
      <c r="F54" s="73"/>
      <c r="G54" s="83"/>
      <c r="H54" s="83"/>
      <c r="I54" s="83"/>
      <c r="J54" s="517"/>
      <c r="K54" s="73"/>
      <c r="L54" s="73"/>
      <c r="M54" s="81"/>
      <c r="N54" s="81"/>
      <c r="O54" s="54"/>
    </row>
    <row r="55" spans="1:15" ht="12.75">
      <c r="A55" s="46"/>
      <c r="B55" s="47"/>
      <c r="C55" s="47"/>
      <c r="D55" s="52"/>
      <c r="E55" s="13"/>
      <c r="F55" s="73"/>
      <c r="G55" s="73"/>
      <c r="H55" s="73"/>
      <c r="I55" s="73"/>
      <c r="J55" s="517"/>
      <c r="K55" s="73"/>
      <c r="L55" s="73"/>
      <c r="M55" s="81"/>
      <c r="N55" s="81"/>
      <c r="O55" s="54"/>
    </row>
    <row r="56" spans="1:15" ht="12.75">
      <c r="A56" s="46"/>
      <c r="B56" s="47"/>
      <c r="C56" s="47"/>
      <c r="D56" s="52"/>
      <c r="E56" s="13"/>
      <c r="F56" s="73"/>
      <c r="G56" s="73"/>
      <c r="H56" s="73"/>
      <c r="I56" s="73"/>
      <c r="J56" s="517"/>
      <c r="K56" s="73"/>
      <c r="L56" s="73"/>
      <c r="M56" s="81"/>
      <c r="N56" s="81"/>
      <c r="O56" s="54"/>
    </row>
    <row r="57" spans="1:15" ht="12.75">
      <c r="A57" s="46"/>
      <c r="B57" s="47"/>
      <c r="C57" s="73"/>
      <c r="D57" s="81"/>
      <c r="E57" s="13"/>
      <c r="F57" s="73"/>
      <c r="G57" s="73"/>
      <c r="H57" s="73"/>
      <c r="I57" s="73"/>
      <c r="J57" s="517"/>
      <c r="K57" s="73"/>
      <c r="L57" s="73"/>
      <c r="M57" s="81"/>
      <c r="N57" s="81"/>
      <c r="O57" s="54"/>
    </row>
    <row r="58" spans="1:15" ht="12.75">
      <c r="A58" s="46"/>
      <c r="B58" s="47"/>
      <c r="C58" s="73"/>
      <c r="D58" s="81"/>
      <c r="E58" s="13"/>
      <c r="F58" s="73"/>
      <c r="G58" s="73"/>
      <c r="H58" s="73"/>
      <c r="I58" s="73"/>
      <c r="J58" s="517"/>
      <c r="K58" s="73"/>
      <c r="L58" s="73"/>
      <c r="M58" s="81"/>
      <c r="N58" s="81"/>
      <c r="O58" s="54"/>
    </row>
    <row r="59" spans="1:15" ht="12.75">
      <c r="A59" s="46"/>
      <c r="B59" s="47"/>
      <c r="C59" s="47"/>
      <c r="D59" s="52"/>
      <c r="E59" s="13"/>
      <c r="F59" s="73"/>
      <c r="G59" s="73"/>
      <c r="H59" s="73"/>
      <c r="I59" s="73"/>
      <c r="J59" s="517"/>
      <c r="K59" s="73"/>
      <c r="L59" s="73"/>
      <c r="M59" s="81"/>
      <c r="N59" s="81"/>
      <c r="O59" s="54"/>
    </row>
    <row r="60" spans="1:15" ht="12.75">
      <c r="A60" s="46"/>
      <c r="B60" s="47"/>
      <c r="C60" s="47"/>
      <c r="D60" s="52"/>
      <c r="E60" s="13"/>
      <c r="F60" s="73"/>
      <c r="G60" s="73"/>
      <c r="H60" s="73"/>
      <c r="I60" s="73"/>
      <c r="J60" s="517"/>
      <c r="K60" s="73"/>
      <c r="L60" s="73"/>
      <c r="M60" s="81"/>
      <c r="N60" s="81"/>
      <c r="O60" s="54"/>
    </row>
    <row r="61" spans="1:15" ht="12.75">
      <c r="A61" s="46"/>
      <c r="B61" s="47"/>
      <c r="C61" s="47"/>
      <c r="D61" s="48"/>
      <c r="E61" s="13"/>
      <c r="F61" s="73"/>
      <c r="G61"/>
      <c r="H61"/>
      <c r="I61"/>
      <c r="J61" s="518"/>
      <c r="K61"/>
      <c r="L61"/>
      <c r="M61" s="54"/>
      <c r="N61" s="54"/>
      <c r="O61" s="54"/>
    </row>
    <row r="62" spans="1:15" ht="12.75">
      <c r="A62" s="46"/>
      <c r="B62" s="47"/>
      <c r="C62" s="47"/>
      <c r="D62" s="48"/>
      <c r="E62" s="13"/>
      <c r="F62" s="73"/>
      <c r="G62"/>
      <c r="H62"/>
      <c r="I62"/>
      <c r="J62" s="518"/>
      <c r="K62"/>
      <c r="L62"/>
      <c r="M62" s="54"/>
      <c r="N62" s="54"/>
      <c r="O62" s="54"/>
    </row>
    <row r="63" spans="1:15">
      <c r="A63" s="66"/>
      <c r="B63" s="40" t="s">
        <v>25</v>
      </c>
      <c r="E63" s="40"/>
      <c r="M63" s="45"/>
      <c r="N63" s="49"/>
      <c r="O63" s="49"/>
    </row>
    <row r="64" spans="1:15">
      <c r="A64" s="59"/>
      <c r="B64" s="40" t="s">
        <v>127</v>
      </c>
      <c r="E64" s="40"/>
      <c r="M64" s="45"/>
      <c r="N64" s="49"/>
      <c r="O64" s="49"/>
    </row>
    <row r="65" spans="1:15">
      <c r="A65" s="60"/>
      <c r="B65" s="40" t="s">
        <v>161</v>
      </c>
      <c r="E65" s="40"/>
      <c r="M65" s="45"/>
      <c r="N65" s="49"/>
      <c r="O65" s="49"/>
    </row>
    <row r="66" spans="1:15">
      <c r="A66" s="729"/>
      <c r="B66" s="729"/>
      <c r="C66" s="729"/>
      <c r="D66" s="729"/>
      <c r="M66" s="45"/>
      <c r="N66" s="49"/>
      <c r="O66" s="49"/>
    </row>
    <row r="67" spans="1:15">
      <c r="M67" s="45"/>
      <c r="N67" s="49"/>
      <c r="O67" s="49"/>
    </row>
    <row r="68" spans="1:15">
      <c r="M68" s="45"/>
      <c r="N68" s="49"/>
      <c r="O68" s="49"/>
    </row>
    <row r="69" spans="1:15">
      <c r="M69" s="45"/>
      <c r="N69" s="49"/>
      <c r="O69" s="49"/>
    </row>
    <row r="70" spans="1:15">
      <c r="M70" s="45"/>
      <c r="N70" s="49"/>
      <c r="O70" s="49"/>
    </row>
    <row r="71" spans="1:15">
      <c r="M71" s="45"/>
      <c r="N71" s="49"/>
      <c r="O71" s="49"/>
    </row>
    <row r="72" spans="1:15">
      <c r="M72" s="45"/>
      <c r="N72" s="49"/>
      <c r="O72" s="49"/>
    </row>
    <row r="73" spans="1:15">
      <c r="M73" s="45"/>
      <c r="N73" s="49"/>
      <c r="O73" s="49"/>
    </row>
    <row r="74" spans="1:15">
      <c r="M74" s="45"/>
      <c r="N74" s="49"/>
      <c r="O74" s="49"/>
    </row>
    <row r="75" spans="1:15">
      <c r="M75" s="45"/>
      <c r="N75" s="49"/>
      <c r="O75" s="49"/>
    </row>
    <row r="76" spans="1:15">
      <c r="M76" s="45"/>
      <c r="N76" s="49"/>
      <c r="O76" s="49"/>
    </row>
    <row r="77" spans="1:15">
      <c r="M77" s="45"/>
      <c r="N77" s="49"/>
      <c r="O77" s="49"/>
    </row>
    <row r="78" spans="1:15">
      <c r="M78" s="45"/>
      <c r="N78" s="49"/>
      <c r="O78" s="49"/>
    </row>
    <row r="79" spans="1:15">
      <c r="M79" s="45"/>
      <c r="N79" s="49"/>
      <c r="O79" s="49"/>
    </row>
    <row r="80" spans="1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</sheetData>
  <autoFilter ref="A4:O42"/>
  <sortState ref="A5:G35">
    <sortCondition ref="C5:C35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50"/>
  <sheetViews>
    <sheetView topLeftCell="A4" workbookViewId="0">
      <selection activeCell="F36" sqref="F36"/>
    </sheetView>
  </sheetViews>
  <sheetFormatPr baseColWidth="10" defaultRowHeight="15.75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240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>
      <c r="A1" s="239"/>
      <c r="B1" s="239"/>
      <c r="C1" s="239"/>
      <c r="D1" s="240" t="s">
        <v>5008</v>
      </c>
      <c r="E1" s="240"/>
      <c r="F1" s="240"/>
      <c r="G1" s="240"/>
      <c r="H1" s="533"/>
      <c r="I1" s="875"/>
      <c r="J1" s="875"/>
      <c r="K1" s="875"/>
      <c r="L1" s="239"/>
      <c r="M1" s="239"/>
    </row>
    <row r="2" spans="1:13">
      <c r="A2" s="239"/>
      <c r="B2" s="239"/>
      <c r="C2" s="239"/>
      <c r="D2" s="240"/>
      <c r="E2" s="240"/>
      <c r="F2" s="240"/>
      <c r="G2" s="240"/>
      <c r="H2" s="533"/>
      <c r="I2" s="875"/>
      <c r="J2" s="875"/>
      <c r="K2" s="875"/>
      <c r="L2" s="239"/>
      <c r="M2" s="239"/>
    </row>
    <row r="3" spans="1:13">
      <c r="A3" s="875"/>
      <c r="B3" s="875"/>
      <c r="C3" s="875"/>
      <c r="D3" s="875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875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875"/>
      <c r="L5" s="239"/>
      <c r="M5" s="239"/>
    </row>
    <row r="6" spans="1:13" ht="15" customHeight="1">
      <c r="A6" s="901" t="s">
        <v>136</v>
      </c>
      <c r="B6" s="431" t="s">
        <v>3313</v>
      </c>
      <c r="C6" s="344">
        <v>-9000.44</v>
      </c>
      <c r="D6" s="27" t="s">
        <v>4994</v>
      </c>
      <c r="E6" s="520">
        <f>SUM(C6:D6)</f>
        <v>-9000.44</v>
      </c>
      <c r="F6" s="521"/>
      <c r="G6" s="522"/>
      <c r="H6" s="533"/>
      <c r="I6" s="522">
        <v>600640</v>
      </c>
      <c r="J6" s="715">
        <f>E6/1.16</f>
        <v>-7759.0000000000009</v>
      </c>
      <c r="K6" s="524">
        <f>J6*0.16</f>
        <v>-1241.4400000000003</v>
      </c>
      <c r="L6" s="602"/>
      <c r="M6" s="252"/>
    </row>
    <row r="7" spans="1:13" ht="15" customHeight="1" thickBot="1">
      <c r="A7" s="902" t="s">
        <v>565</v>
      </c>
      <c r="B7" s="433" t="s">
        <v>4861</v>
      </c>
      <c r="C7" s="490">
        <v>-1115.92</v>
      </c>
      <c r="D7" s="86" t="s">
        <v>4994</v>
      </c>
      <c r="E7" s="728">
        <f>SUM(C7:D7)</f>
        <v>-1115.92</v>
      </c>
      <c r="F7" s="526">
        <f>SUM(E6:E7)</f>
        <v>-10116.36</v>
      </c>
      <c r="G7" s="527"/>
      <c r="H7" s="537"/>
      <c r="I7" s="527">
        <v>600627</v>
      </c>
      <c r="J7" s="714">
        <f>E7/1.16</f>
        <v>-962.00000000000011</v>
      </c>
      <c r="K7" s="529">
        <f>J7*0.16</f>
        <v>-153.92000000000002</v>
      </c>
      <c r="L7" s="602"/>
      <c r="M7" s="252"/>
    </row>
    <row r="8" spans="1:13" ht="15" customHeight="1">
      <c r="A8" s="901" t="s">
        <v>457</v>
      </c>
      <c r="B8" s="884" t="s">
        <v>4959</v>
      </c>
      <c r="C8" s="868">
        <v>1241.2</v>
      </c>
      <c r="D8" s="27" t="s">
        <v>4999</v>
      </c>
      <c r="E8" s="520"/>
      <c r="F8" s="521"/>
      <c r="G8" s="522"/>
      <c r="H8" s="533"/>
      <c r="I8" s="522"/>
      <c r="J8" s="715"/>
      <c r="K8" s="524"/>
      <c r="L8" s="602"/>
      <c r="M8" s="252"/>
    </row>
    <row r="9" spans="1:13" ht="15" customHeight="1">
      <c r="A9" s="901" t="s">
        <v>242</v>
      </c>
      <c r="B9" s="884" t="s">
        <v>4960</v>
      </c>
      <c r="C9" s="868">
        <v>1241.2</v>
      </c>
      <c r="D9" s="27" t="s">
        <v>4999</v>
      </c>
      <c r="E9" s="520"/>
      <c r="F9" s="521"/>
      <c r="G9" s="522"/>
      <c r="H9" s="533"/>
      <c r="I9" s="522"/>
      <c r="J9" s="715"/>
      <c r="K9" s="524"/>
      <c r="L9" s="602"/>
      <c r="M9" s="252"/>
    </row>
    <row r="10" spans="1:13" ht="15" customHeight="1">
      <c r="A10" s="901" t="s">
        <v>2905</v>
      </c>
      <c r="B10" s="884" t="s">
        <v>4961</v>
      </c>
      <c r="C10" s="868">
        <v>1241.2</v>
      </c>
      <c r="D10" s="27" t="s">
        <v>4999</v>
      </c>
      <c r="E10" s="520"/>
      <c r="F10" s="521"/>
      <c r="G10" s="522"/>
      <c r="H10" s="533"/>
      <c r="I10" s="522"/>
      <c r="J10" s="715"/>
      <c r="K10" s="524"/>
      <c r="L10" s="602"/>
      <c r="M10" s="252"/>
    </row>
    <row r="11" spans="1:13" ht="15" customHeight="1">
      <c r="A11" s="901" t="s">
        <v>2905</v>
      </c>
      <c r="B11" s="884" t="s">
        <v>4962</v>
      </c>
      <c r="C11" s="868">
        <v>1241.2</v>
      </c>
      <c r="D11" s="27" t="s">
        <v>4999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5" customHeight="1">
      <c r="A12" s="901" t="s">
        <v>2905</v>
      </c>
      <c r="B12" s="884" t="s">
        <v>4963</v>
      </c>
      <c r="C12" s="868">
        <v>1241.2</v>
      </c>
      <c r="D12" s="27" t="s">
        <v>4999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>
      <c r="A13" s="901" t="s">
        <v>2905</v>
      </c>
      <c r="B13" s="884" t="s">
        <v>4964</v>
      </c>
      <c r="C13" s="868">
        <v>1241.2</v>
      </c>
      <c r="D13" s="27" t="s">
        <v>4999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5" customHeight="1">
      <c r="A14" s="901" t="s">
        <v>2905</v>
      </c>
      <c r="B14" s="884" t="s">
        <v>4965</v>
      </c>
      <c r="C14" s="868">
        <v>1241.2</v>
      </c>
      <c r="D14" s="27" t="s">
        <v>4999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901" t="s">
        <v>2905</v>
      </c>
      <c r="B15" s="884" t="s">
        <v>4966</v>
      </c>
      <c r="C15" s="868">
        <v>1241.2</v>
      </c>
      <c r="D15" s="27" t="s">
        <v>4999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901" t="s">
        <v>2905</v>
      </c>
      <c r="B16" s="884" t="s">
        <v>4967</v>
      </c>
      <c r="C16" s="868">
        <v>1241.2</v>
      </c>
      <c r="D16" s="27" t="s">
        <v>4999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5" customHeight="1">
      <c r="A17" s="901" t="s">
        <v>2905</v>
      </c>
      <c r="B17" s="884" t="s">
        <v>4968</v>
      </c>
      <c r="C17" s="868">
        <v>1241.2</v>
      </c>
      <c r="D17" s="27" t="s">
        <v>4999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901" t="s">
        <v>2905</v>
      </c>
      <c r="B18" s="884" t="s">
        <v>4969</v>
      </c>
      <c r="C18" s="868">
        <v>1241.2</v>
      </c>
      <c r="D18" s="27" t="s">
        <v>4999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901" t="s">
        <v>2905</v>
      </c>
      <c r="B19" s="884" t="s">
        <v>4970</v>
      </c>
      <c r="C19" s="868">
        <v>1241.2</v>
      </c>
      <c r="D19" s="27" t="s">
        <v>4999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>
      <c r="A20" s="901" t="s">
        <v>2905</v>
      </c>
      <c r="B20" s="884" t="s">
        <v>4971</v>
      </c>
      <c r="C20" s="868">
        <v>1241.2</v>
      </c>
      <c r="D20" s="27" t="s">
        <v>4999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5" customHeight="1">
      <c r="A21" s="901" t="s">
        <v>2905</v>
      </c>
      <c r="B21" s="884" t="s">
        <v>4972</v>
      </c>
      <c r="C21" s="868">
        <v>1241.2</v>
      </c>
      <c r="D21" s="27" t="s">
        <v>4999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 thickBot="1">
      <c r="A22" s="902" t="s">
        <v>457</v>
      </c>
      <c r="B22" s="890" t="s">
        <v>4973</v>
      </c>
      <c r="C22" s="877">
        <v>1241.2</v>
      </c>
      <c r="D22" s="86" t="s">
        <v>4999</v>
      </c>
      <c r="E22" s="525"/>
      <c r="F22" s="526">
        <f>SUM(C8:C22)</f>
        <v>18618.000000000004</v>
      </c>
      <c r="G22" s="527"/>
      <c r="H22" s="537"/>
      <c r="I22" s="527">
        <v>803001</v>
      </c>
      <c r="J22" s="714">
        <f>F22/1.16</f>
        <v>16050.000000000004</v>
      </c>
      <c r="K22" s="529">
        <f>J22*0.16</f>
        <v>2568.0000000000005</v>
      </c>
      <c r="L22" s="602"/>
      <c r="M22" s="252"/>
    </row>
    <row r="23" spans="1:13" ht="15" customHeight="1">
      <c r="A23" s="901" t="s">
        <v>457</v>
      </c>
      <c r="B23" s="884" t="s">
        <v>4975</v>
      </c>
      <c r="C23" s="868">
        <v>1241.2</v>
      </c>
      <c r="D23" s="27" t="s">
        <v>5000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5" customHeight="1">
      <c r="A24" s="901" t="s">
        <v>2905</v>
      </c>
      <c r="B24" s="884" t="s">
        <v>4976</v>
      </c>
      <c r="C24" s="868">
        <v>1241.2</v>
      </c>
      <c r="D24" s="27" t="s">
        <v>5000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901" t="s">
        <v>2905</v>
      </c>
      <c r="B25" s="884" t="s">
        <v>4977</v>
      </c>
      <c r="C25" s="868">
        <v>1241.2</v>
      </c>
      <c r="D25" s="27" t="s">
        <v>5000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 thickBot="1">
      <c r="A26" s="902" t="s">
        <v>1296</v>
      </c>
      <c r="B26" s="890" t="s">
        <v>4978</v>
      </c>
      <c r="C26" s="877">
        <v>1241.2</v>
      </c>
      <c r="D26" s="86" t="s">
        <v>5000</v>
      </c>
      <c r="E26" s="525"/>
      <c r="F26" s="526">
        <f>SUM(C23:C26)</f>
        <v>4964.8</v>
      </c>
      <c r="G26" s="527"/>
      <c r="H26" s="537"/>
      <c r="I26" s="527">
        <v>803001</v>
      </c>
      <c r="J26" s="714">
        <f>F26/1.16</f>
        <v>4280</v>
      </c>
      <c r="K26" s="529">
        <f>J26*0.16</f>
        <v>684.80000000000007</v>
      </c>
      <c r="L26" s="602"/>
      <c r="M26" s="252"/>
    </row>
    <row r="27" spans="1:13" ht="15" customHeight="1">
      <c r="A27" s="901" t="s">
        <v>141</v>
      </c>
      <c r="B27" s="884" t="s">
        <v>4980</v>
      </c>
      <c r="C27" s="868">
        <v>1241.2</v>
      </c>
      <c r="D27" s="27" t="s">
        <v>4996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5" customHeight="1">
      <c r="A28" s="901" t="s">
        <v>136</v>
      </c>
      <c r="B28" s="884" t="s">
        <v>4981</v>
      </c>
      <c r="C28" s="868">
        <v>1241.2</v>
      </c>
      <c r="D28" s="27" t="s">
        <v>4996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5" customHeight="1">
      <c r="A29" s="901" t="s">
        <v>136</v>
      </c>
      <c r="B29" s="884" t="s">
        <v>4982</v>
      </c>
      <c r="C29" s="868">
        <v>1241.2</v>
      </c>
      <c r="D29" s="27" t="s">
        <v>4996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 thickBot="1">
      <c r="A30" s="902" t="s">
        <v>457</v>
      </c>
      <c r="B30" s="890" t="s">
        <v>4983</v>
      </c>
      <c r="C30" s="877">
        <v>1241.2</v>
      </c>
      <c r="D30" s="86" t="s">
        <v>4996</v>
      </c>
      <c r="E30" s="525"/>
      <c r="F30" s="526">
        <f>SUM(C27:C30)</f>
        <v>4964.8</v>
      </c>
      <c r="G30" s="527"/>
      <c r="H30" s="537"/>
      <c r="I30" s="527">
        <v>803001</v>
      </c>
      <c r="J30" s="714">
        <f>F30/1.16</f>
        <v>4280</v>
      </c>
      <c r="K30" s="529">
        <f>J30*0.16</f>
        <v>684.80000000000007</v>
      </c>
      <c r="L30" s="602"/>
      <c r="M30" s="252"/>
    </row>
    <row r="31" spans="1:13" ht="15" customHeight="1">
      <c r="A31" s="901" t="s">
        <v>457</v>
      </c>
      <c r="B31" s="884" t="s">
        <v>4985</v>
      </c>
      <c r="C31" s="868">
        <v>1241.2</v>
      </c>
      <c r="D31" s="27" t="s">
        <v>4995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901" t="s">
        <v>134</v>
      </c>
      <c r="B32" s="884" t="s">
        <v>4986</v>
      </c>
      <c r="C32" s="868">
        <v>1241.2</v>
      </c>
      <c r="D32" s="27" t="s">
        <v>4995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 thickBot="1">
      <c r="A33" s="902" t="s">
        <v>141</v>
      </c>
      <c r="B33" s="890" t="s">
        <v>4987</v>
      </c>
      <c r="C33" s="877">
        <v>1241.2</v>
      </c>
      <c r="D33" s="86" t="s">
        <v>4995</v>
      </c>
      <c r="E33" s="525"/>
      <c r="F33" s="526">
        <f>SUM(C31:C33)</f>
        <v>3723.6000000000004</v>
      </c>
      <c r="G33" s="527"/>
      <c r="H33" s="537"/>
      <c r="I33" s="527">
        <v>803001</v>
      </c>
      <c r="J33" s="714">
        <f>F33/1.16</f>
        <v>3210.0000000000005</v>
      </c>
      <c r="K33" s="529">
        <f>J33*0.16</f>
        <v>513.60000000000014</v>
      </c>
      <c r="L33" s="602"/>
      <c r="M33" s="252"/>
    </row>
    <row r="34" spans="1:13" ht="15" customHeight="1">
      <c r="A34" s="901" t="s">
        <v>390</v>
      </c>
      <c r="B34" s="884" t="s">
        <v>4989</v>
      </c>
      <c r="C34" s="868">
        <v>1241.2</v>
      </c>
      <c r="D34" s="27" t="s">
        <v>5006</v>
      </c>
      <c r="E34" s="520">
        <f>SUM(C34:D34)</f>
        <v>1241.2</v>
      </c>
      <c r="F34" s="521"/>
      <c r="G34" s="522"/>
      <c r="H34" s="533"/>
      <c r="I34" s="522">
        <v>803001</v>
      </c>
      <c r="J34" s="715">
        <f>E34/1.16</f>
        <v>1070</v>
      </c>
      <c r="K34" s="524">
        <f>J34*0.16</f>
        <v>171.20000000000002</v>
      </c>
      <c r="L34" s="602"/>
      <c r="M34" s="252"/>
    </row>
    <row r="35" spans="1:13" ht="17.25" customHeight="1">
      <c r="A35" s="901" t="s">
        <v>136</v>
      </c>
      <c r="B35" s="341" t="s">
        <v>3337</v>
      </c>
      <c r="C35" s="353">
        <v>9000.44</v>
      </c>
      <c r="D35" s="27" t="s">
        <v>5006</v>
      </c>
      <c r="E35" s="520">
        <f t="shared" ref="E35:E36" si="0">SUM(C35:D35)</f>
        <v>9000.44</v>
      </c>
      <c r="F35" s="521"/>
      <c r="G35" s="522"/>
      <c r="H35" s="533"/>
      <c r="I35" s="522">
        <v>600640</v>
      </c>
      <c r="J35" s="715">
        <f t="shared" ref="J35:J36" si="1">E35/1.16</f>
        <v>7759.0000000000009</v>
      </c>
      <c r="K35" s="524">
        <f t="shared" ref="K35:K36" si="2">J35*0.16</f>
        <v>1241.4400000000003</v>
      </c>
      <c r="L35" s="602"/>
      <c r="M35" s="252"/>
    </row>
    <row r="36" spans="1:13" ht="15" customHeight="1" thickBot="1">
      <c r="A36" s="902" t="s">
        <v>457</v>
      </c>
      <c r="B36" s="415" t="s">
        <v>2121</v>
      </c>
      <c r="C36" s="87">
        <v>14317.88</v>
      </c>
      <c r="D36" s="86" t="s">
        <v>5006</v>
      </c>
      <c r="E36" s="728">
        <f t="shared" si="0"/>
        <v>14317.88</v>
      </c>
      <c r="F36" s="526">
        <f>SUM(E34:E36)</f>
        <v>24559.52</v>
      </c>
      <c r="G36" s="527"/>
      <c r="H36" s="537"/>
      <c r="I36" s="527">
        <v>600691</v>
      </c>
      <c r="J36" s="714">
        <f t="shared" si="1"/>
        <v>12343</v>
      </c>
      <c r="K36" s="529">
        <f t="shared" si="2"/>
        <v>1974.88</v>
      </c>
      <c r="L36" s="602"/>
      <c r="M36" s="252"/>
    </row>
    <row r="37" spans="1:13" ht="15" customHeight="1">
      <c r="A37" s="380"/>
      <c r="B37" s="508"/>
      <c r="C37" s="468"/>
      <c r="D37" s="380"/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5" customHeight="1">
      <c r="A38" s="380"/>
      <c r="B38" s="508"/>
      <c r="C38" s="468"/>
      <c r="D38" s="380"/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80"/>
      <c r="B39" s="414"/>
      <c r="C39" s="382"/>
      <c r="D39" s="380"/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>
      <c r="A40" s="380"/>
      <c r="B40" s="414"/>
      <c r="C40" s="48"/>
      <c r="D40" s="380"/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5" customHeight="1">
      <c r="A41" s="325"/>
      <c r="B41" s="875"/>
      <c r="C41" s="281">
        <f>SUM(C6:C40)</f>
        <v>46714.360000000008</v>
      </c>
      <c r="D41" s="281"/>
      <c r="E41" s="281"/>
      <c r="F41" s="281">
        <f>SUM(F6:F40)</f>
        <v>46714.36</v>
      </c>
      <c r="G41" s="281"/>
      <c r="H41" s="534">
        <f>SUM(H6:H40)</f>
        <v>0</v>
      </c>
      <c r="I41" s="281"/>
      <c r="J41" s="281">
        <f>SUM(J6:J40)</f>
        <v>40271</v>
      </c>
      <c r="K41" s="281">
        <f>SUM(K6:K40)</f>
        <v>6443.3600000000006</v>
      </c>
      <c r="L41" s="281"/>
      <c r="M41" s="283"/>
    </row>
    <row r="42" spans="1:13" ht="15" customHeight="1">
      <c r="A42" s="278"/>
      <c r="B42" s="875"/>
      <c r="C42" s="240"/>
      <c r="D42" s="281"/>
      <c r="E42" s="281"/>
      <c r="F42" s="237"/>
      <c r="G42" s="240"/>
      <c r="H42" s="533"/>
      <c r="I42" s="240"/>
      <c r="J42" s="243"/>
      <c r="K42" s="251"/>
      <c r="L42" s="252"/>
      <c r="M42" s="252"/>
    </row>
    <row r="43" spans="1:13" ht="15" customHeight="1">
      <c r="A43" s="697"/>
      <c r="B43" s="1052"/>
      <c r="C43" s="1051"/>
      <c r="D43" s="1051"/>
      <c r="E43" s="1051"/>
      <c r="F43" s="1051"/>
      <c r="G43" s="240"/>
      <c r="H43" s="533"/>
      <c r="I43" s="240"/>
      <c r="J43" s="243"/>
      <c r="K43" s="251"/>
      <c r="L43" s="252"/>
      <c r="M43" s="252"/>
    </row>
    <row r="44" spans="1:13">
      <c r="A44" s="284"/>
      <c r="B44" s="595"/>
      <c r="C44" s="273"/>
      <c r="D44" s="281"/>
      <c r="E44" s="281"/>
      <c r="F44" s="281"/>
      <c r="G44" s="295"/>
      <c r="H44" s="534"/>
      <c r="I44" s="281"/>
      <c r="J44" s="281"/>
      <c r="K44" s="281"/>
      <c r="L44" s="286"/>
      <c r="M44" s="252"/>
    </row>
    <row r="45" spans="1:13" thickBot="1">
      <c r="A45" s="603"/>
      <c r="B45" s="595"/>
      <c r="C45" s="273"/>
      <c r="D45" s="250"/>
      <c r="E45" s="330" t="s">
        <v>5040</v>
      </c>
      <c r="F45" s="331">
        <v>43063</v>
      </c>
      <c r="G45" s="332">
        <v>66947.08</v>
      </c>
      <c r="H45" s="535"/>
      <c r="I45" s="239"/>
      <c r="J45" s="239"/>
      <c r="K45" s="252"/>
      <c r="L45" s="252"/>
      <c r="M45" s="288"/>
    </row>
    <row r="46" spans="1:13" ht="16.5" thickBot="1">
      <c r="A46" s="284"/>
      <c r="B46" s="273"/>
      <c r="C46" s="273"/>
      <c r="D46" s="250"/>
      <c r="E46" s="330" t="s">
        <v>5041</v>
      </c>
      <c r="F46" s="331">
        <v>43063</v>
      </c>
      <c r="G46" s="332">
        <v>24908.98</v>
      </c>
      <c r="H46" s="535"/>
      <c r="I46" s="239"/>
      <c r="J46" s="289" t="s">
        <v>551</v>
      </c>
      <c r="K46" s="290">
        <f>J41+K41-F41</f>
        <v>0</v>
      </c>
      <c r="L46" s="252"/>
      <c r="M46" s="288"/>
    </row>
    <row r="47" spans="1:13">
      <c r="A47" s="284"/>
      <c r="B47" s="273"/>
      <c r="C47" s="239"/>
      <c r="D47" s="252"/>
      <c r="E47" s="813"/>
      <c r="F47" s="812"/>
      <c r="G47" s="811"/>
      <c r="H47" s="535"/>
      <c r="I47" s="239"/>
      <c r="J47" s="239"/>
      <c r="K47" s="252"/>
      <c r="L47" s="252"/>
      <c r="M47" s="288"/>
    </row>
    <row r="48" spans="1:13">
      <c r="A48" s="284"/>
      <c r="B48" s="273"/>
      <c r="C48" s="273"/>
      <c r="D48" s="250"/>
      <c r="E48" s="239"/>
      <c r="F48" s="239"/>
      <c r="G48" s="239"/>
      <c r="H48" s="535"/>
      <c r="I48" s="239"/>
      <c r="J48" s="239"/>
      <c r="K48" s="252"/>
      <c r="L48" s="252"/>
      <c r="M48" s="288"/>
    </row>
    <row r="49" spans="1:13">
      <c r="A49" s="284"/>
      <c r="B49" s="273"/>
      <c r="C49" s="273"/>
      <c r="D49" s="250"/>
      <c r="E49" s="239"/>
      <c r="F49" s="239"/>
      <c r="G49" s="239"/>
      <c r="H49" s="535"/>
      <c r="I49" s="239"/>
      <c r="J49" s="239"/>
      <c r="K49" s="252"/>
      <c r="L49" s="252"/>
      <c r="M49" s="288"/>
    </row>
    <row r="50" spans="1:13">
      <c r="A50" s="284"/>
      <c r="B50" s="273"/>
      <c r="C50" s="273"/>
      <c r="D50" s="291"/>
      <c r="E50" s="292"/>
      <c r="F50" s="292"/>
      <c r="G50" s="292"/>
      <c r="H50" s="536"/>
      <c r="I50" s="292"/>
      <c r="J50" s="292"/>
      <c r="K50" s="288"/>
      <c r="L50" s="288"/>
      <c r="M50" s="288"/>
    </row>
    <row r="51" spans="1:13">
      <c r="A51" s="604"/>
      <c r="B51" s="605"/>
      <c r="C51" s="606"/>
      <c r="D51" s="520"/>
      <c r="E51" s="292"/>
      <c r="F51" s="292"/>
      <c r="G51" s="292"/>
      <c r="H51" s="536"/>
      <c r="I51" s="292"/>
      <c r="J51" s="292"/>
      <c r="K51" s="288"/>
      <c r="L51" s="288"/>
      <c r="M51" s="288"/>
    </row>
    <row r="52" spans="1:13">
      <c r="A52" s="294"/>
      <c r="B52" s="239" t="s">
        <v>25</v>
      </c>
      <c r="C52" s="239"/>
      <c r="D52" s="239"/>
      <c r="E52" s="240"/>
      <c r="F52" s="240"/>
      <c r="G52" s="240"/>
      <c r="H52" s="533"/>
      <c r="I52" s="240"/>
      <c r="K52" s="295"/>
      <c r="L52" s="252"/>
      <c r="M52" s="252"/>
    </row>
    <row r="53" spans="1:13">
      <c r="A53" s="296"/>
      <c r="B53" s="239" t="s">
        <v>127</v>
      </c>
      <c r="C53" s="239"/>
      <c r="D53" s="239"/>
      <c r="E53" s="240"/>
      <c r="F53" s="240"/>
      <c r="G53" s="240"/>
      <c r="H53" s="533"/>
      <c r="I53" s="240"/>
      <c r="K53" s="295"/>
      <c r="L53" s="252"/>
      <c r="M53" s="252"/>
    </row>
    <row r="54" spans="1:13">
      <c r="A54" s="297"/>
      <c r="B54" s="239" t="s">
        <v>161</v>
      </c>
      <c r="C54" s="239"/>
      <c r="D54" s="239"/>
      <c r="E54" s="240"/>
      <c r="F54" s="240"/>
      <c r="G54" s="240"/>
      <c r="H54" s="533"/>
      <c r="I54" s="240"/>
      <c r="K54" s="295"/>
      <c r="L54" s="252"/>
      <c r="M54" s="252"/>
    </row>
    <row r="55" spans="1:13">
      <c r="A55" s="239"/>
      <c r="B55" s="239"/>
      <c r="C55" s="239"/>
      <c r="D55" s="239"/>
      <c r="E55" s="240"/>
      <c r="F55" s="240"/>
      <c r="G55" s="240"/>
      <c r="H55" s="533"/>
      <c r="I55" s="240"/>
      <c r="K55" s="295"/>
      <c r="L55" s="252"/>
      <c r="M55" s="252"/>
    </row>
    <row r="56" spans="1:13">
      <c r="A56" s="239"/>
      <c r="B56" s="239"/>
      <c r="C56" s="239"/>
      <c r="D56" s="239"/>
      <c r="E56" s="240"/>
      <c r="F56" s="240"/>
      <c r="G56" s="240"/>
      <c r="H56" s="533"/>
      <c r="I56" s="240"/>
      <c r="K56" s="295"/>
      <c r="L56" s="252"/>
      <c r="M56" s="252"/>
    </row>
    <row r="57" spans="1:13">
      <c r="K57" s="45"/>
      <c r="L57" s="49"/>
      <c r="M57" s="49"/>
    </row>
    <row r="58" spans="1:13">
      <c r="K58" s="45"/>
      <c r="L58" s="49"/>
      <c r="M58" s="49"/>
    </row>
    <row r="59" spans="1:13">
      <c r="K59" s="45"/>
      <c r="L59" s="49"/>
      <c r="M59" s="49"/>
    </row>
    <row r="60" spans="1:13">
      <c r="K60" s="45"/>
      <c r="L60" s="49"/>
      <c r="M60" s="49"/>
    </row>
    <row r="61" spans="1:13">
      <c r="K61" s="45"/>
      <c r="L61" s="49"/>
      <c r="M61" s="49"/>
    </row>
    <row r="62" spans="1:13">
      <c r="K62" s="45"/>
      <c r="L62" s="49"/>
      <c r="M62" s="49"/>
    </row>
    <row r="63" spans="1:13">
      <c r="K63" s="45"/>
      <c r="L63" s="49"/>
      <c r="M63" s="49"/>
    </row>
    <row r="64" spans="1:13">
      <c r="K64" s="45"/>
      <c r="L64" s="49"/>
      <c r="M64" s="49"/>
    </row>
    <row r="65" spans="11:13">
      <c r="K65" s="45"/>
      <c r="L65" s="49"/>
      <c r="M65" s="49"/>
    </row>
    <row r="66" spans="11:13">
      <c r="K66" s="45"/>
      <c r="L66" s="49"/>
      <c r="M66" s="49"/>
    </row>
    <row r="67" spans="11:13">
      <c r="K67" s="45"/>
      <c r="L67" s="49"/>
      <c r="M67" s="49"/>
    </row>
    <row r="68" spans="11:13">
      <c r="K68" s="45"/>
      <c r="L68" s="49"/>
      <c r="M68" s="49"/>
    </row>
    <row r="69" spans="11:13">
      <c r="K69" s="45"/>
      <c r="L69" s="49"/>
      <c r="M69" s="49"/>
    </row>
    <row r="70" spans="11:13">
      <c r="K70" s="45"/>
      <c r="L70" s="49"/>
      <c r="M70" s="49"/>
    </row>
    <row r="71" spans="11:13">
      <c r="K71" s="45"/>
      <c r="L71" s="49"/>
      <c r="M71" s="49"/>
    </row>
    <row r="72" spans="11:13">
      <c r="K72" s="45"/>
      <c r="L72" s="49"/>
      <c r="M72" s="49"/>
    </row>
    <row r="73" spans="11:13">
      <c r="K73" s="45"/>
      <c r="L73" s="49"/>
      <c r="M73" s="49"/>
    </row>
    <row r="74" spans="11:13">
      <c r="K74" s="45"/>
      <c r="L74" s="49"/>
      <c r="M74" s="49"/>
    </row>
    <row r="75" spans="11:13">
      <c r="K75" s="45"/>
      <c r="L75" s="49"/>
      <c r="M75" s="49"/>
    </row>
    <row r="76" spans="11:13">
      <c r="K76" s="45"/>
      <c r="L76" s="49"/>
      <c r="M76" s="49"/>
    </row>
    <row r="77" spans="11:13">
      <c r="K77" s="45"/>
      <c r="L77" s="49"/>
      <c r="M77" s="49"/>
    </row>
    <row r="78" spans="11:13">
      <c r="K78" s="45"/>
      <c r="L78" s="49"/>
      <c r="M78" s="49"/>
    </row>
    <row r="79" spans="11:13">
      <c r="K79" s="45"/>
      <c r="L79" s="49"/>
      <c r="M79" s="49"/>
    </row>
    <row r="80" spans="1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</sheetData>
  <autoFilter ref="A5:L44"/>
  <sortState ref="A6:D36">
    <sortCondition ref="D6:D36"/>
  </sortState>
  <mergeCells count="3">
    <mergeCell ref="I3:K3"/>
    <mergeCell ref="A4:D4"/>
    <mergeCell ref="B43:F4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39"/>
  <sheetViews>
    <sheetView zoomScale="101" zoomScaleNormal="101" workbookViewId="0">
      <pane ySplit="4" topLeftCell="A5" activePane="bottomLeft" state="frozenSplit"/>
      <selection pane="bottomLeft" activeCell="N8" sqref="N8:N34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5042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5043</v>
      </c>
      <c r="B5" s="343" t="s">
        <v>2731</v>
      </c>
      <c r="C5" s="343" t="s">
        <v>2519</v>
      </c>
      <c r="D5" s="431"/>
      <c r="E5" s="431"/>
      <c r="F5" s="431"/>
      <c r="G5" s="344">
        <v>-11456.16</v>
      </c>
      <c r="H5" s="335"/>
      <c r="I5" s="399"/>
      <c r="J5" s="336"/>
      <c r="K5" s="337"/>
      <c r="L5" s="337"/>
      <c r="M5" s="637" t="s">
        <v>138</v>
      </c>
      <c r="N5" s="909" t="s">
        <v>2533</v>
      </c>
      <c r="O5" s="909" t="s">
        <v>134</v>
      </c>
      <c r="P5" s="339" t="s">
        <v>5103</v>
      </c>
      <c r="Q5" s="642"/>
      <c r="R5" s="29"/>
    </row>
    <row r="6" spans="1:18" s="24" customFormat="1" ht="12.75">
      <c r="A6" s="343" t="s">
        <v>5064</v>
      </c>
      <c r="B6" s="343" t="s">
        <v>2731</v>
      </c>
      <c r="C6" s="343" t="s">
        <v>4858</v>
      </c>
      <c r="D6" s="431"/>
      <c r="E6" s="431"/>
      <c r="F6" s="431"/>
      <c r="G6" s="344">
        <v>-11456.16</v>
      </c>
      <c r="H6" s="335"/>
      <c r="I6" s="399"/>
      <c r="J6" s="336"/>
      <c r="K6" s="337"/>
      <c r="L6" s="337"/>
      <c r="M6" s="637" t="s">
        <v>138</v>
      </c>
      <c r="N6" s="909" t="s">
        <v>4897</v>
      </c>
      <c r="O6" s="909" t="s">
        <v>134</v>
      </c>
      <c r="P6" s="339" t="s">
        <v>5108</v>
      </c>
      <c r="Q6" s="642"/>
      <c r="R6" s="29"/>
    </row>
    <row r="7" spans="1:18" s="24" customFormat="1" ht="12.75">
      <c r="A7" s="343" t="s">
        <v>5066</v>
      </c>
      <c r="B7" s="343" t="s">
        <v>2731</v>
      </c>
      <c r="C7" s="431" t="s">
        <v>3463</v>
      </c>
      <c r="D7" s="431"/>
      <c r="E7" s="431"/>
      <c r="F7" s="431"/>
      <c r="G7" s="344">
        <v>-9000.44</v>
      </c>
      <c r="H7" s="335"/>
      <c r="I7" s="399"/>
      <c r="J7" s="336"/>
      <c r="K7" s="337"/>
      <c r="L7" s="337"/>
      <c r="M7" s="637" t="s">
        <v>138</v>
      </c>
      <c r="N7" s="909" t="s">
        <v>3487</v>
      </c>
      <c r="O7" s="909" t="s">
        <v>136</v>
      </c>
      <c r="P7" s="339" t="s">
        <v>5107</v>
      </c>
      <c r="Q7" s="642"/>
      <c r="R7" s="29"/>
    </row>
    <row r="8" spans="1:18" s="24" customFormat="1" ht="12.75">
      <c r="A8" s="571" t="s">
        <v>5043</v>
      </c>
      <c r="B8" s="571" t="s">
        <v>2834</v>
      </c>
      <c r="C8" s="579" t="s">
        <v>5044</v>
      </c>
      <c r="D8" s="431"/>
      <c r="E8" s="431"/>
      <c r="F8" s="431"/>
      <c r="G8" s="572">
        <v>1241.2</v>
      </c>
      <c r="H8" s="335"/>
      <c r="I8" s="399"/>
      <c r="J8" s="336"/>
      <c r="K8" s="337"/>
      <c r="L8" s="337"/>
      <c r="M8" s="637" t="s">
        <v>138</v>
      </c>
      <c r="N8" s="909" t="s">
        <v>5074</v>
      </c>
      <c r="O8" s="909" t="s">
        <v>141</v>
      </c>
      <c r="P8" s="339" t="s">
        <v>5102</v>
      </c>
      <c r="Q8" s="642"/>
      <c r="R8" s="29"/>
    </row>
    <row r="9" spans="1:18" s="24" customFormat="1" ht="12.75">
      <c r="A9" s="571" t="s">
        <v>5043</v>
      </c>
      <c r="B9" s="571" t="s">
        <v>2834</v>
      </c>
      <c r="C9" s="579" t="s">
        <v>5045</v>
      </c>
      <c r="D9" s="431"/>
      <c r="E9" s="431"/>
      <c r="F9" s="431"/>
      <c r="G9" s="572">
        <v>1241.2</v>
      </c>
      <c r="H9" s="335"/>
      <c r="I9" s="399"/>
      <c r="J9" s="336"/>
      <c r="K9" s="337"/>
      <c r="L9" s="337"/>
      <c r="M9" s="637" t="s">
        <v>138</v>
      </c>
      <c r="N9" s="909" t="s">
        <v>5075</v>
      </c>
      <c r="O9" s="909" t="s">
        <v>141</v>
      </c>
      <c r="P9" s="339" t="s">
        <v>5102</v>
      </c>
      <c r="Q9" s="642"/>
      <c r="R9" s="29"/>
    </row>
    <row r="10" spans="1:18" s="24" customFormat="1" ht="12.75">
      <c r="A10" s="571" t="s">
        <v>5043</v>
      </c>
      <c r="B10" s="571" t="s">
        <v>2834</v>
      </c>
      <c r="C10" s="579" t="s">
        <v>5046</v>
      </c>
      <c r="D10" s="431"/>
      <c r="E10" s="431"/>
      <c r="F10" s="431"/>
      <c r="G10" s="572">
        <v>1241.2</v>
      </c>
      <c r="H10" s="335"/>
      <c r="I10" s="399"/>
      <c r="J10" s="336"/>
      <c r="K10" s="337"/>
      <c r="L10" s="337"/>
      <c r="M10" s="637" t="s">
        <v>138</v>
      </c>
      <c r="N10" s="909" t="s">
        <v>5076</v>
      </c>
      <c r="O10" s="909" t="s">
        <v>141</v>
      </c>
      <c r="P10" s="339" t="s">
        <v>5102</v>
      </c>
      <c r="Q10" s="642"/>
      <c r="R10" s="29"/>
    </row>
    <row r="11" spans="1:18" s="24" customFormat="1" ht="12.75">
      <c r="A11" s="571" t="s">
        <v>5043</v>
      </c>
      <c r="B11" s="571" t="s">
        <v>2834</v>
      </c>
      <c r="C11" s="579" t="s">
        <v>5047</v>
      </c>
      <c r="D11" s="431"/>
      <c r="E11" s="431"/>
      <c r="F11" s="431"/>
      <c r="G11" s="572">
        <v>1241.2</v>
      </c>
      <c r="H11" s="335"/>
      <c r="I11" s="399"/>
      <c r="J11" s="336"/>
      <c r="K11" s="337"/>
      <c r="L11" s="337"/>
      <c r="M11" s="637" t="s">
        <v>138</v>
      </c>
      <c r="N11" s="909" t="s">
        <v>5077</v>
      </c>
      <c r="O11" s="909" t="s">
        <v>141</v>
      </c>
      <c r="P11" s="339" t="s">
        <v>5102</v>
      </c>
      <c r="Q11" s="642"/>
      <c r="R11" s="29"/>
    </row>
    <row r="12" spans="1:18" s="24" customFormat="1" ht="12.75">
      <c r="A12" s="571" t="s">
        <v>5043</v>
      </c>
      <c r="B12" s="571" t="s">
        <v>2834</v>
      </c>
      <c r="C12" s="579" t="s">
        <v>5048</v>
      </c>
      <c r="D12" s="431"/>
      <c r="E12" s="431"/>
      <c r="F12" s="431"/>
      <c r="G12" s="572">
        <v>1241.2</v>
      </c>
      <c r="H12" s="335"/>
      <c r="I12" s="399"/>
      <c r="J12" s="336"/>
      <c r="K12" s="337"/>
      <c r="L12" s="337"/>
      <c r="M12" s="637" t="s">
        <v>138</v>
      </c>
      <c r="N12" s="909" t="s">
        <v>5078</v>
      </c>
      <c r="O12" s="909" t="s">
        <v>141</v>
      </c>
      <c r="P12" s="339" t="s">
        <v>5102</v>
      </c>
      <c r="Q12" s="642"/>
      <c r="R12" s="29"/>
    </row>
    <row r="13" spans="1:18" s="24" customFormat="1" ht="12.75">
      <c r="A13" s="571" t="s">
        <v>5049</v>
      </c>
      <c r="B13" s="571" t="s">
        <v>2834</v>
      </c>
      <c r="C13" s="579" t="s">
        <v>5050</v>
      </c>
      <c r="D13" s="431"/>
      <c r="E13" s="431"/>
      <c r="F13" s="431"/>
      <c r="G13" s="572">
        <v>1241.2</v>
      </c>
      <c r="H13" s="335"/>
      <c r="I13" s="399"/>
      <c r="J13" s="336"/>
      <c r="K13" s="337"/>
      <c r="L13" s="337"/>
      <c r="M13" s="637" t="s">
        <v>138</v>
      </c>
      <c r="N13" s="909" t="s">
        <v>5079</v>
      </c>
      <c r="O13" s="909" t="s">
        <v>2905</v>
      </c>
      <c r="P13" s="339" t="s">
        <v>5106</v>
      </c>
      <c r="Q13" s="642"/>
      <c r="R13" s="29"/>
    </row>
    <row r="14" spans="1:18" s="24" customFormat="1" ht="12.75">
      <c r="A14" s="571" t="s">
        <v>5049</v>
      </c>
      <c r="B14" s="571" t="s">
        <v>2834</v>
      </c>
      <c r="C14" s="579" t="s">
        <v>5051</v>
      </c>
      <c r="D14" s="431"/>
      <c r="E14" s="431"/>
      <c r="F14" s="431"/>
      <c r="G14" s="572">
        <v>1241.2</v>
      </c>
      <c r="H14" s="335"/>
      <c r="I14" s="399"/>
      <c r="J14" s="336"/>
      <c r="K14" s="337"/>
      <c r="L14" s="337"/>
      <c r="M14" s="637" t="s">
        <v>138</v>
      </c>
      <c r="N14" s="909" t="s">
        <v>5080</v>
      </c>
      <c r="O14" s="909" t="s">
        <v>2905</v>
      </c>
      <c r="P14" s="339" t="s">
        <v>5106</v>
      </c>
      <c r="Q14" s="642"/>
      <c r="R14" s="29"/>
    </row>
    <row r="15" spans="1:18" s="24" customFormat="1" ht="12.75">
      <c r="A15" s="571" t="s">
        <v>5049</v>
      </c>
      <c r="B15" s="571" t="s">
        <v>2834</v>
      </c>
      <c r="C15" s="579" t="s">
        <v>5052</v>
      </c>
      <c r="D15" s="431"/>
      <c r="E15" s="431"/>
      <c r="F15" s="431"/>
      <c r="G15" s="572">
        <v>1241.2</v>
      </c>
      <c r="H15" s="335"/>
      <c r="I15" s="399"/>
      <c r="J15" s="336"/>
      <c r="K15" s="337"/>
      <c r="L15" s="337"/>
      <c r="M15" s="637" t="s">
        <v>138</v>
      </c>
      <c r="N15" s="909" t="s">
        <v>5081</v>
      </c>
      <c r="O15" s="909" t="s">
        <v>2905</v>
      </c>
      <c r="P15" s="339" t="s">
        <v>5106</v>
      </c>
      <c r="Q15" s="642"/>
      <c r="R15" s="29"/>
    </row>
    <row r="16" spans="1:18" s="24" customFormat="1" ht="12.75">
      <c r="A16" s="571" t="s">
        <v>5049</v>
      </c>
      <c r="B16" s="571" t="s">
        <v>2834</v>
      </c>
      <c r="C16" s="579" t="s">
        <v>5053</v>
      </c>
      <c r="D16" s="431"/>
      <c r="E16" s="431"/>
      <c r="F16" s="431"/>
      <c r="G16" s="572">
        <v>1241.2</v>
      </c>
      <c r="H16" s="335"/>
      <c r="I16" s="399"/>
      <c r="J16" s="336"/>
      <c r="K16" s="337"/>
      <c r="L16" s="337"/>
      <c r="M16" s="637" t="s">
        <v>138</v>
      </c>
      <c r="N16" s="909" t="s">
        <v>5082</v>
      </c>
      <c r="O16" s="909" t="s">
        <v>2905</v>
      </c>
      <c r="P16" s="339" t="s">
        <v>5106</v>
      </c>
      <c r="Q16" s="642"/>
      <c r="R16" s="29"/>
    </row>
    <row r="17" spans="1:18" s="24" customFormat="1" ht="12.75">
      <c r="A17" s="571" t="s">
        <v>5049</v>
      </c>
      <c r="B17" s="571" t="s">
        <v>2834</v>
      </c>
      <c r="C17" s="579" t="s">
        <v>5054</v>
      </c>
      <c r="D17" s="431"/>
      <c r="E17" s="431"/>
      <c r="F17" s="431"/>
      <c r="G17" s="572">
        <v>1241.2</v>
      </c>
      <c r="H17" s="335"/>
      <c r="I17" s="399"/>
      <c r="J17" s="336"/>
      <c r="K17" s="337"/>
      <c r="L17" s="337"/>
      <c r="M17" s="637" t="s">
        <v>138</v>
      </c>
      <c r="N17" s="909" t="s">
        <v>5083</v>
      </c>
      <c r="O17" s="909" t="s">
        <v>2905</v>
      </c>
      <c r="P17" s="339" t="s">
        <v>5106</v>
      </c>
      <c r="Q17" s="642"/>
      <c r="R17" s="29"/>
    </row>
    <row r="18" spans="1:18" s="24" customFormat="1" ht="12.75">
      <c r="A18" s="571" t="s">
        <v>5049</v>
      </c>
      <c r="B18" s="571" t="s">
        <v>2834</v>
      </c>
      <c r="C18" s="579" t="s">
        <v>5055</v>
      </c>
      <c r="D18" s="431"/>
      <c r="E18" s="431"/>
      <c r="F18" s="431"/>
      <c r="G18" s="572">
        <v>1241.2</v>
      </c>
      <c r="H18" s="335"/>
      <c r="I18" s="399"/>
      <c r="J18" s="336"/>
      <c r="K18" s="337"/>
      <c r="L18" s="337"/>
      <c r="M18" s="637" t="s">
        <v>138</v>
      </c>
      <c r="N18" s="909" t="s">
        <v>5084</v>
      </c>
      <c r="O18" s="909" t="s">
        <v>2905</v>
      </c>
      <c r="P18" s="339" t="s">
        <v>5106</v>
      </c>
      <c r="Q18" s="642"/>
      <c r="R18" s="29"/>
    </row>
    <row r="19" spans="1:18" s="24" customFormat="1" ht="12.75">
      <c r="A19" s="571" t="s">
        <v>5049</v>
      </c>
      <c r="B19" s="571" t="s">
        <v>2834</v>
      </c>
      <c r="C19" s="579" t="s">
        <v>5056</v>
      </c>
      <c r="D19" s="431"/>
      <c r="E19" s="431"/>
      <c r="F19" s="431"/>
      <c r="G19" s="572">
        <v>1241.2</v>
      </c>
      <c r="H19" s="335"/>
      <c r="I19" s="399"/>
      <c r="J19" s="336"/>
      <c r="K19" s="337"/>
      <c r="L19" s="337"/>
      <c r="M19" s="637" t="s">
        <v>138</v>
      </c>
      <c r="N19" s="909" t="s">
        <v>5085</v>
      </c>
      <c r="O19" s="909" t="s">
        <v>2905</v>
      </c>
      <c r="P19" s="339" t="s">
        <v>5106</v>
      </c>
      <c r="Q19" s="642"/>
      <c r="R19" s="29"/>
    </row>
    <row r="20" spans="1:18" s="24" customFormat="1" ht="12.75">
      <c r="A20" s="571" t="s">
        <v>5049</v>
      </c>
      <c r="B20" s="571" t="s">
        <v>2834</v>
      </c>
      <c r="C20" s="579" t="s">
        <v>5057</v>
      </c>
      <c r="D20" s="431"/>
      <c r="E20" s="431"/>
      <c r="F20" s="431"/>
      <c r="G20" s="572">
        <v>1241.2</v>
      </c>
      <c r="H20" s="335"/>
      <c r="I20" s="399"/>
      <c r="J20" s="336"/>
      <c r="K20" s="337"/>
      <c r="L20" s="337"/>
      <c r="M20" s="637" t="s">
        <v>138</v>
      </c>
      <c r="N20" s="909" t="s">
        <v>5086</v>
      </c>
      <c r="O20" s="909" t="s">
        <v>2905</v>
      </c>
      <c r="P20" s="339" t="s">
        <v>5106</v>
      </c>
      <c r="Q20" s="642"/>
      <c r="R20" s="29"/>
    </row>
    <row r="21" spans="1:18" s="24" customFormat="1" ht="12.75">
      <c r="A21" s="571" t="s">
        <v>5049</v>
      </c>
      <c r="B21" s="571" t="s">
        <v>2834</v>
      </c>
      <c r="C21" s="579" t="s">
        <v>5058</v>
      </c>
      <c r="D21" s="431"/>
      <c r="E21" s="431"/>
      <c r="F21" s="431"/>
      <c r="G21" s="572">
        <v>1241.2</v>
      </c>
      <c r="H21" s="335"/>
      <c r="I21" s="399"/>
      <c r="J21" s="336"/>
      <c r="K21" s="337"/>
      <c r="L21" s="337"/>
      <c r="M21" s="637" t="s">
        <v>138</v>
      </c>
      <c r="N21" s="909" t="s">
        <v>5087</v>
      </c>
      <c r="O21" s="909" t="s">
        <v>2905</v>
      </c>
      <c r="P21" s="339" t="s">
        <v>5106</v>
      </c>
      <c r="Q21" s="642"/>
      <c r="R21" s="29"/>
    </row>
    <row r="22" spans="1:18" s="24" customFormat="1" ht="12.75">
      <c r="A22" s="571" t="s">
        <v>5049</v>
      </c>
      <c r="B22" s="571" t="s">
        <v>2834</v>
      </c>
      <c r="C22" s="579" t="s">
        <v>5059</v>
      </c>
      <c r="D22" s="431"/>
      <c r="E22" s="431"/>
      <c r="F22" s="431"/>
      <c r="G22" s="572">
        <v>1241.2</v>
      </c>
      <c r="H22" s="335"/>
      <c r="I22" s="399"/>
      <c r="J22" s="336"/>
      <c r="K22" s="337"/>
      <c r="L22" s="337"/>
      <c r="M22" s="637" t="s">
        <v>138</v>
      </c>
      <c r="N22" s="909" t="s">
        <v>5088</v>
      </c>
      <c r="O22" s="909" t="s">
        <v>2905</v>
      </c>
      <c r="P22" s="339" t="s">
        <v>5106</v>
      </c>
      <c r="Q22" s="642"/>
      <c r="R22" s="29"/>
    </row>
    <row r="23" spans="1:18" s="24" customFormat="1" ht="12.75">
      <c r="A23" s="571" t="s">
        <v>5049</v>
      </c>
      <c r="B23" s="571" t="s">
        <v>2834</v>
      </c>
      <c r="C23" s="579" t="s">
        <v>5060</v>
      </c>
      <c r="D23" s="431"/>
      <c r="E23" s="431"/>
      <c r="F23" s="431"/>
      <c r="G23" s="572">
        <v>1241.2</v>
      </c>
      <c r="H23" s="335"/>
      <c r="I23" s="399"/>
      <c r="J23" s="336"/>
      <c r="K23" s="337"/>
      <c r="L23" s="337"/>
      <c r="M23" s="637" t="s">
        <v>138</v>
      </c>
      <c r="N23" s="909" t="s">
        <v>5089</v>
      </c>
      <c r="O23" s="909" t="s">
        <v>2905</v>
      </c>
      <c r="P23" s="339" t="s">
        <v>5106</v>
      </c>
      <c r="Q23" s="642"/>
      <c r="R23" s="29"/>
    </row>
    <row r="24" spans="1:18" s="24" customFormat="1" ht="12.75">
      <c r="A24" s="571" t="s">
        <v>5049</v>
      </c>
      <c r="B24" s="571" t="s">
        <v>2834</v>
      </c>
      <c r="C24" s="579" t="s">
        <v>5061</v>
      </c>
      <c r="D24" s="431"/>
      <c r="E24" s="431"/>
      <c r="F24" s="431"/>
      <c r="G24" s="572">
        <v>1241.2</v>
      </c>
      <c r="H24" s="335"/>
      <c r="I24" s="399"/>
      <c r="J24" s="336"/>
      <c r="K24" s="337"/>
      <c r="L24" s="337"/>
      <c r="M24" s="637" t="s">
        <v>138</v>
      </c>
      <c r="N24" s="909" t="s">
        <v>5090</v>
      </c>
      <c r="O24" s="909" t="s">
        <v>2905</v>
      </c>
      <c r="P24" s="339" t="s">
        <v>5106</v>
      </c>
      <c r="Q24" s="642"/>
      <c r="R24" s="29"/>
    </row>
    <row r="25" spans="1:18" s="24" customFormat="1" ht="12.75">
      <c r="A25" s="571" t="s">
        <v>5049</v>
      </c>
      <c r="B25" s="571" t="s">
        <v>2834</v>
      </c>
      <c r="C25" s="579" t="s">
        <v>5062</v>
      </c>
      <c r="D25" s="431"/>
      <c r="E25" s="431"/>
      <c r="F25" s="431"/>
      <c r="G25" s="572">
        <v>1241.2</v>
      </c>
      <c r="H25" s="335"/>
      <c r="I25" s="399"/>
      <c r="J25" s="336"/>
      <c r="K25" s="337"/>
      <c r="L25" s="337"/>
      <c r="M25" s="637" t="s">
        <v>138</v>
      </c>
      <c r="N25" s="909" t="s">
        <v>5091</v>
      </c>
      <c r="O25" s="909" t="s">
        <v>2905</v>
      </c>
      <c r="P25" s="339" t="s">
        <v>5106</v>
      </c>
      <c r="Q25" s="642"/>
      <c r="R25" s="29"/>
    </row>
    <row r="26" spans="1:18" s="24" customFormat="1" ht="12.75">
      <c r="A26" s="571" t="s">
        <v>5049</v>
      </c>
      <c r="B26" s="571" t="s">
        <v>2834</v>
      </c>
      <c r="C26" s="579" t="s">
        <v>5063</v>
      </c>
      <c r="D26" s="431"/>
      <c r="E26" s="431"/>
      <c r="F26" s="431"/>
      <c r="G26" s="572">
        <v>1241.2</v>
      </c>
      <c r="H26" s="335"/>
      <c r="I26" s="399"/>
      <c r="J26" s="336"/>
      <c r="K26" s="337"/>
      <c r="L26" s="337"/>
      <c r="M26" s="637" t="s">
        <v>138</v>
      </c>
      <c r="N26" s="909" t="s">
        <v>5092</v>
      </c>
      <c r="O26" s="909" t="s">
        <v>2905</v>
      </c>
      <c r="P26" s="339" t="s">
        <v>5106</v>
      </c>
      <c r="Q26" s="642"/>
      <c r="R26" s="29"/>
    </row>
    <row r="27" spans="1:18" s="24" customFormat="1" ht="12.75">
      <c r="A27" s="571" t="s">
        <v>5064</v>
      </c>
      <c r="B27" s="571" t="s">
        <v>2834</v>
      </c>
      <c r="C27" s="579" t="s">
        <v>5065</v>
      </c>
      <c r="D27" s="431"/>
      <c r="E27" s="431"/>
      <c r="F27" s="431"/>
      <c r="G27" s="572">
        <v>1241.2</v>
      </c>
      <c r="H27" s="335"/>
      <c r="I27" s="399"/>
      <c r="J27" s="336"/>
      <c r="K27" s="337"/>
      <c r="L27" s="337"/>
      <c r="M27" s="637" t="s">
        <v>138</v>
      </c>
      <c r="N27" s="909" t="s">
        <v>5093</v>
      </c>
      <c r="O27" s="909" t="s">
        <v>298</v>
      </c>
      <c r="P27" s="339" t="s">
        <v>5105</v>
      </c>
      <c r="Q27" s="642"/>
      <c r="R27" s="29"/>
    </row>
    <row r="28" spans="1:18" s="24" customFormat="1" ht="12.75">
      <c r="A28" s="571" t="s">
        <v>5066</v>
      </c>
      <c r="B28" s="571" t="s">
        <v>2834</v>
      </c>
      <c r="C28" s="579" t="s">
        <v>5067</v>
      </c>
      <c r="D28" s="431"/>
      <c r="E28" s="431"/>
      <c r="F28" s="431"/>
      <c r="G28" s="572">
        <v>1241.2</v>
      </c>
      <c r="H28" s="335"/>
      <c r="I28" s="399"/>
      <c r="J28" s="336"/>
      <c r="K28" s="337"/>
      <c r="L28" s="337"/>
      <c r="M28" s="637" t="s">
        <v>138</v>
      </c>
      <c r="N28" s="909" t="s">
        <v>5094</v>
      </c>
      <c r="O28" s="909" t="s">
        <v>136</v>
      </c>
      <c r="P28" s="339" t="s">
        <v>5104</v>
      </c>
      <c r="Q28" s="642"/>
      <c r="R28" s="29"/>
    </row>
    <row r="29" spans="1:18" s="24" customFormat="1" ht="12.75">
      <c r="A29" s="571" t="s">
        <v>5066</v>
      </c>
      <c r="B29" s="571" t="s">
        <v>2834</v>
      </c>
      <c r="C29" s="579" t="s">
        <v>5068</v>
      </c>
      <c r="D29" s="431"/>
      <c r="E29" s="431"/>
      <c r="F29" s="431"/>
      <c r="G29" s="572">
        <v>1241.2</v>
      </c>
      <c r="H29" s="335"/>
      <c r="I29" s="399"/>
      <c r="J29" s="336"/>
      <c r="K29" s="337"/>
      <c r="L29" s="337"/>
      <c r="M29" s="637" t="s">
        <v>138</v>
      </c>
      <c r="N29" s="909" t="s">
        <v>5095</v>
      </c>
      <c r="O29" s="909" t="s">
        <v>136</v>
      </c>
      <c r="P29" s="339" t="s">
        <v>5104</v>
      </c>
      <c r="Q29" s="642"/>
      <c r="R29" s="29"/>
    </row>
    <row r="30" spans="1:18" s="24" customFormat="1" ht="12.75">
      <c r="A30" s="571" t="s">
        <v>5066</v>
      </c>
      <c r="B30" s="571" t="s">
        <v>2834</v>
      </c>
      <c r="C30" s="579" t="s">
        <v>5069</v>
      </c>
      <c r="D30" s="431"/>
      <c r="E30" s="431"/>
      <c r="F30" s="431"/>
      <c r="G30" s="572">
        <v>1241.2</v>
      </c>
      <c r="H30" s="335"/>
      <c r="I30" s="399"/>
      <c r="J30" s="336"/>
      <c r="K30" s="337"/>
      <c r="L30" s="337"/>
      <c r="M30" s="637" t="s">
        <v>138</v>
      </c>
      <c r="N30" s="909" t="s">
        <v>5096</v>
      </c>
      <c r="O30" s="909" t="s">
        <v>136</v>
      </c>
      <c r="P30" s="339" t="s">
        <v>5104</v>
      </c>
      <c r="Q30" s="642"/>
      <c r="R30" s="29"/>
    </row>
    <row r="31" spans="1:18" s="24" customFormat="1" ht="12.75">
      <c r="A31" s="571" t="s">
        <v>5066</v>
      </c>
      <c r="B31" s="571" t="s">
        <v>2834</v>
      </c>
      <c r="C31" s="579" t="s">
        <v>5070</v>
      </c>
      <c r="D31" s="431"/>
      <c r="E31" s="431"/>
      <c r="F31" s="431"/>
      <c r="G31" s="572">
        <v>1241.2</v>
      </c>
      <c r="H31" s="335"/>
      <c r="I31" s="399"/>
      <c r="J31" s="336"/>
      <c r="K31" s="337"/>
      <c r="L31" s="337"/>
      <c r="M31" s="637" t="s">
        <v>138</v>
      </c>
      <c r="N31" s="909" t="s">
        <v>5097</v>
      </c>
      <c r="O31" s="909" t="s">
        <v>457</v>
      </c>
      <c r="P31" s="339" t="s">
        <v>5104</v>
      </c>
      <c r="Q31" s="642"/>
      <c r="R31" s="29"/>
    </row>
    <row r="32" spans="1:18" s="24" customFormat="1" ht="12.75">
      <c r="A32" s="571" t="s">
        <v>5066</v>
      </c>
      <c r="B32" s="571" t="s">
        <v>2834</v>
      </c>
      <c r="C32" s="579" t="s">
        <v>5071</v>
      </c>
      <c r="D32" s="431"/>
      <c r="E32" s="431"/>
      <c r="F32" s="431"/>
      <c r="G32" s="572">
        <v>1241.2</v>
      </c>
      <c r="H32" s="335"/>
      <c r="I32" s="399"/>
      <c r="J32" s="336"/>
      <c r="K32" s="337"/>
      <c r="L32" s="337"/>
      <c r="M32" s="637" t="s">
        <v>138</v>
      </c>
      <c r="N32" s="909" t="s">
        <v>5098</v>
      </c>
      <c r="O32" s="909" t="s">
        <v>298</v>
      </c>
      <c r="P32" s="339" t="s">
        <v>5104</v>
      </c>
      <c r="Q32" s="642"/>
      <c r="R32" s="29"/>
    </row>
    <row r="33" spans="1:18" s="24" customFormat="1" ht="12.75">
      <c r="A33" s="571" t="s">
        <v>5066</v>
      </c>
      <c r="B33" s="571" t="s">
        <v>2834</v>
      </c>
      <c r="C33" s="579" t="s">
        <v>5072</v>
      </c>
      <c r="D33" s="431"/>
      <c r="E33" s="431"/>
      <c r="F33" s="431"/>
      <c r="G33" s="572">
        <v>1241.2</v>
      </c>
      <c r="H33" s="335"/>
      <c r="I33" s="399"/>
      <c r="J33" s="336"/>
      <c r="K33" s="337"/>
      <c r="L33" s="337"/>
      <c r="M33" s="637" t="s">
        <v>138</v>
      </c>
      <c r="N33" s="909" t="s">
        <v>5099</v>
      </c>
      <c r="O33" s="909" t="s">
        <v>565</v>
      </c>
      <c r="P33" s="339" t="s">
        <v>5104</v>
      </c>
      <c r="Q33" s="642"/>
      <c r="R33" s="29"/>
    </row>
    <row r="34" spans="1:18" s="24" customFormat="1" ht="12.75">
      <c r="A34" s="571" t="s">
        <v>5066</v>
      </c>
      <c r="B34" s="571" t="s">
        <v>2834</v>
      </c>
      <c r="C34" s="579" t="s">
        <v>5073</v>
      </c>
      <c r="D34" s="431"/>
      <c r="E34" s="431"/>
      <c r="F34" s="431"/>
      <c r="G34" s="572">
        <v>1241.2</v>
      </c>
      <c r="H34" s="335"/>
      <c r="I34" s="399"/>
      <c r="J34" s="336"/>
      <c r="K34" s="337"/>
      <c r="L34" s="337"/>
      <c r="M34" s="637" t="s">
        <v>138</v>
      </c>
      <c r="N34" s="909" t="s">
        <v>5100</v>
      </c>
      <c r="O34" s="909" t="s">
        <v>565</v>
      </c>
      <c r="P34" s="339" t="s">
        <v>5104</v>
      </c>
      <c r="Q34" s="642"/>
      <c r="R34" s="29"/>
    </row>
    <row r="35" spans="1:18" s="24" customFormat="1" ht="12.75">
      <c r="A35" s="341"/>
      <c r="B35" s="341"/>
      <c r="C35" s="341"/>
      <c r="D35" s="431"/>
      <c r="E35" s="431"/>
      <c r="F35" s="431"/>
      <c r="G35" s="353"/>
      <c r="H35" s="335"/>
      <c r="I35" s="399"/>
      <c r="J35" s="336"/>
      <c r="K35" s="337"/>
      <c r="L35" s="337"/>
      <c r="M35" s="637"/>
      <c r="N35" s="909"/>
      <c r="O35" s="909"/>
      <c r="P35" s="339"/>
      <c r="Q35" s="642"/>
      <c r="R35" s="29"/>
    </row>
    <row r="36" spans="1:18" s="24" customFormat="1" ht="12.75">
      <c r="A36" s="341"/>
      <c r="B36" s="341"/>
      <c r="C36" s="910"/>
      <c r="D36" s="431"/>
      <c r="E36" s="431"/>
      <c r="F36" s="431"/>
      <c r="G36" s="353"/>
      <c r="H36" s="335"/>
      <c r="I36" s="399"/>
      <c r="J36" s="336"/>
      <c r="K36" s="337"/>
      <c r="L36" s="337"/>
      <c r="M36" s="637"/>
      <c r="N36" s="339"/>
      <c r="O36" s="339"/>
      <c r="P36" s="339"/>
      <c r="Q36" s="642"/>
      <c r="R36" s="29"/>
    </row>
    <row r="37" spans="1:18" s="24" customFormat="1" ht="13.5" thickBot="1">
      <c r="A37" s="499"/>
      <c r="B37" s="431"/>
      <c r="C37"/>
      <c r="D37" s="334"/>
      <c r="E37" s="333"/>
      <c r="F37" s="333"/>
      <c r="G37" s="2"/>
      <c r="H37" s="335"/>
      <c r="I37" s="399"/>
      <c r="J37" s="336"/>
      <c r="K37" s="337"/>
      <c r="L37" s="337"/>
      <c r="M37" s="338"/>
      <c r="N37" s="339"/>
      <c r="O37" s="339"/>
      <c r="P37" s="339"/>
      <c r="Q37" s="28"/>
      <c r="R37" s="29"/>
    </row>
    <row r="38" spans="1:18" s="32" customFormat="1" ht="12.75" thickBot="1">
      <c r="A38" s="39"/>
      <c r="B38" s="10"/>
      <c r="C38" s="10"/>
      <c r="D38" s="72">
        <f>SUM(D5:D37)</f>
        <v>0</v>
      </c>
      <c r="E38" s="10"/>
      <c r="F38" s="10"/>
      <c r="G38" s="72">
        <f>SUM(G5:G37)</f>
        <v>1599.640000000011</v>
      </c>
      <c r="H38" s="22"/>
      <c r="I38" s="72">
        <f>SUM(I5:I37)</f>
        <v>0</v>
      </c>
      <c r="J38" s="72">
        <f>SUM(J5:J37)</f>
        <v>0</v>
      </c>
      <c r="K38" s="36"/>
      <c r="L38" s="10"/>
      <c r="M38" s="34"/>
      <c r="N38" s="37" t="s">
        <v>223</v>
      </c>
      <c r="O38" s="38">
        <f>SUM(I38:K38)</f>
        <v>0</v>
      </c>
      <c r="Q38" s="33"/>
      <c r="R38" s="9"/>
    </row>
    <row r="39" spans="1:18" s="32" customFormat="1">
      <c r="A39" s="39"/>
      <c r="B39" s="10"/>
      <c r="C39" s="559"/>
      <c r="D39" s="10"/>
      <c r="E39" s="10"/>
      <c r="F39" s="10"/>
      <c r="G39" s="559"/>
      <c r="H39" s="22"/>
      <c r="I39" s="10"/>
      <c r="J39" s="10"/>
      <c r="K39" s="10"/>
      <c r="L39" s="10"/>
      <c r="M39" s="34"/>
      <c r="N39" s="35"/>
      <c r="O39" s="31"/>
      <c r="Q39" s="33"/>
      <c r="R39" s="9"/>
    </row>
  </sheetData>
  <autoFilter ref="A4:R38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opLeftCell="A7" workbookViewId="0">
      <selection activeCell="J21" sqref="J21"/>
    </sheetView>
  </sheetViews>
  <sheetFormatPr baseColWidth="10" defaultRowHeight="12.75"/>
  <cols>
    <col min="6" max="6" width="19.7109375" bestFit="1" customWidth="1"/>
  </cols>
  <sheetData>
    <row r="1" spans="1:7">
      <c r="A1" s="343" t="s">
        <v>5043</v>
      </c>
      <c r="B1" s="343">
        <v>7300038990</v>
      </c>
      <c r="C1" s="343" t="s">
        <v>2730</v>
      </c>
      <c r="D1" s="343" t="s">
        <v>2519</v>
      </c>
      <c r="E1" s="343" t="s">
        <v>4099</v>
      </c>
      <c r="F1" s="343" t="s">
        <v>2731</v>
      </c>
      <c r="G1" s="344">
        <v>-11456.16</v>
      </c>
    </row>
    <row r="2" spans="1:7">
      <c r="A2" s="343" t="s">
        <v>5064</v>
      </c>
      <c r="B2" s="343">
        <v>7300039257</v>
      </c>
      <c r="C2" s="343" t="s">
        <v>2730</v>
      </c>
      <c r="D2" s="343" t="s">
        <v>4858</v>
      </c>
      <c r="E2" s="343" t="s">
        <v>4751</v>
      </c>
      <c r="F2" s="343" t="s">
        <v>2731</v>
      </c>
      <c r="G2" s="344">
        <v>-11456.16</v>
      </c>
    </row>
    <row r="3" spans="1:7">
      <c r="A3" s="343" t="s">
        <v>5066</v>
      </c>
      <c r="B3" s="343">
        <v>7300039469</v>
      </c>
      <c r="C3" s="343" t="s">
        <v>2730</v>
      </c>
      <c r="D3" s="343" t="s">
        <v>3463</v>
      </c>
      <c r="E3" s="343" t="s">
        <v>3737</v>
      </c>
      <c r="F3" s="343" t="s">
        <v>2731</v>
      </c>
      <c r="G3" s="344">
        <v>-9000.44</v>
      </c>
    </row>
    <row r="4" spans="1:7">
      <c r="A4" s="571" t="s">
        <v>5043</v>
      </c>
      <c r="B4" s="571">
        <v>7400201628</v>
      </c>
      <c r="C4" s="571" t="s">
        <v>2742</v>
      </c>
      <c r="D4" s="571" t="s">
        <v>5044</v>
      </c>
      <c r="E4" s="571" t="s">
        <v>157</v>
      </c>
      <c r="F4" s="571" t="s">
        <v>2834</v>
      </c>
      <c r="G4" s="572">
        <v>1241.2</v>
      </c>
    </row>
    <row r="5" spans="1:7">
      <c r="A5" s="571" t="s">
        <v>5043</v>
      </c>
      <c r="B5" s="571">
        <v>7400201643</v>
      </c>
      <c r="C5" s="571" t="s">
        <v>2742</v>
      </c>
      <c r="D5" s="571" t="s">
        <v>5045</v>
      </c>
      <c r="E5" s="571" t="s">
        <v>157</v>
      </c>
      <c r="F5" s="571" t="s">
        <v>2834</v>
      </c>
      <c r="G5" s="572">
        <v>1241.2</v>
      </c>
    </row>
    <row r="6" spans="1:7">
      <c r="A6" s="571" t="s">
        <v>5043</v>
      </c>
      <c r="B6" s="571">
        <v>7400201644</v>
      </c>
      <c r="C6" s="571" t="s">
        <v>2742</v>
      </c>
      <c r="D6" s="571" t="s">
        <v>5046</v>
      </c>
      <c r="E6" s="571" t="s">
        <v>157</v>
      </c>
      <c r="F6" s="571" t="s">
        <v>2834</v>
      </c>
      <c r="G6" s="572">
        <v>1241.2</v>
      </c>
    </row>
    <row r="7" spans="1:7">
      <c r="A7" s="571" t="s">
        <v>5043</v>
      </c>
      <c r="B7" s="571">
        <v>7400201645</v>
      </c>
      <c r="C7" s="571" t="s">
        <v>2742</v>
      </c>
      <c r="D7" s="571" t="s">
        <v>5047</v>
      </c>
      <c r="E7" s="571" t="s">
        <v>157</v>
      </c>
      <c r="F7" s="571" t="s">
        <v>2834</v>
      </c>
      <c r="G7" s="572">
        <v>1241.2</v>
      </c>
    </row>
    <row r="8" spans="1:7">
      <c r="A8" s="571" t="s">
        <v>5043</v>
      </c>
      <c r="B8" s="571">
        <v>7400201646</v>
      </c>
      <c r="C8" s="571" t="s">
        <v>2742</v>
      </c>
      <c r="D8" s="571" t="s">
        <v>5048</v>
      </c>
      <c r="E8" s="571" t="s">
        <v>157</v>
      </c>
      <c r="F8" s="571" t="s">
        <v>2834</v>
      </c>
      <c r="G8" s="572">
        <v>1241.2</v>
      </c>
    </row>
    <row r="9" spans="1:7">
      <c r="A9" s="571" t="s">
        <v>5049</v>
      </c>
      <c r="B9" s="571">
        <v>7400201769</v>
      </c>
      <c r="C9" s="571" t="s">
        <v>2742</v>
      </c>
      <c r="D9" s="571" t="s">
        <v>5050</v>
      </c>
      <c r="E9" s="571" t="s">
        <v>157</v>
      </c>
      <c r="F9" s="571" t="s">
        <v>2834</v>
      </c>
      <c r="G9" s="572">
        <v>1241.2</v>
      </c>
    </row>
    <row r="10" spans="1:7">
      <c r="A10" s="571" t="s">
        <v>5049</v>
      </c>
      <c r="B10" s="571">
        <v>7400201772</v>
      </c>
      <c r="C10" s="571" t="s">
        <v>2742</v>
      </c>
      <c r="D10" s="571" t="s">
        <v>5051</v>
      </c>
      <c r="E10" s="571" t="s">
        <v>157</v>
      </c>
      <c r="F10" s="571" t="s">
        <v>2834</v>
      </c>
      <c r="G10" s="572">
        <v>1241.2</v>
      </c>
    </row>
    <row r="11" spans="1:7">
      <c r="A11" s="571" t="s">
        <v>5049</v>
      </c>
      <c r="B11" s="571">
        <v>7400201776</v>
      </c>
      <c r="C11" s="571" t="s">
        <v>2742</v>
      </c>
      <c r="D11" s="571" t="s">
        <v>5052</v>
      </c>
      <c r="E11" s="571" t="s">
        <v>157</v>
      </c>
      <c r="F11" s="571" t="s">
        <v>2834</v>
      </c>
      <c r="G11" s="572">
        <v>1241.2</v>
      </c>
    </row>
    <row r="12" spans="1:7">
      <c r="A12" s="571" t="s">
        <v>5049</v>
      </c>
      <c r="B12" s="571">
        <v>7400201779</v>
      </c>
      <c r="C12" s="571" t="s">
        <v>2742</v>
      </c>
      <c r="D12" s="571" t="s">
        <v>5053</v>
      </c>
      <c r="E12" s="571" t="s">
        <v>157</v>
      </c>
      <c r="F12" s="571" t="s">
        <v>2834</v>
      </c>
      <c r="G12" s="572">
        <v>1241.2</v>
      </c>
    </row>
    <row r="13" spans="1:7">
      <c r="A13" s="571" t="s">
        <v>5049</v>
      </c>
      <c r="B13" s="571">
        <v>7400201782</v>
      </c>
      <c r="C13" s="571" t="s">
        <v>2742</v>
      </c>
      <c r="D13" s="571" t="s">
        <v>5054</v>
      </c>
      <c r="E13" s="571" t="s">
        <v>157</v>
      </c>
      <c r="F13" s="571" t="s">
        <v>2834</v>
      </c>
      <c r="G13" s="572">
        <v>1241.2</v>
      </c>
    </row>
    <row r="14" spans="1:7">
      <c r="A14" s="571" t="s">
        <v>5049</v>
      </c>
      <c r="B14" s="571">
        <v>7400201785</v>
      </c>
      <c r="C14" s="571" t="s">
        <v>2742</v>
      </c>
      <c r="D14" s="571" t="s">
        <v>5055</v>
      </c>
      <c r="E14" s="571" t="s">
        <v>157</v>
      </c>
      <c r="F14" s="571" t="s">
        <v>2834</v>
      </c>
      <c r="G14" s="572">
        <v>1241.2</v>
      </c>
    </row>
    <row r="15" spans="1:7">
      <c r="A15" s="571" t="s">
        <v>5049</v>
      </c>
      <c r="B15" s="571">
        <v>7400201788</v>
      </c>
      <c r="C15" s="571" t="s">
        <v>2742</v>
      </c>
      <c r="D15" s="571" t="s">
        <v>5056</v>
      </c>
      <c r="E15" s="571" t="s">
        <v>157</v>
      </c>
      <c r="F15" s="571" t="s">
        <v>2834</v>
      </c>
      <c r="G15" s="572">
        <v>1241.2</v>
      </c>
    </row>
    <row r="16" spans="1:7">
      <c r="A16" s="571" t="s">
        <v>5049</v>
      </c>
      <c r="B16" s="571">
        <v>7400201792</v>
      </c>
      <c r="C16" s="571" t="s">
        <v>2742</v>
      </c>
      <c r="D16" s="571" t="s">
        <v>5057</v>
      </c>
      <c r="E16" s="571" t="s">
        <v>157</v>
      </c>
      <c r="F16" s="571" t="s">
        <v>2834</v>
      </c>
      <c r="G16" s="572">
        <v>1241.2</v>
      </c>
    </row>
    <row r="17" spans="1:7">
      <c r="A17" s="571" t="s">
        <v>5049</v>
      </c>
      <c r="B17" s="571">
        <v>7400201796</v>
      </c>
      <c r="C17" s="571" t="s">
        <v>2742</v>
      </c>
      <c r="D17" s="571" t="s">
        <v>5058</v>
      </c>
      <c r="E17" s="571" t="s">
        <v>157</v>
      </c>
      <c r="F17" s="571" t="s">
        <v>2834</v>
      </c>
      <c r="G17" s="572">
        <v>1241.2</v>
      </c>
    </row>
    <row r="18" spans="1:7">
      <c r="A18" s="571" t="s">
        <v>5049</v>
      </c>
      <c r="B18" s="571">
        <v>7400201800</v>
      </c>
      <c r="C18" s="571" t="s">
        <v>2742</v>
      </c>
      <c r="D18" s="571" t="s">
        <v>5059</v>
      </c>
      <c r="E18" s="571" t="s">
        <v>157</v>
      </c>
      <c r="F18" s="571" t="s">
        <v>2834</v>
      </c>
      <c r="G18" s="572">
        <v>1241.2</v>
      </c>
    </row>
    <row r="19" spans="1:7">
      <c r="A19" s="571" t="s">
        <v>5049</v>
      </c>
      <c r="B19" s="571">
        <v>7400201804</v>
      </c>
      <c r="C19" s="571" t="s">
        <v>2742</v>
      </c>
      <c r="D19" s="571" t="s">
        <v>5060</v>
      </c>
      <c r="E19" s="571" t="s">
        <v>157</v>
      </c>
      <c r="F19" s="571" t="s">
        <v>2834</v>
      </c>
      <c r="G19" s="572">
        <v>1241.2</v>
      </c>
    </row>
    <row r="20" spans="1:7">
      <c r="A20" s="571" t="s">
        <v>5049</v>
      </c>
      <c r="B20" s="571">
        <v>7400201808</v>
      </c>
      <c r="C20" s="571" t="s">
        <v>2742</v>
      </c>
      <c r="D20" s="571" t="s">
        <v>5061</v>
      </c>
      <c r="E20" s="571" t="s">
        <v>157</v>
      </c>
      <c r="F20" s="571" t="s">
        <v>2834</v>
      </c>
      <c r="G20" s="572">
        <v>1241.2</v>
      </c>
    </row>
    <row r="21" spans="1:7">
      <c r="A21" s="571" t="s">
        <v>5049</v>
      </c>
      <c r="B21" s="571">
        <v>7400201812</v>
      </c>
      <c r="C21" s="571" t="s">
        <v>2742</v>
      </c>
      <c r="D21" s="571" t="s">
        <v>5062</v>
      </c>
      <c r="E21" s="571" t="s">
        <v>157</v>
      </c>
      <c r="F21" s="571" t="s">
        <v>2834</v>
      </c>
      <c r="G21" s="572">
        <v>1241.2</v>
      </c>
    </row>
    <row r="22" spans="1:7">
      <c r="A22" s="571" t="s">
        <v>5049</v>
      </c>
      <c r="B22" s="571">
        <v>7400201816</v>
      </c>
      <c r="C22" s="571" t="s">
        <v>2742</v>
      </c>
      <c r="D22" s="571" t="s">
        <v>5063</v>
      </c>
      <c r="E22" s="571" t="s">
        <v>157</v>
      </c>
      <c r="F22" s="571" t="s">
        <v>2834</v>
      </c>
      <c r="G22" s="572">
        <v>1241.2</v>
      </c>
    </row>
    <row r="23" spans="1:7">
      <c r="A23" s="571" t="s">
        <v>5064</v>
      </c>
      <c r="B23" s="571">
        <v>7400201922</v>
      </c>
      <c r="C23" s="571" t="s">
        <v>2742</v>
      </c>
      <c r="D23" s="571" t="s">
        <v>5065</v>
      </c>
      <c r="E23" s="571" t="s">
        <v>157</v>
      </c>
      <c r="F23" s="571" t="s">
        <v>2834</v>
      </c>
      <c r="G23" s="572">
        <v>1241.2</v>
      </c>
    </row>
    <row r="24" spans="1:7">
      <c r="A24" s="571" t="s">
        <v>5066</v>
      </c>
      <c r="B24" s="571">
        <v>7400202318</v>
      </c>
      <c r="C24" s="571" t="s">
        <v>2742</v>
      </c>
      <c r="D24" s="571" t="s">
        <v>5067</v>
      </c>
      <c r="E24" s="571" t="s">
        <v>157</v>
      </c>
      <c r="F24" s="571" t="s">
        <v>2834</v>
      </c>
      <c r="G24" s="572">
        <v>1241.2</v>
      </c>
    </row>
    <row r="25" spans="1:7">
      <c r="A25" s="571" t="s">
        <v>5066</v>
      </c>
      <c r="B25" s="571">
        <v>7400202321</v>
      </c>
      <c r="C25" s="571" t="s">
        <v>2742</v>
      </c>
      <c r="D25" s="571" t="s">
        <v>5068</v>
      </c>
      <c r="E25" s="571" t="s">
        <v>157</v>
      </c>
      <c r="F25" s="571" t="s">
        <v>2834</v>
      </c>
      <c r="G25" s="572">
        <v>1241.2</v>
      </c>
    </row>
    <row r="26" spans="1:7">
      <c r="A26" s="571" t="s">
        <v>5066</v>
      </c>
      <c r="B26" s="571">
        <v>7400202324</v>
      </c>
      <c r="C26" s="571" t="s">
        <v>2742</v>
      </c>
      <c r="D26" s="571" t="s">
        <v>5069</v>
      </c>
      <c r="E26" s="571" t="s">
        <v>157</v>
      </c>
      <c r="F26" s="571" t="s">
        <v>2834</v>
      </c>
      <c r="G26" s="572">
        <v>1241.2</v>
      </c>
    </row>
    <row r="27" spans="1:7">
      <c r="A27" s="571" t="s">
        <v>5066</v>
      </c>
      <c r="B27" s="571">
        <v>7400202327</v>
      </c>
      <c r="C27" s="571" t="s">
        <v>2742</v>
      </c>
      <c r="D27" s="571" t="s">
        <v>5070</v>
      </c>
      <c r="E27" s="571" t="s">
        <v>157</v>
      </c>
      <c r="F27" s="571" t="s">
        <v>2834</v>
      </c>
      <c r="G27" s="572">
        <v>1241.2</v>
      </c>
    </row>
    <row r="28" spans="1:7">
      <c r="A28" s="571" t="s">
        <v>5066</v>
      </c>
      <c r="B28" s="571">
        <v>7400202330</v>
      </c>
      <c r="C28" s="571" t="s">
        <v>2742</v>
      </c>
      <c r="D28" s="571" t="s">
        <v>5071</v>
      </c>
      <c r="E28" s="571" t="s">
        <v>157</v>
      </c>
      <c r="F28" s="571" t="s">
        <v>2834</v>
      </c>
      <c r="G28" s="572">
        <v>1241.2</v>
      </c>
    </row>
    <row r="29" spans="1:7">
      <c r="A29" s="571" t="s">
        <v>5066</v>
      </c>
      <c r="B29" s="571">
        <v>7400202333</v>
      </c>
      <c r="C29" s="571" t="s">
        <v>2742</v>
      </c>
      <c r="D29" s="571" t="s">
        <v>5072</v>
      </c>
      <c r="E29" s="571" t="s">
        <v>157</v>
      </c>
      <c r="F29" s="571" t="s">
        <v>2834</v>
      </c>
      <c r="G29" s="572">
        <v>1241.2</v>
      </c>
    </row>
    <row r="30" spans="1:7">
      <c r="A30" s="571" t="s">
        <v>5066</v>
      </c>
      <c r="B30" s="571">
        <v>7400202336</v>
      </c>
      <c r="C30" s="571" t="s">
        <v>2742</v>
      </c>
      <c r="D30" s="571" t="s">
        <v>5073</v>
      </c>
      <c r="E30" s="571" t="s">
        <v>157</v>
      </c>
      <c r="F30" s="571" t="s">
        <v>2834</v>
      </c>
      <c r="G30" s="572">
        <v>1241.2</v>
      </c>
    </row>
    <row r="31" spans="1:7">
      <c r="G31" s="6">
        <f>SUM(G1:G30)</f>
        <v>1599.640000000011</v>
      </c>
    </row>
  </sheetData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61"/>
  <sheetViews>
    <sheetView topLeftCell="A21" workbookViewId="0">
      <selection activeCell="B34" sqref="B34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5101</v>
      </c>
      <c r="E1" s="40"/>
      <c r="K1" s="907"/>
      <c r="L1" s="907"/>
      <c r="M1" s="907"/>
    </row>
    <row r="2" spans="1:13" ht="15">
      <c r="A2" s="907"/>
      <c r="B2" s="907"/>
      <c r="C2" s="907"/>
      <c r="D2" s="907"/>
      <c r="E2" s="907"/>
      <c r="F2" s="908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908"/>
      <c r="K3" s="41" t="s">
        <v>187</v>
      </c>
      <c r="L3" s="42"/>
      <c r="M3" s="907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907"/>
    </row>
    <row r="5" spans="1:13" ht="15" customHeight="1">
      <c r="A5" s="637" t="s">
        <v>138</v>
      </c>
      <c r="B5" s="909" t="s">
        <v>3487</v>
      </c>
      <c r="C5" s="909" t="s">
        <v>136</v>
      </c>
      <c r="D5" s="344">
        <v>-9000.44</v>
      </c>
      <c r="E5" s="13"/>
      <c r="F5" s="872" t="s">
        <v>190</v>
      </c>
      <c r="L5" s="42"/>
      <c r="M5" s="907"/>
    </row>
    <row r="6" spans="1:13" ht="15" customHeight="1">
      <c r="A6" s="637" t="s">
        <v>138</v>
      </c>
      <c r="B6" s="909" t="s">
        <v>5094</v>
      </c>
      <c r="C6" s="909" t="s">
        <v>136</v>
      </c>
      <c r="D6" s="572">
        <v>1241.2</v>
      </c>
      <c r="E6" s="13"/>
      <c r="F6" s="872" t="s">
        <v>137</v>
      </c>
      <c r="L6" s="42"/>
      <c r="M6" s="907"/>
    </row>
    <row r="7" spans="1:13" ht="15" customHeight="1">
      <c r="A7" s="637" t="s">
        <v>138</v>
      </c>
      <c r="B7" s="913" t="s">
        <v>5095</v>
      </c>
      <c r="C7" s="913" t="s">
        <v>136</v>
      </c>
      <c r="D7" s="839">
        <v>1241.2</v>
      </c>
      <c r="E7" s="13"/>
      <c r="F7" s="872" t="s">
        <v>137</v>
      </c>
      <c r="L7" s="42"/>
      <c r="M7" s="907"/>
    </row>
    <row r="8" spans="1:13" ht="15" customHeight="1" thickBot="1">
      <c r="A8" s="638" t="s">
        <v>138</v>
      </c>
      <c r="B8" s="914" t="s">
        <v>5096</v>
      </c>
      <c r="C8" s="914" t="s">
        <v>136</v>
      </c>
      <c r="D8" s="576">
        <v>1241.2</v>
      </c>
      <c r="E8" s="88"/>
      <c r="F8" s="878" t="s">
        <v>137</v>
      </c>
      <c r="G8" s="91"/>
      <c r="H8" s="91"/>
      <c r="I8" s="91"/>
      <c r="L8" s="42"/>
      <c r="M8" s="907"/>
    </row>
    <row r="9" spans="1:13" ht="15" customHeight="1">
      <c r="A9" s="637" t="s">
        <v>138</v>
      </c>
      <c r="B9" s="909" t="s">
        <v>5079</v>
      </c>
      <c r="C9" s="909" t="s">
        <v>2905</v>
      </c>
      <c r="D9" s="572">
        <v>1241.2</v>
      </c>
      <c r="E9" s="13"/>
      <c r="F9" s="872" t="s">
        <v>137</v>
      </c>
      <c r="L9" s="42"/>
      <c r="M9" s="907"/>
    </row>
    <row r="10" spans="1:13" ht="15" customHeight="1">
      <c r="A10" s="637" t="s">
        <v>138</v>
      </c>
      <c r="B10" s="909" t="s">
        <v>5080</v>
      </c>
      <c r="C10" s="909" t="s">
        <v>2905</v>
      </c>
      <c r="D10" s="572">
        <v>1241.2</v>
      </c>
      <c r="E10" s="13"/>
      <c r="F10" s="872" t="s">
        <v>137</v>
      </c>
      <c r="L10" s="42"/>
      <c r="M10" s="907"/>
    </row>
    <row r="11" spans="1:13" ht="15" customHeight="1">
      <c r="A11" s="637" t="s">
        <v>138</v>
      </c>
      <c r="B11" s="909" t="s">
        <v>5081</v>
      </c>
      <c r="C11" s="909" t="s">
        <v>2905</v>
      </c>
      <c r="D11" s="572">
        <v>1241.2</v>
      </c>
      <c r="E11" s="13"/>
      <c r="F11" s="872" t="s">
        <v>137</v>
      </c>
      <c r="L11" s="42"/>
      <c r="M11" s="907"/>
    </row>
    <row r="12" spans="1:13" ht="15" customHeight="1">
      <c r="A12" s="637" t="s">
        <v>138</v>
      </c>
      <c r="B12" s="909" t="s">
        <v>5082</v>
      </c>
      <c r="C12" s="909" t="s">
        <v>2905</v>
      </c>
      <c r="D12" s="572">
        <v>1241.2</v>
      </c>
      <c r="E12" s="13"/>
      <c r="F12" s="872" t="s">
        <v>137</v>
      </c>
      <c r="L12" s="42"/>
      <c r="M12" s="907"/>
    </row>
    <row r="13" spans="1:13" ht="15" customHeight="1">
      <c r="A13" s="637" t="s">
        <v>138</v>
      </c>
      <c r="B13" s="909" t="s">
        <v>5083</v>
      </c>
      <c r="C13" s="909" t="s">
        <v>2905</v>
      </c>
      <c r="D13" s="572">
        <v>1241.2</v>
      </c>
      <c r="E13" s="13"/>
      <c r="F13" s="872" t="s">
        <v>137</v>
      </c>
      <c r="L13" s="42"/>
      <c r="M13" s="907"/>
    </row>
    <row r="14" spans="1:13" ht="15" customHeight="1">
      <c r="A14" s="637" t="s">
        <v>138</v>
      </c>
      <c r="B14" s="909" t="s">
        <v>5084</v>
      </c>
      <c r="C14" s="909" t="s">
        <v>2905</v>
      </c>
      <c r="D14" s="572">
        <v>1241.2</v>
      </c>
      <c r="E14" s="13"/>
      <c r="F14" s="872" t="s">
        <v>137</v>
      </c>
      <c r="L14" s="42"/>
      <c r="M14" s="907"/>
    </row>
    <row r="15" spans="1:13" ht="15" customHeight="1">
      <c r="A15" s="637" t="s">
        <v>138</v>
      </c>
      <c r="B15" s="909" t="s">
        <v>5085</v>
      </c>
      <c r="C15" s="909" t="s">
        <v>2905</v>
      </c>
      <c r="D15" s="572">
        <v>1241.2</v>
      </c>
      <c r="E15" s="13"/>
      <c r="F15" s="872" t="s">
        <v>137</v>
      </c>
      <c r="L15" s="42"/>
      <c r="M15" s="907"/>
    </row>
    <row r="16" spans="1:13" ht="15" customHeight="1">
      <c r="A16" s="637" t="s">
        <v>138</v>
      </c>
      <c r="B16" s="909" t="s">
        <v>5086</v>
      </c>
      <c r="C16" s="909" t="s">
        <v>2905</v>
      </c>
      <c r="D16" s="572">
        <v>1241.2</v>
      </c>
      <c r="E16" s="13"/>
      <c r="F16" s="872" t="s">
        <v>137</v>
      </c>
      <c r="L16" s="42"/>
      <c r="M16" s="907"/>
    </row>
    <row r="17" spans="1:13" ht="15" customHeight="1">
      <c r="A17" s="637" t="s">
        <v>138</v>
      </c>
      <c r="B17" s="909" t="s">
        <v>5087</v>
      </c>
      <c r="C17" s="909" t="s">
        <v>2905</v>
      </c>
      <c r="D17" s="572">
        <v>1241.2</v>
      </c>
      <c r="E17" s="13"/>
      <c r="F17" s="872" t="s">
        <v>137</v>
      </c>
      <c r="L17" s="42"/>
      <c r="M17" s="907"/>
    </row>
    <row r="18" spans="1:13" ht="15" customHeight="1">
      <c r="A18" s="637" t="s">
        <v>138</v>
      </c>
      <c r="B18" s="909" t="s">
        <v>5088</v>
      </c>
      <c r="C18" s="909" t="s">
        <v>2905</v>
      </c>
      <c r="D18" s="572">
        <v>1241.2</v>
      </c>
      <c r="E18" s="13"/>
      <c r="F18" s="872" t="s">
        <v>137</v>
      </c>
      <c r="L18" s="42"/>
      <c r="M18" s="907"/>
    </row>
    <row r="19" spans="1:13" ht="15" customHeight="1">
      <c r="A19" s="637" t="s">
        <v>138</v>
      </c>
      <c r="B19" s="909" t="s">
        <v>5089</v>
      </c>
      <c r="C19" s="909" t="s">
        <v>2905</v>
      </c>
      <c r="D19" s="572">
        <v>1241.2</v>
      </c>
      <c r="E19" s="13"/>
      <c r="F19" s="872" t="s">
        <v>137</v>
      </c>
      <c r="L19" s="42"/>
      <c r="M19" s="907"/>
    </row>
    <row r="20" spans="1:13" ht="15" customHeight="1">
      <c r="A20" s="637" t="s">
        <v>138</v>
      </c>
      <c r="B20" s="909" t="s">
        <v>5090</v>
      </c>
      <c r="C20" s="909" t="s">
        <v>2905</v>
      </c>
      <c r="D20" s="572">
        <v>1241.2</v>
      </c>
      <c r="E20" s="13"/>
      <c r="F20" s="872" t="s">
        <v>137</v>
      </c>
      <c r="L20" s="42"/>
      <c r="M20" s="907"/>
    </row>
    <row r="21" spans="1:13" ht="15" customHeight="1">
      <c r="A21" s="637" t="s">
        <v>138</v>
      </c>
      <c r="B21" s="913" t="s">
        <v>5091</v>
      </c>
      <c r="C21" s="913" t="s">
        <v>2905</v>
      </c>
      <c r="D21" s="839">
        <v>1241.2</v>
      </c>
      <c r="E21" s="13"/>
      <c r="F21" s="872" t="s">
        <v>137</v>
      </c>
      <c r="L21" s="42"/>
      <c r="M21" s="907"/>
    </row>
    <row r="22" spans="1:13" ht="15" customHeight="1" thickBot="1">
      <c r="A22" s="638" t="s">
        <v>138</v>
      </c>
      <c r="B22" s="914" t="s">
        <v>5092</v>
      </c>
      <c r="C22" s="914" t="s">
        <v>2905</v>
      </c>
      <c r="D22" s="576">
        <v>1241.2</v>
      </c>
      <c r="E22" s="88"/>
      <c r="F22" s="878" t="s">
        <v>137</v>
      </c>
      <c r="G22" s="91"/>
      <c r="H22" s="91"/>
      <c r="I22" s="91"/>
      <c r="L22" s="42"/>
      <c r="M22" s="907"/>
    </row>
    <row r="23" spans="1:13" ht="15" customHeight="1">
      <c r="A23" s="637" t="s">
        <v>138</v>
      </c>
      <c r="B23" s="909" t="s">
        <v>5093</v>
      </c>
      <c r="C23" s="909" t="s">
        <v>298</v>
      </c>
      <c r="D23" s="572">
        <v>1241.2</v>
      </c>
      <c r="E23" s="13"/>
      <c r="F23" s="872" t="s">
        <v>137</v>
      </c>
      <c r="L23" s="42"/>
      <c r="M23" s="907"/>
    </row>
    <row r="24" spans="1:13" ht="15" customHeight="1" thickBot="1">
      <c r="A24" s="638" t="s">
        <v>138</v>
      </c>
      <c r="B24" s="914" t="s">
        <v>5098</v>
      </c>
      <c r="C24" s="914" t="s">
        <v>298</v>
      </c>
      <c r="D24" s="576">
        <v>1241.2</v>
      </c>
      <c r="E24" s="88"/>
      <c r="F24" s="878" t="s">
        <v>137</v>
      </c>
      <c r="G24" s="91"/>
      <c r="H24" s="91"/>
      <c r="I24" s="91"/>
      <c r="L24" s="42"/>
      <c r="M24" s="907"/>
    </row>
    <row r="25" spans="1:13" ht="15" customHeight="1">
      <c r="A25" s="637" t="s">
        <v>138</v>
      </c>
      <c r="B25" s="909" t="s">
        <v>5099</v>
      </c>
      <c r="C25" s="909" t="s">
        <v>565</v>
      </c>
      <c r="D25" s="572">
        <v>1241.2</v>
      </c>
      <c r="E25" s="13"/>
      <c r="F25" s="872" t="s">
        <v>137</v>
      </c>
      <c r="L25" s="42"/>
      <c r="M25" s="907"/>
    </row>
    <row r="26" spans="1:13" ht="15" customHeight="1" thickBot="1">
      <c r="A26" s="638" t="s">
        <v>138</v>
      </c>
      <c r="B26" s="914" t="s">
        <v>5100</v>
      </c>
      <c r="C26" s="914" t="s">
        <v>565</v>
      </c>
      <c r="D26" s="576">
        <v>1241.2</v>
      </c>
      <c r="E26" s="88"/>
      <c r="F26" s="878" t="s">
        <v>137</v>
      </c>
      <c r="G26" s="91"/>
      <c r="H26" s="91"/>
      <c r="I26" s="91"/>
      <c r="L26" s="42"/>
      <c r="M26" s="907"/>
    </row>
    <row r="27" spans="1:13" ht="15" customHeight="1">
      <c r="A27" s="637" t="s">
        <v>138</v>
      </c>
      <c r="B27" s="909" t="s">
        <v>2533</v>
      </c>
      <c r="C27" s="909" t="s">
        <v>134</v>
      </c>
      <c r="D27" s="344">
        <v>-11456.16</v>
      </c>
      <c r="E27" s="13"/>
      <c r="F27" s="872" t="s">
        <v>190</v>
      </c>
      <c r="L27" s="42"/>
      <c r="M27" s="907"/>
    </row>
    <row r="28" spans="1:13" ht="15" customHeight="1" thickBot="1">
      <c r="A28" s="638" t="s">
        <v>138</v>
      </c>
      <c r="B28" s="914" t="s">
        <v>4897</v>
      </c>
      <c r="C28" s="914" t="s">
        <v>134</v>
      </c>
      <c r="D28" s="490">
        <v>-11456.16</v>
      </c>
      <c r="E28" s="88"/>
      <c r="F28" s="878" t="s">
        <v>190</v>
      </c>
      <c r="G28" s="91"/>
      <c r="H28" s="91"/>
      <c r="I28" s="91"/>
      <c r="L28" s="42"/>
      <c r="M28" s="907"/>
    </row>
    <row r="29" spans="1:13" ht="15" customHeight="1" thickBot="1">
      <c r="A29" s="637" t="s">
        <v>138</v>
      </c>
      <c r="B29" s="909" t="s">
        <v>5074</v>
      </c>
      <c r="C29" s="909" t="s">
        <v>141</v>
      </c>
      <c r="D29" s="572">
        <v>1241.2</v>
      </c>
      <c r="E29" s="13"/>
      <c r="F29" s="872" t="s">
        <v>137</v>
      </c>
      <c r="J29" s="388"/>
      <c r="L29" s="42"/>
      <c r="M29" s="907"/>
    </row>
    <row r="30" spans="1:13" ht="15" customHeight="1">
      <c r="A30" s="637" t="s">
        <v>138</v>
      </c>
      <c r="B30" s="909" t="s">
        <v>5075</v>
      </c>
      <c r="C30" s="909" t="s">
        <v>141</v>
      </c>
      <c r="D30" s="572">
        <v>1241.2</v>
      </c>
      <c r="E30" s="13"/>
      <c r="F30" s="872" t="s">
        <v>137</v>
      </c>
      <c r="L30" s="42"/>
      <c r="M30" s="907"/>
    </row>
    <row r="31" spans="1:13" ht="15" customHeight="1">
      <c r="A31" s="637" t="s">
        <v>138</v>
      </c>
      <c r="B31" s="909" t="s">
        <v>5076</v>
      </c>
      <c r="C31" s="909" t="s">
        <v>141</v>
      </c>
      <c r="D31" s="572">
        <v>1241.2</v>
      </c>
      <c r="E31" s="13"/>
      <c r="F31" s="872" t="s">
        <v>137</v>
      </c>
      <c r="L31" s="42"/>
      <c r="M31" s="907"/>
    </row>
    <row r="32" spans="1:13" ht="15" customHeight="1">
      <c r="A32" s="637" t="s">
        <v>138</v>
      </c>
      <c r="B32" s="909" t="s">
        <v>5077</v>
      </c>
      <c r="C32" s="909" t="s">
        <v>141</v>
      </c>
      <c r="D32" s="572">
        <v>1241.2</v>
      </c>
      <c r="E32" s="13"/>
      <c r="F32" s="872" t="s">
        <v>137</v>
      </c>
      <c r="L32" s="42"/>
      <c r="M32" s="907"/>
    </row>
    <row r="33" spans="1:15" ht="15" customHeight="1" thickBot="1">
      <c r="A33" s="638" t="s">
        <v>138</v>
      </c>
      <c r="B33" s="914" t="s">
        <v>5078</v>
      </c>
      <c r="C33" s="914" t="s">
        <v>141</v>
      </c>
      <c r="D33" s="576">
        <v>1241.2</v>
      </c>
      <c r="E33" s="88"/>
      <c r="F33" s="878" t="s">
        <v>137</v>
      </c>
      <c r="G33" s="91"/>
      <c r="H33" s="91"/>
      <c r="I33" s="91"/>
      <c r="J33" s="388"/>
      <c r="L33" s="42"/>
      <c r="M33" s="907"/>
    </row>
    <row r="34" spans="1:15" ht="15" customHeight="1" thickBot="1">
      <c r="A34" s="639" t="s">
        <v>138</v>
      </c>
      <c r="B34" s="915" t="s">
        <v>5097</v>
      </c>
      <c r="C34" s="915" t="s">
        <v>457</v>
      </c>
      <c r="D34" s="600">
        <v>1241.2</v>
      </c>
      <c r="E34" s="99"/>
      <c r="F34" s="882" t="s">
        <v>137</v>
      </c>
      <c r="G34" s="102"/>
      <c r="H34" s="102"/>
      <c r="I34" s="102"/>
      <c r="L34" s="42"/>
      <c r="M34" s="907"/>
    </row>
    <row r="35" spans="1:15" ht="15" customHeight="1">
      <c r="A35" s="871"/>
      <c r="B35" s="912"/>
      <c r="C35" s="912"/>
      <c r="D35" s="48"/>
      <c r="E35" s="13"/>
      <c r="F35" s="872"/>
      <c r="L35" s="42"/>
      <c r="M35" s="907"/>
    </row>
    <row r="36" spans="1:15" ht="15" customHeight="1">
      <c r="A36" s="871"/>
      <c r="B36" s="47"/>
      <c r="C36" s="47"/>
      <c r="D36" s="879"/>
      <c r="E36" s="13"/>
      <c r="F36" s="872"/>
      <c r="L36" s="42"/>
      <c r="M36" s="907"/>
    </row>
    <row r="37" spans="1:15" ht="15" customHeight="1">
      <c r="A37" s="871"/>
      <c r="B37" s="47"/>
      <c r="C37" s="47"/>
      <c r="D37" s="879"/>
      <c r="E37" s="13"/>
      <c r="F37" s="872"/>
      <c r="L37" s="42"/>
      <c r="M37" s="907"/>
    </row>
    <row r="38" spans="1:15" ht="15" customHeight="1">
      <c r="A38" s="871"/>
      <c r="B38" s="453"/>
      <c r="C38" s="47"/>
      <c r="D38" s="48"/>
      <c r="E38" s="13"/>
      <c r="F38" s="872"/>
      <c r="L38" s="42"/>
      <c r="M38" s="907"/>
    </row>
    <row r="39" spans="1:15" s="729" customFormat="1" ht="15" customHeight="1">
      <c r="A39" s="871"/>
      <c r="B39" s="453"/>
      <c r="C39" s="47"/>
      <c r="D39" s="48"/>
      <c r="E39" s="13"/>
      <c r="F39" s="872"/>
      <c r="G39" s="41"/>
      <c r="H39" s="41"/>
      <c r="I39" s="41"/>
      <c r="J39" s="383"/>
      <c r="K39" s="357"/>
      <c r="L39" s="358"/>
      <c r="M39" s="749"/>
    </row>
    <row r="40" spans="1:15" s="729" customFormat="1" ht="15" customHeight="1">
      <c r="A40" s="871"/>
      <c r="B40" s="453"/>
      <c r="C40" s="47"/>
      <c r="D40" s="48"/>
      <c r="E40" s="13"/>
      <c r="F40" s="872"/>
      <c r="G40" s="41"/>
      <c r="H40" s="41"/>
      <c r="I40" s="41"/>
      <c r="J40" s="383"/>
      <c r="K40" s="357"/>
      <c r="L40" s="358"/>
      <c r="M40" s="749"/>
    </row>
    <row r="41" spans="1:15" s="729" customFormat="1" ht="15" customHeight="1">
      <c r="A41" s="871"/>
      <c r="B41" s="907"/>
      <c r="C41" s="47"/>
      <c r="D41" s="65"/>
      <c r="E41" s="13"/>
      <c r="F41" s="872"/>
      <c r="G41" s="41"/>
      <c r="H41" s="41"/>
      <c r="I41" s="41"/>
      <c r="J41" s="383"/>
      <c r="K41" s="357"/>
      <c r="L41" s="358"/>
      <c r="M41" s="749"/>
    </row>
    <row r="42" spans="1:15" s="729" customFormat="1" ht="15" customHeight="1">
      <c r="A42" s="643"/>
      <c r="B42" s="380"/>
      <c r="C42" s="380"/>
      <c r="D42" s="468"/>
      <c r="E42" s="335"/>
      <c r="F42" s="751"/>
      <c r="G42" s="357"/>
      <c r="H42" s="357"/>
      <c r="I42" s="357"/>
      <c r="J42" s="383"/>
      <c r="K42" s="357"/>
      <c r="L42" s="358"/>
      <c r="M42" s="749"/>
    </row>
    <row r="43" spans="1:15" ht="15" customHeight="1">
      <c r="A43" s="643"/>
      <c r="B43" s="380"/>
      <c r="C43" s="380"/>
      <c r="D43" s="382"/>
      <c r="E43" s="335"/>
      <c r="F43" s="496"/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64"/>
      <c r="B44" s="79"/>
      <c r="C44" s="61"/>
      <c r="D44" s="65">
        <f>SUM(D5:D43)</f>
        <v>1599.6400000000019</v>
      </c>
      <c r="E44" s="65"/>
      <c r="F44" s="65"/>
      <c r="G44" s="65">
        <f>SUM(G43:G43)</f>
        <v>0</v>
      </c>
      <c r="H44" s="65"/>
      <c r="I44" s="65"/>
      <c r="J44" s="384">
        <f>SUM(J43:J43)</f>
        <v>0</v>
      </c>
      <c r="K44" s="65"/>
      <c r="L44" s="65">
        <f>SUM(L43:L43)</f>
        <v>0</v>
      </c>
      <c r="M44" s="65">
        <f>SUM(M43:M43)</f>
        <v>0</v>
      </c>
      <c r="N44" s="65"/>
      <c r="O44" s="49"/>
    </row>
    <row r="45" spans="1:15" ht="15" customHeight="1">
      <c r="A45" s="64"/>
      <c r="B45" s="79"/>
      <c r="C45" s="61"/>
      <c r="D45" s="65"/>
      <c r="E45" s="13"/>
      <c r="F45" s="75"/>
      <c r="G45" s="65"/>
      <c r="H45" s="13"/>
      <c r="L45" s="42"/>
      <c r="M45" s="71"/>
      <c r="N45" s="49"/>
      <c r="O45" s="49"/>
    </row>
    <row r="46" spans="1:15" ht="15" customHeight="1">
      <c r="A46" s="46"/>
      <c r="B46" s="47"/>
      <c r="C46" s="47"/>
      <c r="D46" s="55"/>
      <c r="E46" s="13"/>
      <c r="F46" s="70"/>
      <c r="L46" s="42"/>
      <c r="M46" s="71"/>
      <c r="N46" s="49"/>
      <c r="O46" s="49"/>
    </row>
    <row r="47" spans="1:15" ht="12.75">
      <c r="A47" s="46"/>
      <c r="B47" s="47"/>
      <c r="C47" s="47"/>
      <c r="D47" s="65"/>
      <c r="E47" s="65"/>
      <c r="F47" s="65"/>
      <c r="G47" s="65"/>
      <c r="H47" s="65"/>
      <c r="I47" s="65"/>
      <c r="J47" s="384"/>
      <c r="K47" s="65"/>
      <c r="L47" s="65"/>
      <c r="M47" s="65"/>
      <c r="N47" s="80"/>
      <c r="O47" s="49"/>
    </row>
    <row r="48" spans="1:15" ht="12.75">
      <c r="A48" s="46"/>
      <c r="B48" s="47"/>
      <c r="C48" s="47"/>
      <c r="D48" s="52"/>
      <c r="E48" s="13"/>
      <c r="F48" s="65"/>
      <c r="G48" s="73"/>
      <c r="H48" s="73"/>
      <c r="I48" s="73"/>
      <c r="J48" s="517"/>
      <c r="K48" s="73"/>
      <c r="L48" s="73"/>
      <c r="M48" s="154">
        <f>L44+M44-G44</f>
        <v>0</v>
      </c>
      <c r="N48" s="81"/>
      <c r="O48" s="54"/>
    </row>
    <row r="49" spans="1:15" ht="12.75">
      <c r="A49" s="46"/>
      <c r="B49" s="47"/>
      <c r="C49" s="47"/>
      <c r="D49" s="52"/>
      <c r="E49" s="13"/>
      <c r="F49" s="73"/>
      <c r="G49" s="73"/>
      <c r="H49" s="73"/>
      <c r="I49" s="73"/>
      <c r="J49" s="517"/>
      <c r="K49" s="73"/>
      <c r="L49" s="73"/>
      <c r="M49" s="81"/>
      <c r="N49" s="81"/>
      <c r="O49" s="54"/>
    </row>
    <row r="50" spans="1:15" ht="12.75">
      <c r="A50" s="46"/>
      <c r="B50" s="47"/>
      <c r="C50" s="47"/>
      <c r="D50" s="52"/>
      <c r="E50" s="13"/>
      <c r="F50" s="73"/>
      <c r="G50" s="73"/>
      <c r="H50" s="73"/>
      <c r="I50" s="73"/>
      <c r="J50" s="517"/>
      <c r="K50" s="73"/>
      <c r="L50" s="73"/>
      <c r="M50" s="81"/>
      <c r="N50" s="81"/>
      <c r="O50" s="54"/>
    </row>
    <row r="51" spans="1:15" ht="12.75">
      <c r="A51" s="46"/>
      <c r="B51" s="47"/>
      <c r="C51" s="47"/>
      <c r="D51" s="52"/>
      <c r="E51" s="13"/>
      <c r="F51" s="73"/>
      <c r="G51" s="82"/>
      <c r="H51" s="82"/>
      <c r="I51" s="83"/>
      <c r="J51" s="517"/>
      <c r="K51" s="73"/>
      <c r="L51" s="73"/>
      <c r="M51" s="81"/>
      <c r="N51" s="81"/>
      <c r="O51" s="54"/>
    </row>
    <row r="52" spans="1:15" ht="12.75">
      <c r="A52" s="46"/>
      <c r="B52" s="47"/>
      <c r="C52" s="47"/>
      <c r="D52" s="52"/>
      <c r="E52" s="13"/>
      <c r="F52" s="73"/>
      <c r="G52" s="73"/>
      <c r="H52" s="73"/>
      <c r="I52" s="73"/>
      <c r="J52" s="517"/>
      <c r="K52" s="73"/>
      <c r="L52" s="73"/>
      <c r="M52" s="81"/>
      <c r="N52" s="81"/>
      <c r="O52" s="54"/>
    </row>
    <row r="53" spans="1:15" ht="12.75">
      <c r="A53" s="46"/>
      <c r="B53" s="47"/>
      <c r="C53" s="47"/>
      <c r="D53" s="52"/>
      <c r="E53" s="13"/>
      <c r="F53" s="73"/>
      <c r="G53" s="73"/>
      <c r="H53" s="73"/>
      <c r="I53" s="73"/>
      <c r="J53" s="517"/>
      <c r="K53" s="73"/>
      <c r="L53" s="73"/>
      <c r="M53" s="81"/>
      <c r="N53" s="81"/>
      <c r="O53" s="54"/>
    </row>
    <row r="54" spans="1:15" ht="12.75">
      <c r="A54" s="46"/>
      <c r="B54" s="47"/>
      <c r="C54" s="47"/>
      <c r="D54" s="52"/>
      <c r="E54" s="13"/>
      <c r="F54" s="73"/>
      <c r="G54" s="83"/>
      <c r="H54" s="83"/>
      <c r="I54" s="83"/>
      <c r="J54" s="517"/>
      <c r="K54" s="73"/>
      <c r="L54" s="73"/>
      <c r="M54" s="81"/>
      <c r="N54" s="81"/>
      <c r="O54" s="54"/>
    </row>
    <row r="55" spans="1:15" ht="12.75">
      <c r="A55" s="46"/>
      <c r="B55" s="47"/>
      <c r="C55" s="47"/>
      <c r="D55" s="52"/>
      <c r="E55" s="13"/>
      <c r="F55" s="73"/>
      <c r="G55" s="73"/>
      <c r="H55" s="73"/>
      <c r="I55" s="73"/>
      <c r="J55" s="517"/>
      <c r="K55" s="73"/>
      <c r="L55" s="73"/>
      <c r="M55" s="81"/>
      <c r="N55" s="81"/>
      <c r="O55" s="54"/>
    </row>
    <row r="56" spans="1:15" ht="12.75">
      <c r="A56" s="46"/>
      <c r="B56" s="47"/>
      <c r="C56" s="47"/>
      <c r="D56" s="52"/>
      <c r="E56" s="13"/>
      <c r="F56" s="73"/>
      <c r="G56" s="73"/>
      <c r="H56" s="73"/>
      <c r="I56" s="73"/>
      <c r="J56" s="517"/>
      <c r="K56" s="73"/>
      <c r="L56" s="73"/>
      <c r="M56" s="81"/>
      <c r="N56" s="81"/>
      <c r="O56" s="54"/>
    </row>
    <row r="57" spans="1:15" ht="12.75">
      <c r="A57" s="46"/>
      <c r="B57" s="47"/>
      <c r="C57" s="73"/>
      <c r="D57" s="81"/>
      <c r="E57" s="13"/>
      <c r="F57" s="73"/>
      <c r="G57" s="73"/>
      <c r="H57" s="73"/>
      <c r="I57" s="73"/>
      <c r="J57" s="517"/>
      <c r="K57" s="73"/>
      <c r="L57" s="73"/>
      <c r="M57" s="81"/>
      <c r="N57" s="81"/>
      <c r="O57" s="54"/>
    </row>
    <row r="58" spans="1:15" ht="12.75">
      <c r="A58" s="46"/>
      <c r="B58" s="47"/>
      <c r="C58" s="73"/>
      <c r="D58" s="81"/>
      <c r="E58" s="13"/>
      <c r="F58" s="73"/>
      <c r="G58" s="73"/>
      <c r="H58" s="73"/>
      <c r="I58" s="73"/>
      <c r="J58" s="517"/>
      <c r="K58" s="73"/>
      <c r="L58" s="73"/>
      <c r="M58" s="81"/>
      <c r="N58" s="81"/>
      <c r="O58" s="54"/>
    </row>
    <row r="59" spans="1:15" ht="12.75">
      <c r="A59" s="46"/>
      <c r="B59" s="47"/>
      <c r="C59" s="47"/>
      <c r="D59" s="52"/>
      <c r="E59" s="13"/>
      <c r="F59" s="73"/>
      <c r="G59" s="73"/>
      <c r="H59" s="73"/>
      <c r="I59" s="73"/>
      <c r="J59" s="517"/>
      <c r="K59" s="73"/>
      <c r="L59" s="73"/>
      <c r="M59" s="81"/>
      <c r="N59" s="81"/>
      <c r="O59" s="54"/>
    </row>
    <row r="60" spans="1:15" ht="12.75">
      <c r="A60" s="46"/>
      <c r="B60" s="47"/>
      <c r="C60" s="47"/>
      <c r="D60" s="52"/>
      <c r="E60" s="13"/>
      <c r="F60" s="73"/>
      <c r="G60" s="73"/>
      <c r="H60" s="73"/>
      <c r="I60" s="73"/>
      <c r="J60" s="517"/>
      <c r="K60" s="73"/>
      <c r="L60" s="73"/>
      <c r="M60" s="81"/>
      <c r="N60" s="81"/>
      <c r="O60" s="54"/>
    </row>
    <row r="61" spans="1:15" ht="12.75">
      <c r="A61" s="46"/>
      <c r="B61" s="47"/>
      <c r="C61" s="47"/>
      <c r="D61" s="48"/>
      <c r="E61" s="13"/>
      <c r="F61" s="73"/>
      <c r="G61"/>
      <c r="H61"/>
      <c r="I61"/>
      <c r="J61" s="518"/>
      <c r="K61"/>
      <c r="L61"/>
      <c r="M61" s="54"/>
      <c r="N61" s="54"/>
      <c r="O61" s="54"/>
    </row>
    <row r="62" spans="1:15" ht="12.75">
      <c r="A62" s="46"/>
      <c r="B62" s="47"/>
      <c r="C62" s="47"/>
      <c r="D62" s="48"/>
      <c r="E62" s="13"/>
      <c r="F62" s="73"/>
      <c r="G62"/>
      <c r="H62"/>
      <c r="I62"/>
      <c r="J62" s="518"/>
      <c r="K62"/>
      <c r="L62"/>
      <c r="M62" s="54"/>
      <c r="N62" s="54"/>
      <c r="O62" s="54"/>
    </row>
    <row r="63" spans="1:15">
      <c r="A63" s="66"/>
      <c r="B63" s="40" t="s">
        <v>25</v>
      </c>
      <c r="E63" s="40"/>
      <c r="M63" s="45"/>
      <c r="N63" s="49"/>
      <c r="O63" s="49"/>
    </row>
    <row r="64" spans="1:15">
      <c r="A64" s="59"/>
      <c r="B64" s="40" t="s">
        <v>127</v>
      </c>
      <c r="E64" s="40"/>
      <c r="M64" s="45"/>
      <c r="N64" s="49"/>
      <c r="O64" s="49"/>
    </row>
    <row r="65" spans="1:15">
      <c r="A65" s="60"/>
      <c r="B65" s="40" t="s">
        <v>161</v>
      </c>
      <c r="E65" s="40"/>
      <c r="M65" s="45"/>
      <c r="N65" s="49"/>
      <c r="O65" s="49"/>
    </row>
    <row r="66" spans="1:15">
      <c r="A66" s="729"/>
      <c r="B66" s="729"/>
      <c r="C66" s="729"/>
      <c r="D66" s="729"/>
      <c r="M66" s="45"/>
      <c r="N66" s="49"/>
      <c r="O66" s="49"/>
    </row>
    <row r="67" spans="1:15">
      <c r="M67" s="45"/>
      <c r="N67" s="49"/>
      <c r="O67" s="49"/>
    </row>
    <row r="68" spans="1:15">
      <c r="M68" s="45"/>
      <c r="N68" s="49"/>
      <c r="O68" s="49"/>
    </row>
    <row r="69" spans="1:15">
      <c r="M69" s="45"/>
      <c r="N69" s="49"/>
      <c r="O69" s="49"/>
    </row>
    <row r="70" spans="1:15">
      <c r="M70" s="45"/>
      <c r="N70" s="49"/>
      <c r="O70" s="49"/>
    </row>
    <row r="71" spans="1:15">
      <c r="M71" s="45"/>
      <c r="N71" s="49"/>
      <c r="O71" s="49"/>
    </row>
    <row r="72" spans="1:15">
      <c r="M72" s="45"/>
      <c r="N72" s="49"/>
      <c r="O72" s="49"/>
    </row>
    <row r="73" spans="1:15">
      <c r="M73" s="45"/>
      <c r="N73" s="49"/>
      <c r="O73" s="49"/>
    </row>
    <row r="74" spans="1:15">
      <c r="M74" s="45"/>
      <c r="N74" s="49"/>
      <c r="O74" s="49"/>
    </row>
    <row r="75" spans="1:15">
      <c r="M75" s="45"/>
      <c r="N75" s="49"/>
      <c r="O75" s="49"/>
    </row>
    <row r="76" spans="1:15">
      <c r="M76" s="45"/>
      <c r="N76" s="49"/>
      <c r="O76" s="49"/>
    </row>
    <row r="77" spans="1:15">
      <c r="M77" s="45"/>
      <c r="N77" s="49"/>
      <c r="O77" s="49"/>
    </row>
    <row r="78" spans="1:15">
      <c r="M78" s="45"/>
      <c r="N78" s="49"/>
      <c r="O78" s="49"/>
    </row>
    <row r="79" spans="1:15">
      <c r="M79" s="45"/>
      <c r="N79" s="49"/>
      <c r="O79" s="49"/>
    </row>
    <row r="80" spans="1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</sheetData>
  <autoFilter ref="A4:O42"/>
  <sortState ref="A5:F34">
    <sortCondition ref="C5:C34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50"/>
  <sheetViews>
    <sheetView topLeftCell="A26" workbookViewId="0">
      <selection activeCell="F35" sqref="F35"/>
    </sheetView>
  </sheetViews>
  <sheetFormatPr baseColWidth="10" defaultRowHeight="15.75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240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>
      <c r="A1" s="239"/>
      <c r="B1" s="239"/>
      <c r="C1" s="239"/>
      <c r="D1" s="240" t="s">
        <v>5109</v>
      </c>
      <c r="E1" s="240"/>
      <c r="F1" s="240"/>
      <c r="G1" s="240"/>
      <c r="H1" s="533"/>
      <c r="I1" s="911"/>
      <c r="J1" s="911"/>
      <c r="K1" s="911"/>
      <c r="L1" s="239"/>
      <c r="M1" s="239"/>
    </row>
    <row r="2" spans="1:13">
      <c r="A2" s="239"/>
      <c r="B2" s="239"/>
      <c r="C2" s="239"/>
      <c r="D2" s="240"/>
      <c r="E2" s="240"/>
      <c r="F2" s="240"/>
      <c r="G2" s="240"/>
      <c r="H2" s="533"/>
      <c r="I2" s="911"/>
      <c r="J2" s="911"/>
      <c r="K2" s="911"/>
      <c r="L2" s="239"/>
      <c r="M2" s="239"/>
    </row>
    <row r="3" spans="1:13">
      <c r="A3" s="911"/>
      <c r="B3" s="911"/>
      <c r="C3" s="911"/>
      <c r="D3" s="911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911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911"/>
      <c r="L5" s="239"/>
      <c r="M5" s="239"/>
    </row>
    <row r="6" spans="1:13" ht="18.75" customHeight="1" thickBot="1">
      <c r="A6" s="914" t="s">
        <v>134</v>
      </c>
      <c r="B6" s="402" t="s">
        <v>2519</v>
      </c>
      <c r="C6" s="490">
        <v>-11456.16</v>
      </c>
      <c r="D6" s="362" t="s">
        <v>5103</v>
      </c>
      <c r="E6" s="525"/>
      <c r="F6" s="526">
        <f>SUM(C6:E6)</f>
        <v>-11456.16</v>
      </c>
      <c r="G6" s="527"/>
      <c r="H6" s="537"/>
      <c r="I6" s="527">
        <v>600644</v>
      </c>
      <c r="J6" s="714">
        <f>F6/1.16</f>
        <v>-9876</v>
      </c>
      <c r="K6" s="529">
        <f>J6*0.16</f>
        <v>-1580.16</v>
      </c>
      <c r="L6" s="602"/>
      <c r="M6" s="252"/>
    </row>
    <row r="7" spans="1:13" ht="18.75" customHeight="1" thickBot="1">
      <c r="A7" s="915" t="s">
        <v>136</v>
      </c>
      <c r="B7" s="542" t="s">
        <v>3463</v>
      </c>
      <c r="C7" s="452">
        <v>-9000.44</v>
      </c>
      <c r="D7" s="372" t="s">
        <v>5107</v>
      </c>
      <c r="E7" s="543"/>
      <c r="F7" s="544">
        <f>SUM(C7:E7)</f>
        <v>-9000.44</v>
      </c>
      <c r="G7" s="545"/>
      <c r="H7" s="546"/>
      <c r="I7" s="545">
        <v>600640</v>
      </c>
      <c r="J7" s="714">
        <f t="shared" ref="J7:J8" si="0">F7/1.16</f>
        <v>-7759.0000000000009</v>
      </c>
      <c r="K7" s="529">
        <f t="shared" ref="K7:K8" si="1">J7*0.16</f>
        <v>-1241.4400000000003</v>
      </c>
      <c r="L7" s="602"/>
      <c r="M7" s="252"/>
    </row>
    <row r="8" spans="1:13" ht="18.75" customHeight="1" thickBot="1">
      <c r="A8" s="914" t="s">
        <v>134</v>
      </c>
      <c r="B8" s="402" t="s">
        <v>4858</v>
      </c>
      <c r="C8" s="490">
        <v>-11456.16</v>
      </c>
      <c r="D8" s="362" t="s">
        <v>5108</v>
      </c>
      <c r="E8" s="525"/>
      <c r="F8" s="526">
        <f>SUM(C8)</f>
        <v>-11456.16</v>
      </c>
      <c r="G8" s="527"/>
      <c r="H8" s="537"/>
      <c r="I8" s="527">
        <v>600644</v>
      </c>
      <c r="J8" s="714">
        <f t="shared" si="0"/>
        <v>-9876</v>
      </c>
      <c r="K8" s="529">
        <f t="shared" si="1"/>
        <v>-1580.16</v>
      </c>
      <c r="L8" s="602"/>
      <c r="M8" s="252"/>
    </row>
    <row r="9" spans="1:13" ht="15" customHeight="1">
      <c r="A9" s="909" t="s">
        <v>141</v>
      </c>
      <c r="B9" s="579" t="s">
        <v>5044</v>
      </c>
      <c r="C9" s="572">
        <v>1241.2</v>
      </c>
      <c r="D9" s="339" t="s">
        <v>5102</v>
      </c>
      <c r="E9" s="520"/>
      <c r="F9" s="521"/>
      <c r="G9" s="522"/>
      <c r="H9" s="533"/>
      <c r="I9" s="522"/>
      <c r="J9" s="715"/>
      <c r="K9" s="524"/>
      <c r="L9" s="602"/>
      <c r="M9" s="252"/>
    </row>
    <row r="10" spans="1:13" ht="15" customHeight="1">
      <c r="A10" s="909" t="s">
        <v>141</v>
      </c>
      <c r="B10" s="579" t="s">
        <v>5045</v>
      </c>
      <c r="C10" s="572">
        <v>1241.2</v>
      </c>
      <c r="D10" s="339" t="s">
        <v>5102</v>
      </c>
      <c r="E10" s="520"/>
      <c r="F10" s="521"/>
      <c r="G10" s="522"/>
      <c r="H10" s="533"/>
      <c r="I10" s="522"/>
      <c r="J10" s="715"/>
      <c r="K10" s="524"/>
      <c r="L10" s="602"/>
      <c r="M10" s="252"/>
    </row>
    <row r="11" spans="1:13" ht="15" customHeight="1">
      <c r="A11" s="909" t="s">
        <v>141</v>
      </c>
      <c r="B11" s="579" t="s">
        <v>5046</v>
      </c>
      <c r="C11" s="572">
        <v>1241.2</v>
      </c>
      <c r="D11" s="339" t="s">
        <v>5102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5" customHeight="1">
      <c r="A12" s="909" t="s">
        <v>141</v>
      </c>
      <c r="B12" s="579" t="s">
        <v>5047</v>
      </c>
      <c r="C12" s="572">
        <v>1241.2</v>
      </c>
      <c r="D12" s="339" t="s">
        <v>5102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5" customHeight="1" thickBot="1">
      <c r="A13" s="914" t="s">
        <v>141</v>
      </c>
      <c r="B13" s="847" t="s">
        <v>5048</v>
      </c>
      <c r="C13" s="576">
        <v>1241.2</v>
      </c>
      <c r="D13" s="362" t="s">
        <v>5102</v>
      </c>
      <c r="E13" s="525"/>
      <c r="F13" s="526">
        <f>SUM(C9:C13)</f>
        <v>6206</v>
      </c>
      <c r="G13" s="527"/>
      <c r="H13" s="537"/>
      <c r="I13" s="527">
        <v>803001</v>
      </c>
      <c r="J13" s="714">
        <f>F13/1.16</f>
        <v>5350</v>
      </c>
      <c r="K13" s="529">
        <f>J13*0.16</f>
        <v>856</v>
      </c>
      <c r="L13" s="602"/>
      <c r="M13" s="252"/>
    </row>
    <row r="14" spans="1:13" ht="15" customHeight="1">
      <c r="A14" s="909" t="s">
        <v>2905</v>
      </c>
      <c r="B14" s="579" t="s">
        <v>5050</v>
      </c>
      <c r="C14" s="572">
        <v>1241.2</v>
      </c>
      <c r="D14" s="339" t="s">
        <v>5106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5" customHeight="1">
      <c r="A15" s="909" t="s">
        <v>2905</v>
      </c>
      <c r="B15" s="579" t="s">
        <v>5051</v>
      </c>
      <c r="C15" s="572">
        <v>1241.2</v>
      </c>
      <c r="D15" s="339" t="s">
        <v>5106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5" customHeight="1">
      <c r="A16" s="909" t="s">
        <v>2905</v>
      </c>
      <c r="B16" s="579" t="s">
        <v>5052</v>
      </c>
      <c r="C16" s="572">
        <v>1241.2</v>
      </c>
      <c r="D16" s="339" t="s">
        <v>5106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5" customHeight="1">
      <c r="A17" s="909" t="s">
        <v>2905</v>
      </c>
      <c r="B17" s="579" t="s">
        <v>5053</v>
      </c>
      <c r="C17" s="572">
        <v>1241.2</v>
      </c>
      <c r="D17" s="339" t="s">
        <v>5106</v>
      </c>
      <c r="E17" s="520"/>
      <c r="F17" s="521"/>
      <c r="G17" s="522"/>
      <c r="H17" s="533"/>
      <c r="I17" s="522"/>
      <c r="J17" s="715"/>
      <c r="K17" s="524"/>
      <c r="L17" s="602"/>
      <c r="M17" s="252"/>
    </row>
    <row r="18" spans="1:13" ht="15" customHeight="1">
      <c r="A18" s="909" t="s">
        <v>2905</v>
      </c>
      <c r="B18" s="579" t="s">
        <v>5054</v>
      </c>
      <c r="C18" s="572">
        <v>1241.2</v>
      </c>
      <c r="D18" s="339" t="s">
        <v>5106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5" customHeight="1">
      <c r="A19" s="909" t="s">
        <v>2905</v>
      </c>
      <c r="B19" s="579" t="s">
        <v>5055</v>
      </c>
      <c r="C19" s="572">
        <v>1241.2</v>
      </c>
      <c r="D19" s="339" t="s">
        <v>5106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5" customHeight="1">
      <c r="A20" s="909" t="s">
        <v>2905</v>
      </c>
      <c r="B20" s="579" t="s">
        <v>5056</v>
      </c>
      <c r="C20" s="572">
        <v>1241.2</v>
      </c>
      <c r="D20" s="339" t="s">
        <v>5106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5" customHeight="1">
      <c r="A21" s="909" t="s">
        <v>2905</v>
      </c>
      <c r="B21" s="579" t="s">
        <v>5057</v>
      </c>
      <c r="C21" s="572">
        <v>1241.2</v>
      </c>
      <c r="D21" s="339" t="s">
        <v>5106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5" customHeight="1">
      <c r="A22" s="909" t="s">
        <v>2905</v>
      </c>
      <c r="B22" s="579" t="s">
        <v>5058</v>
      </c>
      <c r="C22" s="572">
        <v>1241.2</v>
      </c>
      <c r="D22" s="339" t="s">
        <v>5106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5" customHeight="1">
      <c r="A23" s="909" t="s">
        <v>2905</v>
      </c>
      <c r="B23" s="579" t="s">
        <v>5059</v>
      </c>
      <c r="C23" s="572">
        <v>1241.2</v>
      </c>
      <c r="D23" s="339" t="s">
        <v>5106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5" customHeight="1">
      <c r="A24" s="909" t="s">
        <v>2905</v>
      </c>
      <c r="B24" s="579" t="s">
        <v>5060</v>
      </c>
      <c r="C24" s="572">
        <v>1241.2</v>
      </c>
      <c r="D24" s="339" t="s">
        <v>5106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5" customHeight="1">
      <c r="A25" s="909" t="s">
        <v>2905</v>
      </c>
      <c r="B25" s="579" t="s">
        <v>5061</v>
      </c>
      <c r="C25" s="572">
        <v>1241.2</v>
      </c>
      <c r="D25" s="339" t="s">
        <v>5106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5" customHeight="1">
      <c r="A26" s="909" t="s">
        <v>2905</v>
      </c>
      <c r="B26" s="579" t="s">
        <v>5062</v>
      </c>
      <c r="C26" s="572">
        <v>1241.2</v>
      </c>
      <c r="D26" s="339" t="s">
        <v>5106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5" customHeight="1" thickBot="1">
      <c r="A27" s="914" t="s">
        <v>2905</v>
      </c>
      <c r="B27" s="847" t="s">
        <v>5063</v>
      </c>
      <c r="C27" s="576">
        <v>1241.2</v>
      </c>
      <c r="D27" s="362" t="s">
        <v>5106</v>
      </c>
      <c r="E27" s="525"/>
      <c r="F27" s="526">
        <f>SUM(C14:C27)</f>
        <v>17376.800000000003</v>
      </c>
      <c r="G27" s="527"/>
      <c r="H27" s="537"/>
      <c r="I27" s="527">
        <v>803001</v>
      </c>
      <c r="J27" s="714">
        <f>F27/1.16</f>
        <v>14980.000000000004</v>
      </c>
      <c r="K27" s="529">
        <f>J27*0.16</f>
        <v>2396.8000000000006</v>
      </c>
      <c r="L27" s="602"/>
      <c r="M27" s="252"/>
    </row>
    <row r="28" spans="1:13" ht="18.75" customHeight="1" thickBot="1">
      <c r="A28" s="915" t="s">
        <v>298</v>
      </c>
      <c r="B28" s="608" t="s">
        <v>5065</v>
      </c>
      <c r="C28" s="600">
        <v>1241.2</v>
      </c>
      <c r="D28" s="372" t="s">
        <v>5105</v>
      </c>
      <c r="E28" s="543"/>
      <c r="F28" s="544">
        <f>SUM(C28)</f>
        <v>1241.2</v>
      </c>
      <c r="G28" s="545"/>
      <c r="H28" s="546"/>
      <c r="I28" s="545">
        <v>803001</v>
      </c>
      <c r="J28" s="714">
        <f>F28/1.16</f>
        <v>1070</v>
      </c>
      <c r="K28" s="529">
        <f>J28*0.16</f>
        <v>171.20000000000002</v>
      </c>
      <c r="L28" s="602"/>
      <c r="M28" s="252"/>
    </row>
    <row r="29" spans="1:13" ht="15" customHeight="1">
      <c r="A29" s="909" t="s">
        <v>136</v>
      </c>
      <c r="B29" s="579" t="s">
        <v>5067</v>
      </c>
      <c r="C29" s="572">
        <v>1241.2</v>
      </c>
      <c r="D29" s="339" t="s">
        <v>5104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5" customHeight="1">
      <c r="A30" s="909" t="s">
        <v>136</v>
      </c>
      <c r="B30" s="579" t="s">
        <v>5068</v>
      </c>
      <c r="C30" s="572">
        <v>1241.2</v>
      </c>
      <c r="D30" s="339" t="s">
        <v>5104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5" customHeight="1">
      <c r="A31" s="909" t="s">
        <v>136</v>
      </c>
      <c r="B31" s="579" t="s">
        <v>5069</v>
      </c>
      <c r="C31" s="572">
        <v>1241.2</v>
      </c>
      <c r="D31" s="339" t="s">
        <v>5104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5" customHeight="1">
      <c r="A32" s="909" t="s">
        <v>457</v>
      </c>
      <c r="B32" s="579" t="s">
        <v>5070</v>
      </c>
      <c r="C32" s="572">
        <v>1241.2</v>
      </c>
      <c r="D32" s="339" t="s">
        <v>5104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5" customHeight="1">
      <c r="A33" s="909" t="s">
        <v>298</v>
      </c>
      <c r="B33" s="579" t="s">
        <v>5071</v>
      </c>
      <c r="C33" s="572">
        <v>1241.2</v>
      </c>
      <c r="D33" s="339" t="s">
        <v>5104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5" customHeight="1">
      <c r="A34" s="913" t="s">
        <v>565</v>
      </c>
      <c r="B34" s="601" t="s">
        <v>5072</v>
      </c>
      <c r="C34" s="839">
        <v>1241.2</v>
      </c>
      <c r="D34" s="339" t="s">
        <v>5104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7.25" customHeight="1" thickBot="1">
      <c r="A35" s="914" t="s">
        <v>565</v>
      </c>
      <c r="B35" s="847" t="s">
        <v>5073</v>
      </c>
      <c r="C35" s="576">
        <v>1241.2</v>
      </c>
      <c r="D35" s="362" t="s">
        <v>5104</v>
      </c>
      <c r="E35" s="525"/>
      <c r="F35" s="526">
        <f>SUM(C29:C35)</f>
        <v>8688.4</v>
      </c>
      <c r="G35" s="527"/>
      <c r="H35" s="537"/>
      <c r="I35" s="527">
        <v>803001</v>
      </c>
      <c r="J35" s="714">
        <f>F35/1.16</f>
        <v>7490</v>
      </c>
      <c r="K35" s="529">
        <f>J35*0.16</f>
        <v>1198.4000000000001</v>
      </c>
      <c r="L35" s="602"/>
      <c r="M35" s="252"/>
    </row>
    <row r="36" spans="1:13" ht="15" customHeight="1">
      <c r="A36" s="912"/>
      <c r="B36" s="414"/>
      <c r="C36" s="48"/>
      <c r="D36" s="47"/>
      <c r="E36" s="520"/>
      <c r="F36" s="521"/>
      <c r="G36" s="522"/>
      <c r="H36" s="533"/>
      <c r="I36" s="522"/>
      <c r="J36" s="715"/>
      <c r="K36" s="524"/>
      <c r="L36" s="602"/>
      <c r="M36" s="252"/>
    </row>
    <row r="37" spans="1:13" ht="15" customHeight="1">
      <c r="A37" s="380"/>
      <c r="B37" s="508"/>
      <c r="C37" s="468"/>
      <c r="D37" s="380"/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5" customHeight="1">
      <c r="A38" s="380"/>
      <c r="B38" s="508"/>
      <c r="C38" s="468"/>
      <c r="D38" s="380"/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5" customHeight="1">
      <c r="A39" s="380"/>
      <c r="B39" s="414"/>
      <c r="C39" s="382"/>
      <c r="D39" s="380"/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5" customHeight="1">
      <c r="A40" s="380"/>
      <c r="B40" s="414"/>
      <c r="C40" s="48"/>
      <c r="D40" s="380"/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5" customHeight="1">
      <c r="A41" s="325"/>
      <c r="B41" s="911"/>
      <c r="C41" s="281">
        <f>SUM(C6:C40)</f>
        <v>1599.6400000000147</v>
      </c>
      <c r="D41" s="281"/>
      <c r="E41" s="281"/>
      <c r="F41" s="281">
        <f>SUM(F6:F40)</f>
        <v>1599.640000000004</v>
      </c>
      <c r="G41" s="281"/>
      <c r="H41" s="534">
        <f>SUM(H6:H40)</f>
        <v>0</v>
      </c>
      <c r="I41" s="281"/>
      <c r="J41" s="281">
        <f>SUM(J6:J40)</f>
        <v>1379.0000000000036</v>
      </c>
      <c r="K41" s="281">
        <f>SUM(K6:K40)</f>
        <v>220.64000000000055</v>
      </c>
      <c r="L41" s="281"/>
      <c r="M41" s="283"/>
    </row>
    <row r="42" spans="1:13" ht="15" customHeight="1">
      <c r="A42" s="278"/>
      <c r="B42" s="911"/>
      <c r="C42" s="240"/>
      <c r="D42" s="281"/>
      <c r="E42" s="281"/>
      <c r="F42" s="237"/>
      <c r="G42" s="240"/>
      <c r="H42" s="533"/>
      <c r="I42" s="240"/>
      <c r="J42" s="243"/>
      <c r="K42" s="251"/>
      <c r="L42" s="252"/>
      <c r="M42" s="252"/>
    </row>
    <row r="43" spans="1:13" ht="15" customHeight="1">
      <c r="A43" s="697"/>
      <c r="B43" s="1052"/>
      <c r="C43" s="1051"/>
      <c r="D43" s="1051"/>
      <c r="E43" s="1051"/>
      <c r="F43" s="1051"/>
      <c r="G43" s="240"/>
      <c r="H43" s="533"/>
      <c r="I43" s="240"/>
      <c r="J43" s="243"/>
      <c r="K43" s="251"/>
      <c r="L43" s="252"/>
      <c r="M43" s="252"/>
    </row>
    <row r="44" spans="1:13">
      <c r="A44" s="284"/>
      <c r="B44" s="595"/>
      <c r="C44" s="273"/>
      <c r="D44" s="281"/>
      <c r="E44" s="281"/>
      <c r="F44" s="281"/>
      <c r="G44" s="295"/>
      <c r="H44" s="534"/>
      <c r="I44" s="281"/>
      <c r="J44" s="281"/>
      <c r="K44" s="281"/>
      <c r="L44" s="286"/>
      <c r="M44" s="252"/>
    </row>
    <row r="45" spans="1:13" thickBot="1">
      <c r="A45" s="603"/>
      <c r="B45" s="595"/>
      <c r="C45" s="273"/>
      <c r="D45" s="250"/>
      <c r="E45" s="330"/>
      <c r="F45" s="331"/>
      <c r="G45" s="332"/>
      <c r="H45" s="535"/>
      <c r="I45" s="239"/>
      <c r="J45" s="239"/>
      <c r="K45" s="252"/>
      <c r="L45" s="252"/>
      <c r="M45" s="288"/>
    </row>
    <row r="46" spans="1:13" ht="16.5" thickBot="1">
      <c r="A46" s="284"/>
      <c r="B46" s="273"/>
      <c r="C46" s="273"/>
      <c r="D46" s="250"/>
      <c r="E46" s="330" t="s">
        <v>5110</v>
      </c>
      <c r="F46" s="331">
        <v>43069</v>
      </c>
      <c r="G46" s="332">
        <v>65425.16</v>
      </c>
      <c r="H46" s="535"/>
      <c r="I46" s="239"/>
      <c r="J46" s="289" t="s">
        <v>551</v>
      </c>
      <c r="K46" s="290">
        <f>J41+K41-F41</f>
        <v>0</v>
      </c>
      <c r="L46" s="252"/>
      <c r="M46" s="288"/>
    </row>
    <row r="47" spans="1:13">
      <c r="A47" s="284"/>
      <c r="B47" s="273"/>
      <c r="C47" s="239"/>
      <c r="D47" s="252"/>
      <c r="E47" s="813" t="s">
        <v>5111</v>
      </c>
      <c r="F47" s="812">
        <v>43069</v>
      </c>
      <c r="G47" s="811">
        <v>1599.64</v>
      </c>
      <c r="H47" s="535"/>
      <c r="I47" s="239"/>
      <c r="J47" s="239"/>
      <c r="K47" s="252"/>
      <c r="L47" s="252"/>
      <c r="M47" s="288"/>
    </row>
    <row r="48" spans="1:13">
      <c r="A48" s="284"/>
      <c r="B48" s="273"/>
      <c r="C48" s="273"/>
      <c r="D48" s="250"/>
      <c r="E48" s="239"/>
      <c r="F48" s="239"/>
      <c r="G48" s="239"/>
      <c r="H48" s="535"/>
      <c r="I48" s="239"/>
      <c r="J48" s="239"/>
      <c r="K48" s="252"/>
      <c r="L48" s="252"/>
      <c r="M48" s="288"/>
    </row>
    <row r="49" spans="1:13">
      <c r="A49" s="284"/>
      <c r="B49" s="273"/>
      <c r="C49" s="273"/>
      <c r="D49" s="250"/>
      <c r="E49" s="239"/>
      <c r="F49" s="239"/>
      <c r="G49" s="239"/>
      <c r="H49" s="535"/>
      <c r="I49" s="239"/>
      <c r="J49" s="239"/>
      <c r="K49" s="252"/>
      <c r="L49" s="252"/>
      <c r="M49" s="288"/>
    </row>
    <row r="50" spans="1:13">
      <c r="A50" s="284"/>
      <c r="B50" s="273"/>
      <c r="C50" s="273"/>
      <c r="D50" s="291"/>
      <c r="E50" s="292"/>
      <c r="F50" s="292"/>
      <c r="G50" s="292"/>
      <c r="H50" s="536"/>
      <c r="I50" s="292"/>
      <c r="J50" s="292"/>
      <c r="K50" s="288"/>
      <c r="L50" s="288"/>
      <c r="M50" s="288"/>
    </row>
    <row r="51" spans="1:13">
      <c r="A51" s="604"/>
      <c r="B51" s="605"/>
      <c r="C51" s="606"/>
      <c r="D51" s="520"/>
      <c r="E51" s="292"/>
      <c r="F51" s="292"/>
      <c r="G51" s="292"/>
      <c r="H51" s="536"/>
      <c r="I51" s="292"/>
      <c r="J51" s="292"/>
      <c r="K51" s="288"/>
      <c r="L51" s="288"/>
      <c r="M51" s="288"/>
    </row>
    <row r="52" spans="1:13">
      <c r="A52" s="294"/>
      <c r="B52" s="239" t="s">
        <v>25</v>
      </c>
      <c r="C52" s="239"/>
      <c r="D52" s="239"/>
      <c r="E52" s="240"/>
      <c r="F52" s="240"/>
      <c r="G52" s="240"/>
      <c r="H52" s="533"/>
      <c r="I52" s="240"/>
      <c r="K52" s="295"/>
      <c r="L52" s="252"/>
      <c r="M52" s="252"/>
    </row>
    <row r="53" spans="1:13">
      <c r="A53" s="296"/>
      <c r="B53" s="239" t="s">
        <v>127</v>
      </c>
      <c r="C53" s="239"/>
      <c r="D53" s="239"/>
      <c r="E53" s="240"/>
      <c r="F53" s="240"/>
      <c r="G53" s="240"/>
      <c r="H53" s="533"/>
      <c r="I53" s="240"/>
      <c r="K53" s="295"/>
      <c r="L53" s="252"/>
      <c r="M53" s="252"/>
    </row>
    <row r="54" spans="1:13">
      <c r="A54" s="297"/>
      <c r="B54" s="239" t="s">
        <v>161</v>
      </c>
      <c r="C54" s="239"/>
      <c r="D54" s="239"/>
      <c r="E54" s="240"/>
      <c r="F54" s="240"/>
      <c r="G54" s="240"/>
      <c r="H54" s="533"/>
      <c r="I54" s="240"/>
      <c r="K54" s="295"/>
      <c r="L54" s="252"/>
      <c r="M54" s="252"/>
    </row>
    <row r="55" spans="1:13">
      <c r="A55" s="239"/>
      <c r="B55" s="239"/>
      <c r="C55" s="239"/>
      <c r="D55" s="239"/>
      <c r="E55" s="240"/>
      <c r="F55" s="240"/>
      <c r="G55" s="240"/>
      <c r="H55" s="533"/>
      <c r="I55" s="240"/>
      <c r="K55" s="295"/>
      <c r="L55" s="252"/>
      <c r="M55" s="252"/>
    </row>
    <row r="56" spans="1:13">
      <c r="A56" s="239"/>
      <c r="B56" s="239"/>
      <c r="C56" s="239"/>
      <c r="D56" s="239"/>
      <c r="E56" s="240"/>
      <c r="F56" s="240"/>
      <c r="G56" s="240"/>
      <c r="H56" s="533"/>
      <c r="I56" s="240"/>
      <c r="K56" s="295"/>
      <c r="L56" s="252"/>
      <c r="M56" s="252"/>
    </row>
    <row r="57" spans="1:13">
      <c r="K57" s="45"/>
      <c r="L57" s="49"/>
      <c r="M57" s="49"/>
    </row>
    <row r="58" spans="1:13">
      <c r="K58" s="45"/>
      <c r="L58" s="49"/>
      <c r="M58" s="49"/>
    </row>
    <row r="59" spans="1:13">
      <c r="K59" s="45"/>
      <c r="L59" s="49"/>
      <c r="M59" s="49"/>
    </row>
    <row r="60" spans="1:13">
      <c r="K60" s="45"/>
      <c r="L60" s="49"/>
      <c r="M60" s="49"/>
    </row>
    <row r="61" spans="1:13">
      <c r="K61" s="45"/>
      <c r="L61" s="49"/>
      <c r="M61" s="49"/>
    </row>
    <row r="62" spans="1:13">
      <c r="K62" s="45"/>
      <c r="L62" s="49"/>
      <c r="M62" s="49"/>
    </row>
    <row r="63" spans="1:13">
      <c r="K63" s="45"/>
      <c r="L63" s="49"/>
      <c r="M63" s="49"/>
    </row>
    <row r="64" spans="1:13">
      <c r="K64" s="45"/>
      <c r="L64" s="49"/>
      <c r="M64" s="49"/>
    </row>
    <row r="65" spans="11:13">
      <c r="K65" s="45"/>
      <c r="L65" s="49"/>
      <c r="M65" s="49"/>
    </row>
    <row r="66" spans="11:13">
      <c r="K66" s="45"/>
      <c r="L66" s="49"/>
      <c r="M66" s="49"/>
    </row>
    <row r="67" spans="11:13">
      <c r="K67" s="45"/>
      <c r="L67" s="49"/>
      <c r="M67" s="49"/>
    </row>
    <row r="68" spans="11:13">
      <c r="K68" s="45"/>
      <c r="L68" s="49"/>
      <c r="M68" s="49"/>
    </row>
    <row r="69" spans="11:13">
      <c r="K69" s="45"/>
      <c r="L69" s="49"/>
      <c r="M69" s="49"/>
    </row>
    <row r="70" spans="11:13">
      <c r="K70" s="45"/>
      <c r="L70" s="49"/>
      <c r="M70" s="49"/>
    </row>
    <row r="71" spans="11:13">
      <c r="K71" s="45"/>
      <c r="L71" s="49"/>
      <c r="M71" s="49"/>
    </row>
    <row r="72" spans="11:13">
      <c r="K72" s="45"/>
      <c r="L72" s="49"/>
      <c r="M72" s="49"/>
    </row>
    <row r="73" spans="11:13">
      <c r="K73" s="45"/>
      <c r="L73" s="49"/>
      <c r="M73" s="49"/>
    </row>
    <row r="74" spans="11:13">
      <c r="K74" s="45"/>
      <c r="L74" s="49"/>
      <c r="M74" s="49"/>
    </row>
    <row r="75" spans="11:13">
      <c r="K75" s="45"/>
      <c r="L75" s="49"/>
      <c r="M75" s="49"/>
    </row>
    <row r="76" spans="11:13">
      <c r="K76" s="45"/>
      <c r="L76" s="49"/>
      <c r="M76" s="49"/>
    </row>
    <row r="77" spans="11:13">
      <c r="K77" s="45"/>
      <c r="L77" s="49"/>
      <c r="M77" s="49"/>
    </row>
    <row r="78" spans="11:13">
      <c r="K78" s="45"/>
      <c r="L78" s="49"/>
      <c r="M78" s="49"/>
    </row>
    <row r="79" spans="11:13">
      <c r="K79" s="45"/>
      <c r="L79" s="49"/>
      <c r="M79" s="49"/>
    </row>
    <row r="80" spans="1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</sheetData>
  <autoFilter ref="A5:L44"/>
  <sortState ref="A6:D35">
    <sortCondition ref="D6:D35"/>
  </sortState>
  <mergeCells count="3">
    <mergeCell ref="I3:K3"/>
    <mergeCell ref="A4:D4"/>
    <mergeCell ref="B43:F4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186"/>
  <sheetViews>
    <sheetView zoomScale="115" zoomScaleNormal="115" workbookViewId="0">
      <pane ySplit="4" topLeftCell="A38" activePane="bottomLeft" state="frozenSplit"/>
      <selection pane="bottomLeft" activeCell="N17" sqref="N17:N57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5206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5147</v>
      </c>
      <c r="B5" s="343" t="s">
        <v>2731</v>
      </c>
      <c r="C5" s="431" t="s">
        <v>5125</v>
      </c>
      <c r="D5" s="431"/>
      <c r="E5" s="431"/>
      <c r="F5" s="431"/>
      <c r="G5" s="344">
        <v>-18456.759999999998</v>
      </c>
      <c r="H5" s="335" t="s">
        <v>147</v>
      </c>
      <c r="I5" s="399"/>
      <c r="J5" s="336"/>
      <c r="K5" s="337"/>
      <c r="L5" s="337"/>
      <c r="M5" s="637" t="s">
        <v>138</v>
      </c>
      <c r="N5" s="909" t="s">
        <v>5207</v>
      </c>
      <c r="O5" s="909" t="s">
        <v>457</v>
      </c>
      <c r="P5" s="339" t="s">
        <v>5290</v>
      </c>
      <c r="Q5" s="642"/>
      <c r="R5" s="29"/>
    </row>
    <row r="6" spans="1:18" s="24" customFormat="1" ht="12.75">
      <c r="A6" s="343" t="s">
        <v>5147</v>
      </c>
      <c r="B6" s="343" t="s">
        <v>2731</v>
      </c>
      <c r="C6" s="431" t="s">
        <v>4966</v>
      </c>
      <c r="D6" s="431"/>
      <c r="E6" s="431"/>
      <c r="F6" s="431"/>
      <c r="G6" s="344">
        <v>-7200.12</v>
      </c>
      <c r="H6" s="335" t="s">
        <v>133</v>
      </c>
      <c r="I6" s="399"/>
      <c r="J6" s="336"/>
      <c r="K6" s="337"/>
      <c r="L6" s="337"/>
      <c r="M6" s="637" t="s">
        <v>138</v>
      </c>
      <c r="N6" s="909" t="s">
        <v>5017</v>
      </c>
      <c r="O6" s="909" t="s">
        <v>2905</v>
      </c>
      <c r="P6" s="339" t="s">
        <v>5290</v>
      </c>
      <c r="Q6" s="642"/>
      <c r="R6" s="29"/>
    </row>
    <row r="7" spans="1:18" s="24" customFormat="1" ht="12.75">
      <c r="A7" s="343" t="s">
        <v>5147</v>
      </c>
      <c r="B7" s="343" t="s">
        <v>2731</v>
      </c>
      <c r="C7" s="431" t="s">
        <v>5063</v>
      </c>
      <c r="D7" s="431"/>
      <c r="E7" s="431"/>
      <c r="F7" s="431"/>
      <c r="G7" s="344">
        <v>-7200.12</v>
      </c>
      <c r="H7" s="335" t="s">
        <v>135</v>
      </c>
      <c r="I7" s="399"/>
      <c r="J7" s="336"/>
      <c r="K7" s="337"/>
      <c r="L7" s="337"/>
      <c r="M7" s="637" t="s">
        <v>138</v>
      </c>
      <c r="N7" s="909" t="s">
        <v>5092</v>
      </c>
      <c r="O7" s="909" t="s">
        <v>2905</v>
      </c>
      <c r="P7" s="339" t="s">
        <v>5290</v>
      </c>
      <c r="Q7" s="642"/>
      <c r="R7" s="29"/>
    </row>
    <row r="8" spans="1:18" s="24" customFormat="1" ht="12.75">
      <c r="A8" s="343" t="s">
        <v>5179</v>
      </c>
      <c r="B8" s="343" t="s">
        <v>2731</v>
      </c>
      <c r="C8" s="343" t="s">
        <v>3546</v>
      </c>
      <c r="D8" s="431"/>
      <c r="E8" s="431"/>
      <c r="F8" s="431"/>
      <c r="G8" s="344">
        <v>-7200.12</v>
      </c>
      <c r="H8" s="335" t="s">
        <v>137</v>
      </c>
      <c r="I8" s="399"/>
      <c r="J8" s="336"/>
      <c r="K8" s="337"/>
      <c r="L8" s="337"/>
      <c r="M8" s="637" t="s">
        <v>138</v>
      </c>
      <c r="N8" s="909" t="s">
        <v>3588</v>
      </c>
      <c r="O8" s="909" t="s">
        <v>2905</v>
      </c>
      <c r="P8" s="339" t="s">
        <v>5298</v>
      </c>
      <c r="Q8" s="642"/>
      <c r="R8" s="29"/>
    </row>
    <row r="9" spans="1:18" s="24" customFormat="1" ht="12.75">
      <c r="A9" s="343" t="s">
        <v>5179</v>
      </c>
      <c r="B9" s="343" t="s">
        <v>2731</v>
      </c>
      <c r="C9" s="343" t="s">
        <v>4989</v>
      </c>
      <c r="D9" s="431"/>
      <c r="E9" s="431"/>
      <c r="F9" s="431"/>
      <c r="G9" s="344">
        <v>-35999.440000000002</v>
      </c>
      <c r="H9" s="335" t="s">
        <v>139</v>
      </c>
      <c r="I9" s="399"/>
      <c r="J9" s="336"/>
      <c r="K9" s="337"/>
      <c r="L9" s="337"/>
      <c r="M9" s="637" t="s">
        <v>138</v>
      </c>
      <c r="N9" s="909" t="s">
        <v>5036</v>
      </c>
      <c r="O9" s="909" t="s">
        <v>390</v>
      </c>
      <c r="P9" s="339" t="s">
        <v>5298</v>
      </c>
      <c r="Q9" s="642"/>
      <c r="R9" s="29"/>
    </row>
    <row r="10" spans="1:18" s="24" customFormat="1" ht="12.75">
      <c r="A10" s="343" t="s">
        <v>5179</v>
      </c>
      <c r="B10" s="343" t="s">
        <v>2731</v>
      </c>
      <c r="C10" s="343" t="s">
        <v>4850</v>
      </c>
      <c r="D10" s="431"/>
      <c r="E10" s="431"/>
      <c r="F10" s="431"/>
      <c r="G10" s="344">
        <v>-8117.68</v>
      </c>
      <c r="H10" s="335"/>
      <c r="I10" s="399"/>
      <c r="J10" s="336"/>
      <c r="K10" s="337"/>
      <c r="L10" s="337"/>
      <c r="M10" s="637" t="s">
        <v>138</v>
      </c>
      <c r="N10" s="909" t="s">
        <v>4892</v>
      </c>
      <c r="O10" s="909" t="s">
        <v>134</v>
      </c>
      <c r="P10" s="339" t="s">
        <v>5298</v>
      </c>
      <c r="Q10" s="642"/>
      <c r="R10" s="29"/>
    </row>
    <row r="11" spans="1:18" s="24" customFormat="1" ht="12.75">
      <c r="A11" s="343" t="s">
        <v>5179</v>
      </c>
      <c r="B11" s="343" t="s">
        <v>2731</v>
      </c>
      <c r="C11" s="431" t="s">
        <v>2671</v>
      </c>
      <c r="D11" s="431"/>
      <c r="E11" s="431"/>
      <c r="F11" s="431"/>
      <c r="G11" s="344">
        <v>-8117.68</v>
      </c>
      <c r="H11" s="335" t="s">
        <v>140</v>
      </c>
      <c r="I11" s="399"/>
      <c r="J11" s="336"/>
      <c r="K11" s="337"/>
      <c r="L11" s="337"/>
      <c r="M11" s="637" t="s">
        <v>138</v>
      </c>
      <c r="N11" s="909" t="s">
        <v>2692</v>
      </c>
      <c r="O11" s="909" t="s">
        <v>134</v>
      </c>
      <c r="P11" s="339" t="s">
        <v>5298</v>
      </c>
      <c r="Q11" s="642"/>
      <c r="R11" s="29"/>
    </row>
    <row r="12" spans="1:18" s="24" customFormat="1" ht="12.75">
      <c r="A12" s="343" t="s">
        <v>5196</v>
      </c>
      <c r="B12" s="343" t="s">
        <v>2731</v>
      </c>
      <c r="C12" s="431" t="s">
        <v>4156</v>
      </c>
      <c r="D12" s="431"/>
      <c r="E12" s="431"/>
      <c r="F12" s="431"/>
      <c r="G12" s="344">
        <v>-7200.12</v>
      </c>
      <c r="H12" s="335" t="s">
        <v>142</v>
      </c>
      <c r="I12" s="399"/>
      <c r="J12" s="336"/>
      <c r="K12" s="337"/>
      <c r="L12" s="337"/>
      <c r="M12" s="637" t="s">
        <v>138</v>
      </c>
      <c r="N12" s="909" t="s">
        <v>4191</v>
      </c>
      <c r="O12" s="909" t="s">
        <v>2905</v>
      </c>
      <c r="P12" s="339" t="s">
        <v>5295</v>
      </c>
      <c r="Q12" s="642"/>
      <c r="R12" s="29"/>
    </row>
    <row r="13" spans="1:18" s="24" customFormat="1" ht="12.75">
      <c r="A13" s="343" t="s">
        <v>5196</v>
      </c>
      <c r="B13" s="343" t="s">
        <v>2731</v>
      </c>
      <c r="C13" s="431" t="s">
        <v>4343</v>
      </c>
      <c r="D13" s="431"/>
      <c r="E13" s="431"/>
      <c r="F13" s="431"/>
      <c r="G13" s="344">
        <v>-21428.68</v>
      </c>
      <c r="H13" s="335" t="s">
        <v>143</v>
      </c>
      <c r="I13" s="399"/>
      <c r="J13" s="336"/>
      <c r="K13" s="337"/>
      <c r="L13" s="337"/>
      <c r="M13" s="637" t="s">
        <v>138</v>
      </c>
      <c r="N13" s="909" t="s">
        <v>4390</v>
      </c>
      <c r="O13" s="909" t="s">
        <v>1296</v>
      </c>
      <c r="P13" s="339" t="s">
        <v>5295</v>
      </c>
      <c r="Q13" s="642"/>
      <c r="R13" s="29"/>
    </row>
    <row r="14" spans="1:18" s="24" customFormat="1" ht="12.75">
      <c r="A14" s="343" t="s">
        <v>5196</v>
      </c>
      <c r="B14" s="343" t="s">
        <v>2731</v>
      </c>
      <c r="C14" s="431" t="s">
        <v>4245</v>
      </c>
      <c r="D14" s="431"/>
      <c r="E14" s="431"/>
      <c r="F14" s="431"/>
      <c r="G14" s="344">
        <v>-7200.12</v>
      </c>
      <c r="H14" s="335" t="s">
        <v>144</v>
      </c>
      <c r="I14" s="399"/>
      <c r="J14" s="336"/>
      <c r="K14" s="337"/>
      <c r="L14" s="337"/>
      <c r="M14" s="637" t="s">
        <v>138</v>
      </c>
      <c r="N14" s="909" t="s">
        <v>4272</v>
      </c>
      <c r="O14" s="909" t="s">
        <v>2905</v>
      </c>
      <c r="P14" s="339" t="s">
        <v>5295</v>
      </c>
      <c r="Q14" s="642"/>
      <c r="R14" s="29"/>
    </row>
    <row r="15" spans="1:18" s="24" customFormat="1" ht="12.75">
      <c r="A15" s="343" t="s">
        <v>5202</v>
      </c>
      <c r="B15" s="343" t="s">
        <v>2731</v>
      </c>
      <c r="C15" s="431" t="s">
        <v>2666</v>
      </c>
      <c r="D15" s="431"/>
      <c r="E15" s="431"/>
      <c r="F15" s="431"/>
      <c r="G15" s="344">
        <v>-8117.68</v>
      </c>
      <c r="H15" s="335" t="s">
        <v>145</v>
      </c>
      <c r="I15" s="399"/>
      <c r="J15" s="336"/>
      <c r="K15" s="337"/>
      <c r="L15" s="337"/>
      <c r="M15" s="637" t="s">
        <v>138</v>
      </c>
      <c r="N15" s="909" t="s">
        <v>2688</v>
      </c>
      <c r="O15" s="909" t="s">
        <v>134</v>
      </c>
      <c r="P15" s="339" t="s">
        <v>5297</v>
      </c>
      <c r="Q15" s="642"/>
      <c r="R15" s="29"/>
    </row>
    <row r="16" spans="1:18" s="24" customFormat="1" ht="12.75">
      <c r="A16" s="343" t="s">
        <v>5202</v>
      </c>
      <c r="B16" s="343" t="s">
        <v>2731</v>
      </c>
      <c r="C16" s="431" t="s">
        <v>5136</v>
      </c>
      <c r="D16" s="431"/>
      <c r="E16" s="431"/>
      <c r="F16" s="431"/>
      <c r="G16" s="344">
        <v>-13500.08</v>
      </c>
      <c r="H16" s="335" t="s">
        <v>146</v>
      </c>
      <c r="I16" s="399"/>
      <c r="J16" s="336"/>
      <c r="K16" s="337"/>
      <c r="L16" s="337"/>
      <c r="M16" s="637" t="s">
        <v>138</v>
      </c>
      <c r="N16" s="909" t="s">
        <v>5208</v>
      </c>
      <c r="O16" s="909" t="s">
        <v>141</v>
      </c>
      <c r="P16" s="339" t="s">
        <v>5297</v>
      </c>
      <c r="Q16" s="642"/>
      <c r="R16" s="29"/>
    </row>
    <row r="17" spans="1:18" s="24" customFormat="1" ht="12.75">
      <c r="A17" s="571" t="s">
        <v>5147</v>
      </c>
      <c r="B17" s="571" t="s">
        <v>2834</v>
      </c>
      <c r="C17" s="579" t="s">
        <v>5151</v>
      </c>
      <c r="D17" s="579"/>
      <c r="E17" s="579"/>
      <c r="F17" s="579"/>
      <c r="G17" s="572">
        <v>1241.2</v>
      </c>
      <c r="H17" s="335"/>
      <c r="I17" s="399"/>
      <c r="J17" s="336"/>
      <c r="K17" s="337"/>
      <c r="L17" s="337"/>
      <c r="M17" s="637" t="s">
        <v>138</v>
      </c>
      <c r="N17" s="909" t="s">
        <v>5209</v>
      </c>
      <c r="O17" s="909" t="s">
        <v>3895</v>
      </c>
      <c r="P17" s="339" t="s">
        <v>5288</v>
      </c>
      <c r="Q17" s="642"/>
      <c r="R17" s="29"/>
    </row>
    <row r="18" spans="1:18" s="24" customFormat="1" ht="12.75">
      <c r="A18" s="571" t="s">
        <v>5147</v>
      </c>
      <c r="B18" s="571" t="s">
        <v>2834</v>
      </c>
      <c r="C18" s="579" t="s">
        <v>5152</v>
      </c>
      <c r="D18" s="579"/>
      <c r="E18" s="579"/>
      <c r="F18" s="579"/>
      <c r="G18" s="572">
        <v>1241.2</v>
      </c>
      <c r="H18" s="335"/>
      <c r="I18" s="399"/>
      <c r="J18" s="336"/>
      <c r="K18" s="337"/>
      <c r="L18" s="337"/>
      <c r="M18" s="637" t="s">
        <v>138</v>
      </c>
      <c r="N18" s="909" t="s">
        <v>5210</v>
      </c>
      <c r="O18" s="909" t="s">
        <v>3895</v>
      </c>
      <c r="P18" s="339" t="s">
        <v>5288</v>
      </c>
      <c r="Q18" s="642"/>
      <c r="R18" s="29"/>
    </row>
    <row r="19" spans="1:18" s="24" customFormat="1" ht="12.75">
      <c r="A19" s="571" t="s">
        <v>5147</v>
      </c>
      <c r="B19" s="571" t="s">
        <v>2834</v>
      </c>
      <c r="C19" s="579" t="s">
        <v>5153</v>
      </c>
      <c r="D19" s="579"/>
      <c r="E19" s="579"/>
      <c r="F19" s="579"/>
      <c r="G19" s="572">
        <v>1241.2</v>
      </c>
      <c r="H19" s="335"/>
      <c r="I19" s="399"/>
      <c r="J19" s="336"/>
      <c r="K19" s="337"/>
      <c r="L19" s="337"/>
      <c r="M19" s="637" t="s">
        <v>138</v>
      </c>
      <c r="N19" s="909" t="s">
        <v>5211</v>
      </c>
      <c r="O19" s="909" t="s">
        <v>3895</v>
      </c>
      <c r="P19" s="339" t="s">
        <v>5289</v>
      </c>
      <c r="Q19" s="642"/>
      <c r="R19" s="29"/>
    </row>
    <row r="20" spans="1:18" s="24" customFormat="1" ht="12.75">
      <c r="A20" s="571" t="s">
        <v>5147</v>
      </c>
      <c r="B20" s="571" t="s">
        <v>2834</v>
      </c>
      <c r="C20" s="579" t="s">
        <v>5154</v>
      </c>
      <c r="D20" s="579"/>
      <c r="E20" s="579"/>
      <c r="F20" s="579"/>
      <c r="G20" s="572">
        <v>1241.2</v>
      </c>
      <c r="H20" s="335"/>
      <c r="I20" s="399"/>
      <c r="J20" s="336"/>
      <c r="K20" s="337"/>
      <c r="L20" s="337"/>
      <c r="M20" s="637" t="s">
        <v>138</v>
      </c>
      <c r="N20" s="909" t="s">
        <v>5212</v>
      </c>
      <c r="O20" s="909" t="s">
        <v>3895</v>
      </c>
      <c r="P20" s="339" t="s">
        <v>5288</v>
      </c>
      <c r="Q20" s="642"/>
      <c r="R20" s="29"/>
    </row>
    <row r="21" spans="1:18" s="24" customFormat="1" ht="12.75">
      <c r="A21" s="571" t="s">
        <v>5147</v>
      </c>
      <c r="B21" s="571" t="s">
        <v>2834</v>
      </c>
      <c r="C21" s="579" t="s">
        <v>5155</v>
      </c>
      <c r="D21" s="579"/>
      <c r="E21" s="579"/>
      <c r="F21" s="579"/>
      <c r="G21" s="572">
        <v>1241.2</v>
      </c>
      <c r="H21" s="335"/>
      <c r="I21" s="399"/>
      <c r="J21" s="336"/>
      <c r="K21" s="337"/>
      <c r="L21" s="337"/>
      <c r="M21" s="637" t="s">
        <v>138</v>
      </c>
      <c r="N21" s="909" t="s">
        <v>5213</v>
      </c>
      <c r="O21" s="909" t="s">
        <v>3895</v>
      </c>
      <c r="P21" s="339" t="s">
        <v>5288</v>
      </c>
      <c r="Q21" s="642"/>
      <c r="R21" s="29"/>
    </row>
    <row r="22" spans="1:18" s="24" customFormat="1" ht="12.75">
      <c r="A22" s="571" t="s">
        <v>5147</v>
      </c>
      <c r="B22" s="571" t="s">
        <v>2834</v>
      </c>
      <c r="C22" s="579" t="s">
        <v>5156</v>
      </c>
      <c r="D22" s="579"/>
      <c r="E22" s="579"/>
      <c r="F22" s="579"/>
      <c r="G22" s="572">
        <v>1241.2</v>
      </c>
      <c r="H22" s="335"/>
      <c r="I22" s="399"/>
      <c r="J22" s="336"/>
      <c r="K22" s="337"/>
      <c r="L22" s="337"/>
      <c r="M22" s="637" t="s">
        <v>138</v>
      </c>
      <c r="N22" s="909" t="s">
        <v>5214</v>
      </c>
      <c r="O22" s="909" t="s">
        <v>3895</v>
      </c>
      <c r="P22" s="339" t="s">
        <v>5288</v>
      </c>
      <c r="Q22" s="642"/>
      <c r="R22" s="29"/>
    </row>
    <row r="23" spans="1:18" s="24" customFormat="1" ht="12.75">
      <c r="A23" s="571" t="s">
        <v>5147</v>
      </c>
      <c r="B23" s="571" t="s">
        <v>2834</v>
      </c>
      <c r="C23" s="579" t="s">
        <v>5157</v>
      </c>
      <c r="D23" s="579"/>
      <c r="E23" s="579"/>
      <c r="F23" s="579"/>
      <c r="G23" s="572">
        <v>1241.2</v>
      </c>
      <c r="H23" s="335"/>
      <c r="I23" s="399"/>
      <c r="J23" s="336"/>
      <c r="K23" s="337"/>
      <c r="L23" s="337"/>
      <c r="M23" s="637" t="s">
        <v>138</v>
      </c>
      <c r="N23" s="909" t="s">
        <v>5215</v>
      </c>
      <c r="O23" s="909" t="s">
        <v>3895</v>
      </c>
      <c r="P23" s="339" t="s">
        <v>5288</v>
      </c>
      <c r="Q23" s="642"/>
      <c r="R23" s="29"/>
    </row>
    <row r="24" spans="1:18" s="24" customFormat="1" ht="12.75">
      <c r="A24" s="571" t="s">
        <v>5147</v>
      </c>
      <c r="B24" s="571" t="s">
        <v>2834</v>
      </c>
      <c r="C24" s="579" t="s">
        <v>5158</v>
      </c>
      <c r="D24" s="579"/>
      <c r="E24" s="579"/>
      <c r="F24" s="579"/>
      <c r="G24" s="572">
        <v>1241.2</v>
      </c>
      <c r="H24" s="335"/>
      <c r="I24" s="399"/>
      <c r="J24" s="336"/>
      <c r="K24" s="337"/>
      <c r="L24" s="337"/>
      <c r="M24" s="637" t="s">
        <v>138</v>
      </c>
      <c r="N24" s="909" t="s">
        <v>5216</v>
      </c>
      <c r="O24" s="909" t="s">
        <v>3895</v>
      </c>
      <c r="P24" s="339" t="s">
        <v>5288</v>
      </c>
      <c r="Q24" s="642"/>
      <c r="R24" s="29"/>
    </row>
    <row r="25" spans="1:18" s="24" customFormat="1" ht="12.75">
      <c r="A25" s="571" t="s">
        <v>5147</v>
      </c>
      <c r="B25" s="571" t="s">
        <v>2834</v>
      </c>
      <c r="C25" s="579" t="s">
        <v>5159</v>
      </c>
      <c r="D25" s="579"/>
      <c r="E25" s="579"/>
      <c r="F25" s="579"/>
      <c r="G25" s="572">
        <v>1241.2</v>
      </c>
      <c r="H25" s="335"/>
      <c r="I25" s="399"/>
      <c r="J25" s="336"/>
      <c r="K25" s="337"/>
      <c r="L25" s="337"/>
      <c r="M25" s="637" t="s">
        <v>138</v>
      </c>
      <c r="N25" s="909" t="s">
        <v>5217</v>
      </c>
      <c r="O25" s="909" t="s">
        <v>3895</v>
      </c>
      <c r="P25" s="339" t="s">
        <v>5288</v>
      </c>
      <c r="Q25" s="642"/>
      <c r="R25" s="29"/>
    </row>
    <row r="26" spans="1:18" s="24" customFormat="1" ht="12.75">
      <c r="A26" s="571" t="s">
        <v>5147</v>
      </c>
      <c r="B26" s="571" t="s">
        <v>2834</v>
      </c>
      <c r="C26" s="579" t="s">
        <v>5160</v>
      </c>
      <c r="D26" s="579"/>
      <c r="E26" s="579"/>
      <c r="F26" s="579"/>
      <c r="G26" s="572">
        <v>1241.2</v>
      </c>
      <c r="H26" s="335"/>
      <c r="I26" s="399"/>
      <c r="J26" s="336"/>
      <c r="K26" s="337"/>
      <c r="L26" s="337"/>
      <c r="M26" s="637" t="s">
        <v>138</v>
      </c>
      <c r="N26" s="909" t="s">
        <v>5218</v>
      </c>
      <c r="O26" s="909" t="s">
        <v>3895</v>
      </c>
      <c r="P26" s="339" t="s">
        <v>5288</v>
      </c>
      <c r="Q26" s="642"/>
      <c r="R26" s="29"/>
    </row>
    <row r="27" spans="1:18" s="24" customFormat="1" ht="12.75">
      <c r="A27" s="571" t="s">
        <v>5147</v>
      </c>
      <c r="B27" s="571" t="s">
        <v>2834</v>
      </c>
      <c r="C27" s="579" t="s">
        <v>5161</v>
      </c>
      <c r="D27" s="579"/>
      <c r="E27" s="579"/>
      <c r="F27" s="579"/>
      <c r="G27" s="572">
        <v>1241.2</v>
      </c>
      <c r="H27" s="335"/>
      <c r="I27" s="399"/>
      <c r="J27" s="336"/>
      <c r="K27" s="337"/>
      <c r="L27" s="337"/>
      <c r="M27" s="637" t="s">
        <v>138</v>
      </c>
      <c r="N27" s="909" t="s">
        <v>5219</v>
      </c>
      <c r="O27" s="909" t="s">
        <v>3895</v>
      </c>
      <c r="P27" s="339" t="s">
        <v>5288</v>
      </c>
      <c r="Q27" s="642"/>
      <c r="R27" s="29"/>
    </row>
    <row r="28" spans="1:18" s="24" customFormat="1" ht="12.75">
      <c r="A28" s="571" t="s">
        <v>5147</v>
      </c>
      <c r="B28" s="571" t="s">
        <v>2834</v>
      </c>
      <c r="C28" s="579" t="s">
        <v>5162</v>
      </c>
      <c r="D28" s="579"/>
      <c r="E28" s="579"/>
      <c r="F28" s="579"/>
      <c r="G28" s="572">
        <v>1241.2</v>
      </c>
      <c r="H28" s="335"/>
      <c r="I28" s="399"/>
      <c r="J28" s="336"/>
      <c r="K28" s="337"/>
      <c r="L28" s="337"/>
      <c r="M28" s="637" t="s">
        <v>138</v>
      </c>
      <c r="N28" s="909" t="s">
        <v>5220</v>
      </c>
      <c r="O28" s="909" t="s">
        <v>3895</v>
      </c>
      <c r="P28" s="339" t="s">
        <v>5288</v>
      </c>
      <c r="Q28" s="642"/>
      <c r="R28" s="29"/>
    </row>
    <row r="29" spans="1:18" s="24" customFormat="1" ht="12.75">
      <c r="A29" s="571" t="s">
        <v>5147</v>
      </c>
      <c r="B29" s="571" t="s">
        <v>2834</v>
      </c>
      <c r="C29" s="579" t="s">
        <v>5163</v>
      </c>
      <c r="D29" s="579"/>
      <c r="E29" s="579"/>
      <c r="F29" s="579"/>
      <c r="G29" s="572">
        <v>1241.2</v>
      </c>
      <c r="H29" s="335"/>
      <c r="I29" s="399"/>
      <c r="J29" s="336"/>
      <c r="K29" s="337"/>
      <c r="L29" s="337"/>
      <c r="M29" s="637" t="s">
        <v>138</v>
      </c>
      <c r="N29" s="909" t="s">
        <v>5221</v>
      </c>
      <c r="O29" s="909" t="s">
        <v>3895</v>
      </c>
      <c r="P29" s="339" t="s">
        <v>5288</v>
      </c>
      <c r="Q29" s="642"/>
      <c r="R29" s="29"/>
    </row>
    <row r="30" spans="1:18" s="24" customFormat="1" ht="12.75">
      <c r="A30" s="571" t="s">
        <v>5147</v>
      </c>
      <c r="B30" s="571" t="s">
        <v>2834</v>
      </c>
      <c r="C30" s="579" t="s">
        <v>5164</v>
      </c>
      <c r="D30" s="579"/>
      <c r="E30" s="579"/>
      <c r="F30" s="579"/>
      <c r="G30" s="572">
        <v>1241.2</v>
      </c>
      <c r="H30" s="335"/>
      <c r="I30" s="399"/>
      <c r="J30" s="336"/>
      <c r="K30" s="337"/>
      <c r="L30" s="337"/>
      <c r="M30" s="637" t="s">
        <v>138</v>
      </c>
      <c r="N30" s="909" t="s">
        <v>5222</v>
      </c>
      <c r="O30" s="909" t="s">
        <v>3895</v>
      </c>
      <c r="P30" s="339" t="s">
        <v>5288</v>
      </c>
      <c r="Q30" s="642"/>
      <c r="R30" s="29"/>
    </row>
    <row r="31" spans="1:18" s="24" customFormat="1" ht="12.75">
      <c r="A31" s="571" t="s">
        <v>5147</v>
      </c>
      <c r="B31" s="571" t="s">
        <v>2834</v>
      </c>
      <c r="C31" s="579" t="s">
        <v>5165</v>
      </c>
      <c r="D31" s="579"/>
      <c r="E31" s="579"/>
      <c r="F31" s="579"/>
      <c r="G31" s="572">
        <v>1241.2</v>
      </c>
      <c r="H31" s="335"/>
      <c r="I31" s="399"/>
      <c r="J31" s="336"/>
      <c r="K31" s="337"/>
      <c r="L31" s="337"/>
      <c r="M31" s="637" t="s">
        <v>138</v>
      </c>
      <c r="N31" s="909" t="s">
        <v>5223</v>
      </c>
      <c r="O31" s="909" t="s">
        <v>3895</v>
      </c>
      <c r="P31" s="339" t="s">
        <v>5288</v>
      </c>
      <c r="Q31" s="642"/>
      <c r="R31" s="29"/>
    </row>
    <row r="32" spans="1:18" s="24" customFormat="1" ht="12.75">
      <c r="A32" s="571" t="s">
        <v>5147</v>
      </c>
      <c r="B32" s="571" t="s">
        <v>2834</v>
      </c>
      <c r="C32" s="579" t="s">
        <v>5166</v>
      </c>
      <c r="D32" s="579"/>
      <c r="E32" s="579"/>
      <c r="F32" s="579"/>
      <c r="G32" s="572">
        <v>1241.2</v>
      </c>
      <c r="H32" s="335"/>
      <c r="I32" s="399"/>
      <c r="J32" s="336"/>
      <c r="K32" s="337"/>
      <c r="L32" s="337"/>
      <c r="M32" s="637" t="s">
        <v>138</v>
      </c>
      <c r="N32" s="909" t="s">
        <v>5224</v>
      </c>
      <c r="O32" s="909" t="s">
        <v>3895</v>
      </c>
      <c r="P32" s="339" t="s">
        <v>5288</v>
      </c>
      <c r="Q32" s="642"/>
      <c r="R32" s="29"/>
    </row>
    <row r="33" spans="1:18" s="24" customFormat="1" ht="12.75">
      <c r="A33" s="571" t="s">
        <v>5147</v>
      </c>
      <c r="B33" s="571" t="s">
        <v>2834</v>
      </c>
      <c r="C33" s="579" t="s">
        <v>5167</v>
      </c>
      <c r="D33" s="579"/>
      <c r="E33" s="579"/>
      <c r="F33" s="579"/>
      <c r="G33" s="572">
        <v>1241.2</v>
      </c>
      <c r="H33" s="335"/>
      <c r="I33" s="399"/>
      <c r="J33" s="336"/>
      <c r="K33" s="337"/>
      <c r="L33" s="337"/>
      <c r="M33" s="637" t="s">
        <v>138</v>
      </c>
      <c r="N33" s="909" t="s">
        <v>5225</v>
      </c>
      <c r="O33" s="909" t="s">
        <v>3895</v>
      </c>
      <c r="P33" s="339" t="s">
        <v>5288</v>
      </c>
      <c r="Q33" s="642"/>
      <c r="R33" s="29"/>
    </row>
    <row r="34" spans="1:18" s="24" customFormat="1" ht="12.75">
      <c r="A34" s="571" t="s">
        <v>5147</v>
      </c>
      <c r="B34" s="571" t="s">
        <v>2834</v>
      </c>
      <c r="C34" s="579" t="s">
        <v>5168</v>
      </c>
      <c r="D34" s="579"/>
      <c r="E34" s="579"/>
      <c r="F34" s="579"/>
      <c r="G34" s="572">
        <v>1241.2</v>
      </c>
      <c r="H34" s="335"/>
      <c r="I34" s="399"/>
      <c r="J34" s="336"/>
      <c r="K34" s="337"/>
      <c r="L34" s="337"/>
      <c r="M34" s="637" t="s">
        <v>138</v>
      </c>
      <c r="N34" s="909" t="s">
        <v>5226</v>
      </c>
      <c r="O34" s="909" t="s">
        <v>3895</v>
      </c>
      <c r="P34" s="339" t="s">
        <v>5288</v>
      </c>
      <c r="Q34" s="642"/>
      <c r="R34" s="29"/>
    </row>
    <row r="35" spans="1:18" s="24" customFormat="1" ht="12.75">
      <c r="A35" s="571" t="s">
        <v>5147</v>
      </c>
      <c r="B35" s="571" t="s">
        <v>2834</v>
      </c>
      <c r="C35" s="579" t="s">
        <v>5169</v>
      </c>
      <c r="D35" s="579"/>
      <c r="E35" s="579"/>
      <c r="F35" s="579"/>
      <c r="G35" s="572">
        <v>1241.2</v>
      </c>
      <c r="H35" s="335"/>
      <c r="I35" s="399"/>
      <c r="J35" s="336"/>
      <c r="K35" s="337"/>
      <c r="L35" s="337"/>
      <c r="M35" s="637" t="s">
        <v>138</v>
      </c>
      <c r="N35" s="909" t="s">
        <v>5227</v>
      </c>
      <c r="O35" s="909" t="s">
        <v>3895</v>
      </c>
      <c r="P35" s="339" t="s">
        <v>5288</v>
      </c>
      <c r="Q35" s="642"/>
      <c r="R35" s="29"/>
    </row>
    <row r="36" spans="1:18" s="24" customFormat="1" ht="12.75">
      <c r="A36" s="571" t="s">
        <v>5147</v>
      </c>
      <c r="B36" s="571" t="s">
        <v>2834</v>
      </c>
      <c r="C36" s="579" t="s">
        <v>5170</v>
      </c>
      <c r="D36" s="579"/>
      <c r="E36" s="579"/>
      <c r="F36" s="579"/>
      <c r="G36" s="572">
        <v>1241.2</v>
      </c>
      <c r="H36" s="335"/>
      <c r="I36" s="399"/>
      <c r="J36" s="336"/>
      <c r="K36" s="337"/>
      <c r="L36" s="337"/>
      <c r="M36" s="637" t="s">
        <v>138</v>
      </c>
      <c r="N36" s="909" t="s">
        <v>5228</v>
      </c>
      <c r="O36" s="909" t="s">
        <v>3895</v>
      </c>
      <c r="P36" s="339" t="s">
        <v>5288</v>
      </c>
      <c r="Q36" s="642"/>
      <c r="R36" s="29"/>
    </row>
    <row r="37" spans="1:18" s="24" customFormat="1" ht="12.75">
      <c r="A37" s="571" t="s">
        <v>5147</v>
      </c>
      <c r="B37" s="571" t="s">
        <v>2834</v>
      </c>
      <c r="C37" s="579" t="s">
        <v>5171</v>
      </c>
      <c r="D37" s="579"/>
      <c r="E37" s="579"/>
      <c r="F37" s="579"/>
      <c r="G37" s="572">
        <v>1241.2</v>
      </c>
      <c r="H37" s="335"/>
      <c r="I37" s="399"/>
      <c r="J37" s="336"/>
      <c r="K37" s="337"/>
      <c r="L37" s="337"/>
      <c r="M37" s="637" t="s">
        <v>138</v>
      </c>
      <c r="N37" s="909" t="s">
        <v>5229</v>
      </c>
      <c r="O37" s="909" t="s">
        <v>3895</v>
      </c>
      <c r="P37" s="339" t="s">
        <v>5288</v>
      </c>
      <c r="Q37" s="642"/>
      <c r="R37" s="29"/>
    </row>
    <row r="38" spans="1:18" s="24" customFormat="1" ht="12.75">
      <c r="A38" s="571" t="s">
        <v>5147</v>
      </c>
      <c r="B38" s="571" t="s">
        <v>2834</v>
      </c>
      <c r="C38" s="579" t="s">
        <v>5172</v>
      </c>
      <c r="D38" s="579"/>
      <c r="E38" s="579"/>
      <c r="F38" s="579"/>
      <c r="G38" s="572">
        <v>1241.2</v>
      </c>
      <c r="H38" s="335"/>
      <c r="I38" s="399"/>
      <c r="J38" s="336"/>
      <c r="K38" s="337"/>
      <c r="L38" s="337"/>
      <c r="M38" s="637" t="s">
        <v>138</v>
      </c>
      <c r="N38" s="909" t="s">
        <v>5230</v>
      </c>
      <c r="O38" s="909" t="s">
        <v>2905</v>
      </c>
      <c r="P38" s="339" t="s">
        <v>5289</v>
      </c>
      <c r="Q38" s="642"/>
      <c r="R38" s="29"/>
    </row>
    <row r="39" spans="1:18" s="24" customFormat="1" ht="12.75">
      <c r="A39" s="571" t="s">
        <v>5147</v>
      </c>
      <c r="B39" s="571" t="s">
        <v>2834</v>
      </c>
      <c r="C39" s="579" t="s">
        <v>5173</v>
      </c>
      <c r="D39" s="579"/>
      <c r="E39" s="579"/>
      <c r="F39" s="579"/>
      <c r="G39" s="572">
        <v>1241.2</v>
      </c>
      <c r="H39" s="335"/>
      <c r="I39" s="399"/>
      <c r="J39" s="336"/>
      <c r="K39" s="337"/>
      <c r="L39" s="337"/>
      <c r="M39" s="637" t="s">
        <v>138</v>
      </c>
      <c r="N39" s="909" t="s">
        <v>5231</v>
      </c>
      <c r="O39" s="909" t="s">
        <v>2905</v>
      </c>
      <c r="P39" s="339" t="s">
        <v>5289</v>
      </c>
      <c r="Q39" s="642"/>
      <c r="R39" s="29"/>
    </row>
    <row r="40" spans="1:18" s="24" customFormat="1" ht="12.75">
      <c r="A40" s="571" t="s">
        <v>5147</v>
      </c>
      <c r="B40" s="571" t="s">
        <v>2834</v>
      </c>
      <c r="C40" s="579" t="s">
        <v>5174</v>
      </c>
      <c r="D40" s="579"/>
      <c r="E40" s="579"/>
      <c r="F40" s="579"/>
      <c r="G40" s="572">
        <v>1241.2</v>
      </c>
      <c r="H40" s="335"/>
      <c r="I40" s="399"/>
      <c r="J40" s="336"/>
      <c r="K40" s="337"/>
      <c r="L40" s="337"/>
      <c r="M40" s="637" t="s">
        <v>138</v>
      </c>
      <c r="N40" s="909" t="s">
        <v>5232</v>
      </c>
      <c r="O40" s="909" t="s">
        <v>2905</v>
      </c>
      <c r="P40" s="339" t="s">
        <v>5289</v>
      </c>
      <c r="Q40" s="642"/>
      <c r="R40" s="29"/>
    </row>
    <row r="41" spans="1:18" s="24" customFormat="1" ht="12.75">
      <c r="A41" s="571" t="s">
        <v>5147</v>
      </c>
      <c r="B41" s="571" t="s">
        <v>2834</v>
      </c>
      <c r="C41" s="579" t="s">
        <v>5175</v>
      </c>
      <c r="D41" s="579"/>
      <c r="E41" s="579"/>
      <c r="F41" s="579"/>
      <c r="G41" s="572">
        <v>1241.2</v>
      </c>
      <c r="H41" s="335"/>
      <c r="I41" s="399"/>
      <c r="J41" s="336"/>
      <c r="K41" s="337"/>
      <c r="L41" s="337"/>
      <c r="M41" s="637" t="s">
        <v>138</v>
      </c>
      <c r="N41" s="909" t="s">
        <v>5233</v>
      </c>
      <c r="O41" s="909" t="s">
        <v>457</v>
      </c>
      <c r="P41" s="339" t="s">
        <v>5289</v>
      </c>
      <c r="Q41" s="642"/>
      <c r="R41" s="29"/>
    </row>
    <row r="42" spans="1:18" s="24" customFormat="1" ht="12.75">
      <c r="A42" s="571" t="s">
        <v>5147</v>
      </c>
      <c r="B42" s="571" t="s">
        <v>2834</v>
      </c>
      <c r="C42" s="579" t="s">
        <v>5176</v>
      </c>
      <c r="D42" s="579"/>
      <c r="E42" s="579"/>
      <c r="F42" s="579"/>
      <c r="G42" s="572">
        <v>1241.2</v>
      </c>
      <c r="H42" s="335"/>
      <c r="I42" s="399"/>
      <c r="J42" s="336"/>
      <c r="K42" s="337"/>
      <c r="L42" s="337"/>
      <c r="M42" s="637" t="s">
        <v>138</v>
      </c>
      <c r="N42" s="909" t="s">
        <v>5234</v>
      </c>
      <c r="O42" s="909" t="s">
        <v>1136</v>
      </c>
      <c r="P42" s="339" t="s">
        <v>5289</v>
      </c>
      <c r="Q42" s="642"/>
      <c r="R42" s="29"/>
    </row>
    <row r="43" spans="1:18" s="24" customFormat="1" ht="12.75">
      <c r="A43" s="571" t="s">
        <v>5147</v>
      </c>
      <c r="B43" s="571" t="s">
        <v>2834</v>
      </c>
      <c r="C43" s="579" t="s">
        <v>5177</v>
      </c>
      <c r="D43" s="579"/>
      <c r="E43" s="579"/>
      <c r="F43" s="579"/>
      <c r="G43" s="572">
        <v>1241.2</v>
      </c>
      <c r="H43" s="335"/>
      <c r="I43" s="399"/>
      <c r="J43" s="336"/>
      <c r="K43" s="337"/>
      <c r="L43" s="337"/>
      <c r="M43" s="637" t="s">
        <v>138</v>
      </c>
      <c r="N43" s="909" t="s">
        <v>5268</v>
      </c>
      <c r="O43" s="909" t="s">
        <v>134</v>
      </c>
      <c r="P43" s="339" t="s">
        <v>5289</v>
      </c>
      <c r="Q43" s="642"/>
      <c r="R43" s="29"/>
    </row>
    <row r="44" spans="1:18" s="24" customFormat="1" ht="12.75">
      <c r="A44" s="571" t="s">
        <v>5179</v>
      </c>
      <c r="B44" s="571" t="s">
        <v>2834</v>
      </c>
      <c r="C44" s="571" t="s">
        <v>5182</v>
      </c>
      <c r="D44" s="579"/>
      <c r="E44" s="579"/>
      <c r="F44" s="579"/>
      <c r="G44" s="572">
        <v>1241.2</v>
      </c>
      <c r="H44" s="335"/>
      <c r="I44" s="399"/>
      <c r="J44" s="336"/>
      <c r="K44" s="337"/>
      <c r="L44" s="337"/>
      <c r="M44" s="637" t="s">
        <v>138</v>
      </c>
      <c r="N44" s="909" t="s">
        <v>5235</v>
      </c>
      <c r="O44" s="909" t="s">
        <v>3895</v>
      </c>
      <c r="P44" s="339" t="s">
        <v>5299</v>
      </c>
      <c r="Q44" s="642"/>
      <c r="R44" s="29"/>
    </row>
    <row r="45" spans="1:18" s="24" customFormat="1" ht="12.75">
      <c r="A45" s="571" t="s">
        <v>5179</v>
      </c>
      <c r="B45" s="571" t="s">
        <v>2834</v>
      </c>
      <c r="C45" s="571" t="s">
        <v>5183</v>
      </c>
      <c r="D45" s="579"/>
      <c r="E45" s="579"/>
      <c r="F45" s="579"/>
      <c r="G45" s="572">
        <v>1241.2</v>
      </c>
      <c r="H45" s="335"/>
      <c r="I45" s="399"/>
      <c r="J45" s="336"/>
      <c r="K45" s="337"/>
      <c r="L45" s="337"/>
      <c r="M45" s="637" t="s">
        <v>138</v>
      </c>
      <c r="N45" s="909" t="s">
        <v>5236</v>
      </c>
      <c r="O45" s="909" t="s">
        <v>2905</v>
      </c>
      <c r="P45" s="339" t="s">
        <v>5299</v>
      </c>
      <c r="Q45" s="642"/>
      <c r="R45" s="29"/>
    </row>
    <row r="46" spans="1:18" s="24" customFormat="1" ht="12.75">
      <c r="A46" s="571" t="s">
        <v>5179</v>
      </c>
      <c r="B46" s="571" t="s">
        <v>2834</v>
      </c>
      <c r="C46" s="571" t="s">
        <v>5184</v>
      </c>
      <c r="D46" s="579"/>
      <c r="E46" s="579"/>
      <c r="F46" s="579"/>
      <c r="G46" s="572">
        <v>1241.2</v>
      </c>
      <c r="H46" s="335"/>
      <c r="I46" s="399"/>
      <c r="J46" s="336"/>
      <c r="K46" s="337"/>
      <c r="L46" s="337"/>
      <c r="M46" s="637" t="s">
        <v>138</v>
      </c>
      <c r="N46" s="909" t="s">
        <v>5237</v>
      </c>
      <c r="O46" s="909" t="s">
        <v>2905</v>
      </c>
      <c r="P46" s="339" t="s">
        <v>5299</v>
      </c>
      <c r="Q46" s="642"/>
      <c r="R46" s="29"/>
    </row>
    <row r="47" spans="1:18" s="24" customFormat="1" ht="12.75">
      <c r="A47" s="571" t="s">
        <v>5179</v>
      </c>
      <c r="B47" s="571" t="s">
        <v>2834</v>
      </c>
      <c r="C47" s="571" t="s">
        <v>5185</v>
      </c>
      <c r="D47" s="579"/>
      <c r="E47" s="579"/>
      <c r="F47" s="579"/>
      <c r="G47" s="572">
        <v>1241.2</v>
      </c>
      <c r="H47" s="335"/>
      <c r="I47" s="399"/>
      <c r="J47" s="336"/>
      <c r="K47" s="337"/>
      <c r="L47" s="337"/>
      <c r="M47" s="637" t="s">
        <v>138</v>
      </c>
      <c r="N47" s="909" t="s">
        <v>5238</v>
      </c>
      <c r="O47" s="909" t="s">
        <v>2905</v>
      </c>
      <c r="P47" s="339" t="s">
        <v>5299</v>
      </c>
      <c r="Q47" s="642"/>
      <c r="R47" s="29"/>
    </row>
    <row r="48" spans="1:18" s="24" customFormat="1" ht="12.75">
      <c r="A48" s="571" t="s">
        <v>5179</v>
      </c>
      <c r="B48" s="571" t="s">
        <v>2834</v>
      </c>
      <c r="C48" s="571" t="s">
        <v>5186</v>
      </c>
      <c r="D48" s="579"/>
      <c r="E48" s="579"/>
      <c r="F48" s="579"/>
      <c r="G48" s="572">
        <v>1241.2</v>
      </c>
      <c r="H48" s="335"/>
      <c r="I48" s="399"/>
      <c r="J48" s="336"/>
      <c r="K48" s="337"/>
      <c r="L48" s="337"/>
      <c r="M48" s="637" t="s">
        <v>138</v>
      </c>
      <c r="N48" s="909" t="s">
        <v>5239</v>
      </c>
      <c r="O48" s="909" t="s">
        <v>2905</v>
      </c>
      <c r="P48" s="339" t="s">
        <v>5299</v>
      </c>
      <c r="Q48" s="642"/>
      <c r="R48" s="29"/>
    </row>
    <row r="49" spans="1:18" s="24" customFormat="1" ht="12.75">
      <c r="A49" s="571" t="s">
        <v>5179</v>
      </c>
      <c r="B49" s="571" t="s">
        <v>2834</v>
      </c>
      <c r="C49" s="571" t="s">
        <v>5187</v>
      </c>
      <c r="D49" s="579"/>
      <c r="E49" s="579"/>
      <c r="F49" s="579"/>
      <c r="G49" s="572">
        <v>1241.2</v>
      </c>
      <c r="H49" s="335"/>
      <c r="I49" s="399"/>
      <c r="J49" s="336"/>
      <c r="K49" s="337"/>
      <c r="L49" s="337"/>
      <c r="M49" s="637" t="s">
        <v>138</v>
      </c>
      <c r="N49" s="909" t="s">
        <v>5240</v>
      </c>
      <c r="O49" s="909" t="s">
        <v>2905</v>
      </c>
      <c r="P49" s="339" t="s">
        <v>5299</v>
      </c>
      <c r="Q49" s="642"/>
      <c r="R49" s="29"/>
    </row>
    <row r="50" spans="1:18" s="24" customFormat="1" ht="12.75">
      <c r="A50" s="571" t="s">
        <v>5179</v>
      </c>
      <c r="B50" s="571" t="s">
        <v>2834</v>
      </c>
      <c r="C50" s="571" t="s">
        <v>5188</v>
      </c>
      <c r="D50" s="579"/>
      <c r="E50" s="579"/>
      <c r="F50" s="579"/>
      <c r="G50" s="572">
        <v>1241.2</v>
      </c>
      <c r="H50" s="335"/>
      <c r="I50" s="399"/>
      <c r="J50" s="336"/>
      <c r="K50" s="337"/>
      <c r="L50" s="337"/>
      <c r="M50" s="637" t="s">
        <v>138</v>
      </c>
      <c r="N50" s="909" t="s">
        <v>5241</v>
      </c>
      <c r="O50" s="909" t="s">
        <v>2905</v>
      </c>
      <c r="P50" s="339" t="s">
        <v>5299</v>
      </c>
      <c r="Q50" s="642"/>
      <c r="R50" s="29"/>
    </row>
    <row r="51" spans="1:18" s="24" customFormat="1" ht="12.75">
      <c r="A51" s="571" t="s">
        <v>5179</v>
      </c>
      <c r="B51" s="571" t="s">
        <v>2834</v>
      </c>
      <c r="C51" s="571" t="s">
        <v>5189</v>
      </c>
      <c r="D51" s="579"/>
      <c r="E51" s="579"/>
      <c r="F51" s="579"/>
      <c r="G51" s="572">
        <v>1241.2</v>
      </c>
      <c r="H51" s="335"/>
      <c r="I51" s="399"/>
      <c r="J51" s="336"/>
      <c r="K51" s="337"/>
      <c r="L51" s="337"/>
      <c r="M51" s="637" t="s">
        <v>138</v>
      </c>
      <c r="N51" s="909" t="s">
        <v>5242</v>
      </c>
      <c r="O51" s="909" t="s">
        <v>2905</v>
      </c>
      <c r="P51" s="339" t="s">
        <v>5299</v>
      </c>
      <c r="Q51" s="642"/>
      <c r="R51" s="29"/>
    </row>
    <row r="52" spans="1:18" s="24" customFormat="1" ht="12.75">
      <c r="A52" s="571" t="s">
        <v>5179</v>
      </c>
      <c r="B52" s="571" t="s">
        <v>2834</v>
      </c>
      <c r="C52" s="571" t="s">
        <v>5190</v>
      </c>
      <c r="D52" s="579"/>
      <c r="E52" s="579"/>
      <c r="F52" s="579"/>
      <c r="G52" s="572">
        <v>1241.2</v>
      </c>
      <c r="H52" s="335"/>
      <c r="I52" s="399"/>
      <c r="J52" s="336"/>
      <c r="K52" s="337"/>
      <c r="L52" s="337"/>
      <c r="M52" s="637" t="s">
        <v>138</v>
      </c>
      <c r="N52" s="909" t="s">
        <v>5243</v>
      </c>
      <c r="O52" s="909" t="s">
        <v>2905</v>
      </c>
      <c r="P52" s="339" t="s">
        <v>5299</v>
      </c>
      <c r="Q52" s="642"/>
      <c r="R52" s="29"/>
    </row>
    <row r="53" spans="1:18" s="24" customFormat="1" ht="12.75">
      <c r="A53" s="571" t="s">
        <v>5179</v>
      </c>
      <c r="B53" s="571" t="s">
        <v>2834</v>
      </c>
      <c r="C53" s="571" t="s">
        <v>5191</v>
      </c>
      <c r="D53" s="579"/>
      <c r="E53" s="579"/>
      <c r="F53" s="579"/>
      <c r="G53" s="572">
        <v>1241.2</v>
      </c>
      <c r="H53" s="335"/>
      <c r="I53" s="399"/>
      <c r="J53" s="336"/>
      <c r="K53" s="337"/>
      <c r="L53" s="337"/>
      <c r="M53" s="637" t="s">
        <v>138</v>
      </c>
      <c r="N53" s="909" t="s">
        <v>5244</v>
      </c>
      <c r="O53" s="909" t="s">
        <v>2905</v>
      </c>
      <c r="P53" s="339" t="s">
        <v>5299</v>
      </c>
      <c r="Q53" s="642"/>
      <c r="R53" s="29"/>
    </row>
    <row r="54" spans="1:18" s="24" customFormat="1" ht="12.75">
      <c r="A54" s="571" t="s">
        <v>5179</v>
      </c>
      <c r="B54" s="571" t="s">
        <v>2834</v>
      </c>
      <c r="C54" s="571" t="s">
        <v>5192</v>
      </c>
      <c r="D54" s="579"/>
      <c r="E54" s="579"/>
      <c r="F54" s="579"/>
      <c r="G54" s="572">
        <v>1241.2</v>
      </c>
      <c r="H54" s="335"/>
      <c r="I54" s="399"/>
      <c r="J54" s="336"/>
      <c r="K54" s="337"/>
      <c r="L54" s="337"/>
      <c r="M54" s="637" t="s">
        <v>138</v>
      </c>
      <c r="N54" s="909" t="s">
        <v>5245</v>
      </c>
      <c r="O54" s="909" t="s">
        <v>457</v>
      </c>
      <c r="P54" s="339" t="s">
        <v>5299</v>
      </c>
      <c r="Q54" s="642"/>
      <c r="R54" s="29"/>
    </row>
    <row r="55" spans="1:18" s="24" customFormat="1" ht="12.75">
      <c r="A55" s="571" t="s">
        <v>5179</v>
      </c>
      <c r="B55" s="571" t="s">
        <v>2834</v>
      </c>
      <c r="C55" s="571" t="s">
        <v>5193</v>
      </c>
      <c r="D55" s="579"/>
      <c r="E55" s="579"/>
      <c r="F55" s="579"/>
      <c r="G55" s="572">
        <v>1241.2</v>
      </c>
      <c r="H55" s="335"/>
      <c r="I55" s="399"/>
      <c r="J55" s="336"/>
      <c r="K55" s="337"/>
      <c r="L55" s="337"/>
      <c r="M55" s="637" t="s">
        <v>138</v>
      </c>
      <c r="N55" s="909" t="s">
        <v>5246</v>
      </c>
      <c r="O55" s="909" t="s">
        <v>457</v>
      </c>
      <c r="P55" s="339" t="s">
        <v>5299</v>
      </c>
      <c r="Q55" s="642"/>
      <c r="R55" s="29"/>
    </row>
    <row r="56" spans="1:18" s="24" customFormat="1" ht="12.75">
      <c r="A56" s="571" t="s">
        <v>5179</v>
      </c>
      <c r="B56" s="571" t="s">
        <v>2834</v>
      </c>
      <c r="C56" s="571" t="s">
        <v>5194</v>
      </c>
      <c r="D56" s="579"/>
      <c r="E56" s="579"/>
      <c r="F56" s="579"/>
      <c r="G56" s="572">
        <v>1241.2</v>
      </c>
      <c r="H56" s="335"/>
      <c r="I56" s="399"/>
      <c r="J56" s="336"/>
      <c r="K56" s="337"/>
      <c r="L56" s="337"/>
      <c r="M56" s="637" t="s">
        <v>138</v>
      </c>
      <c r="N56" s="909" t="s">
        <v>5247</v>
      </c>
      <c r="O56" s="909" t="s">
        <v>134</v>
      </c>
      <c r="P56" s="339" t="s">
        <v>5299</v>
      </c>
      <c r="Q56" s="642"/>
      <c r="R56" s="29"/>
    </row>
    <row r="57" spans="1:18" s="24" customFormat="1" ht="12.75">
      <c r="A57" s="571" t="s">
        <v>5179</v>
      </c>
      <c r="B57" s="571" t="s">
        <v>2834</v>
      </c>
      <c r="C57" s="571" t="s">
        <v>5195</v>
      </c>
      <c r="D57" s="579"/>
      <c r="E57" s="579"/>
      <c r="F57" s="579"/>
      <c r="G57" s="572">
        <v>1241.2</v>
      </c>
      <c r="H57" s="335"/>
      <c r="I57" s="399"/>
      <c r="J57" s="336"/>
      <c r="K57" s="337"/>
      <c r="L57" s="337"/>
      <c r="M57" s="637" t="s">
        <v>138</v>
      </c>
      <c r="N57" s="909" t="s">
        <v>5248</v>
      </c>
      <c r="O57" s="909" t="s">
        <v>134</v>
      </c>
      <c r="P57" s="339" t="s">
        <v>5299</v>
      </c>
      <c r="Q57" s="642"/>
      <c r="R57" s="29"/>
    </row>
    <row r="58" spans="1:18" s="24" customFormat="1" ht="12.75">
      <c r="A58" t="s">
        <v>5117</v>
      </c>
      <c r="B58" t="s">
        <v>2834</v>
      </c>
      <c r="C58" s="615" t="s">
        <v>4332</v>
      </c>
      <c r="D58" s="431"/>
      <c r="E58" s="431"/>
      <c r="F58" s="431"/>
      <c r="G58" s="2">
        <v>5268.72</v>
      </c>
      <c r="H58" s="335"/>
      <c r="I58" s="399"/>
      <c r="J58" s="336"/>
      <c r="K58" s="337"/>
      <c r="L58" s="337"/>
      <c r="M58" s="637" t="s">
        <v>138</v>
      </c>
      <c r="N58" s="909" t="s">
        <v>5249</v>
      </c>
      <c r="O58" s="909" t="s">
        <v>457</v>
      </c>
      <c r="P58" s="339" t="s">
        <v>5285</v>
      </c>
      <c r="Q58" s="642"/>
      <c r="R58" s="29"/>
    </row>
    <row r="59" spans="1:18" s="24" customFormat="1" ht="12.75">
      <c r="A59" t="s">
        <v>5196</v>
      </c>
      <c r="B59" t="s">
        <v>2834</v>
      </c>
      <c r="C59" s="341" t="s">
        <v>5199</v>
      </c>
      <c r="D59" s="431"/>
      <c r="E59" s="431"/>
      <c r="F59" s="431"/>
      <c r="G59" s="2">
        <v>6960</v>
      </c>
      <c r="H59" s="335"/>
      <c r="I59" s="399"/>
      <c r="J59" s="336"/>
      <c r="K59" s="337"/>
      <c r="L59" s="337"/>
      <c r="M59" s="637" t="s">
        <v>138</v>
      </c>
      <c r="N59" s="909" t="s">
        <v>5250</v>
      </c>
      <c r="O59" s="909" t="s">
        <v>370</v>
      </c>
      <c r="P59" s="339" t="s">
        <v>5294</v>
      </c>
      <c r="Q59" s="642"/>
      <c r="R59" s="29"/>
    </row>
    <row r="60" spans="1:18" s="24" customFormat="1" ht="12.75">
      <c r="A60" t="s">
        <v>5196</v>
      </c>
      <c r="B60" t="s">
        <v>2834</v>
      </c>
      <c r="C60" s="341" t="s">
        <v>799</v>
      </c>
      <c r="D60" s="431"/>
      <c r="E60" s="431"/>
      <c r="F60" s="431"/>
      <c r="G60" s="2">
        <v>6960</v>
      </c>
      <c r="H60" s="335"/>
      <c r="I60" s="399"/>
      <c r="J60" s="336"/>
      <c r="K60" s="337"/>
      <c r="L60" s="337"/>
      <c r="M60" s="637" t="s">
        <v>138</v>
      </c>
      <c r="N60" s="909" t="s">
        <v>855</v>
      </c>
      <c r="O60" s="909" t="s">
        <v>370</v>
      </c>
      <c r="P60" s="339" t="s">
        <v>5294</v>
      </c>
      <c r="Q60" s="642"/>
      <c r="R60" s="29"/>
    </row>
    <row r="61" spans="1:18" s="24" customFormat="1" ht="12.75">
      <c r="A61" t="s">
        <v>5117</v>
      </c>
      <c r="B61" t="s">
        <v>2834</v>
      </c>
      <c r="C61" s="615" t="s">
        <v>3140</v>
      </c>
      <c r="D61" s="431"/>
      <c r="E61" s="431"/>
      <c r="F61" s="431"/>
      <c r="G61" s="2">
        <v>7200.12</v>
      </c>
      <c r="H61" s="335"/>
      <c r="I61" s="399"/>
      <c r="J61" s="336"/>
      <c r="K61" s="337"/>
      <c r="L61" s="337"/>
      <c r="M61" s="637" t="s">
        <v>138</v>
      </c>
      <c r="N61" s="909" t="s">
        <v>3211</v>
      </c>
      <c r="O61" s="909" t="s">
        <v>2905</v>
      </c>
      <c r="P61" s="339" t="s">
        <v>5286</v>
      </c>
      <c r="Q61" s="642"/>
      <c r="R61" s="29"/>
    </row>
    <row r="62" spans="1:18" s="24" customFormat="1" ht="12.75">
      <c r="A62" t="s">
        <v>5117</v>
      </c>
      <c r="B62" t="s">
        <v>2834</v>
      </c>
      <c r="C62" s="615" t="s">
        <v>5135</v>
      </c>
      <c r="D62" s="431"/>
      <c r="E62" s="431"/>
      <c r="F62" s="431"/>
      <c r="G62" s="2">
        <v>7200.12</v>
      </c>
      <c r="H62" s="335"/>
      <c r="I62" s="399"/>
      <c r="J62" s="336"/>
      <c r="K62" s="337"/>
      <c r="L62" s="337"/>
      <c r="M62" s="637" t="s">
        <v>138</v>
      </c>
      <c r="N62" s="909" t="s">
        <v>5251</v>
      </c>
      <c r="O62" s="909" t="s">
        <v>2905</v>
      </c>
      <c r="P62" s="339" t="s">
        <v>5286</v>
      </c>
      <c r="Q62" s="642"/>
      <c r="R62" s="29"/>
    </row>
    <row r="63" spans="1:18" s="24" customFormat="1" ht="12.75">
      <c r="A63" t="s">
        <v>5117</v>
      </c>
      <c r="B63" t="s">
        <v>2834</v>
      </c>
      <c r="C63" s="615" t="s">
        <v>3639</v>
      </c>
      <c r="D63" s="431"/>
      <c r="E63" s="431"/>
      <c r="F63" s="431"/>
      <c r="G63" s="2">
        <v>7200.12</v>
      </c>
      <c r="H63" s="335"/>
      <c r="I63" s="399"/>
      <c r="J63" s="336"/>
      <c r="K63" s="337"/>
      <c r="L63" s="337"/>
      <c r="M63" s="637" t="s">
        <v>138</v>
      </c>
      <c r="N63" s="909" t="s">
        <v>3670</v>
      </c>
      <c r="O63" s="909" t="s">
        <v>2905</v>
      </c>
      <c r="P63" s="339" t="s">
        <v>5286</v>
      </c>
      <c r="Q63" s="642"/>
      <c r="R63" s="29"/>
    </row>
    <row r="64" spans="1:18" s="24" customFormat="1" ht="12.75">
      <c r="A64" t="s">
        <v>5117</v>
      </c>
      <c r="B64" t="s">
        <v>2834</v>
      </c>
      <c r="C64" s="615" t="s">
        <v>4533</v>
      </c>
      <c r="D64" s="431"/>
      <c r="E64" s="431"/>
      <c r="F64" s="431"/>
      <c r="G64" s="2">
        <v>7200.12</v>
      </c>
      <c r="H64" s="335"/>
      <c r="I64" s="399"/>
      <c r="J64" s="336"/>
      <c r="K64" s="337"/>
      <c r="L64" s="337"/>
      <c r="M64" s="637" t="s">
        <v>138</v>
      </c>
      <c r="N64" s="909" t="s">
        <v>4567</v>
      </c>
      <c r="O64" s="909" t="s">
        <v>2905</v>
      </c>
      <c r="P64" s="339" t="s">
        <v>5286</v>
      </c>
      <c r="Q64" s="642"/>
      <c r="R64" s="29"/>
    </row>
    <row r="65" spans="1:18" s="24" customFormat="1" ht="12.75">
      <c r="A65" t="s">
        <v>5117</v>
      </c>
      <c r="B65" t="s">
        <v>2834</v>
      </c>
      <c r="C65" s="488" t="s">
        <v>4245</v>
      </c>
      <c r="D65" s="431"/>
      <c r="E65" s="431"/>
      <c r="F65" s="431"/>
      <c r="G65" s="2">
        <v>7200.12</v>
      </c>
      <c r="H65" s="335" t="s">
        <v>144</v>
      </c>
      <c r="I65" s="399"/>
      <c r="J65" s="336"/>
      <c r="K65" s="337"/>
      <c r="L65" s="337"/>
      <c r="M65" s="637" t="s">
        <v>138</v>
      </c>
      <c r="N65" s="909" t="s">
        <v>4272</v>
      </c>
      <c r="O65" s="909" t="s">
        <v>2905</v>
      </c>
      <c r="P65" s="339" t="s">
        <v>5294</v>
      </c>
      <c r="Q65" s="642"/>
      <c r="R65" s="29"/>
    </row>
    <row r="66" spans="1:18" s="24" customFormat="1" ht="12.75">
      <c r="A66" t="s">
        <v>5117</v>
      </c>
      <c r="B66" t="s">
        <v>2834</v>
      </c>
      <c r="C66" s="615" t="s">
        <v>4238</v>
      </c>
      <c r="D66" s="431"/>
      <c r="E66" s="431"/>
      <c r="F66" s="431"/>
      <c r="G66" s="2">
        <v>7200.12</v>
      </c>
      <c r="H66" s="335"/>
      <c r="I66" s="399"/>
      <c r="J66" s="336"/>
      <c r="K66" s="337"/>
      <c r="L66" s="337"/>
      <c r="M66" s="637" t="s">
        <v>138</v>
      </c>
      <c r="N66" s="909" t="s">
        <v>4267</v>
      </c>
      <c r="O66" s="909" t="s">
        <v>2905</v>
      </c>
      <c r="P66" s="339" t="s">
        <v>5286</v>
      </c>
      <c r="Q66" s="642"/>
      <c r="R66" s="29"/>
    </row>
    <row r="67" spans="1:18" s="24" customFormat="1" ht="12.75">
      <c r="A67" t="s">
        <v>5117</v>
      </c>
      <c r="B67" t="s">
        <v>2834</v>
      </c>
      <c r="C67" s="615" t="s">
        <v>4524</v>
      </c>
      <c r="D67" s="431"/>
      <c r="E67" s="431"/>
      <c r="F67" s="431"/>
      <c r="G67" s="2">
        <v>7200.12</v>
      </c>
      <c r="H67" s="335"/>
      <c r="I67" s="399"/>
      <c r="J67" s="336"/>
      <c r="K67" s="337"/>
      <c r="L67" s="337"/>
      <c r="M67" s="637" t="s">
        <v>138</v>
      </c>
      <c r="N67" s="909" t="s">
        <v>4558</v>
      </c>
      <c r="O67" s="909" t="s">
        <v>2905</v>
      </c>
      <c r="P67" s="339" t="s">
        <v>5287</v>
      </c>
      <c r="Q67" s="642"/>
      <c r="R67" s="29"/>
    </row>
    <row r="68" spans="1:18" s="24" customFormat="1" ht="12.75">
      <c r="A68" t="s">
        <v>5117</v>
      </c>
      <c r="B68" t="s">
        <v>2834</v>
      </c>
      <c r="C68" s="615" t="s">
        <v>4738</v>
      </c>
      <c r="D68" s="431"/>
      <c r="E68" s="431"/>
      <c r="F68" s="431"/>
      <c r="G68" s="2">
        <v>7200.12</v>
      </c>
      <c r="H68" s="335"/>
      <c r="I68" s="399"/>
      <c r="J68" s="336"/>
      <c r="K68" s="337"/>
      <c r="L68" s="337"/>
      <c r="M68" s="637" t="s">
        <v>138</v>
      </c>
      <c r="N68" s="909" t="s">
        <v>4787</v>
      </c>
      <c r="O68" s="909" t="s">
        <v>2905</v>
      </c>
      <c r="P68" s="339" t="s">
        <v>5287</v>
      </c>
      <c r="Q68" s="642"/>
      <c r="R68" s="29"/>
    </row>
    <row r="69" spans="1:18" s="24" customFormat="1" ht="12.75">
      <c r="A69" t="s">
        <v>5117</v>
      </c>
      <c r="B69" t="s">
        <v>2834</v>
      </c>
      <c r="C69" s="615" t="s">
        <v>5139</v>
      </c>
      <c r="D69" s="431"/>
      <c r="E69" s="431"/>
      <c r="F69" s="431"/>
      <c r="G69" s="2">
        <v>7200.12</v>
      </c>
      <c r="H69" s="335"/>
      <c r="I69" s="399"/>
      <c r="J69" s="336"/>
      <c r="K69" s="337"/>
      <c r="L69" s="337"/>
      <c r="M69" s="637" t="s">
        <v>138</v>
      </c>
      <c r="N69" s="909" t="s">
        <v>5252</v>
      </c>
      <c r="O69" s="909" t="s">
        <v>2905</v>
      </c>
      <c r="P69" s="339" t="s">
        <v>5287</v>
      </c>
      <c r="Q69" s="642"/>
      <c r="R69" s="29"/>
    </row>
    <row r="70" spans="1:18" s="24" customFormat="1" ht="12.75">
      <c r="A70" t="s">
        <v>5117</v>
      </c>
      <c r="B70" t="s">
        <v>2834</v>
      </c>
      <c r="C70" s="488" t="s">
        <v>5063</v>
      </c>
      <c r="D70" s="431"/>
      <c r="E70" s="431"/>
      <c r="F70" s="431"/>
      <c r="G70" s="2">
        <v>7200.12</v>
      </c>
      <c r="H70" s="335" t="s">
        <v>135</v>
      </c>
      <c r="I70" s="399"/>
      <c r="J70" s="336"/>
      <c r="K70" s="337"/>
      <c r="L70" s="337"/>
      <c r="M70" s="637" t="s">
        <v>138</v>
      </c>
      <c r="N70" s="909" t="s">
        <v>5092</v>
      </c>
      <c r="O70" s="909" t="s">
        <v>2905</v>
      </c>
      <c r="P70" s="339" t="s">
        <v>5294</v>
      </c>
      <c r="Q70" s="642"/>
      <c r="R70" s="29"/>
    </row>
    <row r="71" spans="1:18" s="24" customFormat="1" ht="12.75">
      <c r="A71" t="s">
        <v>5117</v>
      </c>
      <c r="B71" t="s">
        <v>2834</v>
      </c>
      <c r="C71" s="615" t="s">
        <v>4840</v>
      </c>
      <c r="D71" s="431"/>
      <c r="E71" s="431"/>
      <c r="F71" s="431"/>
      <c r="G71" s="2">
        <v>7200.12</v>
      </c>
      <c r="H71" s="335"/>
      <c r="I71" s="399"/>
      <c r="J71" s="336"/>
      <c r="K71" s="337"/>
      <c r="L71" s="337"/>
      <c r="M71" s="637" t="s">
        <v>138</v>
      </c>
      <c r="N71" s="909" t="s">
        <v>4878</v>
      </c>
      <c r="O71" s="909" t="s">
        <v>2905</v>
      </c>
      <c r="P71" s="339" t="s">
        <v>5286</v>
      </c>
      <c r="Q71" s="642"/>
      <c r="R71" s="29"/>
    </row>
    <row r="72" spans="1:18" s="24" customFormat="1" ht="12.75">
      <c r="A72" t="s">
        <v>5117</v>
      </c>
      <c r="B72" t="s">
        <v>2834</v>
      </c>
      <c r="C72" s="615" t="s">
        <v>4774</v>
      </c>
      <c r="D72" s="431"/>
      <c r="E72" s="431"/>
      <c r="F72" s="431"/>
      <c r="G72" s="2">
        <v>7200.12</v>
      </c>
      <c r="H72" s="335"/>
      <c r="I72" s="399"/>
      <c r="J72" s="336"/>
      <c r="K72" s="337"/>
      <c r="L72" s="337"/>
      <c r="M72" s="637" t="s">
        <v>138</v>
      </c>
      <c r="N72" s="909" t="s">
        <v>4803</v>
      </c>
      <c r="O72" s="909" t="s">
        <v>2905</v>
      </c>
      <c r="P72" s="339" t="s">
        <v>5286</v>
      </c>
      <c r="Q72" s="642"/>
      <c r="R72" s="29"/>
    </row>
    <row r="73" spans="1:18" s="24" customFormat="1" ht="12.75">
      <c r="A73" t="s">
        <v>5117</v>
      </c>
      <c r="B73" t="s">
        <v>2834</v>
      </c>
      <c r="C73" s="615" t="s">
        <v>4865</v>
      </c>
      <c r="D73" s="431"/>
      <c r="E73" s="431"/>
      <c r="F73" s="431"/>
      <c r="G73" s="2">
        <v>7200.12</v>
      </c>
      <c r="H73" s="335"/>
      <c r="I73" s="399"/>
      <c r="J73" s="336"/>
      <c r="K73" s="337"/>
      <c r="L73" s="337"/>
      <c r="M73" s="637" t="s">
        <v>138</v>
      </c>
      <c r="N73" s="909" t="s">
        <v>4886</v>
      </c>
      <c r="O73" s="909" t="s">
        <v>2905</v>
      </c>
      <c r="P73" s="339" t="s">
        <v>5287</v>
      </c>
      <c r="Q73" s="642"/>
      <c r="R73" s="29"/>
    </row>
    <row r="74" spans="1:18" s="24" customFormat="1" ht="12.75">
      <c r="A74" t="s">
        <v>5117</v>
      </c>
      <c r="B74" t="s">
        <v>2834</v>
      </c>
      <c r="C74" s="615" t="s">
        <v>4963</v>
      </c>
      <c r="D74" s="431"/>
      <c r="E74" s="431"/>
      <c r="F74" s="431"/>
      <c r="G74" s="2">
        <v>7200.12</v>
      </c>
      <c r="H74" s="335"/>
      <c r="I74" s="399"/>
      <c r="J74" s="336"/>
      <c r="K74" s="337"/>
      <c r="L74" s="337"/>
      <c r="M74" s="637" t="s">
        <v>138</v>
      </c>
      <c r="N74" s="909" t="s">
        <v>5014</v>
      </c>
      <c r="O74" s="909" t="s">
        <v>2905</v>
      </c>
      <c r="P74" s="339" t="s">
        <v>5286</v>
      </c>
      <c r="Q74" s="642"/>
      <c r="R74" s="29"/>
    </row>
    <row r="75" spans="1:18" s="24" customFormat="1" ht="12.75">
      <c r="A75" t="s">
        <v>5117</v>
      </c>
      <c r="B75" t="s">
        <v>2834</v>
      </c>
      <c r="C75" s="615" t="s">
        <v>5143</v>
      </c>
      <c r="D75" s="431"/>
      <c r="E75" s="431"/>
      <c r="F75" s="431"/>
      <c r="G75" s="2">
        <v>7200.12</v>
      </c>
      <c r="H75" s="335"/>
      <c r="I75" s="399"/>
      <c r="J75" s="336"/>
      <c r="K75" s="337"/>
      <c r="L75" s="337"/>
      <c r="M75" s="637" t="s">
        <v>138</v>
      </c>
      <c r="N75" s="909" t="s">
        <v>5253</v>
      </c>
      <c r="O75" s="909" t="s">
        <v>2905</v>
      </c>
      <c r="P75" s="339" t="s">
        <v>5286</v>
      </c>
      <c r="Q75" s="642"/>
      <c r="R75" s="29"/>
    </row>
    <row r="76" spans="1:18" s="24" customFormat="1" ht="12.75">
      <c r="A76" t="s">
        <v>5117</v>
      </c>
      <c r="B76" t="s">
        <v>2834</v>
      </c>
      <c r="C76" s="615" t="s">
        <v>3546</v>
      </c>
      <c r="D76" s="431"/>
      <c r="E76" s="431"/>
      <c r="F76" s="431"/>
      <c r="G76" s="2">
        <v>7200.12</v>
      </c>
      <c r="H76" s="335" t="s">
        <v>137</v>
      </c>
      <c r="I76" s="399"/>
      <c r="J76" s="336"/>
      <c r="K76" s="337"/>
      <c r="L76" s="337"/>
      <c r="M76" s="637" t="s">
        <v>138</v>
      </c>
      <c r="N76" s="909" t="s">
        <v>3588</v>
      </c>
      <c r="O76" s="909" t="s">
        <v>2905</v>
      </c>
      <c r="P76" s="339" t="s">
        <v>5285</v>
      </c>
      <c r="Q76" s="642"/>
      <c r="R76" s="29"/>
    </row>
    <row r="77" spans="1:18" s="24" customFormat="1" ht="12.75">
      <c r="A77" t="s">
        <v>5117</v>
      </c>
      <c r="B77" t="s">
        <v>2834</v>
      </c>
      <c r="C77" s="615" t="s">
        <v>5144</v>
      </c>
      <c r="D77" s="431"/>
      <c r="E77" s="431"/>
      <c r="F77" s="431"/>
      <c r="G77" s="2">
        <v>7200.12</v>
      </c>
      <c r="H77" s="335"/>
      <c r="I77" s="399"/>
      <c r="J77" s="336"/>
      <c r="K77" s="337"/>
      <c r="L77" s="337"/>
      <c r="M77" s="637" t="s">
        <v>138</v>
      </c>
      <c r="N77" s="909" t="s">
        <v>5254</v>
      </c>
      <c r="O77" s="909" t="s">
        <v>2905</v>
      </c>
      <c r="P77" s="339" t="s">
        <v>5286</v>
      </c>
      <c r="Q77" s="642"/>
      <c r="R77" s="29"/>
    </row>
    <row r="78" spans="1:18" s="24" customFormat="1" ht="12.75">
      <c r="A78" t="s">
        <v>5117</v>
      </c>
      <c r="B78" t="s">
        <v>2834</v>
      </c>
      <c r="C78" s="615" t="s">
        <v>4344</v>
      </c>
      <c r="D78" s="431"/>
      <c r="E78" s="431"/>
      <c r="F78" s="431"/>
      <c r="G78" s="2">
        <v>7200.12</v>
      </c>
      <c r="H78" s="335"/>
      <c r="I78" s="399"/>
      <c r="J78" s="336"/>
      <c r="K78" s="337"/>
      <c r="L78" s="337"/>
      <c r="M78" s="637" t="s">
        <v>138</v>
      </c>
      <c r="N78" s="909" t="s">
        <v>4391</v>
      </c>
      <c r="O78" s="909" t="s">
        <v>2905</v>
      </c>
      <c r="P78" s="339" t="s">
        <v>5285</v>
      </c>
      <c r="Q78" s="642"/>
      <c r="R78" s="29"/>
    </row>
    <row r="79" spans="1:18" s="24" customFormat="1" ht="12.75">
      <c r="A79" t="s">
        <v>5117</v>
      </c>
      <c r="B79" t="s">
        <v>2834</v>
      </c>
      <c r="C79" s="615" t="s">
        <v>5145</v>
      </c>
      <c r="D79" s="431"/>
      <c r="E79" s="431"/>
      <c r="F79" s="431"/>
      <c r="G79" s="2">
        <v>7200.12</v>
      </c>
      <c r="H79" s="335"/>
      <c r="I79" s="399"/>
      <c r="J79" s="336"/>
      <c r="K79" s="337"/>
      <c r="L79" s="337"/>
      <c r="M79" s="637" t="s">
        <v>138</v>
      </c>
      <c r="N79" s="909" t="s">
        <v>5255</v>
      </c>
      <c r="O79" s="909" t="s">
        <v>2905</v>
      </c>
      <c r="P79" s="339" t="s">
        <v>5286</v>
      </c>
      <c r="Q79" s="642"/>
      <c r="R79" s="29"/>
    </row>
    <row r="80" spans="1:18" s="24" customFormat="1" ht="12.75">
      <c r="A80" t="s">
        <v>5117</v>
      </c>
      <c r="B80" t="s">
        <v>2834</v>
      </c>
      <c r="C80" s="615" t="s">
        <v>4629</v>
      </c>
      <c r="D80" s="431"/>
      <c r="E80" s="431"/>
      <c r="F80" s="431"/>
      <c r="G80" s="2">
        <v>7200.12</v>
      </c>
      <c r="H80" s="335"/>
      <c r="I80" s="399"/>
      <c r="J80" s="336"/>
      <c r="K80" s="337"/>
      <c r="L80" s="337"/>
      <c r="M80" s="637" t="s">
        <v>138</v>
      </c>
      <c r="N80" s="909" t="s">
        <v>4687</v>
      </c>
      <c r="O80" s="909" t="s">
        <v>2905</v>
      </c>
      <c r="P80" s="339" t="s">
        <v>5285</v>
      </c>
      <c r="Q80" s="642"/>
      <c r="R80" s="29"/>
    </row>
    <row r="81" spans="1:18" s="24" customFormat="1" ht="12.75">
      <c r="A81" t="s">
        <v>5117</v>
      </c>
      <c r="B81" t="s">
        <v>2834</v>
      </c>
      <c r="C81" s="615" t="s">
        <v>4965</v>
      </c>
      <c r="D81" s="431"/>
      <c r="E81" s="431"/>
      <c r="F81" s="431"/>
      <c r="G81" s="2">
        <v>7200.12</v>
      </c>
      <c r="H81" s="335"/>
      <c r="I81" s="399"/>
      <c r="J81" s="336"/>
      <c r="K81" s="337"/>
      <c r="L81" s="337"/>
      <c r="M81" s="637" t="s">
        <v>138</v>
      </c>
      <c r="N81" s="909" t="s">
        <v>5016</v>
      </c>
      <c r="O81" s="909" t="s">
        <v>2905</v>
      </c>
      <c r="P81" s="339" t="s">
        <v>5286</v>
      </c>
      <c r="Q81" s="642"/>
      <c r="R81" s="29"/>
    </row>
    <row r="82" spans="1:18" s="24" customFormat="1" ht="12.75">
      <c r="A82" t="s">
        <v>5117</v>
      </c>
      <c r="B82" t="s">
        <v>2834</v>
      </c>
      <c r="C82" s="615" t="s">
        <v>4962</v>
      </c>
      <c r="D82" s="431"/>
      <c r="E82" s="431"/>
      <c r="F82" s="431"/>
      <c r="G82" s="2">
        <v>7200.12</v>
      </c>
      <c r="H82" s="335"/>
      <c r="I82" s="399"/>
      <c r="J82" s="336"/>
      <c r="K82" s="337"/>
      <c r="L82" s="337"/>
      <c r="M82" s="637" t="s">
        <v>138</v>
      </c>
      <c r="N82" s="909" t="s">
        <v>5013</v>
      </c>
      <c r="O82" s="909" t="s">
        <v>2905</v>
      </c>
      <c r="P82" s="339" t="s">
        <v>5285</v>
      </c>
      <c r="Q82" s="642"/>
      <c r="R82" s="29"/>
    </row>
    <row r="83" spans="1:18" s="24" customFormat="1" ht="12.75">
      <c r="A83" t="s">
        <v>5117</v>
      </c>
      <c r="B83" t="s">
        <v>2834</v>
      </c>
      <c r="C83" s="488" t="s">
        <v>4966</v>
      </c>
      <c r="D83" s="431"/>
      <c r="E83" s="431"/>
      <c r="F83" s="431"/>
      <c r="G83" s="2">
        <v>7200.12</v>
      </c>
      <c r="H83" s="335" t="s">
        <v>133</v>
      </c>
      <c r="I83" s="399"/>
      <c r="J83" s="336"/>
      <c r="K83" s="337"/>
      <c r="L83" s="337"/>
      <c r="M83" s="637" t="s">
        <v>138</v>
      </c>
      <c r="N83" s="909" t="s">
        <v>5017</v>
      </c>
      <c r="O83" s="909" t="s">
        <v>2905</v>
      </c>
      <c r="P83" s="339" t="s">
        <v>5286</v>
      </c>
      <c r="Q83" s="642"/>
      <c r="R83" s="29"/>
    </row>
    <row r="84" spans="1:18" s="24" customFormat="1" ht="12.75">
      <c r="A84" t="s">
        <v>5117</v>
      </c>
      <c r="B84" t="s">
        <v>2834</v>
      </c>
      <c r="C84" s="615" t="s">
        <v>4972</v>
      </c>
      <c r="D84" s="431"/>
      <c r="E84" s="431"/>
      <c r="F84" s="431"/>
      <c r="G84" s="2">
        <v>7200.12</v>
      </c>
      <c r="H84" s="335"/>
      <c r="I84" s="399"/>
      <c r="J84" s="336"/>
      <c r="K84" s="337"/>
      <c r="L84" s="337"/>
      <c r="M84" s="637" t="s">
        <v>138</v>
      </c>
      <c r="N84" s="909" t="s">
        <v>5023</v>
      </c>
      <c r="O84" s="909" t="s">
        <v>2905</v>
      </c>
      <c r="P84" s="339" t="s">
        <v>5286</v>
      </c>
      <c r="Q84" s="642"/>
      <c r="R84" s="29"/>
    </row>
    <row r="85" spans="1:18" s="24" customFormat="1" ht="12.75">
      <c r="A85" t="s">
        <v>5147</v>
      </c>
      <c r="B85" t="s">
        <v>2834</v>
      </c>
      <c r="C85" s="341" t="s">
        <v>4966</v>
      </c>
      <c r="D85" s="431"/>
      <c r="E85" s="431"/>
      <c r="F85" s="431"/>
      <c r="G85" s="2">
        <v>7200.12</v>
      </c>
      <c r="H85" s="335" t="s">
        <v>133</v>
      </c>
      <c r="I85" s="399"/>
      <c r="J85" s="336"/>
      <c r="K85" s="337"/>
      <c r="L85" s="337"/>
      <c r="M85" s="637" t="s">
        <v>138</v>
      </c>
      <c r="N85" s="909" t="s">
        <v>5017</v>
      </c>
      <c r="O85" s="909" t="s">
        <v>2905</v>
      </c>
      <c r="P85" s="339" t="s">
        <v>5289</v>
      </c>
      <c r="Q85" s="642"/>
      <c r="R85" s="29"/>
    </row>
    <row r="86" spans="1:18" s="24" customFormat="1" ht="12.75">
      <c r="A86" t="s">
        <v>5147</v>
      </c>
      <c r="B86" t="s">
        <v>2834</v>
      </c>
      <c r="C86" s="488" t="s">
        <v>5178</v>
      </c>
      <c r="D86" s="431"/>
      <c r="E86" s="431"/>
      <c r="F86" s="431"/>
      <c r="G86" s="2">
        <v>7200.12</v>
      </c>
      <c r="H86" s="335"/>
      <c r="I86" s="399"/>
      <c r="J86" s="336"/>
      <c r="K86" s="337"/>
      <c r="L86" s="337"/>
      <c r="M86" s="637" t="s">
        <v>138</v>
      </c>
      <c r="N86" s="909" t="s">
        <v>5256</v>
      </c>
      <c r="O86" s="909" t="s">
        <v>2905</v>
      </c>
      <c r="P86" s="339" t="s">
        <v>5289</v>
      </c>
      <c r="Q86" s="642"/>
      <c r="R86" s="29"/>
    </row>
    <row r="87" spans="1:18" s="24" customFormat="1" ht="12.75">
      <c r="A87" t="s">
        <v>5147</v>
      </c>
      <c r="B87" t="s">
        <v>2834</v>
      </c>
      <c r="C87" s="488" t="s">
        <v>5057</v>
      </c>
      <c r="D87" s="431"/>
      <c r="E87" s="431"/>
      <c r="F87" s="431"/>
      <c r="G87" s="2">
        <v>7200.12</v>
      </c>
      <c r="H87" s="335"/>
      <c r="I87" s="399"/>
      <c r="J87" s="336"/>
      <c r="K87" s="337"/>
      <c r="L87" s="337"/>
      <c r="M87" s="637" t="s">
        <v>138</v>
      </c>
      <c r="N87" s="909" t="s">
        <v>5086</v>
      </c>
      <c r="O87" s="909" t="s">
        <v>2905</v>
      </c>
      <c r="P87" s="339" t="s">
        <v>5289</v>
      </c>
      <c r="Q87" s="642"/>
      <c r="R87" s="29"/>
    </row>
    <row r="88" spans="1:18" s="24" customFormat="1" ht="12.75">
      <c r="A88" t="s">
        <v>5147</v>
      </c>
      <c r="B88" t="s">
        <v>2834</v>
      </c>
      <c r="C88" s="488" t="s">
        <v>4633</v>
      </c>
      <c r="D88" s="431"/>
      <c r="E88" s="431"/>
      <c r="F88" s="431"/>
      <c r="G88" s="2">
        <v>7200.12</v>
      </c>
      <c r="H88" s="335"/>
      <c r="I88" s="399"/>
      <c r="J88" s="336"/>
      <c r="K88" s="337"/>
      <c r="L88" s="337"/>
      <c r="M88" s="637" t="s">
        <v>138</v>
      </c>
      <c r="N88" s="909" t="s">
        <v>4691</v>
      </c>
      <c r="O88" s="909" t="s">
        <v>2905</v>
      </c>
      <c r="P88" s="339" t="s">
        <v>5289</v>
      </c>
      <c r="Q88" s="642"/>
      <c r="R88" s="29"/>
    </row>
    <row r="89" spans="1:18" s="24" customFormat="1" ht="12.75">
      <c r="A89" t="s">
        <v>5147</v>
      </c>
      <c r="B89" t="s">
        <v>2834</v>
      </c>
      <c r="C89" s="341" t="s">
        <v>4156</v>
      </c>
      <c r="D89" s="431"/>
      <c r="E89" s="431"/>
      <c r="F89" s="431"/>
      <c r="G89" s="2">
        <v>7200.12</v>
      </c>
      <c r="H89" s="335" t="s">
        <v>142</v>
      </c>
      <c r="I89" s="399"/>
      <c r="J89" s="336"/>
      <c r="K89" s="337"/>
      <c r="L89" s="337"/>
      <c r="M89" s="637" t="s">
        <v>138</v>
      </c>
      <c r="N89" s="909" t="s">
        <v>4191</v>
      </c>
      <c r="O89" s="909" t="s">
        <v>2905</v>
      </c>
      <c r="P89" s="339" t="s">
        <v>5289</v>
      </c>
      <c r="Q89" s="642"/>
      <c r="R89" s="29"/>
    </row>
    <row r="90" spans="1:18" s="24" customFormat="1" ht="12.75">
      <c r="A90" t="s">
        <v>5147</v>
      </c>
      <c r="B90" t="s">
        <v>2834</v>
      </c>
      <c r="C90" s="488" t="s">
        <v>3143</v>
      </c>
      <c r="D90" s="431"/>
      <c r="E90" s="431"/>
      <c r="F90" s="431"/>
      <c r="G90" s="2">
        <v>7200.12</v>
      </c>
      <c r="H90" s="335"/>
      <c r="I90" s="399"/>
      <c r="J90" s="336"/>
      <c r="K90" s="337"/>
      <c r="L90" s="337"/>
      <c r="M90" s="637" t="s">
        <v>138</v>
      </c>
      <c r="N90" s="909" t="s">
        <v>3214</v>
      </c>
      <c r="O90" s="909" t="s">
        <v>2905</v>
      </c>
      <c r="P90" s="339" t="s">
        <v>5289</v>
      </c>
      <c r="Q90" s="642"/>
      <c r="R90" s="29"/>
    </row>
    <row r="91" spans="1:18" s="24" customFormat="1" ht="12.75">
      <c r="A91" t="s">
        <v>5179</v>
      </c>
      <c r="B91" t="s">
        <v>2834</v>
      </c>
      <c r="C91" s="488" t="s">
        <v>4775</v>
      </c>
      <c r="D91" s="431"/>
      <c r="E91" s="431"/>
      <c r="F91" s="431"/>
      <c r="G91" s="2">
        <v>7200.12</v>
      </c>
      <c r="H91" s="335"/>
      <c r="I91" s="399"/>
      <c r="J91" s="336"/>
      <c r="K91" s="337"/>
      <c r="L91" s="337"/>
      <c r="M91" s="637" t="s">
        <v>138</v>
      </c>
      <c r="N91" s="909" t="s">
        <v>4804</v>
      </c>
      <c r="O91" s="909" t="s">
        <v>2905</v>
      </c>
      <c r="P91" s="339" t="s">
        <v>5299</v>
      </c>
      <c r="Q91" s="642"/>
      <c r="R91" s="29"/>
    </row>
    <row r="92" spans="1:18" s="24" customFormat="1" ht="12.75">
      <c r="A92" t="s">
        <v>5179</v>
      </c>
      <c r="B92" t="s">
        <v>2834</v>
      </c>
      <c r="C92" s="488" t="s">
        <v>5181</v>
      </c>
      <c r="D92" s="431"/>
      <c r="E92" s="431"/>
      <c r="F92" s="431"/>
      <c r="G92" s="2">
        <v>7200.12</v>
      </c>
      <c r="H92" s="335"/>
      <c r="I92" s="399"/>
      <c r="J92" s="336"/>
      <c r="K92" s="337"/>
      <c r="L92" s="337"/>
      <c r="M92" s="637" t="s">
        <v>138</v>
      </c>
      <c r="N92" s="909" t="s">
        <v>5257</v>
      </c>
      <c r="O92" s="909" t="s">
        <v>2905</v>
      </c>
      <c r="P92" s="339" t="s">
        <v>5299</v>
      </c>
      <c r="Q92" s="642"/>
      <c r="R92" s="29"/>
    </row>
    <row r="93" spans="1:18" s="24" customFormat="1" ht="12.75">
      <c r="A93" t="s">
        <v>5179</v>
      </c>
      <c r="B93" t="s">
        <v>2834</v>
      </c>
      <c r="C93" s="488" t="s">
        <v>3546</v>
      </c>
      <c r="D93" s="431"/>
      <c r="E93" s="431"/>
      <c r="F93" s="431"/>
      <c r="G93" s="2">
        <v>7200.12</v>
      </c>
      <c r="H93" s="335" t="s">
        <v>137</v>
      </c>
      <c r="I93" s="399"/>
      <c r="J93" s="336"/>
      <c r="K93" s="337"/>
      <c r="L93" s="337"/>
      <c r="M93" s="637" t="s">
        <v>138</v>
      </c>
      <c r="N93" s="909" t="s">
        <v>3588</v>
      </c>
      <c r="O93" s="909" t="s">
        <v>2905</v>
      </c>
      <c r="P93" s="339" t="s">
        <v>5299</v>
      </c>
      <c r="Q93" s="642"/>
      <c r="R93" s="29"/>
    </row>
    <row r="94" spans="1:18" s="24" customFormat="1" ht="12.75">
      <c r="A94" t="s">
        <v>5196</v>
      </c>
      <c r="B94" t="s">
        <v>2834</v>
      </c>
      <c r="C94" s="615" t="s">
        <v>4245</v>
      </c>
      <c r="D94" s="431"/>
      <c r="E94" s="431"/>
      <c r="F94" s="431"/>
      <c r="G94" s="2">
        <v>7200.12</v>
      </c>
      <c r="H94" s="335" t="s">
        <v>144</v>
      </c>
      <c r="I94" s="399"/>
      <c r="J94" s="336"/>
      <c r="K94" s="337"/>
      <c r="L94" s="337"/>
      <c r="M94" s="637" t="s">
        <v>138</v>
      </c>
      <c r="N94" s="909" t="s">
        <v>4272</v>
      </c>
      <c r="O94" s="909" t="s">
        <v>2905</v>
      </c>
      <c r="P94" s="339" t="s">
        <v>5286</v>
      </c>
      <c r="Q94" s="642"/>
      <c r="R94" s="29"/>
    </row>
    <row r="95" spans="1:18" s="24" customFormat="1" ht="12.75">
      <c r="A95" t="s">
        <v>5196</v>
      </c>
      <c r="B95" t="s">
        <v>2834</v>
      </c>
      <c r="C95" s="341" t="s">
        <v>5184</v>
      </c>
      <c r="D95" s="431"/>
      <c r="E95" s="431"/>
      <c r="F95" s="431"/>
      <c r="G95" s="2">
        <v>7200.12</v>
      </c>
      <c r="H95" s="335"/>
      <c r="I95" s="399"/>
      <c r="J95" s="336"/>
      <c r="K95" s="337"/>
      <c r="L95" s="337"/>
      <c r="M95" s="637" t="s">
        <v>138</v>
      </c>
      <c r="N95" s="909" t="s">
        <v>5237</v>
      </c>
      <c r="O95" s="909" t="s">
        <v>2905</v>
      </c>
      <c r="P95" s="339" t="s">
        <v>5294</v>
      </c>
      <c r="Q95" s="642"/>
      <c r="R95" s="29"/>
    </row>
    <row r="96" spans="1:18" s="24" customFormat="1" ht="12.75">
      <c r="A96" t="s">
        <v>5196</v>
      </c>
      <c r="B96" t="s">
        <v>2834</v>
      </c>
      <c r="C96" s="488" t="s">
        <v>4971</v>
      </c>
      <c r="D96" s="431"/>
      <c r="E96" s="431"/>
      <c r="F96" s="431"/>
      <c r="G96" s="2">
        <v>7200.12</v>
      </c>
      <c r="H96" s="335"/>
      <c r="I96" s="399"/>
      <c r="J96" s="336"/>
      <c r="K96" s="337"/>
      <c r="L96" s="337"/>
      <c r="M96" s="637" t="s">
        <v>138</v>
      </c>
      <c r="N96" s="909" t="s">
        <v>5022</v>
      </c>
      <c r="O96" s="909" t="s">
        <v>2905</v>
      </c>
      <c r="P96" s="339" t="s">
        <v>5294</v>
      </c>
      <c r="Q96" s="642"/>
      <c r="R96" s="29"/>
    </row>
    <row r="97" spans="1:18" s="24" customFormat="1" ht="12.75">
      <c r="A97" t="s">
        <v>5196</v>
      </c>
      <c r="B97" t="s">
        <v>2834</v>
      </c>
      <c r="C97" s="488" t="s">
        <v>4842</v>
      </c>
      <c r="D97" s="431"/>
      <c r="E97" s="431"/>
      <c r="F97" s="431"/>
      <c r="G97" s="2">
        <v>7200.12</v>
      </c>
      <c r="H97" s="335"/>
      <c r="I97" s="399"/>
      <c r="J97" s="336"/>
      <c r="K97" s="337"/>
      <c r="L97" s="337"/>
      <c r="M97" s="637" t="s">
        <v>138</v>
      </c>
      <c r="N97" s="909" t="s">
        <v>4880</v>
      </c>
      <c r="O97" s="909" t="s">
        <v>2905</v>
      </c>
      <c r="P97" s="339" t="s">
        <v>5294</v>
      </c>
      <c r="Q97" s="642"/>
      <c r="R97" s="29"/>
    </row>
    <row r="98" spans="1:18" s="24" customFormat="1" ht="12.75">
      <c r="A98" t="s">
        <v>5196</v>
      </c>
      <c r="B98" t="s">
        <v>2834</v>
      </c>
      <c r="C98" s="488" t="s">
        <v>5186</v>
      </c>
      <c r="D98" s="431"/>
      <c r="E98" s="431"/>
      <c r="F98" s="431"/>
      <c r="G98" s="2">
        <v>7200.12</v>
      </c>
      <c r="H98" s="335"/>
      <c r="I98" s="399"/>
      <c r="J98" s="336"/>
      <c r="K98" s="337"/>
      <c r="L98" s="337"/>
      <c r="M98" s="637" t="s">
        <v>138</v>
      </c>
      <c r="N98" s="909" t="s">
        <v>5239</v>
      </c>
      <c r="O98" s="909" t="s">
        <v>2905</v>
      </c>
      <c r="P98" s="339" t="s">
        <v>5294</v>
      </c>
      <c r="Q98" s="642"/>
      <c r="R98" s="29"/>
    </row>
    <row r="99" spans="1:18" s="24" customFormat="1" ht="12.75">
      <c r="A99" t="s">
        <v>5196</v>
      </c>
      <c r="B99" t="s">
        <v>2834</v>
      </c>
      <c r="C99" s="488" t="s">
        <v>5173</v>
      </c>
      <c r="D99" s="431"/>
      <c r="E99" s="431"/>
      <c r="F99" s="431"/>
      <c r="G99" s="2">
        <v>7200.12</v>
      </c>
      <c r="H99" s="335"/>
      <c r="I99" s="399"/>
      <c r="J99" s="336"/>
      <c r="K99" s="337"/>
      <c r="L99" s="337"/>
      <c r="M99" s="637" t="s">
        <v>138</v>
      </c>
      <c r="N99" s="909" t="s">
        <v>5231</v>
      </c>
      <c r="O99" s="909" t="s">
        <v>2905</v>
      </c>
      <c r="P99" s="339" t="s">
        <v>5294</v>
      </c>
      <c r="Q99" s="642"/>
      <c r="R99" s="29"/>
    </row>
    <row r="100" spans="1:18" s="24" customFormat="1" ht="12.75">
      <c r="A100" t="s">
        <v>5196</v>
      </c>
      <c r="B100" t="s">
        <v>2834</v>
      </c>
      <c r="C100" s="488" t="s">
        <v>5058</v>
      </c>
      <c r="D100" s="431"/>
      <c r="E100" s="431"/>
      <c r="F100" s="431"/>
      <c r="G100" s="2">
        <v>7200.12</v>
      </c>
      <c r="H100" s="335"/>
      <c r="I100" s="399"/>
      <c r="J100" s="336"/>
      <c r="K100" s="337"/>
      <c r="L100" s="337"/>
      <c r="M100" s="637" t="s">
        <v>138</v>
      </c>
      <c r="N100" s="909" t="s">
        <v>5087</v>
      </c>
      <c r="O100" s="909" t="s">
        <v>2905</v>
      </c>
      <c r="P100" s="339" t="s">
        <v>5294</v>
      </c>
      <c r="Q100" s="642"/>
      <c r="R100" s="29"/>
    </row>
    <row r="101" spans="1:18" s="24" customFormat="1" ht="12.75">
      <c r="A101" t="s">
        <v>5196</v>
      </c>
      <c r="B101" t="s">
        <v>2834</v>
      </c>
      <c r="C101" s="341" t="s">
        <v>5063</v>
      </c>
      <c r="D101" s="431"/>
      <c r="E101" s="431"/>
      <c r="F101" s="431"/>
      <c r="G101" s="2">
        <v>7200.12</v>
      </c>
      <c r="H101" s="335" t="s">
        <v>135</v>
      </c>
      <c r="I101" s="399"/>
      <c r="J101" s="336"/>
      <c r="K101" s="337"/>
      <c r="L101" s="337"/>
      <c r="M101" s="637" t="s">
        <v>138</v>
      </c>
      <c r="N101" s="909" t="s">
        <v>5092</v>
      </c>
      <c r="O101" s="909" t="s">
        <v>2905</v>
      </c>
      <c r="P101" s="339" t="s">
        <v>5286</v>
      </c>
      <c r="Q101" s="642"/>
      <c r="R101" s="29"/>
    </row>
    <row r="102" spans="1:18" s="24" customFormat="1" ht="12.75">
      <c r="A102" t="s">
        <v>5196</v>
      </c>
      <c r="B102" t="s">
        <v>2834</v>
      </c>
      <c r="C102" s="488" t="s">
        <v>4229</v>
      </c>
      <c r="D102" s="431"/>
      <c r="E102" s="431"/>
      <c r="F102" s="431"/>
      <c r="G102" s="2">
        <v>7200.12</v>
      </c>
      <c r="H102" s="335"/>
      <c r="I102" s="399"/>
      <c r="J102" s="336"/>
      <c r="K102" s="337"/>
      <c r="L102" s="337"/>
      <c r="M102" s="637" t="s">
        <v>138</v>
      </c>
      <c r="N102" s="909" t="s">
        <v>4261</v>
      </c>
      <c r="O102" s="909" t="s">
        <v>2905</v>
      </c>
      <c r="P102" s="339" t="s">
        <v>5294</v>
      </c>
      <c r="Q102" s="642"/>
      <c r="R102" s="29"/>
    </row>
    <row r="103" spans="1:18" s="24" customFormat="1" ht="12.75">
      <c r="A103" t="s">
        <v>5202</v>
      </c>
      <c r="B103" t="s">
        <v>2834</v>
      </c>
      <c r="C103" s="488" t="s">
        <v>5188</v>
      </c>
      <c r="D103" s="431"/>
      <c r="E103" s="431"/>
      <c r="F103" s="431"/>
      <c r="G103" s="2">
        <v>7200.12</v>
      </c>
      <c r="H103" s="335"/>
      <c r="I103" s="399"/>
      <c r="J103" s="336"/>
      <c r="K103" s="337"/>
      <c r="L103" s="337"/>
      <c r="M103" s="637" t="s">
        <v>138</v>
      </c>
      <c r="N103" s="909" t="s">
        <v>5258</v>
      </c>
      <c r="O103" s="909" t="s">
        <v>2905</v>
      </c>
      <c r="P103" s="339" t="s">
        <v>5296</v>
      </c>
      <c r="Q103" s="642"/>
      <c r="R103" s="29"/>
    </row>
    <row r="104" spans="1:18" s="24" customFormat="1" ht="12.75">
      <c r="A104" t="s">
        <v>5117</v>
      </c>
      <c r="B104" t="s">
        <v>2834</v>
      </c>
      <c r="C104" s="615" t="s">
        <v>5068</v>
      </c>
      <c r="D104" s="431"/>
      <c r="E104" s="431"/>
      <c r="F104" s="431"/>
      <c r="G104" s="2">
        <v>7927.44</v>
      </c>
      <c r="H104" s="335"/>
      <c r="I104" s="399"/>
      <c r="J104" s="336"/>
      <c r="K104" s="337"/>
      <c r="L104" s="337"/>
      <c r="M104" s="637" t="s">
        <v>138</v>
      </c>
      <c r="N104" s="909" t="s">
        <v>5095</v>
      </c>
      <c r="O104" s="909" t="s">
        <v>136</v>
      </c>
      <c r="P104" s="339" t="s">
        <v>5287</v>
      </c>
      <c r="Q104" s="642"/>
      <c r="R104" s="29"/>
    </row>
    <row r="105" spans="1:18" s="24" customFormat="1" ht="12.75">
      <c r="A105" t="s">
        <v>5117</v>
      </c>
      <c r="B105" t="s">
        <v>2834</v>
      </c>
      <c r="C105" s="615" t="s">
        <v>4982</v>
      </c>
      <c r="D105" s="431"/>
      <c r="E105" s="431"/>
      <c r="F105" s="431"/>
      <c r="G105" s="2">
        <v>7927.44</v>
      </c>
      <c r="H105" s="335"/>
      <c r="I105" s="399"/>
      <c r="J105" s="336"/>
      <c r="K105" s="337"/>
      <c r="L105" s="337"/>
      <c r="M105" s="637" t="s">
        <v>138</v>
      </c>
      <c r="N105" s="909" t="s">
        <v>5031</v>
      </c>
      <c r="O105" s="909" t="s">
        <v>136</v>
      </c>
      <c r="P105" s="339" t="s">
        <v>5287</v>
      </c>
      <c r="Q105" s="642"/>
      <c r="R105" s="29"/>
    </row>
    <row r="106" spans="1:18" s="24" customFormat="1" ht="12.75">
      <c r="A106" t="s">
        <v>5117</v>
      </c>
      <c r="B106" t="s">
        <v>2834</v>
      </c>
      <c r="C106" s="430" t="s">
        <v>5137</v>
      </c>
      <c r="D106" s="431"/>
      <c r="E106" s="431"/>
      <c r="F106" s="431"/>
      <c r="G106" s="2">
        <v>7927.44</v>
      </c>
      <c r="H106" s="335"/>
      <c r="I106" s="399"/>
      <c r="J106" s="336"/>
      <c r="K106" s="337"/>
      <c r="L106" s="337"/>
      <c r="M106" s="637" t="s">
        <v>138</v>
      </c>
      <c r="N106" s="909" t="s">
        <v>5259</v>
      </c>
      <c r="O106" s="909" t="s">
        <v>136</v>
      </c>
      <c r="P106" s="339" t="s">
        <v>5285</v>
      </c>
      <c r="Q106" s="642"/>
      <c r="R106" s="29"/>
    </row>
    <row r="107" spans="1:18" s="24" customFormat="1" ht="12.75">
      <c r="A107" t="s">
        <v>5147</v>
      </c>
      <c r="B107" t="s">
        <v>2834</v>
      </c>
      <c r="C107" s="488" t="s">
        <v>5069</v>
      </c>
      <c r="D107" s="431"/>
      <c r="E107" s="431"/>
      <c r="F107" s="431"/>
      <c r="G107" s="2">
        <v>7927.44</v>
      </c>
      <c r="H107" s="335"/>
      <c r="I107" s="399"/>
      <c r="J107" s="336"/>
      <c r="K107" s="337"/>
      <c r="L107" s="337"/>
      <c r="M107" s="637" t="s">
        <v>138</v>
      </c>
      <c r="N107" s="909" t="s">
        <v>5096</v>
      </c>
      <c r="O107" s="909" t="s">
        <v>136</v>
      </c>
      <c r="P107" s="339" t="s">
        <v>5289</v>
      </c>
      <c r="Q107" s="642"/>
      <c r="R107" s="29"/>
    </row>
    <row r="108" spans="1:18" s="24" customFormat="1" ht="12.75">
      <c r="A108" t="s">
        <v>5117</v>
      </c>
      <c r="B108" t="s">
        <v>2834</v>
      </c>
      <c r="C108" s="615" t="s">
        <v>3732</v>
      </c>
      <c r="D108" s="431"/>
      <c r="E108" s="431"/>
      <c r="F108" s="431"/>
      <c r="G108" s="2">
        <v>7990.08</v>
      </c>
      <c r="H108" s="335"/>
      <c r="I108" s="399"/>
      <c r="J108" s="336"/>
      <c r="K108" s="337"/>
      <c r="L108" s="337"/>
      <c r="M108" s="637" t="s">
        <v>138</v>
      </c>
      <c r="N108" s="909" t="s">
        <v>3748</v>
      </c>
      <c r="O108" s="909" t="s">
        <v>136</v>
      </c>
      <c r="P108" s="339" t="s">
        <v>5287</v>
      </c>
      <c r="Q108" s="642"/>
      <c r="R108" s="29"/>
    </row>
    <row r="109" spans="1:18" s="24" customFormat="1" ht="12.75">
      <c r="A109" t="s">
        <v>5117</v>
      </c>
      <c r="B109" t="s">
        <v>2834</v>
      </c>
      <c r="C109" s="615" t="s">
        <v>4770</v>
      </c>
      <c r="D109" s="431"/>
      <c r="E109" s="431"/>
      <c r="F109" s="431"/>
      <c r="G109" s="2">
        <v>7990.08</v>
      </c>
      <c r="H109" s="335"/>
      <c r="I109" s="399"/>
      <c r="J109" s="336"/>
      <c r="K109" s="337"/>
      <c r="L109" s="337"/>
      <c r="M109" s="637" t="s">
        <v>138</v>
      </c>
      <c r="N109" s="909" t="s">
        <v>4799</v>
      </c>
      <c r="O109" s="909" t="s">
        <v>136</v>
      </c>
      <c r="P109" s="339" t="s">
        <v>5287</v>
      </c>
      <c r="Q109" s="642"/>
      <c r="R109" s="29"/>
    </row>
    <row r="110" spans="1:18" s="24" customFormat="1" ht="12.75">
      <c r="A110" t="s">
        <v>5117</v>
      </c>
      <c r="B110" t="s">
        <v>2834</v>
      </c>
      <c r="C110" s="615" t="s">
        <v>4744</v>
      </c>
      <c r="D110" s="431"/>
      <c r="E110" s="431"/>
      <c r="F110" s="431"/>
      <c r="G110" s="2">
        <v>7990.08</v>
      </c>
      <c r="H110" s="335"/>
      <c r="I110" s="399"/>
      <c r="J110" s="336"/>
      <c r="K110" s="337"/>
      <c r="L110" s="337"/>
      <c r="M110" s="637" t="s">
        <v>138</v>
      </c>
      <c r="N110" s="909" t="s">
        <v>4793</v>
      </c>
      <c r="O110" s="909" t="s">
        <v>136</v>
      </c>
      <c r="P110" s="339" t="s">
        <v>5287</v>
      </c>
      <c r="Q110" s="642"/>
      <c r="R110" s="29"/>
    </row>
    <row r="111" spans="1:18" s="24" customFormat="1" ht="12.75">
      <c r="A111" t="s">
        <v>5117</v>
      </c>
      <c r="B111" t="s">
        <v>2834</v>
      </c>
      <c r="C111" s="615" t="s">
        <v>4745</v>
      </c>
      <c r="D111" s="431"/>
      <c r="E111" s="431"/>
      <c r="F111" s="431"/>
      <c r="G111" s="2">
        <v>7990.08</v>
      </c>
      <c r="H111" s="335"/>
      <c r="I111" s="399"/>
      <c r="J111" s="336"/>
      <c r="K111" s="337"/>
      <c r="L111" s="337"/>
      <c r="M111" s="637" t="s">
        <v>138</v>
      </c>
      <c r="N111" s="909" t="s">
        <v>4794</v>
      </c>
      <c r="O111" s="909" t="s">
        <v>136</v>
      </c>
      <c r="P111" s="339" t="s">
        <v>5287</v>
      </c>
      <c r="Q111" s="642"/>
      <c r="R111" s="29"/>
    </row>
    <row r="112" spans="1:18" s="24" customFormat="1" ht="12.75">
      <c r="A112" t="s">
        <v>5117</v>
      </c>
      <c r="B112" t="s">
        <v>2834</v>
      </c>
      <c r="C112" s="615" t="s">
        <v>4746</v>
      </c>
      <c r="D112" s="431"/>
      <c r="E112" s="431"/>
      <c r="F112" s="431"/>
      <c r="G112" s="2">
        <v>7990.08</v>
      </c>
      <c r="H112" s="335"/>
      <c r="I112" s="399"/>
      <c r="J112" s="336"/>
      <c r="K112" s="337"/>
      <c r="L112" s="337"/>
      <c r="M112" s="637" t="s">
        <v>138</v>
      </c>
      <c r="N112" s="909" t="s">
        <v>4795</v>
      </c>
      <c r="O112" s="909" t="s">
        <v>136</v>
      </c>
      <c r="P112" s="339" t="s">
        <v>5287</v>
      </c>
      <c r="Q112" s="642"/>
      <c r="R112" s="29"/>
    </row>
    <row r="113" spans="1:18" s="24" customFormat="1" ht="12.75">
      <c r="A113" t="s">
        <v>5117</v>
      </c>
      <c r="B113" t="s">
        <v>2834</v>
      </c>
      <c r="C113" s="615" t="s">
        <v>5129</v>
      </c>
      <c r="D113" s="431"/>
      <c r="E113" s="431"/>
      <c r="F113" s="431"/>
      <c r="G113" s="2">
        <v>7990.08</v>
      </c>
      <c r="H113" s="335"/>
      <c r="I113" s="399"/>
      <c r="J113" s="336"/>
      <c r="K113" s="337"/>
      <c r="L113" s="337"/>
      <c r="M113" s="637" t="s">
        <v>138</v>
      </c>
      <c r="N113" s="909" t="s">
        <v>5260</v>
      </c>
      <c r="O113" s="909" t="s">
        <v>136</v>
      </c>
      <c r="P113" s="339" t="s">
        <v>5287</v>
      </c>
      <c r="Q113" s="642"/>
      <c r="R113" s="29"/>
    </row>
    <row r="114" spans="1:18" s="24" customFormat="1" ht="12.75">
      <c r="A114" t="s">
        <v>5117</v>
      </c>
      <c r="B114" t="s">
        <v>2834</v>
      </c>
      <c r="C114" s="615" t="s">
        <v>4981</v>
      </c>
      <c r="D114" s="431"/>
      <c r="E114" s="431"/>
      <c r="F114" s="431"/>
      <c r="G114" s="2">
        <v>7990.08</v>
      </c>
      <c r="H114" s="335"/>
      <c r="I114" s="399"/>
      <c r="J114" s="336"/>
      <c r="K114" s="337"/>
      <c r="L114" s="337"/>
      <c r="M114" s="637" t="s">
        <v>138</v>
      </c>
      <c r="N114" s="909" t="s">
        <v>5030</v>
      </c>
      <c r="O114" s="909" t="s">
        <v>136</v>
      </c>
      <c r="P114" s="339" t="s">
        <v>5287</v>
      </c>
      <c r="Q114" s="642"/>
      <c r="R114" s="29"/>
    </row>
    <row r="115" spans="1:18" s="24" customFormat="1" ht="12.75">
      <c r="A115" t="s">
        <v>5117</v>
      </c>
      <c r="B115" t="s">
        <v>2834</v>
      </c>
      <c r="C115" s="615" t="s">
        <v>4765</v>
      </c>
      <c r="D115" s="431"/>
      <c r="E115" s="431"/>
      <c r="F115" s="431"/>
      <c r="G115" s="2">
        <v>7990.08</v>
      </c>
      <c r="H115" s="335"/>
      <c r="I115" s="399"/>
      <c r="J115" s="336"/>
      <c r="K115" s="337"/>
      <c r="L115" s="337"/>
      <c r="M115" s="637" t="s">
        <v>138</v>
      </c>
      <c r="N115" s="909" t="s">
        <v>4702</v>
      </c>
      <c r="O115" s="909" t="s">
        <v>136</v>
      </c>
      <c r="P115" s="339" t="s">
        <v>5285</v>
      </c>
      <c r="Q115" s="642"/>
      <c r="R115" s="29"/>
    </row>
    <row r="116" spans="1:18" s="24" customFormat="1" ht="12.75">
      <c r="A116" t="s">
        <v>5117</v>
      </c>
      <c r="B116" t="s">
        <v>2834</v>
      </c>
      <c r="C116" s="615" t="s">
        <v>4600</v>
      </c>
      <c r="D116" s="431"/>
      <c r="E116" s="431"/>
      <c r="F116" s="431"/>
      <c r="G116" s="2">
        <v>7990.08</v>
      </c>
      <c r="H116" s="335"/>
      <c r="I116" s="399"/>
      <c r="J116" s="336"/>
      <c r="K116" s="337"/>
      <c r="L116" s="337"/>
      <c r="M116" s="637" t="s">
        <v>138</v>
      </c>
      <c r="N116" s="909" t="s">
        <v>4659</v>
      </c>
      <c r="O116" s="909" t="s">
        <v>136</v>
      </c>
      <c r="P116" s="339" t="s">
        <v>5285</v>
      </c>
      <c r="Q116" s="642"/>
      <c r="R116" s="29"/>
    </row>
    <row r="117" spans="1:18" s="24" customFormat="1" ht="12.75">
      <c r="A117" t="s">
        <v>5117</v>
      </c>
      <c r="B117" t="s">
        <v>2834</v>
      </c>
      <c r="C117" s="615" t="s">
        <v>4651</v>
      </c>
      <c r="D117" s="431"/>
      <c r="E117" s="431"/>
      <c r="F117" s="431"/>
      <c r="G117" s="2">
        <v>7990.08</v>
      </c>
      <c r="H117" s="335"/>
      <c r="I117" s="399"/>
      <c r="J117" s="336"/>
      <c r="K117" s="337"/>
      <c r="L117" s="337"/>
      <c r="M117" s="637" t="s">
        <v>138</v>
      </c>
      <c r="N117" s="909" t="s">
        <v>4706</v>
      </c>
      <c r="O117" s="909" t="s">
        <v>136</v>
      </c>
      <c r="P117" s="339" t="s">
        <v>5285</v>
      </c>
      <c r="Q117" s="642"/>
      <c r="R117" s="29"/>
    </row>
    <row r="118" spans="1:18" s="24" customFormat="1" ht="12.75">
      <c r="A118" t="s">
        <v>5117</v>
      </c>
      <c r="B118" t="s">
        <v>2834</v>
      </c>
      <c r="C118" s="615" t="s">
        <v>3313</v>
      </c>
      <c r="D118" s="431"/>
      <c r="E118" s="431"/>
      <c r="F118" s="431"/>
      <c r="G118" s="2">
        <v>7990.08</v>
      </c>
      <c r="H118" s="335"/>
      <c r="I118" s="399"/>
      <c r="J118" s="336"/>
      <c r="K118" s="337"/>
      <c r="L118" s="337"/>
      <c r="M118" s="637" t="s">
        <v>138</v>
      </c>
      <c r="N118" s="909" t="s">
        <v>3368</v>
      </c>
      <c r="O118" s="909" t="s">
        <v>136</v>
      </c>
      <c r="P118" s="339" t="s">
        <v>5287</v>
      </c>
      <c r="Q118" s="642"/>
      <c r="R118" s="29"/>
    </row>
    <row r="119" spans="1:18" s="24" customFormat="1" ht="12.75">
      <c r="A119" t="s">
        <v>5196</v>
      </c>
      <c r="B119" t="s">
        <v>2834</v>
      </c>
      <c r="C119" s="488" t="s">
        <v>5197</v>
      </c>
      <c r="D119" s="431"/>
      <c r="E119" s="431"/>
      <c r="F119" s="431"/>
      <c r="G119" s="2">
        <v>7990.08</v>
      </c>
      <c r="H119" s="335"/>
      <c r="I119" s="399"/>
      <c r="J119" s="336"/>
      <c r="K119" s="337"/>
      <c r="L119" s="337"/>
      <c r="M119" s="637" t="s">
        <v>138</v>
      </c>
      <c r="N119" s="909" t="s">
        <v>5261</v>
      </c>
      <c r="O119" s="909" t="s">
        <v>136</v>
      </c>
      <c r="P119" s="339" t="s">
        <v>5294</v>
      </c>
      <c r="Q119" s="642"/>
      <c r="R119" s="29"/>
    </row>
    <row r="120" spans="1:18" s="24" customFormat="1" ht="12.75">
      <c r="A120" t="s">
        <v>5147</v>
      </c>
      <c r="B120" t="s">
        <v>2834</v>
      </c>
      <c r="C120" s="615" t="s">
        <v>4611</v>
      </c>
      <c r="D120" s="431"/>
      <c r="E120" s="431"/>
      <c r="F120" s="431"/>
      <c r="G120" s="2">
        <v>8052.72</v>
      </c>
      <c r="H120" s="335"/>
      <c r="I120" s="399"/>
      <c r="J120" s="336"/>
      <c r="K120" s="337"/>
      <c r="L120" s="337"/>
      <c r="M120" s="637" t="s">
        <v>138</v>
      </c>
      <c r="N120" s="909" t="s">
        <v>4670</v>
      </c>
      <c r="O120" s="909" t="s">
        <v>136</v>
      </c>
      <c r="P120" s="339" t="s">
        <v>5289</v>
      </c>
      <c r="Q120" s="642"/>
      <c r="R120" s="29"/>
    </row>
    <row r="121" spans="1:18" s="24" customFormat="1" ht="12.75">
      <c r="A121" t="s">
        <v>5179</v>
      </c>
      <c r="B121" t="s">
        <v>2834</v>
      </c>
      <c r="C121" s="488" t="s">
        <v>2671</v>
      </c>
      <c r="D121" s="431"/>
      <c r="E121" s="431"/>
      <c r="F121" s="431"/>
      <c r="G121" s="2">
        <v>8117.68</v>
      </c>
      <c r="H121" s="335" t="s">
        <v>140</v>
      </c>
      <c r="I121" s="399"/>
      <c r="J121" s="336"/>
      <c r="K121" s="337"/>
      <c r="L121" s="337"/>
      <c r="M121" s="637" t="s">
        <v>138</v>
      </c>
      <c r="N121" s="909" t="s">
        <v>2692</v>
      </c>
      <c r="O121" s="909" t="s">
        <v>134</v>
      </c>
      <c r="P121" s="339" t="s">
        <v>5299</v>
      </c>
      <c r="Q121" s="642"/>
      <c r="R121" s="29"/>
    </row>
    <row r="122" spans="1:18" s="24" customFormat="1" ht="12.75">
      <c r="A122" t="s">
        <v>5202</v>
      </c>
      <c r="B122" t="s">
        <v>2834</v>
      </c>
      <c r="C122" s="488" t="s">
        <v>2666</v>
      </c>
      <c r="D122" s="431"/>
      <c r="E122" s="431"/>
      <c r="F122" s="431"/>
      <c r="G122" s="2">
        <v>8117.68</v>
      </c>
      <c r="H122" s="335" t="s">
        <v>145</v>
      </c>
      <c r="I122" s="399"/>
      <c r="J122" s="336"/>
      <c r="K122" s="337"/>
      <c r="L122" s="337"/>
      <c r="M122" s="637" t="s">
        <v>138</v>
      </c>
      <c r="N122" s="909" t="s">
        <v>2688</v>
      </c>
      <c r="O122" s="909" t="s">
        <v>134</v>
      </c>
      <c r="P122" s="339" t="s">
        <v>5296</v>
      </c>
      <c r="Q122" s="642"/>
      <c r="R122" s="29"/>
    </row>
    <row r="123" spans="1:18" s="24" customFormat="1" ht="12.75">
      <c r="A123" t="s">
        <v>5117</v>
      </c>
      <c r="B123" t="s">
        <v>2834</v>
      </c>
      <c r="C123" s="615" t="s">
        <v>3463</v>
      </c>
      <c r="D123" s="431"/>
      <c r="E123" s="431"/>
      <c r="F123" s="431"/>
      <c r="G123" s="2">
        <v>9100.2000000000007</v>
      </c>
      <c r="H123" s="335"/>
      <c r="I123" s="399"/>
      <c r="J123" s="336"/>
      <c r="K123" s="337"/>
      <c r="L123" s="337"/>
      <c r="M123" s="637" t="s">
        <v>138</v>
      </c>
      <c r="N123" s="909" t="s">
        <v>3487</v>
      </c>
      <c r="O123" s="909" t="s">
        <v>136</v>
      </c>
      <c r="P123" s="339" t="s">
        <v>5285</v>
      </c>
      <c r="Q123" s="642"/>
      <c r="R123" s="29"/>
    </row>
    <row r="124" spans="1:18" s="24" customFormat="1" ht="12.75">
      <c r="A124" t="s">
        <v>5196</v>
      </c>
      <c r="B124" t="s">
        <v>2834</v>
      </c>
      <c r="C124" s="341" t="s">
        <v>4160</v>
      </c>
      <c r="D124" s="431"/>
      <c r="E124" s="431"/>
      <c r="F124" s="431"/>
      <c r="G124" s="2">
        <v>9100.2000000000007</v>
      </c>
      <c r="H124" s="335"/>
      <c r="I124" s="399"/>
      <c r="J124" s="336"/>
      <c r="K124" s="337"/>
      <c r="L124" s="337"/>
      <c r="M124" s="637" t="s">
        <v>138</v>
      </c>
      <c r="N124" s="909" t="s">
        <v>4195</v>
      </c>
      <c r="O124" s="909" t="s">
        <v>136</v>
      </c>
      <c r="P124" s="339" t="s">
        <v>5294</v>
      </c>
      <c r="Q124" s="642"/>
      <c r="R124" s="29"/>
    </row>
    <row r="125" spans="1:18" s="24" customFormat="1" ht="12.75">
      <c r="A125" t="s">
        <v>5117</v>
      </c>
      <c r="B125" t="s">
        <v>2834</v>
      </c>
      <c r="C125" s="615" t="s">
        <v>962</v>
      </c>
      <c r="D125" s="431"/>
      <c r="E125" s="431"/>
      <c r="F125" s="431"/>
      <c r="G125" s="2">
        <v>9227.7999999999993</v>
      </c>
      <c r="H125" s="335"/>
      <c r="I125" s="399"/>
      <c r="J125" s="336"/>
      <c r="K125" s="337"/>
      <c r="L125" s="337"/>
      <c r="M125" s="637" t="s">
        <v>138</v>
      </c>
      <c r="N125" s="909" t="s">
        <v>1024</v>
      </c>
      <c r="O125" s="909" t="s">
        <v>141</v>
      </c>
      <c r="P125" s="339" t="s">
        <v>5284</v>
      </c>
      <c r="Q125" s="642"/>
      <c r="R125" s="29"/>
    </row>
    <row r="126" spans="1:18" s="24" customFormat="1" ht="12.75">
      <c r="A126" t="s">
        <v>5117</v>
      </c>
      <c r="B126" t="s">
        <v>2834</v>
      </c>
      <c r="C126" s="615" t="s">
        <v>3309</v>
      </c>
      <c r="D126" s="431"/>
      <c r="E126" s="431"/>
      <c r="F126" s="431"/>
      <c r="G126" s="2">
        <v>9227.7999999999993</v>
      </c>
      <c r="H126" s="335"/>
      <c r="I126" s="399"/>
      <c r="J126" s="336"/>
      <c r="K126" s="337"/>
      <c r="L126" s="337"/>
      <c r="M126" s="637" t="s">
        <v>138</v>
      </c>
      <c r="N126" s="909" t="s">
        <v>3364</v>
      </c>
      <c r="O126" s="909" t="s">
        <v>141</v>
      </c>
      <c r="P126" s="339" t="s">
        <v>5284</v>
      </c>
      <c r="Q126" s="642"/>
      <c r="R126" s="29"/>
    </row>
    <row r="127" spans="1:18" s="24" customFormat="1" ht="12.75">
      <c r="A127" t="s">
        <v>5117</v>
      </c>
      <c r="B127" t="s">
        <v>2834</v>
      </c>
      <c r="C127" s="615" t="s">
        <v>4080</v>
      </c>
      <c r="D127" s="431"/>
      <c r="E127" s="431"/>
      <c r="F127" s="431"/>
      <c r="G127" s="2">
        <v>9459.7999999999993</v>
      </c>
      <c r="H127" s="335"/>
      <c r="I127" s="399"/>
      <c r="J127" s="336"/>
      <c r="K127" s="337"/>
      <c r="L127" s="337"/>
      <c r="M127" s="637" t="s">
        <v>138</v>
      </c>
      <c r="N127" s="909" t="s">
        <v>5262</v>
      </c>
      <c r="O127" s="909" t="s">
        <v>136</v>
      </c>
      <c r="P127" s="339" t="s">
        <v>5285</v>
      </c>
      <c r="Q127" s="642"/>
      <c r="R127" s="29"/>
    </row>
    <row r="128" spans="1:18" s="24" customFormat="1" ht="12.75">
      <c r="A128" t="s">
        <v>5202</v>
      </c>
      <c r="B128" t="s">
        <v>2834</v>
      </c>
      <c r="C128" s="488" t="s">
        <v>5204</v>
      </c>
      <c r="D128" s="431"/>
      <c r="E128" s="431"/>
      <c r="F128" s="431"/>
      <c r="G128" s="2">
        <v>11216.04</v>
      </c>
      <c r="H128" s="335"/>
      <c r="I128" s="399"/>
      <c r="J128" s="336"/>
      <c r="K128" s="337"/>
      <c r="L128" s="337"/>
      <c r="M128" s="637" t="s">
        <v>138</v>
      </c>
      <c r="N128" s="909" t="s">
        <v>5263</v>
      </c>
      <c r="O128" s="909" t="s">
        <v>134</v>
      </c>
      <c r="P128" s="339" t="s">
        <v>5296</v>
      </c>
      <c r="Q128" s="642"/>
      <c r="R128" s="29"/>
    </row>
    <row r="129" spans="1:18" s="24" customFormat="1" ht="12.75">
      <c r="A129" t="s">
        <v>5117</v>
      </c>
      <c r="B129" t="s">
        <v>2834</v>
      </c>
      <c r="C129" s="615" t="s">
        <v>4858</v>
      </c>
      <c r="D129" s="431"/>
      <c r="E129" s="431"/>
      <c r="F129" s="431"/>
      <c r="G129" s="2">
        <v>11456.16</v>
      </c>
      <c r="H129" s="335"/>
      <c r="I129" s="399"/>
      <c r="J129" s="336"/>
      <c r="K129" s="337"/>
      <c r="L129" s="337"/>
      <c r="M129" s="637" t="s">
        <v>138</v>
      </c>
      <c r="N129" s="909" t="s">
        <v>4897</v>
      </c>
      <c r="O129" s="909" t="s">
        <v>134</v>
      </c>
      <c r="P129" s="339" t="s">
        <v>5284</v>
      </c>
      <c r="Q129" s="642"/>
      <c r="R129" s="29"/>
    </row>
    <row r="130" spans="1:18" s="24" customFormat="1" ht="12.75">
      <c r="A130" t="s">
        <v>5117</v>
      </c>
      <c r="B130" t="s">
        <v>2834</v>
      </c>
      <c r="C130" s="615" t="s">
        <v>5121</v>
      </c>
      <c r="D130" s="431"/>
      <c r="E130" s="431"/>
      <c r="F130" s="431"/>
      <c r="G130" s="2">
        <v>11456.16</v>
      </c>
      <c r="H130" s="335"/>
      <c r="I130" s="399"/>
      <c r="J130" s="336"/>
      <c r="K130" s="337"/>
      <c r="L130" s="337"/>
      <c r="M130" s="637" t="s">
        <v>138</v>
      </c>
      <c r="N130" s="909" t="s">
        <v>5264</v>
      </c>
      <c r="O130" s="909" t="s">
        <v>134</v>
      </c>
      <c r="P130" s="339" t="s">
        <v>5284</v>
      </c>
      <c r="Q130" s="642"/>
      <c r="R130" s="29"/>
    </row>
    <row r="131" spans="1:18" s="24" customFormat="1" ht="12.75">
      <c r="A131" t="s">
        <v>5117</v>
      </c>
      <c r="B131" t="s">
        <v>2834</v>
      </c>
      <c r="C131" s="615" t="s">
        <v>4857</v>
      </c>
      <c r="D131" s="431"/>
      <c r="E131" s="431"/>
      <c r="F131" s="431"/>
      <c r="G131" s="2">
        <v>11456.16</v>
      </c>
      <c r="H131" s="335"/>
      <c r="I131" s="399"/>
      <c r="J131" s="336"/>
      <c r="K131" s="337"/>
      <c r="L131" s="337"/>
      <c r="M131" s="637" t="s">
        <v>138</v>
      </c>
      <c r="N131" s="909" t="s">
        <v>5037</v>
      </c>
      <c r="O131" s="909" t="s">
        <v>134</v>
      </c>
      <c r="P131" s="339" t="s">
        <v>5284</v>
      </c>
      <c r="Q131" s="642"/>
      <c r="R131" s="29"/>
    </row>
    <row r="132" spans="1:18" s="24" customFormat="1" ht="12.75">
      <c r="A132" t="s">
        <v>5117</v>
      </c>
      <c r="B132" t="s">
        <v>2834</v>
      </c>
      <c r="C132" s="615" t="s">
        <v>2519</v>
      </c>
      <c r="D132" s="431"/>
      <c r="E132" s="431"/>
      <c r="F132" s="431"/>
      <c r="G132" s="2">
        <v>11456.16</v>
      </c>
      <c r="H132" s="335"/>
      <c r="I132" s="399"/>
      <c r="J132" s="336"/>
      <c r="K132" s="337"/>
      <c r="L132" s="337"/>
      <c r="M132" s="637" t="s">
        <v>138</v>
      </c>
      <c r="N132" s="909" t="s">
        <v>2533</v>
      </c>
      <c r="O132" s="909" t="s">
        <v>134</v>
      </c>
      <c r="P132" s="339" t="s">
        <v>5284</v>
      </c>
      <c r="Q132" s="642"/>
      <c r="R132" s="29"/>
    </row>
    <row r="133" spans="1:18" s="24" customFormat="1" ht="12.75">
      <c r="A133" t="s">
        <v>5117</v>
      </c>
      <c r="B133" t="s">
        <v>2834</v>
      </c>
      <c r="C133" s="615" t="s">
        <v>4986</v>
      </c>
      <c r="D133" s="431"/>
      <c r="E133" s="431"/>
      <c r="F133" s="431"/>
      <c r="G133" s="2">
        <v>11456.16</v>
      </c>
      <c r="H133" s="335"/>
      <c r="I133" s="399"/>
      <c r="J133" s="336"/>
      <c r="K133" s="337"/>
      <c r="L133" s="337"/>
      <c r="M133" s="637" t="s">
        <v>138</v>
      </c>
      <c r="N133" s="909" t="s">
        <v>5034</v>
      </c>
      <c r="O133" s="909" t="s">
        <v>134</v>
      </c>
      <c r="P133" s="339" t="s">
        <v>5284</v>
      </c>
      <c r="Q133" s="642"/>
      <c r="R133" s="29"/>
    </row>
    <row r="134" spans="1:18" s="24" customFormat="1" ht="12.75">
      <c r="A134" t="s">
        <v>5117</v>
      </c>
      <c r="B134" t="s">
        <v>2834</v>
      </c>
      <c r="C134" s="615" t="s">
        <v>5128</v>
      </c>
      <c r="D134" s="431"/>
      <c r="E134" s="431"/>
      <c r="F134" s="431"/>
      <c r="G134" s="2">
        <v>11456.16</v>
      </c>
      <c r="H134" s="335"/>
      <c r="I134" s="399"/>
      <c r="J134" s="336"/>
      <c r="K134" s="337"/>
      <c r="L134" s="337"/>
      <c r="M134" s="637" t="s">
        <v>138</v>
      </c>
      <c r="N134" s="909" t="s">
        <v>5265</v>
      </c>
      <c r="O134" s="909" t="s">
        <v>134</v>
      </c>
      <c r="P134" s="339" t="s">
        <v>5284</v>
      </c>
      <c r="Q134" s="642"/>
      <c r="R134" s="29"/>
    </row>
    <row r="135" spans="1:18" s="24" customFormat="1" ht="12.75">
      <c r="A135" t="s">
        <v>5117</v>
      </c>
      <c r="B135" t="s">
        <v>2834</v>
      </c>
      <c r="C135" s="615" t="s">
        <v>5130</v>
      </c>
      <c r="D135" s="431"/>
      <c r="E135" s="431"/>
      <c r="F135" s="431"/>
      <c r="G135" s="2">
        <v>11456.16</v>
      </c>
      <c r="H135" s="335"/>
      <c r="I135" s="399"/>
      <c r="J135" s="336"/>
      <c r="K135" s="337"/>
      <c r="L135" s="337"/>
      <c r="M135" s="637" t="s">
        <v>138</v>
      </c>
      <c r="N135" s="909" t="s">
        <v>5266</v>
      </c>
      <c r="O135" s="909" t="s">
        <v>134</v>
      </c>
      <c r="P135" s="339" t="s">
        <v>5284</v>
      </c>
      <c r="Q135" s="642"/>
      <c r="R135" s="29"/>
    </row>
    <row r="136" spans="1:18" s="24" customFormat="1" ht="12.75">
      <c r="A136" t="s">
        <v>5117</v>
      </c>
      <c r="B136" t="s">
        <v>2834</v>
      </c>
      <c r="C136" s="615" t="s">
        <v>5131</v>
      </c>
      <c r="D136" s="431"/>
      <c r="E136" s="431"/>
      <c r="F136" s="431"/>
      <c r="G136" s="2">
        <v>11456.16</v>
      </c>
      <c r="H136" s="335"/>
      <c r="I136" s="399"/>
      <c r="J136" s="336"/>
      <c r="K136" s="337"/>
      <c r="L136" s="337"/>
      <c r="M136" s="637" t="s">
        <v>138</v>
      </c>
      <c r="N136" s="909" t="s">
        <v>5267</v>
      </c>
      <c r="O136" s="909" t="s">
        <v>134</v>
      </c>
      <c r="P136" s="339" t="s">
        <v>5284</v>
      </c>
      <c r="Q136" s="642"/>
      <c r="R136" s="29"/>
    </row>
    <row r="137" spans="1:18" s="24" customFormat="1" ht="12.75">
      <c r="A137" t="s">
        <v>5196</v>
      </c>
      <c r="B137" t="s">
        <v>2834</v>
      </c>
      <c r="C137" s="488" t="s">
        <v>5177</v>
      </c>
      <c r="D137" s="431"/>
      <c r="E137" s="431"/>
      <c r="F137" s="431"/>
      <c r="G137" s="2">
        <v>11456.16</v>
      </c>
      <c r="H137" s="335"/>
      <c r="I137" s="399"/>
      <c r="J137" s="336"/>
      <c r="K137" s="337"/>
      <c r="L137" s="337"/>
      <c r="M137" s="637" t="s">
        <v>138</v>
      </c>
      <c r="N137" s="909" t="s">
        <v>5268</v>
      </c>
      <c r="O137" s="909" t="s">
        <v>134</v>
      </c>
      <c r="P137" s="339" t="s">
        <v>5294</v>
      </c>
      <c r="Q137" s="642"/>
      <c r="R137" s="29"/>
    </row>
    <row r="138" spans="1:18" s="24" customFormat="1" ht="12.75">
      <c r="A138" t="s">
        <v>5202</v>
      </c>
      <c r="B138" t="s">
        <v>2834</v>
      </c>
      <c r="C138" s="488" t="s">
        <v>5195</v>
      </c>
      <c r="D138" s="431"/>
      <c r="E138" s="431"/>
      <c r="F138" s="431"/>
      <c r="G138" s="2">
        <v>11456.16</v>
      </c>
      <c r="H138" s="335"/>
      <c r="I138" s="399"/>
      <c r="J138" s="336"/>
      <c r="K138" s="337"/>
      <c r="L138" s="337"/>
      <c r="M138" s="637" t="s">
        <v>138</v>
      </c>
      <c r="N138" s="909" t="s">
        <v>5248</v>
      </c>
      <c r="O138" s="909" t="s">
        <v>134</v>
      </c>
      <c r="P138" s="339" t="s">
        <v>5296</v>
      </c>
      <c r="Q138" s="642"/>
      <c r="R138" s="29"/>
    </row>
    <row r="139" spans="1:18" s="24" customFormat="1" ht="12.75">
      <c r="A139" t="s">
        <v>5117</v>
      </c>
      <c r="B139" t="s">
        <v>2834</v>
      </c>
      <c r="C139" s="615" t="s">
        <v>4648</v>
      </c>
      <c r="D139" s="431"/>
      <c r="E139" s="431"/>
      <c r="F139" s="431"/>
      <c r="G139" s="2">
        <v>12333.12</v>
      </c>
      <c r="H139" s="335"/>
      <c r="I139" s="399"/>
      <c r="J139" s="336"/>
      <c r="K139" s="337"/>
      <c r="L139" s="337"/>
      <c r="M139" s="637" t="s">
        <v>138</v>
      </c>
      <c r="N139" s="909" t="s">
        <v>4703</v>
      </c>
      <c r="O139" s="909" t="s">
        <v>457</v>
      </c>
      <c r="P139" s="339" t="s">
        <v>5285</v>
      </c>
      <c r="Q139" s="642"/>
      <c r="R139" s="29"/>
    </row>
    <row r="140" spans="1:18" s="24" customFormat="1" ht="12.75">
      <c r="A140" t="s">
        <v>5117</v>
      </c>
      <c r="B140" t="s">
        <v>2834</v>
      </c>
      <c r="C140" s="615" t="s">
        <v>5146</v>
      </c>
      <c r="D140" s="431"/>
      <c r="E140" s="431"/>
      <c r="F140" s="431"/>
      <c r="G140" s="2">
        <v>13170.64</v>
      </c>
      <c r="H140" s="335"/>
      <c r="I140" s="399"/>
      <c r="J140" s="336"/>
      <c r="K140" s="337"/>
      <c r="L140" s="337"/>
      <c r="M140" s="637" t="s">
        <v>138</v>
      </c>
      <c r="N140" s="909" t="s">
        <v>5269</v>
      </c>
      <c r="O140" s="909" t="s">
        <v>3895</v>
      </c>
      <c r="P140" s="339" t="s">
        <v>5286</v>
      </c>
      <c r="Q140" s="642"/>
      <c r="R140" s="29"/>
    </row>
    <row r="141" spans="1:18" s="24" customFormat="1" ht="12.75">
      <c r="A141" t="s">
        <v>5117</v>
      </c>
      <c r="B141" t="s">
        <v>2834</v>
      </c>
      <c r="C141" s="615" t="s">
        <v>4019</v>
      </c>
      <c r="D141" s="431"/>
      <c r="E141" s="431"/>
      <c r="F141" s="431"/>
      <c r="G141" s="2">
        <v>13170.64</v>
      </c>
      <c r="H141" s="335"/>
      <c r="I141" s="399"/>
      <c r="J141" s="336"/>
      <c r="K141" s="337"/>
      <c r="L141" s="337"/>
      <c r="M141" s="637" t="s">
        <v>138</v>
      </c>
      <c r="N141" s="909" t="s">
        <v>4040</v>
      </c>
      <c r="O141" s="909" t="s">
        <v>3895</v>
      </c>
      <c r="P141" s="339" t="s">
        <v>5286</v>
      </c>
      <c r="Q141" s="642"/>
      <c r="R141" s="29"/>
    </row>
    <row r="142" spans="1:18" s="24" customFormat="1" ht="12.75">
      <c r="A142" t="s">
        <v>5202</v>
      </c>
      <c r="B142" t="s">
        <v>2834</v>
      </c>
      <c r="C142" s="488" t="s">
        <v>5205</v>
      </c>
      <c r="D142" s="431"/>
      <c r="E142" s="431"/>
      <c r="F142" s="431"/>
      <c r="G142" s="2">
        <v>13170.64</v>
      </c>
      <c r="H142" s="335"/>
      <c r="I142" s="399"/>
      <c r="J142" s="336"/>
      <c r="K142" s="337"/>
      <c r="L142" s="337"/>
      <c r="M142" s="637" t="s">
        <v>138</v>
      </c>
      <c r="N142" s="909" t="s">
        <v>5270</v>
      </c>
      <c r="O142" s="909" t="s">
        <v>3895</v>
      </c>
      <c r="P142" s="339" t="s">
        <v>5296</v>
      </c>
      <c r="Q142" s="642"/>
      <c r="R142" s="29"/>
    </row>
    <row r="143" spans="1:18" s="24" customFormat="1" ht="12.75">
      <c r="A143" t="s">
        <v>5117</v>
      </c>
      <c r="B143" t="s">
        <v>2834</v>
      </c>
      <c r="C143" s="615" t="s">
        <v>3957</v>
      </c>
      <c r="D143" s="431"/>
      <c r="E143" s="431"/>
      <c r="F143" s="431"/>
      <c r="G143" s="2">
        <v>13366.68</v>
      </c>
      <c r="H143" s="335"/>
      <c r="I143" s="399"/>
      <c r="J143" s="336"/>
      <c r="K143" s="337"/>
      <c r="L143" s="337"/>
      <c r="M143" s="637" t="s">
        <v>138</v>
      </c>
      <c r="N143" s="909" t="s">
        <v>3971</v>
      </c>
      <c r="O143" s="909" t="s">
        <v>3895</v>
      </c>
      <c r="P143" s="339" t="s">
        <v>5285</v>
      </c>
      <c r="Q143" s="642"/>
      <c r="R143" s="29"/>
    </row>
    <row r="144" spans="1:18" s="24" customFormat="1" ht="12.75">
      <c r="A144" t="s">
        <v>5117</v>
      </c>
      <c r="B144" t="s">
        <v>2834</v>
      </c>
      <c r="C144" s="615" t="s">
        <v>3866</v>
      </c>
      <c r="D144" s="431"/>
      <c r="E144" s="431"/>
      <c r="F144" s="431"/>
      <c r="G144" s="2">
        <v>13366.68</v>
      </c>
      <c r="H144" s="335"/>
      <c r="I144" s="399"/>
      <c r="J144" s="336"/>
      <c r="K144" s="337"/>
      <c r="L144" s="337"/>
      <c r="M144" s="637" t="s">
        <v>138</v>
      </c>
      <c r="N144" s="909" t="s">
        <v>5271</v>
      </c>
      <c r="O144" s="909" t="s">
        <v>3895</v>
      </c>
      <c r="P144" s="339" t="s">
        <v>5286</v>
      </c>
      <c r="Q144" s="642"/>
      <c r="R144" s="29"/>
    </row>
    <row r="145" spans="1:18" s="24" customFormat="1" ht="12.75">
      <c r="A145" t="s">
        <v>5117</v>
      </c>
      <c r="B145" t="s">
        <v>2834</v>
      </c>
      <c r="C145" s="615" t="s">
        <v>5127</v>
      </c>
      <c r="D145" s="431"/>
      <c r="E145" s="431"/>
      <c r="F145" s="431"/>
      <c r="G145" s="2">
        <v>13408.44</v>
      </c>
      <c r="H145" s="335"/>
      <c r="I145" s="399"/>
      <c r="J145" s="336"/>
      <c r="K145" s="337"/>
      <c r="L145" s="337"/>
      <c r="M145" s="637" t="s">
        <v>138</v>
      </c>
      <c r="N145" s="909" t="s">
        <v>5272</v>
      </c>
      <c r="O145" s="909" t="s">
        <v>134</v>
      </c>
      <c r="P145" s="339" t="s">
        <v>5284</v>
      </c>
      <c r="Q145" s="642"/>
      <c r="R145" s="29"/>
    </row>
    <row r="146" spans="1:18" s="24" customFormat="1" ht="12.75">
      <c r="A146" t="s">
        <v>5117</v>
      </c>
      <c r="B146" t="s">
        <v>2834</v>
      </c>
      <c r="C146" s="615" t="s">
        <v>5136</v>
      </c>
      <c r="D146" s="431"/>
      <c r="E146" s="431"/>
      <c r="F146" s="431"/>
      <c r="G146" s="2">
        <v>13500.08</v>
      </c>
      <c r="H146" s="335" t="s">
        <v>146</v>
      </c>
      <c r="I146" s="399"/>
      <c r="J146" s="336"/>
      <c r="K146" s="337"/>
      <c r="L146" s="337"/>
      <c r="M146" s="637" t="s">
        <v>138</v>
      </c>
      <c r="N146" s="909" t="s">
        <v>5208</v>
      </c>
      <c r="O146" s="909" t="s">
        <v>141</v>
      </c>
      <c r="P146" s="339" t="s">
        <v>5285</v>
      </c>
      <c r="Q146" s="642"/>
      <c r="R146" s="29"/>
    </row>
    <row r="147" spans="1:18" s="24" customFormat="1" ht="12.75">
      <c r="A147" t="s">
        <v>5117</v>
      </c>
      <c r="B147" t="s">
        <v>2834</v>
      </c>
      <c r="C147" s="615" t="s">
        <v>4163</v>
      </c>
      <c r="D147" s="431"/>
      <c r="E147" s="431"/>
      <c r="F147" s="431"/>
      <c r="G147" s="2">
        <v>13500.08</v>
      </c>
      <c r="H147" s="335"/>
      <c r="I147" s="399"/>
      <c r="J147" s="336"/>
      <c r="K147" s="337"/>
      <c r="L147" s="337"/>
      <c r="M147" s="637" t="s">
        <v>138</v>
      </c>
      <c r="N147" s="909" t="s">
        <v>4287</v>
      </c>
      <c r="O147" s="909" t="s">
        <v>141</v>
      </c>
      <c r="P147" s="339" t="s">
        <v>5286</v>
      </c>
      <c r="Q147" s="642"/>
      <c r="R147" s="29"/>
    </row>
    <row r="148" spans="1:18" s="24" customFormat="1" ht="12.75">
      <c r="A148" t="s">
        <v>5117</v>
      </c>
      <c r="B148" t="s">
        <v>2834</v>
      </c>
      <c r="C148" s="615" t="s">
        <v>4172</v>
      </c>
      <c r="D148" s="431"/>
      <c r="E148" s="431"/>
      <c r="F148" s="431"/>
      <c r="G148" s="2">
        <v>13500.08</v>
      </c>
      <c r="H148" s="335"/>
      <c r="I148" s="399"/>
      <c r="J148" s="336"/>
      <c r="K148" s="337"/>
      <c r="L148" s="337"/>
      <c r="M148" s="637" t="s">
        <v>138</v>
      </c>
      <c r="N148" s="909" t="s">
        <v>4296</v>
      </c>
      <c r="O148" s="909" t="s">
        <v>141</v>
      </c>
      <c r="P148" s="339" t="s">
        <v>5285</v>
      </c>
      <c r="Q148" s="642"/>
      <c r="R148" s="29"/>
    </row>
    <row r="149" spans="1:18" s="24" customFormat="1" ht="12.75">
      <c r="A149" t="s">
        <v>5117</v>
      </c>
      <c r="B149" t="s">
        <v>2834</v>
      </c>
      <c r="C149" s="615" t="s">
        <v>4176</v>
      </c>
      <c r="D149" s="431"/>
      <c r="E149" s="431"/>
      <c r="F149" s="431"/>
      <c r="G149" s="2">
        <v>13500.08</v>
      </c>
      <c r="H149" s="335"/>
      <c r="I149" s="399"/>
      <c r="J149" s="336"/>
      <c r="K149" s="337"/>
      <c r="L149" s="337"/>
      <c r="M149" s="637" t="s">
        <v>138</v>
      </c>
      <c r="N149" s="909" t="s">
        <v>4300</v>
      </c>
      <c r="O149" s="909" t="s">
        <v>141</v>
      </c>
      <c r="P149" s="339" t="s">
        <v>5286</v>
      </c>
      <c r="Q149" s="642"/>
      <c r="R149" s="29"/>
    </row>
    <row r="150" spans="1:18" s="24" customFormat="1" ht="12.75">
      <c r="A150" t="s">
        <v>5147</v>
      </c>
      <c r="B150" t="s">
        <v>2834</v>
      </c>
      <c r="C150" s="488" t="s">
        <v>4171</v>
      </c>
      <c r="D150" s="431"/>
      <c r="E150" s="431"/>
      <c r="F150" s="431"/>
      <c r="G150" s="2">
        <v>13500.08</v>
      </c>
      <c r="H150" s="335"/>
      <c r="I150" s="399"/>
      <c r="J150" s="336"/>
      <c r="K150" s="337"/>
      <c r="L150" s="337"/>
      <c r="M150" s="637" t="s">
        <v>138</v>
      </c>
      <c r="N150" s="909" t="s">
        <v>4295</v>
      </c>
      <c r="O150" s="909" t="s">
        <v>141</v>
      </c>
      <c r="P150" s="339" t="s">
        <v>5289</v>
      </c>
      <c r="Q150" s="642"/>
      <c r="R150" s="29"/>
    </row>
    <row r="151" spans="1:18" s="24" customFormat="1" ht="12.75">
      <c r="A151" t="s">
        <v>5196</v>
      </c>
      <c r="B151" t="s">
        <v>2834</v>
      </c>
      <c r="C151" s="341" t="s">
        <v>5198</v>
      </c>
      <c r="D151" s="431"/>
      <c r="E151" s="431"/>
      <c r="F151" s="431"/>
      <c r="G151" s="2">
        <v>13500.08</v>
      </c>
      <c r="H151" s="335"/>
      <c r="I151" s="399"/>
      <c r="J151" s="336"/>
      <c r="K151" s="337"/>
      <c r="L151" s="337"/>
      <c r="M151" s="637" t="s">
        <v>138</v>
      </c>
      <c r="N151" s="909" t="s">
        <v>5273</v>
      </c>
      <c r="O151" s="909" t="s">
        <v>141</v>
      </c>
      <c r="P151" s="339" t="s">
        <v>5294</v>
      </c>
      <c r="Q151" s="642"/>
      <c r="R151" s="29"/>
    </row>
    <row r="152" spans="1:18" s="24" customFormat="1" ht="12.75">
      <c r="A152" t="s">
        <v>5202</v>
      </c>
      <c r="B152" t="s">
        <v>2834</v>
      </c>
      <c r="C152" s="488" t="s">
        <v>5045</v>
      </c>
      <c r="D152" s="431"/>
      <c r="E152" s="431"/>
      <c r="F152" s="431"/>
      <c r="G152" s="2">
        <v>13500.08</v>
      </c>
      <c r="H152" s="335"/>
      <c r="I152" s="399"/>
      <c r="J152" s="336"/>
      <c r="K152" s="337"/>
      <c r="L152" s="337"/>
      <c r="M152" s="637" t="s">
        <v>138</v>
      </c>
      <c r="N152" s="909" t="s">
        <v>5075</v>
      </c>
      <c r="O152" s="909" t="s">
        <v>141</v>
      </c>
      <c r="P152" s="339" t="s">
        <v>5296</v>
      </c>
      <c r="Q152" s="642"/>
      <c r="R152" s="29"/>
    </row>
    <row r="153" spans="1:18" s="24" customFormat="1" ht="12.75">
      <c r="A153" t="s">
        <v>5117</v>
      </c>
      <c r="B153" t="s">
        <v>2834</v>
      </c>
      <c r="C153" s="615" t="s">
        <v>5118</v>
      </c>
      <c r="D153" s="431"/>
      <c r="E153" s="431"/>
      <c r="F153" s="431"/>
      <c r="G153" s="2">
        <v>14316.72</v>
      </c>
      <c r="H153" s="335"/>
      <c r="I153" s="399"/>
      <c r="J153" s="336"/>
      <c r="K153" s="337"/>
      <c r="L153" s="337"/>
      <c r="M153" s="637" t="s">
        <v>138</v>
      </c>
      <c r="N153" s="909" t="s">
        <v>5274</v>
      </c>
      <c r="O153" s="909" t="s">
        <v>457</v>
      </c>
      <c r="P153" s="339" t="s">
        <v>5284</v>
      </c>
      <c r="Q153" s="642"/>
      <c r="R153" s="29"/>
    </row>
    <row r="154" spans="1:18" s="24" customFormat="1" ht="12.75">
      <c r="A154" t="s">
        <v>5117</v>
      </c>
      <c r="B154" t="s">
        <v>2834</v>
      </c>
      <c r="C154" s="615" t="s">
        <v>4985</v>
      </c>
      <c r="D154" s="431"/>
      <c r="E154" s="431"/>
      <c r="F154" s="431"/>
      <c r="G154" s="2">
        <v>14316.72</v>
      </c>
      <c r="H154" s="335"/>
      <c r="I154" s="399"/>
      <c r="J154" s="336"/>
      <c r="K154" s="337"/>
      <c r="L154" s="337"/>
      <c r="M154" s="637" t="s">
        <v>138</v>
      </c>
      <c r="N154" s="909" t="s">
        <v>5033</v>
      </c>
      <c r="O154" s="909" t="s">
        <v>457</v>
      </c>
      <c r="P154" s="339" t="s">
        <v>5284</v>
      </c>
      <c r="Q154" s="642"/>
      <c r="R154" s="29"/>
    </row>
    <row r="155" spans="1:18" s="24" customFormat="1" ht="12.75">
      <c r="A155" t="s">
        <v>5117</v>
      </c>
      <c r="B155" t="s">
        <v>2834</v>
      </c>
      <c r="C155" s="615" t="s">
        <v>5123</v>
      </c>
      <c r="D155" s="431"/>
      <c r="E155" s="431"/>
      <c r="F155" s="431"/>
      <c r="G155" s="2">
        <v>14316.72</v>
      </c>
      <c r="H155" s="335"/>
      <c r="I155" s="399"/>
      <c r="J155" s="336"/>
      <c r="K155" s="337"/>
      <c r="L155" s="337"/>
      <c r="M155" s="637" t="s">
        <v>138</v>
      </c>
      <c r="N155" s="909" t="s">
        <v>5275</v>
      </c>
      <c r="O155" s="909" t="s">
        <v>457</v>
      </c>
      <c r="P155" s="339" t="s">
        <v>5284</v>
      </c>
      <c r="Q155" s="642"/>
      <c r="R155" s="29"/>
    </row>
    <row r="156" spans="1:18" s="24" customFormat="1" ht="12.75">
      <c r="A156" t="s">
        <v>5117</v>
      </c>
      <c r="B156" t="s">
        <v>2834</v>
      </c>
      <c r="C156" s="615" t="s">
        <v>4644</v>
      </c>
      <c r="D156" s="431"/>
      <c r="E156" s="431"/>
      <c r="F156" s="431"/>
      <c r="G156" s="2">
        <v>14316.72</v>
      </c>
      <c r="H156" s="335"/>
      <c r="I156" s="399"/>
      <c r="J156" s="336"/>
      <c r="K156" s="337"/>
      <c r="L156" s="337"/>
      <c r="M156" s="637" t="s">
        <v>138</v>
      </c>
      <c r="N156" s="909" t="s">
        <v>4700</v>
      </c>
      <c r="O156" s="909" t="s">
        <v>457</v>
      </c>
      <c r="P156" s="339" t="s">
        <v>5284</v>
      </c>
      <c r="Q156" s="642"/>
      <c r="R156" s="29"/>
    </row>
    <row r="157" spans="1:18" s="24" customFormat="1" ht="12.75">
      <c r="A157" t="s">
        <v>5202</v>
      </c>
      <c r="B157" t="s">
        <v>2834</v>
      </c>
      <c r="C157" s="488" t="s">
        <v>5203</v>
      </c>
      <c r="D157" s="431"/>
      <c r="E157" s="431"/>
      <c r="F157" s="431"/>
      <c r="G157" s="2">
        <v>14316.72</v>
      </c>
      <c r="H157" s="335"/>
      <c r="I157" s="399"/>
      <c r="J157" s="336"/>
      <c r="K157" s="337"/>
      <c r="L157" s="337"/>
      <c r="M157" s="637" t="s">
        <v>138</v>
      </c>
      <c r="N157" s="909" t="s">
        <v>5276</v>
      </c>
      <c r="O157" s="909" t="s">
        <v>457</v>
      </c>
      <c r="P157" s="339" t="s">
        <v>5296</v>
      </c>
      <c r="Q157" s="642"/>
      <c r="R157" s="29"/>
    </row>
    <row r="158" spans="1:18" s="24" customFormat="1" ht="12.75">
      <c r="A158" t="s">
        <v>5117</v>
      </c>
      <c r="B158" t="s">
        <v>2834</v>
      </c>
      <c r="C158" s="615" t="s">
        <v>4730</v>
      </c>
      <c r="D158" s="431"/>
      <c r="E158" s="431"/>
      <c r="F158" s="431"/>
      <c r="G158" s="2">
        <v>18456.759999999998</v>
      </c>
      <c r="H158" s="335"/>
      <c r="I158" s="399"/>
      <c r="J158" s="336"/>
      <c r="K158" s="337"/>
      <c r="L158" s="337"/>
      <c r="M158" s="637" t="s">
        <v>138</v>
      </c>
      <c r="N158" s="909" t="s">
        <v>5277</v>
      </c>
      <c r="O158" s="909" t="s">
        <v>457</v>
      </c>
      <c r="P158" s="339" t="s">
        <v>5284</v>
      </c>
      <c r="Q158" s="642"/>
      <c r="R158" s="29"/>
    </row>
    <row r="159" spans="1:18" s="24" customFormat="1" ht="12.75">
      <c r="A159" t="s">
        <v>5117</v>
      </c>
      <c r="B159" t="s">
        <v>2834</v>
      </c>
      <c r="C159" s="615" t="s">
        <v>5124</v>
      </c>
      <c r="D159" s="431"/>
      <c r="E159" s="431"/>
      <c r="F159" s="431"/>
      <c r="G159" s="2">
        <v>18456.759999999998</v>
      </c>
      <c r="H159" s="335"/>
      <c r="I159" s="399"/>
      <c r="J159" s="336"/>
      <c r="K159" s="337"/>
      <c r="L159" s="337"/>
      <c r="M159" s="637" t="s">
        <v>138</v>
      </c>
      <c r="N159" s="909" t="s">
        <v>5278</v>
      </c>
      <c r="O159" s="909" t="s">
        <v>457</v>
      </c>
      <c r="P159" s="339" t="s">
        <v>5284</v>
      </c>
      <c r="Q159" s="642"/>
      <c r="R159" s="29"/>
    </row>
    <row r="160" spans="1:18" s="24" customFormat="1" ht="12.75">
      <c r="A160" t="s">
        <v>5117</v>
      </c>
      <c r="B160" t="s">
        <v>2834</v>
      </c>
      <c r="C160" s="488" t="s">
        <v>5125</v>
      </c>
      <c r="D160" s="431"/>
      <c r="E160" s="431"/>
      <c r="F160" s="431"/>
      <c r="G160" s="2">
        <v>18456.759999999998</v>
      </c>
      <c r="H160" s="335" t="s">
        <v>147</v>
      </c>
      <c r="I160" s="399"/>
      <c r="J160" s="336"/>
      <c r="K160" s="337"/>
      <c r="L160" s="337"/>
      <c r="M160" s="637" t="s">
        <v>138</v>
      </c>
      <c r="N160" s="909" t="s">
        <v>5207</v>
      </c>
      <c r="O160" s="909" t="s">
        <v>457</v>
      </c>
      <c r="P160" s="339" t="s">
        <v>5284</v>
      </c>
      <c r="Q160" s="642"/>
      <c r="R160" s="29"/>
    </row>
    <row r="161" spans="1:18" s="24" customFormat="1" ht="12.75">
      <c r="A161" t="s">
        <v>5117</v>
      </c>
      <c r="B161" t="s">
        <v>2834</v>
      </c>
      <c r="C161" s="615" t="s">
        <v>4973</v>
      </c>
      <c r="D161" s="431"/>
      <c r="E161" s="431"/>
      <c r="F161" s="431"/>
      <c r="G161" s="2">
        <v>18456.759999999998</v>
      </c>
      <c r="H161" s="335"/>
      <c r="I161" s="399"/>
      <c r="J161" s="336"/>
      <c r="K161" s="337"/>
      <c r="L161" s="337"/>
      <c r="M161" s="637" t="s">
        <v>138</v>
      </c>
      <c r="N161" s="909" t="s">
        <v>5024</v>
      </c>
      <c r="O161" s="909" t="s">
        <v>457</v>
      </c>
      <c r="P161" s="339" t="s">
        <v>5284</v>
      </c>
      <c r="Q161" s="642"/>
      <c r="R161" s="29"/>
    </row>
    <row r="162" spans="1:18" s="24" customFormat="1" ht="12.75">
      <c r="A162" t="s">
        <v>5147</v>
      </c>
      <c r="B162" t="s">
        <v>2834</v>
      </c>
      <c r="C162" s="341" t="s">
        <v>5125</v>
      </c>
      <c r="D162" s="431"/>
      <c r="E162" s="431"/>
      <c r="F162" s="431"/>
      <c r="G162" s="2">
        <v>18456.759999999998</v>
      </c>
      <c r="H162" s="335" t="s">
        <v>147</v>
      </c>
      <c r="I162" s="399"/>
      <c r="J162" s="336"/>
      <c r="K162" s="337"/>
      <c r="L162" s="337"/>
      <c r="M162" s="637" t="s">
        <v>138</v>
      </c>
      <c r="N162" s="909" t="s">
        <v>5207</v>
      </c>
      <c r="O162" s="909" t="s">
        <v>457</v>
      </c>
      <c r="P162" s="339" t="s">
        <v>5289</v>
      </c>
      <c r="Q162" s="642"/>
      <c r="R162" s="29"/>
    </row>
    <row r="163" spans="1:18" s="24" customFormat="1" ht="12.75">
      <c r="A163" t="s">
        <v>5196</v>
      </c>
      <c r="B163" t="s">
        <v>2834</v>
      </c>
      <c r="C163" s="488" t="s">
        <v>5201</v>
      </c>
      <c r="D163" s="431"/>
      <c r="E163" s="431"/>
      <c r="F163" s="431"/>
      <c r="G163" s="2">
        <v>18456.759999999998</v>
      </c>
      <c r="H163" s="335"/>
      <c r="I163" s="399"/>
      <c r="J163" s="336"/>
      <c r="K163" s="337"/>
      <c r="L163" s="337"/>
      <c r="M163" s="637" t="s">
        <v>138</v>
      </c>
      <c r="N163" s="909" t="s">
        <v>5279</v>
      </c>
      <c r="O163" s="909" t="s">
        <v>457</v>
      </c>
      <c r="P163" s="339" t="s">
        <v>5294</v>
      </c>
      <c r="Q163" s="642"/>
      <c r="R163" s="29"/>
    </row>
    <row r="164" spans="1:18" s="24" customFormat="1" ht="12.75">
      <c r="A164" t="s">
        <v>5117</v>
      </c>
      <c r="B164" t="s">
        <v>2834</v>
      </c>
      <c r="C164" s="615" t="s">
        <v>3632</v>
      </c>
      <c r="D164" s="431"/>
      <c r="E164" s="431"/>
      <c r="F164" s="431"/>
      <c r="G164" s="2">
        <v>21428.68</v>
      </c>
      <c r="H164" s="335"/>
      <c r="I164" s="399"/>
      <c r="J164" s="336"/>
      <c r="K164" s="337"/>
      <c r="L164" s="337"/>
      <c r="M164" s="637" t="s">
        <v>138</v>
      </c>
      <c r="N164" s="909" t="s">
        <v>3664</v>
      </c>
      <c r="O164" s="909" t="s">
        <v>1296</v>
      </c>
      <c r="P164" s="339" t="s">
        <v>5284</v>
      </c>
      <c r="Q164" s="642"/>
      <c r="R164" s="29"/>
    </row>
    <row r="165" spans="1:18" s="24" customFormat="1" ht="12.75">
      <c r="A165" t="s">
        <v>5117</v>
      </c>
      <c r="B165" t="s">
        <v>2834</v>
      </c>
      <c r="C165" s="615" t="s">
        <v>4343</v>
      </c>
      <c r="D165" s="431"/>
      <c r="E165" s="431"/>
      <c r="F165" s="431"/>
      <c r="G165" s="2">
        <v>21428.68</v>
      </c>
      <c r="H165" s="335" t="s">
        <v>143</v>
      </c>
      <c r="I165" s="399"/>
      <c r="J165" s="336"/>
      <c r="K165" s="337"/>
      <c r="L165" s="337"/>
      <c r="M165" s="637" t="s">
        <v>138</v>
      </c>
      <c r="N165" s="909" t="s">
        <v>4390</v>
      </c>
      <c r="O165" s="909" t="s">
        <v>1296</v>
      </c>
      <c r="P165" s="339" t="s">
        <v>5285</v>
      </c>
      <c r="Q165" s="642"/>
      <c r="R165" s="29"/>
    </row>
    <row r="166" spans="1:18" s="24" customFormat="1" ht="12.75">
      <c r="A166" t="s">
        <v>5117</v>
      </c>
      <c r="B166" t="s">
        <v>2834</v>
      </c>
      <c r="C166" s="615" t="s">
        <v>4342</v>
      </c>
      <c r="D166" s="431"/>
      <c r="E166" s="431"/>
      <c r="F166" s="431"/>
      <c r="G166" s="2">
        <v>21428.68</v>
      </c>
      <c r="H166" s="335"/>
      <c r="I166" s="399"/>
      <c r="J166" s="336"/>
      <c r="K166" s="337"/>
      <c r="L166" s="337"/>
      <c r="M166" s="637" t="s">
        <v>138</v>
      </c>
      <c r="N166" s="909" t="s">
        <v>5280</v>
      </c>
      <c r="O166" s="909" t="s">
        <v>1296</v>
      </c>
      <c r="P166" s="339" t="s">
        <v>5285</v>
      </c>
      <c r="Q166" s="642"/>
      <c r="R166" s="29"/>
    </row>
    <row r="167" spans="1:18" s="24" customFormat="1" ht="12.75">
      <c r="A167" t="s">
        <v>5117</v>
      </c>
      <c r="B167" t="s">
        <v>2834</v>
      </c>
      <c r="C167" s="615" t="s">
        <v>5141</v>
      </c>
      <c r="D167" s="431"/>
      <c r="E167" s="431"/>
      <c r="F167" s="431"/>
      <c r="G167" s="2">
        <v>21428.68</v>
      </c>
      <c r="H167" s="335"/>
      <c r="I167" s="399"/>
      <c r="J167" s="336"/>
      <c r="K167" s="337"/>
      <c r="L167" s="337"/>
      <c r="M167" s="637" t="s">
        <v>138</v>
      </c>
      <c r="N167" s="909" t="s">
        <v>5281</v>
      </c>
      <c r="O167" s="909" t="s">
        <v>1296</v>
      </c>
      <c r="P167" s="339" t="s">
        <v>5285</v>
      </c>
      <c r="Q167" s="642"/>
      <c r="R167" s="29"/>
    </row>
    <row r="168" spans="1:18" s="24" customFormat="1" ht="12.75">
      <c r="A168" t="s">
        <v>5117</v>
      </c>
      <c r="B168" t="s">
        <v>2834</v>
      </c>
      <c r="C168" s="615" t="s">
        <v>4936</v>
      </c>
      <c r="D168" s="431"/>
      <c r="E168" s="431"/>
      <c r="F168" s="431"/>
      <c r="G168" s="2">
        <v>21428.68</v>
      </c>
      <c r="H168" s="335"/>
      <c r="I168" s="399"/>
      <c r="J168" s="336"/>
      <c r="K168" s="337"/>
      <c r="L168" s="337"/>
      <c r="M168" s="637" t="s">
        <v>138</v>
      </c>
      <c r="N168" s="909" t="s">
        <v>4950</v>
      </c>
      <c r="O168" s="909" t="s">
        <v>1296</v>
      </c>
      <c r="P168" s="339" t="s">
        <v>5285</v>
      </c>
      <c r="Q168" s="642"/>
      <c r="R168" s="29"/>
    </row>
    <row r="169" spans="1:18" s="24" customFormat="1" ht="12.75">
      <c r="A169" t="s">
        <v>5196</v>
      </c>
      <c r="B169" t="s">
        <v>2834</v>
      </c>
      <c r="C169" s="488" t="s">
        <v>4343</v>
      </c>
      <c r="D169" s="431"/>
      <c r="E169" s="431"/>
      <c r="F169" s="431"/>
      <c r="G169" s="2">
        <v>21428.68</v>
      </c>
      <c r="H169" s="335" t="s">
        <v>143</v>
      </c>
      <c r="I169" s="399"/>
      <c r="J169" s="336"/>
      <c r="K169" s="337"/>
      <c r="L169" s="337"/>
      <c r="M169" s="637" t="s">
        <v>138</v>
      </c>
      <c r="N169" s="909" t="s">
        <v>4390</v>
      </c>
      <c r="O169" s="909" t="s">
        <v>1296</v>
      </c>
      <c r="P169" s="339" t="s">
        <v>5294</v>
      </c>
      <c r="Q169" s="642"/>
      <c r="R169" s="29"/>
    </row>
    <row r="170" spans="1:18" s="24" customFormat="1" ht="12.75">
      <c r="A170" t="s">
        <v>5117</v>
      </c>
      <c r="B170" t="s">
        <v>2834</v>
      </c>
      <c r="C170" s="615" t="s">
        <v>4325</v>
      </c>
      <c r="D170" s="431"/>
      <c r="E170" s="431"/>
      <c r="F170" s="431"/>
      <c r="G170" s="2">
        <v>35999.440000000002</v>
      </c>
      <c r="H170" s="335"/>
      <c r="I170" s="399"/>
      <c r="J170" s="336"/>
      <c r="K170" s="337"/>
      <c r="L170" s="337"/>
      <c r="M170" s="637" t="s">
        <v>138</v>
      </c>
      <c r="N170" s="909" t="s">
        <v>4372</v>
      </c>
      <c r="O170" s="909" t="s">
        <v>390</v>
      </c>
      <c r="P170" s="339" t="s">
        <v>5285</v>
      </c>
      <c r="Q170" s="642"/>
      <c r="R170" s="29"/>
    </row>
    <row r="171" spans="1:18" s="24" customFormat="1" ht="12.75">
      <c r="A171" t="s">
        <v>5117</v>
      </c>
      <c r="B171" t="s">
        <v>2834</v>
      </c>
      <c r="C171" s="615" t="s">
        <v>4989</v>
      </c>
      <c r="D171" s="431"/>
      <c r="E171" s="431"/>
      <c r="F171" s="431"/>
      <c r="G171" s="2">
        <v>35999.440000000002</v>
      </c>
      <c r="H171" s="335" t="s">
        <v>139</v>
      </c>
      <c r="I171" s="399"/>
      <c r="J171" s="336"/>
      <c r="K171" s="337"/>
      <c r="L171" s="337"/>
      <c r="M171" s="637" t="s">
        <v>138</v>
      </c>
      <c r="N171" s="909" t="s">
        <v>5036</v>
      </c>
      <c r="O171" s="909" t="s">
        <v>390</v>
      </c>
      <c r="P171" s="339" t="s">
        <v>5285</v>
      </c>
      <c r="Q171" s="642"/>
      <c r="R171" s="29"/>
    </row>
    <row r="172" spans="1:18" s="24" customFormat="1" ht="12.75">
      <c r="A172" t="s">
        <v>5202</v>
      </c>
      <c r="B172" t="s">
        <v>2834</v>
      </c>
      <c r="C172" s="488" t="s">
        <v>4989</v>
      </c>
      <c r="D172" s="431"/>
      <c r="E172" s="431"/>
      <c r="F172" s="431"/>
      <c r="G172" s="2">
        <v>35999.440000000002</v>
      </c>
      <c r="H172" s="335" t="s">
        <v>139</v>
      </c>
      <c r="I172" s="399"/>
      <c r="J172" s="336"/>
      <c r="K172" s="337"/>
      <c r="L172" s="337"/>
      <c r="M172" s="637" t="s">
        <v>138</v>
      </c>
      <c r="N172" s="909" t="s">
        <v>5036</v>
      </c>
      <c r="O172" s="909" t="s">
        <v>390</v>
      </c>
      <c r="P172" s="339" t="s">
        <v>5296</v>
      </c>
      <c r="Q172" s="642"/>
      <c r="R172" s="29"/>
    </row>
    <row r="173" spans="1:18" s="24" customFormat="1" ht="12.75">
      <c r="A173" t="s">
        <v>5147</v>
      </c>
      <c r="B173" t="s">
        <v>2834</v>
      </c>
      <c r="C173" s="615" t="s">
        <v>4861</v>
      </c>
      <c r="D173" s="431"/>
      <c r="E173" s="431"/>
      <c r="F173" s="431"/>
      <c r="G173" s="2">
        <v>38315.96</v>
      </c>
      <c r="H173" s="335"/>
      <c r="I173" s="399"/>
      <c r="J173" s="336"/>
      <c r="K173" s="337"/>
      <c r="L173" s="337"/>
      <c r="M173" s="637" t="s">
        <v>138</v>
      </c>
      <c r="N173" s="909" t="s">
        <v>4891</v>
      </c>
      <c r="O173" s="909" t="s">
        <v>565</v>
      </c>
      <c r="P173" s="339" t="s">
        <v>5289</v>
      </c>
      <c r="Q173" s="642"/>
      <c r="R173" s="29"/>
    </row>
    <row r="174" spans="1:18" s="24" customFormat="1" ht="12.75">
      <c r="A174" s="51" t="s">
        <v>5147</v>
      </c>
      <c r="B174" s="51" t="s">
        <v>2770</v>
      </c>
      <c r="C174" s="51">
        <v>200028</v>
      </c>
      <c r="D174" s="431"/>
      <c r="E174" s="431"/>
      <c r="F174" s="431"/>
      <c r="G174" s="6">
        <v>-10827.57</v>
      </c>
      <c r="H174" s="335"/>
      <c r="I174" s="399"/>
      <c r="J174" s="336"/>
      <c r="K174" s="337"/>
      <c r="L174" s="337"/>
      <c r="M174" s="637" t="s">
        <v>138</v>
      </c>
      <c r="N174" s="909"/>
      <c r="O174" s="909"/>
      <c r="P174" s="339" t="s">
        <v>5291</v>
      </c>
      <c r="Q174" s="642"/>
      <c r="R174" s="29"/>
    </row>
    <row r="175" spans="1:18" s="24" customFormat="1" ht="12.75">
      <c r="A175" s="51" t="s">
        <v>5179</v>
      </c>
      <c r="B175" s="51" t="s">
        <v>2770</v>
      </c>
      <c r="C175" s="51">
        <v>200028</v>
      </c>
      <c r="D175" s="431"/>
      <c r="E175" s="431"/>
      <c r="F175" s="431"/>
      <c r="G175" s="6">
        <v>-10471.99</v>
      </c>
      <c r="H175" s="335"/>
      <c r="I175" s="399"/>
      <c r="J175" s="336"/>
      <c r="K175" s="337"/>
      <c r="L175" s="337"/>
      <c r="M175" s="637" t="s">
        <v>138</v>
      </c>
      <c r="N175" s="909"/>
      <c r="O175" s="909"/>
      <c r="P175" s="339" t="s">
        <v>5292</v>
      </c>
      <c r="Q175" s="642"/>
      <c r="R175" s="29"/>
    </row>
    <row r="176" spans="1:18" s="24" customFormat="1" ht="12.75">
      <c r="A176" s="51" t="s">
        <v>5179</v>
      </c>
      <c r="B176" s="51" t="s">
        <v>2770</v>
      </c>
      <c r="C176" s="51">
        <v>200028</v>
      </c>
      <c r="D176" s="431"/>
      <c r="E176" s="431"/>
      <c r="F176" s="431"/>
      <c r="G176" s="6">
        <v>-11373.45</v>
      </c>
      <c r="H176" s="335"/>
      <c r="I176" s="399"/>
      <c r="J176" s="336"/>
      <c r="K176" s="337"/>
      <c r="L176" s="337"/>
      <c r="M176" s="637" t="s">
        <v>138</v>
      </c>
      <c r="N176" s="909"/>
      <c r="O176" s="909"/>
      <c r="P176" s="339" t="s">
        <v>5293</v>
      </c>
      <c r="Q176" s="642"/>
      <c r="R176" s="29"/>
    </row>
    <row r="177" spans="1:18" s="24" customFormat="1" ht="12.75">
      <c r="A177" s="571"/>
      <c r="B177" s="571"/>
      <c r="C177" s="579"/>
      <c r="D177" s="431"/>
      <c r="E177" s="431"/>
      <c r="F177" s="431"/>
      <c r="G177" s="572"/>
      <c r="H177" s="335"/>
      <c r="I177" s="399"/>
      <c r="J177" s="336"/>
      <c r="K177" s="337"/>
      <c r="L177" s="337"/>
      <c r="M177" s="637"/>
      <c r="N177" s="909"/>
      <c r="O177" s="909"/>
      <c r="P177" s="339"/>
      <c r="Q177" s="642"/>
      <c r="R177" s="29"/>
    </row>
    <row r="178" spans="1:18" s="24" customFormat="1" ht="12.75">
      <c r="A178" s="571"/>
      <c r="B178" s="571"/>
      <c r="C178" s="579"/>
      <c r="D178" s="431"/>
      <c r="E178" s="431"/>
      <c r="F178" s="431"/>
      <c r="G178" s="572"/>
      <c r="H178" s="335"/>
      <c r="I178" s="399"/>
      <c r="J178" s="336"/>
      <c r="K178" s="337"/>
      <c r="L178" s="337"/>
      <c r="M178" s="637"/>
      <c r="N178" s="909"/>
      <c r="O178" s="909"/>
      <c r="P178" s="339"/>
      <c r="Q178" s="642"/>
      <c r="R178" s="29"/>
    </row>
    <row r="179" spans="1:18" s="24" customFormat="1" ht="12.75">
      <c r="A179" s="571"/>
      <c r="B179" s="571"/>
      <c r="C179" s="579"/>
      <c r="D179" s="431"/>
      <c r="E179" s="431"/>
      <c r="F179" s="431"/>
      <c r="G179" s="572"/>
      <c r="H179" s="335"/>
      <c r="I179" s="399"/>
      <c r="J179" s="336"/>
      <c r="K179" s="337"/>
      <c r="L179" s="337"/>
      <c r="M179" s="637"/>
      <c r="N179" s="909"/>
      <c r="O179" s="909"/>
      <c r="P179" s="339"/>
      <c r="Q179" s="642"/>
      <c r="R179" s="29"/>
    </row>
    <row r="180" spans="1:18" s="24" customFormat="1" ht="12.75">
      <c r="A180" s="571"/>
      <c r="B180" s="571"/>
      <c r="C180" s="579"/>
      <c r="D180" s="431"/>
      <c r="E180" s="431"/>
      <c r="F180" s="431"/>
      <c r="G180" s="572"/>
      <c r="H180" s="335"/>
      <c r="I180" s="399"/>
      <c r="J180" s="336"/>
      <c r="K180" s="337"/>
      <c r="L180" s="337"/>
      <c r="M180" s="637"/>
      <c r="N180" s="909"/>
      <c r="O180" s="909"/>
      <c r="P180" s="339"/>
      <c r="Q180" s="642"/>
      <c r="R180" s="29"/>
    </row>
    <row r="181" spans="1:18" s="24" customFormat="1" ht="12.75">
      <c r="A181" s="571"/>
      <c r="B181" s="571"/>
      <c r="C181" s="579"/>
      <c r="D181" s="431"/>
      <c r="E181" s="431"/>
      <c r="F181" s="431"/>
      <c r="G181" s="572"/>
      <c r="H181" s="335"/>
      <c r="I181" s="399"/>
      <c r="J181" s="336"/>
      <c r="K181" s="337"/>
      <c r="L181" s="337"/>
      <c r="M181" s="637"/>
      <c r="N181" s="909"/>
      <c r="O181" s="909"/>
      <c r="P181" s="339"/>
      <c r="Q181" s="642"/>
      <c r="R181" s="29"/>
    </row>
    <row r="182" spans="1:18" s="24" customFormat="1" ht="12.75">
      <c r="A182" s="341"/>
      <c r="B182" s="341"/>
      <c r="C182" s="341"/>
      <c r="D182" s="431"/>
      <c r="E182" s="431"/>
      <c r="F182" s="431"/>
      <c r="G182" s="353"/>
      <c r="H182" s="335"/>
      <c r="I182" s="399"/>
      <c r="J182" s="336"/>
      <c r="K182" s="337"/>
      <c r="L182" s="337"/>
      <c r="M182" s="637"/>
      <c r="N182" s="909"/>
      <c r="O182" s="909"/>
      <c r="P182" s="339"/>
      <c r="Q182" s="642"/>
      <c r="R182" s="29"/>
    </row>
    <row r="183" spans="1:18" s="24" customFormat="1" ht="12.75">
      <c r="A183" s="341"/>
      <c r="B183" s="341"/>
      <c r="C183" s="910"/>
      <c r="D183" s="431"/>
      <c r="E183" s="431"/>
      <c r="F183" s="431"/>
      <c r="G183" s="353"/>
      <c r="H183" s="335"/>
      <c r="I183" s="399"/>
      <c r="J183" s="336"/>
      <c r="K183" s="337"/>
      <c r="L183" s="337"/>
      <c r="M183" s="637"/>
      <c r="N183" s="339"/>
      <c r="O183" s="339"/>
      <c r="P183" s="339"/>
      <c r="Q183" s="642"/>
      <c r="R183" s="29"/>
    </row>
    <row r="184" spans="1:18" s="24" customFormat="1" ht="13.5" thickBot="1">
      <c r="A184" s="499"/>
      <c r="B184" s="431"/>
      <c r="C184"/>
      <c r="D184" s="334"/>
      <c r="E184" s="333"/>
      <c r="F184" s="333"/>
      <c r="G184" s="2"/>
      <c r="H184" s="335"/>
      <c r="I184" s="399"/>
      <c r="J184" s="336"/>
      <c r="K184" s="337"/>
      <c r="L184" s="337"/>
      <c r="M184" s="338"/>
      <c r="N184" s="339"/>
      <c r="O184" s="339"/>
      <c r="P184" s="339"/>
      <c r="Q184" s="28"/>
      <c r="R184" s="29"/>
    </row>
    <row r="185" spans="1:18" s="32" customFormat="1" ht="12.75" thickBot="1">
      <c r="A185" s="39"/>
      <c r="B185" s="10"/>
      <c r="C185" s="10"/>
      <c r="D185" s="72">
        <f>SUM(D5:D184)</f>
        <v>0</v>
      </c>
      <c r="E185" s="10"/>
      <c r="F185" s="10"/>
      <c r="G185" s="72">
        <f>SUM(G5:G184)</f>
        <v>1164741.6299999999</v>
      </c>
      <c r="H185" s="22"/>
      <c r="I185" s="72">
        <f>SUM(I5:I184)</f>
        <v>0</v>
      </c>
      <c r="J185" s="72">
        <f>SUM(J5:J184)</f>
        <v>0</v>
      </c>
      <c r="K185" s="36"/>
      <c r="L185" s="10"/>
      <c r="M185" s="34"/>
      <c r="N185" s="37" t="s">
        <v>223</v>
      </c>
      <c r="O185" s="38">
        <f>SUM(I185:K185)</f>
        <v>0</v>
      </c>
      <c r="Q185" s="33"/>
      <c r="R185" s="9"/>
    </row>
    <row r="186" spans="1:18" s="32" customFormat="1">
      <c r="A186" s="39"/>
      <c r="B186" s="10"/>
      <c r="C186" s="559"/>
      <c r="D186" s="10"/>
      <c r="E186" s="10"/>
      <c r="F186" s="10"/>
      <c r="G186" s="559"/>
      <c r="H186" s="22"/>
      <c r="I186" s="10"/>
      <c r="J186" s="10"/>
      <c r="K186" s="10"/>
      <c r="L186" s="10"/>
      <c r="M186" s="34"/>
      <c r="N186" s="35"/>
      <c r="O186" s="31"/>
      <c r="Q186" s="33"/>
      <c r="R186" s="9"/>
    </row>
  </sheetData>
  <autoFilter ref="A4:R185"/>
  <sortState ref="A17:G173">
    <sortCondition ref="G17:G173"/>
  </sortState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tabColor indexed="29"/>
  </sheetPr>
  <dimension ref="A1:O233"/>
  <sheetViews>
    <sheetView topLeftCell="A39" workbookViewId="0">
      <selection activeCell="B54" sqref="B54"/>
    </sheetView>
  </sheetViews>
  <sheetFormatPr baseColWidth="10" defaultRowHeight="14.25"/>
  <cols>
    <col min="1" max="1" width="10.140625" style="40" bestFit="1" customWidth="1"/>
    <col min="2" max="2" width="22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4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911</v>
      </c>
      <c r="E1" s="40"/>
      <c r="K1" s="44"/>
      <c r="L1" s="44"/>
      <c r="M1" s="44"/>
    </row>
    <row r="2" spans="1:15" ht="15">
      <c r="A2" s="44"/>
      <c r="B2" s="44"/>
      <c r="C2" s="44"/>
      <c r="D2" s="44"/>
      <c r="E2" s="44"/>
      <c r="F2" s="68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8"/>
      <c r="K3" s="41" t="s">
        <v>187</v>
      </c>
      <c r="L3" s="42"/>
      <c r="M3" s="44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44"/>
    </row>
    <row r="5" spans="1:15" ht="15" customHeight="1">
      <c r="A5" s="46" t="s">
        <v>138</v>
      </c>
      <c r="B5" s="109" t="s">
        <v>294</v>
      </c>
      <c r="C5" s="27" t="s">
        <v>136</v>
      </c>
      <c r="D5" s="144">
        <v>-9000.44</v>
      </c>
      <c r="E5" s="13" t="s">
        <v>139</v>
      </c>
      <c r="F5" s="75" t="s">
        <v>190</v>
      </c>
      <c r="G5" s="151"/>
      <c r="H5" s="13"/>
      <c r="L5" s="42"/>
      <c r="M5" s="71"/>
      <c r="N5" s="49"/>
      <c r="O5" s="49"/>
    </row>
    <row r="6" spans="1:15" ht="15" customHeight="1">
      <c r="A6" s="46" t="s">
        <v>138</v>
      </c>
      <c r="B6" s="109" t="s">
        <v>597</v>
      </c>
      <c r="C6" s="27" t="s">
        <v>136</v>
      </c>
      <c r="D6" s="144">
        <v>-13500.08</v>
      </c>
      <c r="E6" s="13" t="s">
        <v>140</v>
      </c>
      <c r="F6" s="75" t="s">
        <v>190</v>
      </c>
      <c r="G6" s="151"/>
      <c r="H6" s="13"/>
      <c r="L6" s="42"/>
      <c r="M6" s="71"/>
      <c r="N6" s="49"/>
      <c r="O6" s="49"/>
    </row>
    <row r="7" spans="1:15" ht="15" customHeight="1">
      <c r="A7" s="46" t="s">
        <v>138</v>
      </c>
      <c r="B7" s="109" t="s">
        <v>741</v>
      </c>
      <c r="C7" s="27" t="s">
        <v>136</v>
      </c>
      <c r="D7" s="144">
        <v>-13500.08</v>
      </c>
      <c r="E7" s="13" t="s">
        <v>142</v>
      </c>
      <c r="F7" s="75" t="s">
        <v>190</v>
      </c>
      <c r="G7" s="151"/>
      <c r="H7" s="13"/>
      <c r="L7" s="42"/>
      <c r="M7" s="71"/>
      <c r="N7" s="49"/>
      <c r="O7" s="49"/>
    </row>
    <row r="8" spans="1:15" ht="15" customHeight="1">
      <c r="A8" s="46" t="s">
        <v>138</v>
      </c>
      <c r="B8" s="109" t="s">
        <v>744</v>
      </c>
      <c r="C8" s="27" t="s">
        <v>136</v>
      </c>
      <c r="D8" s="144">
        <v>-13500.08</v>
      </c>
      <c r="E8" s="13" t="s">
        <v>143</v>
      </c>
      <c r="F8" s="75" t="s">
        <v>190</v>
      </c>
      <c r="G8" s="151"/>
      <c r="H8" s="13"/>
      <c r="L8" s="42"/>
      <c r="M8" s="71"/>
      <c r="N8" s="49"/>
      <c r="O8" s="49"/>
    </row>
    <row r="9" spans="1:15" ht="15" customHeight="1">
      <c r="A9" s="46" t="s">
        <v>138</v>
      </c>
      <c r="B9" s="109" t="s">
        <v>830</v>
      </c>
      <c r="C9" s="27" t="s">
        <v>136</v>
      </c>
      <c r="D9" s="144">
        <v>-9000.44</v>
      </c>
      <c r="E9" s="13" t="s">
        <v>144</v>
      </c>
      <c r="F9" s="75" t="s">
        <v>190</v>
      </c>
      <c r="G9" s="151"/>
      <c r="H9" s="13"/>
      <c r="L9" s="42"/>
      <c r="M9" s="71"/>
      <c r="N9" s="49"/>
      <c r="O9" s="49"/>
    </row>
    <row r="10" spans="1:15" ht="15" customHeight="1">
      <c r="A10" s="46" t="s">
        <v>138</v>
      </c>
      <c r="B10" s="109" t="s">
        <v>598</v>
      </c>
      <c r="C10" s="27" t="s">
        <v>136</v>
      </c>
      <c r="D10" s="144">
        <v>-13500.08</v>
      </c>
      <c r="E10" s="13" t="s">
        <v>224</v>
      </c>
      <c r="F10" s="75" t="s">
        <v>190</v>
      </c>
      <c r="G10" s="151"/>
      <c r="H10" s="13"/>
      <c r="L10" s="42"/>
      <c r="M10" s="71"/>
      <c r="N10" s="49"/>
      <c r="O10" s="49"/>
    </row>
    <row r="11" spans="1:15" ht="15" customHeight="1">
      <c r="A11" s="46" t="s">
        <v>138</v>
      </c>
      <c r="B11" s="109" t="s">
        <v>586</v>
      </c>
      <c r="C11" s="27" t="s">
        <v>136</v>
      </c>
      <c r="D11" s="144">
        <v>-9000.44</v>
      </c>
      <c r="E11" s="13" t="s">
        <v>227</v>
      </c>
      <c r="F11" s="75" t="s">
        <v>190</v>
      </c>
      <c r="G11" s="151"/>
      <c r="H11" s="13"/>
      <c r="L11" s="42"/>
      <c r="M11" s="71"/>
      <c r="N11" s="49"/>
      <c r="O11" s="49"/>
    </row>
    <row r="12" spans="1:15" ht="15" customHeight="1">
      <c r="A12" s="46" t="s">
        <v>138</v>
      </c>
      <c r="B12" s="27" t="s">
        <v>836</v>
      </c>
      <c r="C12" s="27" t="s">
        <v>136</v>
      </c>
      <c r="D12" s="142">
        <v>1241.2</v>
      </c>
      <c r="E12" s="13"/>
      <c r="F12" s="75" t="s">
        <v>137</v>
      </c>
      <c r="G12" s="151"/>
      <c r="H12" s="13"/>
      <c r="L12" s="42"/>
      <c r="M12" s="71"/>
      <c r="N12" s="49"/>
      <c r="O12" s="49"/>
    </row>
    <row r="13" spans="1:15" ht="15" customHeight="1">
      <c r="A13" s="46" t="s">
        <v>138</v>
      </c>
      <c r="B13" s="27" t="s">
        <v>862</v>
      </c>
      <c r="C13" s="27" t="s">
        <v>136</v>
      </c>
      <c r="D13" s="142">
        <v>1241.2</v>
      </c>
      <c r="E13" s="13"/>
      <c r="F13" s="75" t="s">
        <v>137</v>
      </c>
      <c r="G13" s="151"/>
      <c r="H13" s="13"/>
      <c r="L13" s="42"/>
      <c r="M13" s="71"/>
      <c r="N13" s="49"/>
      <c r="O13" s="49"/>
    </row>
    <row r="14" spans="1:15" ht="15" customHeight="1">
      <c r="A14" s="46" t="s">
        <v>138</v>
      </c>
      <c r="B14" s="109" t="s">
        <v>294</v>
      </c>
      <c r="C14" s="27" t="s">
        <v>136</v>
      </c>
      <c r="D14" s="141">
        <v>9000.44</v>
      </c>
      <c r="E14" s="13" t="s">
        <v>139</v>
      </c>
      <c r="F14" s="75" t="s">
        <v>190</v>
      </c>
      <c r="G14" s="151"/>
      <c r="H14" s="13"/>
      <c r="L14" s="42"/>
      <c r="M14" s="71"/>
      <c r="N14" s="49"/>
      <c r="O14" s="49"/>
    </row>
    <row r="15" spans="1:15" ht="15" customHeight="1">
      <c r="A15" s="46" t="s">
        <v>138</v>
      </c>
      <c r="B15" s="109" t="s">
        <v>830</v>
      </c>
      <c r="C15" s="27" t="s">
        <v>136</v>
      </c>
      <c r="D15" s="141">
        <v>9000.44</v>
      </c>
      <c r="E15" s="13" t="s">
        <v>144</v>
      </c>
      <c r="F15" s="75" t="s">
        <v>190</v>
      </c>
      <c r="G15" s="151"/>
      <c r="H15" s="13"/>
      <c r="L15" s="42"/>
      <c r="M15" s="71"/>
      <c r="N15" s="49"/>
      <c r="O15" s="49"/>
    </row>
    <row r="16" spans="1:15" ht="15" customHeight="1">
      <c r="A16" s="46" t="s">
        <v>138</v>
      </c>
      <c r="B16" s="27" t="s">
        <v>877</v>
      </c>
      <c r="C16" s="27" t="s">
        <v>136</v>
      </c>
      <c r="D16" s="141">
        <v>9000.44</v>
      </c>
      <c r="E16" s="13"/>
      <c r="F16" s="75" t="s">
        <v>190</v>
      </c>
      <c r="G16" s="151"/>
      <c r="H16" s="13"/>
      <c r="L16" s="42"/>
      <c r="M16" s="71"/>
      <c r="N16" s="49"/>
      <c r="O16" s="49"/>
    </row>
    <row r="17" spans="1:15" ht="15" customHeight="1">
      <c r="A17" s="46" t="s">
        <v>138</v>
      </c>
      <c r="B17" s="111" t="s">
        <v>830</v>
      </c>
      <c r="C17" s="27" t="s">
        <v>136</v>
      </c>
      <c r="D17" s="141">
        <v>9000.44</v>
      </c>
      <c r="E17" s="13" t="s">
        <v>144</v>
      </c>
      <c r="F17" s="75" t="s">
        <v>190</v>
      </c>
      <c r="G17" s="151"/>
      <c r="H17" s="13"/>
      <c r="L17" s="42"/>
      <c r="M17" s="71"/>
      <c r="N17" s="49"/>
      <c r="O17" s="49"/>
    </row>
    <row r="18" spans="1:15" ht="15" customHeight="1">
      <c r="A18" s="46" t="s">
        <v>138</v>
      </c>
      <c r="B18" s="27" t="s">
        <v>878</v>
      </c>
      <c r="C18" s="27" t="s">
        <v>136</v>
      </c>
      <c r="D18" s="141">
        <v>9000.44</v>
      </c>
      <c r="E18" s="13"/>
      <c r="F18" s="75" t="s">
        <v>190</v>
      </c>
      <c r="G18" s="151"/>
      <c r="H18" s="13"/>
      <c r="L18" s="42"/>
      <c r="M18" s="71"/>
      <c r="N18" s="49"/>
      <c r="O18" s="49"/>
    </row>
    <row r="19" spans="1:15" ht="15" customHeight="1">
      <c r="A19" s="46" t="s">
        <v>138</v>
      </c>
      <c r="B19" s="27" t="s">
        <v>879</v>
      </c>
      <c r="C19" s="27" t="s">
        <v>136</v>
      </c>
      <c r="D19" s="141">
        <v>9000.44</v>
      </c>
      <c r="E19" s="13"/>
      <c r="F19" s="75" t="s">
        <v>190</v>
      </c>
      <c r="G19" s="151"/>
      <c r="H19" s="13"/>
      <c r="L19" s="42"/>
      <c r="M19" s="71"/>
      <c r="N19" s="49"/>
      <c r="O19" s="49"/>
    </row>
    <row r="20" spans="1:15" ht="15" customHeight="1">
      <c r="A20" s="46" t="s">
        <v>138</v>
      </c>
      <c r="B20" s="111" t="s">
        <v>880</v>
      </c>
      <c r="C20" s="27" t="s">
        <v>136</v>
      </c>
      <c r="D20" s="141">
        <v>9000.44</v>
      </c>
      <c r="E20" s="13"/>
      <c r="F20" s="75" t="s">
        <v>190</v>
      </c>
      <c r="G20" s="53"/>
      <c r="H20" s="13"/>
      <c r="L20" s="42"/>
      <c r="M20" s="71"/>
      <c r="N20" s="49"/>
      <c r="O20" s="49"/>
    </row>
    <row r="21" spans="1:15" ht="15" customHeight="1">
      <c r="A21" s="46" t="s">
        <v>138</v>
      </c>
      <c r="B21" s="109" t="s">
        <v>586</v>
      </c>
      <c r="C21" s="27" t="s">
        <v>136</v>
      </c>
      <c r="D21" s="141">
        <v>9000.44</v>
      </c>
      <c r="E21" s="13" t="s">
        <v>227</v>
      </c>
      <c r="F21" s="75" t="s">
        <v>190</v>
      </c>
      <c r="G21" s="151"/>
      <c r="H21" s="13"/>
      <c r="L21" s="42"/>
      <c r="M21" s="71"/>
      <c r="N21" s="49"/>
      <c r="O21" s="49"/>
    </row>
    <row r="22" spans="1:15" ht="15" customHeight="1">
      <c r="A22" s="46" t="s">
        <v>138</v>
      </c>
      <c r="B22" s="111" t="s">
        <v>271</v>
      </c>
      <c r="C22" s="27" t="s">
        <v>136</v>
      </c>
      <c r="D22" s="141">
        <v>9000.44</v>
      </c>
      <c r="E22" s="13"/>
      <c r="F22" s="75" t="s">
        <v>190</v>
      </c>
      <c r="G22" s="151"/>
      <c r="H22" s="13"/>
      <c r="L22" s="42"/>
      <c r="M22" s="71"/>
      <c r="N22" s="49"/>
      <c r="O22" s="49"/>
    </row>
    <row r="23" spans="1:15" ht="15" customHeight="1">
      <c r="A23" s="46" t="s">
        <v>138</v>
      </c>
      <c r="B23" s="111" t="s">
        <v>294</v>
      </c>
      <c r="C23" s="27" t="s">
        <v>136</v>
      </c>
      <c r="D23" s="141">
        <v>9000.44</v>
      </c>
      <c r="E23" s="13" t="s">
        <v>139</v>
      </c>
      <c r="F23" s="75" t="s">
        <v>190</v>
      </c>
      <c r="G23" s="151"/>
      <c r="H23" s="13"/>
      <c r="L23" s="42"/>
      <c r="M23" s="71"/>
      <c r="N23" s="49"/>
      <c r="O23" s="49"/>
    </row>
    <row r="24" spans="1:15" ht="15" customHeight="1">
      <c r="A24" s="46" t="s">
        <v>138</v>
      </c>
      <c r="B24" s="27" t="s">
        <v>881</v>
      </c>
      <c r="C24" s="27" t="s">
        <v>136</v>
      </c>
      <c r="D24" s="141">
        <v>13500.08</v>
      </c>
      <c r="E24" s="13"/>
      <c r="F24" s="75" t="s">
        <v>190</v>
      </c>
      <c r="G24" s="151"/>
      <c r="H24" s="13"/>
      <c r="L24" s="42"/>
      <c r="M24" s="71"/>
      <c r="N24" s="49"/>
      <c r="O24" s="49"/>
    </row>
    <row r="25" spans="1:15" ht="15" customHeight="1">
      <c r="A25" s="46" t="s">
        <v>138</v>
      </c>
      <c r="B25" s="109" t="s">
        <v>597</v>
      </c>
      <c r="C25" s="27" t="s">
        <v>136</v>
      </c>
      <c r="D25" s="141">
        <v>13500.08</v>
      </c>
      <c r="E25" s="13" t="s">
        <v>140</v>
      </c>
      <c r="F25" s="75" t="s">
        <v>190</v>
      </c>
      <c r="G25" s="151"/>
      <c r="H25" s="13"/>
      <c r="L25" s="42"/>
      <c r="M25" s="71"/>
      <c r="N25" s="49"/>
      <c r="O25" s="49"/>
    </row>
    <row r="26" spans="1:15" ht="15" customHeight="1">
      <c r="A26" s="46" t="s">
        <v>138</v>
      </c>
      <c r="B26" s="109" t="s">
        <v>744</v>
      </c>
      <c r="C26" s="27" t="s">
        <v>136</v>
      </c>
      <c r="D26" s="141">
        <v>13500.08</v>
      </c>
      <c r="E26" s="13" t="s">
        <v>143</v>
      </c>
      <c r="F26" s="75" t="s">
        <v>190</v>
      </c>
      <c r="G26" s="151"/>
      <c r="H26" s="13"/>
      <c r="L26" s="42"/>
      <c r="M26" s="71"/>
      <c r="N26" s="49"/>
      <c r="O26" s="49"/>
    </row>
    <row r="27" spans="1:15" ht="15" customHeight="1">
      <c r="A27" s="46" t="s">
        <v>138</v>
      </c>
      <c r="B27" s="109" t="s">
        <v>741</v>
      </c>
      <c r="C27" s="27" t="s">
        <v>136</v>
      </c>
      <c r="D27" s="141">
        <v>13500.08</v>
      </c>
      <c r="E27" s="13" t="s">
        <v>142</v>
      </c>
      <c r="F27" s="75" t="s">
        <v>190</v>
      </c>
      <c r="G27" s="151"/>
      <c r="H27" s="13"/>
      <c r="L27" s="42"/>
      <c r="M27" s="71"/>
      <c r="N27" s="49"/>
      <c r="O27" s="49"/>
    </row>
    <row r="28" spans="1:15" ht="15" customHeight="1">
      <c r="A28" s="46" t="s">
        <v>138</v>
      </c>
      <c r="B28" s="111" t="s">
        <v>882</v>
      </c>
      <c r="C28" s="27" t="s">
        <v>136</v>
      </c>
      <c r="D28" s="141">
        <v>13500.08</v>
      </c>
      <c r="E28" s="13"/>
      <c r="F28" s="75" t="s">
        <v>190</v>
      </c>
      <c r="G28" s="151"/>
      <c r="H28" s="13"/>
      <c r="L28" s="42"/>
      <c r="M28" s="71"/>
      <c r="N28" s="49"/>
      <c r="O28" s="49"/>
    </row>
    <row r="29" spans="1:15" ht="15" customHeight="1">
      <c r="A29" s="46" t="s">
        <v>138</v>
      </c>
      <c r="B29" s="109" t="s">
        <v>598</v>
      </c>
      <c r="C29" s="27" t="s">
        <v>136</v>
      </c>
      <c r="D29" s="141">
        <v>13500.08</v>
      </c>
      <c r="E29" s="13" t="s">
        <v>224</v>
      </c>
      <c r="F29" s="75" t="s">
        <v>190</v>
      </c>
      <c r="G29" s="151"/>
      <c r="H29" s="13"/>
      <c r="L29" s="42"/>
      <c r="M29" s="71"/>
      <c r="N29" s="49"/>
      <c r="O29" s="49"/>
    </row>
    <row r="30" spans="1:15" ht="15" customHeight="1">
      <c r="A30" s="46" t="s">
        <v>138</v>
      </c>
      <c r="B30" s="27" t="s">
        <v>883</v>
      </c>
      <c r="C30" s="27" t="s">
        <v>136</v>
      </c>
      <c r="D30" s="141">
        <v>13500.08</v>
      </c>
      <c r="E30" s="13"/>
      <c r="F30" s="75" t="s">
        <v>190</v>
      </c>
      <c r="G30" s="151"/>
      <c r="H30" s="13"/>
      <c r="L30" s="42"/>
      <c r="M30" s="71"/>
      <c r="N30" s="49"/>
      <c r="O30" s="49"/>
    </row>
    <row r="31" spans="1:15" ht="15" customHeight="1">
      <c r="A31" s="46" t="s">
        <v>138</v>
      </c>
      <c r="B31" s="27" t="s">
        <v>886</v>
      </c>
      <c r="C31" s="27" t="s">
        <v>136</v>
      </c>
      <c r="D31" s="141">
        <v>18128.12</v>
      </c>
      <c r="E31" s="13"/>
      <c r="F31" s="75" t="s">
        <v>190</v>
      </c>
      <c r="G31" s="151"/>
      <c r="H31" s="13"/>
      <c r="L31" s="42"/>
      <c r="M31" s="71"/>
      <c r="N31" s="49"/>
      <c r="O31" s="49"/>
    </row>
    <row r="32" spans="1:15" ht="15" customHeight="1">
      <c r="A32" s="46" t="s">
        <v>138</v>
      </c>
      <c r="B32" s="111" t="s">
        <v>887</v>
      </c>
      <c r="C32" s="27" t="s">
        <v>136</v>
      </c>
      <c r="D32" s="141">
        <v>18128.12</v>
      </c>
      <c r="E32" s="13"/>
      <c r="F32" s="75" t="s">
        <v>190</v>
      </c>
      <c r="G32" s="151"/>
      <c r="H32" s="13"/>
      <c r="L32" s="42"/>
      <c r="M32" s="71"/>
      <c r="N32" s="49"/>
      <c r="O32" s="49"/>
    </row>
    <row r="33" spans="1:15" ht="15" customHeight="1">
      <c r="A33" s="46" t="s">
        <v>138</v>
      </c>
      <c r="B33" s="111" t="s">
        <v>888</v>
      </c>
      <c r="C33" s="27" t="s">
        <v>136</v>
      </c>
      <c r="D33" s="141">
        <v>18128.12</v>
      </c>
      <c r="E33" s="13"/>
      <c r="F33" s="75" t="s">
        <v>190</v>
      </c>
      <c r="G33" s="151"/>
      <c r="H33" s="13"/>
      <c r="L33" s="42"/>
      <c r="M33" s="71"/>
      <c r="N33" s="49"/>
      <c r="O33" s="49"/>
    </row>
    <row r="34" spans="1:15" ht="15" customHeight="1" thickBot="1">
      <c r="A34" s="310" t="s">
        <v>138</v>
      </c>
      <c r="B34" s="112" t="s">
        <v>889</v>
      </c>
      <c r="C34" s="86" t="s">
        <v>136</v>
      </c>
      <c r="D34" s="107">
        <v>18128.12</v>
      </c>
      <c r="E34" s="88"/>
      <c r="F34" s="89" t="s">
        <v>190</v>
      </c>
      <c r="G34" s="149"/>
      <c r="H34" s="88"/>
      <c r="I34" s="91"/>
      <c r="J34" s="92"/>
      <c r="K34" s="91"/>
      <c r="L34" s="93"/>
      <c r="M34" s="94"/>
      <c r="N34" s="95"/>
      <c r="O34" s="49"/>
    </row>
    <row r="35" spans="1:15" ht="15" customHeight="1">
      <c r="A35" s="46" t="s">
        <v>138</v>
      </c>
      <c r="B35" s="27" t="s">
        <v>843</v>
      </c>
      <c r="C35" s="27" t="s">
        <v>844</v>
      </c>
      <c r="D35" s="142">
        <v>1241.2</v>
      </c>
      <c r="E35" s="13"/>
      <c r="F35" s="75" t="s">
        <v>137</v>
      </c>
      <c r="G35" s="151"/>
      <c r="H35" s="13"/>
      <c r="L35" s="42"/>
      <c r="M35" s="71"/>
      <c r="N35" s="49"/>
      <c r="O35" s="49"/>
    </row>
    <row r="36" spans="1:15" ht="15" customHeight="1" thickBot="1">
      <c r="A36" s="310" t="s">
        <v>138</v>
      </c>
      <c r="B36" s="86" t="s">
        <v>854</v>
      </c>
      <c r="C36" s="86" t="s">
        <v>844</v>
      </c>
      <c r="D36" s="311">
        <v>1241.2</v>
      </c>
      <c r="E36" s="88"/>
      <c r="F36" s="89" t="s">
        <v>137</v>
      </c>
      <c r="G36" s="149"/>
      <c r="H36" s="88"/>
      <c r="I36" s="91"/>
      <c r="J36" s="92"/>
      <c r="K36" s="91"/>
      <c r="L36" s="93"/>
      <c r="M36" s="94"/>
      <c r="N36" s="95"/>
      <c r="O36" s="49"/>
    </row>
    <row r="37" spans="1:15" ht="15" customHeight="1">
      <c r="A37" s="46" t="s">
        <v>138</v>
      </c>
      <c r="B37" s="27" t="s">
        <v>834</v>
      </c>
      <c r="C37" s="27" t="s">
        <v>383</v>
      </c>
      <c r="D37" s="142">
        <v>1241.2</v>
      </c>
      <c r="E37" s="13"/>
      <c r="F37" s="75" t="s">
        <v>137</v>
      </c>
      <c r="G37" s="151"/>
      <c r="H37" s="13"/>
      <c r="L37" s="42"/>
      <c r="M37" s="71"/>
      <c r="N37" s="49"/>
      <c r="O37" s="49"/>
    </row>
    <row r="38" spans="1:15" ht="15" customHeight="1">
      <c r="A38" s="46" t="s">
        <v>138</v>
      </c>
      <c r="B38" s="27" t="s">
        <v>835</v>
      </c>
      <c r="C38" s="27" t="s">
        <v>383</v>
      </c>
      <c r="D38" s="142">
        <v>1241.2</v>
      </c>
      <c r="E38" s="13"/>
      <c r="F38" s="75" t="s">
        <v>137</v>
      </c>
      <c r="G38" s="151"/>
      <c r="H38" s="13"/>
      <c r="L38" s="42"/>
      <c r="M38" s="71"/>
      <c r="N38" s="49"/>
      <c r="O38" s="49"/>
    </row>
    <row r="39" spans="1:15" ht="15" customHeight="1" thickBot="1">
      <c r="A39" s="310" t="s">
        <v>138</v>
      </c>
      <c r="B39" s="86" t="s">
        <v>870</v>
      </c>
      <c r="C39" s="86" t="s">
        <v>383</v>
      </c>
      <c r="D39" s="311">
        <v>1241.2</v>
      </c>
      <c r="E39" s="88"/>
      <c r="F39" s="89" t="s">
        <v>137</v>
      </c>
      <c r="G39" s="149"/>
      <c r="H39" s="88"/>
      <c r="I39" s="91"/>
      <c r="J39" s="92"/>
      <c r="K39" s="91"/>
      <c r="L39" s="93"/>
      <c r="M39" s="94"/>
      <c r="N39" s="95"/>
      <c r="O39" s="49"/>
    </row>
    <row r="40" spans="1:15" ht="15" customHeight="1">
      <c r="A40" s="46" t="s">
        <v>138</v>
      </c>
      <c r="B40" s="27" t="s">
        <v>868</v>
      </c>
      <c r="C40" s="27" t="s">
        <v>298</v>
      </c>
      <c r="D40" s="142">
        <v>1241.2</v>
      </c>
      <c r="E40" s="13"/>
      <c r="F40" s="75" t="s">
        <v>137</v>
      </c>
      <c r="G40" s="151"/>
      <c r="H40" s="13"/>
      <c r="L40" s="42"/>
      <c r="M40" s="71"/>
      <c r="N40" s="49"/>
      <c r="O40" s="49"/>
    </row>
    <row r="41" spans="1:15" ht="15" customHeight="1" thickBot="1">
      <c r="A41" s="310" t="s">
        <v>138</v>
      </c>
      <c r="B41" s="112" t="s">
        <v>885</v>
      </c>
      <c r="C41" s="86" t="s">
        <v>298</v>
      </c>
      <c r="D41" s="107">
        <v>15584.6</v>
      </c>
      <c r="E41" s="88"/>
      <c r="F41" s="89" t="s">
        <v>190</v>
      </c>
      <c r="G41" s="149"/>
      <c r="H41" s="88"/>
      <c r="I41" s="91"/>
      <c r="J41" s="92"/>
      <c r="K41" s="91"/>
      <c r="L41" s="93"/>
      <c r="M41" s="94"/>
      <c r="N41" s="95"/>
      <c r="O41" s="49"/>
    </row>
    <row r="42" spans="1:15" ht="15" customHeight="1">
      <c r="A42" s="46" t="s">
        <v>138</v>
      </c>
      <c r="B42" s="27" t="s">
        <v>852</v>
      </c>
      <c r="C42" s="27" t="s">
        <v>370</v>
      </c>
      <c r="D42" s="142">
        <v>1241.2</v>
      </c>
      <c r="E42" s="13"/>
      <c r="F42" s="75" t="s">
        <v>137</v>
      </c>
      <c r="G42" s="151"/>
      <c r="H42" s="13"/>
      <c r="L42" s="42"/>
      <c r="M42" s="71"/>
      <c r="N42" s="49"/>
      <c r="O42" s="49"/>
    </row>
    <row r="43" spans="1:15" ht="15" customHeight="1" thickBot="1">
      <c r="A43" s="310" t="s">
        <v>138</v>
      </c>
      <c r="B43" s="86" t="s">
        <v>855</v>
      </c>
      <c r="C43" s="86" t="s">
        <v>370</v>
      </c>
      <c r="D43" s="311">
        <v>1241.2</v>
      </c>
      <c r="E43" s="88"/>
      <c r="F43" s="89" t="s">
        <v>137</v>
      </c>
      <c r="G43" s="149"/>
      <c r="H43" s="88"/>
      <c r="I43" s="91"/>
      <c r="J43" s="92"/>
      <c r="K43" s="91"/>
      <c r="L43" s="93"/>
      <c r="M43" s="94"/>
      <c r="N43" s="95"/>
      <c r="O43" s="49"/>
    </row>
    <row r="44" spans="1:15" ht="15" customHeight="1">
      <c r="A44" s="46" t="s">
        <v>138</v>
      </c>
      <c r="B44" s="27" t="s">
        <v>725</v>
      </c>
      <c r="C44" s="27" t="s">
        <v>134</v>
      </c>
      <c r="D44" s="144">
        <v>-6750.04</v>
      </c>
      <c r="E44" s="13"/>
      <c r="F44" s="75" t="s">
        <v>190</v>
      </c>
      <c r="G44" s="151"/>
      <c r="H44" s="13"/>
      <c r="L44" s="42"/>
      <c r="M44" s="71"/>
      <c r="N44" s="49"/>
      <c r="O44" s="49"/>
    </row>
    <row r="45" spans="1:15" ht="15" customHeight="1">
      <c r="A45" s="46" t="s">
        <v>138</v>
      </c>
      <c r="B45" s="109" t="s">
        <v>265</v>
      </c>
      <c r="C45" s="27" t="s">
        <v>134</v>
      </c>
      <c r="D45" s="144">
        <v>-6750.04</v>
      </c>
      <c r="E45" s="13" t="s">
        <v>135</v>
      </c>
      <c r="F45" s="75" t="s">
        <v>190</v>
      </c>
      <c r="G45" s="151"/>
      <c r="H45" s="13"/>
      <c r="L45" s="42"/>
      <c r="M45" s="71"/>
      <c r="N45" s="49"/>
      <c r="O45" s="49"/>
    </row>
    <row r="46" spans="1:15" ht="15" customHeight="1">
      <c r="A46" s="46" t="s">
        <v>138</v>
      </c>
      <c r="B46" s="109" t="s">
        <v>831</v>
      </c>
      <c r="C46" s="27" t="s">
        <v>134</v>
      </c>
      <c r="D46" s="144">
        <v>-6750.04</v>
      </c>
      <c r="E46" s="13" t="s">
        <v>145</v>
      </c>
      <c r="F46" s="75" t="s">
        <v>190</v>
      </c>
      <c r="G46" s="151"/>
      <c r="H46" s="13"/>
      <c r="L46" s="42"/>
      <c r="M46" s="71"/>
      <c r="N46" s="49"/>
      <c r="O46" s="49"/>
    </row>
    <row r="47" spans="1:15" ht="15" customHeight="1">
      <c r="A47" s="46" t="s">
        <v>138</v>
      </c>
      <c r="B47" s="109" t="s">
        <v>737</v>
      </c>
      <c r="C47" s="27" t="s">
        <v>134</v>
      </c>
      <c r="D47" s="144">
        <v>-11535.04</v>
      </c>
      <c r="E47" s="13" t="s">
        <v>146</v>
      </c>
      <c r="F47" s="75" t="s">
        <v>190</v>
      </c>
      <c r="G47" s="151"/>
      <c r="H47" s="13"/>
      <c r="L47" s="42"/>
      <c r="M47" s="71"/>
      <c r="N47" s="49"/>
      <c r="O47" s="49"/>
    </row>
    <row r="48" spans="1:15" ht="15" customHeight="1">
      <c r="A48" s="46" t="s">
        <v>138</v>
      </c>
      <c r="B48" s="109" t="s">
        <v>831</v>
      </c>
      <c r="C48" s="27" t="s">
        <v>134</v>
      </c>
      <c r="D48" s="144">
        <v>-6750.04</v>
      </c>
      <c r="E48" s="13" t="s">
        <v>145</v>
      </c>
      <c r="F48" s="75" t="s">
        <v>190</v>
      </c>
      <c r="G48" s="151"/>
      <c r="H48" s="13"/>
      <c r="L48" s="42"/>
      <c r="M48" s="71"/>
      <c r="N48" s="49"/>
      <c r="O48" s="49"/>
    </row>
    <row r="49" spans="1:15" ht="15" customHeight="1">
      <c r="A49" s="46" t="s">
        <v>138</v>
      </c>
      <c r="B49" s="109" t="s">
        <v>832</v>
      </c>
      <c r="C49" s="27" t="s">
        <v>134</v>
      </c>
      <c r="D49" s="144">
        <v>-6750.04</v>
      </c>
      <c r="E49" s="13" t="s">
        <v>147</v>
      </c>
      <c r="F49" s="75" t="s">
        <v>190</v>
      </c>
      <c r="G49" s="151"/>
      <c r="H49" s="13"/>
      <c r="L49" s="42"/>
      <c r="M49" s="71"/>
      <c r="N49" s="49"/>
      <c r="O49" s="49"/>
    </row>
    <row r="50" spans="1:15" ht="15" customHeight="1">
      <c r="A50" s="46" t="s">
        <v>138</v>
      </c>
      <c r="B50" s="27" t="s">
        <v>727</v>
      </c>
      <c r="C50" s="27" t="s">
        <v>134</v>
      </c>
      <c r="D50" s="5">
        <v>-6750.04</v>
      </c>
      <c r="E50" s="13"/>
      <c r="F50" s="75" t="s">
        <v>190</v>
      </c>
      <c r="G50" s="151"/>
      <c r="H50" s="13"/>
      <c r="L50" s="42"/>
      <c r="M50" s="71"/>
      <c r="N50" s="49"/>
      <c r="O50" s="49"/>
    </row>
    <row r="51" spans="1:15" ht="15" customHeight="1">
      <c r="A51" s="46" t="s">
        <v>138</v>
      </c>
      <c r="B51" s="27" t="s">
        <v>833</v>
      </c>
      <c r="C51" s="27" t="s">
        <v>134</v>
      </c>
      <c r="D51" s="142">
        <v>1241.2</v>
      </c>
      <c r="E51" s="13"/>
      <c r="F51" s="75" t="s">
        <v>137</v>
      </c>
      <c r="G51" s="151"/>
      <c r="H51" s="13"/>
      <c r="L51" s="42"/>
      <c r="M51" s="71"/>
      <c r="N51" s="49"/>
      <c r="O51" s="49"/>
    </row>
    <row r="52" spans="1:15" ht="15" customHeight="1">
      <c r="A52" s="46" t="s">
        <v>138</v>
      </c>
      <c r="B52" s="27" t="s">
        <v>858</v>
      </c>
      <c r="C52" s="27" t="s">
        <v>134</v>
      </c>
      <c r="D52" s="142">
        <v>1241.2</v>
      </c>
      <c r="E52" s="13"/>
      <c r="F52" s="75" t="s">
        <v>137</v>
      </c>
      <c r="G52" s="151"/>
      <c r="H52" s="13"/>
      <c r="L52" s="42"/>
      <c r="M52" s="71"/>
      <c r="N52" s="49"/>
      <c r="O52" s="49"/>
    </row>
    <row r="53" spans="1:15" ht="15" customHeight="1">
      <c r="A53" s="46" t="s">
        <v>138</v>
      </c>
      <c r="B53" s="27" t="s">
        <v>863</v>
      </c>
      <c r="C53" s="27" t="s">
        <v>134</v>
      </c>
      <c r="D53" s="142">
        <v>1241.2</v>
      </c>
      <c r="E53" s="13"/>
      <c r="F53" s="75" t="s">
        <v>137</v>
      </c>
      <c r="G53" s="151"/>
      <c r="H53" s="13"/>
      <c r="L53" s="42"/>
      <c r="M53" s="71"/>
      <c r="N53" s="49"/>
      <c r="O53" s="49"/>
    </row>
    <row r="54" spans="1:15" ht="15" customHeight="1">
      <c r="A54" s="46" t="s">
        <v>138</v>
      </c>
      <c r="B54" s="27" t="s">
        <v>865</v>
      </c>
      <c r="C54" s="27" t="s">
        <v>134</v>
      </c>
      <c r="D54" s="142">
        <v>1241.2</v>
      </c>
      <c r="E54" s="13"/>
      <c r="F54" s="75" t="s">
        <v>137</v>
      </c>
      <c r="G54" s="151"/>
      <c r="H54" s="13"/>
      <c r="L54" s="42"/>
      <c r="M54" s="71"/>
      <c r="N54" s="49"/>
      <c r="O54" s="49"/>
    </row>
    <row r="55" spans="1:15" ht="15" customHeight="1">
      <c r="A55" s="46" t="s">
        <v>138</v>
      </c>
      <c r="B55" s="109" t="s">
        <v>265</v>
      </c>
      <c r="C55" s="27" t="s">
        <v>134</v>
      </c>
      <c r="D55" s="141">
        <v>6750.04</v>
      </c>
      <c r="E55" s="13" t="s">
        <v>135</v>
      </c>
      <c r="F55" s="75" t="s">
        <v>190</v>
      </c>
      <c r="G55" s="151"/>
      <c r="H55" s="13"/>
      <c r="L55" s="42"/>
      <c r="M55" s="71"/>
      <c r="N55" s="49"/>
      <c r="O55" s="49"/>
    </row>
    <row r="56" spans="1:15" ht="15" customHeight="1">
      <c r="A56" s="46" t="s">
        <v>138</v>
      </c>
      <c r="B56" s="109" t="s">
        <v>832</v>
      </c>
      <c r="C56" s="27" t="s">
        <v>134</v>
      </c>
      <c r="D56" s="141">
        <v>6750.04</v>
      </c>
      <c r="E56" s="13" t="s">
        <v>147</v>
      </c>
      <c r="F56" s="75" t="s">
        <v>190</v>
      </c>
      <c r="G56" s="151"/>
      <c r="H56" s="13"/>
      <c r="L56" s="42"/>
      <c r="M56" s="71"/>
      <c r="N56" s="49"/>
      <c r="O56" s="49"/>
    </row>
    <row r="57" spans="1:15" ht="15" customHeight="1">
      <c r="A57" s="46" t="s">
        <v>138</v>
      </c>
      <c r="B57" s="109" t="s">
        <v>831</v>
      </c>
      <c r="C57" s="27" t="s">
        <v>134</v>
      </c>
      <c r="D57" s="141">
        <v>6750.04</v>
      </c>
      <c r="E57" s="13" t="s">
        <v>145</v>
      </c>
      <c r="F57" s="75" t="s">
        <v>190</v>
      </c>
      <c r="G57" s="151"/>
      <c r="H57" s="13"/>
      <c r="L57" s="42"/>
      <c r="M57" s="71"/>
      <c r="N57" s="49"/>
      <c r="O57" s="49"/>
    </row>
    <row r="58" spans="1:15" ht="15" customHeight="1">
      <c r="A58" s="46" t="s">
        <v>138</v>
      </c>
      <c r="B58" s="111" t="s">
        <v>871</v>
      </c>
      <c r="C58" s="27" t="s">
        <v>134</v>
      </c>
      <c r="D58" s="141">
        <v>6750.04</v>
      </c>
      <c r="E58" s="13"/>
      <c r="F58" s="75" t="s">
        <v>190</v>
      </c>
      <c r="G58" s="151"/>
      <c r="H58" s="13"/>
      <c r="L58" s="42"/>
      <c r="M58" s="71"/>
      <c r="N58" s="49"/>
      <c r="O58" s="49"/>
    </row>
    <row r="59" spans="1:15" ht="15" customHeight="1">
      <c r="A59" s="46" t="s">
        <v>138</v>
      </c>
      <c r="B59" s="109" t="s">
        <v>831</v>
      </c>
      <c r="C59" s="27" t="s">
        <v>134</v>
      </c>
      <c r="D59" s="141">
        <v>6750.04</v>
      </c>
      <c r="E59" s="13" t="s">
        <v>145</v>
      </c>
      <c r="F59" s="75" t="s">
        <v>190</v>
      </c>
      <c r="G59" s="151"/>
      <c r="H59" s="13"/>
      <c r="L59" s="42"/>
      <c r="M59" s="71"/>
      <c r="N59" s="49"/>
      <c r="O59" s="49"/>
    </row>
    <row r="60" spans="1:15" ht="15" customHeight="1">
      <c r="A60" s="46" t="s">
        <v>138</v>
      </c>
      <c r="B60" s="111" t="s">
        <v>872</v>
      </c>
      <c r="C60" s="27" t="s">
        <v>134</v>
      </c>
      <c r="D60" s="141">
        <v>6750.04</v>
      </c>
      <c r="E60" s="13"/>
      <c r="F60" s="75" t="s">
        <v>190</v>
      </c>
      <c r="G60" s="151"/>
      <c r="H60" s="13"/>
      <c r="L60" s="42"/>
      <c r="M60" s="71"/>
      <c r="N60" s="49"/>
      <c r="O60" s="49"/>
    </row>
    <row r="61" spans="1:15" ht="15" customHeight="1">
      <c r="A61" s="46" t="s">
        <v>138</v>
      </c>
      <c r="B61" s="27" t="s">
        <v>873</v>
      </c>
      <c r="C61" s="27" t="s">
        <v>134</v>
      </c>
      <c r="D61" s="141">
        <v>6750.04</v>
      </c>
      <c r="E61" s="13"/>
      <c r="F61" s="75" t="s">
        <v>190</v>
      </c>
      <c r="G61" s="151"/>
      <c r="H61" s="13"/>
      <c r="L61" s="42"/>
      <c r="M61" s="71"/>
      <c r="N61" s="49"/>
      <c r="O61" s="49"/>
    </row>
    <row r="62" spans="1:15" ht="15" customHeight="1" thickBot="1">
      <c r="A62" s="310" t="s">
        <v>138</v>
      </c>
      <c r="B62" s="110" t="s">
        <v>737</v>
      </c>
      <c r="C62" s="86" t="s">
        <v>134</v>
      </c>
      <c r="D62" s="107">
        <v>11535.04</v>
      </c>
      <c r="E62" s="88" t="s">
        <v>146</v>
      </c>
      <c r="F62" s="89" t="s">
        <v>190</v>
      </c>
      <c r="G62" s="149"/>
      <c r="H62" s="88"/>
      <c r="I62" s="91"/>
      <c r="J62" s="92"/>
      <c r="K62" s="91"/>
      <c r="L62" s="93"/>
      <c r="M62" s="94"/>
      <c r="N62" s="95"/>
      <c r="O62" s="49"/>
    </row>
    <row r="63" spans="1:15" ht="15" customHeight="1">
      <c r="A63" s="46" t="s">
        <v>138</v>
      </c>
      <c r="B63" s="109" t="s">
        <v>724</v>
      </c>
      <c r="C63" s="27" t="s">
        <v>141</v>
      </c>
      <c r="D63" s="144">
        <v>-6299.96</v>
      </c>
      <c r="E63" s="13" t="s">
        <v>137</v>
      </c>
      <c r="F63" s="75" t="s">
        <v>190</v>
      </c>
      <c r="G63" s="151"/>
      <c r="H63" s="13"/>
      <c r="L63" s="42"/>
      <c r="M63" s="71"/>
      <c r="N63" s="49"/>
      <c r="O63" s="49"/>
    </row>
    <row r="64" spans="1:15" ht="15" customHeight="1">
      <c r="A64" s="46" t="s">
        <v>138</v>
      </c>
      <c r="B64" s="109" t="s">
        <v>308</v>
      </c>
      <c r="C64" s="27" t="s">
        <v>141</v>
      </c>
      <c r="D64" s="144">
        <v>-6299.96</v>
      </c>
      <c r="E64" s="13" t="s">
        <v>225</v>
      </c>
      <c r="F64" s="75" t="s">
        <v>190</v>
      </c>
      <c r="G64" s="151"/>
      <c r="H64" s="13"/>
      <c r="L64" s="42"/>
      <c r="M64" s="71"/>
      <c r="N64" s="49"/>
      <c r="O64" s="49"/>
    </row>
    <row r="65" spans="1:15" ht="15" customHeight="1">
      <c r="A65" s="46" t="s">
        <v>138</v>
      </c>
      <c r="B65" s="27" t="s">
        <v>837</v>
      </c>
      <c r="C65" s="27" t="s">
        <v>141</v>
      </c>
      <c r="D65" s="142">
        <v>1241.2</v>
      </c>
      <c r="E65" s="13"/>
      <c r="F65" s="75" t="s">
        <v>137</v>
      </c>
      <c r="G65" s="151"/>
      <c r="H65" s="13"/>
      <c r="L65" s="42"/>
      <c r="M65" s="71"/>
      <c r="N65" s="49"/>
      <c r="O65" s="49"/>
    </row>
    <row r="66" spans="1:15" ht="15" customHeight="1">
      <c r="A66" s="46" t="s">
        <v>138</v>
      </c>
      <c r="B66" s="27" t="s">
        <v>838</v>
      </c>
      <c r="C66" s="27" t="s">
        <v>141</v>
      </c>
      <c r="D66" s="142">
        <v>1241.2</v>
      </c>
      <c r="E66" s="13"/>
      <c r="F66" s="75" t="s">
        <v>137</v>
      </c>
      <c r="G66" s="151"/>
      <c r="H66" s="13"/>
      <c r="L66" s="42"/>
      <c r="M66" s="71"/>
      <c r="N66" s="49"/>
      <c r="O66" s="49"/>
    </row>
    <row r="67" spans="1:15" ht="15" customHeight="1">
      <c r="A67" s="46" t="s">
        <v>138</v>
      </c>
      <c r="B67" s="27" t="s">
        <v>839</v>
      </c>
      <c r="C67" s="27" t="s">
        <v>141</v>
      </c>
      <c r="D67" s="142">
        <v>1241.2</v>
      </c>
      <c r="E67" s="13"/>
      <c r="F67" s="75" t="s">
        <v>137</v>
      </c>
      <c r="G67" s="151"/>
      <c r="H67" s="13"/>
      <c r="L67" s="42"/>
      <c r="M67" s="71"/>
      <c r="N67" s="49"/>
      <c r="O67" s="49"/>
    </row>
    <row r="68" spans="1:15" ht="15" customHeight="1">
      <c r="A68" s="46" t="s">
        <v>138</v>
      </c>
      <c r="B68" s="27" t="s">
        <v>840</v>
      </c>
      <c r="C68" s="27" t="s">
        <v>141</v>
      </c>
      <c r="D68" s="142">
        <v>1241.2</v>
      </c>
      <c r="E68" s="13"/>
      <c r="F68" s="75" t="s">
        <v>137</v>
      </c>
      <c r="G68" s="151"/>
      <c r="H68" s="13"/>
      <c r="L68" s="42"/>
      <c r="M68" s="71"/>
      <c r="N68" s="49"/>
      <c r="O68" s="49"/>
    </row>
    <row r="69" spans="1:15" ht="15" customHeight="1">
      <c r="A69" s="46" t="s">
        <v>138</v>
      </c>
      <c r="B69" s="27" t="s">
        <v>841</v>
      </c>
      <c r="C69" s="27" t="s">
        <v>141</v>
      </c>
      <c r="D69" s="142">
        <v>1241.2</v>
      </c>
      <c r="E69" s="13"/>
      <c r="F69" s="75" t="s">
        <v>137</v>
      </c>
      <c r="G69" s="151"/>
      <c r="H69" s="13"/>
      <c r="L69" s="42"/>
      <c r="M69" s="71"/>
      <c r="N69" s="49"/>
      <c r="O69" s="49"/>
    </row>
    <row r="70" spans="1:15" ht="15" customHeight="1">
      <c r="A70" s="46" t="s">
        <v>138</v>
      </c>
      <c r="B70" s="27" t="s">
        <v>842</v>
      </c>
      <c r="C70" s="27" t="s">
        <v>141</v>
      </c>
      <c r="D70" s="142">
        <v>1241.2</v>
      </c>
      <c r="E70" s="13"/>
      <c r="F70" s="75" t="s">
        <v>137</v>
      </c>
      <c r="G70" s="151"/>
      <c r="H70" s="13"/>
      <c r="L70" s="42"/>
      <c r="M70" s="71"/>
      <c r="N70" s="49"/>
      <c r="O70" s="49"/>
    </row>
    <row r="71" spans="1:15" ht="15" customHeight="1">
      <c r="A71" s="46" t="s">
        <v>138</v>
      </c>
      <c r="B71" s="27" t="s">
        <v>845</v>
      </c>
      <c r="C71" s="27" t="s">
        <v>141</v>
      </c>
      <c r="D71" s="142">
        <v>1241.2</v>
      </c>
      <c r="E71" s="13"/>
      <c r="F71" s="75" t="s">
        <v>137</v>
      </c>
      <c r="G71" s="151"/>
      <c r="H71" s="13"/>
      <c r="L71" s="42"/>
      <c r="M71" s="71"/>
      <c r="N71" s="49"/>
      <c r="O71" s="49"/>
    </row>
    <row r="72" spans="1:15" ht="15" customHeight="1">
      <c r="A72" s="46" t="s">
        <v>138</v>
      </c>
      <c r="B72" s="27" t="s">
        <v>846</v>
      </c>
      <c r="C72" s="27" t="s">
        <v>141</v>
      </c>
      <c r="D72" s="142">
        <v>1241.2</v>
      </c>
      <c r="E72" s="13"/>
      <c r="F72" s="75" t="s">
        <v>137</v>
      </c>
      <c r="G72" s="151"/>
      <c r="H72" s="13"/>
      <c r="L72" s="42"/>
      <c r="M72" s="71"/>
      <c r="N72" s="49"/>
      <c r="O72" s="49"/>
    </row>
    <row r="73" spans="1:15" ht="15" customHeight="1">
      <c r="A73" s="46" t="s">
        <v>138</v>
      </c>
      <c r="B73" s="27" t="s">
        <v>847</v>
      </c>
      <c r="C73" s="27" t="s">
        <v>141</v>
      </c>
      <c r="D73" s="142">
        <v>1241.2</v>
      </c>
      <c r="E73" s="13"/>
      <c r="F73" s="75" t="s">
        <v>137</v>
      </c>
      <c r="G73" s="151"/>
      <c r="H73" s="13"/>
      <c r="L73" s="42"/>
      <c r="M73" s="71"/>
      <c r="N73" s="49"/>
      <c r="O73" s="49"/>
    </row>
    <row r="74" spans="1:15" ht="15" customHeight="1">
      <c r="A74" s="46" t="s">
        <v>138</v>
      </c>
      <c r="B74" s="27" t="s">
        <v>848</v>
      </c>
      <c r="C74" s="27" t="s">
        <v>141</v>
      </c>
      <c r="D74" s="142">
        <v>1241.2</v>
      </c>
      <c r="E74" s="13"/>
      <c r="F74" s="75" t="s">
        <v>137</v>
      </c>
      <c r="G74" s="151"/>
      <c r="H74" s="13"/>
      <c r="L74" s="42"/>
      <c r="M74" s="71"/>
      <c r="N74" s="49"/>
      <c r="O74" s="49"/>
    </row>
    <row r="75" spans="1:15" ht="15" customHeight="1">
      <c r="A75" s="46" t="s">
        <v>138</v>
      </c>
      <c r="B75" s="27" t="s">
        <v>849</v>
      </c>
      <c r="C75" s="27" t="s">
        <v>141</v>
      </c>
      <c r="D75" s="142">
        <v>1241.2</v>
      </c>
      <c r="E75" s="13"/>
      <c r="F75" s="75" t="s">
        <v>137</v>
      </c>
      <c r="G75" s="151"/>
      <c r="H75" s="13"/>
      <c r="L75" s="42"/>
      <c r="M75" s="71"/>
      <c r="N75" s="49"/>
      <c r="O75" s="49"/>
    </row>
    <row r="76" spans="1:15" ht="15" customHeight="1">
      <c r="A76" s="46" t="s">
        <v>138</v>
      </c>
      <c r="B76" s="27" t="s">
        <v>850</v>
      </c>
      <c r="C76" s="27" t="s">
        <v>141</v>
      </c>
      <c r="D76" s="142">
        <v>1241.2</v>
      </c>
      <c r="E76" s="13"/>
      <c r="F76" s="75" t="s">
        <v>137</v>
      </c>
      <c r="G76" s="53"/>
      <c r="H76" s="13"/>
      <c r="L76" s="42"/>
      <c r="M76" s="71"/>
      <c r="N76" s="49"/>
      <c r="O76" s="49"/>
    </row>
    <row r="77" spans="1:15" ht="15" customHeight="1">
      <c r="A77" s="46" t="s">
        <v>138</v>
      </c>
      <c r="B77" s="27" t="s">
        <v>851</v>
      </c>
      <c r="C77" s="27" t="s">
        <v>141</v>
      </c>
      <c r="D77" s="142">
        <v>1241.2</v>
      </c>
      <c r="E77" s="13"/>
      <c r="F77" s="75" t="s">
        <v>137</v>
      </c>
      <c r="G77" s="53"/>
      <c r="H77" s="13"/>
      <c r="L77" s="42"/>
      <c r="M77" s="71"/>
      <c r="N77" s="49"/>
      <c r="O77" s="49"/>
    </row>
    <row r="78" spans="1:15" ht="15" customHeight="1">
      <c r="A78" s="46" t="s">
        <v>138</v>
      </c>
      <c r="B78" s="27" t="s">
        <v>853</v>
      </c>
      <c r="C78" s="27" t="s">
        <v>141</v>
      </c>
      <c r="D78" s="142">
        <v>1241.2</v>
      </c>
      <c r="E78" s="13"/>
      <c r="F78" s="75" t="s">
        <v>137</v>
      </c>
      <c r="G78" s="53"/>
      <c r="H78" s="13"/>
      <c r="L78" s="42"/>
      <c r="M78" s="71"/>
      <c r="N78" s="49"/>
      <c r="O78" s="49"/>
    </row>
    <row r="79" spans="1:15" ht="15" customHeight="1">
      <c r="A79" s="46" t="s">
        <v>138</v>
      </c>
      <c r="B79" s="27" t="s">
        <v>856</v>
      </c>
      <c r="C79" s="27" t="s">
        <v>141</v>
      </c>
      <c r="D79" s="142">
        <v>1241.2</v>
      </c>
      <c r="E79" s="13"/>
      <c r="F79" s="75" t="s">
        <v>137</v>
      </c>
      <c r="G79" s="53"/>
      <c r="H79" s="13"/>
      <c r="L79" s="42"/>
      <c r="M79" s="71"/>
      <c r="N79" s="49"/>
      <c r="O79" s="49"/>
    </row>
    <row r="80" spans="1:15" ht="15" customHeight="1">
      <c r="A80" s="46" t="s">
        <v>138</v>
      </c>
      <c r="B80" s="27" t="s">
        <v>857</v>
      </c>
      <c r="C80" s="27" t="s">
        <v>141</v>
      </c>
      <c r="D80" s="142">
        <v>1241.2</v>
      </c>
      <c r="E80" s="13"/>
      <c r="F80" s="75" t="s">
        <v>137</v>
      </c>
      <c r="G80" s="53"/>
      <c r="H80" s="13"/>
      <c r="L80" s="42"/>
      <c r="M80" s="71"/>
      <c r="N80" s="49"/>
      <c r="O80" s="49"/>
    </row>
    <row r="81" spans="1:15" ht="15" customHeight="1">
      <c r="A81" s="46" t="s">
        <v>138</v>
      </c>
      <c r="B81" s="27" t="s">
        <v>859</v>
      </c>
      <c r="C81" s="27" t="s">
        <v>141</v>
      </c>
      <c r="D81" s="142">
        <v>1241.2</v>
      </c>
      <c r="E81" s="13"/>
      <c r="F81" s="75" t="s">
        <v>137</v>
      </c>
      <c r="G81" s="53"/>
      <c r="H81" s="13"/>
      <c r="L81" s="42"/>
      <c r="M81" s="71"/>
      <c r="N81" s="49"/>
      <c r="O81" s="49"/>
    </row>
    <row r="82" spans="1:15" ht="15" customHeight="1">
      <c r="A82" s="46" t="s">
        <v>138</v>
      </c>
      <c r="B82" s="27" t="s">
        <v>860</v>
      </c>
      <c r="C82" s="27" t="s">
        <v>141</v>
      </c>
      <c r="D82" s="142">
        <v>1241.2</v>
      </c>
      <c r="E82" s="13"/>
      <c r="F82" s="75" t="s">
        <v>137</v>
      </c>
      <c r="G82" s="53"/>
      <c r="H82" s="13"/>
      <c r="L82" s="42"/>
      <c r="M82" s="71"/>
      <c r="N82" s="49"/>
      <c r="O82" s="49"/>
    </row>
    <row r="83" spans="1:15" ht="15" customHeight="1">
      <c r="A83" s="46" t="s">
        <v>138</v>
      </c>
      <c r="B83" s="27" t="s">
        <v>861</v>
      </c>
      <c r="C83" s="27" t="s">
        <v>141</v>
      </c>
      <c r="D83" s="142">
        <v>1241.2</v>
      </c>
      <c r="E83" s="13"/>
      <c r="F83" s="75" t="s">
        <v>137</v>
      </c>
      <c r="G83" s="53"/>
      <c r="H83" s="13"/>
      <c r="L83" s="42"/>
      <c r="M83" s="71"/>
      <c r="N83" s="49"/>
      <c r="O83" s="49"/>
    </row>
    <row r="84" spans="1:15" ht="15" customHeight="1">
      <c r="A84" s="46" t="s">
        <v>138</v>
      </c>
      <c r="B84" s="27" t="s">
        <v>864</v>
      </c>
      <c r="C84" s="27" t="s">
        <v>141</v>
      </c>
      <c r="D84" s="142">
        <v>1241.2</v>
      </c>
      <c r="E84" s="13"/>
      <c r="F84" s="75" t="s">
        <v>137</v>
      </c>
      <c r="G84" s="53"/>
      <c r="H84" s="13"/>
      <c r="L84" s="42"/>
      <c r="M84" s="71"/>
      <c r="N84" s="49"/>
      <c r="O84" s="49"/>
    </row>
    <row r="85" spans="1:15" ht="15" customHeight="1">
      <c r="A85" s="46" t="s">
        <v>138</v>
      </c>
      <c r="B85" s="27" t="s">
        <v>866</v>
      </c>
      <c r="C85" s="27" t="s">
        <v>141</v>
      </c>
      <c r="D85" s="142">
        <v>1241.2</v>
      </c>
      <c r="E85" s="13"/>
      <c r="F85" s="75" t="s">
        <v>137</v>
      </c>
      <c r="G85" s="53"/>
      <c r="H85" s="13"/>
      <c r="L85" s="42"/>
      <c r="M85" s="71"/>
      <c r="N85" s="49"/>
      <c r="O85" s="49"/>
    </row>
    <row r="86" spans="1:15" ht="15" customHeight="1">
      <c r="A86" s="46" t="s">
        <v>138</v>
      </c>
      <c r="B86" s="27" t="s">
        <v>867</v>
      </c>
      <c r="C86" s="27" t="s">
        <v>141</v>
      </c>
      <c r="D86" s="142">
        <v>1241.2</v>
      </c>
      <c r="E86" s="13"/>
      <c r="F86" s="75" t="s">
        <v>137</v>
      </c>
      <c r="G86" s="53"/>
      <c r="H86" s="13"/>
      <c r="L86" s="42"/>
      <c r="M86" s="71"/>
      <c r="N86" s="49"/>
      <c r="O86" s="49"/>
    </row>
    <row r="87" spans="1:15" ht="15" customHeight="1">
      <c r="A87" s="46" t="s">
        <v>138</v>
      </c>
      <c r="B87" s="109" t="s">
        <v>724</v>
      </c>
      <c r="C87" s="27" t="s">
        <v>141</v>
      </c>
      <c r="D87" s="141">
        <v>6299.96</v>
      </c>
      <c r="E87" s="13" t="s">
        <v>137</v>
      </c>
      <c r="F87" s="75" t="s">
        <v>190</v>
      </c>
      <c r="G87" s="53"/>
      <c r="H87" s="13"/>
      <c r="L87" s="42"/>
      <c r="M87" s="71"/>
      <c r="N87" s="49"/>
      <c r="O87" s="49"/>
    </row>
    <row r="88" spans="1:15" ht="15" customHeight="1">
      <c r="A88" s="46" t="s">
        <v>138</v>
      </c>
      <c r="B88" s="111" t="s">
        <v>320</v>
      </c>
      <c r="C88" s="27" t="s">
        <v>141</v>
      </c>
      <c r="D88" s="141">
        <v>6299.96</v>
      </c>
      <c r="E88" s="13"/>
      <c r="F88" s="75" t="s">
        <v>190</v>
      </c>
      <c r="G88" s="53"/>
      <c r="H88" s="13"/>
      <c r="L88" s="42"/>
      <c r="M88" s="71"/>
      <c r="N88" s="49"/>
      <c r="O88" s="49"/>
    </row>
    <row r="89" spans="1:15" ht="15" customHeight="1">
      <c r="A89" s="46" t="s">
        <v>138</v>
      </c>
      <c r="B89" s="109" t="s">
        <v>308</v>
      </c>
      <c r="C89" s="27" t="s">
        <v>141</v>
      </c>
      <c r="D89" s="141">
        <v>6299.96</v>
      </c>
      <c r="E89" s="13" t="s">
        <v>225</v>
      </c>
      <c r="F89" s="75" t="s">
        <v>190</v>
      </c>
      <c r="G89" s="53"/>
      <c r="H89" s="13"/>
      <c r="L89" s="42"/>
      <c r="M89" s="71"/>
      <c r="N89" s="49"/>
      <c r="O89" s="49"/>
    </row>
    <row r="90" spans="1:15" ht="15" customHeight="1">
      <c r="A90" s="46" t="s">
        <v>138</v>
      </c>
      <c r="B90" s="27" t="s">
        <v>715</v>
      </c>
      <c r="C90" s="27" t="s">
        <v>141</v>
      </c>
      <c r="D90" s="141">
        <v>6299.96</v>
      </c>
      <c r="E90" s="13"/>
      <c r="F90" s="75" t="s">
        <v>190</v>
      </c>
      <c r="G90" s="53"/>
      <c r="H90" s="13"/>
      <c r="L90" s="42"/>
      <c r="M90" s="71"/>
      <c r="N90" s="49"/>
      <c r="O90" s="49"/>
    </row>
    <row r="91" spans="1:15" ht="15" customHeight="1" thickBot="1">
      <c r="A91" s="310" t="s">
        <v>138</v>
      </c>
      <c r="B91" s="86" t="s">
        <v>884</v>
      </c>
      <c r="C91" s="86" t="s">
        <v>141</v>
      </c>
      <c r="D91" s="107">
        <v>13682.8</v>
      </c>
      <c r="E91" s="88"/>
      <c r="F91" s="89" t="s">
        <v>190</v>
      </c>
      <c r="G91" s="316"/>
      <c r="H91" s="88"/>
      <c r="I91" s="91"/>
      <c r="J91" s="92"/>
      <c r="K91" s="91"/>
      <c r="L91" s="93"/>
      <c r="M91" s="94"/>
      <c r="N91" s="95"/>
      <c r="O91" s="49"/>
    </row>
    <row r="92" spans="1:15" ht="15" customHeight="1" thickBot="1">
      <c r="A92" s="312" t="s">
        <v>138</v>
      </c>
      <c r="B92" s="97" t="s">
        <v>869</v>
      </c>
      <c r="C92" s="97" t="s">
        <v>242</v>
      </c>
      <c r="D92" s="152">
        <v>1241.2</v>
      </c>
      <c r="E92" s="99"/>
      <c r="F92" s="100" t="s">
        <v>137</v>
      </c>
      <c r="G92" s="153"/>
      <c r="H92" s="99"/>
      <c r="I92" s="102"/>
      <c r="J92" s="103"/>
      <c r="K92" s="102"/>
      <c r="L92" s="104"/>
      <c r="M92" s="105"/>
      <c r="N92" s="106"/>
      <c r="O92" s="49"/>
    </row>
    <row r="93" spans="1:15" ht="15" customHeight="1">
      <c r="A93" s="46" t="s">
        <v>138</v>
      </c>
      <c r="B93" s="109" t="s">
        <v>747</v>
      </c>
      <c r="C93" s="27" t="s">
        <v>390</v>
      </c>
      <c r="D93" s="5">
        <v>-35999.440000000002</v>
      </c>
      <c r="E93" s="13" t="s">
        <v>226</v>
      </c>
      <c r="F93" s="75" t="s">
        <v>190</v>
      </c>
      <c r="G93" s="151"/>
      <c r="H93" s="13"/>
      <c r="L93" s="42"/>
      <c r="M93" s="71"/>
      <c r="N93" s="49"/>
      <c r="O93" s="49"/>
    </row>
    <row r="94" spans="1:15" ht="15" customHeight="1">
      <c r="A94" s="46" t="s">
        <v>138</v>
      </c>
      <c r="B94" s="109" t="s">
        <v>747</v>
      </c>
      <c r="C94" s="27" t="s">
        <v>390</v>
      </c>
      <c r="D94" s="141">
        <v>35999.440000000002</v>
      </c>
      <c r="E94" s="13" t="s">
        <v>226</v>
      </c>
      <c r="F94" s="75" t="s">
        <v>190</v>
      </c>
      <c r="G94" s="53"/>
      <c r="H94" s="13"/>
      <c r="L94" s="42"/>
      <c r="M94" s="71"/>
      <c r="N94" s="49"/>
      <c r="O94" s="49"/>
    </row>
    <row r="95" spans="1:15" ht="15" customHeight="1" thickBot="1">
      <c r="A95" s="310" t="s">
        <v>138</v>
      </c>
      <c r="B95" s="86" t="s">
        <v>890</v>
      </c>
      <c r="C95" s="86" t="s">
        <v>390</v>
      </c>
      <c r="D95" s="107">
        <v>35999.440000000002</v>
      </c>
      <c r="E95" s="88"/>
      <c r="F95" s="89" t="s">
        <v>190</v>
      </c>
      <c r="G95" s="149"/>
      <c r="H95" s="88"/>
      <c r="I95" s="91"/>
      <c r="J95" s="92"/>
      <c r="K95" s="91"/>
      <c r="L95" s="93"/>
      <c r="M95" s="94"/>
      <c r="N95" s="95"/>
      <c r="O95" s="49"/>
    </row>
    <row r="96" spans="1:15" ht="15" customHeight="1">
      <c r="A96" s="46" t="s">
        <v>138</v>
      </c>
      <c r="B96" s="109" t="s">
        <v>729</v>
      </c>
      <c r="C96" s="27" t="s">
        <v>457</v>
      </c>
      <c r="D96" s="141">
        <v>8181.48</v>
      </c>
      <c r="E96" s="13" t="s">
        <v>133</v>
      </c>
      <c r="F96" s="75" t="s">
        <v>190</v>
      </c>
      <c r="G96" s="151"/>
      <c r="H96" s="13"/>
      <c r="L96" s="42"/>
      <c r="M96" s="71"/>
      <c r="N96" s="49"/>
      <c r="O96" s="49"/>
    </row>
    <row r="97" spans="1:15" ht="15" customHeight="1">
      <c r="A97" s="46" t="s">
        <v>138</v>
      </c>
      <c r="B97" s="111" t="s">
        <v>874</v>
      </c>
      <c r="C97" s="27" t="s">
        <v>457</v>
      </c>
      <c r="D97" s="141">
        <v>8181.48</v>
      </c>
      <c r="E97" s="13"/>
      <c r="F97" s="75" t="s">
        <v>190</v>
      </c>
      <c r="G97" s="151"/>
      <c r="H97" s="13"/>
      <c r="L97" s="42"/>
      <c r="M97" s="71"/>
      <c r="N97" s="49"/>
      <c r="O97" s="49"/>
    </row>
    <row r="98" spans="1:15" ht="15" customHeight="1">
      <c r="A98" s="46"/>
      <c r="B98" s="109" t="s">
        <v>729</v>
      </c>
      <c r="C98" s="27" t="s">
        <v>457</v>
      </c>
      <c r="D98" s="144">
        <v>-8181.48</v>
      </c>
      <c r="E98" s="13" t="s">
        <v>133</v>
      </c>
      <c r="F98" s="75" t="s">
        <v>190</v>
      </c>
      <c r="G98" s="151"/>
      <c r="H98" s="13"/>
      <c r="L98" s="42"/>
      <c r="M98" s="71"/>
      <c r="N98" s="49"/>
      <c r="O98" s="49"/>
    </row>
    <row r="99" spans="1:15" ht="15" customHeight="1">
      <c r="A99" s="46" t="s">
        <v>138</v>
      </c>
      <c r="B99" s="111" t="s">
        <v>875</v>
      </c>
      <c r="C99" s="27" t="s">
        <v>457</v>
      </c>
      <c r="D99" s="141">
        <v>8181.48</v>
      </c>
      <c r="E99" s="13"/>
      <c r="F99" s="75" t="s">
        <v>190</v>
      </c>
      <c r="G99" s="53"/>
      <c r="H99" s="13"/>
      <c r="L99" s="42"/>
      <c r="M99" s="71"/>
      <c r="N99" s="49"/>
      <c r="O99" s="49"/>
    </row>
    <row r="100" spans="1:15" ht="15" customHeight="1" thickBot="1">
      <c r="A100" s="310" t="s">
        <v>138</v>
      </c>
      <c r="B100" s="112" t="s">
        <v>876</v>
      </c>
      <c r="C100" s="86" t="s">
        <v>457</v>
      </c>
      <c r="D100" s="107">
        <v>8887.92</v>
      </c>
      <c r="E100" s="88"/>
      <c r="F100" s="89" t="s">
        <v>190</v>
      </c>
      <c r="G100" s="316"/>
      <c r="H100" s="88"/>
      <c r="I100" s="91"/>
      <c r="J100" s="92"/>
      <c r="K100" s="91"/>
      <c r="L100" s="93"/>
      <c r="M100" s="94"/>
      <c r="N100" s="95"/>
      <c r="O100" s="49"/>
    </row>
    <row r="101" spans="1:15" ht="15" customHeight="1">
      <c r="A101" s="46" t="s">
        <v>138</v>
      </c>
      <c r="B101" s="323" t="s">
        <v>829</v>
      </c>
      <c r="C101" s="27"/>
      <c r="D101" s="300">
        <v>-11544.06</v>
      </c>
      <c r="E101" s="13"/>
      <c r="F101" s="75" t="s">
        <v>190</v>
      </c>
      <c r="G101" s="151"/>
      <c r="H101" s="13"/>
      <c r="L101" s="42"/>
      <c r="M101" s="71"/>
      <c r="N101" s="49"/>
      <c r="O101" s="49"/>
    </row>
    <row r="102" spans="1:15" ht="15" customHeight="1">
      <c r="A102" s="46" t="s">
        <v>138</v>
      </c>
      <c r="B102" s="323" t="s">
        <v>829</v>
      </c>
      <c r="C102" s="27"/>
      <c r="D102" s="300">
        <v>-1482.48</v>
      </c>
      <c r="E102" s="13"/>
      <c r="F102" s="75" t="s">
        <v>190</v>
      </c>
      <c r="G102" s="53"/>
      <c r="H102" s="13"/>
      <c r="L102" s="42"/>
      <c r="M102" s="71"/>
      <c r="N102" s="49"/>
      <c r="O102" s="49"/>
    </row>
    <row r="103" spans="1:15" ht="15" customHeight="1">
      <c r="A103" s="46" t="s">
        <v>138</v>
      </c>
      <c r="B103" s="323" t="s">
        <v>829</v>
      </c>
      <c r="C103" s="27"/>
      <c r="D103" s="300">
        <v>-1160</v>
      </c>
      <c r="E103" s="13"/>
      <c r="F103" s="75" t="s">
        <v>190</v>
      </c>
      <c r="G103" s="53"/>
      <c r="H103" s="13"/>
      <c r="L103" s="42"/>
      <c r="M103" s="71"/>
      <c r="N103" s="49"/>
      <c r="O103" s="49"/>
    </row>
    <row r="104" spans="1:15" ht="15" customHeight="1">
      <c r="A104" s="46" t="s">
        <v>138</v>
      </c>
      <c r="B104" s="323" t="s">
        <v>829</v>
      </c>
      <c r="C104" s="27"/>
      <c r="D104" s="300">
        <v>-2320</v>
      </c>
      <c r="E104" s="13"/>
      <c r="F104" s="75" t="s">
        <v>190</v>
      </c>
      <c r="G104" s="53"/>
      <c r="H104" s="13"/>
      <c r="L104" s="42"/>
      <c r="M104" s="71"/>
      <c r="N104" s="49"/>
      <c r="O104" s="49"/>
    </row>
    <row r="105" spans="1:15" ht="15" customHeight="1">
      <c r="A105" s="46" t="s">
        <v>138</v>
      </c>
      <c r="B105" s="323" t="s">
        <v>829</v>
      </c>
      <c r="C105" s="27"/>
      <c r="D105" s="299">
        <v>-858.34</v>
      </c>
      <c r="E105" s="13"/>
      <c r="F105" s="75" t="s">
        <v>190</v>
      </c>
      <c r="G105" s="53"/>
      <c r="H105" s="13"/>
      <c r="L105" s="42"/>
      <c r="M105" s="71"/>
      <c r="N105" s="49"/>
      <c r="O105" s="49"/>
    </row>
    <row r="106" spans="1:15" ht="15" customHeight="1">
      <c r="A106" s="46" t="s">
        <v>138</v>
      </c>
      <c r="B106" s="323" t="s">
        <v>829</v>
      </c>
      <c r="C106" s="27"/>
      <c r="D106" s="300">
        <v>-5766.95</v>
      </c>
      <c r="E106" s="13"/>
      <c r="F106" s="75" t="s">
        <v>190</v>
      </c>
      <c r="G106" s="53"/>
      <c r="H106" s="13"/>
      <c r="L106" s="42"/>
      <c r="M106" s="71"/>
      <c r="N106" s="49"/>
      <c r="O106" s="49"/>
    </row>
    <row r="107" spans="1:15" ht="15" customHeight="1">
      <c r="A107" s="46" t="s">
        <v>138</v>
      </c>
      <c r="B107" s="323" t="s">
        <v>829</v>
      </c>
      <c r="C107" s="27"/>
      <c r="D107" s="299">
        <v>-406</v>
      </c>
      <c r="E107" s="13"/>
      <c r="F107" s="75" t="s">
        <v>190</v>
      </c>
      <c r="G107" s="53"/>
      <c r="H107" s="13"/>
      <c r="L107" s="42"/>
      <c r="M107" s="71"/>
      <c r="N107" s="49"/>
      <c r="O107" s="49"/>
    </row>
    <row r="108" spans="1:15" ht="15" customHeight="1">
      <c r="A108" s="46"/>
      <c r="B108" s="323" t="s">
        <v>829</v>
      </c>
      <c r="C108" s="27"/>
      <c r="D108" s="299">
        <v>-406</v>
      </c>
      <c r="E108" s="13"/>
      <c r="F108" s="75" t="s">
        <v>190</v>
      </c>
      <c r="G108" s="53"/>
      <c r="H108" s="13"/>
      <c r="L108" s="42"/>
      <c r="M108" s="71"/>
      <c r="N108" s="49"/>
      <c r="O108" s="49"/>
    </row>
    <row r="109" spans="1:15" ht="15" customHeight="1">
      <c r="A109" s="46"/>
      <c r="B109" s="323" t="s">
        <v>829</v>
      </c>
      <c r="C109" s="27"/>
      <c r="D109" s="300">
        <v>-10511.66</v>
      </c>
      <c r="E109" s="13"/>
      <c r="F109" s="75" t="s">
        <v>190</v>
      </c>
      <c r="G109" s="53"/>
      <c r="H109" s="13"/>
      <c r="L109" s="42"/>
      <c r="M109" s="71"/>
      <c r="N109" s="49"/>
      <c r="O109" s="49"/>
    </row>
    <row r="110" spans="1:15" ht="15" customHeight="1">
      <c r="A110" s="46"/>
      <c r="B110" s="47"/>
      <c r="C110" s="47"/>
      <c r="D110" s="55"/>
      <c r="E110" s="13"/>
      <c r="F110" s="75"/>
      <c r="G110" s="53"/>
      <c r="H110" s="13"/>
      <c r="L110" s="42"/>
      <c r="M110" s="71"/>
      <c r="N110" s="49"/>
      <c r="O110" s="49"/>
    </row>
    <row r="111" spans="1:15" ht="15" customHeight="1">
      <c r="A111" s="46"/>
      <c r="B111" s="61"/>
      <c r="C111" s="61"/>
      <c r="D111" s="65"/>
      <c r="E111" s="13"/>
      <c r="F111" s="75"/>
      <c r="G111" s="151"/>
      <c r="H111" s="13"/>
      <c r="L111" s="42"/>
      <c r="M111" s="71"/>
      <c r="N111" s="49"/>
      <c r="O111" s="49"/>
    </row>
    <row r="112" spans="1:15" ht="15" customHeight="1">
      <c r="A112" s="46"/>
      <c r="B112" s="47"/>
      <c r="C112" s="47"/>
      <c r="D112" s="53"/>
      <c r="E112" s="13"/>
      <c r="F112" s="75"/>
      <c r="G112" s="53"/>
      <c r="H112" s="13"/>
      <c r="L112" s="42"/>
      <c r="M112" s="71"/>
      <c r="N112" s="49"/>
      <c r="O112" s="49"/>
    </row>
    <row r="113" spans="1:15" ht="15" customHeight="1">
      <c r="A113" s="46"/>
      <c r="B113" s="47"/>
      <c r="C113" s="47"/>
      <c r="D113" s="53"/>
      <c r="E113" s="13"/>
      <c r="F113" s="75"/>
      <c r="G113" s="53"/>
      <c r="H113" s="13"/>
      <c r="L113" s="42"/>
      <c r="M113" s="71"/>
      <c r="N113" s="49"/>
      <c r="O113" s="49"/>
    </row>
    <row r="114" spans="1:15" ht="15" customHeight="1">
      <c r="A114" s="46"/>
      <c r="B114" s="47"/>
      <c r="C114" s="47"/>
      <c r="D114" s="53"/>
      <c r="E114" s="13"/>
      <c r="F114" s="75"/>
      <c r="G114" s="53"/>
      <c r="H114" s="13"/>
      <c r="L114" s="42"/>
      <c r="M114" s="71"/>
      <c r="N114" s="49"/>
      <c r="O114" s="49"/>
    </row>
    <row r="115" spans="1:15" ht="15" customHeight="1">
      <c r="A115" s="64"/>
      <c r="B115" s="79"/>
      <c r="C115" s="61"/>
      <c r="D115" s="65"/>
      <c r="E115" s="13"/>
      <c r="F115" s="75"/>
      <c r="G115" s="52"/>
      <c r="H115" s="13"/>
      <c r="L115" s="42"/>
      <c r="M115" s="71"/>
      <c r="N115" s="49"/>
      <c r="O115" s="49"/>
    </row>
    <row r="116" spans="1:15" ht="15" customHeight="1">
      <c r="A116" s="64"/>
      <c r="B116" s="79"/>
      <c r="C116" s="61"/>
      <c r="D116" s="65">
        <f>SUM(D5:D115)</f>
        <v>297352.39000000036</v>
      </c>
      <c r="E116" s="65"/>
      <c r="F116" s="65"/>
      <c r="G116" s="65">
        <f>SUM(G5:G115)</f>
        <v>0</v>
      </c>
      <c r="H116" s="65"/>
      <c r="I116" s="65"/>
      <c r="J116" s="84">
        <f>SUM(J5:J115)</f>
        <v>0</v>
      </c>
      <c r="K116" s="65"/>
      <c r="L116" s="65">
        <f>SUM(L5:L115)</f>
        <v>0</v>
      </c>
      <c r="M116" s="65">
        <f>SUM(M5:M115)</f>
        <v>0</v>
      </c>
      <c r="N116" s="65"/>
      <c r="O116" s="49"/>
    </row>
    <row r="117" spans="1:15" ht="15" customHeight="1">
      <c r="A117" s="64"/>
      <c r="B117" s="79"/>
      <c r="C117" s="61"/>
      <c r="D117" s="65"/>
      <c r="E117" s="13"/>
      <c r="F117" s="75"/>
      <c r="G117" s="65"/>
      <c r="H117" s="13"/>
      <c r="L117" s="42"/>
      <c r="M117" s="71"/>
      <c r="N117" s="49"/>
      <c r="O117" s="49"/>
    </row>
    <row r="118" spans="1:15" ht="15" customHeight="1">
      <c r="A118" s="46"/>
      <c r="B118" s="47"/>
      <c r="C118" s="47"/>
      <c r="D118" s="55"/>
      <c r="E118" s="13"/>
      <c r="F118" s="70"/>
      <c r="L118" s="42"/>
      <c r="M118" s="71"/>
      <c r="N118" s="49"/>
      <c r="O118" s="49"/>
    </row>
    <row r="119" spans="1:15" ht="12.75">
      <c r="A119" s="46"/>
      <c r="B119" s="47"/>
      <c r="C119" s="47"/>
      <c r="D119" s="65"/>
      <c r="E119" s="65"/>
      <c r="F119" s="65"/>
      <c r="G119" s="65"/>
      <c r="H119" s="65"/>
      <c r="I119" s="65"/>
      <c r="J119" s="84"/>
      <c r="K119" s="65"/>
      <c r="L119" s="65"/>
      <c r="M119" s="65"/>
      <c r="N119" s="80"/>
      <c r="O119" s="49"/>
    </row>
    <row r="120" spans="1:15" ht="12.75">
      <c r="A120" s="46"/>
      <c r="B120" s="47"/>
      <c r="C120" s="47"/>
      <c r="D120" s="52"/>
      <c r="E120" s="13"/>
      <c r="F120" s="65"/>
      <c r="G120" s="73"/>
      <c r="H120" s="73"/>
      <c r="I120" s="73"/>
      <c r="J120" s="77"/>
      <c r="K120" s="73"/>
      <c r="L120" s="73"/>
      <c r="M120" s="154">
        <f>L116+M116-G116</f>
        <v>0</v>
      </c>
      <c r="N120" s="81"/>
      <c r="O120" s="54"/>
    </row>
    <row r="121" spans="1:15" ht="12.75">
      <c r="A121" s="46"/>
      <c r="B121" s="47"/>
      <c r="C121" s="47"/>
      <c r="D121" s="52"/>
      <c r="E121" s="13"/>
      <c r="F121" s="73"/>
      <c r="G121" s="73"/>
      <c r="H121" s="73"/>
      <c r="I121" s="73"/>
      <c r="J121" s="77"/>
      <c r="K121" s="73"/>
      <c r="L121" s="73"/>
      <c r="M121" s="81"/>
      <c r="N121" s="81"/>
      <c r="O121" s="54"/>
    </row>
    <row r="122" spans="1:15" ht="12.75">
      <c r="A122" s="46"/>
      <c r="B122" s="47"/>
      <c r="C122" s="47"/>
      <c r="D122" s="52"/>
      <c r="E122" s="13"/>
      <c r="F122" s="73"/>
      <c r="G122" s="73"/>
      <c r="H122" s="73"/>
      <c r="I122" s="73"/>
      <c r="J122" s="77"/>
      <c r="K122" s="73"/>
      <c r="L122" s="73"/>
      <c r="M122" s="81"/>
      <c r="N122" s="81"/>
      <c r="O122" s="54"/>
    </row>
    <row r="123" spans="1:15" ht="12.75">
      <c r="A123" s="46"/>
      <c r="B123" s="47"/>
      <c r="C123" s="47"/>
      <c r="D123" s="52"/>
      <c r="E123" s="13"/>
      <c r="F123" s="73"/>
      <c r="G123" s="82"/>
      <c r="H123" s="82"/>
      <c r="I123" s="83"/>
      <c r="J123" s="77"/>
      <c r="K123" s="73"/>
      <c r="L123" s="73"/>
      <c r="M123" s="81"/>
      <c r="N123" s="81"/>
      <c r="O123" s="54"/>
    </row>
    <row r="124" spans="1:15" ht="12.75">
      <c r="A124" s="46"/>
      <c r="B124" s="47"/>
      <c r="C124" s="47"/>
      <c r="D124" s="52"/>
      <c r="E124" s="13"/>
      <c r="F124" s="73"/>
      <c r="G124" s="73"/>
      <c r="H124" s="73"/>
      <c r="I124" s="73"/>
      <c r="J124" s="77"/>
      <c r="K124" s="73"/>
      <c r="L124" s="73"/>
      <c r="M124" s="81"/>
      <c r="N124" s="81"/>
      <c r="O124" s="54"/>
    </row>
    <row r="125" spans="1:15" ht="12.75">
      <c r="A125" s="46"/>
      <c r="B125" s="47"/>
      <c r="C125" s="47"/>
      <c r="D125" s="52"/>
      <c r="E125" s="13"/>
      <c r="F125" s="73"/>
      <c r="G125" s="73"/>
      <c r="H125" s="73"/>
      <c r="I125" s="73"/>
      <c r="J125" s="77"/>
      <c r="K125" s="73"/>
      <c r="L125" s="73"/>
      <c r="M125" s="81"/>
      <c r="N125" s="81"/>
      <c r="O125" s="54"/>
    </row>
    <row r="126" spans="1:15" ht="12.75">
      <c r="A126" s="46"/>
      <c r="B126" s="47"/>
      <c r="C126" s="47"/>
      <c r="D126" s="52"/>
      <c r="E126" s="13"/>
      <c r="F126" s="73"/>
      <c r="G126" s="83"/>
      <c r="H126" s="83"/>
      <c r="I126" s="83"/>
      <c r="J126" s="77"/>
      <c r="K126" s="73"/>
      <c r="L126" s="73"/>
      <c r="M126" s="81"/>
      <c r="N126" s="81"/>
      <c r="O126" s="54"/>
    </row>
    <row r="127" spans="1:15" ht="12.75">
      <c r="A127" s="46"/>
      <c r="B127" s="47"/>
      <c r="C127" s="47"/>
      <c r="D127" s="52"/>
      <c r="E127" s="13"/>
      <c r="F127" s="73"/>
      <c r="G127" s="73"/>
      <c r="H127" s="73"/>
      <c r="I127" s="73"/>
      <c r="J127" s="77"/>
      <c r="K127" s="73"/>
      <c r="L127" s="73"/>
      <c r="M127" s="81"/>
      <c r="N127" s="81"/>
      <c r="O127" s="54"/>
    </row>
    <row r="128" spans="1:15" ht="12.75">
      <c r="A128" s="46"/>
      <c r="B128" s="47"/>
      <c r="C128" s="47"/>
      <c r="D128" s="52"/>
      <c r="E128" s="13"/>
      <c r="F128" s="73"/>
      <c r="G128" s="73"/>
      <c r="H128" s="73"/>
      <c r="I128" s="73"/>
      <c r="J128" s="77"/>
      <c r="K128" s="73"/>
      <c r="L128" s="73"/>
      <c r="M128" s="81"/>
      <c r="N128" s="81"/>
      <c r="O128" s="54"/>
    </row>
    <row r="129" spans="1:15" ht="12.75">
      <c r="A129" s="46"/>
      <c r="B129" s="47"/>
      <c r="C129" s="73"/>
      <c r="D129" s="81"/>
      <c r="E129" s="13"/>
      <c r="F129" s="73"/>
      <c r="G129" s="73"/>
      <c r="H129" s="73"/>
      <c r="I129" s="73"/>
      <c r="J129" s="77"/>
      <c r="K129" s="73"/>
      <c r="L129" s="73"/>
      <c r="M129" s="81"/>
      <c r="N129" s="81"/>
      <c r="O129" s="54"/>
    </row>
    <row r="130" spans="1:15" ht="12.75">
      <c r="A130" s="46"/>
      <c r="B130" s="47"/>
      <c r="C130" s="73"/>
      <c r="D130" s="81"/>
      <c r="E130" s="13"/>
      <c r="F130" s="73"/>
      <c r="G130" s="73"/>
      <c r="H130" s="73"/>
      <c r="I130" s="73"/>
      <c r="J130" s="77"/>
      <c r="K130" s="73"/>
      <c r="L130" s="73"/>
      <c r="M130" s="81"/>
      <c r="N130" s="81"/>
      <c r="O130" s="54"/>
    </row>
    <row r="131" spans="1:15" ht="12.75">
      <c r="A131" s="46"/>
      <c r="B131" s="47"/>
      <c r="C131" s="47"/>
      <c r="D131" s="52"/>
      <c r="E131" s="13"/>
      <c r="F131" s="73"/>
      <c r="G131" s="73"/>
      <c r="H131" s="73"/>
      <c r="I131" s="73"/>
      <c r="J131" s="77"/>
      <c r="K131" s="73"/>
      <c r="L131" s="73"/>
      <c r="M131" s="81"/>
      <c r="N131" s="81"/>
      <c r="O131" s="54"/>
    </row>
    <row r="132" spans="1:15" ht="12.75">
      <c r="A132" s="46"/>
      <c r="B132" s="47"/>
      <c r="C132" s="47"/>
      <c r="D132" s="52"/>
      <c r="E132" s="13"/>
      <c r="F132" s="73"/>
      <c r="G132" s="73"/>
      <c r="H132" s="73"/>
      <c r="I132" s="73"/>
      <c r="J132" s="77"/>
      <c r="K132" s="73"/>
      <c r="L132" s="73"/>
      <c r="M132" s="81"/>
      <c r="N132" s="81"/>
      <c r="O132" s="54"/>
    </row>
    <row r="133" spans="1:15" ht="12.75">
      <c r="A133" s="46"/>
      <c r="B133" s="47"/>
      <c r="C133" s="47"/>
      <c r="D133" s="48"/>
      <c r="E133" s="13"/>
      <c r="F133"/>
      <c r="G133"/>
      <c r="H133"/>
      <c r="I133"/>
      <c r="J133" s="74"/>
      <c r="K133"/>
      <c r="L133"/>
      <c r="M133" s="54"/>
      <c r="N133" s="54"/>
      <c r="O133" s="54"/>
    </row>
    <row r="134" spans="1:15" ht="12.75">
      <c r="A134" s="46"/>
      <c r="B134" s="47"/>
      <c r="C134" s="47"/>
      <c r="D134" s="48"/>
      <c r="E134" s="13"/>
      <c r="F134"/>
      <c r="G134"/>
      <c r="H134"/>
      <c r="I134"/>
      <c r="J134" s="74"/>
      <c r="K134"/>
      <c r="L134"/>
      <c r="M134" s="54"/>
      <c r="N134" s="54"/>
      <c r="O134" s="54"/>
    </row>
    <row r="135" spans="1:15">
      <c r="A135" s="66"/>
      <c r="B135" s="40" t="s">
        <v>25</v>
      </c>
      <c r="E135" s="40"/>
      <c r="M135" s="45"/>
      <c r="N135" s="49"/>
      <c r="O135" s="49"/>
    </row>
    <row r="136" spans="1:15">
      <c r="A136" s="59"/>
      <c r="B136" s="40" t="s">
        <v>127</v>
      </c>
      <c r="E136" s="40"/>
      <c r="M136" s="45"/>
      <c r="N136" s="49"/>
      <c r="O136" s="49"/>
    </row>
    <row r="137" spans="1:15">
      <c r="A137" s="60"/>
      <c r="B137" s="40" t="s">
        <v>161</v>
      </c>
      <c r="E137" s="40"/>
      <c r="M137" s="45"/>
      <c r="N137" s="49"/>
      <c r="O137" s="49"/>
    </row>
    <row r="138" spans="1:15">
      <c r="M138" s="45"/>
      <c r="N138" s="49"/>
      <c r="O138" s="49"/>
    </row>
    <row r="139" spans="1:15">
      <c r="M139" s="45"/>
      <c r="N139" s="49"/>
      <c r="O139" s="49"/>
    </row>
    <row r="140" spans="1:15">
      <c r="M140" s="45"/>
      <c r="N140" s="49"/>
      <c r="O140" s="49"/>
    </row>
    <row r="141" spans="1:15">
      <c r="M141" s="45"/>
      <c r="N141" s="49"/>
      <c r="O141" s="49"/>
    </row>
    <row r="142" spans="1:15">
      <c r="M142" s="45"/>
      <c r="N142" s="49"/>
      <c r="O142" s="49"/>
    </row>
    <row r="143" spans="1:15">
      <c r="M143" s="45"/>
      <c r="N143" s="49"/>
      <c r="O143" s="49"/>
    </row>
    <row r="144" spans="1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  <row r="222" spans="13:15">
      <c r="M222" s="45"/>
      <c r="N222" s="49"/>
      <c r="O222" s="49"/>
    </row>
    <row r="223" spans="13:15">
      <c r="M223" s="45"/>
      <c r="N223" s="49"/>
      <c r="O223" s="49"/>
    </row>
    <row r="224" spans="13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  <row r="227" spans="13:15">
      <c r="M227" s="45"/>
      <c r="N227" s="49"/>
      <c r="O227" s="49"/>
    </row>
    <row r="228" spans="13:15">
      <c r="M228" s="45"/>
      <c r="N228" s="49"/>
      <c r="O228" s="49"/>
    </row>
    <row r="229" spans="13:15">
      <c r="M229" s="45"/>
      <c r="N229" s="49"/>
      <c r="O229" s="49"/>
    </row>
    <row r="230" spans="13:15">
      <c r="M230" s="45"/>
      <c r="N230" s="49"/>
      <c r="O230" s="49"/>
    </row>
    <row r="231" spans="13:15">
      <c r="M231" s="45"/>
      <c r="N231" s="49"/>
      <c r="O231" s="49"/>
    </row>
    <row r="232" spans="13:15">
      <c r="M232" s="45"/>
      <c r="N232" s="49"/>
      <c r="O232" s="49"/>
    </row>
    <row r="233" spans="13:15">
      <c r="M233" s="45"/>
      <c r="N233" s="49"/>
      <c r="O233" s="49"/>
    </row>
  </sheetData>
  <autoFilter ref="A4:N119"/>
  <mergeCells count="2">
    <mergeCell ref="A3:E3"/>
    <mergeCell ref="K2:M2"/>
  </mergeCells>
  <phoneticPr fontId="0" type="noConversion"/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"/>
  <sheetViews>
    <sheetView topLeftCell="A151" workbookViewId="0">
      <selection activeCell="G178" sqref="G178"/>
    </sheetView>
  </sheetViews>
  <sheetFormatPr baseColWidth="10" defaultRowHeight="12.75"/>
  <cols>
    <col min="6" max="6" width="19.85546875" bestFit="1" customWidth="1"/>
    <col min="7" max="7" width="11.7109375" bestFit="1" customWidth="1"/>
  </cols>
  <sheetData>
    <row r="1" spans="1:8">
      <c r="A1" s="343" t="s">
        <v>5147</v>
      </c>
      <c r="B1" s="343">
        <v>7300040106</v>
      </c>
      <c r="C1" s="343" t="s">
        <v>2730</v>
      </c>
      <c r="D1" s="343" t="s">
        <v>5125</v>
      </c>
      <c r="E1" s="343" t="s">
        <v>5122</v>
      </c>
      <c r="F1" s="343" t="s">
        <v>2731</v>
      </c>
      <c r="G1" s="344">
        <v>-18456.759999999998</v>
      </c>
    </row>
    <row r="2" spans="1:8">
      <c r="A2" s="343" t="s">
        <v>5147</v>
      </c>
      <c r="B2" s="343">
        <v>7300040110</v>
      </c>
      <c r="C2" s="343" t="s">
        <v>2730</v>
      </c>
      <c r="D2" s="343" t="s">
        <v>4966</v>
      </c>
      <c r="E2" s="343" t="s">
        <v>5126</v>
      </c>
      <c r="F2" s="343" t="s">
        <v>2731</v>
      </c>
      <c r="G2" s="344">
        <v>-7200.12</v>
      </c>
    </row>
    <row r="3" spans="1:8">
      <c r="A3" s="343" t="s">
        <v>5147</v>
      </c>
      <c r="B3" s="343">
        <v>7300040111</v>
      </c>
      <c r="C3" s="343" t="s">
        <v>2730</v>
      </c>
      <c r="D3" s="343" t="s">
        <v>5063</v>
      </c>
      <c r="E3" s="343" t="s">
        <v>5126</v>
      </c>
      <c r="F3" s="343" t="s">
        <v>2731</v>
      </c>
      <c r="G3" s="344">
        <v>-7200.12</v>
      </c>
    </row>
    <row r="4" spans="1:8">
      <c r="A4" s="343" t="s">
        <v>5179</v>
      </c>
      <c r="B4" s="343">
        <v>7300040961</v>
      </c>
      <c r="C4" s="343" t="s">
        <v>2730</v>
      </c>
      <c r="D4" s="343" t="s">
        <v>3546</v>
      </c>
      <c r="E4" s="343" t="s">
        <v>5142</v>
      </c>
      <c r="F4" s="343" t="s">
        <v>2731</v>
      </c>
      <c r="G4" s="344">
        <v>-7200.12</v>
      </c>
    </row>
    <row r="5" spans="1:8">
      <c r="A5" s="343" t="s">
        <v>5179</v>
      </c>
      <c r="B5" s="343">
        <v>7300040962</v>
      </c>
      <c r="C5" s="343" t="s">
        <v>2730</v>
      </c>
      <c r="D5" s="343" t="s">
        <v>4989</v>
      </c>
      <c r="E5" s="343" t="s">
        <v>5142</v>
      </c>
      <c r="F5" s="343" t="s">
        <v>2731</v>
      </c>
      <c r="G5" s="344">
        <v>-35999.440000000002</v>
      </c>
    </row>
    <row r="6" spans="1:8">
      <c r="A6" s="343" t="s">
        <v>5179</v>
      </c>
      <c r="B6" s="343">
        <v>7300040963</v>
      </c>
      <c r="C6" s="343" t="s">
        <v>2730</v>
      </c>
      <c r="D6" s="343" t="s">
        <v>4850</v>
      </c>
      <c r="E6" s="343" t="s">
        <v>4751</v>
      </c>
      <c r="F6" s="343" t="s">
        <v>2731</v>
      </c>
      <c r="G6" s="344">
        <v>-8117.68</v>
      </c>
    </row>
    <row r="7" spans="1:8">
      <c r="A7" s="343" t="s">
        <v>5179</v>
      </c>
      <c r="B7" s="343">
        <v>7300040964</v>
      </c>
      <c r="C7" s="343" t="s">
        <v>2730</v>
      </c>
      <c r="D7" s="343" t="s">
        <v>2671</v>
      </c>
      <c r="E7" s="343" t="s">
        <v>4751</v>
      </c>
      <c r="F7" s="343" t="s">
        <v>2731</v>
      </c>
      <c r="G7" s="344">
        <v>-8117.68</v>
      </c>
    </row>
    <row r="8" spans="1:8">
      <c r="A8" s="343" t="s">
        <v>5196</v>
      </c>
      <c r="B8" s="343">
        <v>7300042113</v>
      </c>
      <c r="C8" s="343" t="s">
        <v>2730</v>
      </c>
      <c r="D8" s="343" t="s">
        <v>4156</v>
      </c>
      <c r="E8" s="343" t="s">
        <v>5148</v>
      </c>
      <c r="F8" s="343" t="s">
        <v>2731</v>
      </c>
      <c r="G8" s="344">
        <v>-7200.12</v>
      </c>
    </row>
    <row r="9" spans="1:8">
      <c r="A9" s="343" t="s">
        <v>5196</v>
      </c>
      <c r="B9" s="343">
        <v>7300042114</v>
      </c>
      <c r="C9" s="343" t="s">
        <v>2730</v>
      </c>
      <c r="D9" s="343" t="s">
        <v>4343</v>
      </c>
      <c r="E9" s="343" t="s">
        <v>5140</v>
      </c>
      <c r="F9" s="343" t="s">
        <v>2731</v>
      </c>
      <c r="G9" s="344">
        <v>-21428.68</v>
      </c>
    </row>
    <row r="10" spans="1:8">
      <c r="A10" s="343" t="s">
        <v>5196</v>
      </c>
      <c r="B10" s="343">
        <v>7300042120</v>
      </c>
      <c r="C10" s="343" t="s">
        <v>2730</v>
      </c>
      <c r="D10" s="343" t="s">
        <v>4245</v>
      </c>
      <c r="E10" s="343" t="s">
        <v>5126</v>
      </c>
      <c r="F10" s="343" t="s">
        <v>2731</v>
      </c>
      <c r="G10" s="344">
        <v>-7200.12</v>
      </c>
    </row>
    <row r="11" spans="1:8">
      <c r="A11" s="343" t="s">
        <v>5202</v>
      </c>
      <c r="B11" s="343">
        <v>7300042381</v>
      </c>
      <c r="C11" s="343" t="s">
        <v>2730</v>
      </c>
      <c r="D11" s="343" t="s">
        <v>2666</v>
      </c>
      <c r="E11" s="343" t="s">
        <v>4100</v>
      </c>
      <c r="F11" s="343" t="s">
        <v>2731</v>
      </c>
      <c r="G11" s="344">
        <v>-8117.68</v>
      </c>
    </row>
    <row r="12" spans="1:8">
      <c r="A12" s="343" t="s">
        <v>5202</v>
      </c>
      <c r="B12" s="343">
        <v>7300042384</v>
      </c>
      <c r="C12" s="343" t="s">
        <v>2730</v>
      </c>
      <c r="D12" s="343" t="s">
        <v>5136</v>
      </c>
      <c r="E12" s="343" t="s">
        <v>5134</v>
      </c>
      <c r="F12" s="343" t="s">
        <v>2731</v>
      </c>
      <c r="G12" s="344">
        <v>-13500.08</v>
      </c>
    </row>
    <row r="13" spans="1:8">
      <c r="A13" t="s">
        <v>5117</v>
      </c>
      <c r="B13">
        <v>7400208879</v>
      </c>
      <c r="C13" t="s">
        <v>2742</v>
      </c>
      <c r="D13" t="s">
        <v>5118</v>
      </c>
      <c r="E13" t="s">
        <v>5119</v>
      </c>
      <c r="F13" t="s">
        <v>2834</v>
      </c>
      <c r="G13" s="2">
        <v>14316.72</v>
      </c>
      <c r="H13" t="s">
        <v>5120</v>
      </c>
    </row>
    <row r="14" spans="1:8">
      <c r="A14" t="s">
        <v>5117</v>
      </c>
      <c r="B14">
        <v>7400208883</v>
      </c>
      <c r="C14" t="s">
        <v>2742</v>
      </c>
      <c r="D14" t="s">
        <v>4985</v>
      </c>
      <c r="E14" t="s">
        <v>5119</v>
      </c>
      <c r="F14" t="s">
        <v>2834</v>
      </c>
      <c r="G14" s="2">
        <v>14316.72</v>
      </c>
      <c r="H14" t="s">
        <v>5120</v>
      </c>
    </row>
    <row r="15" spans="1:8">
      <c r="A15" t="s">
        <v>5117</v>
      </c>
      <c r="B15">
        <v>7400208886</v>
      </c>
      <c r="C15" t="s">
        <v>2742</v>
      </c>
      <c r="D15" t="s">
        <v>4858</v>
      </c>
      <c r="E15" t="s">
        <v>5119</v>
      </c>
      <c r="F15" t="s">
        <v>2834</v>
      </c>
      <c r="G15" s="2">
        <v>11456.16</v>
      </c>
      <c r="H15" t="s">
        <v>5120</v>
      </c>
    </row>
    <row r="16" spans="1:8">
      <c r="A16" t="s">
        <v>5117</v>
      </c>
      <c r="B16">
        <v>7400208889</v>
      </c>
      <c r="C16" t="s">
        <v>2742</v>
      </c>
      <c r="D16" t="s">
        <v>5121</v>
      </c>
      <c r="E16" t="s">
        <v>5119</v>
      </c>
      <c r="F16" t="s">
        <v>2834</v>
      </c>
      <c r="G16" s="2">
        <v>11456.16</v>
      </c>
      <c r="H16" t="s">
        <v>5120</v>
      </c>
    </row>
    <row r="17" spans="1:8">
      <c r="A17" t="s">
        <v>5117</v>
      </c>
      <c r="B17">
        <v>7400208892</v>
      </c>
      <c r="C17" t="s">
        <v>2742</v>
      </c>
      <c r="D17" t="s">
        <v>962</v>
      </c>
      <c r="E17" t="s">
        <v>5122</v>
      </c>
      <c r="F17" t="s">
        <v>2834</v>
      </c>
      <c r="G17" s="2">
        <v>9227.7999999999993</v>
      </c>
      <c r="H17" t="s">
        <v>5120</v>
      </c>
    </row>
    <row r="18" spans="1:8">
      <c r="A18" t="s">
        <v>5117</v>
      </c>
      <c r="B18">
        <v>7400208895</v>
      </c>
      <c r="C18" t="s">
        <v>2742</v>
      </c>
      <c r="D18" t="s">
        <v>3309</v>
      </c>
      <c r="E18" t="s">
        <v>5122</v>
      </c>
      <c r="F18" t="s">
        <v>2834</v>
      </c>
      <c r="G18" s="2">
        <v>9227.7999999999993</v>
      </c>
      <c r="H18" t="s">
        <v>5120</v>
      </c>
    </row>
    <row r="19" spans="1:8">
      <c r="A19" t="s">
        <v>5117</v>
      </c>
      <c r="B19">
        <v>7400208898</v>
      </c>
      <c r="C19" t="s">
        <v>2742</v>
      </c>
      <c r="D19" t="s">
        <v>5123</v>
      </c>
      <c r="E19" t="s">
        <v>5122</v>
      </c>
      <c r="F19" t="s">
        <v>2834</v>
      </c>
      <c r="G19" s="2">
        <v>14316.72</v>
      </c>
      <c r="H19" t="s">
        <v>5120</v>
      </c>
    </row>
    <row r="20" spans="1:8">
      <c r="A20" t="s">
        <v>5117</v>
      </c>
      <c r="B20">
        <v>7400208901</v>
      </c>
      <c r="C20" t="s">
        <v>2742</v>
      </c>
      <c r="D20" t="s">
        <v>4730</v>
      </c>
      <c r="E20" t="s">
        <v>5122</v>
      </c>
      <c r="F20" t="s">
        <v>2834</v>
      </c>
      <c r="G20" s="2">
        <v>18456.759999999998</v>
      </c>
      <c r="H20" t="s">
        <v>5120</v>
      </c>
    </row>
    <row r="21" spans="1:8">
      <c r="A21" t="s">
        <v>5117</v>
      </c>
      <c r="B21">
        <v>7400208904</v>
      </c>
      <c r="C21" t="s">
        <v>2742</v>
      </c>
      <c r="D21" t="s">
        <v>4644</v>
      </c>
      <c r="E21" t="s">
        <v>5122</v>
      </c>
      <c r="F21" t="s">
        <v>2834</v>
      </c>
      <c r="G21" s="2">
        <v>14316.72</v>
      </c>
      <c r="H21" t="s">
        <v>5120</v>
      </c>
    </row>
    <row r="22" spans="1:8">
      <c r="A22" t="s">
        <v>5117</v>
      </c>
      <c r="B22">
        <v>7400208907</v>
      </c>
      <c r="C22" t="s">
        <v>2742</v>
      </c>
      <c r="D22" t="s">
        <v>5124</v>
      </c>
      <c r="E22" t="s">
        <v>5122</v>
      </c>
      <c r="F22" t="s">
        <v>2834</v>
      </c>
      <c r="G22" s="2">
        <v>18456.759999999998</v>
      </c>
      <c r="H22" t="s">
        <v>5120</v>
      </c>
    </row>
    <row r="23" spans="1:8">
      <c r="A23" t="s">
        <v>5117</v>
      </c>
      <c r="B23">
        <v>7400208910</v>
      </c>
      <c r="C23" t="s">
        <v>2742</v>
      </c>
      <c r="D23" t="s">
        <v>5125</v>
      </c>
      <c r="E23" t="s">
        <v>5122</v>
      </c>
      <c r="F23" t="s">
        <v>2834</v>
      </c>
      <c r="G23" s="2">
        <v>18456.759999999998</v>
      </c>
      <c r="H23" t="s">
        <v>5120</v>
      </c>
    </row>
    <row r="24" spans="1:8">
      <c r="A24" t="s">
        <v>5117</v>
      </c>
      <c r="B24">
        <v>7400208913</v>
      </c>
      <c r="C24" t="s">
        <v>2742</v>
      </c>
      <c r="D24" t="s">
        <v>4973</v>
      </c>
      <c r="E24" t="s">
        <v>5122</v>
      </c>
      <c r="F24" t="s">
        <v>2834</v>
      </c>
      <c r="G24" s="2">
        <v>18456.759999999998</v>
      </c>
      <c r="H24" t="s">
        <v>5120</v>
      </c>
    </row>
    <row r="25" spans="1:8">
      <c r="A25" t="s">
        <v>5117</v>
      </c>
      <c r="B25">
        <v>7400208916</v>
      </c>
      <c r="C25" t="s">
        <v>2742</v>
      </c>
      <c r="D25" t="s">
        <v>3732</v>
      </c>
      <c r="E25" t="s">
        <v>5126</v>
      </c>
      <c r="F25" t="s">
        <v>2834</v>
      </c>
      <c r="G25" s="2">
        <v>7990.08</v>
      </c>
      <c r="H25" t="s">
        <v>5120</v>
      </c>
    </row>
    <row r="26" spans="1:8">
      <c r="A26" t="s">
        <v>5117</v>
      </c>
      <c r="B26">
        <v>7400208917</v>
      </c>
      <c r="C26" t="s">
        <v>2742</v>
      </c>
      <c r="D26" t="s">
        <v>5127</v>
      </c>
      <c r="E26" t="s">
        <v>5122</v>
      </c>
      <c r="F26" t="s">
        <v>2834</v>
      </c>
      <c r="G26" s="2">
        <v>13408.44</v>
      </c>
      <c r="H26" t="s">
        <v>5120</v>
      </c>
    </row>
    <row r="27" spans="1:8">
      <c r="A27" t="s">
        <v>5117</v>
      </c>
      <c r="B27">
        <v>7400208920</v>
      </c>
      <c r="C27" t="s">
        <v>2742</v>
      </c>
      <c r="D27" t="s">
        <v>4770</v>
      </c>
      <c r="E27" t="s">
        <v>5126</v>
      </c>
      <c r="F27" t="s">
        <v>2834</v>
      </c>
      <c r="G27" s="2">
        <v>7990.08</v>
      </c>
      <c r="H27" t="s">
        <v>5120</v>
      </c>
    </row>
    <row r="28" spans="1:8">
      <c r="A28" t="s">
        <v>5117</v>
      </c>
      <c r="B28">
        <v>7400208921</v>
      </c>
      <c r="C28" t="s">
        <v>2742</v>
      </c>
      <c r="D28" t="s">
        <v>4857</v>
      </c>
      <c r="E28" t="s">
        <v>5122</v>
      </c>
      <c r="F28" t="s">
        <v>2834</v>
      </c>
      <c r="G28" s="2">
        <v>11456.16</v>
      </c>
      <c r="H28" t="s">
        <v>5120</v>
      </c>
    </row>
    <row r="29" spans="1:8">
      <c r="A29" t="s">
        <v>5117</v>
      </c>
      <c r="B29">
        <v>7400208924</v>
      </c>
      <c r="C29" t="s">
        <v>2742</v>
      </c>
      <c r="D29" t="s">
        <v>4744</v>
      </c>
      <c r="E29" t="s">
        <v>5126</v>
      </c>
      <c r="F29" t="s">
        <v>2834</v>
      </c>
      <c r="G29" s="2">
        <v>7990.08</v>
      </c>
      <c r="H29" t="s">
        <v>5120</v>
      </c>
    </row>
    <row r="30" spans="1:8">
      <c r="A30" t="s">
        <v>5117</v>
      </c>
      <c r="B30">
        <v>7400208925</v>
      </c>
      <c r="C30" t="s">
        <v>2742</v>
      </c>
      <c r="D30" t="s">
        <v>2519</v>
      </c>
      <c r="E30" t="s">
        <v>5122</v>
      </c>
      <c r="F30" t="s">
        <v>2834</v>
      </c>
      <c r="G30" s="2">
        <v>11456.16</v>
      </c>
      <c r="H30" t="s">
        <v>5120</v>
      </c>
    </row>
    <row r="31" spans="1:8">
      <c r="A31" t="s">
        <v>5117</v>
      </c>
      <c r="B31">
        <v>7400208928</v>
      </c>
      <c r="C31" t="s">
        <v>2742</v>
      </c>
      <c r="D31" t="s">
        <v>4745</v>
      </c>
      <c r="E31" t="s">
        <v>5126</v>
      </c>
      <c r="F31" t="s">
        <v>2834</v>
      </c>
      <c r="G31" s="2">
        <v>7990.08</v>
      </c>
      <c r="H31" t="s">
        <v>5120</v>
      </c>
    </row>
    <row r="32" spans="1:8">
      <c r="A32" t="s">
        <v>5117</v>
      </c>
      <c r="B32">
        <v>7400208929</v>
      </c>
      <c r="C32" t="s">
        <v>2742</v>
      </c>
      <c r="D32" t="s">
        <v>4986</v>
      </c>
      <c r="E32" t="s">
        <v>5122</v>
      </c>
      <c r="F32" t="s">
        <v>2834</v>
      </c>
      <c r="G32" s="2">
        <v>11456.16</v>
      </c>
      <c r="H32" t="s">
        <v>5120</v>
      </c>
    </row>
    <row r="33" spans="1:8">
      <c r="A33" t="s">
        <v>5117</v>
      </c>
      <c r="B33">
        <v>7400208932</v>
      </c>
      <c r="C33" t="s">
        <v>2742</v>
      </c>
      <c r="D33" t="s">
        <v>4746</v>
      </c>
      <c r="E33" t="s">
        <v>5126</v>
      </c>
      <c r="F33" t="s">
        <v>2834</v>
      </c>
      <c r="G33" s="2">
        <v>7990.08</v>
      </c>
      <c r="H33" t="s">
        <v>5120</v>
      </c>
    </row>
    <row r="34" spans="1:8">
      <c r="A34" t="s">
        <v>5117</v>
      </c>
      <c r="B34">
        <v>7400208933</v>
      </c>
      <c r="C34" t="s">
        <v>2742</v>
      </c>
      <c r="D34" t="s">
        <v>5128</v>
      </c>
      <c r="E34" t="s">
        <v>5122</v>
      </c>
      <c r="F34" t="s">
        <v>2834</v>
      </c>
      <c r="G34" s="2">
        <v>11456.16</v>
      </c>
      <c r="H34" t="s">
        <v>5120</v>
      </c>
    </row>
    <row r="35" spans="1:8">
      <c r="A35" t="s">
        <v>5117</v>
      </c>
      <c r="B35">
        <v>7400208936</v>
      </c>
      <c r="C35" t="s">
        <v>2742</v>
      </c>
      <c r="D35" t="s">
        <v>5129</v>
      </c>
      <c r="E35" t="s">
        <v>5126</v>
      </c>
      <c r="F35" t="s">
        <v>2834</v>
      </c>
      <c r="G35" s="2">
        <v>7990.08</v>
      </c>
      <c r="H35" t="s">
        <v>5120</v>
      </c>
    </row>
    <row r="36" spans="1:8">
      <c r="A36" t="s">
        <v>5117</v>
      </c>
      <c r="B36">
        <v>7400208937</v>
      </c>
      <c r="C36" t="s">
        <v>2742</v>
      </c>
      <c r="D36" t="s">
        <v>5130</v>
      </c>
      <c r="E36" t="s">
        <v>5122</v>
      </c>
      <c r="F36" t="s">
        <v>2834</v>
      </c>
      <c r="G36" s="2">
        <v>11456.16</v>
      </c>
      <c r="H36" t="s">
        <v>5120</v>
      </c>
    </row>
    <row r="37" spans="1:8">
      <c r="A37" t="s">
        <v>5117</v>
      </c>
      <c r="B37">
        <v>7400208939</v>
      </c>
      <c r="C37" t="s">
        <v>2742</v>
      </c>
      <c r="D37" t="s">
        <v>5068</v>
      </c>
      <c r="E37" t="s">
        <v>5126</v>
      </c>
      <c r="F37" t="s">
        <v>2834</v>
      </c>
      <c r="G37" s="2">
        <v>7927.44</v>
      </c>
      <c r="H37" t="s">
        <v>5120</v>
      </c>
    </row>
    <row r="38" spans="1:8">
      <c r="A38" t="s">
        <v>5117</v>
      </c>
      <c r="B38">
        <v>7400208940</v>
      </c>
      <c r="C38" t="s">
        <v>2742</v>
      </c>
      <c r="D38" t="s">
        <v>5131</v>
      </c>
      <c r="E38" t="s">
        <v>5122</v>
      </c>
      <c r="F38" t="s">
        <v>2834</v>
      </c>
      <c r="G38" s="2">
        <v>11456.16</v>
      </c>
      <c r="H38" t="s">
        <v>5120</v>
      </c>
    </row>
    <row r="39" spans="1:8">
      <c r="A39" t="s">
        <v>5117</v>
      </c>
      <c r="B39">
        <v>7400208942</v>
      </c>
      <c r="C39" t="s">
        <v>2742</v>
      </c>
      <c r="D39" t="s">
        <v>4981</v>
      </c>
      <c r="E39" t="s">
        <v>5126</v>
      </c>
      <c r="F39" t="s">
        <v>2834</v>
      </c>
      <c r="G39" s="2">
        <v>7990.08</v>
      </c>
      <c r="H39" t="s">
        <v>5120</v>
      </c>
    </row>
    <row r="40" spans="1:8">
      <c r="A40" t="s">
        <v>5117</v>
      </c>
      <c r="B40">
        <v>7400208944</v>
      </c>
      <c r="C40" t="s">
        <v>2742</v>
      </c>
      <c r="D40" t="s">
        <v>3632</v>
      </c>
      <c r="E40" t="s">
        <v>5132</v>
      </c>
      <c r="F40" t="s">
        <v>2834</v>
      </c>
      <c r="G40" s="2">
        <v>21428.68</v>
      </c>
      <c r="H40" t="s">
        <v>5120</v>
      </c>
    </row>
    <row r="41" spans="1:8">
      <c r="A41" t="s">
        <v>5117</v>
      </c>
      <c r="B41">
        <v>7400208945</v>
      </c>
      <c r="C41" t="s">
        <v>2742</v>
      </c>
      <c r="D41" t="s">
        <v>4982</v>
      </c>
      <c r="E41" t="s">
        <v>5126</v>
      </c>
      <c r="F41" t="s">
        <v>2834</v>
      </c>
      <c r="G41" s="2">
        <v>7927.44</v>
      </c>
      <c r="H41" t="s">
        <v>5120</v>
      </c>
    </row>
    <row r="42" spans="1:8">
      <c r="A42" t="s">
        <v>5117</v>
      </c>
      <c r="B42">
        <v>7400208947</v>
      </c>
      <c r="C42" t="s">
        <v>2742</v>
      </c>
      <c r="D42" t="s">
        <v>4080</v>
      </c>
      <c r="E42" t="s">
        <v>5133</v>
      </c>
      <c r="F42" t="s">
        <v>2834</v>
      </c>
      <c r="G42" s="2">
        <v>9459.7999999999993</v>
      </c>
      <c r="H42" t="s">
        <v>5120</v>
      </c>
    </row>
    <row r="43" spans="1:8">
      <c r="A43" t="s">
        <v>5117</v>
      </c>
      <c r="B43">
        <v>7400208948</v>
      </c>
      <c r="C43" t="s">
        <v>2742</v>
      </c>
      <c r="D43" t="s">
        <v>3140</v>
      </c>
      <c r="E43" t="s">
        <v>5126</v>
      </c>
      <c r="F43" t="s">
        <v>2834</v>
      </c>
      <c r="G43" s="2">
        <v>7200.12</v>
      </c>
      <c r="H43" t="s">
        <v>5120</v>
      </c>
    </row>
    <row r="44" spans="1:8">
      <c r="A44" t="s">
        <v>5117</v>
      </c>
      <c r="B44">
        <v>7400208950</v>
      </c>
      <c r="C44" t="s">
        <v>2742</v>
      </c>
      <c r="D44" t="s">
        <v>4325</v>
      </c>
      <c r="E44" t="s">
        <v>5134</v>
      </c>
      <c r="F44" t="s">
        <v>2834</v>
      </c>
      <c r="G44" s="2">
        <v>35999.440000000002</v>
      </c>
      <c r="H44" t="s">
        <v>5120</v>
      </c>
    </row>
    <row r="45" spans="1:8">
      <c r="A45" t="s">
        <v>5117</v>
      </c>
      <c r="B45">
        <v>7400208951</v>
      </c>
      <c r="C45" t="s">
        <v>2742</v>
      </c>
      <c r="D45" t="s">
        <v>5135</v>
      </c>
      <c r="E45" t="s">
        <v>5126</v>
      </c>
      <c r="F45" t="s">
        <v>2834</v>
      </c>
      <c r="G45" s="2">
        <v>7200.12</v>
      </c>
      <c r="H45" t="s">
        <v>5120</v>
      </c>
    </row>
    <row r="46" spans="1:8">
      <c r="A46" t="s">
        <v>5117</v>
      </c>
      <c r="B46">
        <v>7400208953</v>
      </c>
      <c r="C46" t="s">
        <v>2742</v>
      </c>
      <c r="D46" t="s">
        <v>5136</v>
      </c>
      <c r="E46" t="s">
        <v>5134</v>
      </c>
      <c r="F46" t="s">
        <v>2834</v>
      </c>
      <c r="G46" s="2">
        <v>13500.08</v>
      </c>
      <c r="H46" t="s">
        <v>5120</v>
      </c>
    </row>
    <row r="47" spans="1:8">
      <c r="A47" t="s">
        <v>5117</v>
      </c>
      <c r="B47">
        <v>7400208954</v>
      </c>
      <c r="C47" t="s">
        <v>2742</v>
      </c>
      <c r="D47" t="s">
        <v>3639</v>
      </c>
      <c r="E47" t="s">
        <v>5126</v>
      </c>
      <c r="F47" t="s">
        <v>2834</v>
      </c>
      <c r="G47" s="2">
        <v>7200.12</v>
      </c>
      <c r="H47" t="s">
        <v>5120</v>
      </c>
    </row>
    <row r="48" spans="1:8">
      <c r="A48" t="s">
        <v>5117</v>
      </c>
      <c r="B48">
        <v>7400208956</v>
      </c>
      <c r="C48" t="s">
        <v>2742</v>
      </c>
      <c r="D48" t="s">
        <v>4765</v>
      </c>
      <c r="E48" t="s">
        <v>5134</v>
      </c>
      <c r="F48" t="s">
        <v>2834</v>
      </c>
      <c r="G48" s="2">
        <v>7990.08</v>
      </c>
      <c r="H48" t="s">
        <v>5120</v>
      </c>
    </row>
    <row r="49" spans="1:8">
      <c r="A49" t="s">
        <v>5117</v>
      </c>
      <c r="B49">
        <v>7400208957</v>
      </c>
      <c r="C49" t="s">
        <v>2742</v>
      </c>
      <c r="D49" t="s">
        <v>4533</v>
      </c>
      <c r="E49" t="s">
        <v>5126</v>
      </c>
      <c r="F49" t="s">
        <v>2834</v>
      </c>
      <c r="G49" s="2">
        <v>7200.12</v>
      </c>
      <c r="H49" t="s">
        <v>5120</v>
      </c>
    </row>
    <row r="50" spans="1:8">
      <c r="A50" t="s">
        <v>5117</v>
      </c>
      <c r="B50">
        <v>7400208959</v>
      </c>
      <c r="C50" t="s">
        <v>2742</v>
      </c>
      <c r="D50" t="s">
        <v>4600</v>
      </c>
      <c r="E50" t="s">
        <v>5134</v>
      </c>
      <c r="F50" t="s">
        <v>2834</v>
      </c>
      <c r="G50" s="2">
        <v>7990.08</v>
      </c>
      <c r="H50" t="s">
        <v>5120</v>
      </c>
    </row>
    <row r="51" spans="1:8">
      <c r="A51" t="s">
        <v>5117</v>
      </c>
      <c r="B51">
        <v>7400208960</v>
      </c>
      <c r="C51" t="s">
        <v>2742</v>
      </c>
      <c r="D51" t="s">
        <v>4245</v>
      </c>
      <c r="E51" t="s">
        <v>5126</v>
      </c>
      <c r="F51" t="s">
        <v>2834</v>
      </c>
      <c r="G51" s="2">
        <v>7200.12</v>
      </c>
      <c r="H51" t="s">
        <v>5120</v>
      </c>
    </row>
    <row r="52" spans="1:8">
      <c r="A52" t="s">
        <v>5117</v>
      </c>
      <c r="B52">
        <v>7400208962</v>
      </c>
      <c r="C52" t="s">
        <v>2742</v>
      </c>
      <c r="D52" t="s">
        <v>4651</v>
      </c>
      <c r="E52" t="s">
        <v>5134</v>
      </c>
      <c r="F52" t="s">
        <v>2834</v>
      </c>
      <c r="G52" s="2">
        <v>7990.08</v>
      </c>
      <c r="H52" t="s">
        <v>5120</v>
      </c>
    </row>
    <row r="53" spans="1:8">
      <c r="A53" t="s">
        <v>5117</v>
      </c>
      <c r="B53">
        <v>7400208963</v>
      </c>
      <c r="C53" t="s">
        <v>2742</v>
      </c>
      <c r="D53" t="s">
        <v>4238</v>
      </c>
      <c r="E53" t="s">
        <v>5126</v>
      </c>
      <c r="F53" t="s">
        <v>2834</v>
      </c>
      <c r="G53" s="2">
        <v>7200.12</v>
      </c>
      <c r="H53" t="s">
        <v>5120</v>
      </c>
    </row>
    <row r="54" spans="1:8">
      <c r="A54" t="s">
        <v>5117</v>
      </c>
      <c r="B54">
        <v>7400208965</v>
      </c>
      <c r="C54" t="s">
        <v>2742</v>
      </c>
      <c r="D54" t="s">
        <v>5137</v>
      </c>
      <c r="E54" t="s">
        <v>5134</v>
      </c>
      <c r="F54" t="s">
        <v>2834</v>
      </c>
      <c r="G54" s="2">
        <v>7927.44</v>
      </c>
      <c r="H54" t="s">
        <v>5120</v>
      </c>
    </row>
    <row r="55" spans="1:8">
      <c r="A55" t="s">
        <v>5117</v>
      </c>
      <c r="B55">
        <v>7400208967</v>
      </c>
      <c r="C55" t="s">
        <v>2742</v>
      </c>
      <c r="D55" t="s">
        <v>4524</v>
      </c>
      <c r="E55" t="s">
        <v>5126</v>
      </c>
      <c r="F55" t="s">
        <v>2834</v>
      </c>
      <c r="G55" s="2">
        <v>7200.12</v>
      </c>
      <c r="H55" t="s">
        <v>5120</v>
      </c>
    </row>
    <row r="56" spans="1:8">
      <c r="A56" t="s">
        <v>5117</v>
      </c>
      <c r="B56">
        <v>7400208969</v>
      </c>
      <c r="C56" t="s">
        <v>2742</v>
      </c>
      <c r="D56" t="s">
        <v>4332</v>
      </c>
      <c r="E56" t="s">
        <v>5138</v>
      </c>
      <c r="F56" t="s">
        <v>2834</v>
      </c>
      <c r="G56" s="2">
        <v>5268.72</v>
      </c>
      <c r="H56" t="s">
        <v>5120</v>
      </c>
    </row>
    <row r="57" spans="1:8">
      <c r="A57" t="s">
        <v>5117</v>
      </c>
      <c r="B57">
        <v>7400208971</v>
      </c>
      <c r="C57" t="s">
        <v>2742</v>
      </c>
      <c r="D57" t="s">
        <v>4738</v>
      </c>
      <c r="E57" t="s">
        <v>5126</v>
      </c>
      <c r="F57" t="s">
        <v>2834</v>
      </c>
      <c r="G57" s="2">
        <v>7200.12</v>
      </c>
      <c r="H57" t="s">
        <v>5120</v>
      </c>
    </row>
    <row r="58" spans="1:8">
      <c r="A58" t="s">
        <v>5117</v>
      </c>
      <c r="B58">
        <v>7400208973</v>
      </c>
      <c r="C58" t="s">
        <v>2742</v>
      </c>
      <c r="D58" t="s">
        <v>4648</v>
      </c>
      <c r="E58" t="s">
        <v>5138</v>
      </c>
      <c r="F58" t="s">
        <v>2834</v>
      </c>
      <c r="G58" s="2">
        <v>12333.12</v>
      </c>
      <c r="H58" t="s">
        <v>5120</v>
      </c>
    </row>
    <row r="59" spans="1:8">
      <c r="A59" t="s">
        <v>5117</v>
      </c>
      <c r="B59">
        <v>7400208975</v>
      </c>
      <c r="C59" t="s">
        <v>2742</v>
      </c>
      <c r="D59" t="s">
        <v>5139</v>
      </c>
      <c r="E59" t="s">
        <v>5126</v>
      </c>
      <c r="F59" t="s">
        <v>2834</v>
      </c>
      <c r="G59" s="2">
        <v>7200.12</v>
      </c>
      <c r="H59" t="s">
        <v>5120</v>
      </c>
    </row>
    <row r="60" spans="1:8">
      <c r="A60" t="s">
        <v>5117</v>
      </c>
      <c r="B60">
        <v>7400208977</v>
      </c>
      <c r="C60" t="s">
        <v>2742</v>
      </c>
      <c r="D60" t="s">
        <v>4343</v>
      </c>
      <c r="E60" t="s">
        <v>5140</v>
      </c>
      <c r="F60" t="s">
        <v>2834</v>
      </c>
      <c r="G60" s="2">
        <v>21428.68</v>
      </c>
      <c r="H60" t="s">
        <v>5120</v>
      </c>
    </row>
    <row r="61" spans="1:8">
      <c r="A61" t="s">
        <v>5117</v>
      </c>
      <c r="B61">
        <v>7400208979</v>
      </c>
      <c r="C61" t="s">
        <v>2742</v>
      </c>
      <c r="D61" t="s">
        <v>5063</v>
      </c>
      <c r="E61" t="s">
        <v>5126</v>
      </c>
      <c r="F61" t="s">
        <v>2834</v>
      </c>
      <c r="G61" s="2">
        <v>7200.12</v>
      </c>
      <c r="H61" t="s">
        <v>5120</v>
      </c>
    </row>
    <row r="62" spans="1:8">
      <c r="A62" t="s">
        <v>5117</v>
      </c>
      <c r="B62">
        <v>7400208981</v>
      </c>
      <c r="C62" t="s">
        <v>2742</v>
      </c>
      <c r="D62" t="s">
        <v>4342</v>
      </c>
      <c r="E62" t="s">
        <v>5140</v>
      </c>
      <c r="F62" t="s">
        <v>2834</v>
      </c>
      <c r="G62" s="2">
        <v>21428.68</v>
      </c>
      <c r="H62" t="s">
        <v>5120</v>
      </c>
    </row>
    <row r="63" spans="1:8">
      <c r="A63" t="s">
        <v>5117</v>
      </c>
      <c r="B63">
        <v>7400208983</v>
      </c>
      <c r="C63" t="s">
        <v>2742</v>
      </c>
      <c r="D63" t="s">
        <v>4840</v>
      </c>
      <c r="E63" t="s">
        <v>5126</v>
      </c>
      <c r="F63" t="s">
        <v>2834</v>
      </c>
      <c r="G63" s="2">
        <v>7200.12</v>
      </c>
      <c r="H63" t="s">
        <v>5120</v>
      </c>
    </row>
    <row r="64" spans="1:8">
      <c r="A64" t="s">
        <v>5117</v>
      </c>
      <c r="B64">
        <v>7400208984</v>
      </c>
      <c r="C64" t="s">
        <v>2742</v>
      </c>
      <c r="D64" t="s">
        <v>5141</v>
      </c>
      <c r="E64" t="s">
        <v>5140</v>
      </c>
      <c r="F64" t="s">
        <v>2834</v>
      </c>
      <c r="G64" s="2">
        <v>21428.68</v>
      </c>
      <c r="H64" t="s">
        <v>5120</v>
      </c>
    </row>
    <row r="65" spans="1:8">
      <c r="A65" t="s">
        <v>5117</v>
      </c>
      <c r="B65">
        <v>7400208986</v>
      </c>
      <c r="C65" t="s">
        <v>2742</v>
      </c>
      <c r="D65" t="s">
        <v>4774</v>
      </c>
      <c r="E65" t="s">
        <v>5126</v>
      </c>
      <c r="F65" t="s">
        <v>2834</v>
      </c>
      <c r="G65" s="2">
        <v>7200.12</v>
      </c>
      <c r="H65" t="s">
        <v>5120</v>
      </c>
    </row>
    <row r="66" spans="1:8">
      <c r="A66" t="s">
        <v>5117</v>
      </c>
      <c r="B66">
        <v>7400208987</v>
      </c>
      <c r="C66" t="s">
        <v>2742</v>
      </c>
      <c r="D66" t="s">
        <v>4936</v>
      </c>
      <c r="E66" t="s">
        <v>5140</v>
      </c>
      <c r="F66" t="s">
        <v>2834</v>
      </c>
      <c r="G66" s="2">
        <v>21428.68</v>
      </c>
      <c r="H66" t="s">
        <v>5120</v>
      </c>
    </row>
    <row r="67" spans="1:8">
      <c r="A67" t="s">
        <v>5117</v>
      </c>
      <c r="B67">
        <v>7400208989</v>
      </c>
      <c r="C67" t="s">
        <v>2742</v>
      </c>
      <c r="D67" t="s">
        <v>4865</v>
      </c>
      <c r="E67" t="s">
        <v>5126</v>
      </c>
      <c r="F67" t="s">
        <v>2834</v>
      </c>
      <c r="G67" s="2">
        <v>7200.12</v>
      </c>
      <c r="H67" t="s">
        <v>5120</v>
      </c>
    </row>
    <row r="68" spans="1:8">
      <c r="A68" t="s">
        <v>5117</v>
      </c>
      <c r="B68">
        <v>7400208990</v>
      </c>
      <c r="C68" t="s">
        <v>2742</v>
      </c>
      <c r="D68" t="s">
        <v>4989</v>
      </c>
      <c r="E68" t="s">
        <v>5142</v>
      </c>
      <c r="F68" t="s">
        <v>2834</v>
      </c>
      <c r="G68" s="2">
        <v>35999.440000000002</v>
      </c>
      <c r="H68" t="s">
        <v>5120</v>
      </c>
    </row>
    <row r="69" spans="1:8">
      <c r="A69" t="s">
        <v>5117</v>
      </c>
      <c r="B69">
        <v>7400208992</v>
      </c>
      <c r="C69" t="s">
        <v>2742</v>
      </c>
      <c r="D69" t="s">
        <v>4963</v>
      </c>
      <c r="E69" t="s">
        <v>5126</v>
      </c>
      <c r="F69" t="s">
        <v>2834</v>
      </c>
      <c r="G69" s="2">
        <v>7200.12</v>
      </c>
      <c r="H69" t="s">
        <v>5120</v>
      </c>
    </row>
    <row r="70" spans="1:8">
      <c r="A70" t="s">
        <v>5117</v>
      </c>
      <c r="B70">
        <v>7400208993</v>
      </c>
      <c r="C70" t="s">
        <v>2742</v>
      </c>
      <c r="D70" t="s">
        <v>3463</v>
      </c>
      <c r="E70" t="s">
        <v>5142</v>
      </c>
      <c r="F70" t="s">
        <v>2834</v>
      </c>
      <c r="G70" s="2">
        <v>9100.2000000000007</v>
      </c>
      <c r="H70" t="s">
        <v>5120</v>
      </c>
    </row>
    <row r="71" spans="1:8">
      <c r="A71" t="s">
        <v>5117</v>
      </c>
      <c r="B71">
        <v>7400208995</v>
      </c>
      <c r="C71" t="s">
        <v>2742</v>
      </c>
      <c r="D71" t="s">
        <v>5143</v>
      </c>
      <c r="E71" t="s">
        <v>5126</v>
      </c>
      <c r="F71" t="s">
        <v>2834</v>
      </c>
      <c r="G71" s="2">
        <v>7200.12</v>
      </c>
      <c r="H71" t="s">
        <v>5120</v>
      </c>
    </row>
    <row r="72" spans="1:8">
      <c r="A72" t="s">
        <v>5117</v>
      </c>
      <c r="B72">
        <v>7400208996</v>
      </c>
      <c r="C72" t="s">
        <v>2742</v>
      </c>
      <c r="D72" t="s">
        <v>3546</v>
      </c>
      <c r="E72" t="s">
        <v>5142</v>
      </c>
      <c r="F72" t="s">
        <v>2834</v>
      </c>
      <c r="G72" s="2">
        <v>7200.12</v>
      </c>
      <c r="H72" t="s">
        <v>5120</v>
      </c>
    </row>
    <row r="73" spans="1:8">
      <c r="A73" t="s">
        <v>5117</v>
      </c>
      <c r="B73">
        <v>7400208998</v>
      </c>
      <c r="C73" t="s">
        <v>2742</v>
      </c>
      <c r="D73" t="s">
        <v>5144</v>
      </c>
      <c r="E73" t="s">
        <v>5126</v>
      </c>
      <c r="F73" t="s">
        <v>2834</v>
      </c>
      <c r="G73" s="2">
        <v>7200.12</v>
      </c>
      <c r="H73" t="s">
        <v>5120</v>
      </c>
    </row>
    <row r="74" spans="1:8">
      <c r="A74" t="s">
        <v>5117</v>
      </c>
      <c r="B74">
        <v>7400208999</v>
      </c>
      <c r="C74" t="s">
        <v>2742</v>
      </c>
      <c r="D74" t="s">
        <v>4344</v>
      </c>
      <c r="E74" t="s">
        <v>5142</v>
      </c>
      <c r="F74" t="s">
        <v>2834</v>
      </c>
      <c r="G74" s="2">
        <v>7200.12</v>
      </c>
      <c r="H74" t="s">
        <v>5120</v>
      </c>
    </row>
    <row r="75" spans="1:8">
      <c r="A75" t="s">
        <v>5117</v>
      </c>
      <c r="B75">
        <v>7400209001</v>
      </c>
      <c r="C75" t="s">
        <v>2742</v>
      </c>
      <c r="D75" t="s">
        <v>5145</v>
      </c>
      <c r="E75" t="s">
        <v>5126</v>
      </c>
      <c r="F75" t="s">
        <v>2834</v>
      </c>
      <c r="G75" s="2">
        <v>7200.12</v>
      </c>
      <c r="H75" t="s">
        <v>5120</v>
      </c>
    </row>
    <row r="76" spans="1:8">
      <c r="A76" t="s">
        <v>5117</v>
      </c>
      <c r="B76">
        <v>7400209002</v>
      </c>
      <c r="C76" t="s">
        <v>2742</v>
      </c>
      <c r="D76" t="s">
        <v>4629</v>
      </c>
      <c r="E76" t="s">
        <v>5142</v>
      </c>
      <c r="F76" t="s">
        <v>2834</v>
      </c>
      <c r="G76" s="2">
        <v>7200.12</v>
      </c>
      <c r="H76" t="s">
        <v>5120</v>
      </c>
    </row>
    <row r="77" spans="1:8">
      <c r="A77" t="s">
        <v>5117</v>
      </c>
      <c r="B77">
        <v>7400209004</v>
      </c>
      <c r="C77" t="s">
        <v>2742</v>
      </c>
      <c r="D77" t="s">
        <v>4965</v>
      </c>
      <c r="E77" t="s">
        <v>5126</v>
      </c>
      <c r="F77" t="s">
        <v>2834</v>
      </c>
      <c r="G77" s="2">
        <v>7200.12</v>
      </c>
      <c r="H77" t="s">
        <v>5120</v>
      </c>
    </row>
    <row r="78" spans="1:8">
      <c r="A78" t="s">
        <v>5117</v>
      </c>
      <c r="B78">
        <v>7400209005</v>
      </c>
      <c r="C78" t="s">
        <v>2742</v>
      </c>
      <c r="D78" t="s">
        <v>4962</v>
      </c>
      <c r="E78" t="s">
        <v>5142</v>
      </c>
      <c r="F78" t="s">
        <v>2834</v>
      </c>
      <c r="G78" s="2">
        <v>7200.12</v>
      </c>
      <c r="H78" t="s">
        <v>5120</v>
      </c>
    </row>
    <row r="79" spans="1:8">
      <c r="A79" t="s">
        <v>5117</v>
      </c>
      <c r="B79">
        <v>7400209007</v>
      </c>
      <c r="C79" t="s">
        <v>2742</v>
      </c>
      <c r="D79" t="s">
        <v>4966</v>
      </c>
      <c r="E79" t="s">
        <v>5126</v>
      </c>
      <c r="F79" t="s">
        <v>2834</v>
      </c>
      <c r="G79" s="2">
        <v>7200.12</v>
      </c>
      <c r="H79" t="s">
        <v>5120</v>
      </c>
    </row>
    <row r="80" spans="1:8">
      <c r="A80" t="s">
        <v>5117</v>
      </c>
      <c r="B80">
        <v>7400209008</v>
      </c>
      <c r="C80" t="s">
        <v>2742</v>
      </c>
      <c r="D80" t="s">
        <v>3957</v>
      </c>
      <c r="E80" t="s">
        <v>5142</v>
      </c>
      <c r="F80" t="s">
        <v>2834</v>
      </c>
      <c r="G80" s="2">
        <v>13366.68</v>
      </c>
      <c r="H80" t="s">
        <v>5120</v>
      </c>
    </row>
    <row r="81" spans="1:8">
      <c r="A81" t="s">
        <v>5117</v>
      </c>
      <c r="B81">
        <v>7400209010</v>
      </c>
      <c r="C81" t="s">
        <v>2742</v>
      </c>
      <c r="D81" t="s">
        <v>4972</v>
      </c>
      <c r="E81" t="s">
        <v>5126</v>
      </c>
      <c r="F81" t="s">
        <v>2834</v>
      </c>
      <c r="G81" s="2">
        <v>7200.12</v>
      </c>
      <c r="H81" t="s">
        <v>5120</v>
      </c>
    </row>
    <row r="82" spans="1:8">
      <c r="A82" t="s">
        <v>5117</v>
      </c>
      <c r="B82">
        <v>7400209011</v>
      </c>
      <c r="C82" t="s">
        <v>2742</v>
      </c>
      <c r="D82" t="s">
        <v>4163</v>
      </c>
      <c r="E82" t="s">
        <v>5126</v>
      </c>
      <c r="F82" t="s">
        <v>2834</v>
      </c>
      <c r="G82" s="2">
        <v>13500.08</v>
      </c>
      <c r="H82" t="s">
        <v>5120</v>
      </c>
    </row>
    <row r="83" spans="1:8">
      <c r="A83" t="s">
        <v>5117</v>
      </c>
      <c r="B83">
        <v>7400209013</v>
      </c>
      <c r="C83" t="s">
        <v>2742</v>
      </c>
      <c r="D83" t="s">
        <v>5146</v>
      </c>
      <c r="E83" t="s">
        <v>5126</v>
      </c>
      <c r="F83" t="s">
        <v>2834</v>
      </c>
      <c r="G83" s="2">
        <v>13170.64</v>
      </c>
      <c r="H83" t="s">
        <v>5120</v>
      </c>
    </row>
    <row r="84" spans="1:8">
      <c r="A84" t="s">
        <v>5117</v>
      </c>
      <c r="B84">
        <v>7400209014</v>
      </c>
      <c r="C84" t="s">
        <v>2742</v>
      </c>
      <c r="D84" t="s">
        <v>4172</v>
      </c>
      <c r="E84" t="s">
        <v>5126</v>
      </c>
      <c r="F84" t="s">
        <v>2834</v>
      </c>
      <c r="G84" s="2">
        <v>13500.08</v>
      </c>
      <c r="H84" t="s">
        <v>5120</v>
      </c>
    </row>
    <row r="85" spans="1:8">
      <c r="A85" t="s">
        <v>5117</v>
      </c>
      <c r="B85">
        <v>7400209016</v>
      </c>
      <c r="C85" t="s">
        <v>2742</v>
      </c>
      <c r="D85" t="s">
        <v>3866</v>
      </c>
      <c r="E85" t="s">
        <v>5126</v>
      </c>
      <c r="F85" t="s">
        <v>2834</v>
      </c>
      <c r="G85" s="2">
        <v>13366.68</v>
      </c>
      <c r="H85" t="s">
        <v>5120</v>
      </c>
    </row>
    <row r="86" spans="1:8">
      <c r="A86" t="s">
        <v>5117</v>
      </c>
      <c r="B86">
        <v>7400209017</v>
      </c>
      <c r="C86" t="s">
        <v>2742</v>
      </c>
      <c r="D86" t="s">
        <v>4176</v>
      </c>
      <c r="E86" t="s">
        <v>5126</v>
      </c>
      <c r="F86" t="s">
        <v>2834</v>
      </c>
      <c r="G86" s="2">
        <v>13500.08</v>
      </c>
      <c r="H86" t="s">
        <v>5120</v>
      </c>
    </row>
    <row r="87" spans="1:8">
      <c r="A87" t="s">
        <v>5117</v>
      </c>
      <c r="B87">
        <v>7400209019</v>
      </c>
      <c r="C87" t="s">
        <v>2742</v>
      </c>
      <c r="D87" t="s">
        <v>4019</v>
      </c>
      <c r="E87" t="s">
        <v>5126</v>
      </c>
      <c r="F87" t="s">
        <v>2834</v>
      </c>
      <c r="G87" s="2">
        <v>13170.64</v>
      </c>
      <c r="H87" t="s">
        <v>5120</v>
      </c>
    </row>
    <row r="88" spans="1:8">
      <c r="A88" t="s">
        <v>5117</v>
      </c>
      <c r="B88">
        <v>7400209021</v>
      </c>
      <c r="C88" t="s">
        <v>2742</v>
      </c>
      <c r="D88" t="s">
        <v>3313</v>
      </c>
      <c r="E88" t="s">
        <v>5126</v>
      </c>
      <c r="F88" t="s">
        <v>2834</v>
      </c>
      <c r="G88" s="2">
        <v>7990.08</v>
      </c>
      <c r="H88" t="s">
        <v>5120</v>
      </c>
    </row>
    <row r="89" spans="1:8">
      <c r="A89" t="s">
        <v>5147</v>
      </c>
      <c r="B89">
        <v>7400214670</v>
      </c>
      <c r="C89" t="s">
        <v>2742</v>
      </c>
      <c r="D89" t="s">
        <v>5069</v>
      </c>
      <c r="E89" t="s">
        <v>5148</v>
      </c>
      <c r="F89" t="s">
        <v>2834</v>
      </c>
      <c r="G89" s="2">
        <v>7927.44</v>
      </c>
      <c r="H89" t="s">
        <v>5120</v>
      </c>
    </row>
    <row r="90" spans="1:8">
      <c r="A90" t="s">
        <v>5147</v>
      </c>
      <c r="B90">
        <v>7400214674</v>
      </c>
      <c r="C90" t="s">
        <v>2742</v>
      </c>
      <c r="D90" t="s">
        <v>4171</v>
      </c>
      <c r="E90" t="s">
        <v>5148</v>
      </c>
      <c r="F90" t="s">
        <v>2834</v>
      </c>
      <c r="G90" s="2">
        <v>13500.08</v>
      </c>
      <c r="H90" t="s">
        <v>5120</v>
      </c>
    </row>
    <row r="91" spans="1:8">
      <c r="A91" t="s">
        <v>5147</v>
      </c>
      <c r="B91">
        <v>7400214678</v>
      </c>
      <c r="C91" t="s">
        <v>2742</v>
      </c>
      <c r="D91" t="s">
        <v>4861</v>
      </c>
      <c r="E91" t="s">
        <v>5149</v>
      </c>
      <c r="F91" t="s">
        <v>2834</v>
      </c>
      <c r="G91" s="2">
        <v>38315.96</v>
      </c>
      <c r="H91" t="s">
        <v>5120</v>
      </c>
    </row>
    <row r="92" spans="1:8">
      <c r="A92" t="s">
        <v>5147</v>
      </c>
      <c r="B92">
        <v>7400214682</v>
      </c>
      <c r="C92" t="s">
        <v>2742</v>
      </c>
      <c r="D92" t="s">
        <v>5125</v>
      </c>
      <c r="E92" t="s">
        <v>5122</v>
      </c>
      <c r="F92" t="s">
        <v>2834</v>
      </c>
      <c r="G92" s="2">
        <v>18456.759999999998</v>
      </c>
      <c r="H92" t="s">
        <v>5120</v>
      </c>
    </row>
    <row r="93" spans="1:8">
      <c r="A93" t="s">
        <v>5147</v>
      </c>
      <c r="B93">
        <v>7400214686</v>
      </c>
      <c r="C93" t="s">
        <v>2742</v>
      </c>
      <c r="D93" t="s">
        <v>4611</v>
      </c>
      <c r="E93" t="s">
        <v>5150</v>
      </c>
      <c r="F93" t="s">
        <v>2834</v>
      </c>
      <c r="G93" s="2">
        <v>8052.72</v>
      </c>
      <c r="H93" t="s">
        <v>5120</v>
      </c>
    </row>
    <row r="94" spans="1:8">
      <c r="A94" t="s">
        <v>5147</v>
      </c>
      <c r="B94">
        <v>7400214689</v>
      </c>
      <c r="C94" t="s">
        <v>2742</v>
      </c>
      <c r="D94" t="s">
        <v>5151</v>
      </c>
      <c r="E94" t="s">
        <v>157</v>
      </c>
      <c r="F94" t="s">
        <v>2834</v>
      </c>
      <c r="G94" s="2">
        <v>1241.2</v>
      </c>
      <c r="H94" t="s">
        <v>5120</v>
      </c>
    </row>
    <row r="95" spans="1:8">
      <c r="A95" t="s">
        <v>5147</v>
      </c>
      <c r="B95">
        <v>7400214692</v>
      </c>
      <c r="C95" t="s">
        <v>2742</v>
      </c>
      <c r="D95" t="s">
        <v>5152</v>
      </c>
      <c r="E95" t="s">
        <v>157</v>
      </c>
      <c r="F95" t="s">
        <v>2834</v>
      </c>
      <c r="G95" s="2">
        <v>1241.2</v>
      </c>
      <c r="H95" t="s">
        <v>5120</v>
      </c>
    </row>
    <row r="96" spans="1:8">
      <c r="A96" t="s">
        <v>5147</v>
      </c>
      <c r="B96">
        <v>7400214695</v>
      </c>
      <c r="C96" t="s">
        <v>2742</v>
      </c>
      <c r="D96" t="s">
        <v>5153</v>
      </c>
      <c r="E96" t="s">
        <v>157</v>
      </c>
      <c r="F96" t="s">
        <v>2834</v>
      </c>
      <c r="G96" s="2">
        <v>1241.2</v>
      </c>
      <c r="H96" t="s">
        <v>5120</v>
      </c>
    </row>
    <row r="97" spans="1:8">
      <c r="A97" t="s">
        <v>5147</v>
      </c>
      <c r="B97">
        <v>7400214698</v>
      </c>
      <c r="C97" t="s">
        <v>2742</v>
      </c>
      <c r="D97" t="s">
        <v>5154</v>
      </c>
      <c r="E97" t="s">
        <v>157</v>
      </c>
      <c r="F97" t="s">
        <v>2834</v>
      </c>
      <c r="G97" s="2">
        <v>1241.2</v>
      </c>
      <c r="H97" t="s">
        <v>5120</v>
      </c>
    </row>
    <row r="98" spans="1:8">
      <c r="A98" t="s">
        <v>5147</v>
      </c>
      <c r="B98">
        <v>7400214701</v>
      </c>
      <c r="C98" t="s">
        <v>2742</v>
      </c>
      <c r="D98" t="s">
        <v>5155</v>
      </c>
      <c r="E98" t="s">
        <v>157</v>
      </c>
      <c r="F98" t="s">
        <v>2834</v>
      </c>
      <c r="G98" s="2">
        <v>1241.2</v>
      </c>
      <c r="H98" t="s">
        <v>5120</v>
      </c>
    </row>
    <row r="99" spans="1:8">
      <c r="A99" t="s">
        <v>5147</v>
      </c>
      <c r="B99">
        <v>7400214704</v>
      </c>
      <c r="C99" t="s">
        <v>2742</v>
      </c>
      <c r="D99" t="s">
        <v>5156</v>
      </c>
      <c r="E99" t="s">
        <v>157</v>
      </c>
      <c r="F99" t="s">
        <v>2834</v>
      </c>
      <c r="G99" s="2">
        <v>1241.2</v>
      </c>
      <c r="H99" t="s">
        <v>5120</v>
      </c>
    </row>
    <row r="100" spans="1:8">
      <c r="A100" t="s">
        <v>5147</v>
      </c>
      <c r="B100">
        <v>7400214707</v>
      </c>
      <c r="C100" t="s">
        <v>2742</v>
      </c>
      <c r="D100" t="s">
        <v>5157</v>
      </c>
      <c r="E100" t="s">
        <v>157</v>
      </c>
      <c r="F100" t="s">
        <v>2834</v>
      </c>
      <c r="G100" s="2">
        <v>1241.2</v>
      </c>
      <c r="H100" t="s">
        <v>5120</v>
      </c>
    </row>
    <row r="101" spans="1:8">
      <c r="A101" t="s">
        <v>5147</v>
      </c>
      <c r="B101">
        <v>7400214710</v>
      </c>
      <c r="C101" t="s">
        <v>2742</v>
      </c>
      <c r="D101" t="s">
        <v>5158</v>
      </c>
      <c r="E101" t="s">
        <v>157</v>
      </c>
      <c r="F101" t="s">
        <v>2834</v>
      </c>
      <c r="G101" s="2">
        <v>1241.2</v>
      </c>
      <c r="H101" t="s">
        <v>5120</v>
      </c>
    </row>
    <row r="102" spans="1:8">
      <c r="A102" t="s">
        <v>5147</v>
      </c>
      <c r="B102">
        <v>7400214714</v>
      </c>
      <c r="C102" t="s">
        <v>2742</v>
      </c>
      <c r="D102" t="s">
        <v>5159</v>
      </c>
      <c r="E102" t="s">
        <v>157</v>
      </c>
      <c r="F102" t="s">
        <v>2834</v>
      </c>
      <c r="G102" s="2">
        <v>1241.2</v>
      </c>
      <c r="H102" t="s">
        <v>5120</v>
      </c>
    </row>
    <row r="103" spans="1:8">
      <c r="A103" t="s">
        <v>5147</v>
      </c>
      <c r="B103">
        <v>7400214718</v>
      </c>
      <c r="C103" t="s">
        <v>2742</v>
      </c>
      <c r="D103" t="s">
        <v>5160</v>
      </c>
      <c r="E103" t="s">
        <v>157</v>
      </c>
      <c r="F103" t="s">
        <v>2834</v>
      </c>
      <c r="G103" s="2">
        <v>1241.2</v>
      </c>
      <c r="H103" t="s">
        <v>5120</v>
      </c>
    </row>
    <row r="104" spans="1:8">
      <c r="A104" t="s">
        <v>5147</v>
      </c>
      <c r="B104">
        <v>7400214722</v>
      </c>
      <c r="C104" t="s">
        <v>2742</v>
      </c>
      <c r="D104" t="s">
        <v>5161</v>
      </c>
      <c r="E104" t="s">
        <v>157</v>
      </c>
      <c r="F104" t="s">
        <v>2834</v>
      </c>
      <c r="G104" s="2">
        <v>1241.2</v>
      </c>
      <c r="H104" t="s">
        <v>5120</v>
      </c>
    </row>
    <row r="105" spans="1:8">
      <c r="A105" t="s">
        <v>5147</v>
      </c>
      <c r="B105">
        <v>7400214726</v>
      </c>
      <c r="C105" t="s">
        <v>2742</v>
      </c>
      <c r="D105" t="s">
        <v>5162</v>
      </c>
      <c r="E105" t="s">
        <v>157</v>
      </c>
      <c r="F105" t="s">
        <v>2834</v>
      </c>
      <c r="G105" s="2">
        <v>1241.2</v>
      </c>
      <c r="H105" t="s">
        <v>5120</v>
      </c>
    </row>
    <row r="106" spans="1:8">
      <c r="A106" t="s">
        <v>5147</v>
      </c>
      <c r="B106">
        <v>7400214730</v>
      </c>
      <c r="C106" t="s">
        <v>2742</v>
      </c>
      <c r="D106" t="s">
        <v>5163</v>
      </c>
      <c r="E106" t="s">
        <v>157</v>
      </c>
      <c r="F106" t="s">
        <v>2834</v>
      </c>
      <c r="G106" s="2">
        <v>1241.2</v>
      </c>
      <c r="H106" t="s">
        <v>5120</v>
      </c>
    </row>
    <row r="107" spans="1:8">
      <c r="A107" t="s">
        <v>5147</v>
      </c>
      <c r="B107">
        <v>7400214734</v>
      </c>
      <c r="C107" t="s">
        <v>2742</v>
      </c>
      <c r="D107" t="s">
        <v>5164</v>
      </c>
      <c r="E107" t="s">
        <v>157</v>
      </c>
      <c r="F107" t="s">
        <v>2834</v>
      </c>
      <c r="G107" s="2">
        <v>1241.2</v>
      </c>
      <c r="H107" t="s">
        <v>5120</v>
      </c>
    </row>
    <row r="108" spans="1:8">
      <c r="A108" t="s">
        <v>5147</v>
      </c>
      <c r="B108">
        <v>7400214738</v>
      </c>
      <c r="C108" t="s">
        <v>2742</v>
      </c>
      <c r="D108" t="s">
        <v>5165</v>
      </c>
      <c r="E108" t="s">
        <v>157</v>
      </c>
      <c r="F108" t="s">
        <v>2834</v>
      </c>
      <c r="G108" s="2">
        <v>1241.2</v>
      </c>
      <c r="H108" t="s">
        <v>5120</v>
      </c>
    </row>
    <row r="109" spans="1:8">
      <c r="A109" t="s">
        <v>5147</v>
      </c>
      <c r="B109">
        <v>7400214742</v>
      </c>
      <c r="C109" t="s">
        <v>2742</v>
      </c>
      <c r="D109" t="s">
        <v>5166</v>
      </c>
      <c r="E109" t="s">
        <v>157</v>
      </c>
      <c r="F109" t="s">
        <v>2834</v>
      </c>
      <c r="G109" s="2">
        <v>1241.2</v>
      </c>
      <c r="H109" t="s">
        <v>5120</v>
      </c>
    </row>
    <row r="110" spans="1:8">
      <c r="A110" t="s">
        <v>5147</v>
      </c>
      <c r="B110">
        <v>7400214746</v>
      </c>
      <c r="C110" t="s">
        <v>2742</v>
      </c>
      <c r="D110" t="s">
        <v>5167</v>
      </c>
      <c r="E110" t="s">
        <v>157</v>
      </c>
      <c r="F110" t="s">
        <v>2834</v>
      </c>
      <c r="G110" s="2">
        <v>1241.2</v>
      </c>
      <c r="H110" t="s">
        <v>5120</v>
      </c>
    </row>
    <row r="111" spans="1:8">
      <c r="A111" t="s">
        <v>5147</v>
      </c>
      <c r="B111">
        <v>7400214749</v>
      </c>
      <c r="C111" t="s">
        <v>2742</v>
      </c>
      <c r="D111" t="s">
        <v>5168</v>
      </c>
      <c r="E111" t="s">
        <v>157</v>
      </c>
      <c r="F111" t="s">
        <v>2834</v>
      </c>
      <c r="G111" s="2">
        <v>1241.2</v>
      </c>
      <c r="H111" t="s">
        <v>5120</v>
      </c>
    </row>
    <row r="112" spans="1:8">
      <c r="A112" t="s">
        <v>5147</v>
      </c>
      <c r="B112">
        <v>7400214753</v>
      </c>
      <c r="C112" t="s">
        <v>2742</v>
      </c>
      <c r="D112" t="s">
        <v>5169</v>
      </c>
      <c r="E112" t="s">
        <v>157</v>
      </c>
      <c r="F112" t="s">
        <v>2834</v>
      </c>
      <c r="G112" s="2">
        <v>1241.2</v>
      </c>
      <c r="H112" t="s">
        <v>5120</v>
      </c>
    </row>
    <row r="113" spans="1:8">
      <c r="A113" t="s">
        <v>5147</v>
      </c>
      <c r="B113">
        <v>7400214755</v>
      </c>
      <c r="C113" t="s">
        <v>2742</v>
      </c>
      <c r="D113" t="s">
        <v>5170</v>
      </c>
      <c r="E113" t="s">
        <v>157</v>
      </c>
      <c r="F113" t="s">
        <v>2834</v>
      </c>
      <c r="G113" s="2">
        <v>1241.2</v>
      </c>
      <c r="H113" t="s">
        <v>5120</v>
      </c>
    </row>
    <row r="114" spans="1:8">
      <c r="A114" t="s">
        <v>5147</v>
      </c>
      <c r="B114">
        <v>7400214758</v>
      </c>
      <c r="C114" t="s">
        <v>2742</v>
      </c>
      <c r="D114" t="s">
        <v>5171</v>
      </c>
      <c r="E114" t="s">
        <v>157</v>
      </c>
      <c r="F114" t="s">
        <v>2834</v>
      </c>
      <c r="G114" s="2">
        <v>1241.2</v>
      </c>
      <c r="H114" t="s">
        <v>5120</v>
      </c>
    </row>
    <row r="115" spans="1:8">
      <c r="A115" t="s">
        <v>5147</v>
      </c>
      <c r="B115">
        <v>7400214761</v>
      </c>
      <c r="C115" t="s">
        <v>2742</v>
      </c>
      <c r="D115" t="s">
        <v>5172</v>
      </c>
      <c r="E115" t="s">
        <v>157</v>
      </c>
      <c r="F115" t="s">
        <v>2834</v>
      </c>
      <c r="G115" s="2">
        <v>1241.2</v>
      </c>
      <c r="H115" t="s">
        <v>5120</v>
      </c>
    </row>
    <row r="116" spans="1:8">
      <c r="A116" t="s">
        <v>5147</v>
      </c>
      <c r="B116">
        <v>7400214764</v>
      </c>
      <c r="C116" t="s">
        <v>2742</v>
      </c>
      <c r="D116" t="s">
        <v>5173</v>
      </c>
      <c r="E116" t="s">
        <v>157</v>
      </c>
      <c r="F116" t="s">
        <v>2834</v>
      </c>
      <c r="G116" s="2">
        <v>1241.2</v>
      </c>
      <c r="H116" t="s">
        <v>5120</v>
      </c>
    </row>
    <row r="117" spans="1:8">
      <c r="A117" t="s">
        <v>5147</v>
      </c>
      <c r="B117">
        <v>7400214768</v>
      </c>
      <c r="C117" t="s">
        <v>2742</v>
      </c>
      <c r="D117" t="s">
        <v>5174</v>
      </c>
      <c r="E117" t="s">
        <v>157</v>
      </c>
      <c r="F117" t="s">
        <v>2834</v>
      </c>
      <c r="G117" s="2">
        <v>1241.2</v>
      </c>
      <c r="H117" t="s">
        <v>5120</v>
      </c>
    </row>
    <row r="118" spans="1:8">
      <c r="A118" t="s">
        <v>5147</v>
      </c>
      <c r="B118">
        <v>7400214771</v>
      </c>
      <c r="C118" t="s">
        <v>2742</v>
      </c>
      <c r="D118" t="s">
        <v>5175</v>
      </c>
      <c r="E118" t="s">
        <v>157</v>
      </c>
      <c r="F118" t="s">
        <v>2834</v>
      </c>
      <c r="G118" s="2">
        <v>1241.2</v>
      </c>
      <c r="H118" t="s">
        <v>5120</v>
      </c>
    </row>
    <row r="119" spans="1:8">
      <c r="A119" t="s">
        <v>5147</v>
      </c>
      <c r="B119">
        <v>7400214774</v>
      </c>
      <c r="C119" t="s">
        <v>2742</v>
      </c>
      <c r="D119" t="s">
        <v>5176</v>
      </c>
      <c r="E119" t="s">
        <v>157</v>
      </c>
      <c r="F119" t="s">
        <v>2834</v>
      </c>
      <c r="G119" s="2">
        <v>1241.2</v>
      </c>
      <c r="H119" t="s">
        <v>5120</v>
      </c>
    </row>
    <row r="120" spans="1:8">
      <c r="A120" t="s">
        <v>5147</v>
      </c>
      <c r="B120">
        <v>7400214776</v>
      </c>
      <c r="C120" t="s">
        <v>2742</v>
      </c>
      <c r="D120" t="s">
        <v>4966</v>
      </c>
      <c r="E120" t="s">
        <v>5148</v>
      </c>
      <c r="F120" t="s">
        <v>2834</v>
      </c>
      <c r="G120" s="2">
        <v>7200.12</v>
      </c>
      <c r="H120" t="s">
        <v>5120</v>
      </c>
    </row>
    <row r="121" spans="1:8">
      <c r="A121" t="s">
        <v>5147</v>
      </c>
      <c r="B121">
        <v>7400214778</v>
      </c>
      <c r="C121" t="s">
        <v>2742</v>
      </c>
      <c r="D121" t="s">
        <v>5177</v>
      </c>
      <c r="E121" t="s">
        <v>157</v>
      </c>
      <c r="F121" t="s">
        <v>2834</v>
      </c>
      <c r="G121" s="2">
        <v>1241.2</v>
      </c>
      <c r="H121" t="s">
        <v>5120</v>
      </c>
    </row>
    <row r="122" spans="1:8">
      <c r="A122" t="s">
        <v>5147</v>
      </c>
      <c r="B122">
        <v>7400214780</v>
      </c>
      <c r="C122" t="s">
        <v>2742</v>
      </c>
      <c r="D122" t="s">
        <v>5178</v>
      </c>
      <c r="E122" t="s">
        <v>5148</v>
      </c>
      <c r="F122" t="s">
        <v>2834</v>
      </c>
      <c r="G122" s="2">
        <v>7200.12</v>
      </c>
      <c r="H122" t="s">
        <v>5120</v>
      </c>
    </row>
    <row r="123" spans="1:8">
      <c r="A123" t="s">
        <v>5147</v>
      </c>
      <c r="B123">
        <v>7400214784</v>
      </c>
      <c r="C123" t="s">
        <v>2742</v>
      </c>
      <c r="D123" t="s">
        <v>5057</v>
      </c>
      <c r="E123" t="s">
        <v>5148</v>
      </c>
      <c r="F123" t="s">
        <v>2834</v>
      </c>
      <c r="G123" s="2">
        <v>7200.12</v>
      </c>
      <c r="H123" t="s">
        <v>5120</v>
      </c>
    </row>
    <row r="124" spans="1:8">
      <c r="A124" t="s">
        <v>5147</v>
      </c>
      <c r="B124">
        <v>7400214788</v>
      </c>
      <c r="C124" t="s">
        <v>2742</v>
      </c>
      <c r="D124" t="s">
        <v>4633</v>
      </c>
      <c r="E124" t="s">
        <v>5148</v>
      </c>
      <c r="F124" t="s">
        <v>2834</v>
      </c>
      <c r="G124" s="2">
        <v>7200.12</v>
      </c>
      <c r="H124" t="s">
        <v>5120</v>
      </c>
    </row>
    <row r="125" spans="1:8">
      <c r="A125" t="s">
        <v>5147</v>
      </c>
      <c r="B125">
        <v>7400214792</v>
      </c>
      <c r="C125" t="s">
        <v>2742</v>
      </c>
      <c r="D125" t="s">
        <v>4156</v>
      </c>
      <c r="E125" t="s">
        <v>5148</v>
      </c>
      <c r="F125" t="s">
        <v>2834</v>
      </c>
      <c r="G125" s="2">
        <v>7200.12</v>
      </c>
      <c r="H125" t="s">
        <v>5120</v>
      </c>
    </row>
    <row r="126" spans="1:8">
      <c r="A126" t="s">
        <v>5147</v>
      </c>
      <c r="B126">
        <v>7400214795</v>
      </c>
      <c r="C126" t="s">
        <v>2742</v>
      </c>
      <c r="D126" t="s">
        <v>3143</v>
      </c>
      <c r="E126" t="s">
        <v>5148</v>
      </c>
      <c r="F126" t="s">
        <v>2834</v>
      </c>
      <c r="G126" s="2">
        <v>7200.12</v>
      </c>
      <c r="H126" t="s">
        <v>5120</v>
      </c>
    </row>
    <row r="127" spans="1:8">
      <c r="A127" t="s">
        <v>5179</v>
      </c>
      <c r="B127">
        <v>7400217484</v>
      </c>
      <c r="C127" t="s">
        <v>2742</v>
      </c>
      <c r="D127" t="s">
        <v>4775</v>
      </c>
      <c r="E127" t="s">
        <v>5180</v>
      </c>
      <c r="F127" t="s">
        <v>2834</v>
      </c>
      <c r="G127" s="2">
        <v>7200.12</v>
      </c>
      <c r="H127" t="s">
        <v>5120</v>
      </c>
    </row>
    <row r="128" spans="1:8">
      <c r="A128" t="s">
        <v>5179</v>
      </c>
      <c r="B128">
        <v>7400217491</v>
      </c>
      <c r="C128" t="s">
        <v>2742</v>
      </c>
      <c r="D128" t="s">
        <v>5181</v>
      </c>
      <c r="E128" t="s">
        <v>5148</v>
      </c>
      <c r="F128" t="s">
        <v>2834</v>
      </c>
      <c r="G128" s="2">
        <v>7200.12</v>
      </c>
      <c r="H128" t="s">
        <v>5120</v>
      </c>
    </row>
    <row r="129" spans="1:8">
      <c r="A129" t="s">
        <v>5179</v>
      </c>
      <c r="B129">
        <v>7400217495</v>
      </c>
      <c r="C129" t="s">
        <v>2742</v>
      </c>
      <c r="D129" t="s">
        <v>3546</v>
      </c>
      <c r="E129" t="s">
        <v>5148</v>
      </c>
      <c r="F129" t="s">
        <v>2834</v>
      </c>
      <c r="G129" s="2">
        <v>7200.12</v>
      </c>
      <c r="H129" t="s">
        <v>5120</v>
      </c>
    </row>
    <row r="130" spans="1:8">
      <c r="A130" t="s">
        <v>5179</v>
      </c>
      <c r="B130">
        <v>7400217499</v>
      </c>
      <c r="C130" t="s">
        <v>2742</v>
      </c>
      <c r="D130" t="s">
        <v>2671</v>
      </c>
      <c r="E130" t="s">
        <v>5122</v>
      </c>
      <c r="F130" t="s">
        <v>2834</v>
      </c>
      <c r="G130" s="2">
        <v>8117.68</v>
      </c>
      <c r="H130" t="s">
        <v>5120</v>
      </c>
    </row>
    <row r="131" spans="1:8">
      <c r="A131" t="s">
        <v>5179</v>
      </c>
      <c r="B131">
        <v>7400217509</v>
      </c>
      <c r="C131" t="s">
        <v>2742</v>
      </c>
      <c r="D131" t="s">
        <v>5182</v>
      </c>
      <c r="E131" t="s">
        <v>157</v>
      </c>
      <c r="F131" t="s">
        <v>2834</v>
      </c>
      <c r="G131" s="2">
        <v>1241.2</v>
      </c>
      <c r="H131" t="s">
        <v>5120</v>
      </c>
    </row>
    <row r="132" spans="1:8">
      <c r="A132" t="s">
        <v>5179</v>
      </c>
      <c r="B132">
        <v>7400217512</v>
      </c>
      <c r="C132" t="s">
        <v>2742</v>
      </c>
      <c r="D132" t="s">
        <v>5183</v>
      </c>
      <c r="E132" t="s">
        <v>157</v>
      </c>
      <c r="F132" t="s">
        <v>2834</v>
      </c>
      <c r="G132" s="2">
        <v>1241.2</v>
      </c>
      <c r="H132" t="s">
        <v>5120</v>
      </c>
    </row>
    <row r="133" spans="1:8">
      <c r="A133" t="s">
        <v>5179</v>
      </c>
      <c r="B133">
        <v>7400217516</v>
      </c>
      <c r="C133" t="s">
        <v>2742</v>
      </c>
      <c r="D133" t="s">
        <v>5184</v>
      </c>
      <c r="E133" t="s">
        <v>157</v>
      </c>
      <c r="F133" t="s">
        <v>2834</v>
      </c>
      <c r="G133" s="2">
        <v>1241.2</v>
      </c>
      <c r="H133" t="s">
        <v>5120</v>
      </c>
    </row>
    <row r="134" spans="1:8">
      <c r="A134" t="s">
        <v>5179</v>
      </c>
      <c r="B134">
        <v>7400217520</v>
      </c>
      <c r="C134" t="s">
        <v>2742</v>
      </c>
      <c r="D134" t="s">
        <v>5185</v>
      </c>
      <c r="E134" t="s">
        <v>157</v>
      </c>
      <c r="F134" t="s">
        <v>2834</v>
      </c>
      <c r="G134" s="2">
        <v>1241.2</v>
      </c>
      <c r="H134" t="s">
        <v>5120</v>
      </c>
    </row>
    <row r="135" spans="1:8">
      <c r="A135" t="s">
        <v>5179</v>
      </c>
      <c r="B135">
        <v>7400217523</v>
      </c>
      <c r="C135" t="s">
        <v>2742</v>
      </c>
      <c r="D135" t="s">
        <v>5186</v>
      </c>
      <c r="E135" t="s">
        <v>157</v>
      </c>
      <c r="F135" t="s">
        <v>2834</v>
      </c>
      <c r="G135" s="2">
        <v>1241.2</v>
      </c>
      <c r="H135" t="s">
        <v>5120</v>
      </c>
    </row>
    <row r="136" spans="1:8">
      <c r="A136" t="s">
        <v>5179</v>
      </c>
      <c r="B136">
        <v>7400217525</v>
      </c>
      <c r="C136" t="s">
        <v>2742</v>
      </c>
      <c r="D136" t="s">
        <v>5187</v>
      </c>
      <c r="E136" t="s">
        <v>157</v>
      </c>
      <c r="F136" t="s">
        <v>2834</v>
      </c>
      <c r="G136" s="2">
        <v>1241.2</v>
      </c>
      <c r="H136" t="s">
        <v>5120</v>
      </c>
    </row>
    <row r="137" spans="1:8">
      <c r="A137" t="s">
        <v>5179</v>
      </c>
      <c r="B137">
        <v>7400217528</v>
      </c>
      <c r="C137" t="s">
        <v>2742</v>
      </c>
      <c r="D137" t="s">
        <v>5188</v>
      </c>
      <c r="E137" t="s">
        <v>157</v>
      </c>
      <c r="F137" t="s">
        <v>2834</v>
      </c>
      <c r="G137" s="2">
        <v>1241.2</v>
      </c>
      <c r="H137" t="s">
        <v>5120</v>
      </c>
    </row>
    <row r="138" spans="1:8">
      <c r="A138" t="s">
        <v>5179</v>
      </c>
      <c r="B138">
        <v>7400217531</v>
      </c>
      <c r="C138" t="s">
        <v>2742</v>
      </c>
      <c r="D138" t="s">
        <v>5189</v>
      </c>
      <c r="E138" t="s">
        <v>157</v>
      </c>
      <c r="F138" t="s">
        <v>2834</v>
      </c>
      <c r="G138" s="2">
        <v>1241.2</v>
      </c>
      <c r="H138" t="s">
        <v>5120</v>
      </c>
    </row>
    <row r="139" spans="1:8">
      <c r="A139" t="s">
        <v>5179</v>
      </c>
      <c r="B139">
        <v>7400217535</v>
      </c>
      <c r="C139" t="s">
        <v>2742</v>
      </c>
      <c r="D139" t="s">
        <v>5190</v>
      </c>
      <c r="E139" t="s">
        <v>157</v>
      </c>
      <c r="F139" t="s">
        <v>2834</v>
      </c>
      <c r="G139" s="2">
        <v>1241.2</v>
      </c>
      <c r="H139" t="s">
        <v>5120</v>
      </c>
    </row>
    <row r="140" spans="1:8">
      <c r="A140" t="s">
        <v>5179</v>
      </c>
      <c r="B140">
        <v>7400217539</v>
      </c>
      <c r="C140" t="s">
        <v>2742</v>
      </c>
      <c r="D140" t="s">
        <v>5191</v>
      </c>
      <c r="E140" t="s">
        <v>157</v>
      </c>
      <c r="F140" t="s">
        <v>2834</v>
      </c>
      <c r="G140" s="2">
        <v>1241.2</v>
      </c>
      <c r="H140" t="s">
        <v>5120</v>
      </c>
    </row>
    <row r="141" spans="1:8">
      <c r="A141" t="s">
        <v>5179</v>
      </c>
      <c r="B141">
        <v>7400217543</v>
      </c>
      <c r="C141" t="s">
        <v>2742</v>
      </c>
      <c r="D141" t="s">
        <v>5192</v>
      </c>
      <c r="E141" t="s">
        <v>157</v>
      </c>
      <c r="F141" t="s">
        <v>2834</v>
      </c>
      <c r="G141" s="2">
        <v>1241.2</v>
      </c>
      <c r="H141" t="s">
        <v>5120</v>
      </c>
    </row>
    <row r="142" spans="1:8">
      <c r="A142" t="s">
        <v>5179</v>
      </c>
      <c r="B142">
        <v>7400217547</v>
      </c>
      <c r="C142" t="s">
        <v>2742</v>
      </c>
      <c r="D142" t="s">
        <v>5193</v>
      </c>
      <c r="E142" t="s">
        <v>157</v>
      </c>
      <c r="F142" t="s">
        <v>2834</v>
      </c>
      <c r="G142" s="2">
        <v>1241.2</v>
      </c>
      <c r="H142" t="s">
        <v>5120</v>
      </c>
    </row>
    <row r="143" spans="1:8">
      <c r="A143" t="s">
        <v>5179</v>
      </c>
      <c r="B143">
        <v>7400217550</v>
      </c>
      <c r="C143" t="s">
        <v>2742</v>
      </c>
      <c r="D143" t="s">
        <v>5194</v>
      </c>
      <c r="E143" t="s">
        <v>157</v>
      </c>
      <c r="F143" t="s">
        <v>2834</v>
      </c>
      <c r="G143" s="2">
        <v>1241.2</v>
      </c>
      <c r="H143" t="s">
        <v>5120</v>
      </c>
    </row>
    <row r="144" spans="1:8">
      <c r="A144" t="s">
        <v>5179</v>
      </c>
      <c r="B144">
        <v>7400217553</v>
      </c>
      <c r="C144" t="s">
        <v>2742</v>
      </c>
      <c r="D144" t="s">
        <v>5195</v>
      </c>
      <c r="E144" t="s">
        <v>157</v>
      </c>
      <c r="F144" t="s">
        <v>2834</v>
      </c>
      <c r="G144" s="2">
        <v>1241.2</v>
      </c>
      <c r="H144" t="s">
        <v>5120</v>
      </c>
    </row>
    <row r="145" spans="1:8">
      <c r="A145" t="s">
        <v>5196</v>
      </c>
      <c r="B145">
        <v>7400220672</v>
      </c>
      <c r="C145" t="s">
        <v>2742</v>
      </c>
      <c r="D145" t="s">
        <v>4245</v>
      </c>
      <c r="E145" t="s">
        <v>5148</v>
      </c>
      <c r="F145" t="s">
        <v>2834</v>
      </c>
      <c r="G145" s="2">
        <v>7200.12</v>
      </c>
      <c r="H145" t="s">
        <v>5120</v>
      </c>
    </row>
    <row r="146" spans="1:8">
      <c r="A146" t="s">
        <v>5196</v>
      </c>
      <c r="B146">
        <v>7400220676</v>
      </c>
      <c r="C146" t="s">
        <v>2742</v>
      </c>
      <c r="D146" t="s">
        <v>5197</v>
      </c>
      <c r="E146" t="s">
        <v>5148</v>
      </c>
      <c r="F146" t="s">
        <v>2834</v>
      </c>
      <c r="G146" s="2">
        <v>7990.08</v>
      </c>
      <c r="H146" t="s">
        <v>5120</v>
      </c>
    </row>
    <row r="147" spans="1:8">
      <c r="A147" t="s">
        <v>5196</v>
      </c>
      <c r="B147">
        <v>7400220679</v>
      </c>
      <c r="C147" t="s">
        <v>2742</v>
      </c>
      <c r="D147" t="s">
        <v>5198</v>
      </c>
      <c r="E147" t="s">
        <v>5148</v>
      </c>
      <c r="F147" t="s">
        <v>2834</v>
      </c>
      <c r="G147" s="2">
        <v>13500.08</v>
      </c>
      <c r="H147" t="s">
        <v>5120</v>
      </c>
    </row>
    <row r="148" spans="1:8">
      <c r="A148" t="s">
        <v>5196</v>
      </c>
      <c r="B148">
        <v>7400220682</v>
      </c>
      <c r="C148" t="s">
        <v>2742</v>
      </c>
      <c r="D148" t="s">
        <v>5199</v>
      </c>
      <c r="E148" t="s">
        <v>5200</v>
      </c>
      <c r="F148" t="s">
        <v>2834</v>
      </c>
      <c r="G148" s="2">
        <v>6960</v>
      </c>
      <c r="H148" t="s">
        <v>5120</v>
      </c>
    </row>
    <row r="149" spans="1:8">
      <c r="A149" t="s">
        <v>5196</v>
      </c>
      <c r="B149">
        <v>7400220685</v>
      </c>
      <c r="C149" t="s">
        <v>2742</v>
      </c>
      <c r="D149" t="s">
        <v>799</v>
      </c>
      <c r="E149" t="s">
        <v>5200</v>
      </c>
      <c r="F149" t="s">
        <v>2834</v>
      </c>
      <c r="G149" s="2">
        <v>6960</v>
      </c>
      <c r="H149" t="s">
        <v>5120</v>
      </c>
    </row>
    <row r="150" spans="1:8">
      <c r="A150" t="s">
        <v>5196</v>
      </c>
      <c r="B150">
        <v>7400220688</v>
      </c>
      <c r="C150" t="s">
        <v>2742</v>
      </c>
      <c r="D150" t="s">
        <v>4343</v>
      </c>
      <c r="E150" t="s">
        <v>5140</v>
      </c>
      <c r="F150" t="s">
        <v>2834</v>
      </c>
      <c r="G150" s="2">
        <v>21428.68</v>
      </c>
      <c r="H150" t="s">
        <v>5120</v>
      </c>
    </row>
    <row r="151" spans="1:8">
      <c r="A151" t="s">
        <v>5196</v>
      </c>
      <c r="B151">
        <v>7400220693</v>
      </c>
      <c r="C151" t="s">
        <v>2742</v>
      </c>
      <c r="D151" t="s">
        <v>5177</v>
      </c>
      <c r="E151" t="s">
        <v>5122</v>
      </c>
      <c r="F151" t="s">
        <v>2834</v>
      </c>
      <c r="G151" s="2">
        <v>11456.16</v>
      </c>
      <c r="H151" t="s">
        <v>5120</v>
      </c>
    </row>
    <row r="152" spans="1:8">
      <c r="A152" t="s">
        <v>5196</v>
      </c>
      <c r="B152">
        <v>7400220696</v>
      </c>
      <c r="C152" t="s">
        <v>2742</v>
      </c>
      <c r="D152" t="s">
        <v>5201</v>
      </c>
      <c r="E152" t="s">
        <v>5122</v>
      </c>
      <c r="F152" t="s">
        <v>2834</v>
      </c>
      <c r="G152" s="2">
        <v>18456.759999999998</v>
      </c>
      <c r="H152" t="s">
        <v>5120</v>
      </c>
    </row>
    <row r="153" spans="1:8">
      <c r="A153" t="s">
        <v>5196</v>
      </c>
      <c r="B153">
        <v>7400220725</v>
      </c>
      <c r="C153" t="s">
        <v>2742</v>
      </c>
      <c r="D153" t="s">
        <v>5184</v>
      </c>
      <c r="E153" t="s">
        <v>5180</v>
      </c>
      <c r="F153" t="s">
        <v>2834</v>
      </c>
      <c r="G153" s="2">
        <v>7200.12</v>
      </c>
      <c r="H153" t="s">
        <v>5120</v>
      </c>
    </row>
    <row r="154" spans="1:8">
      <c r="A154" t="s">
        <v>5196</v>
      </c>
      <c r="B154">
        <v>7400220727</v>
      </c>
      <c r="C154" t="s">
        <v>2742</v>
      </c>
      <c r="D154" t="s">
        <v>4971</v>
      </c>
      <c r="E154" t="s">
        <v>5180</v>
      </c>
      <c r="F154" t="s">
        <v>2834</v>
      </c>
      <c r="G154" s="2">
        <v>7200.12</v>
      </c>
      <c r="H154" t="s">
        <v>5120</v>
      </c>
    </row>
    <row r="155" spans="1:8">
      <c r="A155" t="s">
        <v>5196</v>
      </c>
      <c r="B155">
        <v>7400220730</v>
      </c>
      <c r="C155" t="s">
        <v>2742</v>
      </c>
      <c r="D155" t="s">
        <v>4842</v>
      </c>
      <c r="E155" t="s">
        <v>5180</v>
      </c>
      <c r="F155" t="s">
        <v>2834</v>
      </c>
      <c r="G155" s="2">
        <v>7200.12</v>
      </c>
      <c r="H155" t="s">
        <v>5120</v>
      </c>
    </row>
    <row r="156" spans="1:8">
      <c r="A156" t="s">
        <v>5196</v>
      </c>
      <c r="B156">
        <v>7400220733</v>
      </c>
      <c r="C156" t="s">
        <v>2742</v>
      </c>
      <c r="D156" t="s">
        <v>4160</v>
      </c>
      <c r="E156" t="s">
        <v>5180</v>
      </c>
      <c r="F156" t="s">
        <v>2834</v>
      </c>
      <c r="G156" s="2">
        <v>9100.2000000000007</v>
      </c>
      <c r="H156" t="s">
        <v>5120</v>
      </c>
    </row>
    <row r="157" spans="1:8">
      <c r="A157" t="s">
        <v>5196</v>
      </c>
      <c r="B157">
        <v>7400220737</v>
      </c>
      <c r="C157" t="s">
        <v>2742</v>
      </c>
      <c r="D157" t="s">
        <v>5186</v>
      </c>
      <c r="E157" t="s">
        <v>5148</v>
      </c>
      <c r="F157" t="s">
        <v>2834</v>
      </c>
      <c r="G157" s="2">
        <v>7200.12</v>
      </c>
      <c r="H157" t="s">
        <v>5120</v>
      </c>
    </row>
    <row r="158" spans="1:8">
      <c r="A158" t="s">
        <v>5196</v>
      </c>
      <c r="B158">
        <v>7400220740</v>
      </c>
      <c r="C158" t="s">
        <v>2742</v>
      </c>
      <c r="D158" t="s">
        <v>5173</v>
      </c>
      <c r="E158" t="s">
        <v>5148</v>
      </c>
      <c r="F158" t="s">
        <v>2834</v>
      </c>
      <c r="G158" s="2">
        <v>7200.12</v>
      </c>
      <c r="H158" t="s">
        <v>5120</v>
      </c>
    </row>
    <row r="159" spans="1:8">
      <c r="A159" t="s">
        <v>5196</v>
      </c>
      <c r="B159">
        <v>7400220743</v>
      </c>
      <c r="C159" t="s">
        <v>2742</v>
      </c>
      <c r="D159" t="s">
        <v>5058</v>
      </c>
      <c r="E159" t="s">
        <v>5148</v>
      </c>
      <c r="F159" t="s">
        <v>2834</v>
      </c>
      <c r="G159" s="2">
        <v>7200.12</v>
      </c>
      <c r="H159" t="s">
        <v>5120</v>
      </c>
    </row>
    <row r="160" spans="1:8">
      <c r="A160" t="s">
        <v>5196</v>
      </c>
      <c r="B160">
        <v>7400220746</v>
      </c>
      <c r="C160" t="s">
        <v>2742</v>
      </c>
      <c r="D160" t="s">
        <v>5063</v>
      </c>
      <c r="E160" t="s">
        <v>5148</v>
      </c>
      <c r="F160" t="s">
        <v>2834</v>
      </c>
      <c r="G160" s="2">
        <v>7200.12</v>
      </c>
      <c r="H160" t="s">
        <v>5120</v>
      </c>
    </row>
    <row r="161" spans="1:8">
      <c r="A161" t="s">
        <v>5196</v>
      </c>
      <c r="B161">
        <v>7400220749</v>
      </c>
      <c r="C161" t="s">
        <v>2742</v>
      </c>
      <c r="D161" t="s">
        <v>4229</v>
      </c>
      <c r="E161" t="s">
        <v>5148</v>
      </c>
      <c r="F161" t="s">
        <v>2834</v>
      </c>
      <c r="G161" s="2">
        <v>7200.12</v>
      </c>
      <c r="H161" t="s">
        <v>5120</v>
      </c>
    </row>
    <row r="162" spans="1:8">
      <c r="A162" t="s">
        <v>5202</v>
      </c>
      <c r="B162">
        <v>7400223290</v>
      </c>
      <c r="C162" t="s">
        <v>2742</v>
      </c>
      <c r="D162" t="s">
        <v>5203</v>
      </c>
      <c r="E162" t="s">
        <v>5122</v>
      </c>
      <c r="F162" t="s">
        <v>2834</v>
      </c>
      <c r="G162" s="2">
        <v>14316.72</v>
      </c>
      <c r="H162" t="s">
        <v>5120</v>
      </c>
    </row>
    <row r="163" spans="1:8">
      <c r="A163" t="s">
        <v>5202</v>
      </c>
      <c r="B163">
        <v>7400223293</v>
      </c>
      <c r="C163" t="s">
        <v>2742</v>
      </c>
      <c r="D163" t="s">
        <v>2666</v>
      </c>
      <c r="E163" t="s">
        <v>5122</v>
      </c>
      <c r="F163" t="s">
        <v>2834</v>
      </c>
      <c r="G163" s="2">
        <v>8117.68</v>
      </c>
      <c r="H163" t="s">
        <v>5120</v>
      </c>
    </row>
    <row r="164" spans="1:8">
      <c r="A164" t="s">
        <v>5202</v>
      </c>
      <c r="B164">
        <v>7400223297</v>
      </c>
      <c r="C164" t="s">
        <v>2742</v>
      </c>
      <c r="D164" t="s">
        <v>5204</v>
      </c>
      <c r="E164" t="s">
        <v>5122</v>
      </c>
      <c r="F164" t="s">
        <v>2834</v>
      </c>
      <c r="G164" s="2">
        <v>11216.04</v>
      </c>
      <c r="H164" t="s">
        <v>5120</v>
      </c>
    </row>
    <row r="165" spans="1:8">
      <c r="A165" t="s">
        <v>5202</v>
      </c>
      <c r="B165">
        <v>7400223300</v>
      </c>
      <c r="C165" t="s">
        <v>2742</v>
      </c>
      <c r="D165" t="s">
        <v>5195</v>
      </c>
      <c r="E165" t="s">
        <v>5122</v>
      </c>
      <c r="F165" t="s">
        <v>2834</v>
      </c>
      <c r="G165" s="2">
        <v>11456.16</v>
      </c>
      <c r="H165" t="s">
        <v>5120</v>
      </c>
    </row>
    <row r="166" spans="1:8">
      <c r="A166" t="s">
        <v>5202</v>
      </c>
      <c r="B166">
        <v>7400223304</v>
      </c>
      <c r="C166" t="s">
        <v>2742</v>
      </c>
      <c r="D166" t="s">
        <v>5045</v>
      </c>
      <c r="E166" t="s">
        <v>5148</v>
      </c>
      <c r="F166" t="s">
        <v>2834</v>
      </c>
      <c r="G166" s="2">
        <v>13500.08</v>
      </c>
      <c r="H166" t="s">
        <v>5120</v>
      </c>
    </row>
    <row r="167" spans="1:8">
      <c r="A167" t="s">
        <v>5202</v>
      </c>
      <c r="B167">
        <v>7400223306</v>
      </c>
      <c r="C167" t="s">
        <v>2742</v>
      </c>
      <c r="D167" t="s">
        <v>5205</v>
      </c>
      <c r="E167" t="s">
        <v>5148</v>
      </c>
      <c r="F167" t="s">
        <v>2834</v>
      </c>
      <c r="G167" s="2">
        <v>13170.64</v>
      </c>
      <c r="H167" t="s">
        <v>5120</v>
      </c>
    </row>
    <row r="168" spans="1:8">
      <c r="A168" t="s">
        <v>5202</v>
      </c>
      <c r="B168">
        <v>7400223309</v>
      </c>
      <c r="C168" t="s">
        <v>2742</v>
      </c>
      <c r="D168" t="s">
        <v>4989</v>
      </c>
      <c r="E168" t="s">
        <v>5180</v>
      </c>
      <c r="F168" t="s">
        <v>2834</v>
      </c>
      <c r="G168" s="2">
        <v>35999.440000000002</v>
      </c>
      <c r="H168" t="s">
        <v>5120</v>
      </c>
    </row>
    <row r="169" spans="1:8">
      <c r="A169" t="s">
        <v>5202</v>
      </c>
      <c r="B169">
        <v>7400223311</v>
      </c>
      <c r="C169" t="s">
        <v>2742</v>
      </c>
      <c r="D169" t="s">
        <v>5188</v>
      </c>
      <c r="E169" t="s">
        <v>5180</v>
      </c>
      <c r="F169" t="s">
        <v>2834</v>
      </c>
      <c r="G169" s="2">
        <v>7200.12</v>
      </c>
      <c r="H169" t="s">
        <v>5120</v>
      </c>
    </row>
    <row r="170" spans="1:8">
      <c r="A170" s="51" t="s">
        <v>5147</v>
      </c>
      <c r="B170" s="51">
        <v>7300040463</v>
      </c>
      <c r="C170" s="51" t="s">
        <v>2769</v>
      </c>
      <c r="D170" s="51">
        <v>200028</v>
      </c>
      <c r="E170" s="51">
        <v>2711</v>
      </c>
      <c r="F170" s="51" t="s">
        <v>2770</v>
      </c>
      <c r="G170" s="6">
        <v>-10827.57</v>
      </c>
    </row>
    <row r="171" spans="1:8">
      <c r="A171" s="51" t="s">
        <v>5179</v>
      </c>
      <c r="B171" s="51">
        <v>7300041643</v>
      </c>
      <c r="C171" s="51" t="s">
        <v>2769</v>
      </c>
      <c r="D171" s="51">
        <v>200028</v>
      </c>
      <c r="E171" s="51">
        <v>2941</v>
      </c>
      <c r="F171" s="51" t="s">
        <v>2770</v>
      </c>
      <c r="G171" s="6">
        <v>-10471.99</v>
      </c>
    </row>
    <row r="172" spans="1:8">
      <c r="A172" s="51" t="s">
        <v>5179</v>
      </c>
      <c r="B172" s="51">
        <v>7300041846</v>
      </c>
      <c r="C172" s="51" t="s">
        <v>2769</v>
      </c>
      <c r="D172" s="51">
        <v>200028</v>
      </c>
      <c r="E172" s="51">
        <v>3139</v>
      </c>
      <c r="F172" s="51" t="s">
        <v>2770</v>
      </c>
      <c r="G172" s="6">
        <v>-11373.45</v>
      </c>
    </row>
    <row r="173" spans="1:8">
      <c r="A173" t="s">
        <v>5112</v>
      </c>
      <c r="G173" s="6">
        <f>SUM(G1:G172)</f>
        <v>1164741.6299999983</v>
      </c>
    </row>
    <row r="174" spans="1:8">
      <c r="A174" t="s">
        <v>5113</v>
      </c>
    </row>
    <row r="175" spans="1:8">
      <c r="A175" t="s">
        <v>5114</v>
      </c>
    </row>
    <row r="176" spans="1:8">
      <c r="A176" t="s">
        <v>5115</v>
      </c>
    </row>
    <row r="177" spans="1:1">
      <c r="A177" t="s">
        <v>5116</v>
      </c>
    </row>
  </sheetData>
  <pageMargins left="0.7" right="0.7" top="0.75" bottom="0.75" header="0.3" footer="0.3"/>
  <pageSetup paperSize="9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94"/>
  <sheetViews>
    <sheetView topLeftCell="A165" workbookViewId="0">
      <selection activeCell="B173" sqref="B173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5282</v>
      </c>
      <c r="E1" s="40"/>
      <c r="K1" s="916"/>
      <c r="L1" s="916"/>
      <c r="M1" s="916"/>
    </row>
    <row r="2" spans="1:13" ht="15">
      <c r="A2" s="916"/>
      <c r="B2" s="916"/>
      <c r="C2" s="916"/>
      <c r="D2" s="916"/>
      <c r="E2" s="916"/>
      <c r="F2" s="917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917"/>
      <c r="K3" s="41" t="s">
        <v>187</v>
      </c>
      <c r="L3" s="42"/>
      <c r="M3" s="916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916"/>
    </row>
    <row r="5" spans="1:13" ht="15" customHeight="1">
      <c r="A5" t="s">
        <v>5117</v>
      </c>
      <c r="B5" s="926" t="s">
        <v>5095</v>
      </c>
      <c r="C5" s="909" t="s">
        <v>136</v>
      </c>
      <c r="D5" s="2">
        <v>7927.44</v>
      </c>
      <c r="E5" s="335"/>
      <c r="F5" s="872"/>
      <c r="L5" s="42"/>
      <c r="M5" s="916"/>
    </row>
    <row r="6" spans="1:13" ht="15" customHeight="1">
      <c r="A6" t="s">
        <v>5117</v>
      </c>
      <c r="B6" s="926" t="s">
        <v>5031</v>
      </c>
      <c r="C6" s="909" t="s">
        <v>136</v>
      </c>
      <c r="D6" s="2">
        <v>7927.44</v>
      </c>
      <c r="E6" s="335"/>
      <c r="F6" s="872"/>
      <c r="L6" s="42"/>
      <c r="M6" s="916"/>
    </row>
    <row r="7" spans="1:13" ht="15" customHeight="1">
      <c r="A7" t="s">
        <v>5117</v>
      </c>
      <c r="B7" s="926" t="s">
        <v>5259</v>
      </c>
      <c r="C7" s="909" t="s">
        <v>136</v>
      </c>
      <c r="D7" s="2">
        <v>7927.44</v>
      </c>
      <c r="E7" s="335"/>
      <c r="F7" s="872"/>
      <c r="L7" s="42"/>
      <c r="M7" s="916"/>
    </row>
    <row r="8" spans="1:13" ht="15" customHeight="1">
      <c r="A8" t="s">
        <v>5147</v>
      </c>
      <c r="B8" s="926" t="s">
        <v>5096</v>
      </c>
      <c r="C8" s="909" t="s">
        <v>136</v>
      </c>
      <c r="D8" s="2">
        <v>7927.44</v>
      </c>
      <c r="E8" s="335"/>
      <c r="F8" s="872"/>
      <c r="L8" s="42"/>
      <c r="M8" s="916"/>
    </row>
    <row r="9" spans="1:13" ht="15" customHeight="1">
      <c r="A9" t="s">
        <v>5117</v>
      </c>
      <c r="B9" s="926" t="s">
        <v>3748</v>
      </c>
      <c r="C9" s="909" t="s">
        <v>136</v>
      </c>
      <c r="D9" s="2">
        <v>7990.08</v>
      </c>
      <c r="E9" s="335"/>
      <c r="F9" s="872"/>
      <c r="L9" s="42"/>
      <c r="M9" s="916"/>
    </row>
    <row r="10" spans="1:13" ht="15" customHeight="1">
      <c r="A10" t="s">
        <v>5117</v>
      </c>
      <c r="B10" s="926" t="s">
        <v>4799</v>
      </c>
      <c r="C10" s="909" t="s">
        <v>136</v>
      </c>
      <c r="D10" s="2">
        <v>7990.08</v>
      </c>
      <c r="E10" s="335"/>
      <c r="F10" s="872"/>
      <c r="L10" s="42"/>
      <c r="M10" s="916"/>
    </row>
    <row r="11" spans="1:13" ht="15" customHeight="1">
      <c r="A11" t="s">
        <v>5117</v>
      </c>
      <c r="B11" s="909" t="s">
        <v>4793</v>
      </c>
      <c r="C11" s="909" t="s">
        <v>136</v>
      </c>
      <c r="D11" s="2">
        <v>7990.08</v>
      </c>
      <c r="E11" s="335"/>
      <c r="F11" s="872"/>
      <c r="L11" s="42"/>
      <c r="M11" s="916"/>
    </row>
    <row r="12" spans="1:13" ht="15" customHeight="1">
      <c r="A12" t="s">
        <v>5117</v>
      </c>
      <c r="B12" s="909" t="s">
        <v>4794</v>
      </c>
      <c r="C12" s="909" t="s">
        <v>136</v>
      </c>
      <c r="D12" s="2">
        <v>7990.08</v>
      </c>
      <c r="E12" s="335"/>
      <c r="F12" s="872"/>
      <c r="L12" s="42"/>
      <c r="M12" s="916"/>
    </row>
    <row r="13" spans="1:13" ht="15" customHeight="1">
      <c r="A13" t="s">
        <v>5117</v>
      </c>
      <c r="B13" s="926" t="s">
        <v>4795</v>
      </c>
      <c r="C13" s="909" t="s">
        <v>136</v>
      </c>
      <c r="D13" s="2">
        <v>7990.08</v>
      </c>
      <c r="E13" s="335"/>
      <c r="F13" s="872"/>
      <c r="L13" s="42"/>
      <c r="M13" s="916"/>
    </row>
    <row r="14" spans="1:13" ht="15" customHeight="1">
      <c r="A14" t="s">
        <v>5117</v>
      </c>
      <c r="B14" s="926" t="s">
        <v>5260</v>
      </c>
      <c r="C14" s="909" t="s">
        <v>136</v>
      </c>
      <c r="D14" s="2">
        <v>7990.08</v>
      </c>
      <c r="E14" s="335"/>
      <c r="F14" s="872"/>
      <c r="L14" s="42"/>
      <c r="M14" s="916"/>
    </row>
    <row r="15" spans="1:13" ht="15" customHeight="1">
      <c r="A15" t="s">
        <v>5117</v>
      </c>
      <c r="B15" s="909" t="s">
        <v>5030</v>
      </c>
      <c r="C15" s="909" t="s">
        <v>136</v>
      </c>
      <c r="D15" s="2">
        <v>7990.08</v>
      </c>
      <c r="E15" s="335"/>
      <c r="F15" s="872"/>
      <c r="L15" s="42"/>
      <c r="M15" s="916"/>
    </row>
    <row r="16" spans="1:13" ht="15" customHeight="1">
      <c r="A16" t="s">
        <v>5117</v>
      </c>
      <c r="B16" s="909" t="s">
        <v>4702</v>
      </c>
      <c r="C16" s="909" t="s">
        <v>136</v>
      </c>
      <c r="D16" s="2">
        <v>7990.08</v>
      </c>
      <c r="E16" s="335"/>
      <c r="F16" s="872"/>
      <c r="L16" s="42"/>
      <c r="M16" s="916"/>
    </row>
    <row r="17" spans="1:13" ht="15" customHeight="1">
      <c r="A17" t="s">
        <v>5117</v>
      </c>
      <c r="B17" s="926" t="s">
        <v>4659</v>
      </c>
      <c r="C17" s="909" t="s">
        <v>136</v>
      </c>
      <c r="D17" s="2">
        <v>7990.08</v>
      </c>
      <c r="E17" s="335"/>
      <c r="F17" s="872"/>
      <c r="L17" s="42"/>
      <c r="M17" s="916"/>
    </row>
    <row r="18" spans="1:13" ht="15" customHeight="1">
      <c r="A18" t="s">
        <v>5117</v>
      </c>
      <c r="B18" s="926" t="s">
        <v>4706</v>
      </c>
      <c r="C18" s="909" t="s">
        <v>136</v>
      </c>
      <c r="D18" s="2">
        <v>7990.08</v>
      </c>
      <c r="E18" s="335"/>
      <c r="F18" s="872"/>
      <c r="L18" s="42"/>
      <c r="M18" s="916"/>
    </row>
    <row r="19" spans="1:13" ht="15" customHeight="1">
      <c r="A19" t="s">
        <v>5117</v>
      </c>
      <c r="B19" s="926" t="s">
        <v>3368</v>
      </c>
      <c r="C19" s="909" t="s">
        <v>136</v>
      </c>
      <c r="D19" s="2">
        <v>7990.08</v>
      </c>
      <c r="E19" s="335"/>
      <c r="F19" s="872"/>
      <c r="L19" s="42"/>
      <c r="M19" s="916"/>
    </row>
    <row r="20" spans="1:13" ht="15" customHeight="1">
      <c r="A20" t="s">
        <v>5196</v>
      </c>
      <c r="B20" s="926" t="s">
        <v>5261</v>
      </c>
      <c r="C20" s="909" t="s">
        <v>136</v>
      </c>
      <c r="D20" s="2">
        <v>7990.08</v>
      </c>
      <c r="E20" s="335"/>
      <c r="F20" s="872"/>
      <c r="L20" s="42"/>
      <c r="M20" s="916"/>
    </row>
    <row r="21" spans="1:13" ht="15" customHeight="1">
      <c r="A21" t="s">
        <v>5147</v>
      </c>
      <c r="B21" s="926" t="s">
        <v>4670</v>
      </c>
      <c r="C21" s="909" t="s">
        <v>136</v>
      </c>
      <c r="D21" s="2">
        <v>8052.72</v>
      </c>
      <c r="E21" s="335"/>
      <c r="F21" s="872"/>
      <c r="L21" s="42"/>
      <c r="M21" s="916"/>
    </row>
    <row r="22" spans="1:13" ht="15" customHeight="1">
      <c r="A22" t="s">
        <v>5117</v>
      </c>
      <c r="B22" s="909" t="s">
        <v>3487</v>
      </c>
      <c r="C22" s="909" t="s">
        <v>136</v>
      </c>
      <c r="D22" s="2">
        <v>9100.2000000000007</v>
      </c>
      <c r="E22" s="335"/>
      <c r="F22" s="872"/>
      <c r="L22" s="42"/>
      <c r="M22" s="916"/>
    </row>
    <row r="23" spans="1:13" ht="15" customHeight="1">
      <c r="A23" s="453" t="s">
        <v>5196</v>
      </c>
      <c r="B23" s="913" t="s">
        <v>4195</v>
      </c>
      <c r="C23" s="913" t="s">
        <v>136</v>
      </c>
      <c r="D23" s="48">
        <v>9100.2000000000007</v>
      </c>
      <c r="E23" s="335"/>
      <c r="F23" s="872"/>
      <c r="L23" s="42"/>
      <c r="M23" s="916"/>
    </row>
    <row r="24" spans="1:13" ht="15" customHeight="1" thickBot="1">
      <c r="A24" s="416" t="s">
        <v>5117</v>
      </c>
      <c r="B24" s="927" t="s">
        <v>5262</v>
      </c>
      <c r="C24" s="914" t="s">
        <v>136</v>
      </c>
      <c r="D24" s="87">
        <v>9459.7999999999993</v>
      </c>
      <c r="E24" s="364"/>
      <c r="F24" s="878"/>
      <c r="G24" s="91"/>
      <c r="H24" s="91"/>
      <c r="I24" s="91"/>
      <c r="L24" s="42"/>
      <c r="M24" s="916"/>
    </row>
    <row r="25" spans="1:13" ht="15" customHeight="1">
      <c r="A25" s="343" t="s">
        <v>5147</v>
      </c>
      <c r="B25" s="924" t="s">
        <v>5017</v>
      </c>
      <c r="C25" s="919" t="s">
        <v>2905</v>
      </c>
      <c r="D25" s="344">
        <v>-7200.12</v>
      </c>
      <c r="E25" s="335" t="s">
        <v>133</v>
      </c>
      <c r="F25" s="872"/>
      <c r="L25" s="42"/>
      <c r="M25" s="916"/>
    </row>
    <row r="26" spans="1:13" ht="15" customHeight="1">
      <c r="A26" s="343" t="s">
        <v>5147</v>
      </c>
      <c r="B26" s="924" t="s">
        <v>5092</v>
      </c>
      <c r="C26" s="919" t="s">
        <v>2905</v>
      </c>
      <c r="D26" s="344">
        <v>-7200.12</v>
      </c>
      <c r="E26" s="335" t="s">
        <v>135</v>
      </c>
      <c r="F26" s="872"/>
      <c r="L26" s="42"/>
      <c r="M26" s="916"/>
    </row>
    <row r="27" spans="1:13" ht="15" customHeight="1">
      <c r="A27" s="343" t="s">
        <v>5179</v>
      </c>
      <c r="B27" s="924" t="s">
        <v>3588</v>
      </c>
      <c r="C27" s="919" t="s">
        <v>2905</v>
      </c>
      <c r="D27" s="344">
        <v>-7200.12</v>
      </c>
      <c r="E27" s="335" t="s">
        <v>137</v>
      </c>
      <c r="F27" s="872"/>
      <c r="L27" s="42"/>
      <c r="M27" s="916"/>
    </row>
    <row r="28" spans="1:13" ht="15" customHeight="1">
      <c r="A28" s="343" t="s">
        <v>5196</v>
      </c>
      <c r="B28" s="924" t="s">
        <v>4191</v>
      </c>
      <c r="C28" s="919" t="s">
        <v>2905</v>
      </c>
      <c r="D28" s="344">
        <v>-7200.12</v>
      </c>
      <c r="E28" s="335" t="s">
        <v>142</v>
      </c>
      <c r="F28" s="872"/>
      <c r="L28" s="42"/>
      <c r="M28" s="916"/>
    </row>
    <row r="29" spans="1:13" ht="15" customHeight="1">
      <c r="A29" s="343" t="s">
        <v>5196</v>
      </c>
      <c r="B29" s="924" t="s">
        <v>4272</v>
      </c>
      <c r="C29" s="919" t="s">
        <v>2905</v>
      </c>
      <c r="D29" s="344">
        <v>-7200.12</v>
      </c>
      <c r="E29" s="335" t="s">
        <v>144</v>
      </c>
      <c r="F29" s="872"/>
      <c r="L29" s="42"/>
      <c r="M29" s="916"/>
    </row>
    <row r="30" spans="1:13" ht="15" customHeight="1">
      <c r="A30" s="571" t="s">
        <v>5147</v>
      </c>
      <c r="B30" s="920" t="s">
        <v>5230</v>
      </c>
      <c r="C30" s="920" t="s">
        <v>2905</v>
      </c>
      <c r="D30" s="572">
        <v>1241.2</v>
      </c>
      <c r="E30" s="335"/>
      <c r="F30" s="872"/>
      <c r="L30" s="42"/>
      <c r="M30" s="916"/>
    </row>
    <row r="31" spans="1:13" ht="15" customHeight="1">
      <c r="A31" s="571" t="s">
        <v>5147</v>
      </c>
      <c r="B31" s="920" t="s">
        <v>5231</v>
      </c>
      <c r="C31" s="920" t="s">
        <v>2905</v>
      </c>
      <c r="D31" s="572">
        <v>1241.2</v>
      </c>
      <c r="E31" s="335"/>
      <c r="F31" s="872"/>
      <c r="L31" s="42"/>
      <c r="M31" s="916"/>
    </row>
    <row r="32" spans="1:13" ht="15" customHeight="1">
      <c r="A32" s="571" t="s">
        <v>5147</v>
      </c>
      <c r="B32" s="920" t="s">
        <v>5232</v>
      </c>
      <c r="C32" s="920" t="s">
        <v>2905</v>
      </c>
      <c r="D32" s="572">
        <v>1241.2</v>
      </c>
      <c r="E32" s="335"/>
      <c r="F32" s="872"/>
      <c r="L32" s="42"/>
      <c r="M32" s="916"/>
    </row>
    <row r="33" spans="1:13" ht="15" customHeight="1">
      <c r="A33" s="571" t="s">
        <v>5179</v>
      </c>
      <c r="B33" s="920" t="s">
        <v>5236</v>
      </c>
      <c r="C33" s="920" t="s">
        <v>2905</v>
      </c>
      <c r="D33" s="572">
        <v>1241.2</v>
      </c>
      <c r="E33" s="335"/>
      <c r="F33" s="872"/>
      <c r="L33" s="42"/>
      <c r="M33" s="916"/>
    </row>
    <row r="34" spans="1:13" ht="15" customHeight="1">
      <c r="A34" s="571" t="s">
        <v>5179</v>
      </c>
      <c r="B34" s="920" t="s">
        <v>5237</v>
      </c>
      <c r="C34" s="920" t="s">
        <v>2905</v>
      </c>
      <c r="D34" s="572">
        <v>1241.2</v>
      </c>
      <c r="E34" s="335"/>
      <c r="F34" s="872"/>
      <c r="L34" s="42"/>
      <c r="M34" s="916"/>
    </row>
    <row r="35" spans="1:13" ht="15" customHeight="1">
      <c r="A35" s="571" t="s">
        <v>5179</v>
      </c>
      <c r="B35" s="920" t="s">
        <v>5238</v>
      </c>
      <c r="C35" s="920" t="s">
        <v>2905</v>
      </c>
      <c r="D35" s="572">
        <v>1241.2</v>
      </c>
      <c r="E35" s="335"/>
      <c r="F35" s="872"/>
      <c r="L35" s="42"/>
      <c r="M35" s="916"/>
    </row>
    <row r="36" spans="1:13" ht="15" customHeight="1">
      <c r="A36" s="571" t="s">
        <v>5179</v>
      </c>
      <c r="B36" s="920" t="s">
        <v>5239</v>
      </c>
      <c r="C36" s="920" t="s">
        <v>2905</v>
      </c>
      <c r="D36" s="572">
        <v>1241.2</v>
      </c>
      <c r="E36" s="335"/>
      <c r="F36" s="872"/>
      <c r="L36" s="42"/>
      <c r="M36" s="916"/>
    </row>
    <row r="37" spans="1:13" ht="15" customHeight="1">
      <c r="A37" s="571" t="s">
        <v>5179</v>
      </c>
      <c r="B37" s="920" t="s">
        <v>5240</v>
      </c>
      <c r="C37" s="920" t="s">
        <v>2905</v>
      </c>
      <c r="D37" s="572">
        <v>1241.2</v>
      </c>
      <c r="E37" s="335"/>
      <c r="F37" s="872"/>
      <c r="L37" s="42"/>
      <c r="M37" s="916"/>
    </row>
    <row r="38" spans="1:13" ht="15" customHeight="1">
      <c r="A38" s="571" t="s">
        <v>5179</v>
      </c>
      <c r="B38" s="920" t="s">
        <v>5241</v>
      </c>
      <c r="C38" s="920" t="s">
        <v>2905</v>
      </c>
      <c r="D38" s="572">
        <v>1241.2</v>
      </c>
      <c r="E38" s="335"/>
      <c r="F38" s="872"/>
      <c r="L38" s="42"/>
      <c r="M38" s="916"/>
    </row>
    <row r="39" spans="1:13" ht="15" customHeight="1">
      <c r="A39" s="571" t="s">
        <v>5179</v>
      </c>
      <c r="B39" s="920" t="s">
        <v>5242</v>
      </c>
      <c r="C39" s="920" t="s">
        <v>2905</v>
      </c>
      <c r="D39" s="572">
        <v>1241.2</v>
      </c>
      <c r="E39" s="335"/>
      <c r="F39" s="872"/>
      <c r="L39" s="42"/>
      <c r="M39" s="916"/>
    </row>
    <row r="40" spans="1:13" ht="15" customHeight="1">
      <c r="A40" s="571" t="s">
        <v>5179</v>
      </c>
      <c r="B40" s="920" t="s">
        <v>5243</v>
      </c>
      <c r="C40" s="920" t="s">
        <v>2905</v>
      </c>
      <c r="D40" s="572">
        <v>1241.2</v>
      </c>
      <c r="E40" s="335"/>
      <c r="F40" s="872"/>
      <c r="L40" s="42"/>
      <c r="M40" s="916"/>
    </row>
    <row r="41" spans="1:13" ht="15" customHeight="1">
      <c r="A41" s="571" t="s">
        <v>5179</v>
      </c>
      <c r="B41" s="920" t="s">
        <v>5244</v>
      </c>
      <c r="C41" s="920" t="s">
        <v>2905</v>
      </c>
      <c r="D41" s="572">
        <v>1241.2</v>
      </c>
      <c r="E41" s="335"/>
      <c r="F41" s="872"/>
      <c r="L41" s="42"/>
      <c r="M41" s="916"/>
    </row>
    <row r="42" spans="1:13" ht="15" customHeight="1">
      <c r="A42" t="s">
        <v>5117</v>
      </c>
      <c r="B42" s="926" t="s">
        <v>3211</v>
      </c>
      <c r="C42" s="909" t="s">
        <v>2905</v>
      </c>
      <c r="D42" s="2">
        <v>7200.12</v>
      </c>
      <c r="E42" s="335"/>
      <c r="F42" s="872"/>
      <c r="L42" s="42"/>
      <c r="M42" s="916"/>
    </row>
    <row r="43" spans="1:13" ht="15" customHeight="1">
      <c r="A43" t="s">
        <v>5117</v>
      </c>
      <c r="B43" s="909" t="s">
        <v>5251</v>
      </c>
      <c r="C43" s="909" t="s">
        <v>2905</v>
      </c>
      <c r="D43" s="2">
        <v>7200.12</v>
      </c>
      <c r="E43" s="335"/>
      <c r="F43" s="872"/>
      <c r="L43" s="42"/>
      <c r="M43" s="916"/>
    </row>
    <row r="44" spans="1:13" ht="15" customHeight="1">
      <c r="A44" t="s">
        <v>5117</v>
      </c>
      <c r="B44" s="926" t="s">
        <v>3670</v>
      </c>
      <c r="C44" s="909" t="s">
        <v>2905</v>
      </c>
      <c r="D44" s="2">
        <v>7200.12</v>
      </c>
      <c r="E44" s="335"/>
      <c r="F44" s="872"/>
      <c r="L44" s="42"/>
      <c r="M44" s="916"/>
    </row>
    <row r="45" spans="1:13" ht="15" customHeight="1">
      <c r="A45" t="s">
        <v>5117</v>
      </c>
      <c r="B45" s="909" t="s">
        <v>4567</v>
      </c>
      <c r="C45" s="909" t="s">
        <v>2905</v>
      </c>
      <c r="D45" s="2">
        <v>7200.12</v>
      </c>
      <c r="E45" s="335"/>
      <c r="F45" s="872"/>
      <c r="L45" s="42"/>
      <c r="M45" s="916"/>
    </row>
    <row r="46" spans="1:13" ht="15" customHeight="1">
      <c r="A46" t="s">
        <v>5117</v>
      </c>
      <c r="B46" s="925" t="s">
        <v>4272</v>
      </c>
      <c r="C46" s="909" t="s">
        <v>2905</v>
      </c>
      <c r="D46" s="2">
        <v>7200.12</v>
      </c>
      <c r="E46" s="335" t="s">
        <v>144</v>
      </c>
      <c r="F46" s="872"/>
      <c r="L46" s="42"/>
      <c r="M46" s="916"/>
    </row>
    <row r="47" spans="1:13" ht="15" customHeight="1">
      <c r="A47" t="s">
        <v>5117</v>
      </c>
      <c r="B47" s="926" t="s">
        <v>4267</v>
      </c>
      <c r="C47" s="909" t="s">
        <v>2905</v>
      </c>
      <c r="D47" s="2">
        <v>7200.12</v>
      </c>
      <c r="E47" s="335"/>
      <c r="F47" s="872"/>
      <c r="L47" s="42"/>
      <c r="M47" s="916"/>
    </row>
    <row r="48" spans="1:13" ht="15" customHeight="1">
      <c r="A48" t="s">
        <v>5117</v>
      </c>
      <c r="B48" s="926" t="s">
        <v>4558</v>
      </c>
      <c r="C48" s="909" t="s">
        <v>2905</v>
      </c>
      <c r="D48" s="2">
        <v>7200.12</v>
      </c>
      <c r="E48" s="335"/>
      <c r="F48" s="872"/>
      <c r="L48" s="42"/>
      <c r="M48" s="916"/>
    </row>
    <row r="49" spans="1:13" ht="15" customHeight="1">
      <c r="A49" t="s">
        <v>5117</v>
      </c>
      <c r="B49" s="926" t="s">
        <v>4787</v>
      </c>
      <c r="C49" s="909" t="s">
        <v>2905</v>
      </c>
      <c r="D49" s="2">
        <v>7200.12</v>
      </c>
      <c r="E49" s="335"/>
      <c r="F49" s="872"/>
      <c r="L49" s="42"/>
      <c r="M49" s="916"/>
    </row>
    <row r="50" spans="1:13" ht="15" customHeight="1">
      <c r="A50" t="s">
        <v>5117</v>
      </c>
      <c r="B50" s="909" t="s">
        <v>5252</v>
      </c>
      <c r="C50" s="909" t="s">
        <v>2905</v>
      </c>
      <c r="D50" s="2">
        <v>7200.12</v>
      </c>
      <c r="E50" s="335"/>
      <c r="F50" s="872"/>
      <c r="L50" s="42"/>
      <c r="M50" s="916"/>
    </row>
    <row r="51" spans="1:13" ht="15" customHeight="1">
      <c r="A51" t="s">
        <v>5117</v>
      </c>
      <c r="B51" s="925" t="s">
        <v>5092</v>
      </c>
      <c r="C51" s="909" t="s">
        <v>2905</v>
      </c>
      <c r="D51" s="2">
        <v>7200.12</v>
      </c>
      <c r="E51" s="335" t="s">
        <v>135</v>
      </c>
      <c r="F51" s="872"/>
      <c r="L51" s="42"/>
      <c r="M51" s="916"/>
    </row>
    <row r="52" spans="1:13" ht="15" customHeight="1">
      <c r="A52" t="s">
        <v>5117</v>
      </c>
      <c r="B52" s="909" t="s">
        <v>4878</v>
      </c>
      <c r="C52" s="909" t="s">
        <v>2905</v>
      </c>
      <c r="D52" s="2">
        <v>7200.12</v>
      </c>
      <c r="E52" s="335"/>
      <c r="F52" s="872"/>
      <c r="L52" s="42"/>
      <c r="M52" s="916"/>
    </row>
    <row r="53" spans="1:13" ht="15" customHeight="1">
      <c r="A53" t="s">
        <v>5117</v>
      </c>
      <c r="B53" s="909" t="s">
        <v>4803</v>
      </c>
      <c r="C53" s="909" t="s">
        <v>2905</v>
      </c>
      <c r="D53" s="2">
        <v>7200.12</v>
      </c>
      <c r="E53" s="335"/>
      <c r="F53" s="872"/>
      <c r="L53" s="42"/>
      <c r="M53" s="916"/>
    </row>
    <row r="54" spans="1:13" ht="15" customHeight="1">
      <c r="A54" t="s">
        <v>5117</v>
      </c>
      <c r="B54" s="926" t="s">
        <v>4886</v>
      </c>
      <c r="C54" s="909" t="s">
        <v>2905</v>
      </c>
      <c r="D54" s="2">
        <v>7200.12</v>
      </c>
      <c r="E54" s="335"/>
      <c r="F54" s="872"/>
      <c r="L54" s="42"/>
      <c r="M54" s="916"/>
    </row>
    <row r="55" spans="1:13" ht="15" customHeight="1">
      <c r="A55" t="s">
        <v>5117</v>
      </c>
      <c r="B55" s="926" t="s">
        <v>5014</v>
      </c>
      <c r="C55" s="909" t="s">
        <v>2905</v>
      </c>
      <c r="D55" s="2">
        <v>7200.12</v>
      </c>
      <c r="E55" s="335"/>
      <c r="F55" s="872"/>
      <c r="L55" s="42"/>
      <c r="M55" s="916"/>
    </row>
    <row r="56" spans="1:13" ht="15" customHeight="1">
      <c r="A56" t="s">
        <v>5117</v>
      </c>
      <c r="B56" s="909" t="s">
        <v>5253</v>
      </c>
      <c r="C56" s="909" t="s">
        <v>2905</v>
      </c>
      <c r="D56" s="2">
        <v>7200.12</v>
      </c>
      <c r="E56" s="335"/>
      <c r="F56" s="872"/>
      <c r="L56" s="42"/>
      <c r="M56" s="916"/>
    </row>
    <row r="57" spans="1:13" ht="15" customHeight="1">
      <c r="A57" t="s">
        <v>5117</v>
      </c>
      <c r="B57" s="925" t="s">
        <v>3588</v>
      </c>
      <c r="C57" s="909" t="s">
        <v>2905</v>
      </c>
      <c r="D57" s="2">
        <v>7200.12</v>
      </c>
      <c r="E57" s="335" t="s">
        <v>137</v>
      </c>
      <c r="F57" s="872"/>
      <c r="L57" s="42"/>
      <c r="M57" s="916"/>
    </row>
    <row r="58" spans="1:13" ht="15" customHeight="1">
      <c r="A58" t="s">
        <v>5117</v>
      </c>
      <c r="B58" s="926" t="s">
        <v>5254</v>
      </c>
      <c r="C58" s="909" t="s">
        <v>2905</v>
      </c>
      <c r="D58" s="2">
        <v>7200.12</v>
      </c>
      <c r="E58" s="335"/>
      <c r="F58" s="872"/>
      <c r="L58" s="42"/>
      <c r="M58" s="916"/>
    </row>
    <row r="59" spans="1:13" ht="15" customHeight="1">
      <c r="A59" t="s">
        <v>5117</v>
      </c>
      <c r="B59" s="926" t="s">
        <v>4391</v>
      </c>
      <c r="C59" s="909" t="s">
        <v>2905</v>
      </c>
      <c r="D59" s="2">
        <v>7200.12</v>
      </c>
      <c r="E59" s="335"/>
      <c r="F59" s="872"/>
      <c r="L59" s="42"/>
      <c r="M59" s="916"/>
    </row>
    <row r="60" spans="1:13" ht="15" customHeight="1">
      <c r="A60" t="s">
        <v>5117</v>
      </c>
      <c r="B60" s="926" t="s">
        <v>5255</v>
      </c>
      <c r="C60" s="909" t="s">
        <v>2905</v>
      </c>
      <c r="D60" s="2">
        <v>7200.12</v>
      </c>
      <c r="E60" s="335"/>
      <c r="F60" s="872"/>
      <c r="L60" s="42"/>
      <c r="M60" s="916"/>
    </row>
    <row r="61" spans="1:13" ht="15" customHeight="1">
      <c r="A61" t="s">
        <v>5117</v>
      </c>
      <c r="B61" s="926" t="s">
        <v>4687</v>
      </c>
      <c r="C61" s="909" t="s">
        <v>2905</v>
      </c>
      <c r="D61" s="2">
        <v>7200.12</v>
      </c>
      <c r="E61" s="335"/>
      <c r="F61" s="872"/>
      <c r="L61" s="42"/>
      <c r="M61" s="916"/>
    </row>
    <row r="62" spans="1:13" ht="15" customHeight="1">
      <c r="A62" t="s">
        <v>5117</v>
      </c>
      <c r="B62" s="926" t="s">
        <v>5016</v>
      </c>
      <c r="C62" s="909" t="s">
        <v>2905</v>
      </c>
      <c r="D62" s="2">
        <v>7200.12</v>
      </c>
      <c r="E62" s="335"/>
      <c r="F62" s="872"/>
      <c r="L62" s="42"/>
      <c r="M62" s="916"/>
    </row>
    <row r="63" spans="1:13" ht="15" customHeight="1">
      <c r="A63" t="s">
        <v>5117</v>
      </c>
      <c r="B63" s="926" t="s">
        <v>5013</v>
      </c>
      <c r="C63" s="909" t="s">
        <v>2905</v>
      </c>
      <c r="D63" s="2">
        <v>7200.12</v>
      </c>
      <c r="E63" s="335"/>
      <c r="F63" s="872"/>
      <c r="L63" s="42"/>
      <c r="M63" s="916"/>
    </row>
    <row r="64" spans="1:13" ht="15" customHeight="1">
      <c r="A64" t="s">
        <v>5117</v>
      </c>
      <c r="B64" s="925" t="s">
        <v>5017</v>
      </c>
      <c r="C64" s="909" t="s">
        <v>2905</v>
      </c>
      <c r="D64" s="2">
        <v>7200.12</v>
      </c>
      <c r="E64" s="335" t="s">
        <v>133</v>
      </c>
      <c r="F64" s="872"/>
      <c r="L64" s="42"/>
      <c r="M64" s="916"/>
    </row>
    <row r="65" spans="1:13" ht="15" customHeight="1">
      <c r="A65" t="s">
        <v>5117</v>
      </c>
      <c r="B65" s="926" t="s">
        <v>5023</v>
      </c>
      <c r="C65" s="909" t="s">
        <v>2905</v>
      </c>
      <c r="D65" s="2">
        <v>7200.12</v>
      </c>
      <c r="E65" s="335"/>
      <c r="F65" s="872"/>
      <c r="L65" s="42"/>
      <c r="M65" s="916"/>
    </row>
    <row r="66" spans="1:13" ht="15" customHeight="1">
      <c r="A66" t="s">
        <v>5147</v>
      </c>
      <c r="B66" s="926" t="s">
        <v>5017</v>
      </c>
      <c r="C66" s="909" t="s">
        <v>2905</v>
      </c>
      <c r="D66" s="2">
        <v>7200.12</v>
      </c>
      <c r="E66" s="335" t="s">
        <v>133</v>
      </c>
      <c r="F66" s="872"/>
      <c r="L66" s="42"/>
      <c r="M66" s="916"/>
    </row>
    <row r="67" spans="1:13" ht="15" customHeight="1">
      <c r="A67" t="s">
        <v>5147</v>
      </c>
      <c r="B67" s="926" t="s">
        <v>5256</v>
      </c>
      <c r="C67" s="909" t="s">
        <v>2905</v>
      </c>
      <c r="D67" s="2">
        <v>7200.12</v>
      </c>
      <c r="E67" s="335"/>
      <c r="F67" s="872"/>
      <c r="L67" s="42"/>
      <c r="M67" s="916"/>
    </row>
    <row r="68" spans="1:13" ht="15" customHeight="1">
      <c r="A68" t="s">
        <v>5147</v>
      </c>
      <c r="B68" s="926" t="s">
        <v>5086</v>
      </c>
      <c r="C68" s="909" t="s">
        <v>2905</v>
      </c>
      <c r="D68" s="2">
        <v>7200.12</v>
      </c>
      <c r="E68" s="335"/>
      <c r="F68" s="872"/>
      <c r="L68" s="42"/>
      <c r="M68" s="916"/>
    </row>
    <row r="69" spans="1:13" ht="15" customHeight="1">
      <c r="A69" t="s">
        <v>5147</v>
      </c>
      <c r="B69" s="926" t="s">
        <v>4691</v>
      </c>
      <c r="C69" s="909" t="s">
        <v>2905</v>
      </c>
      <c r="D69" s="2">
        <v>7200.12</v>
      </c>
      <c r="E69" s="335"/>
      <c r="F69" s="872"/>
      <c r="L69" s="42"/>
      <c r="M69" s="916"/>
    </row>
    <row r="70" spans="1:13" ht="15" customHeight="1">
      <c r="A70" t="s">
        <v>5147</v>
      </c>
      <c r="B70" s="925" t="s">
        <v>4191</v>
      </c>
      <c r="C70" s="909" t="s">
        <v>2905</v>
      </c>
      <c r="D70" s="2">
        <v>7200.12</v>
      </c>
      <c r="E70" s="335" t="s">
        <v>142</v>
      </c>
      <c r="F70" s="872"/>
      <c r="L70" s="42"/>
      <c r="M70" s="916"/>
    </row>
    <row r="71" spans="1:13" ht="15" customHeight="1">
      <c r="A71" t="s">
        <v>5147</v>
      </c>
      <c r="B71" s="926" t="s">
        <v>3214</v>
      </c>
      <c r="C71" s="909" t="s">
        <v>2905</v>
      </c>
      <c r="D71" s="2">
        <v>7200.12</v>
      </c>
      <c r="E71" s="335"/>
      <c r="F71" s="872"/>
      <c r="L71" s="42"/>
      <c r="M71" s="916"/>
    </row>
    <row r="72" spans="1:13" ht="15" customHeight="1">
      <c r="A72" t="s">
        <v>5179</v>
      </c>
      <c r="B72" s="926" t="s">
        <v>4804</v>
      </c>
      <c r="C72" s="909" t="s">
        <v>2905</v>
      </c>
      <c r="D72" s="2">
        <v>7200.12</v>
      </c>
      <c r="E72" s="335"/>
      <c r="F72" s="872"/>
      <c r="L72" s="42"/>
      <c r="M72" s="916"/>
    </row>
    <row r="73" spans="1:13" ht="15" customHeight="1">
      <c r="A73" t="s">
        <v>5179</v>
      </c>
      <c r="B73" s="926" t="s">
        <v>5257</v>
      </c>
      <c r="C73" s="909" t="s">
        <v>2905</v>
      </c>
      <c r="D73" s="2">
        <v>7200.12</v>
      </c>
      <c r="E73" s="335"/>
      <c r="F73" s="872"/>
      <c r="L73" s="42"/>
      <c r="M73" s="916"/>
    </row>
    <row r="74" spans="1:13" ht="15" customHeight="1">
      <c r="A74" t="s">
        <v>5179</v>
      </c>
      <c r="B74" s="926" t="s">
        <v>3588</v>
      </c>
      <c r="C74" s="909" t="s">
        <v>2905</v>
      </c>
      <c r="D74" s="2">
        <v>7200.12</v>
      </c>
      <c r="E74" s="335" t="s">
        <v>137</v>
      </c>
      <c r="F74" s="872"/>
      <c r="L74" s="42"/>
      <c r="M74" s="916"/>
    </row>
    <row r="75" spans="1:13" ht="15" customHeight="1">
      <c r="A75" t="s">
        <v>5196</v>
      </c>
      <c r="B75" s="909" t="s">
        <v>4272</v>
      </c>
      <c r="C75" s="909" t="s">
        <v>2905</v>
      </c>
      <c r="D75" s="2">
        <v>7200.12</v>
      </c>
      <c r="E75" s="335" t="s">
        <v>144</v>
      </c>
      <c r="F75" s="872"/>
      <c r="L75" s="42"/>
      <c r="M75" s="916"/>
    </row>
    <row r="76" spans="1:13" ht="15" customHeight="1">
      <c r="A76" t="s">
        <v>5196</v>
      </c>
      <c r="B76" s="909" t="s">
        <v>5237</v>
      </c>
      <c r="C76" s="909" t="s">
        <v>2905</v>
      </c>
      <c r="D76" s="2">
        <v>7200.12</v>
      </c>
      <c r="E76" s="335"/>
      <c r="F76" s="872"/>
      <c r="L76" s="42"/>
      <c r="M76" s="916"/>
    </row>
    <row r="77" spans="1:13" ht="15" customHeight="1">
      <c r="A77" t="s">
        <v>5196</v>
      </c>
      <c r="B77" s="926" t="s">
        <v>5022</v>
      </c>
      <c r="C77" s="909" t="s">
        <v>2905</v>
      </c>
      <c r="D77" s="2">
        <v>7200.12</v>
      </c>
      <c r="E77" s="335"/>
      <c r="F77" s="872"/>
      <c r="L77" s="42"/>
      <c r="M77" s="916"/>
    </row>
    <row r="78" spans="1:13" ht="15" customHeight="1">
      <c r="A78" t="s">
        <v>5196</v>
      </c>
      <c r="B78" s="909" t="s">
        <v>4880</v>
      </c>
      <c r="C78" s="909" t="s">
        <v>2905</v>
      </c>
      <c r="D78" s="2">
        <v>7200.12</v>
      </c>
      <c r="E78" s="335"/>
      <c r="F78" s="872"/>
      <c r="L78" s="42"/>
      <c r="M78" s="916"/>
    </row>
    <row r="79" spans="1:13" ht="15" customHeight="1">
      <c r="A79" t="s">
        <v>5196</v>
      </c>
      <c r="B79" s="926" t="s">
        <v>5239</v>
      </c>
      <c r="C79" s="909" t="s">
        <v>2905</v>
      </c>
      <c r="D79" s="2">
        <v>7200.12</v>
      </c>
      <c r="E79" s="335"/>
      <c r="F79" s="872"/>
      <c r="L79" s="42"/>
      <c r="M79" s="916"/>
    </row>
    <row r="80" spans="1:13" ht="15" customHeight="1">
      <c r="A80" t="s">
        <v>5196</v>
      </c>
      <c r="B80" s="926" t="s">
        <v>5231</v>
      </c>
      <c r="C80" s="909" t="s">
        <v>2905</v>
      </c>
      <c r="D80" s="2">
        <v>7200.12</v>
      </c>
      <c r="E80" s="335"/>
      <c r="F80" s="872"/>
      <c r="L80" s="42"/>
      <c r="M80" s="916"/>
    </row>
    <row r="81" spans="1:13" ht="15" customHeight="1">
      <c r="A81" t="s">
        <v>5196</v>
      </c>
      <c r="B81" s="909" t="s">
        <v>5087</v>
      </c>
      <c r="C81" s="909" t="s">
        <v>2905</v>
      </c>
      <c r="D81" s="2">
        <v>7200.12</v>
      </c>
      <c r="E81" s="335"/>
      <c r="F81" s="872"/>
      <c r="L81" s="42"/>
      <c r="M81" s="916"/>
    </row>
    <row r="82" spans="1:13" ht="15" customHeight="1">
      <c r="A82" t="s">
        <v>5196</v>
      </c>
      <c r="B82" s="909" t="s">
        <v>5092</v>
      </c>
      <c r="C82" s="909" t="s">
        <v>2905</v>
      </c>
      <c r="D82" s="2">
        <v>7200.12</v>
      </c>
      <c r="E82" s="335" t="s">
        <v>135</v>
      </c>
      <c r="F82" s="872"/>
      <c r="L82" s="42"/>
      <c r="M82" s="916"/>
    </row>
    <row r="83" spans="1:13" ht="15" customHeight="1">
      <c r="A83" t="s">
        <v>5196</v>
      </c>
      <c r="B83" s="909" t="s">
        <v>4261</v>
      </c>
      <c r="C83" s="909" t="s">
        <v>2905</v>
      </c>
      <c r="D83" s="2">
        <v>7200.12</v>
      </c>
      <c r="E83" s="335"/>
      <c r="F83" s="872"/>
      <c r="L83" s="42"/>
      <c r="M83" s="916"/>
    </row>
    <row r="84" spans="1:13" ht="15" customHeight="1" thickBot="1">
      <c r="A84" s="416" t="s">
        <v>5202</v>
      </c>
      <c r="B84" s="927" t="s">
        <v>5258</v>
      </c>
      <c r="C84" s="914" t="s">
        <v>2905</v>
      </c>
      <c r="D84" s="87">
        <v>7200.12</v>
      </c>
      <c r="E84" s="364"/>
      <c r="F84" s="878"/>
      <c r="G84" s="91"/>
      <c r="H84" s="91"/>
      <c r="I84" s="91"/>
      <c r="L84" s="42"/>
      <c r="M84" s="916"/>
    </row>
    <row r="85" spans="1:13" ht="15" customHeight="1">
      <c r="A85" s="571" t="s">
        <v>5147</v>
      </c>
      <c r="B85" s="920" t="s">
        <v>5209</v>
      </c>
      <c r="C85" s="920" t="s">
        <v>3895</v>
      </c>
      <c r="D85" s="572">
        <v>1241.2</v>
      </c>
      <c r="E85" s="335"/>
      <c r="F85" s="872"/>
      <c r="L85" s="42"/>
      <c r="M85" s="916"/>
    </row>
    <row r="86" spans="1:13" ht="15" customHeight="1">
      <c r="A86" s="571" t="s">
        <v>5147</v>
      </c>
      <c r="B86" s="920" t="s">
        <v>5210</v>
      </c>
      <c r="C86" s="920" t="s">
        <v>3895</v>
      </c>
      <c r="D86" s="572">
        <v>1241.2</v>
      </c>
      <c r="E86" s="335"/>
      <c r="F86" s="872"/>
      <c r="L86" s="42"/>
      <c r="M86" s="916"/>
    </row>
    <row r="87" spans="1:13" ht="15" customHeight="1">
      <c r="A87" s="571" t="s">
        <v>5147</v>
      </c>
      <c r="B87" s="920" t="s">
        <v>5211</v>
      </c>
      <c r="C87" s="920" t="s">
        <v>3895</v>
      </c>
      <c r="D87" s="572">
        <v>1241.2</v>
      </c>
      <c r="E87" s="335"/>
      <c r="F87" s="872"/>
      <c r="L87" s="42"/>
      <c r="M87" s="916"/>
    </row>
    <row r="88" spans="1:13" ht="15" customHeight="1">
      <c r="A88" s="571" t="s">
        <v>5147</v>
      </c>
      <c r="B88" s="920" t="s">
        <v>5212</v>
      </c>
      <c r="C88" s="920" t="s">
        <v>3895</v>
      </c>
      <c r="D88" s="572">
        <v>1241.2</v>
      </c>
      <c r="E88" s="335"/>
      <c r="F88" s="872"/>
      <c r="L88" s="42"/>
      <c r="M88" s="916"/>
    </row>
    <row r="89" spans="1:13" ht="15" customHeight="1">
      <c r="A89" s="571" t="s">
        <v>5147</v>
      </c>
      <c r="B89" s="920" t="s">
        <v>5213</v>
      </c>
      <c r="C89" s="920" t="s">
        <v>3895</v>
      </c>
      <c r="D89" s="572">
        <v>1241.2</v>
      </c>
      <c r="E89" s="335"/>
      <c r="F89" s="872"/>
      <c r="L89" s="42"/>
      <c r="M89" s="916"/>
    </row>
    <row r="90" spans="1:13" ht="15" customHeight="1">
      <c r="A90" s="571" t="s">
        <v>5147</v>
      </c>
      <c r="B90" s="920" t="s">
        <v>5214</v>
      </c>
      <c r="C90" s="920" t="s">
        <v>3895</v>
      </c>
      <c r="D90" s="572">
        <v>1241.2</v>
      </c>
      <c r="E90" s="335"/>
      <c r="F90" s="872"/>
      <c r="L90" s="42"/>
      <c r="M90" s="916"/>
    </row>
    <row r="91" spans="1:13" ht="15" customHeight="1">
      <c r="A91" s="571" t="s">
        <v>5147</v>
      </c>
      <c r="B91" s="920" t="s">
        <v>5215</v>
      </c>
      <c r="C91" s="920" t="s">
        <v>3895</v>
      </c>
      <c r="D91" s="572">
        <v>1241.2</v>
      </c>
      <c r="E91" s="335"/>
      <c r="F91" s="872"/>
      <c r="L91" s="42"/>
      <c r="M91" s="916"/>
    </row>
    <row r="92" spans="1:13" ht="15" customHeight="1">
      <c r="A92" s="571" t="s">
        <v>5147</v>
      </c>
      <c r="B92" s="920" t="s">
        <v>5216</v>
      </c>
      <c r="C92" s="920" t="s">
        <v>3895</v>
      </c>
      <c r="D92" s="572">
        <v>1241.2</v>
      </c>
      <c r="E92" s="335"/>
      <c r="F92" s="872"/>
      <c r="L92" s="42"/>
      <c r="M92" s="916"/>
    </row>
    <row r="93" spans="1:13" ht="15" customHeight="1">
      <c r="A93" s="571" t="s">
        <v>5147</v>
      </c>
      <c r="B93" s="920" t="s">
        <v>5217</v>
      </c>
      <c r="C93" s="920" t="s">
        <v>3895</v>
      </c>
      <c r="D93" s="572">
        <v>1241.2</v>
      </c>
      <c r="E93" s="335"/>
      <c r="F93" s="872"/>
      <c r="L93" s="42"/>
      <c r="M93" s="916"/>
    </row>
    <row r="94" spans="1:13" ht="15" customHeight="1">
      <c r="A94" s="571" t="s">
        <v>5147</v>
      </c>
      <c r="B94" s="920" t="s">
        <v>5218</v>
      </c>
      <c r="C94" s="920" t="s">
        <v>3895</v>
      </c>
      <c r="D94" s="572">
        <v>1241.2</v>
      </c>
      <c r="E94" s="335"/>
      <c r="F94" s="872"/>
      <c r="L94" s="42"/>
      <c r="M94" s="916"/>
    </row>
    <row r="95" spans="1:13" ht="15" customHeight="1">
      <c r="A95" s="571" t="s">
        <v>5147</v>
      </c>
      <c r="B95" s="920" t="s">
        <v>5219</v>
      </c>
      <c r="C95" s="920" t="s">
        <v>3895</v>
      </c>
      <c r="D95" s="572">
        <v>1241.2</v>
      </c>
      <c r="E95" s="335"/>
      <c r="F95" s="872"/>
      <c r="L95" s="42"/>
      <c r="M95" s="916"/>
    </row>
    <row r="96" spans="1:13" ht="15" customHeight="1">
      <c r="A96" s="571" t="s">
        <v>5147</v>
      </c>
      <c r="B96" s="920" t="s">
        <v>5220</v>
      </c>
      <c r="C96" s="920" t="s">
        <v>3895</v>
      </c>
      <c r="D96" s="572">
        <v>1241.2</v>
      </c>
      <c r="E96" s="335"/>
      <c r="F96" s="872"/>
      <c r="L96" s="42"/>
      <c r="M96" s="916"/>
    </row>
    <row r="97" spans="1:13" ht="15" customHeight="1">
      <c r="A97" s="571" t="s">
        <v>5147</v>
      </c>
      <c r="B97" s="920" t="s">
        <v>5221</v>
      </c>
      <c r="C97" s="920" t="s">
        <v>3895</v>
      </c>
      <c r="D97" s="572">
        <v>1241.2</v>
      </c>
      <c r="E97" s="335"/>
      <c r="F97" s="872"/>
      <c r="L97" s="42"/>
      <c r="M97" s="916"/>
    </row>
    <row r="98" spans="1:13" ht="15" customHeight="1">
      <c r="A98" s="571" t="s">
        <v>5147</v>
      </c>
      <c r="B98" s="920" t="s">
        <v>5222</v>
      </c>
      <c r="C98" s="920" t="s">
        <v>3895</v>
      </c>
      <c r="D98" s="572">
        <v>1241.2</v>
      </c>
      <c r="E98" s="335"/>
      <c r="F98" s="872"/>
      <c r="L98" s="42"/>
      <c r="M98" s="916"/>
    </row>
    <row r="99" spans="1:13" ht="15" customHeight="1">
      <c r="A99" s="571" t="s">
        <v>5147</v>
      </c>
      <c r="B99" s="920" t="s">
        <v>5223</v>
      </c>
      <c r="C99" s="920" t="s">
        <v>3895</v>
      </c>
      <c r="D99" s="572">
        <v>1241.2</v>
      </c>
      <c r="E99" s="335"/>
      <c r="F99" s="872"/>
      <c r="L99" s="42"/>
      <c r="M99" s="916"/>
    </row>
    <row r="100" spans="1:13" ht="15" customHeight="1">
      <c r="A100" s="571" t="s">
        <v>5147</v>
      </c>
      <c r="B100" s="920" t="s">
        <v>5224</v>
      </c>
      <c r="C100" s="920" t="s">
        <v>3895</v>
      </c>
      <c r="D100" s="572">
        <v>1241.2</v>
      </c>
      <c r="E100" s="335"/>
      <c r="F100" s="872"/>
      <c r="L100" s="42"/>
      <c r="M100" s="916"/>
    </row>
    <row r="101" spans="1:13" ht="15" customHeight="1">
      <c r="A101" s="571" t="s">
        <v>5147</v>
      </c>
      <c r="B101" s="920" t="s">
        <v>5225</v>
      </c>
      <c r="C101" s="920" t="s">
        <v>3895</v>
      </c>
      <c r="D101" s="572">
        <v>1241.2</v>
      </c>
      <c r="E101" s="335"/>
      <c r="F101" s="872"/>
      <c r="L101" s="42"/>
      <c r="M101" s="916"/>
    </row>
    <row r="102" spans="1:13" ht="15" customHeight="1">
      <c r="A102" s="571" t="s">
        <v>5147</v>
      </c>
      <c r="B102" s="920" t="s">
        <v>5226</v>
      </c>
      <c r="C102" s="920" t="s">
        <v>3895</v>
      </c>
      <c r="D102" s="572">
        <v>1241.2</v>
      </c>
      <c r="E102" s="335"/>
      <c r="F102" s="872"/>
      <c r="L102" s="42"/>
      <c r="M102" s="916"/>
    </row>
    <row r="103" spans="1:13" ht="15" customHeight="1">
      <c r="A103" s="571" t="s">
        <v>5147</v>
      </c>
      <c r="B103" s="920" t="s">
        <v>5227</v>
      </c>
      <c r="C103" s="920" t="s">
        <v>3895</v>
      </c>
      <c r="D103" s="572">
        <v>1241.2</v>
      </c>
      <c r="E103" s="335"/>
      <c r="F103" s="872"/>
      <c r="L103" s="42"/>
      <c r="M103" s="916"/>
    </row>
    <row r="104" spans="1:13" ht="15" customHeight="1">
      <c r="A104" s="571" t="s">
        <v>5147</v>
      </c>
      <c r="B104" s="920" t="s">
        <v>5228</v>
      </c>
      <c r="C104" s="920" t="s">
        <v>3895</v>
      </c>
      <c r="D104" s="572">
        <v>1241.2</v>
      </c>
      <c r="E104" s="335"/>
      <c r="F104" s="872"/>
      <c r="L104" s="42"/>
      <c r="M104" s="916"/>
    </row>
    <row r="105" spans="1:13" ht="15" customHeight="1">
      <c r="A105" s="571" t="s">
        <v>5147</v>
      </c>
      <c r="B105" s="920" t="s">
        <v>5229</v>
      </c>
      <c r="C105" s="920" t="s">
        <v>3895</v>
      </c>
      <c r="D105" s="572">
        <v>1241.2</v>
      </c>
      <c r="E105" s="335"/>
      <c r="F105" s="872"/>
      <c r="L105" s="42"/>
      <c r="M105" s="916"/>
    </row>
    <row r="106" spans="1:13" ht="15" customHeight="1">
      <c r="A106" s="571" t="s">
        <v>5179</v>
      </c>
      <c r="B106" s="920" t="s">
        <v>5235</v>
      </c>
      <c r="C106" s="920" t="s">
        <v>3895</v>
      </c>
      <c r="D106" s="572">
        <v>1241.2</v>
      </c>
      <c r="E106" s="335"/>
      <c r="F106" s="872"/>
      <c r="L106" s="42"/>
      <c r="M106" s="916"/>
    </row>
    <row r="107" spans="1:13" ht="15" customHeight="1">
      <c r="A107" t="s">
        <v>5117</v>
      </c>
      <c r="B107" s="926" t="s">
        <v>5269</v>
      </c>
      <c r="C107" s="909" t="s">
        <v>3895</v>
      </c>
      <c r="D107" s="2">
        <v>13170.64</v>
      </c>
      <c r="E107" s="335"/>
      <c r="F107" s="872"/>
      <c r="L107" s="42"/>
      <c r="M107" s="916"/>
    </row>
    <row r="108" spans="1:13" ht="15" customHeight="1">
      <c r="A108" t="s">
        <v>5117</v>
      </c>
      <c r="B108" s="926" t="s">
        <v>4040</v>
      </c>
      <c r="C108" s="909" t="s">
        <v>3895</v>
      </c>
      <c r="D108" s="2">
        <v>13170.64</v>
      </c>
      <c r="E108" s="335"/>
      <c r="F108" s="872"/>
      <c r="L108" s="42"/>
      <c r="M108" s="916"/>
    </row>
    <row r="109" spans="1:13" ht="15" customHeight="1">
      <c r="A109" t="s">
        <v>5202</v>
      </c>
      <c r="B109" s="909" t="s">
        <v>5270</v>
      </c>
      <c r="C109" s="909" t="s">
        <v>3895</v>
      </c>
      <c r="D109" s="2">
        <v>13170.64</v>
      </c>
      <c r="E109" s="335"/>
      <c r="F109" s="872"/>
      <c r="L109" s="42"/>
      <c r="M109" s="916"/>
    </row>
    <row r="110" spans="1:13" ht="15" customHeight="1">
      <c r="A110" t="s">
        <v>5117</v>
      </c>
      <c r="B110" s="926" t="s">
        <v>3971</v>
      </c>
      <c r="C110" s="909" t="s">
        <v>3895</v>
      </c>
      <c r="D110" s="2">
        <v>13366.68</v>
      </c>
      <c r="E110" s="335"/>
      <c r="F110" s="872"/>
      <c r="L110" s="42"/>
      <c r="M110" s="916"/>
    </row>
    <row r="111" spans="1:13" ht="15" customHeight="1" thickBot="1">
      <c r="A111" s="416" t="s">
        <v>5117</v>
      </c>
      <c r="B111" s="914" t="s">
        <v>5271</v>
      </c>
      <c r="C111" s="914" t="s">
        <v>3895</v>
      </c>
      <c r="D111" s="87">
        <v>13366.68</v>
      </c>
      <c r="E111" s="364"/>
      <c r="F111" s="878"/>
      <c r="G111" s="91"/>
      <c r="H111" s="91"/>
      <c r="I111" s="91"/>
      <c r="L111" s="42"/>
      <c r="M111" s="916"/>
    </row>
    <row r="112" spans="1:13" ht="15" customHeight="1">
      <c r="A112" s="343" t="s">
        <v>5196</v>
      </c>
      <c r="B112" s="924" t="s">
        <v>4390</v>
      </c>
      <c r="C112" s="919" t="s">
        <v>1296</v>
      </c>
      <c r="D112" s="344">
        <v>-21428.68</v>
      </c>
      <c r="E112" s="335" t="s">
        <v>143</v>
      </c>
      <c r="F112" s="872"/>
      <c r="L112" s="42"/>
      <c r="M112" s="916"/>
    </row>
    <row r="113" spans="1:13" ht="15" customHeight="1">
      <c r="A113" t="s">
        <v>5117</v>
      </c>
      <c r="B113" s="909" t="s">
        <v>3664</v>
      </c>
      <c r="C113" s="909" t="s">
        <v>1296</v>
      </c>
      <c r="D113" s="2">
        <v>21428.68</v>
      </c>
      <c r="E113" s="335"/>
      <c r="F113" s="872"/>
      <c r="L113" s="42"/>
      <c r="M113" s="916"/>
    </row>
    <row r="114" spans="1:13" ht="15" customHeight="1">
      <c r="A114" t="s">
        <v>5117</v>
      </c>
      <c r="B114" s="925" t="s">
        <v>4390</v>
      </c>
      <c r="C114" s="909" t="s">
        <v>1296</v>
      </c>
      <c r="D114" s="2">
        <v>21428.68</v>
      </c>
      <c r="E114" s="335" t="s">
        <v>143</v>
      </c>
      <c r="F114" s="872"/>
      <c r="L114" s="42"/>
      <c r="M114" s="916"/>
    </row>
    <row r="115" spans="1:13" ht="15" customHeight="1">
      <c r="A115" t="s">
        <v>5117</v>
      </c>
      <c r="B115" s="926" t="s">
        <v>5280</v>
      </c>
      <c r="C115" s="909" t="s">
        <v>1296</v>
      </c>
      <c r="D115" s="2">
        <v>21428.68</v>
      </c>
      <c r="E115" s="335"/>
      <c r="F115" s="872"/>
      <c r="L115" s="42"/>
      <c r="M115" s="916"/>
    </row>
    <row r="116" spans="1:13" ht="15" customHeight="1">
      <c r="A116" t="s">
        <v>5117</v>
      </c>
      <c r="B116" s="926" t="s">
        <v>5281</v>
      </c>
      <c r="C116" s="909" t="s">
        <v>1296</v>
      </c>
      <c r="D116" s="2">
        <v>21428.68</v>
      </c>
      <c r="E116" s="335"/>
      <c r="F116" s="872"/>
      <c r="L116" s="42"/>
      <c r="M116" s="916"/>
    </row>
    <row r="117" spans="1:13" ht="15" customHeight="1">
      <c r="A117" t="s">
        <v>5117</v>
      </c>
      <c r="B117" s="926" t="s">
        <v>4950</v>
      </c>
      <c r="C117" s="909" t="s">
        <v>1296</v>
      </c>
      <c r="D117" s="2">
        <v>21428.68</v>
      </c>
      <c r="E117" s="335"/>
      <c r="F117" s="872"/>
      <c r="L117" s="42"/>
      <c r="M117" s="916"/>
    </row>
    <row r="118" spans="1:13" ht="15" customHeight="1" thickBot="1">
      <c r="A118" s="416" t="s">
        <v>5196</v>
      </c>
      <c r="B118" s="927" t="s">
        <v>4390</v>
      </c>
      <c r="C118" s="914" t="s">
        <v>1296</v>
      </c>
      <c r="D118" s="87">
        <v>21428.68</v>
      </c>
      <c r="E118" s="364" t="s">
        <v>143</v>
      </c>
      <c r="F118" s="878"/>
      <c r="G118" s="91"/>
      <c r="H118" s="91"/>
      <c r="I118" s="91"/>
      <c r="L118" s="42"/>
      <c r="M118" s="916"/>
    </row>
    <row r="119" spans="1:13" ht="15" customHeight="1">
      <c r="A119" t="s">
        <v>5196</v>
      </c>
      <c r="B119" s="909" t="s">
        <v>5250</v>
      </c>
      <c r="C119" s="909" t="s">
        <v>370</v>
      </c>
      <c r="D119" s="2">
        <v>6960</v>
      </c>
      <c r="E119" s="335"/>
      <c r="F119" s="872"/>
      <c r="L119" s="42"/>
      <c r="M119" s="916"/>
    </row>
    <row r="120" spans="1:13" ht="15" customHeight="1" thickBot="1">
      <c r="A120" s="416" t="s">
        <v>5196</v>
      </c>
      <c r="B120" s="914" t="s">
        <v>855</v>
      </c>
      <c r="C120" s="914" t="s">
        <v>370</v>
      </c>
      <c r="D120" s="87">
        <v>6960</v>
      </c>
      <c r="E120" s="364"/>
      <c r="F120" s="878"/>
      <c r="G120" s="91"/>
      <c r="H120" s="91"/>
      <c r="I120" s="91"/>
      <c r="L120" s="42"/>
      <c r="M120" s="916"/>
    </row>
    <row r="121" spans="1:13" ht="18" customHeight="1" thickBot="1">
      <c r="A121" s="479" t="s">
        <v>5147</v>
      </c>
      <c r="B121" s="915" t="s">
        <v>4891</v>
      </c>
      <c r="C121" s="915" t="s">
        <v>565</v>
      </c>
      <c r="D121" s="98">
        <v>38315.96</v>
      </c>
      <c r="E121" s="373"/>
      <c r="F121" s="882"/>
      <c r="G121" s="102"/>
      <c r="H121" s="102"/>
      <c r="I121" s="102"/>
      <c r="L121" s="42"/>
      <c r="M121" s="916"/>
    </row>
    <row r="122" spans="1:13" ht="15" customHeight="1">
      <c r="A122" s="343" t="s">
        <v>5179</v>
      </c>
      <c r="B122" s="919" t="s">
        <v>4892</v>
      </c>
      <c r="C122" s="919" t="s">
        <v>134</v>
      </c>
      <c r="D122" s="344">
        <v>-8117.68</v>
      </c>
      <c r="E122" s="335"/>
      <c r="F122" s="872"/>
      <c r="L122" s="42"/>
      <c r="M122" s="916"/>
    </row>
    <row r="123" spans="1:13" ht="15" customHeight="1">
      <c r="A123" s="343" t="s">
        <v>5179</v>
      </c>
      <c r="B123" s="924" t="s">
        <v>2692</v>
      </c>
      <c r="C123" s="919" t="s">
        <v>134</v>
      </c>
      <c r="D123" s="344">
        <v>-8117.68</v>
      </c>
      <c r="E123" s="335" t="s">
        <v>140</v>
      </c>
      <c r="F123" s="872"/>
      <c r="L123" s="42"/>
      <c r="M123" s="916"/>
    </row>
    <row r="124" spans="1:13" ht="15" customHeight="1">
      <c r="A124" s="343" t="s">
        <v>5202</v>
      </c>
      <c r="B124" s="924" t="s">
        <v>2688</v>
      </c>
      <c r="C124" s="919" t="s">
        <v>134</v>
      </c>
      <c r="D124" s="344">
        <v>-8117.68</v>
      </c>
      <c r="E124" s="335" t="s">
        <v>145</v>
      </c>
      <c r="F124" s="872"/>
      <c r="L124" s="42"/>
      <c r="M124" s="916"/>
    </row>
    <row r="125" spans="1:13" ht="15" customHeight="1">
      <c r="A125" s="571" t="s">
        <v>5147</v>
      </c>
      <c r="B125" s="920" t="s">
        <v>5268</v>
      </c>
      <c r="C125" s="920" t="s">
        <v>134</v>
      </c>
      <c r="D125" s="572">
        <v>1241.2</v>
      </c>
      <c r="E125" s="335"/>
      <c r="F125" s="872"/>
      <c r="L125" s="42"/>
      <c r="M125" s="916"/>
    </row>
    <row r="126" spans="1:13" ht="15" customHeight="1">
      <c r="A126" s="571" t="s">
        <v>5179</v>
      </c>
      <c r="B126" s="920" t="s">
        <v>5247</v>
      </c>
      <c r="C126" s="920" t="s">
        <v>134</v>
      </c>
      <c r="D126" s="572">
        <v>1241.2</v>
      </c>
      <c r="E126" s="335"/>
      <c r="F126" s="872"/>
      <c r="L126" s="42"/>
      <c r="M126" s="916"/>
    </row>
    <row r="127" spans="1:13" ht="15" customHeight="1">
      <c r="A127" s="571" t="s">
        <v>5179</v>
      </c>
      <c r="B127" s="920" t="s">
        <v>5248</v>
      </c>
      <c r="C127" s="920" t="s">
        <v>134</v>
      </c>
      <c r="D127" s="572">
        <v>1241.2</v>
      </c>
      <c r="E127" s="335"/>
      <c r="F127" s="872"/>
      <c r="L127" s="42"/>
      <c r="M127" s="916"/>
    </row>
    <row r="128" spans="1:13" ht="15" customHeight="1">
      <c r="A128" t="s">
        <v>5179</v>
      </c>
      <c r="B128" s="925" t="s">
        <v>2692</v>
      </c>
      <c r="C128" s="909" t="s">
        <v>134</v>
      </c>
      <c r="D128" s="2">
        <v>8117.68</v>
      </c>
      <c r="E128" s="335" t="s">
        <v>140</v>
      </c>
      <c r="F128" s="872"/>
      <c r="L128" s="42"/>
      <c r="M128" s="916"/>
    </row>
    <row r="129" spans="1:13" ht="15" customHeight="1">
      <c r="A129" t="s">
        <v>5202</v>
      </c>
      <c r="B129" s="925" t="s">
        <v>2688</v>
      </c>
      <c r="C129" s="909" t="s">
        <v>134</v>
      </c>
      <c r="D129" s="2">
        <v>8117.68</v>
      </c>
      <c r="E129" s="335" t="s">
        <v>145</v>
      </c>
      <c r="F129" s="872"/>
      <c r="L129" s="42"/>
      <c r="M129" s="916"/>
    </row>
    <row r="130" spans="1:13" ht="15" customHeight="1">
      <c r="A130" t="s">
        <v>5202</v>
      </c>
      <c r="B130" s="909" t="s">
        <v>5263</v>
      </c>
      <c r="C130" s="909" t="s">
        <v>134</v>
      </c>
      <c r="D130" s="2">
        <v>11216.04</v>
      </c>
      <c r="E130" s="335"/>
      <c r="F130" s="872"/>
      <c r="L130" s="42"/>
      <c r="M130" s="916"/>
    </row>
    <row r="131" spans="1:13" ht="15" customHeight="1">
      <c r="A131" t="s">
        <v>5117</v>
      </c>
      <c r="B131" s="909" t="s">
        <v>4897</v>
      </c>
      <c r="C131" s="909" t="s">
        <v>134</v>
      </c>
      <c r="D131" s="2">
        <v>11456.16</v>
      </c>
      <c r="E131" s="335"/>
      <c r="F131" s="872"/>
      <c r="L131" s="42"/>
      <c r="M131" s="916"/>
    </row>
    <row r="132" spans="1:13" ht="15" customHeight="1">
      <c r="A132" t="s">
        <v>5117</v>
      </c>
      <c r="B132" s="926" t="s">
        <v>5264</v>
      </c>
      <c r="C132" s="909" t="s">
        <v>134</v>
      </c>
      <c r="D132" s="2">
        <v>11456.16</v>
      </c>
      <c r="E132" s="335"/>
      <c r="F132" s="872"/>
      <c r="L132" s="42"/>
      <c r="M132" s="916"/>
    </row>
    <row r="133" spans="1:13" ht="15" customHeight="1">
      <c r="A133" t="s">
        <v>5117</v>
      </c>
      <c r="B133" s="909" t="s">
        <v>5037</v>
      </c>
      <c r="C133" s="909" t="s">
        <v>134</v>
      </c>
      <c r="D133" s="2">
        <v>11456.16</v>
      </c>
      <c r="E133" s="335"/>
      <c r="F133" s="872"/>
      <c r="L133" s="42"/>
      <c r="M133" s="916"/>
    </row>
    <row r="134" spans="1:13" ht="15" customHeight="1">
      <c r="A134" t="s">
        <v>5117</v>
      </c>
      <c r="B134" s="909" t="s">
        <v>2533</v>
      </c>
      <c r="C134" s="909" t="s">
        <v>134</v>
      </c>
      <c r="D134" s="2">
        <v>11456.16</v>
      </c>
      <c r="E134" s="335"/>
      <c r="F134" s="872"/>
      <c r="L134" s="42"/>
      <c r="M134" s="916"/>
    </row>
    <row r="135" spans="1:13" ht="15" customHeight="1">
      <c r="A135" t="s">
        <v>5117</v>
      </c>
      <c r="B135" s="926" t="s">
        <v>5034</v>
      </c>
      <c r="C135" s="909" t="s">
        <v>134</v>
      </c>
      <c r="D135" s="2">
        <v>11456.16</v>
      </c>
      <c r="E135" s="335"/>
      <c r="F135" s="872"/>
      <c r="L135" s="42"/>
      <c r="M135" s="916"/>
    </row>
    <row r="136" spans="1:13" ht="15" customHeight="1">
      <c r="A136" t="s">
        <v>5117</v>
      </c>
      <c r="B136" s="926" t="s">
        <v>5265</v>
      </c>
      <c r="C136" s="909" t="s">
        <v>134</v>
      </c>
      <c r="D136" s="2">
        <v>11456.16</v>
      </c>
      <c r="E136" s="335"/>
      <c r="F136" s="872"/>
      <c r="L136" s="42"/>
      <c r="M136" s="916"/>
    </row>
    <row r="137" spans="1:13" ht="15" customHeight="1">
      <c r="A137" t="s">
        <v>5117</v>
      </c>
      <c r="B137" s="909" t="s">
        <v>5266</v>
      </c>
      <c r="C137" s="909" t="s">
        <v>134</v>
      </c>
      <c r="D137" s="2">
        <v>11456.16</v>
      </c>
      <c r="E137" s="335"/>
      <c r="F137" s="872"/>
      <c r="L137" s="42"/>
      <c r="M137" s="916"/>
    </row>
    <row r="138" spans="1:13" ht="15" customHeight="1">
      <c r="A138" t="s">
        <v>5117</v>
      </c>
      <c r="B138" s="926" t="s">
        <v>5267</v>
      </c>
      <c r="C138" s="909" t="s">
        <v>134</v>
      </c>
      <c r="D138" s="2">
        <v>11456.16</v>
      </c>
      <c r="E138" s="335"/>
      <c r="F138" s="872"/>
      <c r="L138" s="42"/>
      <c r="M138" s="916"/>
    </row>
    <row r="139" spans="1:13" ht="15" customHeight="1">
      <c r="A139" t="s">
        <v>5196</v>
      </c>
      <c r="B139" s="926" t="s">
        <v>5268</v>
      </c>
      <c r="C139" s="909" t="s">
        <v>134</v>
      </c>
      <c r="D139" s="2">
        <v>11456.16</v>
      </c>
      <c r="E139" s="335"/>
      <c r="F139" s="872"/>
      <c r="L139" s="42"/>
      <c r="M139" s="916"/>
    </row>
    <row r="140" spans="1:13" ht="15" customHeight="1">
      <c r="A140" t="s">
        <v>5202</v>
      </c>
      <c r="B140" s="909" t="s">
        <v>5248</v>
      </c>
      <c r="C140" s="909" t="s">
        <v>134</v>
      </c>
      <c r="D140" s="2">
        <v>11456.16</v>
      </c>
      <c r="E140" s="335"/>
      <c r="F140" s="872"/>
      <c r="L140" s="42"/>
      <c r="M140" s="916"/>
    </row>
    <row r="141" spans="1:13" ht="15" customHeight="1" thickBot="1">
      <c r="A141" s="416" t="s">
        <v>5117</v>
      </c>
      <c r="B141" s="927" t="s">
        <v>5272</v>
      </c>
      <c r="C141" s="914" t="s">
        <v>134</v>
      </c>
      <c r="D141" s="87">
        <v>13408.44</v>
      </c>
      <c r="E141" s="364"/>
      <c r="F141" s="878"/>
      <c r="G141" s="91"/>
      <c r="H141" s="91"/>
      <c r="I141" s="91"/>
      <c r="L141" s="42"/>
      <c r="M141" s="916"/>
    </row>
    <row r="142" spans="1:13" ht="15" customHeight="1">
      <c r="A142" s="343" t="s">
        <v>5202</v>
      </c>
      <c r="B142" s="924" t="s">
        <v>5208</v>
      </c>
      <c r="C142" s="919" t="s">
        <v>141</v>
      </c>
      <c r="D142" s="344">
        <v>-13500.08</v>
      </c>
      <c r="E142" s="335" t="s">
        <v>146</v>
      </c>
      <c r="F142" s="872"/>
      <c r="L142" s="42"/>
      <c r="M142" s="916"/>
    </row>
    <row r="143" spans="1:13" ht="15" customHeight="1">
      <c r="A143" t="s">
        <v>5117</v>
      </c>
      <c r="B143" s="909" t="s">
        <v>1024</v>
      </c>
      <c r="C143" s="909" t="s">
        <v>141</v>
      </c>
      <c r="D143" s="2">
        <v>9227.7999999999993</v>
      </c>
      <c r="E143" s="335"/>
      <c r="F143" s="872"/>
      <c r="L143" s="42"/>
      <c r="M143" s="916"/>
    </row>
    <row r="144" spans="1:13" ht="15" customHeight="1">
      <c r="A144" t="s">
        <v>5117</v>
      </c>
      <c r="B144" s="926" t="s">
        <v>3364</v>
      </c>
      <c r="C144" s="909" t="s">
        <v>141</v>
      </c>
      <c r="D144" s="2">
        <v>9227.7999999999993</v>
      </c>
      <c r="E144" s="335"/>
      <c r="F144" s="872"/>
      <c r="L144" s="42"/>
      <c r="M144" s="916"/>
    </row>
    <row r="145" spans="1:13" ht="15" customHeight="1">
      <c r="A145" t="s">
        <v>5117</v>
      </c>
      <c r="B145" s="925" t="s">
        <v>5208</v>
      </c>
      <c r="C145" s="909" t="s">
        <v>141</v>
      </c>
      <c r="D145" s="2">
        <v>13500.08</v>
      </c>
      <c r="E145" s="335" t="s">
        <v>146</v>
      </c>
      <c r="F145" s="872"/>
      <c r="L145" s="42"/>
      <c r="M145" s="916"/>
    </row>
    <row r="146" spans="1:13" ht="15" customHeight="1">
      <c r="A146" t="s">
        <v>5117</v>
      </c>
      <c r="B146" s="926" t="s">
        <v>4287</v>
      </c>
      <c r="C146" s="909" t="s">
        <v>141</v>
      </c>
      <c r="D146" s="2">
        <v>13500.08</v>
      </c>
      <c r="E146" s="335"/>
      <c r="F146" s="872"/>
      <c r="L146" s="42"/>
      <c r="M146" s="916"/>
    </row>
    <row r="147" spans="1:13" ht="15" customHeight="1">
      <c r="A147" t="s">
        <v>5117</v>
      </c>
      <c r="B147" s="926" t="s">
        <v>4296</v>
      </c>
      <c r="C147" s="909" t="s">
        <v>141</v>
      </c>
      <c r="D147" s="2">
        <v>13500.08</v>
      </c>
      <c r="E147" s="335"/>
      <c r="F147" s="872"/>
      <c r="L147" s="42"/>
      <c r="M147" s="916"/>
    </row>
    <row r="148" spans="1:13" ht="15" customHeight="1">
      <c r="A148" t="s">
        <v>5117</v>
      </c>
      <c r="B148" s="926" t="s">
        <v>4300</v>
      </c>
      <c r="C148" s="909" t="s">
        <v>141</v>
      </c>
      <c r="D148" s="2">
        <v>13500.08</v>
      </c>
      <c r="E148" s="335"/>
      <c r="F148" s="872"/>
      <c r="L148" s="42"/>
      <c r="M148" s="916"/>
    </row>
    <row r="149" spans="1:13" ht="15" customHeight="1">
      <c r="A149" t="s">
        <v>5147</v>
      </c>
      <c r="B149" s="926" t="s">
        <v>4295</v>
      </c>
      <c r="C149" s="909" t="s">
        <v>141</v>
      </c>
      <c r="D149" s="2">
        <v>13500.08</v>
      </c>
      <c r="E149" s="335"/>
      <c r="F149" s="872"/>
      <c r="L149" s="42"/>
      <c r="M149" s="916"/>
    </row>
    <row r="150" spans="1:13" ht="15" customHeight="1">
      <c r="A150" s="453" t="s">
        <v>5196</v>
      </c>
      <c r="B150" s="913" t="s">
        <v>5273</v>
      </c>
      <c r="C150" s="913" t="s">
        <v>141</v>
      </c>
      <c r="D150" s="48">
        <v>13500.08</v>
      </c>
      <c r="E150" s="335"/>
      <c r="F150" s="872"/>
      <c r="L150" s="42"/>
      <c r="M150" s="916"/>
    </row>
    <row r="151" spans="1:13" ht="15" customHeight="1" thickBot="1">
      <c r="A151" s="416" t="s">
        <v>5202</v>
      </c>
      <c r="B151" s="927" t="s">
        <v>5075</v>
      </c>
      <c r="C151" s="914" t="s">
        <v>141</v>
      </c>
      <c r="D151" s="87">
        <v>13500.08</v>
      </c>
      <c r="E151" s="364"/>
      <c r="F151" s="878"/>
      <c r="G151" s="91"/>
      <c r="H151" s="91"/>
      <c r="I151" s="91"/>
      <c r="L151" s="42"/>
      <c r="M151" s="916"/>
    </row>
    <row r="152" spans="1:13" ht="15" customHeight="1">
      <c r="A152" s="343" t="s">
        <v>5179</v>
      </c>
      <c r="B152" s="924" t="s">
        <v>5036</v>
      </c>
      <c r="C152" s="919" t="s">
        <v>390</v>
      </c>
      <c r="D152" s="344">
        <v>-35999.440000000002</v>
      </c>
      <c r="E152" s="335" t="s">
        <v>139</v>
      </c>
      <c r="F152" s="872"/>
      <c r="L152" s="42"/>
      <c r="M152" s="916"/>
    </row>
    <row r="153" spans="1:13" ht="15" customHeight="1">
      <c r="A153" t="s">
        <v>5117</v>
      </c>
      <c r="B153" s="909" t="s">
        <v>4372</v>
      </c>
      <c r="C153" s="909" t="s">
        <v>390</v>
      </c>
      <c r="D153" s="2">
        <v>35999.440000000002</v>
      </c>
      <c r="E153" s="335"/>
      <c r="F153" s="872"/>
      <c r="L153" s="42"/>
      <c r="M153" s="916"/>
    </row>
    <row r="154" spans="1:13" ht="15" customHeight="1">
      <c r="A154" t="s">
        <v>5117</v>
      </c>
      <c r="B154" s="925" t="s">
        <v>5036</v>
      </c>
      <c r="C154" s="909" t="s">
        <v>390</v>
      </c>
      <c r="D154" s="2">
        <v>35999.440000000002</v>
      </c>
      <c r="E154" s="335" t="s">
        <v>139</v>
      </c>
      <c r="F154" s="872"/>
      <c r="L154" s="42"/>
      <c r="M154" s="916"/>
    </row>
    <row r="155" spans="1:13" ht="15" customHeight="1" thickBot="1">
      <c r="A155" s="416" t="s">
        <v>5202</v>
      </c>
      <c r="B155" s="914" t="s">
        <v>5036</v>
      </c>
      <c r="C155" s="914" t="s">
        <v>390</v>
      </c>
      <c r="D155" s="87">
        <v>35999.440000000002</v>
      </c>
      <c r="E155" s="364" t="s">
        <v>139</v>
      </c>
      <c r="F155" s="878"/>
      <c r="G155" s="91"/>
      <c r="H155" s="91"/>
      <c r="I155" s="91"/>
      <c r="L155" s="42"/>
      <c r="M155" s="916"/>
    </row>
    <row r="156" spans="1:13" ht="18.75" customHeight="1" thickBot="1">
      <c r="A156" s="921" t="s">
        <v>5147</v>
      </c>
      <c r="B156" s="922" t="s">
        <v>5234</v>
      </c>
      <c r="C156" s="922" t="s">
        <v>1136</v>
      </c>
      <c r="D156" s="600">
        <v>1241.2</v>
      </c>
      <c r="E156" s="373"/>
      <c r="F156" s="882"/>
      <c r="G156" s="102"/>
      <c r="H156" s="102"/>
      <c r="I156" s="102"/>
      <c r="L156" s="42"/>
      <c r="M156" s="916"/>
    </row>
    <row r="157" spans="1:13" ht="15" customHeight="1">
      <c r="A157" s="343" t="s">
        <v>5147</v>
      </c>
      <c r="B157" s="924" t="s">
        <v>5207</v>
      </c>
      <c r="C157" s="919" t="s">
        <v>457</v>
      </c>
      <c r="D157" s="344">
        <v>-18456.759999999998</v>
      </c>
      <c r="E157" s="335" t="s">
        <v>147</v>
      </c>
      <c r="F157" s="872"/>
      <c r="L157" s="42"/>
      <c r="M157" s="916"/>
    </row>
    <row r="158" spans="1:13" ht="15" customHeight="1">
      <c r="A158" s="571" t="s">
        <v>5147</v>
      </c>
      <c r="B158" s="920" t="s">
        <v>5233</v>
      </c>
      <c r="C158" s="920" t="s">
        <v>457</v>
      </c>
      <c r="D158" s="572">
        <v>1241.2</v>
      </c>
      <c r="E158" s="335"/>
      <c r="F158" s="872"/>
      <c r="L158" s="42"/>
      <c r="M158" s="916"/>
    </row>
    <row r="159" spans="1:13" ht="15" customHeight="1">
      <c r="A159" s="571" t="s">
        <v>5179</v>
      </c>
      <c r="B159" s="920" t="s">
        <v>5245</v>
      </c>
      <c r="C159" s="920" t="s">
        <v>457</v>
      </c>
      <c r="D159" s="572">
        <v>1241.2</v>
      </c>
      <c r="E159" s="335"/>
      <c r="F159" s="872"/>
      <c r="L159" s="42"/>
      <c r="M159" s="916"/>
    </row>
    <row r="160" spans="1:13" ht="15" customHeight="1">
      <c r="A160" s="571" t="s">
        <v>5179</v>
      </c>
      <c r="B160" s="920" t="s">
        <v>5246</v>
      </c>
      <c r="C160" s="920" t="s">
        <v>457</v>
      </c>
      <c r="D160" s="572">
        <v>1241.2</v>
      </c>
      <c r="E160" s="335"/>
      <c r="F160" s="872"/>
      <c r="L160" s="42"/>
      <c r="M160" s="916"/>
    </row>
    <row r="161" spans="1:15" ht="15" customHeight="1">
      <c r="A161" t="s">
        <v>5117</v>
      </c>
      <c r="B161" s="926" t="s">
        <v>5249</v>
      </c>
      <c r="C161" s="909" t="s">
        <v>457</v>
      </c>
      <c r="D161" s="2">
        <v>5268.72</v>
      </c>
      <c r="E161" s="335"/>
      <c r="F161" s="872"/>
      <c r="L161" s="42"/>
      <c r="M161" s="916"/>
    </row>
    <row r="162" spans="1:15" ht="15" customHeight="1" thickBot="1">
      <c r="A162" t="s">
        <v>5117</v>
      </c>
      <c r="B162" s="926" t="s">
        <v>4703</v>
      </c>
      <c r="C162" s="909" t="s">
        <v>457</v>
      </c>
      <c r="D162" s="2">
        <v>12333.12</v>
      </c>
      <c r="E162" s="335"/>
      <c r="F162" s="872"/>
      <c r="J162" s="388"/>
      <c r="L162" s="42"/>
      <c r="M162" s="916"/>
    </row>
    <row r="163" spans="1:15" ht="15" customHeight="1">
      <c r="A163" t="s">
        <v>5117</v>
      </c>
      <c r="B163" s="926" t="s">
        <v>5274</v>
      </c>
      <c r="C163" s="909" t="s">
        <v>457</v>
      </c>
      <c r="D163" s="2">
        <v>14316.72</v>
      </c>
      <c r="E163" s="335"/>
      <c r="F163" s="872"/>
      <c r="L163" s="42"/>
      <c r="M163" s="916"/>
    </row>
    <row r="164" spans="1:15" ht="15" customHeight="1">
      <c r="A164" t="s">
        <v>5117</v>
      </c>
      <c r="B164" s="926" t="s">
        <v>5033</v>
      </c>
      <c r="C164" s="909" t="s">
        <v>457</v>
      </c>
      <c r="D164" s="2">
        <v>14316.72</v>
      </c>
      <c r="E164" s="335"/>
      <c r="F164" s="872"/>
      <c r="L164" s="42"/>
      <c r="M164" s="916"/>
    </row>
    <row r="165" spans="1:15" ht="15" customHeight="1">
      <c r="A165" t="s">
        <v>5117</v>
      </c>
      <c r="B165" s="926" t="s">
        <v>5275</v>
      </c>
      <c r="C165" s="909" t="s">
        <v>457</v>
      </c>
      <c r="D165" s="2">
        <v>14316.72</v>
      </c>
      <c r="E165" s="335"/>
      <c r="F165" s="872"/>
      <c r="L165" s="42"/>
      <c r="M165" s="916"/>
    </row>
    <row r="166" spans="1:15" ht="15" customHeight="1" thickBot="1">
      <c r="A166" t="s">
        <v>5117</v>
      </c>
      <c r="B166" s="926" t="s">
        <v>4700</v>
      </c>
      <c r="C166" s="909" t="s">
        <v>457</v>
      </c>
      <c r="D166" s="2">
        <v>14316.72</v>
      </c>
      <c r="E166" s="335"/>
      <c r="F166" s="872"/>
      <c r="J166" s="388"/>
      <c r="L166" s="42"/>
      <c r="M166" s="916"/>
    </row>
    <row r="167" spans="1:15" ht="15" customHeight="1">
      <c r="A167" t="s">
        <v>5202</v>
      </c>
      <c r="B167" s="909" t="s">
        <v>5276</v>
      </c>
      <c r="C167" s="909" t="s">
        <v>457</v>
      </c>
      <c r="D167" s="2">
        <v>14316.72</v>
      </c>
      <c r="E167" s="335"/>
      <c r="F167" s="872"/>
      <c r="L167" s="42"/>
      <c r="M167" s="916"/>
    </row>
    <row r="168" spans="1:15" ht="15" customHeight="1">
      <c r="A168" t="s">
        <v>5117</v>
      </c>
      <c r="B168" s="926" t="s">
        <v>5277</v>
      </c>
      <c r="C168" s="909" t="s">
        <v>457</v>
      </c>
      <c r="D168" s="2">
        <v>18456.759999999998</v>
      </c>
      <c r="E168" s="335"/>
      <c r="F168" s="872"/>
      <c r="L168" s="42"/>
      <c r="M168" s="916"/>
    </row>
    <row r="169" spans="1:15" ht="15" customHeight="1">
      <c r="A169" t="s">
        <v>5117</v>
      </c>
      <c r="B169" s="926" t="s">
        <v>5278</v>
      </c>
      <c r="C169" s="909" t="s">
        <v>457</v>
      </c>
      <c r="D169" s="2">
        <v>18456.759999999998</v>
      </c>
      <c r="E169" s="335"/>
      <c r="F169" s="872"/>
      <c r="L169" s="42"/>
      <c r="M169" s="916"/>
    </row>
    <row r="170" spans="1:15" ht="15" customHeight="1">
      <c r="A170" t="s">
        <v>5117</v>
      </c>
      <c r="B170" s="925" t="s">
        <v>5207</v>
      </c>
      <c r="C170" s="909" t="s">
        <v>457</v>
      </c>
      <c r="D170" s="2">
        <v>18456.759999999998</v>
      </c>
      <c r="E170" s="335" t="s">
        <v>147</v>
      </c>
      <c r="F170" s="872"/>
      <c r="L170" s="42"/>
      <c r="M170" s="916"/>
    </row>
    <row r="171" spans="1:15" ht="15" customHeight="1">
      <c r="A171" t="s">
        <v>5117</v>
      </c>
      <c r="B171" s="926" t="s">
        <v>5024</v>
      </c>
      <c r="C171" s="909" t="s">
        <v>457</v>
      </c>
      <c r="D171" s="2">
        <v>18456.759999999998</v>
      </c>
      <c r="E171" s="335"/>
      <c r="F171" s="872"/>
      <c r="L171" s="42"/>
      <c r="M171" s="916"/>
    </row>
    <row r="172" spans="1:15" s="729" customFormat="1" ht="15" customHeight="1">
      <c r="A172" t="s">
        <v>5147</v>
      </c>
      <c r="B172" s="926" t="s">
        <v>5207</v>
      </c>
      <c r="C172" s="909" t="s">
        <v>457</v>
      </c>
      <c r="D172" s="2">
        <v>18456.759999999998</v>
      </c>
      <c r="E172" s="335" t="s">
        <v>147</v>
      </c>
      <c r="F172" s="872"/>
      <c r="G172" s="41"/>
      <c r="H172" s="41"/>
      <c r="I172" s="41"/>
      <c r="J172" s="383"/>
      <c r="K172" s="357"/>
      <c r="L172" s="358"/>
      <c r="M172" s="749"/>
    </row>
    <row r="173" spans="1:15" s="729" customFormat="1" ht="15" customHeight="1" thickBot="1">
      <c r="A173" s="416" t="s">
        <v>5196</v>
      </c>
      <c r="B173" s="927" t="s">
        <v>5279</v>
      </c>
      <c r="C173" s="914" t="s">
        <v>457</v>
      </c>
      <c r="D173" s="87">
        <v>18456.759999999998</v>
      </c>
      <c r="E173" s="364"/>
      <c r="F173" s="878"/>
      <c r="G173" s="91"/>
      <c r="H173" s="91"/>
      <c r="I173" s="91"/>
      <c r="J173" s="383"/>
      <c r="K173" s="357"/>
      <c r="L173" s="358"/>
      <c r="M173" s="749"/>
    </row>
    <row r="174" spans="1:15" s="729" customFormat="1" ht="18.75" customHeight="1" thickBot="1">
      <c r="A174" s="437" t="s">
        <v>5147</v>
      </c>
      <c r="B174" s="437" t="s">
        <v>2770</v>
      </c>
      <c r="C174" s="915"/>
      <c r="D174" s="438">
        <v>-10827.57</v>
      </c>
      <c r="E174" s="373"/>
      <c r="F174" s="882"/>
      <c r="G174" s="102"/>
      <c r="H174" s="102"/>
      <c r="I174" s="102"/>
      <c r="J174" s="383"/>
      <c r="K174" s="357"/>
      <c r="L174" s="358"/>
      <c r="M174" s="749"/>
    </row>
    <row r="175" spans="1:15" s="729" customFormat="1" ht="18.75" customHeight="1" thickBot="1">
      <c r="A175" s="437" t="s">
        <v>5179</v>
      </c>
      <c r="B175" s="437" t="s">
        <v>2770</v>
      </c>
      <c r="C175" s="915"/>
      <c r="D175" s="438">
        <v>-10471.99</v>
      </c>
      <c r="E175" s="373"/>
      <c r="F175" s="755"/>
      <c r="G175" s="375"/>
      <c r="H175" s="375"/>
      <c r="I175" s="375"/>
      <c r="J175" s="383"/>
      <c r="K175" s="357"/>
      <c r="L175" s="358"/>
      <c r="M175" s="749"/>
    </row>
    <row r="176" spans="1:15" ht="18.75" customHeight="1" thickBot="1">
      <c r="A176" s="437" t="s">
        <v>5179</v>
      </c>
      <c r="B176" s="437" t="s">
        <v>2770</v>
      </c>
      <c r="C176" s="915"/>
      <c r="D176" s="438">
        <v>-11373.45</v>
      </c>
      <c r="E176" s="373"/>
      <c r="F176" s="577"/>
      <c r="G176" s="404"/>
      <c r="H176" s="373"/>
      <c r="I176" s="375"/>
      <c r="K176" s="357"/>
      <c r="L176" s="358"/>
      <c r="M176" s="359"/>
      <c r="N176" s="360"/>
      <c r="O176" s="360"/>
    </row>
    <row r="177" spans="1:15" ht="15" customHeight="1">
      <c r="A177" s="64"/>
      <c r="B177" s="79"/>
      <c r="C177" s="61"/>
      <c r="D177" s="65">
        <f>SUM(D5:D176)</f>
        <v>1164741.6300000001</v>
      </c>
      <c r="E177" s="65"/>
      <c r="F177" s="65"/>
      <c r="G177" s="65">
        <f>SUM(G176:G176)</f>
        <v>0</v>
      </c>
      <c r="H177" s="65"/>
      <c r="I177" s="65"/>
      <c r="J177" s="384">
        <f>SUM(J176:J176)</f>
        <v>0</v>
      </c>
      <c r="K177" s="65"/>
      <c r="L177" s="65">
        <f>SUM(L176:L176)</f>
        <v>0</v>
      </c>
      <c r="M177" s="65">
        <f>SUM(M176:M176)</f>
        <v>0</v>
      </c>
      <c r="N177" s="65"/>
      <c r="O177" s="49"/>
    </row>
    <row r="178" spans="1:15" ht="15" customHeight="1">
      <c r="A178" s="64"/>
      <c r="B178" s="79"/>
      <c r="C178" s="61"/>
      <c r="D178" s="65"/>
      <c r="E178" s="13"/>
      <c r="F178" s="75"/>
      <c r="G178" s="65"/>
      <c r="H178" s="13"/>
      <c r="L178" s="42"/>
      <c r="M178" s="71"/>
      <c r="N178" s="49"/>
      <c r="O178" s="49"/>
    </row>
    <row r="179" spans="1:15" ht="15" customHeight="1">
      <c r="A179" s="46"/>
      <c r="B179" s="47"/>
      <c r="C179" s="47"/>
      <c r="D179" s="55"/>
      <c r="E179" s="13"/>
      <c r="F179" s="70"/>
      <c r="L179" s="42"/>
      <c r="M179" s="71"/>
      <c r="N179" s="49"/>
      <c r="O179" s="49"/>
    </row>
    <row r="180" spans="1:15" ht="12.75">
      <c r="A180" s="46"/>
      <c r="B180" s="47"/>
      <c r="C180" s="47"/>
      <c r="D180" s="65"/>
      <c r="E180" s="65"/>
      <c r="F180" s="65"/>
      <c r="G180" s="65"/>
      <c r="H180" s="65"/>
      <c r="I180" s="65"/>
      <c r="J180" s="384"/>
      <c r="K180" s="65"/>
      <c r="L180" s="65"/>
      <c r="M180" s="65"/>
      <c r="N180" s="80"/>
      <c r="O180" s="49"/>
    </row>
    <row r="181" spans="1:15" ht="12.75">
      <c r="A181" s="46"/>
      <c r="B181" s="47"/>
      <c r="C181" s="47"/>
      <c r="D181" s="52"/>
      <c r="E181" s="13"/>
      <c r="F181" s="65"/>
      <c r="G181" s="73"/>
      <c r="H181" s="73"/>
      <c r="I181" s="73"/>
      <c r="J181" s="517"/>
      <c r="K181" s="73"/>
      <c r="L181" s="73"/>
      <c r="M181" s="154">
        <f>L177+M177-G177</f>
        <v>0</v>
      </c>
      <c r="N181" s="81"/>
      <c r="O181" s="54"/>
    </row>
    <row r="182" spans="1:15" ht="12.75">
      <c r="A182" s="46"/>
      <c r="B182" s="47"/>
      <c r="C182" s="47"/>
      <c r="D182" s="52"/>
      <c r="E182" s="13"/>
      <c r="F182" s="73"/>
      <c r="G182" s="73"/>
      <c r="H182" s="73"/>
      <c r="I182" s="73"/>
      <c r="J182" s="517"/>
      <c r="K182" s="73"/>
      <c r="L182" s="73"/>
      <c r="M182" s="81"/>
      <c r="N182" s="81"/>
      <c r="O182" s="54"/>
    </row>
    <row r="183" spans="1:15" ht="12.75">
      <c r="A183" s="46"/>
      <c r="B183" s="47"/>
      <c r="C183" s="47"/>
      <c r="D183" s="52"/>
      <c r="E183" s="13"/>
      <c r="F183" s="73"/>
      <c r="G183" s="73"/>
      <c r="H183" s="73"/>
      <c r="I183" s="73"/>
      <c r="J183" s="517"/>
      <c r="K183" s="73"/>
      <c r="L183" s="73"/>
      <c r="M183" s="81"/>
      <c r="N183" s="81"/>
      <c r="O183" s="54"/>
    </row>
    <row r="184" spans="1:15" ht="12.75">
      <c r="A184" s="46"/>
      <c r="B184" s="47"/>
      <c r="C184" s="47"/>
      <c r="D184" s="52"/>
      <c r="E184" s="13"/>
      <c r="F184" s="73"/>
      <c r="G184" s="82"/>
      <c r="H184" s="82"/>
      <c r="I184" s="83"/>
      <c r="J184" s="517"/>
      <c r="K184" s="73"/>
      <c r="L184" s="73"/>
      <c r="M184" s="81"/>
      <c r="N184" s="81"/>
      <c r="O184" s="54"/>
    </row>
    <row r="185" spans="1:15" ht="12.75">
      <c r="A185" s="46"/>
      <c r="B185" s="47"/>
      <c r="C185" s="47"/>
      <c r="D185" s="52"/>
      <c r="E185" s="13"/>
      <c r="F185" s="73"/>
      <c r="G185" s="73"/>
      <c r="H185" s="73"/>
      <c r="I185" s="73"/>
      <c r="J185" s="517"/>
      <c r="K185" s="73"/>
      <c r="L185" s="73"/>
      <c r="M185" s="81"/>
      <c r="N185" s="81"/>
      <c r="O185" s="54"/>
    </row>
    <row r="186" spans="1:15" ht="12.75">
      <c r="A186" s="46"/>
      <c r="B186" s="47"/>
      <c r="C186" s="47"/>
      <c r="D186" s="52"/>
      <c r="E186" s="13"/>
      <c r="F186" s="73"/>
      <c r="G186" s="73"/>
      <c r="H186" s="73"/>
      <c r="I186" s="73"/>
      <c r="J186" s="517"/>
      <c r="K186" s="73"/>
      <c r="L186" s="73"/>
      <c r="M186" s="81"/>
      <c r="N186" s="81"/>
      <c r="O186" s="54"/>
    </row>
    <row r="187" spans="1:15" ht="12.75">
      <c r="A187" s="46"/>
      <c r="B187" s="47"/>
      <c r="C187" s="47"/>
      <c r="D187" s="52"/>
      <c r="E187" s="13"/>
      <c r="F187" s="73"/>
      <c r="G187" s="83"/>
      <c r="H187" s="83"/>
      <c r="I187" s="83"/>
      <c r="J187" s="517"/>
      <c r="K187" s="73"/>
      <c r="L187" s="73"/>
      <c r="M187" s="81"/>
      <c r="N187" s="81"/>
      <c r="O187" s="54"/>
    </row>
    <row r="188" spans="1:15" ht="12.75">
      <c r="A188" s="46"/>
      <c r="B188" s="47"/>
      <c r="C188" s="47"/>
      <c r="D188" s="52"/>
      <c r="E188" s="13"/>
      <c r="F188" s="73"/>
      <c r="G188" s="73"/>
      <c r="H188" s="73"/>
      <c r="I188" s="73"/>
      <c r="J188" s="517"/>
      <c r="K188" s="73"/>
      <c r="L188" s="73"/>
      <c r="M188" s="81"/>
      <c r="N188" s="81"/>
      <c r="O188" s="54"/>
    </row>
    <row r="189" spans="1:15" ht="12.75">
      <c r="A189" s="46"/>
      <c r="B189" s="47"/>
      <c r="C189" s="47"/>
      <c r="D189" s="52"/>
      <c r="E189" s="13"/>
      <c r="F189" s="73"/>
      <c r="G189" s="73"/>
      <c r="H189" s="73"/>
      <c r="I189" s="73"/>
      <c r="J189" s="517"/>
      <c r="K189" s="73"/>
      <c r="L189" s="73"/>
      <c r="M189" s="81"/>
      <c r="N189" s="81"/>
      <c r="O189" s="54"/>
    </row>
    <row r="190" spans="1:15" ht="12.75">
      <c r="A190" s="46"/>
      <c r="B190" s="47"/>
      <c r="C190" s="73"/>
      <c r="D190" s="81"/>
      <c r="E190" s="13"/>
      <c r="F190" s="73"/>
      <c r="G190" s="73"/>
      <c r="H190" s="73"/>
      <c r="I190" s="73"/>
      <c r="J190" s="517"/>
      <c r="K190" s="73"/>
      <c r="L190" s="73"/>
      <c r="M190" s="81"/>
      <c r="N190" s="81"/>
      <c r="O190" s="54"/>
    </row>
    <row r="191" spans="1:15" ht="12.75">
      <c r="A191" s="46"/>
      <c r="B191" s="47"/>
      <c r="C191" s="73"/>
      <c r="D191" s="81"/>
      <c r="E191" s="13"/>
      <c r="F191" s="73"/>
      <c r="G191" s="73"/>
      <c r="H191" s="73"/>
      <c r="I191" s="73"/>
      <c r="J191" s="517"/>
      <c r="K191" s="73"/>
      <c r="L191" s="73"/>
      <c r="M191" s="81"/>
      <c r="N191" s="81"/>
      <c r="O191" s="54"/>
    </row>
    <row r="192" spans="1:15" ht="12.75">
      <c r="A192" s="46"/>
      <c r="B192" s="47"/>
      <c r="C192" s="47"/>
      <c r="D192" s="52"/>
      <c r="E192" s="13"/>
      <c r="F192" s="73"/>
      <c r="G192" s="73"/>
      <c r="H192" s="73"/>
      <c r="I192" s="73"/>
      <c r="J192" s="517"/>
      <c r="K192" s="73"/>
      <c r="L192" s="73"/>
      <c r="M192" s="81"/>
      <c r="N192" s="81"/>
      <c r="O192" s="54"/>
    </row>
    <row r="193" spans="1:15" ht="12.75">
      <c r="A193" s="46"/>
      <c r="B193" s="47"/>
      <c r="C193" s="47"/>
      <c r="D193" s="52"/>
      <c r="E193" s="13"/>
      <c r="F193" s="73"/>
      <c r="G193" s="73"/>
      <c r="H193" s="73"/>
      <c r="I193" s="73"/>
      <c r="J193" s="517"/>
      <c r="K193" s="73"/>
      <c r="L193" s="73"/>
      <c r="M193" s="81"/>
      <c r="N193" s="81"/>
      <c r="O193" s="54"/>
    </row>
    <row r="194" spans="1:15" ht="12.75">
      <c r="A194" s="46"/>
      <c r="B194" s="47"/>
      <c r="C194" s="47"/>
      <c r="D194" s="48"/>
      <c r="E194" s="13"/>
      <c r="F194" s="73"/>
      <c r="G194"/>
      <c r="H194"/>
      <c r="I194"/>
      <c r="J194" s="518"/>
      <c r="K194"/>
      <c r="L194"/>
      <c r="M194" s="54"/>
      <c r="N194" s="54"/>
      <c r="O194" s="54"/>
    </row>
    <row r="195" spans="1:15" ht="12.75">
      <c r="A195" s="46"/>
      <c r="B195" s="47"/>
      <c r="C195" s="47"/>
      <c r="D195" s="48"/>
      <c r="E195" s="13"/>
      <c r="F195" s="73"/>
      <c r="G195"/>
      <c r="H195"/>
      <c r="I195"/>
      <c r="J195" s="518"/>
      <c r="K195"/>
      <c r="L195"/>
      <c r="M195" s="54"/>
      <c r="N195" s="54"/>
      <c r="O195" s="54"/>
    </row>
    <row r="196" spans="1:15">
      <c r="A196" s="66"/>
      <c r="B196" s="40" t="s">
        <v>25</v>
      </c>
      <c r="E196" s="40"/>
      <c r="M196" s="45"/>
      <c r="N196" s="49"/>
      <c r="O196" s="49"/>
    </row>
    <row r="197" spans="1:15">
      <c r="A197" s="59"/>
      <c r="B197" s="40" t="s">
        <v>127</v>
      </c>
      <c r="E197" s="40"/>
      <c r="M197" s="45"/>
      <c r="N197" s="49"/>
      <c r="O197" s="49"/>
    </row>
    <row r="198" spans="1:15">
      <c r="A198" s="60"/>
      <c r="B198" s="40" t="s">
        <v>161</v>
      </c>
      <c r="E198" s="40"/>
      <c r="M198" s="45"/>
      <c r="N198" s="49"/>
      <c r="O198" s="49"/>
    </row>
    <row r="199" spans="1:15">
      <c r="A199" s="729"/>
      <c r="B199" s="729"/>
      <c r="C199" s="729"/>
      <c r="D199" s="729"/>
      <c r="M199" s="45"/>
      <c r="N199" s="49"/>
      <c r="O199" s="49"/>
    </row>
    <row r="200" spans="1:15">
      <c r="M200" s="45"/>
      <c r="N200" s="49"/>
      <c r="O200" s="49"/>
    </row>
    <row r="201" spans="1:15">
      <c r="M201" s="45"/>
      <c r="N201" s="49"/>
      <c r="O201" s="49"/>
    </row>
    <row r="202" spans="1:15">
      <c r="M202" s="45"/>
      <c r="N202" s="49"/>
      <c r="O202" s="49"/>
    </row>
    <row r="203" spans="1:15">
      <c r="M203" s="45"/>
      <c r="N203" s="49"/>
      <c r="O203" s="49"/>
    </row>
    <row r="204" spans="1:15">
      <c r="M204" s="45"/>
      <c r="N204" s="49"/>
      <c r="O204" s="49"/>
    </row>
    <row r="205" spans="1:15">
      <c r="M205" s="45"/>
      <c r="N205" s="49"/>
      <c r="O205" s="49"/>
    </row>
    <row r="206" spans="1:15">
      <c r="M206" s="45"/>
      <c r="N206" s="49"/>
      <c r="O206" s="49"/>
    </row>
    <row r="207" spans="1:15">
      <c r="M207" s="45"/>
      <c r="N207" s="49"/>
      <c r="O207" s="49"/>
    </row>
    <row r="208" spans="1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  <row r="222" spans="13:15">
      <c r="M222" s="45"/>
      <c r="N222" s="49"/>
      <c r="O222" s="49"/>
    </row>
    <row r="223" spans="13:15">
      <c r="M223" s="45"/>
      <c r="N223" s="49"/>
      <c r="O223" s="49"/>
    </row>
    <row r="224" spans="13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  <row r="227" spans="13:15">
      <c r="M227" s="45"/>
      <c r="N227" s="49"/>
      <c r="O227" s="49"/>
    </row>
    <row r="228" spans="13:15">
      <c r="M228" s="45"/>
      <c r="N228" s="49"/>
      <c r="O228" s="49"/>
    </row>
    <row r="229" spans="13:15">
      <c r="M229" s="45"/>
      <c r="N229" s="49"/>
      <c r="O229" s="49"/>
    </row>
    <row r="230" spans="13:15">
      <c r="M230" s="45"/>
      <c r="N230" s="49"/>
      <c r="O230" s="49"/>
    </row>
    <row r="231" spans="13:15">
      <c r="M231" s="45"/>
      <c r="N231" s="49"/>
      <c r="O231" s="49"/>
    </row>
    <row r="232" spans="13:15">
      <c r="M232" s="45"/>
      <c r="N232" s="49"/>
      <c r="O232" s="49"/>
    </row>
    <row r="233" spans="13:15">
      <c r="M233" s="45"/>
      <c r="N233" s="49"/>
      <c r="O233" s="49"/>
    </row>
    <row r="234" spans="13:15">
      <c r="M234" s="45"/>
      <c r="N234" s="49"/>
      <c r="O234" s="49"/>
    </row>
    <row r="235" spans="13:15">
      <c r="M235" s="45"/>
      <c r="N235" s="49"/>
      <c r="O235" s="49"/>
    </row>
    <row r="236" spans="13:15">
      <c r="M236" s="45"/>
      <c r="N236" s="49"/>
      <c r="O236" s="49"/>
    </row>
    <row r="237" spans="13:15">
      <c r="M237" s="45"/>
      <c r="N237" s="49"/>
      <c r="O237" s="49"/>
    </row>
    <row r="238" spans="13:15">
      <c r="M238" s="45"/>
      <c r="N238" s="49"/>
      <c r="O238" s="49"/>
    </row>
    <row r="239" spans="13:15">
      <c r="M239" s="45"/>
      <c r="N239" s="49"/>
      <c r="O239" s="49"/>
    </row>
    <row r="240" spans="13:15">
      <c r="M240" s="45"/>
      <c r="N240" s="49"/>
      <c r="O240" s="49"/>
    </row>
    <row r="241" spans="13:15">
      <c r="M241" s="45"/>
      <c r="N241" s="49"/>
      <c r="O241" s="49"/>
    </row>
    <row r="242" spans="13:15">
      <c r="M242" s="45"/>
      <c r="N242" s="49"/>
      <c r="O242" s="49"/>
    </row>
    <row r="243" spans="13:15">
      <c r="M243" s="45"/>
      <c r="N243" s="49"/>
      <c r="O243" s="49"/>
    </row>
    <row r="244" spans="13:15">
      <c r="M244" s="45"/>
      <c r="N244" s="49"/>
      <c r="O244" s="49"/>
    </row>
    <row r="245" spans="13:15">
      <c r="M245" s="45"/>
      <c r="N245" s="49"/>
      <c r="O245" s="49"/>
    </row>
    <row r="246" spans="13:15">
      <c r="M246" s="45"/>
      <c r="N246" s="49"/>
      <c r="O246" s="49"/>
    </row>
    <row r="247" spans="13:15">
      <c r="M247" s="45"/>
      <c r="N247" s="49"/>
      <c r="O247" s="49"/>
    </row>
    <row r="248" spans="13:15">
      <c r="M248" s="45"/>
      <c r="N248" s="49"/>
      <c r="O248" s="49"/>
    </row>
    <row r="249" spans="13:15">
      <c r="M249" s="45"/>
      <c r="N249" s="49"/>
      <c r="O249" s="49"/>
    </row>
    <row r="250" spans="13:15">
      <c r="M250" s="45"/>
      <c r="N250" s="49"/>
      <c r="O250" s="49"/>
    </row>
    <row r="251" spans="13:15">
      <c r="M251" s="45"/>
      <c r="N251" s="49"/>
      <c r="O251" s="49"/>
    </row>
    <row r="252" spans="13:15">
      <c r="M252" s="45"/>
      <c r="N252" s="49"/>
      <c r="O252" s="49"/>
    </row>
    <row r="253" spans="13:15">
      <c r="M253" s="45"/>
      <c r="N253" s="49"/>
      <c r="O253" s="49"/>
    </row>
    <row r="254" spans="13:15">
      <c r="M254" s="45"/>
      <c r="N254" s="49"/>
      <c r="O254" s="49"/>
    </row>
    <row r="255" spans="13:15">
      <c r="M255" s="45"/>
      <c r="N255" s="49"/>
      <c r="O255" s="49"/>
    </row>
    <row r="256" spans="13:15">
      <c r="M256" s="45"/>
      <c r="N256" s="49"/>
      <c r="O256" s="49"/>
    </row>
    <row r="257" spans="13:15">
      <c r="M257" s="45"/>
      <c r="N257" s="49"/>
      <c r="O257" s="49"/>
    </row>
    <row r="258" spans="13:15">
      <c r="M258" s="45"/>
      <c r="N258" s="49"/>
      <c r="O258" s="49"/>
    </row>
    <row r="259" spans="13:15">
      <c r="M259" s="45"/>
      <c r="N259" s="49"/>
      <c r="O259" s="49"/>
    </row>
    <row r="260" spans="13:15">
      <c r="M260" s="45"/>
      <c r="N260" s="49"/>
      <c r="O260" s="49"/>
    </row>
    <row r="261" spans="13:15">
      <c r="M261" s="45"/>
      <c r="N261" s="49"/>
      <c r="O261" s="49"/>
    </row>
    <row r="262" spans="13:15">
      <c r="M262" s="45"/>
      <c r="N262" s="49"/>
      <c r="O262" s="49"/>
    </row>
    <row r="263" spans="13:15">
      <c r="M263" s="45"/>
      <c r="N263" s="49"/>
      <c r="O263" s="49"/>
    </row>
    <row r="264" spans="13:15">
      <c r="M264" s="45"/>
      <c r="N264" s="49"/>
      <c r="O264" s="49"/>
    </row>
    <row r="265" spans="13:15">
      <c r="M265" s="45"/>
      <c r="N265" s="49"/>
      <c r="O265" s="49"/>
    </row>
    <row r="266" spans="13:15">
      <c r="M266" s="45"/>
      <c r="N266" s="49"/>
      <c r="O266" s="49"/>
    </row>
    <row r="267" spans="13:15">
      <c r="M267" s="45"/>
      <c r="N267" s="49"/>
      <c r="O267" s="49"/>
    </row>
    <row r="268" spans="13:15">
      <c r="M268" s="45"/>
      <c r="N268" s="49"/>
      <c r="O268" s="49"/>
    </row>
    <row r="269" spans="13:15">
      <c r="M269" s="45"/>
      <c r="N269" s="49"/>
      <c r="O269" s="49"/>
    </row>
    <row r="270" spans="13:15">
      <c r="M270" s="45"/>
      <c r="N270" s="49"/>
      <c r="O270" s="49"/>
    </row>
    <row r="271" spans="13:15">
      <c r="M271" s="45"/>
      <c r="N271" s="49"/>
      <c r="O271" s="49"/>
    </row>
    <row r="272" spans="13:15">
      <c r="M272" s="45"/>
      <c r="N272" s="49"/>
      <c r="O272" s="49"/>
    </row>
    <row r="273" spans="13:15">
      <c r="M273" s="45"/>
      <c r="N273" s="49"/>
      <c r="O273" s="49"/>
    </row>
    <row r="274" spans="13:15">
      <c r="M274" s="45"/>
      <c r="N274" s="49"/>
      <c r="O274" s="49"/>
    </row>
    <row r="275" spans="13:15">
      <c r="M275" s="45"/>
      <c r="N275" s="49"/>
      <c r="O275" s="49"/>
    </row>
    <row r="276" spans="13:15">
      <c r="M276" s="45"/>
      <c r="N276" s="49"/>
      <c r="O276" s="49"/>
    </row>
    <row r="277" spans="13:15">
      <c r="M277" s="45"/>
      <c r="N277" s="49"/>
      <c r="O277" s="49"/>
    </row>
    <row r="278" spans="13:15">
      <c r="M278" s="45"/>
      <c r="N278" s="49"/>
      <c r="O278" s="49"/>
    </row>
    <row r="279" spans="13:15">
      <c r="M279" s="45"/>
      <c r="N279" s="49"/>
      <c r="O279" s="49"/>
    </row>
    <row r="280" spans="13:15">
      <c r="M280" s="45"/>
      <c r="N280" s="49"/>
      <c r="O280" s="49"/>
    </row>
    <row r="281" spans="13:15">
      <c r="M281" s="45"/>
      <c r="N281" s="49"/>
      <c r="O281" s="49"/>
    </row>
    <row r="282" spans="13:15">
      <c r="M282" s="45"/>
      <c r="N282" s="49"/>
      <c r="O282" s="49"/>
    </row>
    <row r="283" spans="13:15">
      <c r="M283" s="45"/>
      <c r="N283" s="49"/>
      <c r="O283" s="49"/>
    </row>
    <row r="284" spans="13:15">
      <c r="M284" s="45"/>
      <c r="N284" s="49"/>
      <c r="O284" s="49"/>
    </row>
    <row r="285" spans="13:15">
      <c r="M285" s="45"/>
      <c r="N285" s="49"/>
      <c r="O285" s="49"/>
    </row>
    <row r="286" spans="13:15">
      <c r="M286" s="45"/>
      <c r="N286" s="49"/>
      <c r="O286" s="49"/>
    </row>
    <row r="287" spans="13:15">
      <c r="M287" s="45"/>
      <c r="N287" s="49"/>
      <c r="O287" s="49"/>
    </row>
    <row r="288" spans="13:15">
      <c r="M288" s="45"/>
      <c r="N288" s="49"/>
      <c r="O288" s="49"/>
    </row>
    <row r="289" spans="13:15">
      <c r="M289" s="45"/>
      <c r="N289" s="49"/>
      <c r="O289" s="49"/>
    </row>
    <row r="290" spans="13:15">
      <c r="M290" s="45"/>
      <c r="N290" s="49"/>
      <c r="O290" s="49"/>
    </row>
    <row r="291" spans="13:15">
      <c r="M291" s="45"/>
      <c r="N291" s="49"/>
      <c r="O291" s="49"/>
    </row>
    <row r="292" spans="13:15">
      <c r="M292" s="45"/>
      <c r="N292" s="49"/>
      <c r="O292" s="49"/>
    </row>
    <row r="293" spans="13:15">
      <c r="M293" s="45"/>
      <c r="N293" s="49"/>
      <c r="O293" s="49"/>
    </row>
    <row r="294" spans="13:15">
      <c r="M294" s="45"/>
      <c r="N294" s="49"/>
      <c r="O294" s="49"/>
    </row>
  </sheetData>
  <autoFilter ref="A4:O177"/>
  <sortState ref="A5:E173">
    <sortCondition ref="C5:C173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88"/>
  <sheetViews>
    <sheetView topLeftCell="A166" zoomScale="96" zoomScaleNormal="96" workbookViewId="0">
      <selection activeCell="F12" sqref="F12"/>
    </sheetView>
  </sheetViews>
  <sheetFormatPr baseColWidth="10" defaultRowHeight="15.75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240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>
      <c r="A1" s="239"/>
      <c r="B1" s="239"/>
      <c r="C1" s="239"/>
      <c r="D1" s="240" t="s">
        <v>5283</v>
      </c>
      <c r="E1" s="240"/>
      <c r="F1" s="240"/>
      <c r="G1" s="240"/>
      <c r="H1" s="533"/>
      <c r="I1" s="918"/>
      <c r="J1" s="918"/>
      <c r="K1" s="918"/>
      <c r="L1" s="239"/>
      <c r="M1" s="239"/>
    </row>
    <row r="2" spans="1:13">
      <c r="A2" s="239"/>
      <c r="B2" s="239"/>
      <c r="C2" s="239"/>
      <c r="D2" s="240"/>
      <c r="E2" s="240"/>
      <c r="F2" s="240"/>
      <c r="G2" s="240"/>
      <c r="H2" s="533"/>
      <c r="I2" s="918"/>
      <c r="J2" s="918"/>
      <c r="K2" s="918"/>
      <c r="L2" s="239"/>
      <c r="M2" s="239"/>
    </row>
    <row r="3" spans="1:13">
      <c r="A3" s="918"/>
      <c r="B3" s="918"/>
      <c r="C3" s="918"/>
      <c r="D3" s="918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918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918"/>
      <c r="L5" s="239"/>
      <c r="M5" s="239"/>
    </row>
    <row r="6" spans="1:13" ht="18.75" customHeight="1">
      <c r="A6" s="909" t="s">
        <v>457</v>
      </c>
      <c r="B6" s="431" t="s">
        <v>5125</v>
      </c>
      <c r="C6" s="344">
        <v>-18456.759999999998</v>
      </c>
      <c r="D6" s="339" t="s">
        <v>5290</v>
      </c>
      <c r="E6" s="520">
        <f>SUM(C6:D6)</f>
        <v>-18456.759999999998</v>
      </c>
      <c r="F6" s="521"/>
      <c r="G6" s="522"/>
      <c r="H6" s="533"/>
      <c r="I6" s="522">
        <v>600691</v>
      </c>
      <c r="J6" s="715">
        <f>E6/1.16</f>
        <v>-15911</v>
      </c>
      <c r="K6" s="524">
        <f>J6*0.16</f>
        <v>-2545.7600000000002</v>
      </c>
      <c r="L6" s="602"/>
      <c r="M6" s="252"/>
    </row>
    <row r="7" spans="1:13" ht="18.75" customHeight="1">
      <c r="A7" s="909" t="s">
        <v>2905</v>
      </c>
      <c r="B7" s="431" t="s">
        <v>4966</v>
      </c>
      <c r="C7" s="344">
        <v>-7200.12</v>
      </c>
      <c r="D7" s="339" t="s">
        <v>5290</v>
      </c>
      <c r="E7" s="520"/>
      <c r="F7" s="521"/>
      <c r="G7" s="522"/>
      <c r="H7" s="533"/>
      <c r="I7" s="522"/>
      <c r="J7" s="715"/>
      <c r="K7" s="524"/>
      <c r="L7" s="602"/>
      <c r="M7" s="252"/>
    </row>
    <row r="8" spans="1:13" ht="18.75" customHeight="1" thickBot="1">
      <c r="A8" s="914" t="s">
        <v>2905</v>
      </c>
      <c r="B8" s="433" t="s">
        <v>5063</v>
      </c>
      <c r="C8" s="490">
        <v>-7200.12</v>
      </c>
      <c r="D8" s="362" t="s">
        <v>5290</v>
      </c>
      <c r="E8" s="525">
        <f>SUM(C7:C8)</f>
        <v>-14400.24</v>
      </c>
      <c r="F8" s="526">
        <f>SUM(E6:E8)</f>
        <v>-32857</v>
      </c>
      <c r="G8" s="527"/>
      <c r="H8" s="537"/>
      <c r="I8" s="527">
        <v>600616</v>
      </c>
      <c r="J8" s="714">
        <f t="shared" ref="J8:J58" si="0">E8/1.16</f>
        <v>-12414</v>
      </c>
      <c r="K8" s="529">
        <f t="shared" ref="K8:K58" si="1">J8*0.16</f>
        <v>-1986.24</v>
      </c>
      <c r="L8" s="602"/>
      <c r="M8" s="252"/>
    </row>
    <row r="9" spans="1:13" ht="18.75" customHeight="1">
      <c r="A9" s="909" t="s">
        <v>2905</v>
      </c>
      <c r="B9" s="343" t="s">
        <v>3546</v>
      </c>
      <c r="C9" s="344">
        <v>-7200.12</v>
      </c>
      <c r="D9" s="339" t="s">
        <v>5298</v>
      </c>
      <c r="E9" s="520">
        <f>SUM(C9)</f>
        <v>-7200.12</v>
      </c>
      <c r="F9" s="521"/>
      <c r="G9" s="522"/>
      <c r="H9" s="533"/>
      <c r="I9" s="530">
        <v>600616</v>
      </c>
      <c r="J9" s="716">
        <f t="shared" si="0"/>
        <v>-6207</v>
      </c>
      <c r="K9" s="532">
        <f t="shared" si="1"/>
        <v>-993.12</v>
      </c>
      <c r="L9" s="602"/>
      <c r="M9" s="252"/>
    </row>
    <row r="10" spans="1:13" ht="18.75" customHeight="1">
      <c r="A10" s="909" t="s">
        <v>390</v>
      </c>
      <c r="B10" s="343" t="s">
        <v>4989</v>
      </c>
      <c r="C10" s="344">
        <v>-35999.440000000002</v>
      </c>
      <c r="D10" s="339" t="s">
        <v>5298</v>
      </c>
      <c r="E10" s="520">
        <f>SUM(C10:D10)</f>
        <v>-35999.440000000002</v>
      </c>
      <c r="F10" s="521"/>
      <c r="G10" s="522"/>
      <c r="H10" s="533"/>
      <c r="I10" s="522">
        <v>600623</v>
      </c>
      <c r="J10" s="715">
        <f t="shared" si="0"/>
        <v>-31034.000000000004</v>
      </c>
      <c r="K10" s="524">
        <f t="shared" si="1"/>
        <v>-4965.4400000000005</v>
      </c>
      <c r="L10" s="602"/>
      <c r="M10" s="252"/>
    </row>
    <row r="11" spans="1:13" ht="18.75" customHeight="1">
      <c r="A11" s="913" t="s">
        <v>134</v>
      </c>
      <c r="B11" s="450" t="s">
        <v>4850</v>
      </c>
      <c r="C11" s="541">
        <v>-8117.68</v>
      </c>
      <c r="D11" s="339" t="s">
        <v>5298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8.75" customHeight="1" thickBot="1">
      <c r="A12" s="914" t="s">
        <v>134</v>
      </c>
      <c r="B12" s="433" t="s">
        <v>2671</v>
      </c>
      <c r="C12" s="490">
        <v>-8117.68</v>
      </c>
      <c r="D12" s="362" t="s">
        <v>5298</v>
      </c>
      <c r="E12" s="525">
        <f>SUM(C11:C12)</f>
        <v>-16235.36</v>
      </c>
      <c r="F12" s="526">
        <f>SUM(E9:E12)</f>
        <v>-59434.920000000006</v>
      </c>
      <c r="G12" s="527"/>
      <c r="H12" s="537"/>
      <c r="I12" s="527">
        <v>600644</v>
      </c>
      <c r="J12" s="714">
        <f t="shared" si="0"/>
        <v>-13996.000000000002</v>
      </c>
      <c r="K12" s="529">
        <f t="shared" si="1"/>
        <v>-2239.36</v>
      </c>
      <c r="L12" s="602"/>
      <c r="M12" s="252"/>
    </row>
    <row r="13" spans="1:13" ht="18.75" customHeight="1">
      <c r="A13" s="909" t="s">
        <v>2905</v>
      </c>
      <c r="B13" s="431" t="s">
        <v>4156</v>
      </c>
      <c r="C13" s="344">
        <v>-7200.12</v>
      </c>
      <c r="D13" s="339" t="s">
        <v>5295</v>
      </c>
      <c r="E13" s="520">
        <f>SUM(C13)</f>
        <v>-7200.12</v>
      </c>
      <c r="F13" s="521"/>
      <c r="G13" s="522"/>
      <c r="H13" s="533"/>
      <c r="I13" s="530">
        <v>600616</v>
      </c>
      <c r="J13" s="716">
        <f t="shared" si="0"/>
        <v>-6207</v>
      </c>
      <c r="K13" s="532">
        <f t="shared" si="1"/>
        <v>-993.12</v>
      </c>
      <c r="L13" s="602"/>
      <c r="M13" s="252"/>
    </row>
    <row r="14" spans="1:13" ht="18.75" customHeight="1">
      <c r="A14" s="909" t="s">
        <v>1296</v>
      </c>
      <c r="B14" s="431" t="s">
        <v>4343</v>
      </c>
      <c r="C14" s="344">
        <v>-21428.68</v>
      </c>
      <c r="D14" s="339" t="s">
        <v>5295</v>
      </c>
      <c r="E14" s="520">
        <f t="shared" ref="E14:E15" si="2">SUM(C14)</f>
        <v>-21428.68</v>
      </c>
      <c r="F14" s="521"/>
      <c r="G14" s="522"/>
      <c r="H14" s="533"/>
      <c r="I14" s="522">
        <v>600625</v>
      </c>
      <c r="J14" s="715">
        <f t="shared" si="0"/>
        <v>-18473</v>
      </c>
      <c r="K14" s="524">
        <f t="shared" si="1"/>
        <v>-2955.68</v>
      </c>
      <c r="L14" s="602"/>
      <c r="M14" s="252"/>
    </row>
    <row r="15" spans="1:13" ht="18.75" customHeight="1" thickBot="1">
      <c r="A15" s="914" t="s">
        <v>2905</v>
      </c>
      <c r="B15" s="433" t="s">
        <v>4245</v>
      </c>
      <c r="C15" s="490">
        <v>-7200.12</v>
      </c>
      <c r="D15" s="362" t="s">
        <v>5295</v>
      </c>
      <c r="E15" s="728">
        <f t="shared" si="2"/>
        <v>-7200.12</v>
      </c>
      <c r="F15" s="526">
        <f>SUM(E13:E15)</f>
        <v>-35828.92</v>
      </c>
      <c r="G15" s="527"/>
      <c r="H15" s="537"/>
      <c r="I15" s="527">
        <v>600616</v>
      </c>
      <c r="J15" s="714">
        <f t="shared" si="0"/>
        <v>-6207</v>
      </c>
      <c r="K15" s="529">
        <f t="shared" si="1"/>
        <v>-993.12</v>
      </c>
      <c r="L15" s="602"/>
      <c r="M15" s="252"/>
    </row>
    <row r="16" spans="1:13" ht="18.75" customHeight="1">
      <c r="A16" s="909" t="s">
        <v>134</v>
      </c>
      <c r="B16" s="431" t="s">
        <v>2666</v>
      </c>
      <c r="C16" s="344">
        <v>-8117.68</v>
      </c>
      <c r="D16" s="339" t="s">
        <v>5297</v>
      </c>
      <c r="E16" s="520">
        <f>SUM(C16)</f>
        <v>-8117.68</v>
      </c>
      <c r="F16" s="521"/>
      <c r="G16" s="522"/>
      <c r="H16" s="533"/>
      <c r="I16" s="530">
        <v>600644</v>
      </c>
      <c r="J16" s="716">
        <f t="shared" si="0"/>
        <v>-6998.0000000000009</v>
      </c>
      <c r="K16" s="532">
        <f t="shared" si="1"/>
        <v>-1119.68</v>
      </c>
      <c r="L16" s="602"/>
      <c r="M16" s="252"/>
    </row>
    <row r="17" spans="1:13" ht="18.75" customHeight="1" thickBot="1">
      <c r="A17" s="914" t="s">
        <v>141</v>
      </c>
      <c r="B17" s="433" t="s">
        <v>5136</v>
      </c>
      <c r="C17" s="490">
        <v>-13500.08</v>
      </c>
      <c r="D17" s="362" t="s">
        <v>5297</v>
      </c>
      <c r="E17" s="525">
        <f>SUM(C17)</f>
        <v>-13500.08</v>
      </c>
      <c r="F17" s="526">
        <f>SUM(E16:E17)</f>
        <v>-21617.760000000002</v>
      </c>
      <c r="G17" s="527"/>
      <c r="H17" s="537"/>
      <c r="I17" s="527">
        <v>600684</v>
      </c>
      <c r="J17" s="714">
        <f t="shared" si="0"/>
        <v>-11638</v>
      </c>
      <c r="K17" s="529">
        <f t="shared" si="1"/>
        <v>-1862.08</v>
      </c>
      <c r="L17" s="602"/>
      <c r="M17" s="252"/>
    </row>
    <row r="18" spans="1:13" ht="18.75" customHeight="1">
      <c r="A18" s="909" t="s">
        <v>141</v>
      </c>
      <c r="B18" s="341" t="s">
        <v>962</v>
      </c>
      <c r="C18" s="2">
        <v>9227.7999999999993</v>
      </c>
      <c r="D18" s="339" t="s">
        <v>5284</v>
      </c>
      <c r="E18" s="520"/>
      <c r="F18" s="521"/>
      <c r="G18" s="522"/>
      <c r="H18" s="533"/>
      <c r="I18" s="530"/>
      <c r="J18" s="716"/>
      <c r="K18" s="532"/>
      <c r="L18" s="602"/>
      <c r="M18" s="252"/>
    </row>
    <row r="19" spans="1:13" ht="18.75" customHeight="1">
      <c r="A19" s="909" t="s">
        <v>141</v>
      </c>
      <c r="B19" s="341" t="s">
        <v>3309</v>
      </c>
      <c r="C19" s="2">
        <v>9227.7999999999993</v>
      </c>
      <c r="D19" s="339" t="s">
        <v>5284</v>
      </c>
      <c r="E19" s="520">
        <f>SUM(C18:C19)</f>
        <v>18455.599999999999</v>
      </c>
      <c r="F19" s="521"/>
      <c r="G19" s="522"/>
      <c r="H19" s="533"/>
      <c r="I19" s="522">
        <v>600684</v>
      </c>
      <c r="J19" s="715">
        <f t="shared" si="0"/>
        <v>15910</v>
      </c>
      <c r="K19" s="524">
        <f t="shared" si="1"/>
        <v>2545.6</v>
      </c>
      <c r="L19" s="602"/>
      <c r="M19" s="252"/>
    </row>
    <row r="20" spans="1:13" ht="18.75" customHeight="1">
      <c r="A20" s="909" t="s">
        <v>134</v>
      </c>
      <c r="B20" s="341" t="s">
        <v>4858</v>
      </c>
      <c r="C20" s="2">
        <v>11456.16</v>
      </c>
      <c r="D20" s="339" t="s">
        <v>5284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8.75" customHeight="1">
      <c r="A21" s="909" t="s">
        <v>134</v>
      </c>
      <c r="B21" s="341" t="s">
        <v>5121</v>
      </c>
      <c r="C21" s="2">
        <v>11456.16</v>
      </c>
      <c r="D21" s="339" t="s">
        <v>5284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8.75" customHeight="1">
      <c r="A22" s="909" t="s">
        <v>134</v>
      </c>
      <c r="B22" s="341" t="s">
        <v>4857</v>
      </c>
      <c r="C22" s="2">
        <v>11456.16</v>
      </c>
      <c r="D22" s="339" t="s">
        <v>5284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8.75" customHeight="1">
      <c r="A23" s="909" t="s">
        <v>134</v>
      </c>
      <c r="B23" s="341" t="s">
        <v>2519</v>
      </c>
      <c r="C23" s="2">
        <v>11456.16</v>
      </c>
      <c r="D23" s="339" t="s">
        <v>5284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8.75" customHeight="1">
      <c r="A24" s="909" t="s">
        <v>134</v>
      </c>
      <c r="B24" s="341" t="s">
        <v>4986</v>
      </c>
      <c r="C24" s="2">
        <v>11456.16</v>
      </c>
      <c r="D24" s="339" t="s">
        <v>5284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8.75" customHeight="1">
      <c r="A25" s="909" t="s">
        <v>134</v>
      </c>
      <c r="B25" s="341" t="s">
        <v>5128</v>
      </c>
      <c r="C25" s="2">
        <v>11456.16</v>
      </c>
      <c r="D25" s="339" t="s">
        <v>5284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8.75" customHeight="1">
      <c r="A26" s="909" t="s">
        <v>134</v>
      </c>
      <c r="B26" s="341" t="s">
        <v>5130</v>
      </c>
      <c r="C26" s="2">
        <v>11456.16</v>
      </c>
      <c r="D26" s="339" t="s">
        <v>5284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8.75" customHeight="1">
      <c r="A27" s="909" t="s">
        <v>134</v>
      </c>
      <c r="B27" s="341" t="s">
        <v>5131</v>
      </c>
      <c r="C27" s="2">
        <v>11456.16</v>
      </c>
      <c r="D27" s="339" t="s">
        <v>5284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8.75" customHeight="1">
      <c r="A28" s="909" t="s">
        <v>134</v>
      </c>
      <c r="B28" s="341" t="s">
        <v>5127</v>
      </c>
      <c r="C28" s="2">
        <v>13408.44</v>
      </c>
      <c r="D28" s="339" t="s">
        <v>5284</v>
      </c>
      <c r="E28" s="520">
        <f>SUM(C20:C28)</f>
        <v>105057.72000000002</v>
      </c>
      <c r="F28" s="521"/>
      <c r="G28" s="522"/>
      <c r="H28" s="533"/>
      <c r="I28" s="522">
        <v>600644</v>
      </c>
      <c r="J28" s="715">
        <f t="shared" si="0"/>
        <v>90567.000000000015</v>
      </c>
      <c r="K28" s="524">
        <f t="shared" si="1"/>
        <v>14490.720000000003</v>
      </c>
      <c r="L28" s="602"/>
      <c r="M28" s="252"/>
    </row>
    <row r="29" spans="1:13" ht="18.75" customHeight="1">
      <c r="A29" s="909" t="s">
        <v>457</v>
      </c>
      <c r="B29" s="341" t="s">
        <v>5118</v>
      </c>
      <c r="C29" s="2">
        <v>14316.72</v>
      </c>
      <c r="D29" s="339" t="s">
        <v>5284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8.75" customHeight="1">
      <c r="A30" s="909" t="s">
        <v>457</v>
      </c>
      <c r="B30" s="341" t="s">
        <v>4985</v>
      </c>
      <c r="C30" s="2">
        <v>14316.72</v>
      </c>
      <c r="D30" s="339" t="s">
        <v>5284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8.75" customHeight="1">
      <c r="A31" s="909" t="s">
        <v>457</v>
      </c>
      <c r="B31" s="341" t="s">
        <v>5123</v>
      </c>
      <c r="C31" s="2">
        <v>14316.72</v>
      </c>
      <c r="D31" s="339" t="s">
        <v>5284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8.75" customHeight="1">
      <c r="A32" s="909" t="s">
        <v>457</v>
      </c>
      <c r="B32" s="341" t="s">
        <v>4644</v>
      </c>
      <c r="C32" s="2">
        <v>14316.72</v>
      </c>
      <c r="D32" s="339" t="s">
        <v>5284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8.75" customHeight="1">
      <c r="A33" s="909" t="s">
        <v>457</v>
      </c>
      <c r="B33" s="341" t="s">
        <v>4730</v>
      </c>
      <c r="C33" s="2">
        <v>18456.759999999998</v>
      </c>
      <c r="D33" s="339" t="s">
        <v>5284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8.75" customHeight="1">
      <c r="A34" s="909" t="s">
        <v>457</v>
      </c>
      <c r="B34" s="341" t="s">
        <v>5124</v>
      </c>
      <c r="C34" s="2">
        <v>18456.759999999998</v>
      </c>
      <c r="D34" s="339" t="s">
        <v>5284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8.75" customHeight="1">
      <c r="A35" s="909" t="s">
        <v>457</v>
      </c>
      <c r="B35" s="341" t="s">
        <v>5125</v>
      </c>
      <c r="C35" s="2">
        <v>18456.759999999998</v>
      </c>
      <c r="D35" s="339" t="s">
        <v>5284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8.75" customHeight="1">
      <c r="A36" s="909" t="s">
        <v>457</v>
      </c>
      <c r="B36" s="341" t="s">
        <v>4973</v>
      </c>
      <c r="C36" s="2">
        <v>18456.759999999998</v>
      </c>
      <c r="D36" s="339" t="s">
        <v>5284</v>
      </c>
      <c r="E36" s="520">
        <f>SUM(C29:C36)</f>
        <v>131093.91999999998</v>
      </c>
      <c r="F36" s="521"/>
      <c r="G36" s="522"/>
      <c r="H36" s="533"/>
      <c r="I36" s="522">
        <v>600691</v>
      </c>
      <c r="J36" s="715">
        <f t="shared" si="0"/>
        <v>113012</v>
      </c>
      <c r="K36" s="524">
        <f t="shared" si="1"/>
        <v>18081.920000000002</v>
      </c>
      <c r="L36" s="602"/>
      <c r="M36" s="252"/>
    </row>
    <row r="37" spans="1:13" ht="18.75" customHeight="1" thickBot="1">
      <c r="A37" s="914" t="s">
        <v>1296</v>
      </c>
      <c r="B37" s="415" t="s">
        <v>3632</v>
      </c>
      <c r="C37" s="87">
        <v>21428.68</v>
      </c>
      <c r="D37" s="362" t="s">
        <v>5284</v>
      </c>
      <c r="E37" s="525">
        <f>SUM(C37)</f>
        <v>21428.68</v>
      </c>
      <c r="F37" s="526">
        <f>SUM(E18:E37)</f>
        <v>276035.92</v>
      </c>
      <c r="G37" s="527"/>
      <c r="H37" s="537"/>
      <c r="I37" s="527">
        <v>600625</v>
      </c>
      <c r="J37" s="714">
        <f t="shared" si="0"/>
        <v>18473</v>
      </c>
      <c r="K37" s="529">
        <f t="shared" si="1"/>
        <v>2955.68</v>
      </c>
      <c r="L37" s="602"/>
      <c r="M37" s="252"/>
    </row>
    <row r="38" spans="1:13" ht="18.75" customHeight="1">
      <c r="A38" s="909" t="s">
        <v>457</v>
      </c>
      <c r="B38" s="341" t="s">
        <v>4332</v>
      </c>
      <c r="C38" s="2">
        <v>5268.72</v>
      </c>
      <c r="D38" s="339" t="s">
        <v>5285</v>
      </c>
      <c r="E38" s="520"/>
      <c r="F38" s="521"/>
      <c r="G38" s="522"/>
      <c r="H38" s="533"/>
      <c r="I38" s="530"/>
      <c r="J38" s="716"/>
      <c r="K38" s="532"/>
      <c r="L38" s="602"/>
      <c r="M38" s="252"/>
    </row>
    <row r="39" spans="1:13" ht="18.75" customHeight="1">
      <c r="A39" s="909" t="s">
        <v>457</v>
      </c>
      <c r="B39" s="341" t="s">
        <v>4648</v>
      </c>
      <c r="C39" s="2">
        <v>12333.12</v>
      </c>
      <c r="D39" s="339" t="s">
        <v>5285</v>
      </c>
      <c r="E39" s="520">
        <f>SUM(C38:C39)</f>
        <v>17601.84</v>
      </c>
      <c r="F39" s="521"/>
      <c r="G39" s="522"/>
      <c r="H39" s="533"/>
      <c r="I39" s="522">
        <v>600691</v>
      </c>
      <c r="J39" s="715">
        <f t="shared" si="0"/>
        <v>15174.000000000002</v>
      </c>
      <c r="K39" s="524">
        <f t="shared" si="1"/>
        <v>2427.84</v>
      </c>
      <c r="L39" s="602"/>
      <c r="M39" s="252"/>
    </row>
    <row r="40" spans="1:13" ht="18.75" customHeight="1">
      <c r="A40" s="909" t="s">
        <v>2905</v>
      </c>
      <c r="B40" s="341" t="s">
        <v>3546</v>
      </c>
      <c r="C40" s="2">
        <v>7200.12</v>
      </c>
      <c r="D40" s="339" t="s">
        <v>5285</v>
      </c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8.75" customHeight="1">
      <c r="A41" s="909" t="s">
        <v>2905</v>
      </c>
      <c r="B41" s="341" t="s">
        <v>4344</v>
      </c>
      <c r="C41" s="2">
        <v>7200.12</v>
      </c>
      <c r="D41" s="339" t="s">
        <v>5285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8.75" customHeight="1">
      <c r="A42" s="909" t="s">
        <v>2905</v>
      </c>
      <c r="B42" s="341" t="s">
        <v>4629</v>
      </c>
      <c r="C42" s="2">
        <v>7200.12</v>
      </c>
      <c r="D42" s="339" t="s">
        <v>5285</v>
      </c>
      <c r="E42" s="520"/>
      <c r="F42" s="521"/>
      <c r="G42" s="522"/>
      <c r="H42" s="533"/>
      <c r="I42" s="522"/>
      <c r="J42" s="715"/>
      <c r="K42" s="524"/>
      <c r="L42" s="602"/>
      <c r="M42" s="252"/>
    </row>
    <row r="43" spans="1:13" ht="18.75" customHeight="1">
      <c r="A43" s="909" t="s">
        <v>2905</v>
      </c>
      <c r="B43" s="341" t="s">
        <v>4962</v>
      </c>
      <c r="C43" s="2">
        <v>7200.12</v>
      </c>
      <c r="D43" s="339" t="s">
        <v>5285</v>
      </c>
      <c r="E43" s="520">
        <f>SUM(C40:C43)</f>
        <v>28800.48</v>
      </c>
      <c r="F43" s="521"/>
      <c r="G43" s="522"/>
      <c r="H43" s="533"/>
      <c r="I43" s="522">
        <v>600616</v>
      </c>
      <c r="J43" s="715">
        <f t="shared" si="0"/>
        <v>24828</v>
      </c>
      <c r="K43" s="524">
        <f t="shared" si="1"/>
        <v>3972.48</v>
      </c>
      <c r="L43" s="602"/>
      <c r="M43" s="252"/>
    </row>
    <row r="44" spans="1:13" ht="18.75" customHeight="1">
      <c r="A44" s="909" t="s">
        <v>136</v>
      </c>
      <c r="B44" s="341" t="s">
        <v>5137</v>
      </c>
      <c r="C44" s="2">
        <v>7927.44</v>
      </c>
      <c r="D44" s="339" t="s">
        <v>5285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8.75" customHeight="1">
      <c r="A45" s="909" t="s">
        <v>136</v>
      </c>
      <c r="B45" s="341" t="s">
        <v>4765</v>
      </c>
      <c r="C45" s="2">
        <v>7990.08</v>
      </c>
      <c r="D45" s="339" t="s">
        <v>5285</v>
      </c>
      <c r="E45" s="520"/>
      <c r="F45" s="521"/>
      <c r="G45" s="522"/>
      <c r="H45" s="533"/>
      <c r="I45" s="522"/>
      <c r="J45" s="715"/>
      <c r="K45" s="524"/>
      <c r="L45" s="602"/>
      <c r="M45" s="252"/>
    </row>
    <row r="46" spans="1:13" ht="18.75" customHeight="1">
      <c r="A46" s="909" t="s">
        <v>136</v>
      </c>
      <c r="B46" s="341" t="s">
        <v>4600</v>
      </c>
      <c r="C46" s="2">
        <v>7990.08</v>
      </c>
      <c r="D46" s="339" t="s">
        <v>5285</v>
      </c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8.75" customHeight="1">
      <c r="A47" s="909" t="s">
        <v>136</v>
      </c>
      <c r="B47" s="341" t="s">
        <v>4651</v>
      </c>
      <c r="C47" s="2">
        <v>7990.08</v>
      </c>
      <c r="D47" s="339" t="s">
        <v>5285</v>
      </c>
      <c r="E47" s="520"/>
      <c r="F47" s="521"/>
      <c r="G47" s="522"/>
      <c r="H47" s="533"/>
      <c r="I47" s="522"/>
      <c r="J47" s="715"/>
      <c r="K47" s="524"/>
      <c r="L47" s="602"/>
      <c r="M47" s="252"/>
    </row>
    <row r="48" spans="1:13" ht="18.75" customHeight="1">
      <c r="A48" s="909" t="s">
        <v>136</v>
      </c>
      <c r="B48" s="341" t="s">
        <v>3463</v>
      </c>
      <c r="C48" s="2">
        <v>9100.2000000000007</v>
      </c>
      <c r="D48" s="339" t="s">
        <v>5285</v>
      </c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8.75" customHeight="1">
      <c r="A49" s="909" t="s">
        <v>136</v>
      </c>
      <c r="B49" s="341" t="s">
        <v>4080</v>
      </c>
      <c r="C49" s="2">
        <v>9459.7999999999993</v>
      </c>
      <c r="D49" s="339" t="s">
        <v>5285</v>
      </c>
      <c r="E49" s="520">
        <f>SUM(C44:C49)</f>
        <v>50457.680000000008</v>
      </c>
      <c r="F49" s="521"/>
      <c r="G49" s="522"/>
      <c r="H49" s="533"/>
      <c r="I49" s="522">
        <v>600640</v>
      </c>
      <c r="J49" s="715">
        <f t="shared" si="0"/>
        <v>43498.000000000007</v>
      </c>
      <c r="K49" s="524">
        <f t="shared" si="1"/>
        <v>6959.6800000000012</v>
      </c>
      <c r="L49" s="602"/>
      <c r="M49" s="252"/>
    </row>
    <row r="50" spans="1:13" ht="18.75" customHeight="1">
      <c r="A50" s="909" t="s">
        <v>3895</v>
      </c>
      <c r="B50" s="341" t="s">
        <v>3957</v>
      </c>
      <c r="C50" s="2">
        <v>13366.68</v>
      </c>
      <c r="D50" s="339" t="s">
        <v>5285</v>
      </c>
      <c r="E50" s="520">
        <f>SUM(C50)</f>
        <v>13366.68</v>
      </c>
      <c r="F50" s="521"/>
      <c r="G50" s="522"/>
      <c r="H50" s="533"/>
      <c r="I50" s="522">
        <v>600617</v>
      </c>
      <c r="J50" s="715">
        <f t="shared" si="0"/>
        <v>11523.000000000002</v>
      </c>
      <c r="K50" s="524">
        <f t="shared" si="1"/>
        <v>1843.6800000000003</v>
      </c>
      <c r="L50" s="602"/>
      <c r="M50" s="252"/>
    </row>
    <row r="51" spans="1:13" ht="18.75" customHeight="1">
      <c r="A51" s="909" t="s">
        <v>141</v>
      </c>
      <c r="B51" s="341" t="s">
        <v>5136</v>
      </c>
      <c r="C51" s="2">
        <v>13500.08</v>
      </c>
      <c r="D51" s="339" t="s">
        <v>5285</v>
      </c>
      <c r="E51" s="520"/>
      <c r="F51" s="521"/>
      <c r="G51" s="522"/>
      <c r="H51" s="533"/>
      <c r="I51" s="522"/>
      <c r="J51" s="715"/>
      <c r="K51" s="524"/>
      <c r="L51" s="602"/>
      <c r="M51" s="252"/>
    </row>
    <row r="52" spans="1:13" ht="18.75" customHeight="1">
      <c r="A52" s="909" t="s">
        <v>141</v>
      </c>
      <c r="B52" s="341" t="s">
        <v>4172</v>
      </c>
      <c r="C52" s="2">
        <v>13500.08</v>
      </c>
      <c r="D52" s="339" t="s">
        <v>5285</v>
      </c>
      <c r="E52" s="520">
        <f>SUM(C51:C52)</f>
        <v>27000.16</v>
      </c>
      <c r="F52" s="521"/>
      <c r="G52" s="522"/>
      <c r="H52" s="533"/>
      <c r="I52" s="522">
        <v>600684</v>
      </c>
      <c r="J52" s="715">
        <f t="shared" si="0"/>
        <v>23276</v>
      </c>
      <c r="K52" s="524">
        <f t="shared" si="1"/>
        <v>3724.16</v>
      </c>
      <c r="L52" s="602"/>
      <c r="M52" s="252"/>
    </row>
    <row r="53" spans="1:13" ht="18.75" customHeight="1">
      <c r="A53" s="909" t="s">
        <v>1296</v>
      </c>
      <c r="B53" s="341" t="s">
        <v>4343</v>
      </c>
      <c r="C53" s="2">
        <v>21428.68</v>
      </c>
      <c r="D53" s="339" t="s">
        <v>5285</v>
      </c>
      <c r="E53" s="520"/>
      <c r="F53" s="521"/>
      <c r="G53" s="522"/>
      <c r="H53" s="533"/>
      <c r="I53" s="522"/>
      <c r="J53" s="715"/>
      <c r="K53" s="524"/>
      <c r="L53" s="602"/>
      <c r="M53" s="252"/>
    </row>
    <row r="54" spans="1:13" ht="18.75" customHeight="1">
      <c r="A54" s="909" t="s">
        <v>1296</v>
      </c>
      <c r="B54" s="341" t="s">
        <v>4342</v>
      </c>
      <c r="C54" s="2">
        <v>21428.68</v>
      </c>
      <c r="D54" s="339" t="s">
        <v>5285</v>
      </c>
      <c r="E54" s="520"/>
      <c r="F54" s="521"/>
      <c r="G54" s="522"/>
      <c r="H54" s="533"/>
      <c r="I54" s="522"/>
      <c r="J54" s="715"/>
      <c r="K54" s="524"/>
      <c r="L54" s="602"/>
      <c r="M54" s="252"/>
    </row>
    <row r="55" spans="1:13" ht="18.75" customHeight="1">
      <c r="A55" s="909" t="s">
        <v>1296</v>
      </c>
      <c r="B55" s="341" t="s">
        <v>5141</v>
      </c>
      <c r="C55" s="2">
        <v>21428.68</v>
      </c>
      <c r="D55" s="339" t="s">
        <v>5285</v>
      </c>
      <c r="E55" s="520"/>
      <c r="F55" s="521"/>
      <c r="G55" s="522"/>
      <c r="H55" s="533"/>
      <c r="I55" s="522"/>
      <c r="J55" s="715"/>
      <c r="K55" s="524"/>
      <c r="L55" s="602"/>
      <c r="M55" s="252"/>
    </row>
    <row r="56" spans="1:13" ht="18.75" customHeight="1">
      <c r="A56" s="909" t="s">
        <v>1296</v>
      </c>
      <c r="B56" s="341" t="s">
        <v>4936</v>
      </c>
      <c r="C56" s="2">
        <v>21428.68</v>
      </c>
      <c r="D56" s="339" t="s">
        <v>5285</v>
      </c>
      <c r="E56" s="520">
        <f>SUM(C53:C56)</f>
        <v>85714.72</v>
      </c>
      <c r="F56" s="521"/>
      <c r="G56" s="522"/>
      <c r="H56" s="533"/>
      <c r="I56" s="522">
        <v>600625</v>
      </c>
      <c r="J56" s="715">
        <f t="shared" si="0"/>
        <v>73892</v>
      </c>
      <c r="K56" s="524">
        <f t="shared" si="1"/>
        <v>11822.72</v>
      </c>
      <c r="L56" s="602"/>
      <c r="M56" s="252"/>
    </row>
    <row r="57" spans="1:13" ht="18.75" customHeight="1">
      <c r="A57" s="909" t="s">
        <v>390</v>
      </c>
      <c r="B57" s="341" t="s">
        <v>4325</v>
      </c>
      <c r="C57" s="2">
        <v>35999.440000000002</v>
      </c>
      <c r="D57" s="339" t="s">
        <v>5285</v>
      </c>
      <c r="E57" s="520"/>
      <c r="F57" s="521"/>
      <c r="G57" s="522"/>
      <c r="H57" s="533"/>
      <c r="I57" s="522"/>
      <c r="J57" s="715"/>
      <c r="K57" s="524"/>
      <c r="L57" s="602"/>
      <c r="M57" s="252"/>
    </row>
    <row r="58" spans="1:13" ht="18.75" customHeight="1" thickBot="1">
      <c r="A58" s="914" t="s">
        <v>390</v>
      </c>
      <c r="B58" s="415" t="s">
        <v>4989</v>
      </c>
      <c r="C58" s="87">
        <v>35999.440000000002</v>
      </c>
      <c r="D58" s="362" t="s">
        <v>5285</v>
      </c>
      <c r="E58" s="525">
        <f>SUM(C57:C58)</f>
        <v>71998.880000000005</v>
      </c>
      <c r="F58" s="526">
        <f>SUM(E38:E58)</f>
        <v>294940.44</v>
      </c>
      <c r="G58" s="527"/>
      <c r="H58" s="537"/>
      <c r="I58" s="527">
        <v>600623</v>
      </c>
      <c r="J58" s="714">
        <f t="shared" si="0"/>
        <v>62068.000000000007</v>
      </c>
      <c r="K58" s="529">
        <f t="shared" si="1"/>
        <v>9930.880000000001</v>
      </c>
      <c r="L58" s="602"/>
      <c r="M58" s="252"/>
    </row>
    <row r="59" spans="1:13" ht="18.75" customHeight="1">
      <c r="A59" s="909" t="s">
        <v>2905</v>
      </c>
      <c r="B59" s="341" t="s">
        <v>3140</v>
      </c>
      <c r="C59" s="2">
        <v>7200.12</v>
      </c>
      <c r="D59" s="339" t="s">
        <v>5286</v>
      </c>
      <c r="E59" s="520"/>
      <c r="F59" s="521"/>
      <c r="G59" s="522"/>
      <c r="H59" s="533"/>
      <c r="I59" s="522"/>
      <c r="J59" s="715"/>
      <c r="K59" s="524"/>
      <c r="L59" s="602"/>
      <c r="M59" s="252"/>
    </row>
    <row r="60" spans="1:13" ht="18.75" customHeight="1">
      <c r="A60" s="909" t="s">
        <v>2905</v>
      </c>
      <c r="B60" s="341" t="s">
        <v>5135</v>
      </c>
      <c r="C60" s="2">
        <v>7200.12</v>
      </c>
      <c r="D60" s="339" t="s">
        <v>5286</v>
      </c>
      <c r="E60" s="520"/>
      <c r="F60" s="521"/>
      <c r="G60" s="522"/>
      <c r="H60" s="533"/>
      <c r="I60" s="522"/>
      <c r="J60" s="715"/>
      <c r="K60" s="524"/>
      <c r="L60" s="602"/>
      <c r="M60" s="252"/>
    </row>
    <row r="61" spans="1:13" ht="18.75" customHeight="1">
      <c r="A61" s="909" t="s">
        <v>2905</v>
      </c>
      <c r="B61" s="341" t="s">
        <v>3639</v>
      </c>
      <c r="C61" s="2">
        <v>7200.12</v>
      </c>
      <c r="D61" s="339" t="s">
        <v>5286</v>
      </c>
      <c r="E61" s="520"/>
      <c r="F61" s="521"/>
      <c r="G61" s="522"/>
      <c r="H61" s="533"/>
      <c r="I61" s="522"/>
      <c r="J61" s="715"/>
      <c r="K61" s="524"/>
      <c r="L61" s="602"/>
      <c r="M61" s="252"/>
    </row>
    <row r="62" spans="1:13" ht="18.75" customHeight="1">
      <c r="A62" s="909" t="s">
        <v>2905</v>
      </c>
      <c r="B62" s="341" t="s">
        <v>4533</v>
      </c>
      <c r="C62" s="2">
        <v>7200.12</v>
      </c>
      <c r="D62" s="339" t="s">
        <v>5286</v>
      </c>
      <c r="E62" s="520"/>
      <c r="F62" s="521"/>
      <c r="G62" s="522"/>
      <c r="H62" s="533"/>
      <c r="I62" s="522"/>
      <c r="J62" s="715"/>
      <c r="K62" s="524"/>
      <c r="L62" s="602"/>
      <c r="M62" s="252"/>
    </row>
    <row r="63" spans="1:13" ht="18.75" customHeight="1">
      <c r="A63" s="909" t="s">
        <v>2905</v>
      </c>
      <c r="B63" s="341" t="s">
        <v>4238</v>
      </c>
      <c r="C63" s="2">
        <v>7200.12</v>
      </c>
      <c r="D63" s="339" t="s">
        <v>5286</v>
      </c>
      <c r="E63" s="520"/>
      <c r="F63" s="521"/>
      <c r="G63" s="522"/>
      <c r="H63" s="533"/>
      <c r="I63" s="522"/>
      <c r="J63" s="715"/>
      <c r="K63" s="524"/>
      <c r="L63" s="602"/>
      <c r="M63" s="252"/>
    </row>
    <row r="64" spans="1:13" ht="18.75" customHeight="1">
      <c r="A64" s="909" t="s">
        <v>2905</v>
      </c>
      <c r="B64" s="341" t="s">
        <v>4840</v>
      </c>
      <c r="C64" s="2">
        <v>7200.12</v>
      </c>
      <c r="D64" s="339" t="s">
        <v>5286</v>
      </c>
      <c r="E64" s="520"/>
      <c r="F64" s="521"/>
      <c r="G64" s="522"/>
      <c r="H64" s="533"/>
      <c r="I64" s="522"/>
      <c r="J64" s="715"/>
      <c r="K64" s="524"/>
      <c r="L64" s="602"/>
      <c r="M64" s="252"/>
    </row>
    <row r="65" spans="1:13" ht="18.75" customHeight="1">
      <c r="A65" s="909" t="s">
        <v>2905</v>
      </c>
      <c r="B65" s="341" t="s">
        <v>4774</v>
      </c>
      <c r="C65" s="2">
        <v>7200.12</v>
      </c>
      <c r="D65" s="339" t="s">
        <v>5286</v>
      </c>
      <c r="E65" s="520"/>
      <c r="F65" s="521"/>
      <c r="G65" s="522"/>
      <c r="H65" s="533"/>
      <c r="I65" s="522"/>
      <c r="J65" s="715"/>
      <c r="K65" s="524"/>
      <c r="L65" s="602"/>
      <c r="M65" s="252"/>
    </row>
    <row r="66" spans="1:13" ht="18.75" customHeight="1">
      <c r="A66" s="909" t="s">
        <v>2905</v>
      </c>
      <c r="B66" s="341" t="s">
        <v>4963</v>
      </c>
      <c r="C66" s="2">
        <v>7200.12</v>
      </c>
      <c r="D66" s="339" t="s">
        <v>5286</v>
      </c>
      <c r="E66" s="520"/>
      <c r="F66" s="521"/>
      <c r="G66" s="522"/>
      <c r="H66" s="533"/>
      <c r="I66" s="522"/>
      <c r="J66" s="715"/>
      <c r="K66" s="524"/>
      <c r="L66" s="602"/>
      <c r="M66" s="252"/>
    </row>
    <row r="67" spans="1:13" ht="18.75" customHeight="1">
      <c r="A67" s="909" t="s">
        <v>2905</v>
      </c>
      <c r="B67" s="341" t="s">
        <v>5143</v>
      </c>
      <c r="C67" s="2">
        <v>7200.12</v>
      </c>
      <c r="D67" s="339" t="s">
        <v>5286</v>
      </c>
      <c r="E67" s="520"/>
      <c r="F67" s="521"/>
      <c r="G67" s="522"/>
      <c r="H67" s="533"/>
      <c r="I67" s="522"/>
      <c r="J67" s="715"/>
      <c r="K67" s="524"/>
      <c r="L67" s="602"/>
      <c r="M67" s="252"/>
    </row>
    <row r="68" spans="1:13" ht="18.75" customHeight="1">
      <c r="A68" s="909" t="s">
        <v>2905</v>
      </c>
      <c r="B68" s="341" t="s">
        <v>5144</v>
      </c>
      <c r="C68" s="2">
        <v>7200.12</v>
      </c>
      <c r="D68" s="339" t="s">
        <v>5286</v>
      </c>
      <c r="E68" s="520"/>
      <c r="F68" s="521"/>
      <c r="G68" s="522"/>
      <c r="H68" s="533"/>
      <c r="I68" s="522"/>
      <c r="J68" s="715"/>
      <c r="K68" s="524"/>
      <c r="L68" s="602"/>
      <c r="M68" s="252"/>
    </row>
    <row r="69" spans="1:13" ht="18.75" customHeight="1">
      <c r="A69" s="909" t="s">
        <v>2905</v>
      </c>
      <c r="B69" s="341" t="s">
        <v>5145</v>
      </c>
      <c r="C69" s="2">
        <v>7200.12</v>
      </c>
      <c r="D69" s="339" t="s">
        <v>5286</v>
      </c>
      <c r="E69" s="520"/>
      <c r="F69" s="521"/>
      <c r="G69" s="522"/>
      <c r="H69" s="533"/>
      <c r="I69" s="522"/>
      <c r="J69" s="715"/>
      <c r="K69" s="524"/>
      <c r="L69" s="602"/>
      <c r="M69" s="252"/>
    </row>
    <row r="70" spans="1:13" ht="18.75" customHeight="1">
      <c r="A70" s="909" t="s">
        <v>2905</v>
      </c>
      <c r="B70" s="341" t="s">
        <v>4965</v>
      </c>
      <c r="C70" s="2">
        <v>7200.12</v>
      </c>
      <c r="D70" s="339" t="s">
        <v>5286</v>
      </c>
      <c r="E70" s="520"/>
      <c r="F70" s="521"/>
      <c r="G70" s="522"/>
      <c r="H70" s="533"/>
      <c r="I70" s="522"/>
      <c r="J70" s="715"/>
      <c r="K70" s="524"/>
      <c r="L70" s="602"/>
      <c r="M70" s="252"/>
    </row>
    <row r="71" spans="1:13" ht="18.75" customHeight="1">
      <c r="A71" s="909" t="s">
        <v>2905</v>
      </c>
      <c r="B71" s="341" t="s">
        <v>4966</v>
      </c>
      <c r="C71" s="2">
        <v>7200.12</v>
      </c>
      <c r="D71" s="339" t="s">
        <v>5286</v>
      </c>
      <c r="E71" s="520"/>
      <c r="F71" s="521"/>
      <c r="G71" s="522"/>
      <c r="H71" s="533"/>
      <c r="I71" s="522"/>
      <c r="J71" s="715"/>
      <c r="K71" s="524"/>
      <c r="L71" s="602"/>
      <c r="M71" s="252"/>
    </row>
    <row r="72" spans="1:13" ht="18.75" customHeight="1">
      <c r="A72" s="909" t="s">
        <v>2905</v>
      </c>
      <c r="B72" s="341" t="s">
        <v>4972</v>
      </c>
      <c r="C72" s="2">
        <v>7200.12</v>
      </c>
      <c r="D72" s="339" t="s">
        <v>5286</v>
      </c>
      <c r="E72" s="520"/>
      <c r="F72" s="521"/>
      <c r="G72" s="522"/>
      <c r="H72" s="533"/>
      <c r="I72" s="522"/>
      <c r="J72" s="715"/>
      <c r="K72" s="524"/>
      <c r="L72" s="602"/>
      <c r="M72" s="252"/>
    </row>
    <row r="73" spans="1:13" ht="18.75" customHeight="1">
      <c r="A73" s="909" t="s">
        <v>2905</v>
      </c>
      <c r="B73" s="341" t="s">
        <v>4245</v>
      </c>
      <c r="C73" s="2">
        <v>7200.12</v>
      </c>
      <c r="D73" s="339" t="s">
        <v>5286</v>
      </c>
      <c r="E73" s="520"/>
      <c r="F73" s="521"/>
      <c r="G73" s="522"/>
      <c r="H73" s="533"/>
      <c r="I73" s="522"/>
      <c r="J73" s="715"/>
      <c r="K73" s="524"/>
      <c r="L73" s="602"/>
      <c r="M73" s="252"/>
    </row>
    <row r="74" spans="1:13" ht="18.75" customHeight="1">
      <c r="A74" s="909" t="s">
        <v>2905</v>
      </c>
      <c r="B74" s="341" t="s">
        <v>5063</v>
      </c>
      <c r="C74" s="2">
        <v>7200.12</v>
      </c>
      <c r="D74" s="339" t="s">
        <v>5286</v>
      </c>
      <c r="E74" s="520">
        <f>SUM(C59:C74)</f>
        <v>115201.91999999998</v>
      </c>
      <c r="F74" s="521"/>
      <c r="G74" s="522"/>
      <c r="H74" s="533"/>
      <c r="I74" s="522">
        <v>600616</v>
      </c>
      <c r="J74" s="715">
        <f t="shared" ref="J74:J131" si="3">E74/1.16</f>
        <v>99312</v>
      </c>
      <c r="K74" s="524">
        <f t="shared" ref="K74:K131" si="4">J74*0.16</f>
        <v>15889.92</v>
      </c>
      <c r="L74" s="602"/>
      <c r="M74" s="252"/>
    </row>
    <row r="75" spans="1:13" ht="18.75" customHeight="1">
      <c r="A75" s="909" t="s">
        <v>3895</v>
      </c>
      <c r="B75" s="341" t="s">
        <v>5146</v>
      </c>
      <c r="C75" s="2">
        <v>13170.64</v>
      </c>
      <c r="D75" s="339" t="s">
        <v>5286</v>
      </c>
      <c r="E75" s="520"/>
      <c r="F75" s="521"/>
      <c r="G75" s="522"/>
      <c r="H75" s="533"/>
      <c r="I75" s="522"/>
      <c r="J75" s="715"/>
      <c r="K75" s="524"/>
      <c r="L75" s="602"/>
      <c r="M75" s="252"/>
    </row>
    <row r="76" spans="1:13" ht="18.75" customHeight="1">
      <c r="A76" s="909" t="s">
        <v>3895</v>
      </c>
      <c r="B76" s="341" t="s">
        <v>4019</v>
      </c>
      <c r="C76" s="2">
        <v>13170.64</v>
      </c>
      <c r="D76" s="339" t="s">
        <v>5286</v>
      </c>
      <c r="E76" s="520"/>
      <c r="F76" s="521"/>
      <c r="G76" s="522"/>
      <c r="H76" s="533"/>
      <c r="I76" s="522"/>
      <c r="J76" s="715"/>
      <c r="K76" s="524"/>
      <c r="L76" s="602"/>
      <c r="M76" s="252"/>
    </row>
    <row r="77" spans="1:13" ht="18.75" customHeight="1">
      <c r="A77" s="909" t="s">
        <v>3895</v>
      </c>
      <c r="B77" s="341" t="s">
        <v>3866</v>
      </c>
      <c r="C77" s="2">
        <v>13366.68</v>
      </c>
      <c r="D77" s="339" t="s">
        <v>5286</v>
      </c>
      <c r="E77" s="520">
        <f>SUM(C75:C77)</f>
        <v>39707.96</v>
      </c>
      <c r="F77" s="521"/>
      <c r="G77" s="522"/>
      <c r="H77" s="533"/>
      <c r="I77" s="522">
        <v>600617</v>
      </c>
      <c r="J77" s="715">
        <f t="shared" si="3"/>
        <v>34231</v>
      </c>
      <c r="K77" s="524">
        <f t="shared" si="4"/>
        <v>5476.96</v>
      </c>
      <c r="L77" s="602"/>
      <c r="M77" s="252"/>
    </row>
    <row r="78" spans="1:13" ht="18.75" customHeight="1">
      <c r="A78" s="913" t="s">
        <v>141</v>
      </c>
      <c r="B78" s="414" t="s">
        <v>4163</v>
      </c>
      <c r="C78" s="48">
        <v>13500.08</v>
      </c>
      <c r="D78" s="339" t="s">
        <v>5286</v>
      </c>
      <c r="E78" s="520"/>
      <c r="F78" s="521"/>
      <c r="G78" s="522"/>
      <c r="H78" s="533"/>
      <c r="I78" s="522"/>
      <c r="J78" s="715"/>
      <c r="K78" s="524"/>
      <c r="L78" s="602"/>
      <c r="M78" s="252"/>
    </row>
    <row r="79" spans="1:13" ht="18.75" customHeight="1" thickBot="1">
      <c r="A79" s="914" t="s">
        <v>141</v>
      </c>
      <c r="B79" s="415" t="s">
        <v>4176</v>
      </c>
      <c r="C79" s="87">
        <v>13500.08</v>
      </c>
      <c r="D79" s="362" t="s">
        <v>5286</v>
      </c>
      <c r="E79" s="525">
        <f>SUM(C78:C79)</f>
        <v>27000.16</v>
      </c>
      <c r="F79" s="526">
        <f>SUM(E65:E79)</f>
        <v>181910.03999999998</v>
      </c>
      <c r="G79" s="527"/>
      <c r="H79" s="537"/>
      <c r="I79" s="527">
        <v>600684</v>
      </c>
      <c r="J79" s="714">
        <f t="shared" si="3"/>
        <v>23276</v>
      </c>
      <c r="K79" s="529">
        <f t="shared" si="4"/>
        <v>3724.16</v>
      </c>
      <c r="L79" s="602"/>
      <c r="M79" s="252"/>
    </row>
    <row r="80" spans="1:13" ht="18.75" customHeight="1">
      <c r="A80" s="909" t="s">
        <v>2905</v>
      </c>
      <c r="B80" s="341" t="s">
        <v>4524</v>
      </c>
      <c r="C80" s="2">
        <v>7200.12</v>
      </c>
      <c r="D80" s="339" t="s">
        <v>5287</v>
      </c>
      <c r="E80" s="520"/>
      <c r="F80" s="521"/>
      <c r="G80" s="522"/>
      <c r="H80" s="533"/>
      <c r="I80" s="522"/>
      <c r="J80" s="715"/>
      <c r="K80" s="524"/>
      <c r="L80" s="602"/>
      <c r="M80" s="252"/>
    </row>
    <row r="81" spans="1:13" ht="18.75" customHeight="1">
      <c r="A81" s="909" t="s">
        <v>2905</v>
      </c>
      <c r="B81" s="341" t="s">
        <v>4738</v>
      </c>
      <c r="C81" s="2">
        <v>7200.12</v>
      </c>
      <c r="D81" s="339" t="s">
        <v>5287</v>
      </c>
      <c r="E81" s="520"/>
      <c r="F81" s="521"/>
      <c r="G81" s="522"/>
      <c r="H81" s="533"/>
      <c r="I81" s="522"/>
      <c r="J81" s="715"/>
      <c r="K81" s="524"/>
      <c r="L81" s="602"/>
      <c r="M81" s="252"/>
    </row>
    <row r="82" spans="1:13" ht="18.75" customHeight="1">
      <c r="A82" s="909" t="s">
        <v>2905</v>
      </c>
      <c r="B82" s="341" t="s">
        <v>5139</v>
      </c>
      <c r="C82" s="2">
        <v>7200.12</v>
      </c>
      <c r="D82" s="339" t="s">
        <v>5287</v>
      </c>
      <c r="E82" s="520"/>
      <c r="F82" s="521"/>
      <c r="G82" s="522"/>
      <c r="H82" s="533"/>
      <c r="I82" s="522"/>
      <c r="J82" s="715"/>
      <c r="K82" s="524"/>
      <c r="L82" s="602"/>
      <c r="M82" s="252"/>
    </row>
    <row r="83" spans="1:13" ht="18.75" customHeight="1">
      <c r="A83" s="909" t="s">
        <v>2905</v>
      </c>
      <c r="B83" s="341" t="s">
        <v>4865</v>
      </c>
      <c r="C83" s="2">
        <v>7200.12</v>
      </c>
      <c r="D83" s="339" t="s">
        <v>5287</v>
      </c>
      <c r="E83" s="520">
        <f>SUM(C80:C83)</f>
        <v>28800.48</v>
      </c>
      <c r="F83" s="521"/>
      <c r="G83" s="522"/>
      <c r="H83" s="533"/>
      <c r="I83" s="522">
        <v>600616</v>
      </c>
      <c r="J83" s="715">
        <f t="shared" si="3"/>
        <v>24828</v>
      </c>
      <c r="K83" s="524">
        <f t="shared" si="4"/>
        <v>3972.48</v>
      </c>
      <c r="L83" s="602"/>
      <c r="M83" s="252"/>
    </row>
    <row r="84" spans="1:13" ht="18.75" customHeight="1">
      <c r="A84" s="909" t="s">
        <v>136</v>
      </c>
      <c r="B84" s="341" t="s">
        <v>5068</v>
      </c>
      <c r="C84" s="2">
        <v>7927.44</v>
      </c>
      <c r="D84" s="339" t="s">
        <v>5287</v>
      </c>
      <c r="E84" s="520"/>
      <c r="F84" s="521"/>
      <c r="G84" s="522"/>
      <c r="H84" s="533"/>
      <c r="I84" s="522"/>
      <c r="J84" s="715"/>
      <c r="K84" s="524"/>
      <c r="L84" s="602"/>
      <c r="M84" s="252"/>
    </row>
    <row r="85" spans="1:13" ht="18.75" customHeight="1">
      <c r="A85" s="909" t="s">
        <v>136</v>
      </c>
      <c r="B85" s="341" t="s">
        <v>4982</v>
      </c>
      <c r="C85" s="2">
        <v>7927.44</v>
      </c>
      <c r="D85" s="339" t="s">
        <v>5287</v>
      </c>
      <c r="E85" s="520"/>
      <c r="F85" s="521"/>
      <c r="G85" s="522"/>
      <c r="H85" s="533"/>
      <c r="I85" s="522"/>
      <c r="J85" s="715"/>
      <c r="K85" s="524"/>
      <c r="L85" s="602"/>
      <c r="M85" s="252"/>
    </row>
    <row r="86" spans="1:13" ht="18.75" customHeight="1">
      <c r="A86" s="909" t="s">
        <v>136</v>
      </c>
      <c r="B86" s="341" t="s">
        <v>3732</v>
      </c>
      <c r="C86" s="2">
        <v>7990.08</v>
      </c>
      <c r="D86" s="339" t="s">
        <v>5287</v>
      </c>
      <c r="E86" s="520"/>
      <c r="F86" s="521"/>
      <c r="G86" s="522"/>
      <c r="H86" s="533"/>
      <c r="I86" s="522"/>
      <c r="J86" s="715"/>
      <c r="K86" s="524"/>
      <c r="L86" s="602"/>
      <c r="M86" s="252"/>
    </row>
    <row r="87" spans="1:13" ht="18.75" customHeight="1">
      <c r="A87" s="909" t="s">
        <v>136</v>
      </c>
      <c r="B87" s="341" t="s">
        <v>4770</v>
      </c>
      <c r="C87" s="2">
        <v>7990.08</v>
      </c>
      <c r="D87" s="339" t="s">
        <v>5287</v>
      </c>
      <c r="E87" s="520"/>
      <c r="F87" s="521"/>
      <c r="G87" s="522"/>
      <c r="H87" s="533"/>
      <c r="I87" s="522"/>
      <c r="J87" s="715"/>
      <c r="K87" s="524"/>
      <c r="L87" s="602"/>
      <c r="M87" s="252"/>
    </row>
    <row r="88" spans="1:13" ht="18.75" customHeight="1">
      <c r="A88" s="909" t="s">
        <v>136</v>
      </c>
      <c r="B88" s="341" t="s">
        <v>4744</v>
      </c>
      <c r="C88" s="2">
        <v>7990.08</v>
      </c>
      <c r="D88" s="339" t="s">
        <v>5287</v>
      </c>
      <c r="E88" s="520"/>
      <c r="F88" s="521"/>
      <c r="G88" s="522"/>
      <c r="H88" s="533"/>
      <c r="I88" s="522"/>
      <c r="J88" s="715"/>
      <c r="K88" s="524"/>
      <c r="L88" s="602"/>
      <c r="M88" s="252"/>
    </row>
    <row r="89" spans="1:13" ht="18.75" customHeight="1">
      <c r="A89" s="909" t="s">
        <v>136</v>
      </c>
      <c r="B89" s="341" t="s">
        <v>4745</v>
      </c>
      <c r="C89" s="2">
        <v>7990.08</v>
      </c>
      <c r="D89" s="339" t="s">
        <v>5287</v>
      </c>
      <c r="E89" s="520"/>
      <c r="F89" s="521"/>
      <c r="G89" s="522"/>
      <c r="H89" s="533"/>
      <c r="I89" s="522"/>
      <c r="J89" s="715"/>
      <c r="K89" s="524"/>
      <c r="L89" s="602"/>
      <c r="M89" s="252"/>
    </row>
    <row r="90" spans="1:13" ht="18.75" customHeight="1">
      <c r="A90" s="909" t="s">
        <v>136</v>
      </c>
      <c r="B90" s="341" t="s">
        <v>4746</v>
      </c>
      <c r="C90" s="2">
        <v>7990.08</v>
      </c>
      <c r="D90" s="339" t="s">
        <v>5287</v>
      </c>
      <c r="E90" s="520"/>
      <c r="F90" s="521"/>
      <c r="G90" s="522"/>
      <c r="H90" s="533"/>
      <c r="I90" s="522"/>
      <c r="J90" s="715"/>
      <c r="K90" s="524"/>
      <c r="L90" s="602"/>
      <c r="M90" s="252"/>
    </row>
    <row r="91" spans="1:13" ht="18.75" customHeight="1">
      <c r="A91" s="909" t="s">
        <v>136</v>
      </c>
      <c r="B91" s="341" t="s">
        <v>5129</v>
      </c>
      <c r="C91" s="2">
        <v>7990.08</v>
      </c>
      <c r="D91" s="339" t="s">
        <v>5287</v>
      </c>
      <c r="E91" s="520"/>
      <c r="F91" s="521"/>
      <c r="G91" s="522"/>
      <c r="H91" s="533"/>
      <c r="I91" s="522"/>
      <c r="J91" s="715"/>
      <c r="K91" s="524"/>
      <c r="L91" s="602"/>
      <c r="M91" s="252"/>
    </row>
    <row r="92" spans="1:13" ht="18.75" customHeight="1">
      <c r="A92" s="909" t="s">
        <v>136</v>
      </c>
      <c r="B92" s="341" t="s">
        <v>4981</v>
      </c>
      <c r="C92" s="2">
        <v>7990.08</v>
      </c>
      <c r="D92" s="339" t="s">
        <v>5287</v>
      </c>
      <c r="E92" s="520"/>
      <c r="F92" s="521"/>
      <c r="G92" s="522"/>
      <c r="H92" s="533"/>
      <c r="I92" s="522"/>
      <c r="J92" s="715"/>
      <c r="K92" s="524"/>
      <c r="L92" s="602"/>
      <c r="M92" s="252"/>
    </row>
    <row r="93" spans="1:13" ht="18.75" customHeight="1" thickBot="1">
      <c r="A93" s="914" t="s">
        <v>136</v>
      </c>
      <c r="B93" s="415" t="s">
        <v>3313</v>
      </c>
      <c r="C93" s="87">
        <v>7990.08</v>
      </c>
      <c r="D93" s="362" t="s">
        <v>5287</v>
      </c>
      <c r="E93" s="525">
        <f>SUM(C84:C93)</f>
        <v>79775.520000000004</v>
      </c>
      <c r="F93" s="526">
        <f>SUM(E82:E93)</f>
        <v>108576</v>
      </c>
      <c r="G93" s="527"/>
      <c r="H93" s="537"/>
      <c r="I93" s="527">
        <v>600640</v>
      </c>
      <c r="J93" s="714">
        <f t="shared" si="3"/>
        <v>68772.000000000015</v>
      </c>
      <c r="K93" s="529">
        <f t="shared" si="4"/>
        <v>11003.520000000002</v>
      </c>
      <c r="L93" s="602"/>
      <c r="M93" s="252"/>
    </row>
    <row r="94" spans="1:13" ht="18.75" customHeight="1">
      <c r="A94" s="909" t="s">
        <v>3895</v>
      </c>
      <c r="B94" s="579" t="s">
        <v>5151</v>
      </c>
      <c r="C94" s="572">
        <v>1241.2</v>
      </c>
      <c r="D94" s="339" t="s">
        <v>5288</v>
      </c>
      <c r="E94" s="520"/>
      <c r="F94" s="521"/>
      <c r="G94" s="522"/>
      <c r="H94" s="533"/>
      <c r="I94" s="522"/>
      <c r="J94" s="715"/>
      <c r="K94" s="524"/>
      <c r="L94" s="602"/>
      <c r="M94" s="252"/>
    </row>
    <row r="95" spans="1:13" ht="18.75" customHeight="1">
      <c r="A95" s="909" t="s">
        <v>3895</v>
      </c>
      <c r="B95" s="579" t="s">
        <v>5152</v>
      </c>
      <c r="C95" s="572">
        <v>1241.2</v>
      </c>
      <c r="D95" s="339" t="s">
        <v>5288</v>
      </c>
      <c r="E95" s="520"/>
      <c r="F95" s="521"/>
      <c r="G95" s="522"/>
      <c r="H95" s="533"/>
      <c r="I95" s="522"/>
      <c r="J95" s="715"/>
      <c r="K95" s="524"/>
      <c r="L95" s="602"/>
      <c r="M95" s="252"/>
    </row>
    <row r="96" spans="1:13" ht="18.75" customHeight="1">
      <c r="A96" s="909" t="s">
        <v>3895</v>
      </c>
      <c r="B96" s="579" t="s">
        <v>5154</v>
      </c>
      <c r="C96" s="572">
        <v>1241.2</v>
      </c>
      <c r="D96" s="339" t="s">
        <v>5288</v>
      </c>
      <c r="E96" s="520"/>
      <c r="F96" s="521"/>
      <c r="G96" s="522"/>
      <c r="H96" s="533"/>
      <c r="I96" s="522"/>
      <c r="J96" s="715"/>
      <c r="K96" s="524"/>
      <c r="L96" s="602"/>
      <c r="M96" s="252"/>
    </row>
    <row r="97" spans="1:13" ht="18.75" customHeight="1">
      <c r="A97" s="909" t="s">
        <v>3895</v>
      </c>
      <c r="B97" s="579" t="s">
        <v>5155</v>
      </c>
      <c r="C97" s="572">
        <v>1241.2</v>
      </c>
      <c r="D97" s="339" t="s">
        <v>5288</v>
      </c>
      <c r="E97" s="520"/>
      <c r="F97" s="521"/>
      <c r="G97" s="522"/>
      <c r="H97" s="533"/>
      <c r="I97" s="522"/>
      <c r="J97" s="715"/>
      <c r="K97" s="524"/>
      <c r="L97" s="602"/>
      <c r="M97" s="252"/>
    </row>
    <row r="98" spans="1:13" ht="18.75" customHeight="1">
      <c r="A98" s="909" t="s">
        <v>3895</v>
      </c>
      <c r="B98" s="579" t="s">
        <v>5156</v>
      </c>
      <c r="C98" s="572">
        <v>1241.2</v>
      </c>
      <c r="D98" s="339" t="s">
        <v>5288</v>
      </c>
      <c r="E98" s="520"/>
      <c r="F98" s="521"/>
      <c r="G98" s="522"/>
      <c r="H98" s="533"/>
      <c r="I98" s="522"/>
      <c r="J98" s="715"/>
      <c r="K98" s="524"/>
      <c r="L98" s="602"/>
      <c r="M98" s="252"/>
    </row>
    <row r="99" spans="1:13" ht="18.75" customHeight="1">
      <c r="A99" s="909" t="s">
        <v>3895</v>
      </c>
      <c r="B99" s="579" t="s">
        <v>5157</v>
      </c>
      <c r="C99" s="572">
        <v>1241.2</v>
      </c>
      <c r="D99" s="339" t="s">
        <v>5288</v>
      </c>
      <c r="E99" s="520"/>
      <c r="F99" s="521"/>
      <c r="G99" s="522"/>
      <c r="H99" s="533"/>
      <c r="I99" s="522"/>
      <c r="J99" s="715"/>
      <c r="K99" s="524"/>
      <c r="L99" s="602"/>
      <c r="M99" s="252"/>
    </row>
    <row r="100" spans="1:13" ht="18.75" customHeight="1">
      <c r="A100" s="909" t="s">
        <v>3895</v>
      </c>
      <c r="B100" s="579" t="s">
        <v>5158</v>
      </c>
      <c r="C100" s="572">
        <v>1241.2</v>
      </c>
      <c r="D100" s="339" t="s">
        <v>5288</v>
      </c>
      <c r="E100" s="520"/>
      <c r="F100" s="521"/>
      <c r="G100" s="522"/>
      <c r="H100" s="533"/>
      <c r="I100" s="522"/>
      <c r="J100" s="715"/>
      <c r="K100" s="524"/>
      <c r="L100" s="602"/>
      <c r="M100" s="252"/>
    </row>
    <row r="101" spans="1:13" ht="18.75" customHeight="1">
      <c r="A101" s="909" t="s">
        <v>3895</v>
      </c>
      <c r="B101" s="579" t="s">
        <v>5159</v>
      </c>
      <c r="C101" s="572">
        <v>1241.2</v>
      </c>
      <c r="D101" s="339" t="s">
        <v>5288</v>
      </c>
      <c r="E101" s="520"/>
      <c r="F101" s="521"/>
      <c r="G101" s="522"/>
      <c r="H101" s="533"/>
      <c r="I101" s="522"/>
      <c r="J101" s="715"/>
      <c r="K101" s="524"/>
      <c r="L101" s="602"/>
      <c r="M101" s="252"/>
    </row>
    <row r="102" spans="1:13" ht="18.75" customHeight="1">
      <c r="A102" s="909" t="s">
        <v>3895</v>
      </c>
      <c r="B102" s="579" t="s">
        <v>5160</v>
      </c>
      <c r="C102" s="572">
        <v>1241.2</v>
      </c>
      <c r="D102" s="339" t="s">
        <v>5288</v>
      </c>
      <c r="E102" s="520"/>
      <c r="F102" s="521"/>
      <c r="G102" s="522"/>
      <c r="H102" s="533"/>
      <c r="I102" s="522"/>
      <c r="J102" s="715"/>
      <c r="K102" s="524"/>
      <c r="L102" s="602"/>
      <c r="M102" s="252"/>
    </row>
    <row r="103" spans="1:13" ht="18.75" customHeight="1">
      <c r="A103" s="909" t="s">
        <v>3895</v>
      </c>
      <c r="B103" s="579" t="s">
        <v>5161</v>
      </c>
      <c r="C103" s="572">
        <v>1241.2</v>
      </c>
      <c r="D103" s="339" t="s">
        <v>5288</v>
      </c>
      <c r="E103" s="520"/>
      <c r="F103" s="521"/>
      <c r="G103" s="522"/>
      <c r="H103" s="533"/>
      <c r="I103" s="522"/>
      <c r="J103" s="715"/>
      <c r="K103" s="524"/>
      <c r="L103" s="602"/>
      <c r="M103" s="252"/>
    </row>
    <row r="104" spans="1:13" ht="18.75" customHeight="1">
      <c r="A104" s="909" t="s">
        <v>3895</v>
      </c>
      <c r="B104" s="579" t="s">
        <v>5162</v>
      </c>
      <c r="C104" s="572">
        <v>1241.2</v>
      </c>
      <c r="D104" s="339" t="s">
        <v>5288</v>
      </c>
      <c r="E104" s="520"/>
      <c r="F104" s="521"/>
      <c r="G104" s="522"/>
      <c r="H104" s="533"/>
      <c r="I104" s="522"/>
      <c r="J104" s="715"/>
      <c r="K104" s="524"/>
      <c r="L104" s="602"/>
      <c r="M104" s="252"/>
    </row>
    <row r="105" spans="1:13" ht="18.75" customHeight="1">
      <c r="A105" s="909" t="s">
        <v>3895</v>
      </c>
      <c r="B105" s="579" t="s">
        <v>5163</v>
      </c>
      <c r="C105" s="572">
        <v>1241.2</v>
      </c>
      <c r="D105" s="339" t="s">
        <v>5288</v>
      </c>
      <c r="E105" s="520"/>
      <c r="F105" s="521"/>
      <c r="G105" s="522"/>
      <c r="H105" s="533"/>
      <c r="I105" s="522"/>
      <c r="J105" s="715"/>
      <c r="K105" s="524"/>
      <c r="L105" s="602"/>
      <c r="M105" s="252"/>
    </row>
    <row r="106" spans="1:13" ht="18.75" customHeight="1">
      <c r="A106" s="909" t="s">
        <v>3895</v>
      </c>
      <c r="B106" s="579" t="s">
        <v>5164</v>
      </c>
      <c r="C106" s="572">
        <v>1241.2</v>
      </c>
      <c r="D106" s="339" t="s">
        <v>5288</v>
      </c>
      <c r="E106" s="520"/>
      <c r="F106" s="521"/>
      <c r="G106" s="522"/>
      <c r="H106" s="533"/>
      <c r="I106" s="522"/>
      <c r="J106" s="715"/>
      <c r="K106" s="524"/>
      <c r="L106" s="602"/>
      <c r="M106" s="252"/>
    </row>
    <row r="107" spans="1:13" ht="18.75" customHeight="1">
      <c r="A107" s="909" t="s">
        <v>3895</v>
      </c>
      <c r="B107" s="579" t="s">
        <v>5165</v>
      </c>
      <c r="C107" s="572">
        <v>1241.2</v>
      </c>
      <c r="D107" s="339" t="s">
        <v>5288</v>
      </c>
      <c r="E107" s="520"/>
      <c r="F107" s="521"/>
      <c r="G107" s="522"/>
      <c r="H107" s="533"/>
      <c r="I107" s="522"/>
      <c r="J107" s="715"/>
      <c r="K107" s="524"/>
      <c r="L107" s="602"/>
      <c r="M107" s="252"/>
    </row>
    <row r="108" spans="1:13" ht="18.75" customHeight="1">
      <c r="A108" s="909" t="s">
        <v>3895</v>
      </c>
      <c r="B108" s="579" t="s">
        <v>5166</v>
      </c>
      <c r="C108" s="572">
        <v>1241.2</v>
      </c>
      <c r="D108" s="339" t="s">
        <v>5288</v>
      </c>
      <c r="E108" s="520"/>
      <c r="F108" s="521"/>
      <c r="G108" s="522"/>
      <c r="H108" s="533"/>
      <c r="I108" s="522"/>
      <c r="J108" s="715"/>
      <c r="K108" s="524"/>
      <c r="L108" s="602"/>
      <c r="M108" s="252"/>
    </row>
    <row r="109" spans="1:13" ht="18.75" customHeight="1">
      <c r="A109" s="909" t="s">
        <v>3895</v>
      </c>
      <c r="B109" s="579" t="s">
        <v>5167</v>
      </c>
      <c r="C109" s="572">
        <v>1241.2</v>
      </c>
      <c r="D109" s="339" t="s">
        <v>5288</v>
      </c>
      <c r="E109" s="520"/>
      <c r="F109" s="521"/>
      <c r="G109" s="522"/>
      <c r="H109" s="533"/>
      <c r="I109" s="522"/>
      <c r="J109" s="715"/>
      <c r="K109" s="524"/>
      <c r="L109" s="602"/>
      <c r="M109" s="252"/>
    </row>
    <row r="110" spans="1:13" ht="18.75" customHeight="1">
      <c r="A110" s="909" t="s">
        <v>3895</v>
      </c>
      <c r="B110" s="579" t="s">
        <v>5168</v>
      </c>
      <c r="C110" s="572">
        <v>1241.2</v>
      </c>
      <c r="D110" s="339" t="s">
        <v>5288</v>
      </c>
      <c r="E110" s="520"/>
      <c r="F110" s="521"/>
      <c r="G110" s="522"/>
      <c r="H110" s="533"/>
      <c r="I110" s="522"/>
      <c r="J110" s="715"/>
      <c r="K110" s="524"/>
      <c r="L110" s="602"/>
      <c r="M110" s="252"/>
    </row>
    <row r="111" spans="1:13" ht="18.75" customHeight="1">
      <c r="A111" s="909" t="s">
        <v>3895</v>
      </c>
      <c r="B111" s="579" t="s">
        <v>5169</v>
      </c>
      <c r="C111" s="572">
        <v>1241.2</v>
      </c>
      <c r="D111" s="339" t="s">
        <v>5288</v>
      </c>
      <c r="E111" s="520"/>
      <c r="F111" s="521"/>
      <c r="G111" s="522"/>
      <c r="H111" s="533"/>
      <c r="I111" s="522"/>
      <c r="J111" s="715"/>
      <c r="K111" s="524"/>
      <c r="L111" s="602"/>
      <c r="M111" s="252"/>
    </row>
    <row r="112" spans="1:13" ht="18.75" customHeight="1">
      <c r="A112" s="909" t="s">
        <v>3895</v>
      </c>
      <c r="B112" s="579" t="s">
        <v>5170</v>
      </c>
      <c r="C112" s="572">
        <v>1241.2</v>
      </c>
      <c r="D112" s="339" t="s">
        <v>5288</v>
      </c>
      <c r="E112" s="520"/>
      <c r="F112" s="521"/>
      <c r="G112" s="522"/>
      <c r="H112" s="533"/>
      <c r="I112" s="522"/>
      <c r="J112" s="715"/>
      <c r="K112" s="524"/>
      <c r="L112" s="602"/>
      <c r="M112" s="252"/>
    </row>
    <row r="113" spans="1:13" ht="18.75" customHeight="1" thickBot="1">
      <c r="A113" s="914" t="s">
        <v>3895</v>
      </c>
      <c r="B113" s="847" t="s">
        <v>5171</v>
      </c>
      <c r="C113" s="576">
        <v>1241.2</v>
      </c>
      <c r="D113" s="362" t="s">
        <v>5288</v>
      </c>
      <c r="E113" s="525"/>
      <c r="F113" s="526">
        <f>SUM(C94:C113)</f>
        <v>24824.000000000007</v>
      </c>
      <c r="G113" s="527"/>
      <c r="H113" s="537"/>
      <c r="I113" s="527">
        <v>803001</v>
      </c>
      <c r="J113" s="714">
        <f>F113/1.16</f>
        <v>21400.000000000007</v>
      </c>
      <c r="K113" s="529">
        <f t="shared" si="4"/>
        <v>3424.0000000000014</v>
      </c>
      <c r="L113" s="602"/>
      <c r="M113" s="252"/>
    </row>
    <row r="114" spans="1:13" ht="18.75" customHeight="1">
      <c r="A114" s="909" t="s">
        <v>3895</v>
      </c>
      <c r="B114" s="579" t="s">
        <v>5153</v>
      </c>
      <c r="C114" s="572">
        <v>1241.2</v>
      </c>
      <c r="D114" s="339" t="s">
        <v>5289</v>
      </c>
      <c r="E114" s="520"/>
      <c r="F114" s="521"/>
      <c r="G114" s="522"/>
      <c r="H114" s="533"/>
      <c r="I114" s="522"/>
      <c r="J114" s="715"/>
      <c r="K114" s="524"/>
      <c r="L114" s="602"/>
      <c r="M114" s="252"/>
    </row>
    <row r="115" spans="1:13" ht="18.75" customHeight="1">
      <c r="A115" s="909" t="s">
        <v>2905</v>
      </c>
      <c r="B115" s="579" t="s">
        <v>5172</v>
      </c>
      <c r="C115" s="572">
        <v>1241.2</v>
      </c>
      <c r="D115" s="339" t="s">
        <v>5289</v>
      </c>
      <c r="E115" s="520"/>
      <c r="F115" s="521"/>
      <c r="G115" s="522"/>
      <c r="H115" s="533"/>
      <c r="I115" s="522"/>
      <c r="J115" s="715"/>
      <c r="K115" s="524"/>
      <c r="L115" s="602"/>
      <c r="M115" s="252"/>
    </row>
    <row r="116" spans="1:13" ht="18.75" customHeight="1">
      <c r="A116" s="909" t="s">
        <v>2905</v>
      </c>
      <c r="B116" s="579" t="s">
        <v>5173</v>
      </c>
      <c r="C116" s="572">
        <v>1241.2</v>
      </c>
      <c r="D116" s="339" t="s">
        <v>5289</v>
      </c>
      <c r="E116" s="520"/>
      <c r="F116" s="521"/>
      <c r="G116" s="522"/>
      <c r="H116" s="533"/>
      <c r="I116" s="522"/>
      <c r="J116" s="715"/>
      <c r="K116" s="524"/>
      <c r="L116" s="602"/>
      <c r="M116" s="252"/>
    </row>
    <row r="117" spans="1:13" ht="18.75" customHeight="1">
      <c r="A117" s="909" t="s">
        <v>2905</v>
      </c>
      <c r="B117" s="579" t="s">
        <v>5174</v>
      </c>
      <c r="C117" s="572">
        <v>1241.2</v>
      </c>
      <c r="D117" s="339" t="s">
        <v>5289</v>
      </c>
      <c r="E117" s="520"/>
      <c r="F117" s="521"/>
      <c r="G117" s="522"/>
      <c r="H117" s="533"/>
      <c r="I117" s="522"/>
      <c r="J117" s="715"/>
      <c r="K117" s="524"/>
      <c r="L117" s="602"/>
      <c r="M117" s="252"/>
    </row>
    <row r="118" spans="1:13" ht="18.75" customHeight="1">
      <c r="A118" s="909" t="s">
        <v>457</v>
      </c>
      <c r="B118" s="579" t="s">
        <v>5175</v>
      </c>
      <c r="C118" s="572">
        <v>1241.2</v>
      </c>
      <c r="D118" s="339" t="s">
        <v>5289</v>
      </c>
      <c r="E118" s="520"/>
      <c r="F118" s="521"/>
      <c r="G118" s="522"/>
      <c r="H118" s="533"/>
      <c r="I118" s="522"/>
      <c r="J118" s="715"/>
      <c r="K118" s="524"/>
      <c r="L118" s="602"/>
      <c r="M118" s="252"/>
    </row>
    <row r="119" spans="1:13" ht="18.75" customHeight="1">
      <c r="A119" s="909" t="s">
        <v>1136</v>
      </c>
      <c r="B119" s="579" t="s">
        <v>5176</v>
      </c>
      <c r="C119" s="572">
        <v>1241.2</v>
      </c>
      <c r="D119" s="339" t="s">
        <v>5289</v>
      </c>
      <c r="E119" s="520"/>
      <c r="F119" s="521"/>
      <c r="G119" s="522"/>
      <c r="H119" s="533"/>
      <c r="I119" s="522"/>
      <c r="J119" s="715"/>
      <c r="K119" s="524"/>
      <c r="L119" s="602"/>
      <c r="M119" s="252"/>
    </row>
    <row r="120" spans="1:13" ht="18.75" customHeight="1">
      <c r="A120" s="909" t="s">
        <v>134</v>
      </c>
      <c r="B120" s="579" t="s">
        <v>5177</v>
      </c>
      <c r="C120" s="572">
        <v>1241.2</v>
      </c>
      <c r="D120" s="339" t="s">
        <v>5289</v>
      </c>
      <c r="E120" s="520">
        <f>SUM(C114:C120)</f>
        <v>8688.4</v>
      </c>
      <c r="F120" s="521"/>
      <c r="G120" s="522"/>
      <c r="H120" s="533"/>
      <c r="I120" s="522">
        <v>803001</v>
      </c>
      <c r="J120" s="715">
        <f t="shared" si="3"/>
        <v>7490</v>
      </c>
      <c r="K120" s="524">
        <f t="shared" si="4"/>
        <v>1198.4000000000001</v>
      </c>
      <c r="L120" s="602"/>
      <c r="M120" s="252"/>
    </row>
    <row r="121" spans="1:13" ht="18.75" customHeight="1">
      <c r="A121" s="909" t="s">
        <v>2905</v>
      </c>
      <c r="B121" s="341" t="s">
        <v>4966</v>
      </c>
      <c r="C121" s="2">
        <v>7200.12</v>
      </c>
      <c r="D121" s="339" t="s">
        <v>5289</v>
      </c>
      <c r="E121" s="520"/>
      <c r="F121" s="521"/>
      <c r="G121" s="522"/>
      <c r="H121" s="533"/>
      <c r="I121" s="522"/>
      <c r="J121" s="715"/>
      <c r="K121" s="524"/>
      <c r="L121" s="602"/>
      <c r="M121" s="252"/>
    </row>
    <row r="122" spans="1:13" ht="18.75" customHeight="1">
      <c r="A122" s="909" t="s">
        <v>2905</v>
      </c>
      <c r="B122" s="341" t="s">
        <v>5178</v>
      </c>
      <c r="C122" s="2">
        <v>7200.12</v>
      </c>
      <c r="D122" s="339" t="s">
        <v>5289</v>
      </c>
      <c r="E122" s="520"/>
      <c r="F122" s="521"/>
      <c r="G122" s="522"/>
      <c r="H122" s="533"/>
      <c r="I122" s="522"/>
      <c r="J122" s="715"/>
      <c r="K122" s="524"/>
      <c r="L122" s="602"/>
      <c r="M122" s="252"/>
    </row>
    <row r="123" spans="1:13" ht="18.75" customHeight="1">
      <c r="A123" s="909" t="s">
        <v>2905</v>
      </c>
      <c r="B123" s="341" t="s">
        <v>5057</v>
      </c>
      <c r="C123" s="2">
        <v>7200.12</v>
      </c>
      <c r="D123" s="339" t="s">
        <v>5289</v>
      </c>
      <c r="E123" s="520"/>
      <c r="F123" s="521"/>
      <c r="G123" s="522"/>
      <c r="H123" s="533"/>
      <c r="I123" s="522"/>
      <c r="J123" s="715"/>
      <c r="K123" s="524"/>
      <c r="L123" s="602"/>
      <c r="M123" s="252"/>
    </row>
    <row r="124" spans="1:13" ht="18.75" customHeight="1">
      <c r="A124" s="909" t="s">
        <v>2905</v>
      </c>
      <c r="B124" s="341" t="s">
        <v>4633</v>
      </c>
      <c r="C124" s="2">
        <v>7200.12</v>
      </c>
      <c r="D124" s="339" t="s">
        <v>5289</v>
      </c>
      <c r="E124" s="520"/>
      <c r="F124" s="521"/>
      <c r="G124" s="522"/>
      <c r="H124" s="533"/>
      <c r="I124" s="522"/>
      <c r="J124" s="715"/>
      <c r="K124" s="524"/>
      <c r="L124" s="602"/>
      <c r="M124" s="252"/>
    </row>
    <row r="125" spans="1:13" ht="18.75" customHeight="1">
      <c r="A125" s="909" t="s">
        <v>2905</v>
      </c>
      <c r="B125" s="341" t="s">
        <v>4156</v>
      </c>
      <c r="C125" s="2">
        <v>7200.12</v>
      </c>
      <c r="D125" s="339" t="s">
        <v>5289</v>
      </c>
      <c r="E125" s="520"/>
      <c r="F125" s="521"/>
      <c r="G125" s="522"/>
      <c r="H125" s="533"/>
      <c r="I125" s="522"/>
      <c r="J125" s="715"/>
      <c r="K125" s="524"/>
      <c r="L125" s="602"/>
      <c r="M125" s="252"/>
    </row>
    <row r="126" spans="1:13" ht="18.75" customHeight="1">
      <c r="A126" s="909" t="s">
        <v>2905</v>
      </c>
      <c r="B126" s="341" t="s">
        <v>3143</v>
      </c>
      <c r="C126" s="2">
        <v>7200.12</v>
      </c>
      <c r="D126" s="339" t="s">
        <v>5289</v>
      </c>
      <c r="E126" s="520">
        <f>SUM(C121:C126)</f>
        <v>43200.72</v>
      </c>
      <c r="F126" s="521"/>
      <c r="G126" s="522"/>
      <c r="H126" s="533"/>
      <c r="I126" s="522">
        <v>600616</v>
      </c>
      <c r="J126" s="715">
        <f t="shared" si="3"/>
        <v>37242</v>
      </c>
      <c r="K126" s="524">
        <f t="shared" si="4"/>
        <v>5958.72</v>
      </c>
      <c r="L126" s="602"/>
      <c r="M126" s="252"/>
    </row>
    <row r="127" spans="1:13" ht="18.75" customHeight="1">
      <c r="A127" s="909" t="s">
        <v>136</v>
      </c>
      <c r="B127" s="341" t="s">
        <v>5069</v>
      </c>
      <c r="C127" s="2">
        <v>7927.44</v>
      </c>
      <c r="D127" s="339" t="s">
        <v>5289</v>
      </c>
      <c r="E127" s="520"/>
      <c r="F127" s="521"/>
      <c r="G127" s="522"/>
      <c r="H127" s="533"/>
      <c r="I127" s="522"/>
      <c r="J127" s="715"/>
      <c r="K127" s="524"/>
      <c r="L127" s="602"/>
      <c r="M127" s="252"/>
    </row>
    <row r="128" spans="1:13" ht="18.75" customHeight="1">
      <c r="A128" s="909" t="s">
        <v>136</v>
      </c>
      <c r="B128" s="341" t="s">
        <v>4611</v>
      </c>
      <c r="C128" s="2">
        <v>8052.72</v>
      </c>
      <c r="D128" s="339" t="s">
        <v>5289</v>
      </c>
      <c r="E128" s="520">
        <f>SUM(C127:C128)</f>
        <v>15980.16</v>
      </c>
      <c r="F128" s="521"/>
      <c r="G128" s="522"/>
      <c r="H128" s="533"/>
      <c r="I128" s="522">
        <v>600640</v>
      </c>
      <c r="J128" s="715">
        <f t="shared" si="3"/>
        <v>13776</v>
      </c>
      <c r="K128" s="524">
        <f t="shared" si="4"/>
        <v>2204.16</v>
      </c>
      <c r="L128" s="602"/>
      <c r="M128" s="252"/>
    </row>
    <row r="129" spans="1:13" ht="18.75" customHeight="1">
      <c r="A129" s="913" t="s">
        <v>141</v>
      </c>
      <c r="B129" s="414" t="s">
        <v>4171</v>
      </c>
      <c r="C129" s="48">
        <v>13500.08</v>
      </c>
      <c r="D129" s="339" t="s">
        <v>5289</v>
      </c>
      <c r="E129" s="520">
        <f>SUM(C129:D129)</f>
        <v>13500.08</v>
      </c>
      <c r="F129" s="521"/>
      <c r="G129" s="522"/>
      <c r="H129" s="533"/>
      <c r="I129" s="522">
        <v>600684</v>
      </c>
      <c r="J129" s="715">
        <f t="shared" si="3"/>
        <v>11638</v>
      </c>
      <c r="K129" s="524">
        <f t="shared" si="4"/>
        <v>1862.08</v>
      </c>
      <c r="L129" s="602"/>
      <c r="M129" s="252"/>
    </row>
    <row r="130" spans="1:13" ht="18.75" customHeight="1">
      <c r="A130" s="913" t="s">
        <v>457</v>
      </c>
      <c r="B130" s="414" t="s">
        <v>5125</v>
      </c>
      <c r="C130" s="48">
        <v>18456.759999999998</v>
      </c>
      <c r="D130" s="339" t="s">
        <v>5289</v>
      </c>
      <c r="E130" s="520">
        <f>SUM(C130:D130)</f>
        <v>18456.759999999998</v>
      </c>
      <c r="F130" s="521"/>
      <c r="G130" s="522"/>
      <c r="H130" s="533"/>
      <c r="I130" s="522">
        <v>600691</v>
      </c>
      <c r="J130" s="715">
        <f t="shared" si="3"/>
        <v>15911</v>
      </c>
      <c r="K130" s="524">
        <f t="shared" si="4"/>
        <v>2545.7600000000002</v>
      </c>
      <c r="L130" s="602"/>
      <c r="M130" s="252"/>
    </row>
    <row r="131" spans="1:13" ht="18.75" customHeight="1" thickBot="1">
      <c r="A131" s="914" t="s">
        <v>565</v>
      </c>
      <c r="B131" s="415" t="s">
        <v>4861</v>
      </c>
      <c r="C131" s="87">
        <v>38315.96</v>
      </c>
      <c r="D131" s="362" t="s">
        <v>5289</v>
      </c>
      <c r="E131" s="525">
        <f>SUM(C131)</f>
        <v>38315.96</v>
      </c>
      <c r="F131" s="526">
        <f>SUM(E117:E131)</f>
        <v>138142.07999999999</v>
      </c>
      <c r="G131" s="527"/>
      <c r="H131" s="537"/>
      <c r="I131" s="527">
        <v>600627</v>
      </c>
      <c r="J131" s="714">
        <f t="shared" si="3"/>
        <v>33031</v>
      </c>
      <c r="K131" s="529">
        <f t="shared" si="4"/>
        <v>5284.96</v>
      </c>
      <c r="L131" s="602"/>
      <c r="M131" s="252"/>
    </row>
    <row r="132" spans="1:13" ht="18.75" customHeight="1">
      <c r="A132" s="909" t="s">
        <v>3895</v>
      </c>
      <c r="B132" s="571" t="s">
        <v>5182</v>
      </c>
      <c r="C132" s="572">
        <v>1241.2</v>
      </c>
      <c r="D132" s="339" t="s">
        <v>5299</v>
      </c>
      <c r="E132" s="520"/>
      <c r="F132" s="521"/>
      <c r="G132" s="522"/>
      <c r="H132" s="533"/>
      <c r="I132" s="522"/>
      <c r="J132" s="715"/>
      <c r="K132" s="524"/>
      <c r="L132" s="602"/>
      <c r="M132" s="252"/>
    </row>
    <row r="133" spans="1:13" ht="18.75" customHeight="1">
      <c r="A133" s="909" t="s">
        <v>2905</v>
      </c>
      <c r="B133" s="571" t="s">
        <v>5183</v>
      </c>
      <c r="C133" s="572">
        <v>1241.2</v>
      </c>
      <c r="D133" s="339" t="s">
        <v>5299</v>
      </c>
      <c r="E133" s="520"/>
      <c r="F133" s="521"/>
      <c r="G133" s="522"/>
      <c r="H133" s="533"/>
      <c r="I133" s="522"/>
      <c r="J133" s="715"/>
      <c r="K133" s="524"/>
      <c r="L133" s="602"/>
      <c r="M133" s="252"/>
    </row>
    <row r="134" spans="1:13" ht="18.75" customHeight="1">
      <c r="A134" s="909" t="s">
        <v>2905</v>
      </c>
      <c r="B134" s="571" t="s">
        <v>5184</v>
      </c>
      <c r="C134" s="572">
        <v>1241.2</v>
      </c>
      <c r="D134" s="339" t="s">
        <v>5299</v>
      </c>
      <c r="E134" s="520"/>
      <c r="F134" s="521"/>
      <c r="G134" s="522"/>
      <c r="H134" s="533"/>
      <c r="I134" s="522"/>
      <c r="J134" s="715"/>
      <c r="K134" s="524"/>
      <c r="L134" s="602"/>
      <c r="M134" s="252"/>
    </row>
    <row r="135" spans="1:13" ht="18.75" customHeight="1">
      <c r="A135" s="909" t="s">
        <v>2905</v>
      </c>
      <c r="B135" s="571" t="s">
        <v>5185</v>
      </c>
      <c r="C135" s="572">
        <v>1241.2</v>
      </c>
      <c r="D135" s="339" t="s">
        <v>5299</v>
      </c>
      <c r="E135" s="520"/>
      <c r="F135" s="521"/>
      <c r="G135" s="522"/>
      <c r="H135" s="533"/>
      <c r="I135" s="522"/>
      <c r="J135" s="715"/>
      <c r="K135" s="524"/>
      <c r="L135" s="602"/>
      <c r="M135" s="252"/>
    </row>
    <row r="136" spans="1:13" ht="18.75" customHeight="1">
      <c r="A136" s="909" t="s">
        <v>2905</v>
      </c>
      <c r="B136" s="571" t="s">
        <v>5186</v>
      </c>
      <c r="C136" s="572">
        <v>1241.2</v>
      </c>
      <c r="D136" s="339" t="s">
        <v>5299</v>
      </c>
      <c r="E136" s="520"/>
      <c r="F136" s="521"/>
      <c r="G136" s="522"/>
      <c r="H136" s="533"/>
      <c r="I136" s="522"/>
      <c r="J136" s="715"/>
      <c r="K136" s="524"/>
      <c r="L136" s="602"/>
      <c r="M136" s="252"/>
    </row>
    <row r="137" spans="1:13" ht="18.75" customHeight="1">
      <c r="A137" s="909" t="s">
        <v>2905</v>
      </c>
      <c r="B137" s="571" t="s">
        <v>5187</v>
      </c>
      <c r="C137" s="572">
        <v>1241.2</v>
      </c>
      <c r="D137" s="339" t="s">
        <v>5299</v>
      </c>
      <c r="E137" s="520"/>
      <c r="F137" s="521"/>
      <c r="G137" s="522"/>
      <c r="H137" s="533"/>
      <c r="I137" s="522"/>
      <c r="J137" s="715"/>
      <c r="K137" s="524"/>
      <c r="L137" s="602"/>
      <c r="M137" s="252"/>
    </row>
    <row r="138" spans="1:13" ht="18.75" customHeight="1">
      <c r="A138" s="909" t="s">
        <v>2905</v>
      </c>
      <c r="B138" s="571" t="s">
        <v>5188</v>
      </c>
      <c r="C138" s="572">
        <v>1241.2</v>
      </c>
      <c r="D138" s="339" t="s">
        <v>5299</v>
      </c>
      <c r="E138" s="520"/>
      <c r="F138" s="521"/>
      <c r="G138" s="522"/>
      <c r="H138" s="533"/>
      <c r="I138" s="522"/>
      <c r="J138" s="715"/>
      <c r="K138" s="524"/>
      <c r="L138" s="602"/>
      <c r="M138" s="252"/>
    </row>
    <row r="139" spans="1:13" ht="18.75" customHeight="1">
      <c r="A139" s="909" t="s">
        <v>2905</v>
      </c>
      <c r="B139" s="571" t="s">
        <v>5189</v>
      </c>
      <c r="C139" s="572">
        <v>1241.2</v>
      </c>
      <c r="D139" s="339" t="s">
        <v>5299</v>
      </c>
      <c r="E139" s="520"/>
      <c r="F139" s="521"/>
      <c r="G139" s="522"/>
      <c r="H139" s="533"/>
      <c r="I139" s="522"/>
      <c r="J139" s="715"/>
      <c r="K139" s="524"/>
      <c r="L139" s="602"/>
      <c r="M139" s="252"/>
    </row>
    <row r="140" spans="1:13" ht="18.75" customHeight="1">
      <c r="A140" s="909" t="s">
        <v>2905</v>
      </c>
      <c r="B140" s="571" t="s">
        <v>5190</v>
      </c>
      <c r="C140" s="572">
        <v>1241.2</v>
      </c>
      <c r="D140" s="339" t="s">
        <v>5299</v>
      </c>
      <c r="E140" s="520"/>
      <c r="F140" s="521"/>
      <c r="G140" s="522"/>
      <c r="H140" s="533"/>
      <c r="I140" s="522"/>
      <c r="J140" s="715"/>
      <c r="K140" s="524"/>
      <c r="L140" s="602"/>
      <c r="M140" s="252"/>
    </row>
    <row r="141" spans="1:13" ht="18.75" customHeight="1">
      <c r="A141" s="909" t="s">
        <v>2905</v>
      </c>
      <c r="B141" s="571" t="s">
        <v>5191</v>
      </c>
      <c r="C141" s="572">
        <v>1241.2</v>
      </c>
      <c r="D141" s="339" t="s">
        <v>5299</v>
      </c>
      <c r="E141" s="520"/>
      <c r="F141" s="521"/>
      <c r="G141" s="522"/>
      <c r="H141" s="533"/>
      <c r="I141" s="522"/>
      <c r="J141" s="715"/>
      <c r="K141" s="524"/>
      <c r="L141" s="602"/>
      <c r="M141" s="252"/>
    </row>
    <row r="142" spans="1:13" ht="18.75" customHeight="1">
      <c r="A142" s="909" t="s">
        <v>457</v>
      </c>
      <c r="B142" s="571" t="s">
        <v>5192</v>
      </c>
      <c r="C142" s="572">
        <v>1241.2</v>
      </c>
      <c r="D142" s="339" t="s">
        <v>5299</v>
      </c>
      <c r="E142" s="520"/>
      <c r="F142" s="521"/>
      <c r="G142" s="522"/>
      <c r="H142" s="533"/>
      <c r="I142" s="522"/>
      <c r="J142" s="715"/>
      <c r="K142" s="524"/>
      <c r="L142" s="602"/>
      <c r="M142" s="252"/>
    </row>
    <row r="143" spans="1:13" ht="18.75" customHeight="1">
      <c r="A143" s="909" t="s">
        <v>457</v>
      </c>
      <c r="B143" s="571" t="s">
        <v>5193</v>
      </c>
      <c r="C143" s="572">
        <v>1241.2</v>
      </c>
      <c r="D143" s="339" t="s">
        <v>5299</v>
      </c>
      <c r="E143" s="520"/>
      <c r="F143" s="521"/>
      <c r="G143" s="522"/>
      <c r="H143" s="533"/>
      <c r="I143" s="522"/>
      <c r="J143" s="715"/>
      <c r="K143" s="524"/>
      <c r="L143" s="602"/>
      <c r="M143" s="252"/>
    </row>
    <row r="144" spans="1:13" ht="18.75" customHeight="1">
      <c r="A144" s="909" t="s">
        <v>134</v>
      </c>
      <c r="B144" s="571" t="s">
        <v>5194</v>
      </c>
      <c r="C144" s="572">
        <v>1241.2</v>
      </c>
      <c r="D144" s="339" t="s">
        <v>5299</v>
      </c>
      <c r="E144" s="520"/>
      <c r="F144" s="521"/>
      <c r="G144" s="522"/>
      <c r="H144" s="533"/>
      <c r="I144" s="522"/>
      <c r="J144" s="715"/>
      <c r="K144" s="524"/>
      <c r="L144" s="602"/>
      <c r="M144" s="252"/>
    </row>
    <row r="145" spans="1:13" ht="18.75" customHeight="1">
      <c r="A145" s="909" t="s">
        <v>134</v>
      </c>
      <c r="B145" s="571" t="s">
        <v>5195</v>
      </c>
      <c r="C145" s="572">
        <v>1241.2</v>
      </c>
      <c r="D145" s="339" t="s">
        <v>5299</v>
      </c>
      <c r="E145" s="520">
        <f>SUM(C132:C145)</f>
        <v>17376.800000000003</v>
      </c>
      <c r="F145" s="521"/>
      <c r="G145" s="522"/>
      <c r="H145" s="533"/>
      <c r="I145" s="522">
        <v>803001</v>
      </c>
      <c r="J145" s="715">
        <f t="shared" ref="J145:J174" si="5">E145/1.16</f>
        <v>14980.000000000004</v>
      </c>
      <c r="K145" s="524">
        <f t="shared" ref="K145:K177" si="6">J145*0.16</f>
        <v>2396.8000000000006</v>
      </c>
      <c r="L145" s="602"/>
      <c r="M145" s="252"/>
    </row>
    <row r="146" spans="1:13" ht="18.75" customHeight="1">
      <c r="A146" s="909" t="s">
        <v>2905</v>
      </c>
      <c r="B146" t="s">
        <v>4775</v>
      </c>
      <c r="C146" s="2">
        <v>7200.12</v>
      </c>
      <c r="D146" s="339" t="s">
        <v>5299</v>
      </c>
      <c r="E146" s="520"/>
      <c r="F146" s="521"/>
      <c r="G146" s="522"/>
      <c r="H146" s="533"/>
      <c r="I146" s="522"/>
      <c r="J146" s="715"/>
      <c r="K146" s="524"/>
      <c r="L146" s="602"/>
      <c r="M146" s="252"/>
    </row>
    <row r="147" spans="1:13" ht="18.75" customHeight="1">
      <c r="A147" s="909" t="s">
        <v>2905</v>
      </c>
      <c r="B147" t="s">
        <v>5181</v>
      </c>
      <c r="C147" s="2">
        <v>7200.12</v>
      </c>
      <c r="D147" s="339" t="s">
        <v>5299</v>
      </c>
      <c r="E147" s="520"/>
      <c r="F147" s="521"/>
      <c r="G147" s="522"/>
      <c r="H147" s="533"/>
      <c r="I147" s="522"/>
      <c r="J147" s="715"/>
      <c r="K147" s="524"/>
      <c r="L147" s="602"/>
      <c r="M147" s="252"/>
    </row>
    <row r="148" spans="1:13" ht="18.75" customHeight="1">
      <c r="A148" s="909" t="s">
        <v>2905</v>
      </c>
      <c r="B148" t="s">
        <v>3546</v>
      </c>
      <c r="C148" s="2">
        <v>7200.12</v>
      </c>
      <c r="D148" s="339" t="s">
        <v>5299</v>
      </c>
      <c r="E148" s="520">
        <f>SUM(C146:C148)</f>
        <v>21600.36</v>
      </c>
      <c r="F148" s="521"/>
      <c r="G148" s="522"/>
      <c r="H148" s="533"/>
      <c r="I148" s="522">
        <v>600616</v>
      </c>
      <c r="J148" s="715">
        <f t="shared" si="5"/>
        <v>18621</v>
      </c>
      <c r="K148" s="524">
        <f t="shared" si="6"/>
        <v>2979.36</v>
      </c>
      <c r="L148" s="602"/>
      <c r="M148" s="252"/>
    </row>
    <row r="149" spans="1:13" ht="18.75" customHeight="1" thickBot="1">
      <c r="A149" s="914" t="s">
        <v>134</v>
      </c>
      <c r="B149" s="416" t="s">
        <v>2671</v>
      </c>
      <c r="C149" s="87">
        <v>8117.68</v>
      </c>
      <c r="D149" s="362" t="s">
        <v>5299</v>
      </c>
      <c r="E149" s="525">
        <f>SUM(C149)</f>
        <v>8117.68</v>
      </c>
      <c r="F149" s="526">
        <f>SUM(E143:E149)</f>
        <v>47094.840000000004</v>
      </c>
      <c r="G149" s="527"/>
      <c r="H149" s="537"/>
      <c r="I149" s="527">
        <v>600644</v>
      </c>
      <c r="J149" s="714">
        <f t="shared" si="5"/>
        <v>6998.0000000000009</v>
      </c>
      <c r="K149" s="529">
        <f t="shared" si="6"/>
        <v>1119.68</v>
      </c>
      <c r="L149" s="602"/>
      <c r="M149" s="252"/>
    </row>
    <row r="150" spans="1:13" ht="18.75" customHeight="1">
      <c r="A150" s="909" t="s">
        <v>370</v>
      </c>
      <c r="B150" s="341" t="s">
        <v>5199</v>
      </c>
      <c r="C150" s="2">
        <v>6960</v>
      </c>
      <c r="D150" s="339" t="s">
        <v>5294</v>
      </c>
      <c r="E150" s="520"/>
      <c r="F150" s="521"/>
      <c r="G150" s="522"/>
      <c r="H150" s="533"/>
      <c r="I150" s="522"/>
      <c r="J150" s="715"/>
      <c r="K150" s="524"/>
      <c r="L150" s="602"/>
      <c r="M150" s="252"/>
    </row>
    <row r="151" spans="1:13" ht="18.75" customHeight="1">
      <c r="A151" s="909" t="s">
        <v>370</v>
      </c>
      <c r="B151" s="341" t="s">
        <v>799</v>
      </c>
      <c r="C151" s="2">
        <v>6960</v>
      </c>
      <c r="D151" s="339" t="s">
        <v>5294</v>
      </c>
      <c r="E151" s="520">
        <f>SUM(C150:C151)</f>
        <v>13920</v>
      </c>
      <c r="F151" s="521"/>
      <c r="G151" s="522"/>
      <c r="H151" s="533"/>
      <c r="I151" s="522">
        <v>600625</v>
      </c>
      <c r="J151" s="715">
        <f t="shared" si="5"/>
        <v>12000</v>
      </c>
      <c r="K151" s="524">
        <f t="shared" si="6"/>
        <v>1920</v>
      </c>
      <c r="L151" s="602"/>
      <c r="M151" s="252"/>
    </row>
    <row r="152" spans="1:13" ht="18.75" customHeight="1">
      <c r="A152" s="909" t="s">
        <v>2905</v>
      </c>
      <c r="B152" s="341" t="s">
        <v>4245</v>
      </c>
      <c r="C152" s="2">
        <v>7200.12</v>
      </c>
      <c r="D152" s="339" t="s">
        <v>5294</v>
      </c>
      <c r="E152" s="520"/>
      <c r="F152" s="521"/>
      <c r="G152" s="522"/>
      <c r="H152" s="533"/>
      <c r="I152" s="522"/>
      <c r="J152" s="715"/>
      <c r="K152" s="524"/>
      <c r="L152" s="602"/>
      <c r="M152" s="252"/>
    </row>
    <row r="153" spans="1:13" ht="18.75" customHeight="1">
      <c r="A153" s="909" t="s">
        <v>2905</v>
      </c>
      <c r="B153" s="341" t="s">
        <v>5063</v>
      </c>
      <c r="C153" s="2">
        <v>7200.12</v>
      </c>
      <c r="D153" s="339" t="s">
        <v>5294</v>
      </c>
      <c r="E153" s="520"/>
      <c r="F153" s="521"/>
      <c r="G153" s="522"/>
      <c r="H153" s="533"/>
      <c r="I153" s="522"/>
      <c r="J153" s="715"/>
      <c r="K153" s="524"/>
      <c r="L153" s="602"/>
      <c r="M153" s="252"/>
    </row>
    <row r="154" spans="1:13" ht="18.75" customHeight="1">
      <c r="A154" s="909" t="s">
        <v>2905</v>
      </c>
      <c r="B154" s="341" t="s">
        <v>5184</v>
      </c>
      <c r="C154" s="2">
        <v>7200.12</v>
      </c>
      <c r="D154" s="339" t="s">
        <v>5294</v>
      </c>
      <c r="E154" s="520"/>
      <c r="F154" s="521"/>
      <c r="G154" s="522"/>
      <c r="H154" s="533"/>
      <c r="I154" s="522"/>
      <c r="J154" s="715"/>
      <c r="K154" s="524"/>
      <c r="L154" s="602"/>
      <c r="M154" s="252"/>
    </row>
    <row r="155" spans="1:13" ht="18.75" customHeight="1">
      <c r="A155" s="909" t="s">
        <v>2905</v>
      </c>
      <c r="B155" s="341" t="s">
        <v>4971</v>
      </c>
      <c r="C155" s="2">
        <v>7200.12</v>
      </c>
      <c r="D155" s="339" t="s">
        <v>5294</v>
      </c>
      <c r="E155" s="520"/>
      <c r="F155" s="521"/>
      <c r="G155" s="522"/>
      <c r="H155" s="533"/>
      <c r="I155" s="522"/>
      <c r="J155" s="715"/>
      <c r="K155" s="524"/>
      <c r="L155" s="602"/>
      <c r="M155" s="252"/>
    </row>
    <row r="156" spans="1:13" ht="18.75" customHeight="1">
      <c r="A156" s="909" t="s">
        <v>2905</v>
      </c>
      <c r="B156" s="341" t="s">
        <v>4842</v>
      </c>
      <c r="C156" s="2">
        <v>7200.12</v>
      </c>
      <c r="D156" s="339" t="s">
        <v>5294</v>
      </c>
      <c r="E156" s="520"/>
      <c r="F156" s="521"/>
      <c r="G156" s="522"/>
      <c r="H156" s="533"/>
      <c r="I156" s="522"/>
      <c r="J156" s="715"/>
      <c r="K156" s="524"/>
      <c r="L156" s="602"/>
      <c r="M156" s="252"/>
    </row>
    <row r="157" spans="1:13" ht="18.75" customHeight="1">
      <c r="A157" s="909" t="s">
        <v>2905</v>
      </c>
      <c r="B157" s="341" t="s">
        <v>5186</v>
      </c>
      <c r="C157" s="2">
        <v>7200.12</v>
      </c>
      <c r="D157" s="339" t="s">
        <v>5294</v>
      </c>
      <c r="E157" s="520"/>
      <c r="F157" s="521"/>
      <c r="G157" s="522"/>
      <c r="H157" s="533"/>
      <c r="I157" s="522"/>
      <c r="J157" s="715"/>
      <c r="K157" s="524"/>
      <c r="L157" s="602"/>
      <c r="M157" s="252"/>
    </row>
    <row r="158" spans="1:13" ht="18.75" customHeight="1">
      <c r="A158" s="909" t="s">
        <v>2905</v>
      </c>
      <c r="B158" s="341" t="s">
        <v>5173</v>
      </c>
      <c r="C158" s="2">
        <v>7200.12</v>
      </c>
      <c r="D158" s="339" t="s">
        <v>5294</v>
      </c>
      <c r="E158" s="520"/>
      <c r="F158" s="521"/>
      <c r="G158" s="522"/>
      <c r="H158" s="533"/>
      <c r="I158" s="522"/>
      <c r="J158" s="715"/>
      <c r="K158" s="524"/>
      <c r="L158" s="602"/>
      <c r="M158" s="252"/>
    </row>
    <row r="159" spans="1:13" ht="18.75" customHeight="1">
      <c r="A159" s="909" t="s">
        <v>2905</v>
      </c>
      <c r="B159" s="341" t="s">
        <v>5058</v>
      </c>
      <c r="C159" s="2">
        <v>7200.12</v>
      </c>
      <c r="D159" s="339" t="s">
        <v>5294</v>
      </c>
      <c r="E159" s="520"/>
      <c r="F159" s="521"/>
      <c r="G159" s="522"/>
      <c r="H159" s="533"/>
      <c r="I159" s="522"/>
      <c r="J159" s="715"/>
      <c r="K159" s="524"/>
      <c r="L159" s="602"/>
      <c r="M159" s="252"/>
    </row>
    <row r="160" spans="1:13" ht="18.75" customHeight="1">
      <c r="A160" s="909" t="s">
        <v>2905</v>
      </c>
      <c r="B160" s="341" t="s">
        <v>4229</v>
      </c>
      <c r="C160" s="2">
        <v>7200.12</v>
      </c>
      <c r="D160" s="339" t="s">
        <v>5294</v>
      </c>
      <c r="E160" s="520">
        <f>SUM(C152:C160)</f>
        <v>64801.080000000009</v>
      </c>
      <c r="F160" s="521"/>
      <c r="G160" s="522"/>
      <c r="H160" s="533"/>
      <c r="I160" s="522">
        <v>600616</v>
      </c>
      <c r="J160" s="715">
        <f t="shared" si="5"/>
        <v>55863.000000000015</v>
      </c>
      <c r="K160" s="524">
        <f t="shared" si="6"/>
        <v>8938.0800000000017</v>
      </c>
      <c r="L160" s="602"/>
      <c r="M160" s="252"/>
    </row>
    <row r="161" spans="1:13" ht="18.75" customHeight="1">
      <c r="A161" s="909" t="s">
        <v>136</v>
      </c>
      <c r="B161" s="341" t="s">
        <v>5197</v>
      </c>
      <c r="C161" s="2">
        <v>7990.08</v>
      </c>
      <c r="D161" s="339" t="s">
        <v>5294</v>
      </c>
      <c r="E161" s="520"/>
      <c r="F161" s="521"/>
      <c r="G161" s="522"/>
      <c r="H161" s="533"/>
      <c r="I161" s="522"/>
      <c r="J161" s="715"/>
      <c r="K161" s="524"/>
      <c r="L161" s="602"/>
      <c r="M161" s="252"/>
    </row>
    <row r="162" spans="1:13" ht="18.75" customHeight="1">
      <c r="A162" s="909" t="s">
        <v>136</v>
      </c>
      <c r="B162" s="341" t="s">
        <v>4160</v>
      </c>
      <c r="C162" s="2">
        <v>9100.2000000000007</v>
      </c>
      <c r="D162" s="339" t="s">
        <v>5294</v>
      </c>
      <c r="E162" s="520">
        <f>SUM(C161:C162)</f>
        <v>17090.28</v>
      </c>
      <c r="F162" s="521"/>
      <c r="G162" s="522"/>
      <c r="H162" s="533"/>
      <c r="I162" s="522">
        <v>600640</v>
      </c>
      <c r="J162" s="715">
        <f t="shared" si="5"/>
        <v>14733</v>
      </c>
      <c r="K162" s="524">
        <f t="shared" si="6"/>
        <v>2357.2800000000002</v>
      </c>
      <c r="L162" s="602"/>
      <c r="M162" s="252"/>
    </row>
    <row r="163" spans="1:13" ht="18.75" customHeight="1">
      <c r="A163" s="909" t="s">
        <v>134</v>
      </c>
      <c r="B163" s="341" t="s">
        <v>5177</v>
      </c>
      <c r="C163" s="2">
        <v>11456.16</v>
      </c>
      <c r="D163" s="339" t="s">
        <v>5294</v>
      </c>
      <c r="E163" s="520">
        <f>SUM(C163)</f>
        <v>11456.16</v>
      </c>
      <c r="F163" s="521"/>
      <c r="G163" s="522"/>
      <c r="H163" s="533"/>
      <c r="I163" s="522">
        <v>600644</v>
      </c>
      <c r="J163" s="715">
        <f t="shared" si="5"/>
        <v>9876</v>
      </c>
      <c r="K163" s="524">
        <f t="shared" si="6"/>
        <v>1580.16</v>
      </c>
      <c r="L163" s="602"/>
      <c r="M163" s="252"/>
    </row>
    <row r="164" spans="1:13" ht="18.75" customHeight="1">
      <c r="A164" s="909" t="s">
        <v>141</v>
      </c>
      <c r="B164" s="341" t="s">
        <v>5198</v>
      </c>
      <c r="C164" s="2">
        <v>13500.08</v>
      </c>
      <c r="D164" s="339" t="s">
        <v>5294</v>
      </c>
      <c r="E164" s="520">
        <f>SUM(C164:D164)</f>
        <v>13500.08</v>
      </c>
      <c r="F164" s="521"/>
      <c r="G164" s="522"/>
      <c r="H164" s="533"/>
      <c r="I164" s="522">
        <v>600684</v>
      </c>
      <c r="J164" s="715">
        <f t="shared" si="5"/>
        <v>11638</v>
      </c>
      <c r="K164" s="524">
        <f t="shared" si="6"/>
        <v>1862.08</v>
      </c>
      <c r="L164" s="602"/>
      <c r="M164" s="252"/>
    </row>
    <row r="165" spans="1:13" ht="18.75" customHeight="1">
      <c r="A165" s="913" t="s">
        <v>457</v>
      </c>
      <c r="B165" s="414" t="s">
        <v>5201</v>
      </c>
      <c r="C165" s="48">
        <v>18456.759999999998</v>
      </c>
      <c r="D165" s="339" t="s">
        <v>5294</v>
      </c>
      <c r="E165" s="520">
        <f>SUM(C165)</f>
        <v>18456.759999999998</v>
      </c>
      <c r="F165" s="521"/>
      <c r="G165" s="522"/>
      <c r="H165" s="533"/>
      <c r="I165" s="522">
        <v>600691</v>
      </c>
      <c r="J165" s="715">
        <f t="shared" si="5"/>
        <v>15911</v>
      </c>
      <c r="K165" s="524">
        <f t="shared" si="6"/>
        <v>2545.7600000000002</v>
      </c>
      <c r="L165" s="602"/>
      <c r="M165" s="252"/>
    </row>
    <row r="166" spans="1:13" ht="18.75" customHeight="1" thickBot="1">
      <c r="A166" s="914" t="s">
        <v>1296</v>
      </c>
      <c r="B166" s="415" t="s">
        <v>4343</v>
      </c>
      <c r="C166" s="87">
        <v>21428.68</v>
      </c>
      <c r="D166" s="362" t="s">
        <v>5294</v>
      </c>
      <c r="E166" s="525">
        <f>SUM(C166)</f>
        <v>21428.68</v>
      </c>
      <c r="F166" s="526">
        <f>SUM(E151:E166)</f>
        <v>160653.04</v>
      </c>
      <c r="G166" s="527"/>
      <c r="H166" s="537"/>
      <c r="I166" s="527">
        <v>600625</v>
      </c>
      <c r="J166" s="714">
        <f t="shared" si="5"/>
        <v>18473</v>
      </c>
      <c r="K166" s="529">
        <f t="shared" si="6"/>
        <v>2955.68</v>
      </c>
      <c r="L166" s="602"/>
      <c r="M166" s="252"/>
    </row>
    <row r="167" spans="1:13" ht="18.75" customHeight="1">
      <c r="A167" s="909" t="s">
        <v>2905</v>
      </c>
      <c r="B167" s="341" t="s">
        <v>5188</v>
      </c>
      <c r="C167" s="2">
        <v>7200.12</v>
      </c>
      <c r="D167" s="339" t="s">
        <v>5296</v>
      </c>
      <c r="E167" s="520">
        <f>SUM(C167)</f>
        <v>7200.12</v>
      </c>
      <c r="F167" s="521"/>
      <c r="G167" s="522"/>
      <c r="H167" s="533"/>
      <c r="I167" s="522">
        <v>600616</v>
      </c>
      <c r="J167" s="715">
        <f t="shared" si="5"/>
        <v>6207</v>
      </c>
      <c r="K167" s="524">
        <f t="shared" si="6"/>
        <v>993.12</v>
      </c>
      <c r="L167" s="602"/>
      <c r="M167" s="252"/>
    </row>
    <row r="168" spans="1:13" ht="18.75" customHeight="1">
      <c r="A168" s="909" t="s">
        <v>134</v>
      </c>
      <c r="B168" s="341" t="s">
        <v>2666</v>
      </c>
      <c r="C168" s="2">
        <v>8117.68</v>
      </c>
      <c r="D168" s="339" t="s">
        <v>5296</v>
      </c>
      <c r="E168" s="520"/>
      <c r="F168" s="521"/>
      <c r="G168" s="522"/>
      <c r="H168" s="533"/>
      <c r="I168" s="522"/>
      <c r="J168" s="715"/>
      <c r="K168" s="524"/>
      <c r="L168" s="602"/>
      <c r="M168" s="252"/>
    </row>
    <row r="169" spans="1:13" ht="18.75" customHeight="1">
      <c r="A169" s="909" t="s">
        <v>134</v>
      </c>
      <c r="B169" s="341" t="s">
        <v>5204</v>
      </c>
      <c r="C169" s="2">
        <v>11216.04</v>
      </c>
      <c r="D169" s="339" t="s">
        <v>5296</v>
      </c>
      <c r="E169" s="520"/>
      <c r="F169" s="521"/>
      <c r="G169" s="522"/>
      <c r="H169" s="533"/>
      <c r="I169" s="522"/>
      <c r="J169" s="715"/>
      <c r="K169" s="524"/>
      <c r="L169" s="602"/>
      <c r="M169" s="252"/>
    </row>
    <row r="170" spans="1:13" ht="18.75" customHeight="1">
      <c r="A170" s="909" t="s">
        <v>134</v>
      </c>
      <c r="B170" s="341" t="s">
        <v>5195</v>
      </c>
      <c r="C170" s="2">
        <v>11456.16</v>
      </c>
      <c r="D170" s="339" t="s">
        <v>5296</v>
      </c>
      <c r="E170" s="520">
        <f>SUM(C168:C170)</f>
        <v>30789.88</v>
      </c>
      <c r="F170" s="521"/>
      <c r="G170" s="522"/>
      <c r="H170" s="533"/>
      <c r="I170" s="522">
        <v>600644</v>
      </c>
      <c r="J170" s="715">
        <f t="shared" si="5"/>
        <v>26543.000000000004</v>
      </c>
      <c r="K170" s="524">
        <f t="shared" si="6"/>
        <v>4246.880000000001</v>
      </c>
      <c r="L170" s="602"/>
      <c r="M170" s="252"/>
    </row>
    <row r="171" spans="1:13" ht="18.75" customHeight="1">
      <c r="A171" s="909" t="s">
        <v>3895</v>
      </c>
      <c r="B171" s="341" t="s">
        <v>5205</v>
      </c>
      <c r="C171" s="2">
        <v>13170.64</v>
      </c>
      <c r="D171" s="339" t="s">
        <v>5296</v>
      </c>
      <c r="E171" s="520">
        <f>SUM(C171)</f>
        <v>13170.64</v>
      </c>
      <c r="F171" s="521"/>
      <c r="G171" s="522"/>
      <c r="H171" s="533"/>
      <c r="I171" s="522">
        <v>600617</v>
      </c>
      <c r="J171" s="715">
        <f t="shared" si="5"/>
        <v>11354</v>
      </c>
      <c r="K171" s="524">
        <f t="shared" si="6"/>
        <v>1816.64</v>
      </c>
      <c r="L171" s="602"/>
      <c r="M171" s="252"/>
    </row>
    <row r="172" spans="1:13" ht="18.75" customHeight="1">
      <c r="A172" s="909" t="s">
        <v>141</v>
      </c>
      <c r="B172" s="341" t="s">
        <v>5045</v>
      </c>
      <c r="C172" s="2">
        <v>13500.08</v>
      </c>
      <c r="D172" s="339" t="s">
        <v>5296</v>
      </c>
      <c r="E172" s="520">
        <f>SUM(C172:D172)</f>
        <v>13500.08</v>
      </c>
      <c r="F172" s="521"/>
      <c r="G172" s="522"/>
      <c r="H172" s="533"/>
      <c r="I172" s="522">
        <v>600684</v>
      </c>
      <c r="J172" s="715">
        <f t="shared" si="5"/>
        <v>11638</v>
      </c>
      <c r="K172" s="524">
        <f t="shared" si="6"/>
        <v>1862.08</v>
      </c>
      <c r="L172" s="602"/>
      <c r="M172" s="252"/>
    </row>
    <row r="173" spans="1:13" ht="18.75" customHeight="1">
      <c r="A173" s="909" t="s">
        <v>457</v>
      </c>
      <c r="B173" s="341" t="s">
        <v>5203</v>
      </c>
      <c r="C173" s="2">
        <v>14316.72</v>
      </c>
      <c r="D173" s="339" t="s">
        <v>5296</v>
      </c>
      <c r="E173" s="520">
        <f>SUM(C173)</f>
        <v>14316.72</v>
      </c>
      <c r="F173" s="521"/>
      <c r="G173" s="522"/>
      <c r="H173" s="533"/>
      <c r="I173" s="522">
        <v>600691</v>
      </c>
      <c r="J173" s="715">
        <f t="shared" si="5"/>
        <v>12342</v>
      </c>
      <c r="K173" s="524">
        <f t="shared" si="6"/>
        <v>1974.72</v>
      </c>
      <c r="L173" s="602"/>
      <c r="M173" s="252"/>
    </row>
    <row r="174" spans="1:13" ht="18.75" customHeight="1" thickBot="1">
      <c r="A174" s="914" t="s">
        <v>390</v>
      </c>
      <c r="B174" s="415" t="s">
        <v>4989</v>
      </c>
      <c r="C174" s="87">
        <v>35999.440000000002</v>
      </c>
      <c r="D174" s="362" t="s">
        <v>5296</v>
      </c>
      <c r="E174" s="525">
        <f>SUM(C174)</f>
        <v>35999.440000000002</v>
      </c>
      <c r="F174" s="526">
        <f>SUM(E167:E174)</f>
        <v>114976.88</v>
      </c>
      <c r="G174" s="527"/>
      <c r="H174" s="537"/>
      <c r="I174" s="527">
        <v>600623</v>
      </c>
      <c r="J174" s="715">
        <f t="shared" si="5"/>
        <v>31034.000000000004</v>
      </c>
      <c r="K174" s="524">
        <f t="shared" si="6"/>
        <v>4965.4400000000005</v>
      </c>
      <c r="L174" s="602"/>
      <c r="M174" s="252"/>
    </row>
    <row r="175" spans="1:13" ht="18.75" customHeight="1" thickBot="1">
      <c r="A175" s="480" t="s">
        <v>2770</v>
      </c>
      <c r="B175" s="437">
        <v>200028</v>
      </c>
      <c r="C175" s="438">
        <v>-10827.57</v>
      </c>
      <c r="D175" s="372" t="s">
        <v>5291</v>
      </c>
      <c r="E175" s="543"/>
      <c r="F175" s="544">
        <f>SUM(C175)</f>
        <v>-10827.57</v>
      </c>
      <c r="G175" s="545"/>
      <c r="H175" s="546"/>
      <c r="I175" s="545">
        <v>700075</v>
      </c>
      <c r="J175" s="717">
        <f>F175/1.16</f>
        <v>-9334.1120689655181</v>
      </c>
      <c r="K175" s="548">
        <f t="shared" si="6"/>
        <v>-1493.457931034483</v>
      </c>
      <c r="L175" s="602"/>
      <c r="M175" s="252"/>
    </row>
    <row r="176" spans="1:13" ht="18.75" customHeight="1" thickBot="1">
      <c r="A176" s="923" t="s">
        <v>2770</v>
      </c>
      <c r="B176" s="819">
        <v>200028</v>
      </c>
      <c r="C176" s="617">
        <v>-10471.99</v>
      </c>
      <c r="D176" s="362" t="s">
        <v>5292</v>
      </c>
      <c r="E176" s="525"/>
      <c r="F176" s="544">
        <f t="shared" ref="F176:F177" si="7">SUM(C176)</f>
        <v>-10471.99</v>
      </c>
      <c r="G176" s="527"/>
      <c r="H176" s="537"/>
      <c r="I176" s="527">
        <v>700075</v>
      </c>
      <c r="J176" s="717">
        <f t="shared" ref="J176:J177" si="8">F176/1.16</f>
        <v>-9027.5775862068967</v>
      </c>
      <c r="K176" s="548">
        <f t="shared" si="6"/>
        <v>-1444.4124137931035</v>
      </c>
      <c r="L176" s="602"/>
      <c r="M176" s="252"/>
    </row>
    <row r="177" spans="1:13" ht="18.75" customHeight="1" thickBot="1">
      <c r="A177" s="480" t="s">
        <v>2770</v>
      </c>
      <c r="B177" s="437">
        <v>200028</v>
      </c>
      <c r="C177" s="438">
        <v>-11373.45</v>
      </c>
      <c r="D177" s="372" t="s">
        <v>5293</v>
      </c>
      <c r="E177" s="543"/>
      <c r="F177" s="544">
        <f t="shared" si="7"/>
        <v>-11373.45</v>
      </c>
      <c r="G177" s="545"/>
      <c r="H177" s="546"/>
      <c r="I177" s="545">
        <v>700075</v>
      </c>
      <c r="J177" s="717">
        <f t="shared" si="8"/>
        <v>-9804.6982758620707</v>
      </c>
      <c r="K177" s="548">
        <f t="shared" si="6"/>
        <v>-1568.7517241379314</v>
      </c>
      <c r="L177" s="602"/>
      <c r="M177" s="252"/>
    </row>
    <row r="178" spans="1:13" ht="15" customHeight="1">
      <c r="A178" s="913"/>
      <c r="B178" s="601"/>
      <c r="C178" s="839"/>
      <c r="D178" s="380"/>
      <c r="E178" s="520"/>
      <c r="F178" s="521"/>
      <c r="G178" s="522"/>
      <c r="H178" s="533"/>
      <c r="I178" s="522"/>
      <c r="J178" s="715"/>
      <c r="K178" s="524"/>
      <c r="L178" s="602"/>
      <c r="M178" s="252"/>
    </row>
    <row r="179" spans="1:13" ht="15" customHeight="1">
      <c r="A179" s="325"/>
      <c r="B179" s="918"/>
      <c r="C179" s="281">
        <f>SUM(C6:C178)</f>
        <v>1164741.6299999971</v>
      </c>
      <c r="D179" s="281"/>
      <c r="E179" s="281"/>
      <c r="F179" s="281">
        <f>SUM(F6:F178)</f>
        <v>1164741.6300000001</v>
      </c>
      <c r="G179" s="281"/>
      <c r="H179" s="534">
        <f>SUM(H6:H178)</f>
        <v>0</v>
      </c>
      <c r="I179" s="281"/>
      <c r="J179" s="281">
        <f>SUM(J6:J178)</f>
        <v>1004087.6120689656</v>
      </c>
      <c r="K179" s="281">
        <f>SUM(K6:K178)</f>
        <v>160654.01793103453</v>
      </c>
      <c r="L179" s="281"/>
      <c r="M179" s="283"/>
    </row>
    <row r="180" spans="1:13" ht="15" customHeight="1">
      <c r="A180" s="278"/>
      <c r="B180" s="918"/>
      <c r="C180" s="240"/>
      <c r="D180" s="281"/>
      <c r="E180" s="281"/>
      <c r="F180" s="237"/>
      <c r="G180" s="240"/>
      <c r="H180" s="533"/>
      <c r="I180" s="240"/>
      <c r="J180" s="243"/>
      <c r="K180" s="251"/>
      <c r="L180" s="252"/>
      <c r="M180" s="252"/>
    </row>
    <row r="181" spans="1:13" ht="15" customHeight="1">
      <c r="A181" s="697"/>
      <c r="B181" s="1052"/>
      <c r="C181" s="1051"/>
      <c r="D181" s="1051"/>
      <c r="E181" s="1051"/>
      <c r="F181" s="1051"/>
      <c r="G181" s="240"/>
      <c r="H181" s="533"/>
      <c r="I181" s="240"/>
      <c r="J181" s="243"/>
      <c r="K181" s="251"/>
      <c r="L181" s="252"/>
      <c r="M181" s="252"/>
    </row>
    <row r="182" spans="1:13">
      <c r="A182" s="284"/>
      <c r="B182" s="595"/>
      <c r="C182" s="273"/>
      <c r="D182" s="281"/>
      <c r="E182" s="281"/>
      <c r="F182" s="281"/>
      <c r="G182" s="295"/>
      <c r="H182" s="534"/>
      <c r="I182" s="281"/>
      <c r="J182" s="281"/>
      <c r="K182" s="281"/>
      <c r="L182" s="286"/>
      <c r="M182" s="252"/>
    </row>
    <row r="183" spans="1:13" thickBot="1">
      <c r="A183" s="603"/>
      <c r="B183" s="595"/>
      <c r="C183" s="273"/>
      <c r="D183" s="250"/>
      <c r="E183" s="330" t="s">
        <v>5300</v>
      </c>
      <c r="F183" s="331">
        <v>43069</v>
      </c>
      <c r="G183" s="332">
        <v>1529564.85</v>
      </c>
      <c r="H183" s="535"/>
      <c r="I183" s="239"/>
      <c r="J183" s="239"/>
      <c r="K183" s="252"/>
      <c r="L183" s="252"/>
      <c r="M183" s="288"/>
    </row>
    <row r="184" spans="1:13" ht="16.5" thickBot="1">
      <c r="A184" s="284"/>
      <c r="B184" s="273"/>
      <c r="C184" s="273"/>
      <c r="D184" s="250"/>
      <c r="E184" s="330" t="s">
        <v>5301</v>
      </c>
      <c r="F184" s="331">
        <v>43069</v>
      </c>
      <c r="G184" s="332">
        <v>1164741.6299999999</v>
      </c>
      <c r="H184" s="535"/>
      <c r="I184" s="239"/>
      <c r="J184" s="289" t="s">
        <v>551</v>
      </c>
      <c r="K184" s="290">
        <f>J179+K179-F179</f>
        <v>0</v>
      </c>
      <c r="L184" s="252"/>
      <c r="M184" s="288"/>
    </row>
    <row r="185" spans="1:13">
      <c r="A185" s="284"/>
      <c r="B185" s="273"/>
      <c r="C185" s="239"/>
      <c r="D185" s="252"/>
      <c r="E185" s="813"/>
      <c r="F185" s="812"/>
      <c r="G185" s="811"/>
      <c r="H185" s="535"/>
      <c r="I185" s="239"/>
      <c r="J185" s="239"/>
      <c r="K185" s="252"/>
      <c r="L185" s="252"/>
      <c r="M185" s="288"/>
    </row>
    <row r="186" spans="1:13">
      <c r="A186" s="284"/>
      <c r="B186" s="273"/>
      <c r="C186" s="273"/>
      <c r="D186" s="250"/>
      <c r="E186" s="239"/>
      <c r="F186" s="239"/>
      <c r="G186" s="239"/>
      <c r="H186" s="535"/>
      <c r="I186" s="239"/>
      <c r="J186" s="239"/>
      <c r="K186" s="252"/>
      <c r="L186" s="252"/>
      <c r="M186" s="288"/>
    </row>
    <row r="187" spans="1:13">
      <c r="A187" s="284"/>
      <c r="B187" s="273"/>
      <c r="C187" s="273"/>
      <c r="D187" s="250"/>
      <c r="E187" s="239"/>
      <c r="F187" s="239"/>
      <c r="G187" s="239"/>
      <c r="H187" s="535"/>
      <c r="I187" s="239"/>
      <c r="J187" s="239"/>
      <c r="K187" s="252"/>
      <c r="L187" s="252"/>
      <c r="M187" s="288"/>
    </row>
    <row r="188" spans="1:13">
      <c r="A188" s="284"/>
      <c r="B188" s="273"/>
      <c r="C188" s="273"/>
      <c r="D188" s="291"/>
      <c r="E188" s="292"/>
      <c r="F188" s="292"/>
      <c r="G188" s="292"/>
      <c r="H188" s="536"/>
      <c r="I188" s="292"/>
      <c r="J188" s="292"/>
      <c r="K188" s="288"/>
      <c r="L188" s="288"/>
      <c r="M188" s="288"/>
    </row>
    <row r="189" spans="1:13">
      <c r="A189" s="604"/>
      <c r="B189" s="605"/>
      <c r="C189" s="606"/>
      <c r="D189" s="520"/>
      <c r="E189" s="292"/>
      <c r="F189" s="292"/>
      <c r="G189" s="292"/>
      <c r="H189" s="536"/>
      <c r="I189" s="292"/>
      <c r="J189" s="292"/>
      <c r="K189" s="288"/>
      <c r="L189" s="288"/>
      <c r="M189" s="288"/>
    </row>
    <row r="190" spans="1:13">
      <c r="A190" s="294"/>
      <c r="B190" s="239" t="s">
        <v>25</v>
      </c>
      <c r="C190" s="239"/>
      <c r="D190" s="239"/>
      <c r="E190" s="240"/>
      <c r="F190" s="240"/>
      <c r="G190" s="240"/>
      <c r="H190" s="533"/>
      <c r="I190" s="240"/>
      <c r="K190" s="295"/>
      <c r="L190" s="252"/>
      <c r="M190" s="252"/>
    </row>
    <row r="191" spans="1:13">
      <c r="A191" s="296"/>
      <c r="B191" s="239" t="s">
        <v>127</v>
      </c>
      <c r="C191" s="239"/>
      <c r="D191" s="239"/>
      <c r="E191" s="240"/>
      <c r="F191" s="240"/>
      <c r="G191" s="240"/>
      <c r="H191" s="533"/>
      <c r="I191" s="240"/>
      <c r="K191" s="295"/>
      <c r="L191" s="252"/>
      <c r="M191" s="252"/>
    </row>
    <row r="192" spans="1:13">
      <c r="A192" s="297"/>
      <c r="B192" s="239" t="s">
        <v>161</v>
      </c>
      <c r="C192" s="239"/>
      <c r="D192" s="239"/>
      <c r="E192" s="240"/>
      <c r="F192" s="240"/>
      <c r="G192" s="240"/>
      <c r="H192" s="533"/>
      <c r="I192" s="240"/>
      <c r="K192" s="295"/>
      <c r="L192" s="252"/>
      <c r="M192" s="252"/>
    </row>
    <row r="193" spans="1:13">
      <c r="A193" s="239"/>
      <c r="B193" s="239"/>
      <c r="C193" s="239"/>
      <c r="D193" s="239"/>
      <c r="E193" s="240"/>
      <c r="F193" s="240"/>
      <c r="G193" s="240"/>
      <c r="H193" s="533"/>
      <c r="I193" s="240"/>
      <c r="K193" s="295"/>
      <c r="L193" s="252"/>
      <c r="M193" s="252"/>
    </row>
    <row r="194" spans="1:13">
      <c r="A194" s="239"/>
      <c r="B194" s="239"/>
      <c r="C194" s="239"/>
      <c r="D194" s="239"/>
      <c r="E194" s="240"/>
      <c r="F194" s="240"/>
      <c r="G194" s="240"/>
      <c r="H194" s="533"/>
      <c r="I194" s="240"/>
      <c r="K194" s="295"/>
      <c r="L194" s="252"/>
      <c r="M194" s="252"/>
    </row>
    <row r="195" spans="1:13">
      <c r="K195" s="45"/>
      <c r="L195" s="49"/>
      <c r="M195" s="49"/>
    </row>
    <row r="196" spans="1:13">
      <c r="K196" s="45"/>
      <c r="L196" s="49"/>
      <c r="M196" s="49"/>
    </row>
    <row r="197" spans="1:13">
      <c r="K197" s="45"/>
      <c r="L197" s="49"/>
      <c r="M197" s="49"/>
    </row>
    <row r="198" spans="1:13">
      <c r="K198" s="45"/>
      <c r="L198" s="49"/>
      <c r="M198" s="49"/>
    </row>
    <row r="199" spans="1:13">
      <c r="K199" s="45"/>
      <c r="L199" s="49"/>
      <c r="M199" s="49"/>
    </row>
    <row r="200" spans="1:13">
      <c r="K200" s="45"/>
      <c r="L200" s="49"/>
      <c r="M200" s="49"/>
    </row>
    <row r="201" spans="1:13">
      <c r="K201" s="45"/>
      <c r="L201" s="49"/>
      <c r="M201" s="49"/>
    </row>
    <row r="202" spans="1:13">
      <c r="K202" s="45"/>
      <c r="L202" s="49"/>
      <c r="M202" s="49"/>
    </row>
    <row r="203" spans="1:13">
      <c r="K203" s="45"/>
      <c r="L203" s="49"/>
      <c r="M203" s="49"/>
    </row>
    <row r="204" spans="1:13">
      <c r="K204" s="45"/>
      <c r="L204" s="49"/>
      <c r="M204" s="49"/>
    </row>
    <row r="205" spans="1:13">
      <c r="K205" s="45"/>
      <c r="L205" s="49"/>
      <c r="M205" s="49"/>
    </row>
    <row r="206" spans="1:13">
      <c r="K206" s="45"/>
      <c r="L206" s="49"/>
      <c r="M206" s="49"/>
    </row>
    <row r="207" spans="1:13">
      <c r="K207" s="45"/>
      <c r="L207" s="49"/>
      <c r="M207" s="49"/>
    </row>
    <row r="208" spans="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  <row r="216" spans="11:13">
      <c r="K216" s="45"/>
      <c r="L216" s="49"/>
      <c r="M216" s="49"/>
    </row>
    <row r="217" spans="11:13">
      <c r="K217" s="45"/>
      <c r="L217" s="49"/>
      <c r="M217" s="49"/>
    </row>
    <row r="218" spans="11:13">
      <c r="K218" s="45"/>
      <c r="L218" s="49"/>
      <c r="M218" s="49"/>
    </row>
    <row r="219" spans="11:13">
      <c r="K219" s="45"/>
      <c r="L219" s="49"/>
      <c r="M219" s="49"/>
    </row>
    <row r="220" spans="11:13">
      <c r="K220" s="45"/>
      <c r="L220" s="49"/>
      <c r="M220" s="49"/>
    </row>
    <row r="221" spans="11:13">
      <c r="K221" s="45"/>
      <c r="L221" s="49"/>
      <c r="M221" s="49"/>
    </row>
    <row r="222" spans="11:13">
      <c r="K222" s="45"/>
      <c r="L222" s="49"/>
      <c r="M222" s="49"/>
    </row>
    <row r="223" spans="11:13">
      <c r="K223" s="45"/>
      <c r="L223" s="49"/>
      <c r="M223" s="49"/>
    </row>
    <row r="224" spans="11:13">
      <c r="K224" s="45"/>
      <c r="L224" s="49"/>
      <c r="M224" s="49"/>
    </row>
    <row r="225" spans="11:13">
      <c r="K225" s="45"/>
      <c r="L225" s="49"/>
      <c r="M225" s="49"/>
    </row>
    <row r="226" spans="11:13">
      <c r="K226" s="45"/>
      <c r="L226" s="49"/>
      <c r="M226" s="49"/>
    </row>
    <row r="227" spans="11:13">
      <c r="K227" s="45"/>
      <c r="L227" s="49"/>
      <c r="M227" s="49"/>
    </row>
    <row r="228" spans="11:13">
      <c r="K228" s="45"/>
      <c r="L228" s="49"/>
      <c r="M228" s="49"/>
    </row>
    <row r="229" spans="11:13">
      <c r="K229" s="45"/>
      <c r="L229" s="49"/>
      <c r="M229" s="49"/>
    </row>
    <row r="230" spans="11:13">
      <c r="K230" s="45"/>
      <c r="L230" s="49"/>
      <c r="M230" s="49"/>
    </row>
    <row r="231" spans="11:13">
      <c r="K231" s="45"/>
      <c r="L231" s="49"/>
      <c r="M231" s="49"/>
    </row>
    <row r="232" spans="11:13">
      <c r="K232" s="45"/>
      <c r="L232" s="49"/>
      <c r="M232" s="49"/>
    </row>
    <row r="233" spans="11:13">
      <c r="K233" s="45"/>
      <c r="L233" s="49"/>
      <c r="M233" s="49"/>
    </row>
    <row r="234" spans="11:13">
      <c r="K234" s="45"/>
      <c r="L234" s="49"/>
      <c r="M234" s="49"/>
    </row>
    <row r="235" spans="11:13">
      <c r="K235" s="45"/>
      <c r="L235" s="49"/>
      <c r="M235" s="49"/>
    </row>
    <row r="236" spans="11:13">
      <c r="K236" s="45"/>
      <c r="L236" s="49"/>
      <c r="M236" s="49"/>
    </row>
    <row r="237" spans="11:13">
      <c r="K237" s="45"/>
      <c r="L237" s="49"/>
      <c r="M237" s="49"/>
    </row>
    <row r="238" spans="11:13">
      <c r="K238" s="45"/>
      <c r="L238" s="49"/>
      <c r="M238" s="49"/>
    </row>
    <row r="239" spans="11:13">
      <c r="K239" s="45"/>
      <c r="L239" s="49"/>
      <c r="M239" s="49"/>
    </row>
    <row r="240" spans="11:13">
      <c r="K240" s="45"/>
      <c r="L240" s="49"/>
      <c r="M240" s="49"/>
    </row>
    <row r="241" spans="11:13">
      <c r="K241" s="45"/>
      <c r="L241" s="49"/>
      <c r="M241" s="49"/>
    </row>
    <row r="242" spans="11:13">
      <c r="K242" s="45"/>
      <c r="L242" s="49"/>
      <c r="M242" s="49"/>
    </row>
    <row r="243" spans="11:13">
      <c r="K243" s="45"/>
      <c r="L243" s="49"/>
      <c r="M243" s="49"/>
    </row>
    <row r="244" spans="11:13">
      <c r="K244" s="45"/>
      <c r="L244" s="49"/>
      <c r="M244" s="49"/>
    </row>
    <row r="245" spans="11:13">
      <c r="K245" s="45"/>
      <c r="L245" s="49"/>
      <c r="M245" s="49"/>
    </row>
    <row r="246" spans="11:13">
      <c r="K246" s="45"/>
      <c r="L246" s="49"/>
      <c r="M246" s="49"/>
    </row>
    <row r="247" spans="11:13">
      <c r="K247" s="45"/>
      <c r="L247" s="49"/>
      <c r="M247" s="49"/>
    </row>
    <row r="248" spans="11:13">
      <c r="K248" s="45"/>
      <c r="L248" s="49"/>
      <c r="M248" s="49"/>
    </row>
    <row r="249" spans="11:13">
      <c r="K249" s="45"/>
      <c r="L249" s="49"/>
      <c r="M249" s="49"/>
    </row>
    <row r="250" spans="11:13">
      <c r="K250" s="45"/>
      <c r="L250" s="49"/>
      <c r="M250" s="49"/>
    </row>
    <row r="251" spans="11:13">
      <c r="K251" s="45"/>
      <c r="L251" s="49"/>
      <c r="M251" s="49"/>
    </row>
    <row r="252" spans="11:13">
      <c r="K252" s="45"/>
      <c r="L252" s="49"/>
      <c r="M252" s="49"/>
    </row>
    <row r="253" spans="11:13">
      <c r="K253" s="45"/>
      <c r="L253" s="49"/>
      <c r="M253" s="49"/>
    </row>
    <row r="254" spans="11:13">
      <c r="K254" s="45"/>
      <c r="L254" s="49"/>
      <c r="M254" s="49"/>
    </row>
    <row r="255" spans="11:13">
      <c r="K255" s="45"/>
      <c r="L255" s="49"/>
      <c r="M255" s="49"/>
    </row>
    <row r="256" spans="11:13">
      <c r="K256" s="45"/>
      <c r="L256" s="49"/>
      <c r="M256" s="49"/>
    </row>
    <row r="257" spans="11:13">
      <c r="K257" s="45"/>
      <c r="L257" s="49"/>
      <c r="M257" s="49"/>
    </row>
    <row r="258" spans="11:13">
      <c r="K258" s="45"/>
      <c r="L258" s="49"/>
      <c r="M258" s="49"/>
    </row>
    <row r="259" spans="11:13">
      <c r="K259" s="45"/>
      <c r="L259" s="49"/>
      <c r="M259" s="49"/>
    </row>
    <row r="260" spans="11:13">
      <c r="K260" s="45"/>
      <c r="L260" s="49"/>
      <c r="M260" s="49"/>
    </row>
    <row r="261" spans="11:13">
      <c r="K261" s="45"/>
      <c r="L261" s="49"/>
      <c r="M261" s="49"/>
    </row>
    <row r="262" spans="11:13">
      <c r="K262" s="45"/>
      <c r="L262" s="49"/>
      <c r="M262" s="49"/>
    </row>
    <row r="263" spans="11:13">
      <c r="K263" s="45"/>
      <c r="L263" s="49"/>
      <c r="M263" s="49"/>
    </row>
    <row r="264" spans="11:13">
      <c r="K264" s="45"/>
      <c r="L264" s="49"/>
      <c r="M264" s="49"/>
    </row>
    <row r="265" spans="11:13">
      <c r="K265" s="45"/>
      <c r="L265" s="49"/>
      <c r="M265" s="49"/>
    </row>
    <row r="266" spans="11:13">
      <c r="K266" s="45"/>
      <c r="L266" s="49"/>
      <c r="M266" s="49"/>
    </row>
    <row r="267" spans="11:13">
      <c r="K267" s="45"/>
      <c r="L267" s="49"/>
      <c r="M267" s="49"/>
    </row>
    <row r="268" spans="11:13">
      <c r="K268" s="45"/>
      <c r="L268" s="49"/>
      <c r="M268" s="49"/>
    </row>
    <row r="269" spans="11:13">
      <c r="K269" s="45"/>
      <c r="L269" s="49"/>
      <c r="M269" s="49"/>
    </row>
    <row r="270" spans="11:13">
      <c r="K270" s="45"/>
      <c r="L270" s="49"/>
      <c r="M270" s="49"/>
    </row>
    <row r="271" spans="11:13">
      <c r="K271" s="45"/>
      <c r="L271" s="49"/>
      <c r="M271" s="49"/>
    </row>
    <row r="272" spans="11:13">
      <c r="K272" s="45"/>
      <c r="L272" s="49"/>
      <c r="M272" s="49"/>
    </row>
    <row r="273" spans="11:13">
      <c r="K273" s="45"/>
      <c r="L273" s="49"/>
      <c r="M273" s="49"/>
    </row>
    <row r="274" spans="11:13">
      <c r="K274" s="45"/>
      <c r="L274" s="49"/>
      <c r="M274" s="49"/>
    </row>
    <row r="275" spans="11:13">
      <c r="K275" s="45"/>
      <c r="L275" s="49"/>
      <c r="M275" s="49"/>
    </row>
    <row r="276" spans="11:13">
      <c r="K276" s="45"/>
      <c r="L276" s="49"/>
      <c r="M276" s="49"/>
    </row>
    <row r="277" spans="11:13">
      <c r="K277" s="45"/>
      <c r="L277" s="49"/>
      <c r="M277" s="49"/>
    </row>
    <row r="278" spans="11:13">
      <c r="K278" s="45"/>
      <c r="L278" s="49"/>
      <c r="M278" s="49"/>
    </row>
    <row r="279" spans="11:13">
      <c r="K279" s="45"/>
      <c r="L279" s="49"/>
      <c r="M279" s="49"/>
    </row>
    <row r="280" spans="11:13">
      <c r="K280" s="45"/>
      <c r="L280" s="49"/>
      <c r="M280" s="49"/>
    </row>
    <row r="281" spans="11:13">
      <c r="K281" s="45"/>
      <c r="L281" s="49"/>
      <c r="M281" s="49"/>
    </row>
    <row r="282" spans="11:13">
      <c r="K282" s="45"/>
      <c r="L282" s="49"/>
      <c r="M282" s="49"/>
    </row>
    <row r="283" spans="11:13">
      <c r="K283" s="45"/>
      <c r="L283" s="49"/>
      <c r="M283" s="49"/>
    </row>
    <row r="284" spans="11:13">
      <c r="K284" s="45"/>
      <c r="L284" s="49"/>
      <c r="M284" s="49"/>
    </row>
    <row r="285" spans="11:13">
      <c r="K285" s="45"/>
      <c r="L285" s="49"/>
      <c r="M285" s="49"/>
    </row>
    <row r="286" spans="11:13">
      <c r="K286" s="45"/>
      <c r="L286" s="49"/>
      <c r="M286" s="49"/>
    </row>
    <row r="287" spans="11:13">
      <c r="K287" s="45"/>
      <c r="L287" s="49"/>
      <c r="M287" s="49"/>
    </row>
    <row r="288" spans="11:13">
      <c r="K288" s="45"/>
      <c r="L288" s="49"/>
      <c r="M288" s="49"/>
    </row>
  </sheetData>
  <autoFilter ref="A5:L182"/>
  <sortState ref="A6:G174">
    <sortCondition ref="D6:D174"/>
  </sortState>
  <mergeCells count="3">
    <mergeCell ref="I3:K3"/>
    <mergeCell ref="A4:D4"/>
    <mergeCell ref="B181:F181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69"/>
  <sheetViews>
    <sheetView topLeftCell="C1" zoomScale="115" zoomScaleNormal="115" workbookViewId="0">
      <pane ySplit="4" topLeftCell="A40" activePane="bottomLeft" state="frozenSplit"/>
      <selection pane="bottomLeft" activeCell="N61" sqref="N61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5302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5311</v>
      </c>
      <c r="B5" s="343" t="s">
        <v>2731</v>
      </c>
      <c r="C5" s="343" t="s">
        <v>5198</v>
      </c>
      <c r="D5" s="431"/>
      <c r="E5" s="431"/>
      <c r="F5" s="431"/>
      <c r="G5" s="344">
        <v>-13500.08</v>
      </c>
      <c r="H5" s="931"/>
      <c r="I5" s="399"/>
      <c r="J5" s="336"/>
      <c r="K5" s="337"/>
      <c r="L5" s="337"/>
      <c r="M5" s="637" t="s">
        <v>138</v>
      </c>
      <c r="N5" s="909" t="s">
        <v>5273</v>
      </c>
      <c r="O5" s="909" t="s">
        <v>141</v>
      </c>
      <c r="P5" s="339" t="s">
        <v>5495</v>
      </c>
      <c r="Q5" s="642"/>
      <c r="R5" s="29"/>
    </row>
    <row r="6" spans="1:18" s="24" customFormat="1" ht="12.75">
      <c r="A6" s="343" t="s">
        <v>5311</v>
      </c>
      <c r="B6" s="343" t="s">
        <v>2731</v>
      </c>
      <c r="C6" s="343" t="s">
        <v>4858</v>
      </c>
      <c r="D6" s="431"/>
      <c r="E6" s="431"/>
      <c r="F6" s="431"/>
      <c r="G6" s="344">
        <v>-11456.16</v>
      </c>
      <c r="H6" s="931"/>
      <c r="I6" s="399"/>
      <c r="J6" s="336"/>
      <c r="K6" s="337"/>
      <c r="L6" s="337"/>
      <c r="M6" s="637" t="s">
        <v>138</v>
      </c>
      <c r="N6" s="909" t="s">
        <v>4897</v>
      </c>
      <c r="O6" s="909" t="s">
        <v>134</v>
      </c>
      <c r="P6" s="339" t="s">
        <v>5495</v>
      </c>
      <c r="Q6" s="642"/>
      <c r="R6" s="29"/>
    </row>
    <row r="7" spans="1:18" s="24" customFormat="1" ht="12.75">
      <c r="A7" s="343" t="s">
        <v>5332</v>
      </c>
      <c r="B7" s="343" t="s">
        <v>2731</v>
      </c>
      <c r="C7" s="343" t="s">
        <v>4982</v>
      </c>
      <c r="D7" s="932"/>
      <c r="E7" s="932"/>
      <c r="F7" s="932"/>
      <c r="G7" s="344">
        <v>-7927.44</v>
      </c>
      <c r="H7" s="931"/>
      <c r="I7" s="399"/>
      <c r="J7" s="336"/>
      <c r="K7" s="337"/>
      <c r="L7" s="337"/>
      <c r="M7" s="637" t="s">
        <v>138</v>
      </c>
      <c r="N7" s="909" t="s">
        <v>5031</v>
      </c>
      <c r="O7" s="909" t="s">
        <v>136</v>
      </c>
      <c r="P7" s="339" t="s">
        <v>5498</v>
      </c>
      <c r="Q7" s="642"/>
      <c r="R7" s="29"/>
    </row>
    <row r="8" spans="1:18" s="24" customFormat="1" ht="12.75">
      <c r="A8" s="343" t="s">
        <v>5332</v>
      </c>
      <c r="B8" s="343" t="s">
        <v>2731</v>
      </c>
      <c r="C8" s="343" t="s">
        <v>4160</v>
      </c>
      <c r="D8" s="932"/>
      <c r="E8" s="932"/>
      <c r="F8" s="932"/>
      <c r="G8" s="344">
        <v>-9100.2000000000007</v>
      </c>
      <c r="H8" s="931"/>
      <c r="I8" s="399"/>
      <c r="J8" s="336"/>
      <c r="K8" s="337"/>
      <c r="L8" s="337"/>
      <c r="M8" s="637" t="s">
        <v>138</v>
      </c>
      <c r="N8" s="909" t="s">
        <v>4195</v>
      </c>
      <c r="O8" s="909" t="s">
        <v>136</v>
      </c>
      <c r="P8" s="339" t="s">
        <v>5498</v>
      </c>
      <c r="Q8" s="642"/>
      <c r="R8" s="29"/>
    </row>
    <row r="9" spans="1:18" s="24" customFormat="1" ht="12.75">
      <c r="A9" s="343" t="s">
        <v>5343</v>
      </c>
      <c r="B9" s="343" t="s">
        <v>2731</v>
      </c>
      <c r="C9" s="343" t="s">
        <v>5184</v>
      </c>
      <c r="D9" s="932"/>
      <c r="E9" s="932"/>
      <c r="F9" s="932"/>
      <c r="G9" s="344">
        <v>-7200.12</v>
      </c>
      <c r="H9" s="931" t="s">
        <v>133</v>
      </c>
      <c r="I9" s="399"/>
      <c r="J9" s="336"/>
      <c r="K9" s="337"/>
      <c r="L9" s="337"/>
      <c r="M9" s="637" t="s">
        <v>138</v>
      </c>
      <c r="N9" s="909" t="s">
        <v>5237</v>
      </c>
      <c r="O9" s="909" t="s">
        <v>2905</v>
      </c>
      <c r="P9" s="339" t="s">
        <v>5500</v>
      </c>
      <c r="Q9" s="642"/>
      <c r="R9" s="29"/>
    </row>
    <row r="10" spans="1:18" s="24" customFormat="1" ht="12.75">
      <c r="A10" s="445" t="s">
        <v>5303</v>
      </c>
      <c r="B10" s="445" t="s">
        <v>2834</v>
      </c>
      <c r="C10" s="478" t="s">
        <v>5304</v>
      </c>
      <c r="D10" s="478"/>
      <c r="E10" s="478"/>
      <c r="F10" s="478"/>
      <c r="G10" s="422">
        <v>1241.2</v>
      </c>
      <c r="H10" s="335"/>
      <c r="I10" s="399"/>
      <c r="J10" s="336"/>
      <c r="K10" s="337"/>
      <c r="L10" s="337"/>
      <c r="M10" s="637" t="s">
        <v>138</v>
      </c>
      <c r="N10" s="909" t="s">
        <v>5352</v>
      </c>
      <c r="O10" s="909" t="s">
        <v>136</v>
      </c>
      <c r="P10" s="339" t="s">
        <v>5493</v>
      </c>
      <c r="Q10" s="642"/>
      <c r="R10" s="29"/>
    </row>
    <row r="11" spans="1:18" s="24" customFormat="1" ht="12.75">
      <c r="A11" s="445" t="s">
        <v>5303</v>
      </c>
      <c r="B11" s="445" t="s">
        <v>2834</v>
      </c>
      <c r="C11" s="478" t="s">
        <v>5305</v>
      </c>
      <c r="D11" s="478"/>
      <c r="E11" s="478"/>
      <c r="F11" s="478"/>
      <c r="G11" s="422">
        <v>1241.2</v>
      </c>
      <c r="H11" s="335"/>
      <c r="I11" s="399"/>
      <c r="J11" s="336"/>
      <c r="K11" s="337"/>
      <c r="L11" s="337"/>
      <c r="M11" s="637" t="s">
        <v>138</v>
      </c>
      <c r="N11" s="909" t="s">
        <v>5353</v>
      </c>
      <c r="O11" s="909" t="s">
        <v>457</v>
      </c>
      <c r="P11" s="339" t="s">
        <v>5493</v>
      </c>
      <c r="Q11" s="642"/>
      <c r="R11" s="29"/>
    </row>
    <row r="12" spans="1:18" s="24" customFormat="1" ht="12.75">
      <c r="A12" s="445" t="s">
        <v>5303</v>
      </c>
      <c r="B12" s="445" t="s">
        <v>2834</v>
      </c>
      <c r="C12" s="478" t="s">
        <v>5306</v>
      </c>
      <c r="D12" s="478"/>
      <c r="E12" s="478"/>
      <c r="F12" s="478"/>
      <c r="G12" s="422">
        <v>1241.2</v>
      </c>
      <c r="H12" s="335"/>
      <c r="I12" s="399"/>
      <c r="J12" s="336"/>
      <c r="K12" s="337"/>
      <c r="L12" s="337"/>
      <c r="M12" s="637" t="s">
        <v>138</v>
      </c>
      <c r="N12" s="909" t="s">
        <v>5354</v>
      </c>
      <c r="O12" s="909" t="s">
        <v>457</v>
      </c>
      <c r="P12" s="339" t="s">
        <v>5493</v>
      </c>
      <c r="Q12" s="642"/>
      <c r="R12" s="29"/>
    </row>
    <row r="13" spans="1:18" s="24" customFormat="1" ht="12.75">
      <c r="A13" s="445" t="s">
        <v>5303</v>
      </c>
      <c r="B13" s="445" t="s">
        <v>2834</v>
      </c>
      <c r="C13" s="478" t="s">
        <v>5307</v>
      </c>
      <c r="D13" s="478"/>
      <c r="E13" s="478"/>
      <c r="F13" s="478"/>
      <c r="G13" s="422">
        <v>1241.2</v>
      </c>
      <c r="H13" s="335"/>
      <c r="I13" s="399"/>
      <c r="J13" s="336"/>
      <c r="K13" s="337"/>
      <c r="L13" s="337"/>
      <c r="M13" s="637" t="s">
        <v>138</v>
      </c>
      <c r="N13" s="909" t="s">
        <v>5355</v>
      </c>
      <c r="O13" s="909" t="s">
        <v>457</v>
      </c>
      <c r="P13" s="339" t="s">
        <v>5493</v>
      </c>
      <c r="Q13" s="642"/>
      <c r="R13" s="29"/>
    </row>
    <row r="14" spans="1:18" s="24" customFormat="1" ht="12.75">
      <c r="A14" s="445" t="s">
        <v>5303</v>
      </c>
      <c r="B14" s="445" t="s">
        <v>2834</v>
      </c>
      <c r="C14" s="478" t="s">
        <v>5308</v>
      </c>
      <c r="D14" s="478"/>
      <c r="E14" s="478"/>
      <c r="F14" s="478"/>
      <c r="G14" s="422">
        <v>1241.2</v>
      </c>
      <c r="H14" s="335"/>
      <c r="I14" s="399"/>
      <c r="J14" s="336"/>
      <c r="K14" s="337"/>
      <c r="L14" s="337"/>
      <c r="M14" s="637" t="s">
        <v>138</v>
      </c>
      <c r="N14" s="909" t="s">
        <v>5356</v>
      </c>
      <c r="O14" s="909" t="s">
        <v>457</v>
      </c>
      <c r="P14" s="339" t="s">
        <v>5493</v>
      </c>
      <c r="Q14" s="642"/>
      <c r="R14" s="29"/>
    </row>
    <row r="15" spans="1:18" s="24" customFormat="1" ht="12.75">
      <c r="A15" s="445" t="s">
        <v>5303</v>
      </c>
      <c r="B15" s="445" t="s">
        <v>2834</v>
      </c>
      <c r="C15" s="478" t="s">
        <v>5309</v>
      </c>
      <c r="D15" s="478"/>
      <c r="E15" s="478"/>
      <c r="F15" s="478"/>
      <c r="G15" s="422">
        <v>1241.2</v>
      </c>
      <c r="H15" s="335"/>
      <c r="I15" s="399"/>
      <c r="J15" s="336"/>
      <c r="K15" s="337"/>
      <c r="L15" s="337"/>
      <c r="M15" s="637" t="s">
        <v>138</v>
      </c>
      <c r="N15" s="909" t="s">
        <v>5357</v>
      </c>
      <c r="O15" s="909" t="s">
        <v>457</v>
      </c>
      <c r="P15" s="339" t="s">
        <v>5493</v>
      </c>
      <c r="Q15" s="642"/>
      <c r="R15" s="29"/>
    </row>
    <row r="16" spans="1:18" s="24" customFormat="1" ht="12.75">
      <c r="A16" s="445" t="s">
        <v>5303</v>
      </c>
      <c r="B16" s="445" t="s">
        <v>2834</v>
      </c>
      <c r="C16" s="478" t="s">
        <v>5310</v>
      </c>
      <c r="D16" s="478"/>
      <c r="E16" s="478"/>
      <c r="F16" s="478"/>
      <c r="G16" s="422">
        <v>1241.2</v>
      </c>
      <c r="H16" s="335"/>
      <c r="I16" s="399"/>
      <c r="J16" s="336"/>
      <c r="K16" s="337"/>
      <c r="L16" s="337"/>
      <c r="M16" s="637" t="s">
        <v>138</v>
      </c>
      <c r="N16" s="909" t="s">
        <v>5358</v>
      </c>
      <c r="O16" s="909" t="s">
        <v>457</v>
      </c>
      <c r="P16" s="339" t="s">
        <v>5493</v>
      </c>
      <c r="Q16" s="642"/>
      <c r="R16" s="29"/>
    </row>
    <row r="17" spans="1:18" s="24" customFormat="1" ht="12.75">
      <c r="A17" s="445" t="s">
        <v>5311</v>
      </c>
      <c r="B17" s="445" t="s">
        <v>2834</v>
      </c>
      <c r="C17" s="478" t="s">
        <v>5312</v>
      </c>
      <c r="D17" s="478"/>
      <c r="E17" s="478"/>
      <c r="F17" s="478"/>
      <c r="G17" s="422">
        <v>1241.2</v>
      </c>
      <c r="H17" s="335"/>
      <c r="I17" s="399"/>
      <c r="J17" s="336"/>
      <c r="K17" s="337"/>
      <c r="L17" s="337"/>
      <c r="M17" s="637" t="s">
        <v>138</v>
      </c>
      <c r="N17" s="909" t="s">
        <v>5359</v>
      </c>
      <c r="O17" s="909" t="s">
        <v>136</v>
      </c>
      <c r="P17" s="339" t="s">
        <v>5494</v>
      </c>
      <c r="Q17" s="642"/>
      <c r="R17" s="29"/>
    </row>
    <row r="18" spans="1:18" s="24" customFormat="1" ht="12.75">
      <c r="A18" s="445" t="s">
        <v>5311</v>
      </c>
      <c r="B18" s="445" t="s">
        <v>2834</v>
      </c>
      <c r="C18" s="478" t="s">
        <v>5313</v>
      </c>
      <c r="D18" s="478"/>
      <c r="E18" s="478"/>
      <c r="F18" s="478"/>
      <c r="G18" s="422">
        <v>1241.2</v>
      </c>
      <c r="H18" s="335"/>
      <c r="I18" s="399"/>
      <c r="J18" s="336"/>
      <c r="K18" s="337"/>
      <c r="L18" s="337"/>
      <c r="M18" s="637" t="s">
        <v>138</v>
      </c>
      <c r="N18" s="909" t="s">
        <v>5360</v>
      </c>
      <c r="O18" s="909" t="s">
        <v>136</v>
      </c>
      <c r="P18" s="339" t="s">
        <v>5494</v>
      </c>
      <c r="Q18" s="642"/>
      <c r="R18" s="29"/>
    </row>
    <row r="19" spans="1:18" s="24" customFormat="1" ht="12.75">
      <c r="A19" s="445" t="s">
        <v>5311</v>
      </c>
      <c r="B19" s="445" t="s">
        <v>2834</v>
      </c>
      <c r="C19" s="478" t="s">
        <v>5314</v>
      </c>
      <c r="D19" s="478"/>
      <c r="E19" s="478"/>
      <c r="F19" s="478"/>
      <c r="G19" s="422">
        <v>1241.2</v>
      </c>
      <c r="H19" s="335"/>
      <c r="I19" s="399"/>
      <c r="J19" s="336"/>
      <c r="K19" s="337"/>
      <c r="L19" s="337"/>
      <c r="M19" s="637" t="s">
        <v>138</v>
      </c>
      <c r="N19" s="909" t="s">
        <v>5361</v>
      </c>
      <c r="O19" s="909" t="s">
        <v>136</v>
      </c>
      <c r="P19" s="339" t="s">
        <v>5494</v>
      </c>
      <c r="Q19" s="642"/>
      <c r="R19" s="29"/>
    </row>
    <row r="20" spans="1:18" s="24" customFormat="1" ht="12.75">
      <c r="A20" s="445" t="s">
        <v>5315</v>
      </c>
      <c r="B20" s="445" t="s">
        <v>2834</v>
      </c>
      <c r="C20" s="478" t="s">
        <v>5316</v>
      </c>
      <c r="D20" s="478"/>
      <c r="E20" s="478"/>
      <c r="F20" s="478"/>
      <c r="G20" s="422">
        <v>1241.2</v>
      </c>
      <c r="H20" s="335"/>
      <c r="I20" s="399"/>
      <c r="J20" s="336"/>
      <c r="K20" s="337"/>
      <c r="L20" s="337"/>
      <c r="M20" s="637" t="s">
        <v>138</v>
      </c>
      <c r="N20" s="909" t="s">
        <v>5362</v>
      </c>
      <c r="O20" s="909" t="s">
        <v>457</v>
      </c>
      <c r="P20" s="339" t="s">
        <v>5496</v>
      </c>
      <c r="Q20" s="642"/>
      <c r="R20" s="29"/>
    </row>
    <row r="21" spans="1:18" s="24" customFormat="1" ht="12.75">
      <c r="A21" s="445" t="s">
        <v>5315</v>
      </c>
      <c r="B21" s="445" t="s">
        <v>2834</v>
      </c>
      <c r="C21" s="478" t="s">
        <v>5317</v>
      </c>
      <c r="D21" s="478"/>
      <c r="E21" s="478"/>
      <c r="F21" s="478"/>
      <c r="G21" s="422">
        <v>1241.2</v>
      </c>
      <c r="H21" s="335"/>
      <c r="I21" s="399"/>
      <c r="J21" s="336"/>
      <c r="K21" s="337"/>
      <c r="L21" s="337"/>
      <c r="M21" s="637" t="s">
        <v>138</v>
      </c>
      <c r="N21" s="909" t="s">
        <v>5363</v>
      </c>
      <c r="O21" s="909" t="s">
        <v>457</v>
      </c>
      <c r="P21" s="339" t="s">
        <v>5496</v>
      </c>
      <c r="Q21" s="642"/>
      <c r="R21" s="29"/>
    </row>
    <row r="22" spans="1:18" s="24" customFormat="1" ht="12.75">
      <c r="A22" s="445" t="s">
        <v>5315</v>
      </c>
      <c r="B22" s="445" t="s">
        <v>2834</v>
      </c>
      <c r="C22" s="478" t="s">
        <v>5318</v>
      </c>
      <c r="D22" s="478"/>
      <c r="E22" s="478"/>
      <c r="F22" s="478"/>
      <c r="G22" s="422">
        <v>1241.2</v>
      </c>
      <c r="H22" s="335"/>
      <c r="I22" s="399"/>
      <c r="J22" s="336"/>
      <c r="K22" s="337"/>
      <c r="L22" s="337"/>
      <c r="M22" s="637" t="s">
        <v>138</v>
      </c>
      <c r="N22" s="909" t="s">
        <v>5364</v>
      </c>
      <c r="O22" s="909" t="s">
        <v>136</v>
      </c>
      <c r="P22" s="339" t="s">
        <v>5496</v>
      </c>
      <c r="Q22" s="642"/>
      <c r="R22" s="29"/>
    </row>
    <row r="23" spans="1:18" s="24" customFormat="1" ht="12.75">
      <c r="A23" s="445" t="s">
        <v>5315</v>
      </c>
      <c r="B23" s="445" t="s">
        <v>2834</v>
      </c>
      <c r="C23" s="478" t="s">
        <v>5319</v>
      </c>
      <c r="D23" s="478"/>
      <c r="E23" s="478"/>
      <c r="F23" s="478"/>
      <c r="G23" s="422">
        <v>1241.2</v>
      </c>
      <c r="H23" s="335"/>
      <c r="I23" s="399"/>
      <c r="J23" s="336"/>
      <c r="K23" s="337"/>
      <c r="L23" s="337"/>
      <c r="M23" s="637" t="s">
        <v>138</v>
      </c>
      <c r="N23" s="909" t="s">
        <v>5365</v>
      </c>
      <c r="O23" s="909" t="s">
        <v>457</v>
      </c>
      <c r="P23" s="339" t="s">
        <v>5496</v>
      </c>
      <c r="Q23" s="642"/>
      <c r="R23" s="29"/>
    </row>
    <row r="24" spans="1:18" s="24" customFormat="1" ht="12.75">
      <c r="A24" s="445" t="s">
        <v>5315</v>
      </c>
      <c r="B24" s="445" t="s">
        <v>2834</v>
      </c>
      <c r="C24" s="478" t="s">
        <v>5320</v>
      </c>
      <c r="D24" s="478"/>
      <c r="E24" s="478"/>
      <c r="F24" s="478"/>
      <c r="G24" s="422">
        <v>1241.2</v>
      </c>
      <c r="H24" s="335"/>
      <c r="I24" s="399"/>
      <c r="J24" s="336"/>
      <c r="K24" s="337"/>
      <c r="L24" s="337"/>
      <c r="M24" s="637" t="s">
        <v>138</v>
      </c>
      <c r="N24" s="909" t="s">
        <v>5366</v>
      </c>
      <c r="O24" s="909" t="s">
        <v>457</v>
      </c>
      <c r="P24" s="339" t="s">
        <v>5496</v>
      </c>
      <c r="Q24" s="642"/>
      <c r="R24" s="29"/>
    </row>
    <row r="25" spans="1:18" s="24" customFormat="1" ht="12.75">
      <c r="A25" s="445" t="s">
        <v>5315</v>
      </c>
      <c r="B25" s="445" t="s">
        <v>2834</v>
      </c>
      <c r="C25" s="478" t="s">
        <v>5321</v>
      </c>
      <c r="D25" s="478"/>
      <c r="E25" s="478"/>
      <c r="F25" s="478"/>
      <c r="G25" s="422">
        <v>1241.2</v>
      </c>
      <c r="H25" s="335"/>
      <c r="I25" s="399"/>
      <c r="J25" s="336"/>
      <c r="K25" s="337"/>
      <c r="L25" s="337"/>
      <c r="M25" s="637" t="s">
        <v>138</v>
      </c>
      <c r="N25" s="909" t="s">
        <v>5367</v>
      </c>
      <c r="O25" s="909" t="s">
        <v>136</v>
      </c>
      <c r="P25" s="339" t="s">
        <v>5496</v>
      </c>
      <c r="Q25" s="642"/>
      <c r="R25" s="29"/>
    </row>
    <row r="26" spans="1:18" s="24" customFormat="1" ht="12.75">
      <c r="A26" s="445" t="s">
        <v>5315</v>
      </c>
      <c r="B26" s="445" t="s">
        <v>2834</v>
      </c>
      <c r="C26" s="478" t="s">
        <v>5322</v>
      </c>
      <c r="D26" s="478"/>
      <c r="E26" s="478"/>
      <c r="F26" s="478"/>
      <c r="G26" s="422">
        <v>1241.2</v>
      </c>
      <c r="H26" s="335"/>
      <c r="I26" s="399"/>
      <c r="J26" s="336"/>
      <c r="K26" s="337"/>
      <c r="L26" s="337"/>
      <c r="M26" s="637" t="s">
        <v>138</v>
      </c>
      <c r="N26" s="909" t="s">
        <v>5368</v>
      </c>
      <c r="O26" s="909" t="s">
        <v>136</v>
      </c>
      <c r="P26" s="339" t="s">
        <v>5496</v>
      </c>
      <c r="Q26" s="642"/>
      <c r="R26" s="29"/>
    </row>
    <row r="27" spans="1:18" s="24" customFormat="1" ht="12.75">
      <c r="A27" s="445" t="s">
        <v>5315</v>
      </c>
      <c r="B27" s="445" t="s">
        <v>2834</v>
      </c>
      <c r="C27" s="478" t="s">
        <v>5323</v>
      </c>
      <c r="D27" s="478"/>
      <c r="E27" s="478"/>
      <c r="F27" s="478"/>
      <c r="G27" s="422">
        <v>1241.2</v>
      </c>
      <c r="H27" s="335"/>
      <c r="I27" s="399"/>
      <c r="J27" s="336"/>
      <c r="K27" s="337"/>
      <c r="L27" s="337"/>
      <c r="M27" s="637" t="s">
        <v>138</v>
      </c>
      <c r="N27" s="909" t="s">
        <v>5369</v>
      </c>
      <c r="O27" s="909" t="s">
        <v>457</v>
      </c>
      <c r="P27" s="339" t="s">
        <v>5496</v>
      </c>
      <c r="Q27" s="642"/>
      <c r="R27" s="29"/>
    </row>
    <row r="28" spans="1:18" s="24" customFormat="1" ht="12.75">
      <c r="A28" s="445" t="s">
        <v>5315</v>
      </c>
      <c r="B28" s="445" t="s">
        <v>2834</v>
      </c>
      <c r="C28" s="478" t="s">
        <v>5324</v>
      </c>
      <c r="D28" s="478"/>
      <c r="E28" s="478"/>
      <c r="F28" s="478"/>
      <c r="G28" s="422">
        <v>1241.2</v>
      </c>
      <c r="H28" s="335"/>
      <c r="I28" s="399"/>
      <c r="J28" s="336"/>
      <c r="K28" s="337"/>
      <c r="L28" s="337"/>
      <c r="M28" s="637" t="s">
        <v>138</v>
      </c>
      <c r="N28" s="909" t="s">
        <v>5370</v>
      </c>
      <c r="O28" s="909" t="s">
        <v>2905</v>
      </c>
      <c r="P28" s="339" t="s">
        <v>5496</v>
      </c>
      <c r="Q28" s="642"/>
      <c r="R28" s="29"/>
    </row>
    <row r="29" spans="1:18" s="24" customFormat="1" ht="12.75">
      <c r="A29" s="445" t="s">
        <v>5315</v>
      </c>
      <c r="B29" s="445" t="s">
        <v>2834</v>
      </c>
      <c r="C29" s="478" t="s">
        <v>5325</v>
      </c>
      <c r="D29" s="478"/>
      <c r="E29" s="478"/>
      <c r="F29" s="478"/>
      <c r="G29" s="422">
        <v>1241.2</v>
      </c>
      <c r="H29" s="335"/>
      <c r="I29" s="399"/>
      <c r="J29" s="336"/>
      <c r="K29" s="337"/>
      <c r="L29" s="337"/>
      <c r="M29" s="637" t="s">
        <v>138</v>
      </c>
      <c r="N29" s="909" t="s">
        <v>5371</v>
      </c>
      <c r="O29" s="909" t="s">
        <v>2905</v>
      </c>
      <c r="P29" s="339" t="s">
        <v>5496</v>
      </c>
      <c r="Q29" s="642"/>
      <c r="R29" s="29"/>
    </row>
    <row r="30" spans="1:18" s="24" customFormat="1" ht="12.75">
      <c r="A30" s="445" t="s">
        <v>5315</v>
      </c>
      <c r="B30" s="445" t="s">
        <v>2834</v>
      </c>
      <c r="C30" s="478" t="s">
        <v>5326</v>
      </c>
      <c r="D30" s="478"/>
      <c r="E30" s="478"/>
      <c r="F30" s="478"/>
      <c r="G30" s="422">
        <v>1241.2</v>
      </c>
      <c r="H30" s="335"/>
      <c r="I30" s="399"/>
      <c r="J30" s="336"/>
      <c r="K30" s="337"/>
      <c r="L30" s="337"/>
      <c r="M30" s="637" t="s">
        <v>138</v>
      </c>
      <c r="N30" s="909" t="s">
        <v>5372</v>
      </c>
      <c r="O30" s="909" t="s">
        <v>2905</v>
      </c>
      <c r="P30" s="339" t="s">
        <v>5496</v>
      </c>
      <c r="Q30" s="642"/>
      <c r="R30" s="29"/>
    </row>
    <row r="31" spans="1:18" s="24" customFormat="1" ht="12.75">
      <c r="A31" s="445" t="s">
        <v>5315</v>
      </c>
      <c r="B31" s="445" t="s">
        <v>2834</v>
      </c>
      <c r="C31" s="478" t="s">
        <v>5327</v>
      </c>
      <c r="D31" s="478"/>
      <c r="E31" s="478"/>
      <c r="F31" s="478"/>
      <c r="G31" s="422">
        <v>1241.2</v>
      </c>
      <c r="H31" s="335"/>
      <c r="I31" s="399"/>
      <c r="J31" s="336"/>
      <c r="K31" s="337"/>
      <c r="L31" s="337"/>
      <c r="M31" s="637" t="s">
        <v>138</v>
      </c>
      <c r="N31" s="909" t="s">
        <v>5373</v>
      </c>
      <c r="O31" s="909" t="s">
        <v>2905</v>
      </c>
      <c r="P31" s="339" t="s">
        <v>5496</v>
      </c>
      <c r="Q31" s="642"/>
      <c r="R31" s="29"/>
    </row>
    <row r="32" spans="1:18" s="24" customFormat="1" ht="12.75">
      <c r="A32" s="445" t="s">
        <v>5315</v>
      </c>
      <c r="B32" s="445" t="s">
        <v>2834</v>
      </c>
      <c r="C32" s="478" t="s">
        <v>5328</v>
      </c>
      <c r="D32" s="478"/>
      <c r="E32" s="478"/>
      <c r="F32" s="478"/>
      <c r="G32" s="422">
        <v>1241.2</v>
      </c>
      <c r="H32" s="335"/>
      <c r="I32" s="399"/>
      <c r="J32" s="336"/>
      <c r="K32" s="337"/>
      <c r="L32" s="337"/>
      <c r="M32" s="637" t="s">
        <v>138</v>
      </c>
      <c r="N32" s="909" t="s">
        <v>5374</v>
      </c>
      <c r="O32" s="909" t="s">
        <v>2905</v>
      </c>
      <c r="P32" s="339" t="s">
        <v>5496</v>
      </c>
      <c r="Q32" s="642"/>
      <c r="R32" s="29"/>
    </row>
    <row r="33" spans="1:18" s="24" customFormat="1" ht="12.75">
      <c r="A33" s="445" t="s">
        <v>5315</v>
      </c>
      <c r="B33" s="445" t="s">
        <v>2834</v>
      </c>
      <c r="C33" s="478" t="s">
        <v>5329</v>
      </c>
      <c r="D33" s="478"/>
      <c r="E33" s="478"/>
      <c r="F33" s="478"/>
      <c r="G33" s="422">
        <v>1241.2</v>
      </c>
      <c r="H33" s="335"/>
      <c r="I33" s="399"/>
      <c r="J33" s="336"/>
      <c r="K33" s="337"/>
      <c r="L33" s="337"/>
      <c r="M33" s="637" t="s">
        <v>138</v>
      </c>
      <c r="N33" s="909" t="s">
        <v>5375</v>
      </c>
      <c r="O33" s="909" t="s">
        <v>2905</v>
      </c>
      <c r="P33" s="339" t="s">
        <v>5496</v>
      </c>
      <c r="Q33" s="642"/>
      <c r="R33" s="29"/>
    </row>
    <row r="34" spans="1:18" s="24" customFormat="1" ht="12.75">
      <c r="A34" s="445" t="s">
        <v>5315</v>
      </c>
      <c r="B34" s="445" t="s">
        <v>2834</v>
      </c>
      <c r="C34" s="478" t="s">
        <v>5330</v>
      </c>
      <c r="D34" s="478"/>
      <c r="E34" s="478"/>
      <c r="F34" s="478"/>
      <c r="G34" s="422">
        <v>1241.2</v>
      </c>
      <c r="H34" s="335"/>
      <c r="I34" s="399"/>
      <c r="J34" s="336"/>
      <c r="K34" s="337"/>
      <c r="L34" s="337"/>
      <c r="M34" s="637" t="s">
        <v>138</v>
      </c>
      <c r="N34" s="909" t="s">
        <v>5376</v>
      </c>
      <c r="O34" s="909" t="s">
        <v>565</v>
      </c>
      <c r="P34" s="339" t="s">
        <v>5496</v>
      </c>
      <c r="Q34" s="642"/>
      <c r="R34" s="29"/>
    </row>
    <row r="35" spans="1:18" s="24" customFormat="1" ht="12.75">
      <c r="A35" s="445" t="s">
        <v>5315</v>
      </c>
      <c r="B35" s="445" t="s">
        <v>2834</v>
      </c>
      <c r="C35" s="478" t="s">
        <v>5331</v>
      </c>
      <c r="D35" s="478"/>
      <c r="E35" s="478"/>
      <c r="F35" s="478"/>
      <c r="G35" s="422">
        <v>1241.2</v>
      </c>
      <c r="H35" s="335"/>
      <c r="I35" s="399"/>
      <c r="J35" s="336"/>
      <c r="K35" s="337"/>
      <c r="L35" s="337"/>
      <c r="M35" s="637" t="s">
        <v>138</v>
      </c>
      <c r="N35" s="909" t="s">
        <v>5377</v>
      </c>
      <c r="O35" s="909" t="s">
        <v>565</v>
      </c>
      <c r="P35" s="339" t="s">
        <v>5496</v>
      </c>
      <c r="Q35" s="642"/>
      <c r="R35" s="29"/>
    </row>
    <row r="36" spans="1:18" s="24" customFormat="1" ht="12.75">
      <c r="A36" s="445" t="s">
        <v>5343</v>
      </c>
      <c r="B36" s="445" t="s">
        <v>2834</v>
      </c>
      <c r="C36" s="478" t="s">
        <v>5346</v>
      </c>
      <c r="D36" s="478"/>
      <c r="E36" s="478"/>
      <c r="F36" s="478"/>
      <c r="G36" s="446">
        <v>1241.2</v>
      </c>
      <c r="H36" s="335"/>
      <c r="I36" s="399"/>
      <c r="J36" s="336"/>
      <c r="K36" s="337"/>
      <c r="L36" s="337"/>
      <c r="M36" s="637" t="s">
        <v>138</v>
      </c>
      <c r="N36" s="909" t="s">
        <v>5378</v>
      </c>
      <c r="O36" s="909" t="s">
        <v>141</v>
      </c>
      <c r="P36" s="339" t="s">
        <v>5499</v>
      </c>
      <c r="Q36" s="642"/>
      <c r="R36" s="29"/>
    </row>
    <row r="37" spans="1:18" s="24" customFormat="1" ht="12.75">
      <c r="A37" s="445" t="s">
        <v>5343</v>
      </c>
      <c r="B37" s="445" t="s">
        <v>2834</v>
      </c>
      <c r="C37" s="478" t="s">
        <v>5347</v>
      </c>
      <c r="D37" s="478"/>
      <c r="E37" s="478"/>
      <c r="F37" s="478"/>
      <c r="G37" s="446">
        <v>1241.2</v>
      </c>
      <c r="H37" s="335"/>
      <c r="I37" s="399"/>
      <c r="J37" s="336"/>
      <c r="K37" s="337"/>
      <c r="L37" s="337"/>
      <c r="M37" s="637" t="s">
        <v>138</v>
      </c>
      <c r="N37" s="909" t="s">
        <v>5379</v>
      </c>
      <c r="O37" s="909" t="s">
        <v>141</v>
      </c>
      <c r="P37" s="339" t="s">
        <v>5499</v>
      </c>
      <c r="Q37" s="642"/>
      <c r="R37" s="29"/>
    </row>
    <row r="38" spans="1:18" s="24" customFormat="1" ht="12.75">
      <c r="A38" s="445" t="s">
        <v>5343</v>
      </c>
      <c r="B38" s="445" t="s">
        <v>2834</v>
      </c>
      <c r="C38" s="478" t="s">
        <v>5348</v>
      </c>
      <c r="D38" s="478"/>
      <c r="E38" s="478"/>
      <c r="F38" s="478"/>
      <c r="G38" s="446">
        <v>1241.2</v>
      </c>
      <c r="H38" s="335"/>
      <c r="I38" s="399"/>
      <c r="J38" s="336"/>
      <c r="K38" s="337"/>
      <c r="L38" s="337"/>
      <c r="M38" s="637" t="s">
        <v>138</v>
      </c>
      <c r="N38" s="909" t="s">
        <v>5380</v>
      </c>
      <c r="O38" s="909" t="s">
        <v>141</v>
      </c>
      <c r="P38" s="339" t="s">
        <v>5499</v>
      </c>
      <c r="Q38" s="642"/>
      <c r="R38" s="29"/>
    </row>
    <row r="39" spans="1:18" s="24" customFormat="1" ht="12.75">
      <c r="A39" s="445" t="s">
        <v>5343</v>
      </c>
      <c r="B39" s="445" t="s">
        <v>2834</v>
      </c>
      <c r="C39" s="478" t="s">
        <v>5349</v>
      </c>
      <c r="D39" s="478"/>
      <c r="E39" s="478"/>
      <c r="F39" s="478"/>
      <c r="G39" s="446">
        <v>1241.2</v>
      </c>
      <c r="H39" s="335"/>
      <c r="I39" s="399"/>
      <c r="J39" s="336"/>
      <c r="K39" s="337"/>
      <c r="L39" s="337"/>
      <c r="M39" s="637" t="s">
        <v>138</v>
      </c>
      <c r="N39" s="909" t="s">
        <v>5381</v>
      </c>
      <c r="O39" s="909" t="s">
        <v>565</v>
      </c>
      <c r="P39" s="339" t="s">
        <v>5499</v>
      </c>
      <c r="Q39" s="642"/>
      <c r="R39" s="29"/>
    </row>
    <row r="40" spans="1:18" s="24" customFormat="1" ht="12.75">
      <c r="A40" s="445" t="s">
        <v>5343</v>
      </c>
      <c r="B40" s="445" t="s">
        <v>2834</v>
      </c>
      <c r="C40" s="478" t="s">
        <v>5350</v>
      </c>
      <c r="D40" s="478"/>
      <c r="E40" s="478"/>
      <c r="F40" s="478"/>
      <c r="G40" s="446">
        <v>1241.2</v>
      </c>
      <c r="H40" s="335"/>
      <c r="I40" s="399"/>
      <c r="J40" s="336"/>
      <c r="K40" s="337"/>
      <c r="L40" s="337"/>
      <c r="M40" s="637" t="s">
        <v>138</v>
      </c>
      <c r="N40" s="909" t="s">
        <v>5382</v>
      </c>
      <c r="O40" s="909" t="s">
        <v>457</v>
      </c>
      <c r="P40" s="339" t="s">
        <v>5499</v>
      </c>
      <c r="Q40" s="642"/>
      <c r="R40" s="29"/>
    </row>
    <row r="41" spans="1:18" s="24" customFormat="1" ht="12.75">
      <c r="A41" s="445" t="s">
        <v>5343</v>
      </c>
      <c r="B41" s="445" t="s">
        <v>2834</v>
      </c>
      <c r="C41" s="478" t="s">
        <v>5351</v>
      </c>
      <c r="D41" s="478"/>
      <c r="E41" s="478"/>
      <c r="F41" s="478"/>
      <c r="G41" s="446">
        <v>1241.2</v>
      </c>
      <c r="H41" s="335"/>
      <c r="I41" s="399"/>
      <c r="J41" s="336"/>
      <c r="K41" s="337"/>
      <c r="L41" s="337"/>
      <c r="M41" s="637" t="s">
        <v>138</v>
      </c>
      <c r="N41" s="909" t="s">
        <v>5383</v>
      </c>
      <c r="O41" s="909" t="s">
        <v>383</v>
      </c>
      <c r="P41" s="339" t="s">
        <v>5499</v>
      </c>
      <c r="Q41" s="642"/>
      <c r="R41" s="29"/>
    </row>
    <row r="42" spans="1:18" s="24" customFormat="1" ht="12.75">
      <c r="A42" t="s">
        <v>5332</v>
      </c>
      <c r="B42" t="s">
        <v>2834</v>
      </c>
      <c r="C42" s="786" t="s">
        <v>4864</v>
      </c>
      <c r="D42" s="579"/>
      <c r="E42" s="579"/>
      <c r="F42" s="579"/>
      <c r="G42" s="353">
        <v>4499.6400000000003</v>
      </c>
      <c r="H42" s="335"/>
      <c r="I42" s="399"/>
      <c r="J42" s="336"/>
      <c r="K42" s="337"/>
      <c r="L42" s="337"/>
      <c r="M42" s="637" t="s">
        <v>138</v>
      </c>
      <c r="N42" s="909" t="s">
        <v>4885</v>
      </c>
      <c r="O42" s="909" t="s">
        <v>2905</v>
      </c>
      <c r="P42" s="339" t="s">
        <v>5497</v>
      </c>
      <c r="Q42" s="642"/>
      <c r="R42" s="29"/>
    </row>
    <row r="43" spans="1:18" s="24" customFormat="1" ht="12.75">
      <c r="A43" t="s">
        <v>5332</v>
      </c>
      <c r="B43" t="s">
        <v>2834</v>
      </c>
      <c r="C43" s="786" t="s">
        <v>4605</v>
      </c>
      <c r="D43" s="579"/>
      <c r="E43" s="579"/>
      <c r="F43" s="579"/>
      <c r="G43" s="353">
        <v>4499.6400000000003</v>
      </c>
      <c r="H43" s="335"/>
      <c r="I43" s="399"/>
      <c r="J43" s="336"/>
      <c r="K43" s="337"/>
      <c r="L43" s="337"/>
      <c r="M43" s="637" t="s">
        <v>138</v>
      </c>
      <c r="N43" s="909" t="s">
        <v>4664</v>
      </c>
      <c r="O43" s="909" t="s">
        <v>2905</v>
      </c>
      <c r="P43" s="339" t="s">
        <v>5497</v>
      </c>
      <c r="Q43" s="642"/>
      <c r="R43" s="29"/>
    </row>
    <row r="44" spans="1:18" s="24" customFormat="1" ht="12.75">
      <c r="A44" t="s">
        <v>5343</v>
      </c>
      <c r="B44" t="s">
        <v>2834</v>
      </c>
      <c r="C44" s="786" t="s">
        <v>5174</v>
      </c>
      <c r="D44" s="579"/>
      <c r="E44" s="579"/>
      <c r="F44" s="579"/>
      <c r="G44" s="353">
        <v>4499.6400000000003</v>
      </c>
      <c r="H44" s="335"/>
      <c r="I44" s="399"/>
      <c r="J44" s="336"/>
      <c r="K44" s="337"/>
      <c r="L44" s="337"/>
      <c r="M44" s="637" t="s">
        <v>138</v>
      </c>
      <c r="N44" s="909" t="s">
        <v>5232</v>
      </c>
      <c r="O44" s="909" t="s">
        <v>2905</v>
      </c>
      <c r="P44" s="339" t="s">
        <v>5499</v>
      </c>
      <c r="Q44" s="642"/>
      <c r="R44" s="29"/>
    </row>
    <row r="45" spans="1:18" s="24" customFormat="1" ht="12.75">
      <c r="A45" t="s">
        <v>5343</v>
      </c>
      <c r="B45" t="s">
        <v>2834</v>
      </c>
      <c r="C45" s="786" t="s">
        <v>5345</v>
      </c>
      <c r="D45" s="579"/>
      <c r="E45" s="579"/>
      <c r="F45" s="579"/>
      <c r="G45" s="353">
        <v>4499.6400000000003</v>
      </c>
      <c r="H45" s="335"/>
      <c r="I45" s="399"/>
      <c r="J45" s="336"/>
      <c r="K45" s="337"/>
      <c r="L45" s="337"/>
      <c r="M45" s="637" t="s">
        <v>138</v>
      </c>
      <c r="N45" s="909" t="s">
        <v>5384</v>
      </c>
      <c r="O45" s="909" t="s">
        <v>2905</v>
      </c>
      <c r="P45" s="339" t="s">
        <v>5499</v>
      </c>
      <c r="Q45" s="642"/>
      <c r="R45" s="29"/>
    </row>
    <row r="46" spans="1:18" s="24" customFormat="1" ht="12.75">
      <c r="A46" t="s">
        <v>5343</v>
      </c>
      <c r="B46" t="s">
        <v>2834</v>
      </c>
      <c r="C46" s="786" t="s">
        <v>5184</v>
      </c>
      <c r="D46" s="579"/>
      <c r="E46" s="579"/>
      <c r="F46" s="579"/>
      <c r="G46" s="353">
        <v>4499.6400000000003</v>
      </c>
      <c r="H46" s="335" t="s">
        <v>133</v>
      </c>
      <c r="I46" s="399"/>
      <c r="J46" s="336"/>
      <c r="K46" s="337"/>
      <c r="L46" s="337"/>
      <c r="M46" s="637" t="s">
        <v>138</v>
      </c>
      <c r="N46" s="909" t="s">
        <v>5237</v>
      </c>
      <c r="O46" s="909" t="s">
        <v>2905</v>
      </c>
      <c r="P46" s="339" t="s">
        <v>5499</v>
      </c>
      <c r="Q46" s="642"/>
      <c r="R46" s="29"/>
    </row>
    <row r="47" spans="1:18" s="24" customFormat="1" ht="12.75">
      <c r="A47" t="s">
        <v>5332</v>
      </c>
      <c r="B47" t="s">
        <v>2834</v>
      </c>
      <c r="C47" s="786" t="s">
        <v>3644</v>
      </c>
      <c r="D47" s="579"/>
      <c r="E47" s="579"/>
      <c r="F47" s="579"/>
      <c r="G47" s="353">
        <v>7200.12</v>
      </c>
      <c r="H47" s="335"/>
      <c r="I47" s="399"/>
      <c r="J47" s="336"/>
      <c r="K47" s="337"/>
      <c r="L47" s="337"/>
      <c r="M47" s="637" t="s">
        <v>138</v>
      </c>
      <c r="N47" s="909" t="s">
        <v>3673</v>
      </c>
      <c r="O47" s="909" t="s">
        <v>2905</v>
      </c>
      <c r="P47" s="339" t="s">
        <v>5497</v>
      </c>
      <c r="Q47" s="642"/>
      <c r="R47" s="29"/>
    </row>
    <row r="48" spans="1:18" s="24" customFormat="1" ht="12.75">
      <c r="A48" t="s">
        <v>5332</v>
      </c>
      <c r="B48" t="s">
        <v>2834</v>
      </c>
      <c r="C48" s="786" t="s">
        <v>4516</v>
      </c>
      <c r="D48" s="579"/>
      <c r="E48" s="579"/>
      <c r="F48" s="579"/>
      <c r="G48" s="353">
        <v>7200.12</v>
      </c>
      <c r="H48" s="335"/>
      <c r="I48" s="399"/>
      <c r="J48" s="336"/>
      <c r="K48" s="337"/>
      <c r="L48" s="337"/>
      <c r="M48" s="637" t="s">
        <v>138</v>
      </c>
      <c r="N48" s="909" t="s">
        <v>4553</v>
      </c>
      <c r="O48" s="909" t="s">
        <v>2905</v>
      </c>
      <c r="P48" s="339" t="s">
        <v>5497</v>
      </c>
      <c r="Q48" s="642"/>
      <c r="R48" s="29"/>
    </row>
    <row r="49" spans="1:18" s="24" customFormat="1" ht="12.75">
      <c r="A49" t="s">
        <v>5332</v>
      </c>
      <c r="B49" t="s">
        <v>2834</v>
      </c>
      <c r="C49" s="786" t="s">
        <v>5342</v>
      </c>
      <c r="D49" s="579"/>
      <c r="E49" s="579"/>
      <c r="F49" s="579"/>
      <c r="G49" s="353">
        <v>7200.12</v>
      </c>
      <c r="H49" s="335"/>
      <c r="I49" s="399"/>
      <c r="J49" s="336"/>
      <c r="K49" s="337"/>
      <c r="L49" s="337"/>
      <c r="M49" s="637" t="s">
        <v>138</v>
      </c>
      <c r="N49" s="909" t="s">
        <v>5385</v>
      </c>
      <c r="O49" s="909" t="s">
        <v>2905</v>
      </c>
      <c r="P49" s="339" t="s">
        <v>5497</v>
      </c>
      <c r="Q49" s="642"/>
      <c r="R49" s="29"/>
    </row>
    <row r="50" spans="1:18" s="24" customFormat="1" ht="12.75">
      <c r="A50" t="s">
        <v>5343</v>
      </c>
      <c r="B50" t="s">
        <v>2834</v>
      </c>
      <c r="C50" s="786" t="s">
        <v>4506</v>
      </c>
      <c r="D50" s="579"/>
      <c r="E50" s="579"/>
      <c r="F50" s="579"/>
      <c r="G50" s="353">
        <v>7200.12</v>
      </c>
      <c r="H50" s="335"/>
      <c r="I50" s="399"/>
      <c r="J50" s="336"/>
      <c r="K50" s="337"/>
      <c r="L50" s="337"/>
      <c r="M50" s="637" t="s">
        <v>138</v>
      </c>
      <c r="N50" s="909" t="s">
        <v>4545</v>
      </c>
      <c r="O50" s="909" t="s">
        <v>2905</v>
      </c>
      <c r="P50" s="339" t="s">
        <v>5499</v>
      </c>
      <c r="Q50" s="642"/>
      <c r="R50" s="29"/>
    </row>
    <row r="51" spans="1:18" s="24" customFormat="1" ht="12.75">
      <c r="A51" t="s">
        <v>5343</v>
      </c>
      <c r="B51" t="s">
        <v>2834</v>
      </c>
      <c r="C51" s="786" t="s">
        <v>5344</v>
      </c>
      <c r="D51" s="579"/>
      <c r="E51" s="579"/>
      <c r="F51" s="579"/>
      <c r="G51" s="353">
        <v>9100.2000000000007</v>
      </c>
      <c r="H51" s="335"/>
      <c r="I51" s="399"/>
      <c r="J51" s="336"/>
      <c r="K51" s="337"/>
      <c r="L51" s="337"/>
      <c r="M51" s="637" t="s">
        <v>138</v>
      </c>
      <c r="N51" s="909" t="s">
        <v>5386</v>
      </c>
      <c r="O51" s="909" t="s">
        <v>136</v>
      </c>
      <c r="P51" s="339" t="s">
        <v>5499</v>
      </c>
      <c r="Q51" s="642"/>
      <c r="R51" s="29"/>
    </row>
    <row r="52" spans="1:18" s="24" customFormat="1" ht="12.75">
      <c r="A52" t="s">
        <v>5332</v>
      </c>
      <c r="B52" t="s">
        <v>2834</v>
      </c>
      <c r="C52" s="786" t="s">
        <v>4359</v>
      </c>
      <c r="D52" s="579"/>
      <c r="E52" s="579"/>
      <c r="F52" s="579"/>
      <c r="G52" s="353">
        <v>9459.7999999999993</v>
      </c>
      <c r="H52" s="335"/>
      <c r="I52" s="399"/>
      <c r="J52" s="336"/>
      <c r="K52" s="337"/>
      <c r="L52" s="337"/>
      <c r="M52" s="637" t="s">
        <v>138</v>
      </c>
      <c r="N52" s="909" t="s">
        <v>4403</v>
      </c>
      <c r="O52" s="909" t="s">
        <v>136</v>
      </c>
      <c r="P52" s="339" t="s">
        <v>5497</v>
      </c>
      <c r="Q52" s="642"/>
      <c r="R52" s="29"/>
    </row>
    <row r="53" spans="1:18" s="24" customFormat="1" ht="12.75">
      <c r="A53" t="s">
        <v>5343</v>
      </c>
      <c r="B53" t="s">
        <v>2834</v>
      </c>
      <c r="C53" s="786" t="s">
        <v>4351</v>
      </c>
      <c r="D53" s="579"/>
      <c r="E53" s="579"/>
      <c r="F53" s="579"/>
      <c r="G53" s="353">
        <v>9459.7999999999993</v>
      </c>
      <c r="H53" s="335"/>
      <c r="I53" s="399"/>
      <c r="J53" s="336"/>
      <c r="K53" s="337"/>
      <c r="L53" s="337"/>
      <c r="M53" s="637" t="s">
        <v>138</v>
      </c>
      <c r="N53" s="909" t="s">
        <v>4398</v>
      </c>
      <c r="O53" s="909" t="s">
        <v>136</v>
      </c>
      <c r="P53" s="339" t="s">
        <v>5499</v>
      </c>
      <c r="Q53" s="642"/>
      <c r="R53" s="29"/>
    </row>
    <row r="54" spans="1:18" s="24" customFormat="1" ht="12.75">
      <c r="A54" t="s">
        <v>5332</v>
      </c>
      <c r="B54" t="s">
        <v>2834</v>
      </c>
      <c r="C54" s="786" t="s">
        <v>5336</v>
      </c>
      <c r="D54" s="579"/>
      <c r="E54" s="579"/>
      <c r="F54" s="579"/>
      <c r="G54" s="353">
        <v>11397</v>
      </c>
      <c r="H54" s="335"/>
      <c r="I54" s="399"/>
      <c r="J54" s="336"/>
      <c r="K54" s="337"/>
      <c r="L54" s="337"/>
      <c r="M54" s="637" t="s">
        <v>138</v>
      </c>
      <c r="N54" s="909" t="s">
        <v>5387</v>
      </c>
      <c r="O54" s="909" t="s">
        <v>242</v>
      </c>
      <c r="P54" s="339" t="s">
        <v>5497</v>
      </c>
      <c r="Q54" s="642"/>
      <c r="R54" s="29"/>
    </row>
    <row r="55" spans="1:18" s="24" customFormat="1" ht="12.75">
      <c r="A55" t="s">
        <v>5332</v>
      </c>
      <c r="B55" t="s">
        <v>2834</v>
      </c>
      <c r="C55" s="786" t="s">
        <v>5333</v>
      </c>
      <c r="D55" s="579"/>
      <c r="E55" s="579"/>
      <c r="F55" s="579"/>
      <c r="G55" s="353">
        <v>11456.16</v>
      </c>
      <c r="H55" s="335"/>
      <c r="I55" s="399"/>
      <c r="J55" s="336"/>
      <c r="K55" s="337"/>
      <c r="L55" s="337"/>
      <c r="M55" s="637" t="s">
        <v>138</v>
      </c>
      <c r="N55" s="909" t="s">
        <v>5388</v>
      </c>
      <c r="O55" s="909" t="s">
        <v>134</v>
      </c>
      <c r="P55" s="339" t="s">
        <v>5497</v>
      </c>
      <c r="Q55" s="642"/>
      <c r="R55" s="29"/>
    </row>
    <row r="56" spans="1:18" s="24" customFormat="1" ht="12.75">
      <c r="A56" t="s">
        <v>5332</v>
      </c>
      <c r="B56" t="s">
        <v>2834</v>
      </c>
      <c r="C56" s="786" t="s">
        <v>5194</v>
      </c>
      <c r="D56" s="579"/>
      <c r="E56" s="579"/>
      <c r="F56" s="579"/>
      <c r="G56" s="353">
        <v>11456.16</v>
      </c>
      <c r="H56" s="335"/>
      <c r="I56" s="399"/>
      <c r="J56" s="336"/>
      <c r="K56" s="337"/>
      <c r="L56" s="337"/>
      <c r="M56" s="637" t="s">
        <v>138</v>
      </c>
      <c r="N56" s="909" t="s">
        <v>5247</v>
      </c>
      <c r="O56" s="909" t="s">
        <v>134</v>
      </c>
      <c r="P56" s="339" t="s">
        <v>5497</v>
      </c>
      <c r="Q56" s="642"/>
      <c r="R56" s="29"/>
    </row>
    <row r="57" spans="1:18" s="24" customFormat="1" ht="12.75">
      <c r="A57" t="s">
        <v>5332</v>
      </c>
      <c r="B57" t="s">
        <v>2834</v>
      </c>
      <c r="C57" s="786" t="s">
        <v>3180</v>
      </c>
      <c r="D57" s="579"/>
      <c r="E57" s="579"/>
      <c r="F57" s="579"/>
      <c r="G57" s="353">
        <v>11699.76</v>
      </c>
      <c r="H57" s="335"/>
      <c r="I57" s="399"/>
      <c r="J57" s="336"/>
      <c r="K57" s="337"/>
      <c r="L57" s="337"/>
      <c r="M57" s="637" t="s">
        <v>138</v>
      </c>
      <c r="N57" s="909" t="s">
        <v>3237</v>
      </c>
      <c r="O57" s="909" t="s">
        <v>2905</v>
      </c>
      <c r="P57" s="339" t="s">
        <v>5497</v>
      </c>
      <c r="Q57" s="642"/>
      <c r="R57" s="29"/>
    </row>
    <row r="58" spans="1:18" s="24" customFormat="1" ht="12.75">
      <c r="A58" t="s">
        <v>5332</v>
      </c>
      <c r="B58" t="s">
        <v>2834</v>
      </c>
      <c r="C58" s="786" t="s">
        <v>4010</v>
      </c>
      <c r="D58" s="579"/>
      <c r="E58" s="579"/>
      <c r="F58" s="579"/>
      <c r="G58" s="353">
        <v>11699.76</v>
      </c>
      <c r="H58" s="335"/>
      <c r="I58" s="399"/>
      <c r="J58" s="336"/>
      <c r="K58" s="337"/>
      <c r="L58" s="337"/>
      <c r="M58" s="637" t="s">
        <v>138</v>
      </c>
      <c r="N58" s="909" t="s">
        <v>4035</v>
      </c>
      <c r="O58" s="909" t="s">
        <v>2905</v>
      </c>
      <c r="P58" s="339" t="s">
        <v>5497</v>
      </c>
      <c r="Q58" s="642"/>
      <c r="R58" s="29"/>
    </row>
    <row r="59" spans="1:18" s="24" customFormat="1" ht="12.75">
      <c r="A59" t="s">
        <v>5332</v>
      </c>
      <c r="B59" t="s">
        <v>2834</v>
      </c>
      <c r="C59" s="786" t="s">
        <v>4028</v>
      </c>
      <c r="D59" s="579"/>
      <c r="E59" s="579"/>
      <c r="F59" s="579"/>
      <c r="G59" s="353">
        <v>13366.68</v>
      </c>
      <c r="H59" s="335"/>
      <c r="I59" s="399"/>
      <c r="J59" s="336"/>
      <c r="K59" s="337"/>
      <c r="L59" s="337"/>
      <c r="M59" s="637" t="s">
        <v>138</v>
      </c>
      <c r="N59" s="909" t="s">
        <v>4048</v>
      </c>
      <c r="O59" s="909" t="s">
        <v>3895</v>
      </c>
      <c r="P59" s="339" t="s">
        <v>5497</v>
      </c>
      <c r="Q59" s="642"/>
      <c r="R59" s="29"/>
    </row>
    <row r="60" spans="1:18" s="24" customFormat="1" ht="12.75">
      <c r="A60" t="s">
        <v>5343</v>
      </c>
      <c r="B60" t="s">
        <v>2834</v>
      </c>
      <c r="C60" s="786" t="s">
        <v>4084</v>
      </c>
      <c r="D60" s="431"/>
      <c r="E60" s="431"/>
      <c r="F60" s="431"/>
      <c r="G60" s="353">
        <v>13366.68</v>
      </c>
      <c r="H60" s="335"/>
      <c r="I60" s="399"/>
      <c r="J60" s="336"/>
      <c r="K60" s="337"/>
      <c r="L60" s="337"/>
      <c r="M60" s="637" t="s">
        <v>138</v>
      </c>
      <c r="N60" s="909" t="s">
        <v>4107</v>
      </c>
      <c r="O60" s="909" t="s">
        <v>3895</v>
      </c>
      <c r="P60" s="339" t="s">
        <v>5499</v>
      </c>
      <c r="Q60" s="642"/>
      <c r="R60" s="29"/>
    </row>
    <row r="61" spans="1:18" s="24" customFormat="1" ht="12.75">
      <c r="A61" t="s">
        <v>5332</v>
      </c>
      <c r="B61" t="s">
        <v>2834</v>
      </c>
      <c r="C61" s="786" t="s">
        <v>5339</v>
      </c>
      <c r="D61" s="579"/>
      <c r="E61" s="579"/>
      <c r="F61" s="579"/>
      <c r="G61" s="353">
        <v>13500.08</v>
      </c>
      <c r="H61" s="335"/>
      <c r="I61" s="399"/>
      <c r="J61" s="336"/>
      <c r="K61" s="337"/>
      <c r="L61" s="337"/>
      <c r="M61" s="637" t="s">
        <v>138</v>
      </c>
      <c r="N61" s="909" t="s">
        <v>5389</v>
      </c>
      <c r="O61" s="909" t="s">
        <v>141</v>
      </c>
      <c r="P61" s="339" t="s">
        <v>5497</v>
      </c>
      <c r="Q61" s="642"/>
      <c r="R61" s="29"/>
    </row>
    <row r="62" spans="1:18" s="24" customFormat="1" ht="12.75">
      <c r="A62" t="s">
        <v>5332</v>
      </c>
      <c r="B62" t="s">
        <v>2834</v>
      </c>
      <c r="C62" s="786" t="s">
        <v>5341</v>
      </c>
      <c r="D62" s="579"/>
      <c r="E62" s="579"/>
      <c r="F62" s="579"/>
      <c r="G62" s="353">
        <v>13500.08</v>
      </c>
      <c r="H62" s="335"/>
      <c r="I62" s="399"/>
      <c r="J62" s="336"/>
      <c r="K62" s="337"/>
      <c r="L62" s="337"/>
      <c r="M62" s="637" t="s">
        <v>138</v>
      </c>
      <c r="N62" s="909" t="s">
        <v>5390</v>
      </c>
      <c r="O62" s="909" t="s">
        <v>141</v>
      </c>
      <c r="P62" s="339" t="s">
        <v>5497</v>
      </c>
      <c r="Q62" s="642"/>
      <c r="R62" s="29"/>
    </row>
    <row r="63" spans="1:18" s="24" customFormat="1" ht="12.75">
      <c r="A63" t="s">
        <v>5332</v>
      </c>
      <c r="B63" t="s">
        <v>2834</v>
      </c>
      <c r="C63" s="786" t="s">
        <v>5168</v>
      </c>
      <c r="D63" s="579"/>
      <c r="E63" s="579"/>
      <c r="F63" s="579"/>
      <c r="G63" s="353">
        <v>13500.08</v>
      </c>
      <c r="H63" s="335"/>
      <c r="I63" s="399"/>
      <c r="J63" s="336"/>
      <c r="K63" s="337"/>
      <c r="L63" s="337"/>
      <c r="M63" s="637" t="s">
        <v>138</v>
      </c>
      <c r="N63" s="909" t="s">
        <v>5226</v>
      </c>
      <c r="O63" s="909" t="s">
        <v>3895</v>
      </c>
      <c r="P63" s="339" t="s">
        <v>5497</v>
      </c>
      <c r="Q63" s="642"/>
      <c r="R63" s="29"/>
    </row>
    <row r="64" spans="1:18" s="24" customFormat="1" ht="12.75">
      <c r="A64" t="s">
        <v>5343</v>
      </c>
      <c r="B64" t="s">
        <v>2834</v>
      </c>
      <c r="C64" s="786" t="s">
        <v>5136</v>
      </c>
      <c r="D64" s="579"/>
      <c r="E64" s="579"/>
      <c r="F64" s="579"/>
      <c r="G64" s="353">
        <v>13500.08</v>
      </c>
      <c r="H64" s="335"/>
      <c r="I64" s="399"/>
      <c r="J64" s="336"/>
      <c r="K64" s="337"/>
      <c r="L64" s="337"/>
      <c r="M64" s="637" t="s">
        <v>138</v>
      </c>
      <c r="N64" s="909" t="s">
        <v>5208</v>
      </c>
      <c r="O64" s="909" t="s">
        <v>141</v>
      </c>
      <c r="P64" s="339" t="s">
        <v>5499</v>
      </c>
      <c r="Q64" s="642"/>
      <c r="R64" s="29"/>
    </row>
    <row r="65" spans="1:18" s="24" customFormat="1" ht="12.75">
      <c r="A65" s="341"/>
      <c r="B65" s="341"/>
      <c r="C65" s="341"/>
      <c r="D65" s="431"/>
      <c r="E65" s="431"/>
      <c r="F65" s="431"/>
      <c r="G65" s="353"/>
      <c r="H65" s="335"/>
      <c r="I65" s="399"/>
      <c r="J65" s="336"/>
      <c r="K65" s="337"/>
      <c r="L65" s="337"/>
      <c r="M65" s="637"/>
      <c r="N65" s="909"/>
      <c r="O65" s="909"/>
      <c r="P65" s="339"/>
      <c r="Q65" s="642"/>
      <c r="R65" s="29"/>
    </row>
    <row r="66" spans="1:18" s="24" customFormat="1" ht="13.5" thickBot="1">
      <c r="A66" s="499"/>
      <c r="B66" s="431"/>
      <c r="C66"/>
      <c r="D66" s="334"/>
      <c r="E66" s="333"/>
      <c r="F66" s="333"/>
      <c r="G66" s="2"/>
      <c r="H66" s="335"/>
      <c r="I66" s="399"/>
      <c r="J66" s="336"/>
      <c r="K66" s="337"/>
      <c r="L66" s="337"/>
      <c r="M66" s="338"/>
      <c r="N66" s="339"/>
      <c r="O66" s="339"/>
      <c r="P66" s="339"/>
      <c r="Q66" s="28"/>
      <c r="R66" s="29"/>
    </row>
    <row r="67" spans="1:18" s="32" customFormat="1" ht="12.75" thickBot="1">
      <c r="A67" s="39"/>
      <c r="B67" s="10"/>
      <c r="C67" s="10"/>
      <c r="D67" s="72">
        <f>SUM(D5:D66)</f>
        <v>0</v>
      </c>
      <c r="E67" s="10"/>
      <c r="F67" s="10"/>
      <c r="G67" s="72">
        <f>SUM(G5:G66)</f>
        <v>208295.39999999991</v>
      </c>
      <c r="H67" s="22"/>
      <c r="I67" s="72">
        <f>SUM(I5:I66)</f>
        <v>0</v>
      </c>
      <c r="J67" s="72">
        <f>SUM(J5:J66)</f>
        <v>0</v>
      </c>
      <c r="K67" s="36"/>
      <c r="L67" s="10"/>
      <c r="M67" s="34"/>
      <c r="N67" s="37" t="s">
        <v>223</v>
      </c>
      <c r="O67" s="38">
        <f>SUM(I67:K67)</f>
        <v>0</v>
      </c>
      <c r="Q67" s="33"/>
      <c r="R67" s="9"/>
    </row>
    <row r="68" spans="1:18" s="32" customFormat="1">
      <c r="A68" s="39"/>
      <c r="B68" s="10"/>
      <c r="C68" s="559"/>
      <c r="D68" s="10"/>
      <c r="E68" s="10"/>
      <c r="F68" s="10"/>
      <c r="G68" s="1044">
        <f>SUBTOTAL(9,G10:G41)</f>
        <v>39718.399999999994</v>
      </c>
      <c r="H68" s="22"/>
      <c r="I68" s="10"/>
      <c r="J68" s="10"/>
      <c r="K68" s="10"/>
      <c r="L68" s="10"/>
      <c r="M68" s="34"/>
      <c r="N68" s="35"/>
      <c r="O68" s="31"/>
      <c r="Q68" s="33"/>
      <c r="R68" s="9"/>
    </row>
    <row r="69" spans="1:18">
      <c r="G69" s="1045">
        <f>+G68/1.16</f>
        <v>34240</v>
      </c>
    </row>
  </sheetData>
  <autoFilter ref="A4:R67"/>
  <sortState ref="A11:G64">
    <sortCondition ref="G11:G64"/>
  </sortState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topLeftCell="A40" workbookViewId="0">
      <selection activeCell="H63" sqref="H63"/>
    </sheetView>
  </sheetViews>
  <sheetFormatPr baseColWidth="10" defaultRowHeight="12.75"/>
  <cols>
    <col min="6" max="6" width="19.7109375" bestFit="1" customWidth="1"/>
  </cols>
  <sheetData>
    <row r="1" spans="1:8">
      <c r="A1" t="s">
        <v>5303</v>
      </c>
      <c r="B1">
        <v>7400225318</v>
      </c>
      <c r="C1" t="s">
        <v>2742</v>
      </c>
      <c r="D1" t="s">
        <v>5304</v>
      </c>
      <c r="E1" t="s">
        <v>157</v>
      </c>
      <c r="F1" t="s">
        <v>2834</v>
      </c>
      <c r="G1" s="2">
        <v>1241.2</v>
      </c>
      <c r="H1" t="s">
        <v>5120</v>
      </c>
    </row>
    <row r="2" spans="1:8">
      <c r="A2" t="s">
        <v>5303</v>
      </c>
      <c r="B2">
        <v>7400225321</v>
      </c>
      <c r="C2" t="s">
        <v>2742</v>
      </c>
      <c r="D2" t="s">
        <v>5305</v>
      </c>
      <c r="E2" t="s">
        <v>157</v>
      </c>
      <c r="F2" t="s">
        <v>2834</v>
      </c>
      <c r="G2" s="2">
        <v>1241.2</v>
      </c>
      <c r="H2" t="s">
        <v>5120</v>
      </c>
    </row>
    <row r="3" spans="1:8">
      <c r="A3" t="s">
        <v>5303</v>
      </c>
      <c r="B3">
        <v>7400225324</v>
      </c>
      <c r="C3" t="s">
        <v>2742</v>
      </c>
      <c r="D3" t="s">
        <v>5306</v>
      </c>
      <c r="E3" t="s">
        <v>157</v>
      </c>
      <c r="F3" t="s">
        <v>2834</v>
      </c>
      <c r="G3" s="2">
        <v>1241.2</v>
      </c>
      <c r="H3" t="s">
        <v>5120</v>
      </c>
    </row>
    <row r="4" spans="1:8">
      <c r="A4" t="s">
        <v>5303</v>
      </c>
      <c r="B4">
        <v>7400225327</v>
      </c>
      <c r="C4" t="s">
        <v>2742</v>
      </c>
      <c r="D4" t="s">
        <v>5307</v>
      </c>
      <c r="E4" t="s">
        <v>157</v>
      </c>
      <c r="F4" t="s">
        <v>2834</v>
      </c>
      <c r="G4" s="2">
        <v>1241.2</v>
      </c>
      <c r="H4" t="s">
        <v>5120</v>
      </c>
    </row>
    <row r="5" spans="1:8">
      <c r="A5" t="s">
        <v>5303</v>
      </c>
      <c r="B5">
        <v>7400225330</v>
      </c>
      <c r="C5" t="s">
        <v>2742</v>
      </c>
      <c r="D5" t="s">
        <v>5308</v>
      </c>
      <c r="E5" t="s">
        <v>157</v>
      </c>
      <c r="F5" t="s">
        <v>2834</v>
      </c>
      <c r="G5" s="2">
        <v>1241.2</v>
      </c>
      <c r="H5" t="s">
        <v>5120</v>
      </c>
    </row>
    <row r="6" spans="1:8">
      <c r="A6" t="s">
        <v>5303</v>
      </c>
      <c r="B6">
        <v>7400225333</v>
      </c>
      <c r="C6" t="s">
        <v>2742</v>
      </c>
      <c r="D6" t="s">
        <v>5309</v>
      </c>
      <c r="E6" t="s">
        <v>157</v>
      </c>
      <c r="F6" t="s">
        <v>2834</v>
      </c>
      <c r="G6" s="2">
        <v>1241.2</v>
      </c>
      <c r="H6" t="s">
        <v>5120</v>
      </c>
    </row>
    <row r="7" spans="1:8">
      <c r="A7" t="s">
        <v>5303</v>
      </c>
      <c r="B7">
        <v>7400225336</v>
      </c>
      <c r="C7" t="s">
        <v>2742</v>
      </c>
      <c r="D7" t="s">
        <v>5310</v>
      </c>
      <c r="E7" t="s">
        <v>157</v>
      </c>
      <c r="F7" t="s">
        <v>2834</v>
      </c>
      <c r="G7" s="2">
        <v>1241.2</v>
      </c>
      <c r="H7" t="s">
        <v>5120</v>
      </c>
    </row>
    <row r="8" spans="1:8">
      <c r="A8" t="s">
        <v>5311</v>
      </c>
      <c r="B8">
        <v>7300042881</v>
      </c>
      <c r="C8" t="s">
        <v>2730</v>
      </c>
      <c r="D8" t="s">
        <v>5198</v>
      </c>
      <c r="E8" t="s">
        <v>5148</v>
      </c>
      <c r="F8" t="s">
        <v>2731</v>
      </c>
      <c r="G8" s="2">
        <v>-13500.08</v>
      </c>
      <c r="H8" t="s">
        <v>3446</v>
      </c>
    </row>
    <row r="9" spans="1:8">
      <c r="A9" t="s">
        <v>5311</v>
      </c>
      <c r="B9">
        <v>7300042883</v>
      </c>
      <c r="C9" t="s">
        <v>2730</v>
      </c>
      <c r="D9" t="s">
        <v>4858</v>
      </c>
      <c r="E9" t="s">
        <v>5119</v>
      </c>
      <c r="F9" t="s">
        <v>2731</v>
      </c>
      <c r="G9" s="2">
        <v>-11456.16</v>
      </c>
      <c r="H9" t="s">
        <v>3446</v>
      </c>
    </row>
    <row r="10" spans="1:8">
      <c r="A10" t="s">
        <v>5311</v>
      </c>
      <c r="B10">
        <v>7400225545</v>
      </c>
      <c r="C10" t="s">
        <v>2742</v>
      </c>
      <c r="D10" t="s">
        <v>5312</v>
      </c>
      <c r="E10" t="s">
        <v>157</v>
      </c>
      <c r="F10" t="s">
        <v>2834</v>
      </c>
      <c r="G10" s="2">
        <v>1241.2</v>
      </c>
      <c r="H10" t="s">
        <v>5120</v>
      </c>
    </row>
    <row r="11" spans="1:8">
      <c r="A11" t="s">
        <v>5311</v>
      </c>
      <c r="B11">
        <v>7400225547</v>
      </c>
      <c r="C11" t="s">
        <v>2742</v>
      </c>
      <c r="D11" t="s">
        <v>5313</v>
      </c>
      <c r="E11" t="s">
        <v>157</v>
      </c>
      <c r="F11" t="s">
        <v>2834</v>
      </c>
      <c r="G11" s="2">
        <v>1241.2</v>
      </c>
      <c r="H11" t="s">
        <v>5120</v>
      </c>
    </row>
    <row r="12" spans="1:8">
      <c r="A12" t="s">
        <v>5311</v>
      </c>
      <c r="B12">
        <v>7400225551</v>
      </c>
      <c r="C12" t="s">
        <v>2742</v>
      </c>
      <c r="D12" t="s">
        <v>5314</v>
      </c>
      <c r="E12" t="s">
        <v>157</v>
      </c>
      <c r="F12" t="s">
        <v>2834</v>
      </c>
      <c r="G12" s="2">
        <v>1241.2</v>
      </c>
      <c r="H12" t="s">
        <v>5120</v>
      </c>
    </row>
    <row r="13" spans="1:8">
      <c r="A13" t="s">
        <v>5315</v>
      </c>
      <c r="B13">
        <v>7400226867</v>
      </c>
      <c r="C13" t="s">
        <v>2742</v>
      </c>
      <c r="D13" t="s">
        <v>5316</v>
      </c>
      <c r="E13" t="s">
        <v>157</v>
      </c>
      <c r="F13" t="s">
        <v>2834</v>
      </c>
      <c r="G13" s="2">
        <v>1241.2</v>
      </c>
      <c r="H13" t="s">
        <v>5120</v>
      </c>
    </row>
    <row r="14" spans="1:8">
      <c r="A14" t="s">
        <v>5315</v>
      </c>
      <c r="B14">
        <v>7400226870</v>
      </c>
      <c r="C14" t="s">
        <v>2742</v>
      </c>
      <c r="D14" t="s">
        <v>5317</v>
      </c>
      <c r="E14" t="s">
        <v>157</v>
      </c>
      <c r="F14" t="s">
        <v>2834</v>
      </c>
      <c r="G14" s="2">
        <v>1241.2</v>
      </c>
      <c r="H14" t="s">
        <v>5120</v>
      </c>
    </row>
    <row r="15" spans="1:8">
      <c r="A15" t="s">
        <v>5315</v>
      </c>
      <c r="B15">
        <v>7400226873</v>
      </c>
      <c r="C15" t="s">
        <v>2742</v>
      </c>
      <c r="D15" t="s">
        <v>5318</v>
      </c>
      <c r="E15" t="s">
        <v>157</v>
      </c>
      <c r="F15" t="s">
        <v>2834</v>
      </c>
      <c r="G15" s="2">
        <v>1241.2</v>
      </c>
      <c r="H15" t="s">
        <v>5120</v>
      </c>
    </row>
    <row r="16" spans="1:8">
      <c r="A16" t="s">
        <v>5315</v>
      </c>
      <c r="B16">
        <v>7400226876</v>
      </c>
      <c r="C16" t="s">
        <v>2742</v>
      </c>
      <c r="D16" t="s">
        <v>5319</v>
      </c>
      <c r="E16" t="s">
        <v>157</v>
      </c>
      <c r="F16" t="s">
        <v>2834</v>
      </c>
      <c r="G16" s="2">
        <v>1241.2</v>
      </c>
      <c r="H16" t="s">
        <v>5120</v>
      </c>
    </row>
    <row r="17" spans="1:8">
      <c r="A17" t="s">
        <v>5315</v>
      </c>
      <c r="B17">
        <v>7400226879</v>
      </c>
      <c r="C17" t="s">
        <v>2742</v>
      </c>
      <c r="D17" t="s">
        <v>5320</v>
      </c>
      <c r="E17" t="s">
        <v>157</v>
      </c>
      <c r="F17" t="s">
        <v>2834</v>
      </c>
      <c r="G17" s="2">
        <v>1241.2</v>
      </c>
      <c r="H17" t="s">
        <v>5120</v>
      </c>
    </row>
    <row r="18" spans="1:8">
      <c r="A18" t="s">
        <v>5315</v>
      </c>
      <c r="B18">
        <v>7400226881</v>
      </c>
      <c r="C18" t="s">
        <v>2742</v>
      </c>
      <c r="D18" t="s">
        <v>5321</v>
      </c>
      <c r="E18" t="s">
        <v>157</v>
      </c>
      <c r="F18" t="s">
        <v>2834</v>
      </c>
      <c r="G18" s="2">
        <v>1241.2</v>
      </c>
      <c r="H18" t="s">
        <v>5120</v>
      </c>
    </row>
    <row r="19" spans="1:8">
      <c r="A19" t="s">
        <v>5315</v>
      </c>
      <c r="B19">
        <v>7400226883</v>
      </c>
      <c r="C19" t="s">
        <v>2742</v>
      </c>
      <c r="D19" t="s">
        <v>5322</v>
      </c>
      <c r="E19" t="s">
        <v>157</v>
      </c>
      <c r="F19" t="s">
        <v>2834</v>
      </c>
      <c r="G19" s="2">
        <v>1241.2</v>
      </c>
      <c r="H19" t="s">
        <v>5120</v>
      </c>
    </row>
    <row r="20" spans="1:8">
      <c r="A20" t="s">
        <v>5315</v>
      </c>
      <c r="B20">
        <v>7400226885</v>
      </c>
      <c r="C20" t="s">
        <v>2742</v>
      </c>
      <c r="D20" t="s">
        <v>5323</v>
      </c>
      <c r="E20" t="s">
        <v>157</v>
      </c>
      <c r="F20" t="s">
        <v>2834</v>
      </c>
      <c r="G20" s="2">
        <v>1241.2</v>
      </c>
      <c r="H20" t="s">
        <v>5120</v>
      </c>
    </row>
    <row r="21" spans="1:8">
      <c r="A21" t="s">
        <v>5315</v>
      </c>
      <c r="B21">
        <v>7400226887</v>
      </c>
      <c r="C21" t="s">
        <v>2742</v>
      </c>
      <c r="D21" t="s">
        <v>5324</v>
      </c>
      <c r="E21" t="s">
        <v>157</v>
      </c>
      <c r="F21" t="s">
        <v>2834</v>
      </c>
      <c r="G21" s="2">
        <v>1241.2</v>
      </c>
      <c r="H21" t="s">
        <v>5120</v>
      </c>
    </row>
    <row r="22" spans="1:8">
      <c r="A22" t="s">
        <v>5315</v>
      </c>
      <c r="B22">
        <v>7400226889</v>
      </c>
      <c r="C22" t="s">
        <v>2742</v>
      </c>
      <c r="D22" t="s">
        <v>5325</v>
      </c>
      <c r="E22" t="s">
        <v>157</v>
      </c>
      <c r="F22" t="s">
        <v>2834</v>
      </c>
      <c r="G22" s="2">
        <v>1241.2</v>
      </c>
      <c r="H22" t="s">
        <v>5120</v>
      </c>
    </row>
    <row r="23" spans="1:8">
      <c r="A23" t="s">
        <v>5315</v>
      </c>
      <c r="B23">
        <v>7400226891</v>
      </c>
      <c r="C23" t="s">
        <v>2742</v>
      </c>
      <c r="D23" t="s">
        <v>5326</v>
      </c>
      <c r="E23" t="s">
        <v>157</v>
      </c>
      <c r="F23" t="s">
        <v>2834</v>
      </c>
      <c r="G23" s="2">
        <v>1241.2</v>
      </c>
      <c r="H23" t="s">
        <v>5120</v>
      </c>
    </row>
    <row r="24" spans="1:8">
      <c r="A24" t="s">
        <v>5315</v>
      </c>
      <c r="B24">
        <v>7400226894</v>
      </c>
      <c r="C24" t="s">
        <v>2742</v>
      </c>
      <c r="D24" t="s">
        <v>5327</v>
      </c>
      <c r="E24" t="s">
        <v>157</v>
      </c>
      <c r="F24" t="s">
        <v>2834</v>
      </c>
      <c r="G24" s="2">
        <v>1241.2</v>
      </c>
      <c r="H24" t="s">
        <v>5120</v>
      </c>
    </row>
    <row r="25" spans="1:8">
      <c r="A25" t="s">
        <v>5315</v>
      </c>
      <c r="B25">
        <v>7400226896</v>
      </c>
      <c r="C25" t="s">
        <v>2742</v>
      </c>
      <c r="D25" t="s">
        <v>5328</v>
      </c>
      <c r="E25" t="s">
        <v>157</v>
      </c>
      <c r="F25" t="s">
        <v>2834</v>
      </c>
      <c r="G25" s="2">
        <v>1241.2</v>
      </c>
      <c r="H25" t="s">
        <v>5120</v>
      </c>
    </row>
    <row r="26" spans="1:8">
      <c r="A26" t="s">
        <v>5315</v>
      </c>
      <c r="B26">
        <v>7400226898</v>
      </c>
      <c r="C26" t="s">
        <v>2742</v>
      </c>
      <c r="D26" t="s">
        <v>5329</v>
      </c>
      <c r="E26" t="s">
        <v>157</v>
      </c>
      <c r="F26" t="s">
        <v>2834</v>
      </c>
      <c r="G26" s="2">
        <v>1241.2</v>
      </c>
      <c r="H26" t="s">
        <v>5120</v>
      </c>
    </row>
    <row r="27" spans="1:8">
      <c r="A27" t="s">
        <v>5315</v>
      </c>
      <c r="B27">
        <v>7400226901</v>
      </c>
      <c r="C27" t="s">
        <v>2742</v>
      </c>
      <c r="D27" t="s">
        <v>5330</v>
      </c>
      <c r="E27" t="s">
        <v>157</v>
      </c>
      <c r="F27" t="s">
        <v>2834</v>
      </c>
      <c r="G27" s="2">
        <v>1241.2</v>
      </c>
      <c r="H27" t="s">
        <v>5120</v>
      </c>
    </row>
    <row r="28" spans="1:8">
      <c r="A28" t="s">
        <v>5315</v>
      </c>
      <c r="B28">
        <v>7400226904</v>
      </c>
      <c r="C28" t="s">
        <v>2742</v>
      </c>
      <c r="D28" t="s">
        <v>5331</v>
      </c>
      <c r="E28" t="s">
        <v>157</v>
      </c>
      <c r="F28" t="s">
        <v>2834</v>
      </c>
      <c r="G28" s="2">
        <v>1241.2</v>
      </c>
      <c r="H28" t="s">
        <v>5120</v>
      </c>
    </row>
    <row r="29" spans="1:8">
      <c r="A29" t="s">
        <v>5332</v>
      </c>
      <c r="B29">
        <v>7300043673</v>
      </c>
      <c r="C29" t="s">
        <v>2730</v>
      </c>
      <c r="D29" t="s">
        <v>4982</v>
      </c>
      <c r="E29" t="s">
        <v>5126</v>
      </c>
      <c r="F29" t="s">
        <v>2731</v>
      </c>
      <c r="G29" s="2">
        <v>-7927.44</v>
      </c>
      <c r="H29" t="s">
        <v>3446</v>
      </c>
    </row>
    <row r="30" spans="1:8">
      <c r="A30" t="s">
        <v>5332</v>
      </c>
      <c r="B30">
        <v>7300043674</v>
      </c>
      <c r="C30" t="s">
        <v>2730</v>
      </c>
      <c r="D30" t="s">
        <v>4160</v>
      </c>
      <c r="E30" t="s">
        <v>5180</v>
      </c>
      <c r="F30" t="s">
        <v>2731</v>
      </c>
      <c r="G30" s="2">
        <v>-9100.2000000000007</v>
      </c>
      <c r="H30" t="s">
        <v>3446</v>
      </c>
    </row>
    <row r="31" spans="1:8">
      <c r="A31" t="s">
        <v>5332</v>
      </c>
      <c r="B31">
        <v>7400231119</v>
      </c>
      <c r="C31" t="s">
        <v>2742</v>
      </c>
      <c r="D31" t="s">
        <v>5333</v>
      </c>
      <c r="E31" t="s">
        <v>5334</v>
      </c>
      <c r="F31" t="s">
        <v>2834</v>
      </c>
      <c r="G31" s="2">
        <v>11456.16</v>
      </c>
      <c r="H31" t="s">
        <v>5120</v>
      </c>
    </row>
    <row r="32" spans="1:8">
      <c r="A32" t="s">
        <v>5332</v>
      </c>
      <c r="B32">
        <v>7400231122</v>
      </c>
      <c r="C32" t="s">
        <v>2742</v>
      </c>
      <c r="D32" t="s">
        <v>5194</v>
      </c>
      <c r="E32" t="s">
        <v>5335</v>
      </c>
      <c r="F32" t="s">
        <v>2834</v>
      </c>
      <c r="G32" s="2">
        <v>11456.16</v>
      </c>
      <c r="H32" t="s">
        <v>5120</v>
      </c>
    </row>
    <row r="33" spans="1:8">
      <c r="A33" t="s">
        <v>5332</v>
      </c>
      <c r="B33">
        <v>7400231125</v>
      </c>
      <c r="C33" t="s">
        <v>2742</v>
      </c>
      <c r="D33" t="s">
        <v>5336</v>
      </c>
      <c r="E33" t="s">
        <v>5337</v>
      </c>
      <c r="F33" t="s">
        <v>2834</v>
      </c>
      <c r="G33" s="2">
        <v>11397</v>
      </c>
      <c r="H33" t="s">
        <v>5120</v>
      </c>
    </row>
    <row r="34" spans="1:8">
      <c r="A34" t="s">
        <v>5332</v>
      </c>
      <c r="B34">
        <v>7400231128</v>
      </c>
      <c r="C34" t="s">
        <v>2742</v>
      </c>
      <c r="D34" t="s">
        <v>4359</v>
      </c>
      <c r="E34" t="s">
        <v>5338</v>
      </c>
      <c r="F34" t="s">
        <v>2834</v>
      </c>
      <c r="G34" s="2">
        <v>9459.7999999999993</v>
      </c>
      <c r="H34" t="s">
        <v>5120</v>
      </c>
    </row>
    <row r="35" spans="1:8">
      <c r="A35" t="s">
        <v>5332</v>
      </c>
      <c r="B35">
        <v>7400231131</v>
      </c>
      <c r="C35" t="s">
        <v>2742</v>
      </c>
      <c r="D35" t="s">
        <v>3180</v>
      </c>
      <c r="E35" t="s">
        <v>5338</v>
      </c>
      <c r="F35" t="s">
        <v>2834</v>
      </c>
      <c r="G35" s="2">
        <v>11699.76</v>
      </c>
      <c r="H35" t="s">
        <v>5120</v>
      </c>
    </row>
    <row r="36" spans="1:8">
      <c r="A36" t="s">
        <v>5332</v>
      </c>
      <c r="B36">
        <v>7400231134</v>
      </c>
      <c r="C36" t="s">
        <v>2742</v>
      </c>
      <c r="D36" t="s">
        <v>3644</v>
      </c>
      <c r="E36" t="s">
        <v>5338</v>
      </c>
      <c r="F36" t="s">
        <v>2834</v>
      </c>
      <c r="G36" s="2">
        <v>7200.12</v>
      </c>
      <c r="H36" t="s">
        <v>5120</v>
      </c>
    </row>
    <row r="37" spans="1:8">
      <c r="A37" t="s">
        <v>5332</v>
      </c>
      <c r="B37">
        <v>7400231137</v>
      </c>
      <c r="C37" t="s">
        <v>2742</v>
      </c>
      <c r="D37" t="s">
        <v>4010</v>
      </c>
      <c r="E37" t="s">
        <v>5338</v>
      </c>
      <c r="F37" t="s">
        <v>2834</v>
      </c>
      <c r="G37" s="2">
        <v>11699.76</v>
      </c>
      <c r="H37" t="s">
        <v>5120</v>
      </c>
    </row>
    <row r="38" spans="1:8">
      <c r="A38" t="s">
        <v>5332</v>
      </c>
      <c r="B38">
        <v>7400231140</v>
      </c>
      <c r="C38" t="s">
        <v>2742</v>
      </c>
      <c r="D38" t="s">
        <v>5339</v>
      </c>
      <c r="E38" t="s">
        <v>5340</v>
      </c>
      <c r="F38" t="s">
        <v>2834</v>
      </c>
      <c r="G38" s="2">
        <v>13500.08</v>
      </c>
      <c r="H38" t="s">
        <v>5120</v>
      </c>
    </row>
    <row r="39" spans="1:8">
      <c r="A39" t="s">
        <v>5332</v>
      </c>
      <c r="B39">
        <v>7400231143</v>
      </c>
      <c r="C39" t="s">
        <v>2742</v>
      </c>
      <c r="D39" t="s">
        <v>5341</v>
      </c>
      <c r="E39" t="s">
        <v>5340</v>
      </c>
      <c r="F39" t="s">
        <v>2834</v>
      </c>
      <c r="G39" s="2">
        <v>13500.08</v>
      </c>
      <c r="H39" t="s">
        <v>5120</v>
      </c>
    </row>
    <row r="40" spans="1:8">
      <c r="A40" t="s">
        <v>5332</v>
      </c>
      <c r="B40">
        <v>7400231146</v>
      </c>
      <c r="C40" t="s">
        <v>2742</v>
      </c>
      <c r="D40" t="s">
        <v>4516</v>
      </c>
      <c r="E40" t="s">
        <v>5340</v>
      </c>
      <c r="F40" t="s">
        <v>2834</v>
      </c>
      <c r="G40" s="2">
        <v>7200.12</v>
      </c>
      <c r="H40" t="s">
        <v>5120</v>
      </c>
    </row>
    <row r="41" spans="1:8">
      <c r="A41" t="s">
        <v>5332</v>
      </c>
      <c r="B41">
        <v>7400231149</v>
      </c>
      <c r="C41" t="s">
        <v>2742</v>
      </c>
      <c r="D41" t="s">
        <v>5342</v>
      </c>
      <c r="E41" t="s">
        <v>5340</v>
      </c>
      <c r="F41" t="s">
        <v>2834</v>
      </c>
      <c r="G41" s="2">
        <v>7200.12</v>
      </c>
      <c r="H41" t="s">
        <v>5120</v>
      </c>
    </row>
    <row r="42" spans="1:8">
      <c r="A42" t="s">
        <v>5332</v>
      </c>
      <c r="B42">
        <v>7400231151</v>
      </c>
      <c r="C42" t="s">
        <v>2742</v>
      </c>
      <c r="D42" t="s">
        <v>4864</v>
      </c>
      <c r="E42" t="s">
        <v>5340</v>
      </c>
      <c r="F42" t="s">
        <v>2834</v>
      </c>
      <c r="G42" s="2">
        <v>4499.6400000000003</v>
      </c>
      <c r="H42" t="s">
        <v>5120</v>
      </c>
    </row>
    <row r="43" spans="1:8">
      <c r="A43" t="s">
        <v>5332</v>
      </c>
      <c r="B43">
        <v>7400231153</v>
      </c>
      <c r="C43" t="s">
        <v>2742</v>
      </c>
      <c r="D43" t="s">
        <v>4605</v>
      </c>
      <c r="E43" t="s">
        <v>5340</v>
      </c>
      <c r="F43" t="s">
        <v>2834</v>
      </c>
      <c r="G43" s="2">
        <v>4499.6400000000003</v>
      </c>
      <c r="H43" t="s">
        <v>5120</v>
      </c>
    </row>
    <row r="44" spans="1:8">
      <c r="A44" t="s">
        <v>5332</v>
      </c>
      <c r="B44">
        <v>7400231155</v>
      </c>
      <c r="C44" t="s">
        <v>2742</v>
      </c>
      <c r="D44" t="s">
        <v>4028</v>
      </c>
      <c r="E44" t="s">
        <v>5340</v>
      </c>
      <c r="F44" t="s">
        <v>2834</v>
      </c>
      <c r="G44" s="2">
        <v>13366.68</v>
      </c>
      <c r="H44" t="s">
        <v>5120</v>
      </c>
    </row>
    <row r="45" spans="1:8">
      <c r="A45" t="s">
        <v>5332</v>
      </c>
      <c r="B45">
        <v>7400231158</v>
      </c>
      <c r="C45" t="s">
        <v>2742</v>
      </c>
      <c r="D45" t="s">
        <v>5168</v>
      </c>
      <c r="E45" t="s">
        <v>5340</v>
      </c>
      <c r="F45" t="s">
        <v>2834</v>
      </c>
      <c r="G45" s="2">
        <v>13500.08</v>
      </c>
      <c r="H45" t="s">
        <v>5120</v>
      </c>
    </row>
    <row r="46" spans="1:8">
      <c r="A46" t="s">
        <v>5343</v>
      </c>
      <c r="B46">
        <v>7300044307</v>
      </c>
      <c r="C46" t="s">
        <v>2730</v>
      </c>
      <c r="D46" t="s">
        <v>5184</v>
      </c>
      <c r="E46" t="s">
        <v>5180</v>
      </c>
      <c r="F46" t="s">
        <v>2731</v>
      </c>
      <c r="G46" s="2">
        <v>-7200.12</v>
      </c>
      <c r="H46" t="s">
        <v>3446</v>
      </c>
    </row>
    <row r="47" spans="1:8">
      <c r="A47" t="s">
        <v>5343</v>
      </c>
      <c r="B47">
        <v>7400233144</v>
      </c>
      <c r="C47" t="s">
        <v>2742</v>
      </c>
      <c r="D47" t="s">
        <v>5174</v>
      </c>
      <c r="E47" t="s">
        <v>5338</v>
      </c>
      <c r="F47" t="s">
        <v>2834</v>
      </c>
      <c r="G47" s="2">
        <v>4499.6400000000003</v>
      </c>
      <c r="H47" t="s">
        <v>5120</v>
      </c>
    </row>
    <row r="48" spans="1:8">
      <c r="A48" t="s">
        <v>5343</v>
      </c>
      <c r="B48">
        <v>7400233148</v>
      </c>
      <c r="C48" t="s">
        <v>2742</v>
      </c>
      <c r="D48" t="s">
        <v>5136</v>
      </c>
      <c r="E48" t="s">
        <v>5340</v>
      </c>
      <c r="F48" t="s">
        <v>2834</v>
      </c>
      <c r="G48" s="2">
        <v>13500.08</v>
      </c>
      <c r="H48" t="s">
        <v>5120</v>
      </c>
    </row>
    <row r="49" spans="1:8">
      <c r="A49" t="s">
        <v>5343</v>
      </c>
      <c r="B49">
        <v>7400233152</v>
      </c>
      <c r="C49" t="s">
        <v>2742</v>
      </c>
      <c r="D49" t="s">
        <v>4351</v>
      </c>
      <c r="E49" t="s">
        <v>5340</v>
      </c>
      <c r="F49" t="s">
        <v>2834</v>
      </c>
      <c r="G49" s="2">
        <v>9459.7999999999993</v>
      </c>
      <c r="H49" t="s">
        <v>5120</v>
      </c>
    </row>
    <row r="50" spans="1:8">
      <c r="A50" t="s">
        <v>5343</v>
      </c>
      <c r="B50">
        <v>7400233156</v>
      </c>
      <c r="C50" t="s">
        <v>2742</v>
      </c>
      <c r="D50" t="s">
        <v>5344</v>
      </c>
      <c r="E50" t="s">
        <v>5340</v>
      </c>
      <c r="F50" t="s">
        <v>2834</v>
      </c>
      <c r="G50" s="2">
        <v>9100.2000000000007</v>
      </c>
      <c r="H50" t="s">
        <v>5120</v>
      </c>
    </row>
    <row r="51" spans="1:8">
      <c r="A51" t="s">
        <v>5343</v>
      </c>
      <c r="B51">
        <v>7400233160</v>
      </c>
      <c r="C51" t="s">
        <v>2742</v>
      </c>
      <c r="D51" t="s">
        <v>4506</v>
      </c>
      <c r="E51" t="s">
        <v>5340</v>
      </c>
      <c r="F51" t="s">
        <v>2834</v>
      </c>
      <c r="G51" s="2">
        <v>7200.12</v>
      </c>
      <c r="H51" t="s">
        <v>5120</v>
      </c>
    </row>
    <row r="52" spans="1:8">
      <c r="A52" t="s">
        <v>5343</v>
      </c>
      <c r="B52">
        <v>7400233163</v>
      </c>
      <c r="C52" t="s">
        <v>2742</v>
      </c>
      <c r="D52" t="s">
        <v>5345</v>
      </c>
      <c r="E52" t="s">
        <v>5340</v>
      </c>
      <c r="F52" t="s">
        <v>2834</v>
      </c>
      <c r="G52" s="2">
        <v>4499.6400000000003</v>
      </c>
      <c r="H52" t="s">
        <v>5120</v>
      </c>
    </row>
    <row r="53" spans="1:8">
      <c r="A53" t="s">
        <v>5343</v>
      </c>
      <c r="B53">
        <v>7400233166</v>
      </c>
      <c r="C53" t="s">
        <v>2742</v>
      </c>
      <c r="D53" t="s">
        <v>5184</v>
      </c>
      <c r="E53" t="s">
        <v>5340</v>
      </c>
      <c r="F53" t="s">
        <v>2834</v>
      </c>
      <c r="G53" s="2">
        <v>4499.6400000000003</v>
      </c>
      <c r="H53" t="s">
        <v>5120</v>
      </c>
    </row>
    <row r="54" spans="1:8">
      <c r="A54" t="s">
        <v>5343</v>
      </c>
      <c r="B54">
        <v>7400233169</v>
      </c>
      <c r="C54" t="s">
        <v>2742</v>
      </c>
      <c r="D54" t="s">
        <v>4084</v>
      </c>
      <c r="E54" t="s">
        <v>5340</v>
      </c>
      <c r="F54" t="s">
        <v>2834</v>
      </c>
      <c r="G54" s="2">
        <v>13366.68</v>
      </c>
      <c r="H54" t="s">
        <v>5120</v>
      </c>
    </row>
    <row r="55" spans="1:8">
      <c r="A55" t="s">
        <v>5343</v>
      </c>
      <c r="B55">
        <v>7400233219</v>
      </c>
      <c r="C55" t="s">
        <v>2742</v>
      </c>
      <c r="D55" t="s">
        <v>5346</v>
      </c>
      <c r="E55" t="s">
        <v>157</v>
      </c>
      <c r="F55" t="s">
        <v>2834</v>
      </c>
      <c r="G55" s="2">
        <v>1241.2</v>
      </c>
      <c r="H55" t="s">
        <v>5120</v>
      </c>
    </row>
    <row r="56" spans="1:8">
      <c r="A56" t="s">
        <v>5343</v>
      </c>
      <c r="B56">
        <v>7400233222</v>
      </c>
      <c r="C56" t="s">
        <v>2742</v>
      </c>
      <c r="D56" t="s">
        <v>5347</v>
      </c>
      <c r="E56" t="s">
        <v>157</v>
      </c>
      <c r="F56" t="s">
        <v>2834</v>
      </c>
      <c r="G56" s="2">
        <v>1241.2</v>
      </c>
      <c r="H56" t="s">
        <v>5120</v>
      </c>
    </row>
    <row r="57" spans="1:8">
      <c r="A57" t="s">
        <v>5343</v>
      </c>
      <c r="B57">
        <v>7400233225</v>
      </c>
      <c r="C57" t="s">
        <v>2742</v>
      </c>
      <c r="D57" t="s">
        <v>5348</v>
      </c>
      <c r="E57" t="s">
        <v>157</v>
      </c>
      <c r="F57" t="s">
        <v>2834</v>
      </c>
      <c r="G57" s="2">
        <v>1241.2</v>
      </c>
      <c r="H57" t="s">
        <v>5120</v>
      </c>
    </row>
    <row r="58" spans="1:8">
      <c r="A58" t="s">
        <v>5343</v>
      </c>
      <c r="B58">
        <v>7400233228</v>
      </c>
      <c r="C58" t="s">
        <v>2742</v>
      </c>
      <c r="D58" t="s">
        <v>5349</v>
      </c>
      <c r="E58" t="s">
        <v>157</v>
      </c>
      <c r="F58" t="s">
        <v>2834</v>
      </c>
      <c r="G58" s="2">
        <v>1241.2</v>
      </c>
      <c r="H58" t="s">
        <v>5120</v>
      </c>
    </row>
    <row r="59" spans="1:8">
      <c r="A59" t="s">
        <v>5343</v>
      </c>
      <c r="B59">
        <v>7400233230</v>
      </c>
      <c r="C59" t="s">
        <v>2742</v>
      </c>
      <c r="D59" t="s">
        <v>5350</v>
      </c>
      <c r="E59" t="s">
        <v>157</v>
      </c>
      <c r="F59" t="s">
        <v>2834</v>
      </c>
      <c r="G59" s="2">
        <v>1241.2</v>
      </c>
      <c r="H59" t="s">
        <v>5120</v>
      </c>
    </row>
    <row r="60" spans="1:8">
      <c r="A60" t="s">
        <v>5343</v>
      </c>
      <c r="B60">
        <v>7400233232</v>
      </c>
      <c r="C60" t="s">
        <v>2742</v>
      </c>
      <c r="D60" t="s">
        <v>5351</v>
      </c>
      <c r="E60" t="s">
        <v>157</v>
      </c>
      <c r="F60" t="s">
        <v>2834</v>
      </c>
      <c r="G60" s="2">
        <v>1241.2</v>
      </c>
      <c r="H60" t="s">
        <v>5120</v>
      </c>
    </row>
    <row r="61" spans="1:8">
      <c r="G61" s="2">
        <f>SUM(G1:G60)</f>
        <v>208295.40000000008</v>
      </c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84"/>
  <sheetViews>
    <sheetView tabSelected="1" topLeftCell="A22" workbookViewId="0">
      <selection activeCell="B37" sqref="B37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5392</v>
      </c>
      <c r="E1" s="40"/>
      <c r="K1" s="928"/>
      <c r="L1" s="928"/>
      <c r="M1" s="928"/>
    </row>
    <row r="2" spans="1:13" ht="15">
      <c r="A2" s="928"/>
      <c r="B2" s="928"/>
      <c r="C2" s="928"/>
      <c r="D2" s="928"/>
      <c r="E2" s="928"/>
      <c r="F2" s="929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929"/>
      <c r="K3" s="41" t="s">
        <v>187</v>
      </c>
      <c r="L3" s="42"/>
      <c r="M3" s="928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928"/>
    </row>
    <row r="5" spans="1:13" ht="15" customHeight="1">
      <c r="A5" s="637" t="s">
        <v>138</v>
      </c>
      <c r="B5" s="909" t="s">
        <v>5031</v>
      </c>
      <c r="C5" s="909" t="s">
        <v>136</v>
      </c>
      <c r="D5" s="344">
        <v>-7927.44</v>
      </c>
      <c r="E5" s="931"/>
      <c r="F5" s="933" t="s">
        <v>190</v>
      </c>
      <c r="G5" s="357"/>
      <c r="H5" s="357"/>
      <c r="I5" s="357"/>
      <c r="L5" s="42"/>
      <c r="M5" s="928"/>
    </row>
    <row r="6" spans="1:13" ht="15" customHeight="1">
      <c r="A6" s="637" t="s">
        <v>138</v>
      </c>
      <c r="B6" s="909" t="s">
        <v>4195</v>
      </c>
      <c r="C6" s="909" t="s">
        <v>136</v>
      </c>
      <c r="D6" s="344">
        <v>-9100.2000000000007</v>
      </c>
      <c r="E6" s="931"/>
      <c r="F6" s="933" t="s">
        <v>190</v>
      </c>
      <c r="G6" s="357"/>
      <c r="H6" s="357"/>
      <c r="I6" s="357"/>
      <c r="L6" s="42"/>
      <c r="M6" s="928"/>
    </row>
    <row r="7" spans="1:13" ht="15" customHeight="1">
      <c r="A7" s="637" t="s">
        <v>138</v>
      </c>
      <c r="B7" s="909" t="s">
        <v>5352</v>
      </c>
      <c r="C7" s="909" t="s">
        <v>136</v>
      </c>
      <c r="D7" s="422">
        <v>1241.2</v>
      </c>
      <c r="E7" s="335"/>
      <c r="F7" s="933" t="s">
        <v>137</v>
      </c>
      <c r="G7" s="357"/>
      <c r="H7" s="357"/>
      <c r="I7" s="357"/>
      <c r="L7" s="42"/>
      <c r="M7" s="928"/>
    </row>
    <row r="8" spans="1:13" ht="15" customHeight="1">
      <c r="A8" s="637" t="s">
        <v>138</v>
      </c>
      <c r="B8" s="909" t="s">
        <v>5359</v>
      </c>
      <c r="C8" s="909" t="s">
        <v>136</v>
      </c>
      <c r="D8" s="422">
        <v>1241.2</v>
      </c>
      <c r="E8" s="335"/>
      <c r="F8" s="933" t="s">
        <v>137</v>
      </c>
      <c r="G8" s="357"/>
      <c r="H8" s="357"/>
      <c r="I8" s="357"/>
      <c r="L8" s="42"/>
      <c r="M8" s="928"/>
    </row>
    <row r="9" spans="1:13" ht="15" customHeight="1">
      <c r="A9" s="637" t="s">
        <v>138</v>
      </c>
      <c r="B9" s="909" t="s">
        <v>5360</v>
      </c>
      <c r="C9" s="909" t="s">
        <v>136</v>
      </c>
      <c r="D9" s="422">
        <v>1241.2</v>
      </c>
      <c r="E9" s="335"/>
      <c r="F9" s="933" t="s">
        <v>137</v>
      </c>
      <c r="G9" s="357"/>
      <c r="H9" s="357"/>
      <c r="I9" s="357"/>
      <c r="L9" s="42"/>
      <c r="M9" s="928"/>
    </row>
    <row r="10" spans="1:13" ht="15" customHeight="1">
      <c r="A10" s="637" t="s">
        <v>138</v>
      </c>
      <c r="B10" s="909" t="s">
        <v>5361</v>
      </c>
      <c r="C10" s="909" t="s">
        <v>136</v>
      </c>
      <c r="D10" s="422">
        <v>1241.2</v>
      </c>
      <c r="E10" s="335"/>
      <c r="F10" s="933" t="s">
        <v>137</v>
      </c>
      <c r="G10" s="357"/>
      <c r="H10" s="357"/>
      <c r="I10" s="357"/>
      <c r="L10" s="42"/>
      <c r="M10" s="928"/>
    </row>
    <row r="11" spans="1:13" ht="15" customHeight="1">
      <c r="A11" s="637" t="s">
        <v>138</v>
      </c>
      <c r="B11" s="909" t="s">
        <v>5364</v>
      </c>
      <c r="C11" s="909" t="s">
        <v>136</v>
      </c>
      <c r="D11" s="422">
        <v>1241.2</v>
      </c>
      <c r="E11" s="335"/>
      <c r="F11" s="933" t="s">
        <v>137</v>
      </c>
      <c r="G11" s="357"/>
      <c r="H11" s="357"/>
      <c r="I11" s="357"/>
      <c r="L11" s="42"/>
      <c r="M11" s="928"/>
    </row>
    <row r="12" spans="1:13" ht="15" customHeight="1">
      <c r="A12" s="637" t="s">
        <v>138</v>
      </c>
      <c r="B12" s="909" t="s">
        <v>5367</v>
      </c>
      <c r="C12" s="909" t="s">
        <v>136</v>
      </c>
      <c r="D12" s="422">
        <v>1241.2</v>
      </c>
      <c r="E12" s="335"/>
      <c r="F12" s="933" t="s">
        <v>137</v>
      </c>
      <c r="G12" s="357"/>
      <c r="H12" s="357"/>
      <c r="I12" s="357"/>
      <c r="L12" s="42"/>
      <c r="M12" s="928"/>
    </row>
    <row r="13" spans="1:13" ht="15" customHeight="1">
      <c r="A13" s="637" t="s">
        <v>138</v>
      </c>
      <c r="B13" s="909" t="s">
        <v>5368</v>
      </c>
      <c r="C13" s="909" t="s">
        <v>136</v>
      </c>
      <c r="D13" s="422">
        <v>1241.2</v>
      </c>
      <c r="E13" s="335"/>
      <c r="F13" s="933" t="s">
        <v>137</v>
      </c>
      <c r="G13" s="357"/>
      <c r="H13" s="357"/>
      <c r="I13" s="357"/>
      <c r="L13" s="42"/>
      <c r="M13" s="928"/>
    </row>
    <row r="14" spans="1:13" ht="15" customHeight="1">
      <c r="A14" s="637" t="s">
        <v>138</v>
      </c>
      <c r="B14" s="909" t="s">
        <v>5386</v>
      </c>
      <c r="C14" s="909" t="s">
        <v>136</v>
      </c>
      <c r="D14" s="2">
        <v>9100.2000000000007</v>
      </c>
      <c r="E14" s="335"/>
      <c r="F14" s="933" t="s">
        <v>190</v>
      </c>
      <c r="G14" s="357"/>
      <c r="H14" s="357"/>
      <c r="I14" s="357"/>
      <c r="L14" s="42"/>
      <c r="M14" s="928"/>
    </row>
    <row r="15" spans="1:13" ht="15" customHeight="1">
      <c r="A15" s="637" t="s">
        <v>138</v>
      </c>
      <c r="B15" s="909" t="s">
        <v>4403</v>
      </c>
      <c r="C15" s="909" t="s">
        <v>136</v>
      </c>
      <c r="D15" s="2">
        <v>9459.7999999999993</v>
      </c>
      <c r="E15" s="335"/>
      <c r="F15" s="933" t="s">
        <v>190</v>
      </c>
      <c r="G15" s="357"/>
      <c r="H15" s="357"/>
      <c r="I15" s="357"/>
      <c r="L15" s="42"/>
      <c r="M15" s="928"/>
    </row>
    <row r="16" spans="1:13" ht="15" customHeight="1" thickBot="1">
      <c r="A16" s="638" t="s">
        <v>138</v>
      </c>
      <c r="B16" s="914" t="s">
        <v>4398</v>
      </c>
      <c r="C16" s="914" t="s">
        <v>136</v>
      </c>
      <c r="D16" s="87">
        <v>9459.7999999999993</v>
      </c>
      <c r="E16" s="364"/>
      <c r="F16" s="934" t="s">
        <v>190</v>
      </c>
      <c r="G16" s="367"/>
      <c r="H16" s="367"/>
      <c r="I16" s="367"/>
      <c r="L16" s="42"/>
      <c r="M16" s="928"/>
    </row>
    <row r="17" spans="1:13" ht="15" customHeight="1">
      <c r="A17" s="637" t="s">
        <v>138</v>
      </c>
      <c r="B17" s="909" t="s">
        <v>5237</v>
      </c>
      <c r="C17" s="909" t="s">
        <v>2905</v>
      </c>
      <c r="D17" s="344">
        <v>-7200.12</v>
      </c>
      <c r="E17" s="931" t="s">
        <v>133</v>
      </c>
      <c r="F17" s="933" t="s">
        <v>190</v>
      </c>
      <c r="G17" s="357"/>
      <c r="H17" s="357"/>
      <c r="I17" s="357"/>
      <c r="L17" s="42"/>
      <c r="M17" s="928"/>
    </row>
    <row r="18" spans="1:13" ht="15" customHeight="1">
      <c r="A18" s="637" t="s">
        <v>138</v>
      </c>
      <c r="B18" s="909" t="s">
        <v>5370</v>
      </c>
      <c r="C18" s="909" t="s">
        <v>2905</v>
      </c>
      <c r="D18" s="422">
        <v>1241.2</v>
      </c>
      <c r="E18" s="335"/>
      <c r="F18" s="933" t="s">
        <v>137</v>
      </c>
      <c r="G18" s="357"/>
      <c r="H18" s="357"/>
      <c r="I18" s="357"/>
      <c r="L18" s="42"/>
      <c r="M18" s="928"/>
    </row>
    <row r="19" spans="1:13" ht="15" customHeight="1">
      <c r="A19" s="637" t="s">
        <v>138</v>
      </c>
      <c r="B19" s="909" t="s">
        <v>5371</v>
      </c>
      <c r="C19" s="909" t="s">
        <v>2905</v>
      </c>
      <c r="D19" s="422">
        <v>1241.2</v>
      </c>
      <c r="E19" s="335"/>
      <c r="F19" s="933" t="s">
        <v>137</v>
      </c>
      <c r="G19" s="357"/>
      <c r="H19" s="357"/>
      <c r="I19" s="357"/>
      <c r="L19" s="42"/>
      <c r="M19" s="928"/>
    </row>
    <row r="20" spans="1:13" ht="15" customHeight="1">
      <c r="A20" s="637" t="s">
        <v>138</v>
      </c>
      <c r="B20" s="909" t="s">
        <v>5372</v>
      </c>
      <c r="C20" s="909" t="s">
        <v>2905</v>
      </c>
      <c r="D20" s="422">
        <v>1241.2</v>
      </c>
      <c r="E20" s="335"/>
      <c r="F20" s="933" t="s">
        <v>137</v>
      </c>
      <c r="G20" s="357"/>
      <c r="H20" s="357"/>
      <c r="I20" s="357"/>
      <c r="L20" s="42"/>
      <c r="M20" s="928"/>
    </row>
    <row r="21" spans="1:13" ht="15" customHeight="1">
      <c r="A21" s="637" t="s">
        <v>138</v>
      </c>
      <c r="B21" s="909" t="s">
        <v>5373</v>
      </c>
      <c r="C21" s="909" t="s">
        <v>2905</v>
      </c>
      <c r="D21" s="422">
        <v>1241.2</v>
      </c>
      <c r="E21" s="335"/>
      <c r="F21" s="933" t="s">
        <v>137</v>
      </c>
      <c r="G21" s="357"/>
      <c r="H21" s="357"/>
      <c r="I21" s="357"/>
      <c r="L21" s="42"/>
      <c r="M21" s="928"/>
    </row>
    <row r="22" spans="1:13" ht="15" customHeight="1">
      <c r="A22" s="637" t="s">
        <v>138</v>
      </c>
      <c r="B22" s="909" t="s">
        <v>5374</v>
      </c>
      <c r="C22" s="909" t="s">
        <v>2905</v>
      </c>
      <c r="D22" s="422">
        <v>1241.2</v>
      </c>
      <c r="E22" s="335"/>
      <c r="F22" s="933" t="s">
        <v>137</v>
      </c>
      <c r="G22" s="357"/>
      <c r="H22" s="357"/>
      <c r="I22" s="357"/>
      <c r="L22" s="42"/>
      <c r="M22" s="928"/>
    </row>
    <row r="23" spans="1:13" ht="15" customHeight="1">
      <c r="A23" s="637" t="s">
        <v>138</v>
      </c>
      <c r="B23" s="909" t="s">
        <v>5375</v>
      </c>
      <c r="C23" s="909" t="s">
        <v>2905</v>
      </c>
      <c r="D23" s="422">
        <v>1241.2</v>
      </c>
      <c r="E23" s="335"/>
      <c r="F23" s="933" t="s">
        <v>137</v>
      </c>
      <c r="G23" s="357"/>
      <c r="H23" s="357"/>
      <c r="I23" s="357"/>
      <c r="L23" s="42"/>
      <c r="M23" s="928"/>
    </row>
    <row r="24" spans="1:13" ht="15" customHeight="1">
      <c r="A24" s="637" t="s">
        <v>138</v>
      </c>
      <c r="B24" s="926" t="s">
        <v>4885</v>
      </c>
      <c r="C24" s="909" t="s">
        <v>2905</v>
      </c>
      <c r="D24" s="2">
        <v>4499.6400000000003</v>
      </c>
      <c r="E24" s="335"/>
      <c r="F24" s="933" t="s">
        <v>190</v>
      </c>
      <c r="G24" s="357"/>
      <c r="H24" s="357"/>
      <c r="I24" s="357"/>
      <c r="L24" s="42"/>
      <c r="M24" s="928"/>
    </row>
    <row r="25" spans="1:13" ht="15" customHeight="1">
      <c r="A25" s="637" t="s">
        <v>138</v>
      </c>
      <c r="B25" s="926" t="s">
        <v>4664</v>
      </c>
      <c r="C25" s="909" t="s">
        <v>2905</v>
      </c>
      <c r="D25" s="2">
        <v>4499.6400000000003</v>
      </c>
      <c r="E25" s="335"/>
      <c r="F25" s="933" t="s">
        <v>190</v>
      </c>
      <c r="G25" s="357"/>
      <c r="H25" s="357"/>
      <c r="I25" s="357"/>
      <c r="L25" s="42"/>
      <c r="M25" s="928"/>
    </row>
    <row r="26" spans="1:13" ht="15" customHeight="1">
      <c r="A26" s="637" t="s">
        <v>138</v>
      </c>
      <c r="B26" s="909" t="s">
        <v>5232</v>
      </c>
      <c r="C26" s="909" t="s">
        <v>2905</v>
      </c>
      <c r="D26" s="2">
        <v>4499.6400000000003</v>
      </c>
      <c r="E26" s="335"/>
      <c r="F26" s="933" t="s">
        <v>190</v>
      </c>
      <c r="G26" s="357"/>
      <c r="H26" s="357"/>
      <c r="I26" s="357"/>
      <c r="L26" s="42"/>
      <c r="M26" s="928"/>
    </row>
    <row r="27" spans="1:13" ht="15" customHeight="1">
      <c r="A27" s="637" t="s">
        <v>138</v>
      </c>
      <c r="B27" s="909" t="s">
        <v>5384</v>
      </c>
      <c r="C27" s="909" t="s">
        <v>2905</v>
      </c>
      <c r="D27" s="2">
        <v>4499.6400000000003</v>
      </c>
      <c r="E27" s="335"/>
      <c r="F27" s="933" t="s">
        <v>190</v>
      </c>
      <c r="G27" s="357"/>
      <c r="H27" s="357"/>
      <c r="I27" s="357"/>
      <c r="L27" s="42"/>
      <c r="M27" s="928"/>
    </row>
    <row r="28" spans="1:13" ht="15" customHeight="1">
      <c r="A28" s="637" t="s">
        <v>138</v>
      </c>
      <c r="B28" s="909" t="s">
        <v>5237</v>
      </c>
      <c r="C28" s="909" t="s">
        <v>2905</v>
      </c>
      <c r="D28" s="2">
        <v>4499.6400000000003</v>
      </c>
      <c r="E28" s="335" t="s">
        <v>133</v>
      </c>
      <c r="F28" s="933" t="s">
        <v>190</v>
      </c>
      <c r="G28" s="357"/>
      <c r="H28" s="357"/>
      <c r="I28" s="357"/>
      <c r="L28" s="42"/>
      <c r="M28" s="928"/>
    </row>
    <row r="29" spans="1:13" ht="15" customHeight="1">
      <c r="A29" s="637" t="s">
        <v>138</v>
      </c>
      <c r="B29" s="926" t="s">
        <v>3673</v>
      </c>
      <c r="C29" s="909" t="s">
        <v>2905</v>
      </c>
      <c r="D29" s="2">
        <v>7200.12</v>
      </c>
      <c r="E29" s="335"/>
      <c r="F29" s="933" t="s">
        <v>190</v>
      </c>
      <c r="G29" s="357"/>
      <c r="H29" s="357"/>
      <c r="I29" s="357"/>
      <c r="L29" s="42"/>
      <c r="M29" s="928"/>
    </row>
    <row r="30" spans="1:13" ht="15" customHeight="1">
      <c r="A30" s="637" t="s">
        <v>138</v>
      </c>
      <c r="B30" s="926" t="s">
        <v>4553</v>
      </c>
      <c r="C30" s="909" t="s">
        <v>2905</v>
      </c>
      <c r="D30" s="2">
        <v>7200.12</v>
      </c>
      <c r="E30" s="335"/>
      <c r="F30" s="933" t="s">
        <v>190</v>
      </c>
      <c r="G30" s="357"/>
      <c r="H30" s="357"/>
      <c r="I30" s="357"/>
      <c r="L30" s="42"/>
      <c r="M30" s="928"/>
    </row>
    <row r="31" spans="1:13" ht="15" customHeight="1">
      <c r="A31" s="637" t="s">
        <v>138</v>
      </c>
      <c r="B31" s="926" t="s">
        <v>5385</v>
      </c>
      <c r="C31" s="909" t="s">
        <v>2905</v>
      </c>
      <c r="D31" s="2">
        <v>7200.12</v>
      </c>
      <c r="E31" s="335"/>
      <c r="F31" s="933" t="s">
        <v>190</v>
      </c>
      <c r="G31" s="357"/>
      <c r="H31" s="357"/>
      <c r="I31" s="357"/>
      <c r="L31" s="42"/>
      <c r="M31" s="928"/>
    </row>
    <row r="32" spans="1:13" ht="15" customHeight="1">
      <c r="A32" s="637" t="s">
        <v>138</v>
      </c>
      <c r="B32" s="926" t="s">
        <v>4545</v>
      </c>
      <c r="C32" s="909" t="s">
        <v>2905</v>
      </c>
      <c r="D32" s="2">
        <v>7200.12</v>
      </c>
      <c r="E32" s="335"/>
      <c r="F32" s="933" t="s">
        <v>190</v>
      </c>
      <c r="G32" s="357"/>
      <c r="H32" s="357"/>
      <c r="I32" s="357"/>
      <c r="L32" s="42"/>
      <c r="M32" s="928"/>
    </row>
    <row r="33" spans="1:13" ht="15" customHeight="1">
      <c r="A33" s="637" t="s">
        <v>138</v>
      </c>
      <c r="B33" s="926" t="s">
        <v>3237</v>
      </c>
      <c r="C33" s="909" t="s">
        <v>2905</v>
      </c>
      <c r="D33" s="2">
        <v>11699.76</v>
      </c>
      <c r="E33" s="335"/>
      <c r="F33" s="933" t="s">
        <v>190</v>
      </c>
      <c r="G33" s="357"/>
      <c r="H33" s="357"/>
      <c r="I33" s="357"/>
      <c r="L33" s="42"/>
      <c r="M33" s="928"/>
    </row>
    <row r="34" spans="1:13" ht="15" customHeight="1" thickBot="1">
      <c r="A34" s="638" t="s">
        <v>138</v>
      </c>
      <c r="B34" s="927" t="s">
        <v>4035</v>
      </c>
      <c r="C34" s="914" t="s">
        <v>2905</v>
      </c>
      <c r="D34" s="87">
        <v>11699.76</v>
      </c>
      <c r="E34" s="364"/>
      <c r="F34" s="934" t="s">
        <v>190</v>
      </c>
      <c r="G34" s="367"/>
      <c r="H34" s="367"/>
      <c r="I34" s="367"/>
      <c r="L34" s="42"/>
      <c r="M34" s="928"/>
    </row>
    <row r="35" spans="1:13" ht="15" customHeight="1">
      <c r="A35" s="637" t="s">
        <v>138</v>
      </c>
      <c r="B35" s="926" t="s">
        <v>4048</v>
      </c>
      <c r="C35" s="909" t="s">
        <v>3895</v>
      </c>
      <c r="D35" s="2">
        <v>13366.68</v>
      </c>
      <c r="E35" s="335"/>
      <c r="F35" s="933" t="s">
        <v>190</v>
      </c>
      <c r="G35" s="357"/>
      <c r="H35" s="357"/>
      <c r="I35" s="357"/>
      <c r="L35" s="42"/>
      <c r="M35" s="928"/>
    </row>
    <row r="36" spans="1:13" ht="15" customHeight="1">
      <c r="A36" s="637" t="s">
        <v>138</v>
      </c>
      <c r="B36" s="909" t="s">
        <v>4107</v>
      </c>
      <c r="C36" s="909" t="s">
        <v>3895</v>
      </c>
      <c r="D36" s="2">
        <v>13366.68</v>
      </c>
      <c r="E36" s="335"/>
      <c r="F36" s="933" t="s">
        <v>190</v>
      </c>
      <c r="G36" s="357"/>
      <c r="H36" s="357"/>
      <c r="I36" s="357"/>
      <c r="L36" s="42"/>
      <c r="M36" s="928"/>
    </row>
    <row r="37" spans="1:13" ht="15" customHeight="1" thickBot="1">
      <c r="A37" s="638" t="s">
        <v>138</v>
      </c>
      <c r="B37" s="927" t="s">
        <v>5226</v>
      </c>
      <c r="C37" s="914" t="s">
        <v>3895</v>
      </c>
      <c r="D37" s="87">
        <v>13500.08</v>
      </c>
      <c r="E37" s="364"/>
      <c r="F37" s="934" t="s">
        <v>190</v>
      </c>
      <c r="G37" s="367"/>
      <c r="H37" s="367"/>
      <c r="I37" s="367"/>
      <c r="L37" s="42"/>
      <c r="M37" s="928"/>
    </row>
    <row r="38" spans="1:13" ht="15" customHeight="1" thickBot="1">
      <c r="A38" s="639" t="s">
        <v>138</v>
      </c>
      <c r="B38" s="915" t="s">
        <v>5383</v>
      </c>
      <c r="C38" s="915" t="s">
        <v>383</v>
      </c>
      <c r="D38" s="504">
        <v>1241.2</v>
      </c>
      <c r="E38" s="373"/>
      <c r="F38" s="935" t="s">
        <v>137</v>
      </c>
      <c r="G38" s="375"/>
      <c r="H38" s="375"/>
      <c r="I38" s="375"/>
      <c r="L38" s="42"/>
      <c r="M38" s="928"/>
    </row>
    <row r="39" spans="1:13" ht="15" customHeight="1">
      <c r="A39" s="637" t="s">
        <v>138</v>
      </c>
      <c r="B39" s="909" t="s">
        <v>5376</v>
      </c>
      <c r="C39" s="909" t="s">
        <v>565</v>
      </c>
      <c r="D39" s="422">
        <v>1241.2</v>
      </c>
      <c r="E39" s="335"/>
      <c r="F39" s="933" t="s">
        <v>137</v>
      </c>
      <c r="G39" s="357"/>
      <c r="H39" s="357"/>
      <c r="I39" s="357"/>
      <c r="L39" s="42"/>
      <c r="M39" s="928"/>
    </row>
    <row r="40" spans="1:13" ht="15" customHeight="1">
      <c r="A40" s="637" t="s">
        <v>138</v>
      </c>
      <c r="B40" s="909" t="s">
        <v>5377</v>
      </c>
      <c r="C40" s="909" t="s">
        <v>565</v>
      </c>
      <c r="D40" s="422">
        <v>1241.2</v>
      </c>
      <c r="E40" s="335"/>
      <c r="F40" s="933" t="s">
        <v>137</v>
      </c>
      <c r="G40" s="357"/>
      <c r="H40" s="357"/>
      <c r="I40" s="357"/>
      <c r="L40" s="42"/>
      <c r="M40" s="928"/>
    </row>
    <row r="41" spans="1:13" ht="15" customHeight="1" thickBot="1">
      <c r="A41" s="638" t="s">
        <v>138</v>
      </c>
      <c r="B41" s="914" t="s">
        <v>5381</v>
      </c>
      <c r="C41" s="914" t="s">
        <v>565</v>
      </c>
      <c r="D41" s="505">
        <v>1241.2</v>
      </c>
      <c r="E41" s="364"/>
      <c r="F41" s="934" t="s">
        <v>137</v>
      </c>
      <c r="G41" s="367"/>
      <c r="H41" s="367"/>
      <c r="I41" s="367"/>
      <c r="L41" s="42"/>
      <c r="M41" s="928"/>
    </row>
    <row r="42" spans="1:13" ht="15" customHeight="1">
      <c r="A42" s="637" t="s">
        <v>138</v>
      </c>
      <c r="B42" s="909" t="s">
        <v>4897</v>
      </c>
      <c r="C42" s="909" t="s">
        <v>134</v>
      </c>
      <c r="D42" s="344">
        <v>-11456.16</v>
      </c>
      <c r="E42" s="931"/>
      <c r="F42" s="933" t="s">
        <v>190</v>
      </c>
      <c r="G42" s="357"/>
      <c r="H42" s="357"/>
      <c r="I42" s="357"/>
      <c r="L42" s="42"/>
      <c r="M42" s="928"/>
    </row>
    <row r="43" spans="1:13" ht="15" customHeight="1">
      <c r="A43" s="637" t="s">
        <v>138</v>
      </c>
      <c r="B43" s="926" t="s">
        <v>5388</v>
      </c>
      <c r="C43" s="909" t="s">
        <v>134</v>
      </c>
      <c r="D43" s="2">
        <v>11456.16</v>
      </c>
      <c r="E43" s="335"/>
      <c r="F43" s="933" t="s">
        <v>190</v>
      </c>
      <c r="G43" s="357"/>
      <c r="H43" s="357"/>
      <c r="I43" s="357"/>
      <c r="L43" s="42"/>
      <c r="M43" s="928"/>
    </row>
    <row r="44" spans="1:13" ht="15" customHeight="1" thickBot="1">
      <c r="A44" s="638" t="s">
        <v>138</v>
      </c>
      <c r="B44" s="927" t="s">
        <v>5247</v>
      </c>
      <c r="C44" s="914" t="s">
        <v>134</v>
      </c>
      <c r="D44" s="87">
        <v>11456.16</v>
      </c>
      <c r="E44" s="364"/>
      <c r="F44" s="934" t="s">
        <v>190</v>
      </c>
      <c r="G44" s="367"/>
      <c r="H44" s="367"/>
      <c r="I44" s="367"/>
      <c r="L44" s="42"/>
      <c r="M44" s="928"/>
    </row>
    <row r="45" spans="1:13" ht="15" customHeight="1">
      <c r="A45" s="637" t="s">
        <v>138</v>
      </c>
      <c r="B45" s="909" t="s">
        <v>5273</v>
      </c>
      <c r="C45" s="909" t="s">
        <v>141</v>
      </c>
      <c r="D45" s="344">
        <v>-13500.08</v>
      </c>
      <c r="E45" s="931"/>
      <c r="F45" s="933" t="s">
        <v>190</v>
      </c>
      <c r="G45" s="357"/>
      <c r="H45" s="357"/>
      <c r="I45" s="357"/>
      <c r="L45" s="42"/>
      <c r="M45" s="928"/>
    </row>
    <row r="46" spans="1:13" ht="15" customHeight="1">
      <c r="A46" s="637" t="s">
        <v>138</v>
      </c>
      <c r="B46" s="909" t="s">
        <v>5378</v>
      </c>
      <c r="C46" s="909" t="s">
        <v>141</v>
      </c>
      <c r="D46" s="422">
        <v>1241.2</v>
      </c>
      <c r="E46" s="335"/>
      <c r="F46" s="933" t="s">
        <v>137</v>
      </c>
      <c r="G46" s="357"/>
      <c r="H46" s="357"/>
      <c r="I46" s="357"/>
      <c r="L46" s="42"/>
      <c r="M46" s="928"/>
    </row>
    <row r="47" spans="1:13" ht="15" customHeight="1">
      <c r="A47" s="637" t="s">
        <v>138</v>
      </c>
      <c r="B47" s="909" t="s">
        <v>5379</v>
      </c>
      <c r="C47" s="909" t="s">
        <v>141</v>
      </c>
      <c r="D47" s="422">
        <v>1241.2</v>
      </c>
      <c r="E47" s="335"/>
      <c r="F47" s="933" t="s">
        <v>137</v>
      </c>
      <c r="G47" s="357"/>
      <c r="H47" s="357"/>
      <c r="I47" s="357"/>
      <c r="L47" s="42"/>
      <c r="M47" s="928"/>
    </row>
    <row r="48" spans="1:13" ht="15" customHeight="1">
      <c r="A48" s="637" t="s">
        <v>138</v>
      </c>
      <c r="B48" s="909" t="s">
        <v>5380</v>
      </c>
      <c r="C48" s="909" t="s">
        <v>141</v>
      </c>
      <c r="D48" s="422">
        <v>1241.2</v>
      </c>
      <c r="E48" s="335"/>
      <c r="F48" s="933" t="s">
        <v>137</v>
      </c>
      <c r="G48" s="357"/>
      <c r="H48" s="357"/>
      <c r="I48" s="357"/>
      <c r="L48" s="42"/>
      <c r="M48" s="928"/>
    </row>
    <row r="49" spans="1:13" ht="15" customHeight="1">
      <c r="A49" s="637" t="s">
        <v>138</v>
      </c>
      <c r="B49" s="926" t="s">
        <v>5389</v>
      </c>
      <c r="C49" s="909" t="s">
        <v>141</v>
      </c>
      <c r="D49" s="2">
        <v>13500.08</v>
      </c>
      <c r="E49" s="335"/>
      <c r="F49" s="933" t="s">
        <v>190</v>
      </c>
      <c r="G49" s="357"/>
      <c r="H49" s="357"/>
      <c r="I49" s="357"/>
      <c r="L49" s="42"/>
      <c r="M49" s="928"/>
    </row>
    <row r="50" spans="1:13" ht="15" customHeight="1">
      <c r="A50" s="637" t="s">
        <v>138</v>
      </c>
      <c r="B50" s="926" t="s">
        <v>5390</v>
      </c>
      <c r="C50" s="909" t="s">
        <v>141</v>
      </c>
      <c r="D50" s="2">
        <v>13500.08</v>
      </c>
      <c r="E50" s="335"/>
      <c r="F50" s="933" t="s">
        <v>190</v>
      </c>
      <c r="G50" s="357"/>
      <c r="H50" s="357"/>
      <c r="I50" s="357"/>
      <c r="L50" s="42"/>
      <c r="M50" s="928"/>
    </row>
    <row r="51" spans="1:13" ht="15" customHeight="1" thickBot="1">
      <c r="A51" s="638" t="s">
        <v>138</v>
      </c>
      <c r="B51" s="927" t="s">
        <v>5208</v>
      </c>
      <c r="C51" s="914" t="s">
        <v>141</v>
      </c>
      <c r="D51" s="87">
        <v>13500.08</v>
      </c>
      <c r="E51" s="364"/>
      <c r="F51" s="934" t="s">
        <v>190</v>
      </c>
      <c r="G51" s="367"/>
      <c r="H51" s="367"/>
      <c r="I51" s="367"/>
      <c r="L51" s="42"/>
      <c r="M51" s="928"/>
    </row>
    <row r="52" spans="1:13" ht="15" customHeight="1" thickBot="1">
      <c r="A52" s="639" t="s">
        <v>138</v>
      </c>
      <c r="B52" s="940" t="s">
        <v>5387</v>
      </c>
      <c r="C52" s="915" t="s">
        <v>242</v>
      </c>
      <c r="D52" s="98">
        <v>11397</v>
      </c>
      <c r="E52" s="373"/>
      <c r="F52" s="935" t="s">
        <v>190</v>
      </c>
      <c r="G52" s="375"/>
      <c r="H52" s="375"/>
      <c r="I52" s="375"/>
      <c r="L52" s="42"/>
      <c r="M52" s="928"/>
    </row>
    <row r="53" spans="1:13" ht="15" customHeight="1">
      <c r="A53" s="637" t="s">
        <v>138</v>
      </c>
      <c r="B53" s="909" t="s">
        <v>5353</v>
      </c>
      <c r="C53" s="909" t="s">
        <v>457</v>
      </c>
      <c r="D53" s="422">
        <v>1241.2</v>
      </c>
      <c r="E53" s="335"/>
      <c r="F53" s="933" t="s">
        <v>137</v>
      </c>
      <c r="G53" s="357"/>
      <c r="H53" s="357"/>
      <c r="I53" s="357"/>
      <c r="L53" s="42"/>
      <c r="M53" s="928"/>
    </row>
    <row r="54" spans="1:13" ht="15" customHeight="1">
      <c r="A54" s="637" t="s">
        <v>138</v>
      </c>
      <c r="B54" s="909" t="s">
        <v>5354</v>
      </c>
      <c r="C54" s="909" t="s">
        <v>457</v>
      </c>
      <c r="D54" s="422">
        <v>1241.2</v>
      </c>
      <c r="E54" s="335"/>
      <c r="F54" s="933" t="s">
        <v>137</v>
      </c>
      <c r="G54" s="357"/>
      <c r="H54" s="357"/>
      <c r="I54" s="357"/>
      <c r="L54" s="42"/>
      <c r="M54" s="928"/>
    </row>
    <row r="55" spans="1:13" ht="15" customHeight="1">
      <c r="A55" s="637" t="s">
        <v>138</v>
      </c>
      <c r="B55" s="909" t="s">
        <v>5355</v>
      </c>
      <c r="C55" s="909" t="s">
        <v>457</v>
      </c>
      <c r="D55" s="422">
        <v>1241.2</v>
      </c>
      <c r="E55" s="335"/>
      <c r="F55" s="933" t="s">
        <v>137</v>
      </c>
      <c r="G55" s="357"/>
      <c r="H55" s="357"/>
      <c r="I55" s="357"/>
      <c r="L55" s="42"/>
      <c r="M55" s="928"/>
    </row>
    <row r="56" spans="1:13" ht="15" customHeight="1">
      <c r="A56" s="637" t="s">
        <v>138</v>
      </c>
      <c r="B56" s="909" t="s">
        <v>5356</v>
      </c>
      <c r="C56" s="909" t="s">
        <v>457</v>
      </c>
      <c r="D56" s="422">
        <v>1241.2</v>
      </c>
      <c r="E56" s="335"/>
      <c r="F56" s="933" t="s">
        <v>137</v>
      </c>
      <c r="G56" s="357"/>
      <c r="H56" s="357"/>
      <c r="I56" s="357"/>
      <c r="L56" s="42"/>
      <c r="M56" s="928"/>
    </row>
    <row r="57" spans="1:13" ht="15" customHeight="1">
      <c r="A57" s="637" t="s">
        <v>138</v>
      </c>
      <c r="B57" s="909" t="s">
        <v>5357</v>
      </c>
      <c r="C57" s="909" t="s">
        <v>457</v>
      </c>
      <c r="D57" s="422">
        <v>1241.2</v>
      </c>
      <c r="E57" s="335"/>
      <c r="F57" s="933" t="s">
        <v>137</v>
      </c>
      <c r="G57" s="357"/>
      <c r="H57" s="357"/>
      <c r="I57" s="357"/>
      <c r="L57" s="42"/>
      <c r="M57" s="928"/>
    </row>
    <row r="58" spans="1:13" ht="15" customHeight="1">
      <c r="A58" s="637" t="s">
        <v>138</v>
      </c>
      <c r="B58" s="909" t="s">
        <v>5358</v>
      </c>
      <c r="C58" s="909" t="s">
        <v>457</v>
      </c>
      <c r="D58" s="422">
        <v>1241.2</v>
      </c>
      <c r="E58" s="335"/>
      <c r="F58" s="933" t="s">
        <v>137</v>
      </c>
      <c r="G58" s="357"/>
      <c r="H58" s="357"/>
      <c r="I58" s="357"/>
      <c r="L58" s="42"/>
      <c r="M58" s="928"/>
    </row>
    <row r="59" spans="1:13" ht="15" customHeight="1">
      <c r="A59" s="637" t="s">
        <v>138</v>
      </c>
      <c r="B59" s="909" t="s">
        <v>5362</v>
      </c>
      <c r="C59" s="909" t="s">
        <v>457</v>
      </c>
      <c r="D59" s="422">
        <v>1241.2</v>
      </c>
      <c r="E59" s="335"/>
      <c r="F59" s="933" t="s">
        <v>137</v>
      </c>
      <c r="G59" s="357"/>
      <c r="H59" s="357"/>
      <c r="I59" s="357"/>
      <c r="L59" s="42"/>
      <c r="M59" s="928"/>
    </row>
    <row r="60" spans="1:13" ht="15" customHeight="1">
      <c r="A60" s="637" t="s">
        <v>138</v>
      </c>
      <c r="B60" s="909" t="s">
        <v>5363</v>
      </c>
      <c r="C60" s="909" t="s">
        <v>457</v>
      </c>
      <c r="D60" s="422">
        <v>1241.2</v>
      </c>
      <c r="E60" s="335"/>
      <c r="F60" s="933" t="s">
        <v>137</v>
      </c>
      <c r="G60" s="357"/>
      <c r="H60" s="357"/>
      <c r="I60" s="357"/>
      <c r="L60" s="42"/>
      <c r="M60" s="928"/>
    </row>
    <row r="61" spans="1:13" ht="15" customHeight="1">
      <c r="A61" s="637" t="s">
        <v>138</v>
      </c>
      <c r="B61" s="909" t="s">
        <v>5365</v>
      </c>
      <c r="C61" s="909" t="s">
        <v>457</v>
      </c>
      <c r="D61" s="422">
        <v>1241.2</v>
      </c>
      <c r="E61" s="335"/>
      <c r="F61" s="933" t="s">
        <v>137</v>
      </c>
      <c r="G61" s="357"/>
      <c r="H61" s="357"/>
      <c r="I61" s="357"/>
      <c r="L61" s="42"/>
      <c r="M61" s="928"/>
    </row>
    <row r="62" spans="1:13" ht="15" customHeight="1">
      <c r="A62" s="637" t="s">
        <v>138</v>
      </c>
      <c r="B62" s="909" t="s">
        <v>5366</v>
      </c>
      <c r="C62" s="909" t="s">
        <v>457</v>
      </c>
      <c r="D62" s="422">
        <v>1241.2</v>
      </c>
      <c r="E62" s="335"/>
      <c r="F62" s="933" t="s">
        <v>137</v>
      </c>
      <c r="G62" s="357"/>
      <c r="H62" s="357"/>
      <c r="I62" s="357"/>
      <c r="L62" s="42"/>
      <c r="M62" s="928"/>
    </row>
    <row r="63" spans="1:13" ht="15" customHeight="1">
      <c r="A63" s="637" t="s">
        <v>138</v>
      </c>
      <c r="B63" s="909" t="s">
        <v>5369</v>
      </c>
      <c r="C63" s="909" t="s">
        <v>457</v>
      </c>
      <c r="D63" s="422">
        <v>1241.2</v>
      </c>
      <c r="E63" s="335"/>
      <c r="F63" s="933" t="s">
        <v>137</v>
      </c>
      <c r="G63" s="357"/>
      <c r="H63" s="357"/>
      <c r="I63" s="357"/>
      <c r="L63" s="42"/>
      <c r="M63" s="928"/>
    </row>
    <row r="64" spans="1:13" ht="15" customHeight="1" thickBot="1">
      <c r="A64" s="638" t="s">
        <v>138</v>
      </c>
      <c r="B64" s="914" t="s">
        <v>5382</v>
      </c>
      <c r="C64" s="914" t="s">
        <v>457</v>
      </c>
      <c r="D64" s="505">
        <v>1241.2</v>
      </c>
      <c r="E64" s="364"/>
      <c r="F64" s="934" t="s">
        <v>137</v>
      </c>
      <c r="G64" s="367"/>
      <c r="H64" s="367"/>
      <c r="I64" s="367"/>
      <c r="L64" s="42"/>
      <c r="M64" s="928"/>
    </row>
    <row r="65" spans="1:15" ht="15" customHeight="1">
      <c r="A65" s="414"/>
      <c r="B65" s="913"/>
      <c r="C65" s="913"/>
      <c r="D65" s="382"/>
      <c r="E65" s="335"/>
      <c r="F65" s="933"/>
      <c r="G65" s="357"/>
      <c r="H65" s="357"/>
      <c r="I65" s="357"/>
      <c r="L65" s="42"/>
      <c r="M65" s="928"/>
    </row>
    <row r="66" spans="1:15" ht="18.75" customHeight="1">
      <c r="A66" s="565"/>
      <c r="B66" s="565"/>
      <c r="C66" s="913"/>
      <c r="D66" s="723"/>
      <c r="E66" s="335"/>
      <c r="F66" s="496"/>
      <c r="G66" s="423"/>
      <c r="H66" s="335"/>
      <c r="I66" s="357"/>
      <c r="K66" s="357"/>
      <c r="L66" s="358"/>
      <c r="M66" s="359"/>
      <c r="N66" s="360"/>
      <c r="O66" s="360"/>
    </row>
    <row r="67" spans="1:15" ht="15" customHeight="1">
      <c r="A67" s="64"/>
      <c r="B67" s="79"/>
      <c r="C67" s="61"/>
      <c r="D67" s="65">
        <f>SUM(D5:D66)</f>
        <v>208295.4000000002</v>
      </c>
      <c r="E67" s="65"/>
      <c r="F67" s="65"/>
      <c r="G67" s="65">
        <f>SUM(G66:G66)</f>
        <v>0</v>
      </c>
      <c r="H67" s="65"/>
      <c r="I67" s="65"/>
      <c r="J67" s="384">
        <f>SUM(J66:J66)</f>
        <v>0</v>
      </c>
      <c r="K67" s="65"/>
      <c r="L67" s="65">
        <f>SUM(L66:L66)</f>
        <v>0</v>
      </c>
      <c r="M67" s="65">
        <f>SUM(M66:M66)</f>
        <v>0</v>
      </c>
      <c r="N67" s="65"/>
      <c r="O67" s="49"/>
    </row>
    <row r="68" spans="1:15" ht="15" customHeight="1">
      <c r="A68" s="64"/>
      <c r="B68" s="79"/>
      <c r="C68" s="61"/>
      <c r="D68" s="65"/>
      <c r="E68" s="13"/>
      <c r="F68" s="75"/>
      <c r="G68" s="65"/>
      <c r="H68" s="13"/>
      <c r="L68" s="42"/>
      <c r="M68" s="71"/>
      <c r="N68" s="49"/>
      <c r="O68" s="49"/>
    </row>
    <row r="69" spans="1:15" ht="15" customHeight="1">
      <c r="A69" s="46"/>
      <c r="B69" s="47"/>
      <c r="C69" s="47"/>
      <c r="D69" s="55"/>
      <c r="E69" s="13"/>
      <c r="F69" s="70"/>
      <c r="L69" s="42"/>
      <c r="M69" s="71"/>
      <c r="N69" s="49"/>
      <c r="O69" s="49"/>
    </row>
    <row r="70" spans="1:15" ht="12.75">
      <c r="A70" s="46"/>
      <c r="B70" s="47"/>
      <c r="C70" s="47"/>
      <c r="D70" s="65"/>
      <c r="E70" s="65"/>
      <c r="F70" s="65"/>
      <c r="G70" s="65"/>
      <c r="H70" s="65"/>
      <c r="I70" s="65"/>
      <c r="J70" s="384"/>
      <c r="K70" s="65"/>
      <c r="L70" s="65"/>
      <c r="M70" s="65"/>
      <c r="N70" s="80"/>
      <c r="O70" s="49"/>
    </row>
    <row r="71" spans="1:15" ht="12.75">
      <c r="A71" s="46"/>
      <c r="B71" s="47"/>
      <c r="C71" s="47"/>
      <c r="D71" s="52"/>
      <c r="E71" s="13"/>
      <c r="F71" s="65"/>
      <c r="G71" s="73"/>
      <c r="H71" s="73"/>
      <c r="I71" s="73"/>
      <c r="J71" s="517"/>
      <c r="K71" s="73"/>
      <c r="L71" s="73"/>
      <c r="M71" s="154">
        <f>L67+M67-G67</f>
        <v>0</v>
      </c>
      <c r="N71" s="81"/>
      <c r="O71" s="54"/>
    </row>
    <row r="72" spans="1:15" ht="12.75">
      <c r="A72" s="46"/>
      <c r="B72" s="47"/>
      <c r="C72" s="47"/>
      <c r="D72" s="52"/>
      <c r="E72" s="13"/>
      <c r="F72" s="73"/>
      <c r="G72" s="73"/>
      <c r="H72" s="73"/>
      <c r="I72" s="73"/>
      <c r="J72" s="517"/>
      <c r="K72" s="73"/>
      <c r="L72" s="73"/>
      <c r="M72" s="81"/>
      <c r="N72" s="81"/>
      <c r="O72" s="54"/>
    </row>
    <row r="73" spans="1:15" ht="12.75">
      <c r="A73" s="46"/>
      <c r="B73" s="47"/>
      <c r="C73" s="47"/>
      <c r="D73" s="52"/>
      <c r="E73" s="13"/>
      <c r="F73" s="73"/>
      <c r="G73" s="73"/>
      <c r="H73" s="73"/>
      <c r="I73" s="73"/>
      <c r="J73" s="517"/>
      <c r="K73" s="73"/>
      <c r="L73" s="73"/>
      <c r="M73" s="81"/>
      <c r="N73" s="81"/>
      <c r="O73" s="54"/>
    </row>
    <row r="74" spans="1:15" ht="12.75">
      <c r="A74" s="46"/>
      <c r="B74" s="47"/>
      <c r="C74" s="47"/>
      <c r="D74" s="52"/>
      <c r="E74" s="13"/>
      <c r="F74" s="73"/>
      <c r="G74" s="82"/>
      <c r="H74" s="82"/>
      <c r="I74" s="83"/>
      <c r="J74" s="517"/>
      <c r="K74" s="73"/>
      <c r="L74" s="73"/>
      <c r="M74" s="81"/>
      <c r="N74" s="81"/>
      <c r="O74" s="54"/>
    </row>
    <row r="75" spans="1:15" ht="12.75">
      <c r="A75" s="46"/>
      <c r="B75" s="47"/>
      <c r="C75" s="47"/>
      <c r="D75" s="52"/>
      <c r="E75" s="13"/>
      <c r="F75" s="73"/>
      <c r="G75" s="73"/>
      <c r="H75" s="73"/>
      <c r="I75" s="73"/>
      <c r="J75" s="517"/>
      <c r="K75" s="73"/>
      <c r="L75" s="73"/>
      <c r="M75" s="81"/>
      <c r="N75" s="81"/>
      <c r="O75" s="54"/>
    </row>
    <row r="76" spans="1:15" ht="12.75">
      <c r="A76" s="46"/>
      <c r="B76" s="47"/>
      <c r="C76" s="47"/>
      <c r="D76" s="52"/>
      <c r="E76" s="13"/>
      <c r="F76" s="73"/>
      <c r="G76" s="73"/>
      <c r="H76" s="73"/>
      <c r="I76" s="73"/>
      <c r="J76" s="517"/>
      <c r="K76" s="73"/>
      <c r="L76" s="73"/>
      <c r="M76" s="81"/>
      <c r="N76" s="81"/>
      <c r="O76" s="54"/>
    </row>
    <row r="77" spans="1:15" ht="12.75">
      <c r="A77" s="46"/>
      <c r="B77" s="47"/>
      <c r="C77" s="47"/>
      <c r="D77" s="52"/>
      <c r="E77" s="13"/>
      <c r="F77" s="73"/>
      <c r="G77" s="83"/>
      <c r="H77" s="83"/>
      <c r="I77" s="83"/>
      <c r="J77" s="517"/>
      <c r="K77" s="73"/>
      <c r="L77" s="73"/>
      <c r="M77" s="81"/>
      <c r="N77" s="81"/>
      <c r="O77" s="54"/>
    </row>
    <row r="78" spans="1:15" ht="12.75">
      <c r="A78" s="46"/>
      <c r="B78" s="47"/>
      <c r="C78" s="47"/>
      <c r="D78" s="52"/>
      <c r="E78" s="13"/>
      <c r="F78" s="73"/>
      <c r="G78" s="73"/>
      <c r="H78" s="73"/>
      <c r="I78" s="73"/>
      <c r="J78" s="517"/>
      <c r="K78" s="73"/>
      <c r="L78" s="73"/>
      <c r="M78" s="81"/>
      <c r="N78" s="81"/>
      <c r="O78" s="54"/>
    </row>
    <row r="79" spans="1:15" ht="12.75">
      <c r="A79" s="46"/>
      <c r="B79" s="47"/>
      <c r="C79" s="47"/>
      <c r="D79" s="52"/>
      <c r="E79" s="13"/>
      <c r="F79" s="73"/>
      <c r="G79" s="73"/>
      <c r="H79" s="73"/>
      <c r="I79" s="73"/>
      <c r="J79" s="517"/>
      <c r="K79" s="73"/>
      <c r="L79" s="73"/>
      <c r="M79" s="81"/>
      <c r="N79" s="81"/>
      <c r="O79" s="54"/>
    </row>
    <row r="80" spans="1:15" ht="12.75">
      <c r="A80" s="46"/>
      <c r="B80" s="47"/>
      <c r="C80" s="73"/>
      <c r="D80" s="81"/>
      <c r="E80" s="13"/>
      <c r="F80" s="73"/>
      <c r="G80" s="73"/>
      <c r="H80" s="73"/>
      <c r="I80" s="73"/>
      <c r="J80" s="517"/>
      <c r="K80" s="73"/>
      <c r="L80" s="73"/>
      <c r="M80" s="81"/>
      <c r="N80" s="81"/>
      <c r="O80" s="54"/>
    </row>
    <row r="81" spans="1:15" ht="12.75">
      <c r="A81" s="46"/>
      <c r="B81" s="47"/>
      <c r="C81" s="73"/>
      <c r="D81" s="81"/>
      <c r="E81" s="13"/>
      <c r="F81" s="73"/>
      <c r="G81" s="73"/>
      <c r="H81" s="73"/>
      <c r="I81" s="73"/>
      <c r="J81" s="517"/>
      <c r="K81" s="73"/>
      <c r="L81" s="73"/>
      <c r="M81" s="81"/>
      <c r="N81" s="81"/>
      <c r="O81" s="54"/>
    </row>
    <row r="82" spans="1:15" ht="12.75">
      <c r="A82" s="46"/>
      <c r="B82" s="47"/>
      <c r="C82" s="47"/>
      <c r="D82" s="52"/>
      <c r="E82" s="13"/>
      <c r="F82" s="73"/>
      <c r="G82" s="73"/>
      <c r="H82" s="73"/>
      <c r="I82" s="73"/>
      <c r="J82" s="517"/>
      <c r="K82" s="73"/>
      <c r="L82" s="73"/>
      <c r="M82" s="81"/>
      <c r="N82" s="81"/>
      <c r="O82" s="54"/>
    </row>
    <row r="83" spans="1:15" ht="12.75">
      <c r="A83" s="46"/>
      <c r="B83" s="47"/>
      <c r="C83" s="47"/>
      <c r="D83" s="52"/>
      <c r="E83" s="13"/>
      <c r="F83" s="73"/>
      <c r="G83" s="73"/>
      <c r="H83" s="73"/>
      <c r="I83" s="73"/>
      <c r="J83" s="517"/>
      <c r="K83" s="73"/>
      <c r="L83" s="73"/>
      <c r="M83" s="81"/>
      <c r="N83" s="81"/>
      <c r="O83" s="54"/>
    </row>
    <row r="84" spans="1:15" ht="12.75">
      <c r="A84" s="46"/>
      <c r="B84" s="47"/>
      <c r="C84" s="47"/>
      <c r="D84" s="48"/>
      <c r="E84" s="13"/>
      <c r="F84" s="73"/>
      <c r="G84"/>
      <c r="H84"/>
      <c r="I84"/>
      <c r="J84" s="518"/>
      <c r="K84"/>
      <c r="L84"/>
      <c r="M84" s="54"/>
      <c r="N84" s="54"/>
      <c r="O84" s="54"/>
    </row>
    <row r="85" spans="1:15" ht="12.75">
      <c r="A85" s="46"/>
      <c r="B85" s="47"/>
      <c r="C85" s="47"/>
      <c r="D85" s="48"/>
      <c r="E85" s="13"/>
      <c r="F85" s="73"/>
      <c r="G85"/>
      <c r="H85"/>
      <c r="I85"/>
      <c r="J85" s="518"/>
      <c r="K85"/>
      <c r="L85"/>
      <c r="M85" s="54"/>
      <c r="N85" s="54"/>
      <c r="O85" s="54"/>
    </row>
    <row r="86" spans="1:15">
      <c r="A86" s="66"/>
      <c r="B86" s="40" t="s">
        <v>25</v>
      </c>
      <c r="E86" s="40"/>
      <c r="M86" s="45"/>
      <c r="N86" s="49"/>
      <c r="O86" s="49"/>
    </row>
    <row r="87" spans="1:15">
      <c r="A87" s="59"/>
      <c r="B87" s="40" t="s">
        <v>127</v>
      </c>
      <c r="E87" s="40"/>
      <c r="M87" s="45"/>
      <c r="N87" s="49"/>
      <c r="O87" s="49"/>
    </row>
    <row r="88" spans="1:15">
      <c r="A88" s="60"/>
      <c r="B88" s="40" t="s">
        <v>161</v>
      </c>
      <c r="E88" s="40"/>
      <c r="M88" s="45"/>
      <c r="N88" s="49"/>
      <c r="O88" s="49"/>
    </row>
    <row r="89" spans="1:15">
      <c r="A89" s="729"/>
      <c r="B89" s="729"/>
      <c r="C89" s="729"/>
      <c r="D89" s="729"/>
      <c r="M89" s="45"/>
      <c r="N89" s="49"/>
      <c r="O89" s="49"/>
    </row>
    <row r="90" spans="1:15">
      <c r="M90" s="45"/>
      <c r="N90" s="49"/>
      <c r="O90" s="49"/>
    </row>
    <row r="91" spans="1:15">
      <c r="M91" s="45"/>
      <c r="N91" s="49"/>
      <c r="O91" s="49"/>
    </row>
    <row r="92" spans="1:15">
      <c r="M92" s="45"/>
      <c r="N92" s="49"/>
      <c r="O92" s="49"/>
    </row>
    <row r="93" spans="1:15">
      <c r="M93" s="45"/>
      <c r="N93" s="49"/>
      <c r="O93" s="49"/>
    </row>
    <row r="94" spans="1:15">
      <c r="M94" s="45"/>
      <c r="N94" s="49"/>
      <c r="O94" s="49"/>
    </row>
    <row r="95" spans="1:15"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</sheetData>
  <autoFilter ref="A4:O67"/>
  <sortState ref="A5:F64">
    <sortCondition ref="C5:C64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77"/>
  <sheetViews>
    <sheetView topLeftCell="A46" zoomScale="96" zoomScaleNormal="96" workbookViewId="0">
      <selection activeCell="B6" sqref="B6"/>
    </sheetView>
  </sheetViews>
  <sheetFormatPr baseColWidth="10" defaultRowHeight="15.75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240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>
      <c r="A1" s="239"/>
      <c r="B1" s="239"/>
      <c r="C1" s="239"/>
      <c r="D1" s="240" t="s">
        <v>5393</v>
      </c>
      <c r="E1" s="240"/>
      <c r="F1" s="240"/>
      <c r="G1" s="240"/>
      <c r="H1" s="533"/>
      <c r="I1" s="930"/>
      <c r="J1" s="930"/>
      <c r="K1" s="930"/>
      <c r="L1" s="239"/>
      <c r="M1" s="239"/>
    </row>
    <row r="2" spans="1:13">
      <c r="A2" s="239"/>
      <c r="B2" s="239"/>
      <c r="C2" s="239"/>
      <c r="D2" s="240"/>
      <c r="E2" s="240"/>
      <c r="F2" s="240"/>
      <c r="G2" s="240"/>
      <c r="H2" s="533"/>
      <c r="I2" s="930"/>
      <c r="J2" s="930"/>
      <c r="K2" s="930"/>
      <c r="L2" s="239"/>
      <c r="M2" s="239"/>
    </row>
    <row r="3" spans="1:13">
      <c r="A3" s="930"/>
      <c r="B3" s="930"/>
      <c r="C3" s="930"/>
      <c r="D3" s="930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930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930"/>
      <c r="L5" s="239"/>
      <c r="M5" s="239"/>
    </row>
    <row r="6" spans="1:13" ht="18.75" customHeight="1">
      <c r="A6" s="909" t="s">
        <v>141</v>
      </c>
      <c r="B6" s="431" t="s">
        <v>5198</v>
      </c>
      <c r="C6" s="344">
        <v>-13500.08</v>
      </c>
      <c r="D6" s="339" t="s">
        <v>5495</v>
      </c>
      <c r="E6" s="520">
        <f>C6</f>
        <v>-13500.08</v>
      </c>
      <c r="F6" s="521"/>
      <c r="G6" s="522"/>
      <c r="H6" s="533"/>
      <c r="I6" s="522">
        <v>600684</v>
      </c>
      <c r="J6" s="715">
        <f>E6/1.16</f>
        <v>-11638</v>
      </c>
      <c r="K6" s="524">
        <f>J6*0.16</f>
        <v>-1862.08</v>
      </c>
      <c r="L6" s="602"/>
      <c r="M6" s="252"/>
    </row>
    <row r="7" spans="1:13" ht="18.75" customHeight="1" thickBot="1">
      <c r="A7" s="914" t="s">
        <v>134</v>
      </c>
      <c r="B7" s="433" t="s">
        <v>4858</v>
      </c>
      <c r="C7" s="490">
        <v>-11456.16</v>
      </c>
      <c r="D7" s="362" t="s">
        <v>5495</v>
      </c>
      <c r="E7" s="728">
        <f>C7</f>
        <v>-11456.16</v>
      </c>
      <c r="F7" s="526">
        <f>SUM(E6:E7)</f>
        <v>-24956.239999999998</v>
      </c>
      <c r="G7" s="527"/>
      <c r="H7" s="537"/>
      <c r="I7" s="527">
        <v>600644</v>
      </c>
      <c r="J7" s="714">
        <f>E7/1.16</f>
        <v>-9876</v>
      </c>
      <c r="K7" s="529">
        <f>J7*0.16</f>
        <v>-1580.16</v>
      </c>
      <c r="L7" s="602"/>
      <c r="M7" s="252"/>
    </row>
    <row r="8" spans="1:13" ht="18.75" customHeight="1">
      <c r="A8" s="909" t="s">
        <v>136</v>
      </c>
      <c r="B8" s="431" t="s">
        <v>4982</v>
      </c>
      <c r="C8" s="344">
        <v>-7927.44</v>
      </c>
      <c r="D8" s="339" t="s">
        <v>5498</v>
      </c>
      <c r="E8" s="520"/>
      <c r="F8" s="521"/>
      <c r="G8" s="522"/>
      <c r="H8" s="533"/>
      <c r="I8" s="522"/>
      <c r="J8" s="715"/>
      <c r="K8" s="524"/>
      <c r="L8" s="602"/>
      <c r="M8" s="252"/>
    </row>
    <row r="9" spans="1:13" ht="18.75" customHeight="1" thickBot="1">
      <c r="A9" s="914" t="s">
        <v>136</v>
      </c>
      <c r="B9" s="433" t="s">
        <v>4160</v>
      </c>
      <c r="C9" s="490">
        <v>-9100.2000000000007</v>
      </c>
      <c r="D9" s="362" t="s">
        <v>5498</v>
      </c>
      <c r="E9" s="525"/>
      <c r="F9" s="526">
        <f>SUM(C8:C9)</f>
        <v>-17027.64</v>
      </c>
      <c r="G9" s="527"/>
      <c r="H9" s="537"/>
      <c r="I9" s="527">
        <v>600640</v>
      </c>
      <c r="J9" s="714">
        <f>F9/1.16</f>
        <v>-14679</v>
      </c>
      <c r="K9" s="529">
        <f>J9*0.16</f>
        <v>-2348.64</v>
      </c>
      <c r="L9" s="602"/>
      <c r="M9" s="252"/>
    </row>
    <row r="10" spans="1:13" ht="18.75" customHeight="1" thickBot="1">
      <c r="A10" s="915" t="s">
        <v>2905</v>
      </c>
      <c r="B10" s="542" t="s">
        <v>5184</v>
      </c>
      <c r="C10" s="452">
        <v>-7200.12</v>
      </c>
      <c r="D10" s="372" t="s">
        <v>5500</v>
      </c>
      <c r="E10" s="543"/>
      <c r="F10" s="544">
        <f>SUM(C10)</f>
        <v>-7200.12</v>
      </c>
      <c r="G10" s="545"/>
      <c r="H10" s="546"/>
      <c r="I10" s="545">
        <v>600616</v>
      </c>
      <c r="J10" s="714">
        <f t="shared" ref="J10:J36" si="0">F10/1.16</f>
        <v>-6207</v>
      </c>
      <c r="K10" s="529">
        <f t="shared" ref="K10:K36" si="1">J10*0.16</f>
        <v>-993.12</v>
      </c>
      <c r="L10" s="602"/>
      <c r="M10" s="252"/>
    </row>
    <row r="11" spans="1:13" ht="18.75" customHeight="1">
      <c r="A11" s="909" t="s">
        <v>136</v>
      </c>
      <c r="B11" s="478" t="s">
        <v>5304</v>
      </c>
      <c r="C11" s="422">
        <v>1241.2</v>
      </c>
      <c r="D11" s="339" t="s">
        <v>5493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8.75" customHeight="1">
      <c r="A12" s="909" t="s">
        <v>457</v>
      </c>
      <c r="B12" s="478" t="s">
        <v>5305</v>
      </c>
      <c r="C12" s="422">
        <v>1241.2</v>
      </c>
      <c r="D12" s="339" t="s">
        <v>5493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8.75" customHeight="1">
      <c r="A13" s="909" t="s">
        <v>457</v>
      </c>
      <c r="B13" s="478" t="s">
        <v>5306</v>
      </c>
      <c r="C13" s="422">
        <v>1241.2</v>
      </c>
      <c r="D13" s="339" t="s">
        <v>5493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8.75" customHeight="1">
      <c r="A14" s="909" t="s">
        <v>457</v>
      </c>
      <c r="B14" s="478" t="s">
        <v>5307</v>
      </c>
      <c r="C14" s="422">
        <v>1241.2</v>
      </c>
      <c r="D14" s="339" t="s">
        <v>5493</v>
      </c>
      <c r="E14" s="520"/>
      <c r="F14" s="521"/>
      <c r="G14" s="522"/>
      <c r="H14" s="533"/>
      <c r="I14" s="522"/>
      <c r="J14" s="715"/>
      <c r="K14" s="524"/>
      <c r="L14" s="602"/>
      <c r="M14" s="252"/>
    </row>
    <row r="15" spans="1:13" ht="18.75" customHeight="1">
      <c r="A15" s="909" t="s">
        <v>457</v>
      </c>
      <c r="B15" s="478" t="s">
        <v>5308</v>
      </c>
      <c r="C15" s="422">
        <v>1241.2</v>
      </c>
      <c r="D15" s="339" t="s">
        <v>5493</v>
      </c>
      <c r="E15" s="520"/>
      <c r="F15" s="521"/>
      <c r="G15" s="522"/>
      <c r="H15" s="533"/>
      <c r="I15" s="522"/>
      <c r="J15" s="715"/>
      <c r="K15" s="524"/>
      <c r="L15" s="602"/>
      <c r="M15" s="252"/>
    </row>
    <row r="16" spans="1:13" ht="18.75" customHeight="1">
      <c r="A16" s="909" t="s">
        <v>457</v>
      </c>
      <c r="B16" s="478" t="s">
        <v>5309</v>
      </c>
      <c r="C16" s="422">
        <v>1241.2</v>
      </c>
      <c r="D16" s="339" t="s">
        <v>5493</v>
      </c>
      <c r="E16" s="520"/>
      <c r="F16" s="521"/>
      <c r="G16" s="522"/>
      <c r="H16" s="533"/>
      <c r="I16" s="522"/>
      <c r="J16" s="715"/>
      <c r="K16" s="524"/>
      <c r="L16" s="602"/>
      <c r="M16" s="252"/>
    </row>
    <row r="17" spans="1:13" ht="18.75" customHeight="1" thickBot="1">
      <c r="A17" s="914" t="s">
        <v>457</v>
      </c>
      <c r="B17" s="509" t="s">
        <v>5310</v>
      </c>
      <c r="C17" s="505">
        <v>1241.2</v>
      </c>
      <c r="D17" s="362" t="s">
        <v>5493</v>
      </c>
      <c r="E17" s="525"/>
      <c r="F17" s="526">
        <f>SUM(C11:C17)</f>
        <v>8688.4</v>
      </c>
      <c r="G17" s="527"/>
      <c r="H17" s="537"/>
      <c r="I17" s="527">
        <v>803001</v>
      </c>
      <c r="J17" s="714">
        <f t="shared" si="0"/>
        <v>7490</v>
      </c>
      <c r="K17" s="529">
        <f t="shared" si="1"/>
        <v>1198.4000000000001</v>
      </c>
      <c r="L17" s="602"/>
      <c r="M17" s="252"/>
    </row>
    <row r="18" spans="1:13" ht="18.75" customHeight="1">
      <c r="A18" s="909" t="s">
        <v>136</v>
      </c>
      <c r="B18" s="478" t="s">
        <v>5312</v>
      </c>
      <c r="C18" s="422">
        <v>1241.2</v>
      </c>
      <c r="D18" s="339" t="s">
        <v>5494</v>
      </c>
      <c r="E18" s="520"/>
      <c r="F18" s="521"/>
      <c r="G18" s="522"/>
      <c r="H18" s="533"/>
      <c r="I18" s="522"/>
      <c r="J18" s="715"/>
      <c r="K18" s="524"/>
      <c r="L18" s="602"/>
      <c r="M18" s="252"/>
    </row>
    <row r="19" spans="1:13" ht="18.75" customHeight="1">
      <c r="A19" s="909" t="s">
        <v>136</v>
      </c>
      <c r="B19" s="478" t="s">
        <v>5313</v>
      </c>
      <c r="C19" s="422">
        <v>1241.2</v>
      </c>
      <c r="D19" s="339" t="s">
        <v>5494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8.75" customHeight="1" thickBot="1">
      <c r="A20" s="914" t="s">
        <v>136</v>
      </c>
      <c r="B20" s="509" t="s">
        <v>5314</v>
      </c>
      <c r="C20" s="505">
        <v>1241.2</v>
      </c>
      <c r="D20" s="362" t="s">
        <v>5494</v>
      </c>
      <c r="E20" s="525"/>
      <c r="F20" s="526">
        <f>SUM(C18:C20)</f>
        <v>3723.6000000000004</v>
      </c>
      <c r="G20" s="527"/>
      <c r="H20" s="537"/>
      <c r="I20" s="527">
        <v>803001</v>
      </c>
      <c r="J20" s="714">
        <f t="shared" si="0"/>
        <v>3210.0000000000005</v>
      </c>
      <c r="K20" s="529">
        <f t="shared" si="1"/>
        <v>513.60000000000014</v>
      </c>
      <c r="L20" s="602"/>
      <c r="M20" s="252"/>
    </row>
    <row r="21" spans="1:13" ht="18.75" customHeight="1">
      <c r="A21" s="909" t="s">
        <v>457</v>
      </c>
      <c r="B21" s="478" t="s">
        <v>5316</v>
      </c>
      <c r="C21" s="422">
        <v>1241.2</v>
      </c>
      <c r="D21" s="339" t="s">
        <v>5496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8.75" customHeight="1">
      <c r="A22" s="909" t="s">
        <v>457</v>
      </c>
      <c r="B22" s="478" t="s">
        <v>5317</v>
      </c>
      <c r="C22" s="422">
        <v>1241.2</v>
      </c>
      <c r="D22" s="339" t="s">
        <v>5496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8.75" customHeight="1">
      <c r="A23" s="909" t="s">
        <v>136</v>
      </c>
      <c r="B23" s="478" t="s">
        <v>5318</v>
      </c>
      <c r="C23" s="422">
        <v>1241.2</v>
      </c>
      <c r="D23" s="339" t="s">
        <v>5496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8.75" customHeight="1">
      <c r="A24" s="909" t="s">
        <v>457</v>
      </c>
      <c r="B24" s="478" t="s">
        <v>5319</v>
      </c>
      <c r="C24" s="422">
        <v>1241.2</v>
      </c>
      <c r="D24" s="339" t="s">
        <v>5496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8.75" customHeight="1">
      <c r="A25" s="909" t="s">
        <v>457</v>
      </c>
      <c r="B25" s="478" t="s">
        <v>5320</v>
      </c>
      <c r="C25" s="422">
        <v>1241.2</v>
      </c>
      <c r="D25" s="339" t="s">
        <v>5496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8.75" customHeight="1">
      <c r="A26" s="909" t="s">
        <v>136</v>
      </c>
      <c r="B26" s="478" t="s">
        <v>5321</v>
      </c>
      <c r="C26" s="422">
        <v>1241.2</v>
      </c>
      <c r="D26" s="339" t="s">
        <v>5496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8.75" customHeight="1">
      <c r="A27" s="909" t="s">
        <v>136</v>
      </c>
      <c r="B27" s="478" t="s">
        <v>5322</v>
      </c>
      <c r="C27" s="422">
        <v>1241.2</v>
      </c>
      <c r="D27" s="339" t="s">
        <v>5496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8.75" customHeight="1">
      <c r="A28" s="909" t="s">
        <v>457</v>
      </c>
      <c r="B28" s="478" t="s">
        <v>5323</v>
      </c>
      <c r="C28" s="422">
        <v>1241.2</v>
      </c>
      <c r="D28" s="339" t="s">
        <v>5496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8.75" customHeight="1">
      <c r="A29" s="909" t="s">
        <v>2905</v>
      </c>
      <c r="B29" s="478" t="s">
        <v>5324</v>
      </c>
      <c r="C29" s="422">
        <v>1241.2</v>
      </c>
      <c r="D29" s="339" t="s">
        <v>5496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8.75" customHeight="1">
      <c r="A30" s="909" t="s">
        <v>2905</v>
      </c>
      <c r="B30" s="478" t="s">
        <v>5325</v>
      </c>
      <c r="C30" s="422">
        <v>1241.2</v>
      </c>
      <c r="D30" s="339" t="s">
        <v>5496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8.75" customHeight="1">
      <c r="A31" s="909" t="s">
        <v>2905</v>
      </c>
      <c r="B31" s="478" t="s">
        <v>5326</v>
      </c>
      <c r="C31" s="422">
        <v>1241.2</v>
      </c>
      <c r="D31" s="339" t="s">
        <v>5496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8.75" customHeight="1">
      <c r="A32" s="909" t="s">
        <v>2905</v>
      </c>
      <c r="B32" s="478" t="s">
        <v>5327</v>
      </c>
      <c r="C32" s="422">
        <v>1241.2</v>
      </c>
      <c r="D32" s="339" t="s">
        <v>5496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8.75" customHeight="1">
      <c r="A33" s="909" t="s">
        <v>2905</v>
      </c>
      <c r="B33" s="478" t="s">
        <v>5328</v>
      </c>
      <c r="C33" s="422">
        <v>1241.2</v>
      </c>
      <c r="D33" s="339" t="s">
        <v>5496</v>
      </c>
      <c r="E33" s="520"/>
      <c r="F33" s="521"/>
      <c r="G33" s="522"/>
      <c r="H33" s="533"/>
      <c r="I33" s="522"/>
      <c r="J33" s="715"/>
      <c r="K33" s="524"/>
      <c r="L33" s="602"/>
      <c r="M33" s="252"/>
    </row>
    <row r="34" spans="1:13" ht="18.75" customHeight="1">
      <c r="A34" s="909" t="s">
        <v>2905</v>
      </c>
      <c r="B34" s="478" t="s">
        <v>5329</v>
      </c>
      <c r="C34" s="422">
        <v>1241.2</v>
      </c>
      <c r="D34" s="339" t="s">
        <v>5496</v>
      </c>
      <c r="E34" s="520"/>
      <c r="F34" s="521"/>
      <c r="G34" s="522"/>
      <c r="H34" s="533"/>
      <c r="I34" s="522"/>
      <c r="J34" s="715"/>
      <c r="K34" s="524"/>
      <c r="L34" s="602"/>
      <c r="M34" s="252"/>
    </row>
    <row r="35" spans="1:13" ht="18.75" customHeight="1">
      <c r="A35" s="909" t="s">
        <v>565</v>
      </c>
      <c r="B35" s="478" t="s">
        <v>5330</v>
      </c>
      <c r="C35" s="422">
        <v>1241.2</v>
      </c>
      <c r="D35" s="339" t="s">
        <v>5496</v>
      </c>
      <c r="E35" s="520"/>
      <c r="F35" s="521"/>
      <c r="G35" s="522"/>
      <c r="H35" s="533"/>
      <c r="I35" s="522"/>
      <c r="J35" s="715"/>
      <c r="K35" s="524"/>
      <c r="L35" s="602"/>
      <c r="M35" s="252"/>
    </row>
    <row r="36" spans="1:13" ht="18.75" customHeight="1" thickBot="1">
      <c r="A36" s="914" t="s">
        <v>565</v>
      </c>
      <c r="B36" s="509" t="s">
        <v>5331</v>
      </c>
      <c r="C36" s="505">
        <v>1241.2</v>
      </c>
      <c r="D36" s="362" t="s">
        <v>5496</v>
      </c>
      <c r="E36" s="525"/>
      <c r="F36" s="526">
        <f>SUM(C21:C36)</f>
        <v>19859.200000000004</v>
      </c>
      <c r="G36" s="527"/>
      <c r="H36" s="537"/>
      <c r="I36" s="527">
        <v>803001</v>
      </c>
      <c r="J36" s="714">
        <f t="shared" si="0"/>
        <v>17120.000000000004</v>
      </c>
      <c r="K36" s="529">
        <f t="shared" si="1"/>
        <v>2739.2000000000007</v>
      </c>
      <c r="L36" s="602"/>
      <c r="M36" s="252"/>
    </row>
    <row r="37" spans="1:13" ht="18.75" customHeight="1">
      <c r="A37" s="909" t="s">
        <v>2905</v>
      </c>
      <c r="B37" s="341" t="s">
        <v>4864</v>
      </c>
      <c r="C37" s="353">
        <v>4499.6400000000003</v>
      </c>
      <c r="D37" s="339" t="s">
        <v>5497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8.75" customHeight="1">
      <c r="A38" s="909" t="s">
        <v>2905</v>
      </c>
      <c r="B38" s="341" t="s">
        <v>4605</v>
      </c>
      <c r="C38" s="353">
        <v>4499.6400000000003</v>
      </c>
      <c r="D38" s="339" t="s">
        <v>5497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8.75" customHeight="1">
      <c r="A39" s="909" t="s">
        <v>2905</v>
      </c>
      <c r="B39" s="341" t="s">
        <v>3644</v>
      </c>
      <c r="C39" s="353">
        <v>7200.12</v>
      </c>
      <c r="D39" s="339" t="s">
        <v>5497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8.75" customHeight="1">
      <c r="A40" s="909" t="s">
        <v>2905</v>
      </c>
      <c r="B40" s="341" t="s">
        <v>4516</v>
      </c>
      <c r="C40" s="353">
        <v>7200.12</v>
      </c>
      <c r="D40" s="339" t="s">
        <v>5497</v>
      </c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8.75" customHeight="1">
      <c r="A41" s="909" t="s">
        <v>2905</v>
      </c>
      <c r="B41" s="341" t="s">
        <v>5342</v>
      </c>
      <c r="C41" s="353">
        <v>7200.12</v>
      </c>
      <c r="D41" s="339" t="s">
        <v>5497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8.75" customHeight="1">
      <c r="A42" s="909" t="s">
        <v>2905</v>
      </c>
      <c r="B42" s="341" t="s">
        <v>3180</v>
      </c>
      <c r="C42" s="353">
        <v>11699.76</v>
      </c>
      <c r="D42" s="339" t="s">
        <v>5497</v>
      </c>
      <c r="E42" s="520"/>
      <c r="F42" s="521"/>
      <c r="G42" s="522"/>
      <c r="H42" s="533"/>
      <c r="I42" s="522"/>
      <c r="J42" s="715"/>
      <c r="K42" s="524"/>
      <c r="L42" s="602"/>
      <c r="M42" s="252"/>
    </row>
    <row r="43" spans="1:13" ht="18.75" customHeight="1">
      <c r="A43" s="909" t="s">
        <v>2905</v>
      </c>
      <c r="B43" s="341" t="s">
        <v>4010</v>
      </c>
      <c r="C43" s="353">
        <v>11699.76</v>
      </c>
      <c r="D43" s="339" t="s">
        <v>5497</v>
      </c>
      <c r="E43" s="520">
        <f>SUM(C37:C43)</f>
        <v>53999.16</v>
      </c>
      <c r="F43" s="521"/>
      <c r="G43" s="522"/>
      <c r="H43" s="533"/>
      <c r="I43" s="522">
        <v>600616</v>
      </c>
      <c r="J43" s="715">
        <f>E43/1.16</f>
        <v>46551.000000000007</v>
      </c>
      <c r="K43" s="524">
        <f>J43*0.16</f>
        <v>7448.1600000000017</v>
      </c>
      <c r="L43" s="602"/>
      <c r="M43" s="252"/>
    </row>
    <row r="44" spans="1:13" ht="18.75" customHeight="1">
      <c r="A44" s="909" t="s">
        <v>136</v>
      </c>
      <c r="B44" s="341" t="s">
        <v>4359</v>
      </c>
      <c r="C44" s="353">
        <v>9459.7999999999993</v>
      </c>
      <c r="D44" s="339" t="s">
        <v>5497</v>
      </c>
      <c r="E44" s="520">
        <f>SUM(C44:D44)</f>
        <v>9459.7999999999993</v>
      </c>
      <c r="F44" s="521"/>
      <c r="G44" s="522"/>
      <c r="H44" s="533"/>
      <c r="I44" s="522">
        <v>600640</v>
      </c>
      <c r="J44" s="715">
        <f t="shared" ref="J44:J51" si="2">E44/1.16</f>
        <v>8155</v>
      </c>
      <c r="K44" s="524">
        <f t="shared" ref="K44:K51" si="3">J44*0.16</f>
        <v>1304.8</v>
      </c>
      <c r="L44" s="602"/>
      <c r="M44" s="252"/>
    </row>
    <row r="45" spans="1:13" ht="18.75" customHeight="1">
      <c r="A45" s="909" t="s">
        <v>242</v>
      </c>
      <c r="B45" s="341" t="s">
        <v>5336</v>
      </c>
      <c r="C45" s="353">
        <v>11397</v>
      </c>
      <c r="D45" s="339" t="s">
        <v>5497</v>
      </c>
      <c r="E45" s="520">
        <f>SUM(C45:D45)</f>
        <v>11397</v>
      </c>
      <c r="F45" s="521"/>
      <c r="G45" s="522"/>
      <c r="H45" s="533"/>
      <c r="I45" s="522">
        <v>600634</v>
      </c>
      <c r="J45" s="715">
        <f t="shared" si="2"/>
        <v>9825</v>
      </c>
      <c r="K45" s="524">
        <f t="shared" si="3"/>
        <v>1572</v>
      </c>
      <c r="L45" s="602"/>
      <c r="M45" s="252"/>
    </row>
    <row r="46" spans="1:13" ht="18.75" customHeight="1">
      <c r="A46" s="909" t="s">
        <v>134</v>
      </c>
      <c r="B46" s="341" t="s">
        <v>5333</v>
      </c>
      <c r="C46" s="353">
        <v>11456.16</v>
      </c>
      <c r="D46" s="339" t="s">
        <v>5497</v>
      </c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8.75" customHeight="1">
      <c r="A47" s="909" t="s">
        <v>134</v>
      </c>
      <c r="B47" s="341" t="s">
        <v>5194</v>
      </c>
      <c r="C47" s="353">
        <v>11456.16</v>
      </c>
      <c r="D47" s="339" t="s">
        <v>5497</v>
      </c>
      <c r="E47" s="520">
        <f>SUM(C46:C47)</f>
        <v>22912.32</v>
      </c>
      <c r="F47" s="521"/>
      <c r="G47" s="522"/>
      <c r="H47" s="533"/>
      <c r="I47" s="522">
        <v>600644</v>
      </c>
      <c r="J47" s="715">
        <f t="shared" si="2"/>
        <v>19752</v>
      </c>
      <c r="K47" s="524">
        <f t="shared" si="3"/>
        <v>3160.32</v>
      </c>
      <c r="L47" s="602"/>
      <c r="M47" s="252"/>
    </row>
    <row r="48" spans="1:13" ht="18.75" customHeight="1">
      <c r="A48" s="909" t="s">
        <v>141</v>
      </c>
      <c r="B48" s="341" t="s">
        <v>5339</v>
      </c>
      <c r="C48" s="353">
        <v>13500.08</v>
      </c>
      <c r="D48" s="339" t="s">
        <v>5497</v>
      </c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8.75" customHeight="1">
      <c r="A49" s="909" t="s">
        <v>141</v>
      </c>
      <c r="B49" s="341" t="s">
        <v>5341</v>
      </c>
      <c r="C49" s="353">
        <v>13500.08</v>
      </c>
      <c r="D49" s="339" t="s">
        <v>5497</v>
      </c>
      <c r="E49" s="520">
        <f>SUM(C48:C49)</f>
        <v>27000.16</v>
      </c>
      <c r="F49" s="521"/>
      <c r="G49" s="522"/>
      <c r="H49" s="533"/>
      <c r="I49" s="522">
        <v>600684</v>
      </c>
      <c r="J49" s="715">
        <f t="shared" si="2"/>
        <v>23276</v>
      </c>
      <c r="K49" s="524">
        <f t="shared" si="3"/>
        <v>3724.16</v>
      </c>
      <c r="L49" s="602"/>
      <c r="M49" s="252"/>
    </row>
    <row r="50" spans="1:13" ht="18.75" customHeight="1">
      <c r="A50" s="909" t="s">
        <v>3895</v>
      </c>
      <c r="B50" s="341" t="s">
        <v>4028</v>
      </c>
      <c r="C50" s="353">
        <v>13366.68</v>
      </c>
      <c r="D50" s="339" t="s">
        <v>5497</v>
      </c>
      <c r="E50" s="520"/>
      <c r="F50" s="521"/>
      <c r="G50" s="522"/>
      <c r="H50" s="533"/>
      <c r="I50" s="522"/>
      <c r="J50" s="715"/>
      <c r="K50" s="524"/>
      <c r="L50" s="602"/>
      <c r="M50" s="252"/>
    </row>
    <row r="51" spans="1:13" ht="18.75" customHeight="1" thickBot="1">
      <c r="A51" s="914" t="s">
        <v>3895</v>
      </c>
      <c r="B51" s="415" t="s">
        <v>5168</v>
      </c>
      <c r="C51" s="363">
        <v>13500.08</v>
      </c>
      <c r="D51" s="362" t="s">
        <v>5497</v>
      </c>
      <c r="E51" s="525">
        <f>SUM(C50:C51)</f>
        <v>26866.760000000002</v>
      </c>
      <c r="F51" s="526">
        <f>SUM(E42:E51)</f>
        <v>151635.20000000001</v>
      </c>
      <c r="G51" s="527"/>
      <c r="H51" s="537"/>
      <c r="I51" s="527">
        <v>600617</v>
      </c>
      <c r="J51" s="714">
        <f t="shared" si="2"/>
        <v>23161.000000000004</v>
      </c>
      <c r="K51" s="529">
        <f t="shared" si="3"/>
        <v>3705.7600000000007</v>
      </c>
      <c r="L51" s="602"/>
      <c r="M51" s="252"/>
    </row>
    <row r="52" spans="1:13" ht="18.75" customHeight="1">
      <c r="A52" s="909" t="s">
        <v>141</v>
      </c>
      <c r="B52" s="478" t="s">
        <v>5346</v>
      </c>
      <c r="C52" s="446">
        <v>1241.2</v>
      </c>
      <c r="D52" s="339" t="s">
        <v>5499</v>
      </c>
      <c r="E52" s="520"/>
      <c r="F52" s="521"/>
      <c r="G52" s="522"/>
      <c r="H52" s="533"/>
      <c r="I52" s="522"/>
      <c r="J52" s="715"/>
      <c r="K52" s="524"/>
      <c r="L52" s="602"/>
      <c r="M52" s="252"/>
    </row>
    <row r="53" spans="1:13" ht="18.75" customHeight="1">
      <c r="A53" s="909" t="s">
        <v>141</v>
      </c>
      <c r="B53" s="478" t="s">
        <v>5347</v>
      </c>
      <c r="C53" s="446">
        <v>1241.2</v>
      </c>
      <c r="D53" s="339" t="s">
        <v>5499</v>
      </c>
      <c r="E53" s="520"/>
      <c r="F53" s="521"/>
      <c r="G53" s="522"/>
      <c r="H53" s="533"/>
      <c r="I53" s="522"/>
      <c r="J53" s="715"/>
      <c r="K53" s="524"/>
      <c r="L53" s="602"/>
      <c r="M53" s="252"/>
    </row>
    <row r="54" spans="1:13" ht="18.75" customHeight="1">
      <c r="A54" s="909" t="s">
        <v>141</v>
      </c>
      <c r="B54" s="478" t="s">
        <v>5348</v>
      </c>
      <c r="C54" s="446">
        <v>1241.2</v>
      </c>
      <c r="D54" s="339" t="s">
        <v>5499</v>
      </c>
      <c r="E54" s="520"/>
      <c r="F54" s="521"/>
      <c r="G54" s="522"/>
      <c r="H54" s="533"/>
      <c r="I54" s="522"/>
      <c r="J54" s="715"/>
      <c r="K54" s="524"/>
      <c r="L54" s="602"/>
      <c r="M54" s="252"/>
    </row>
    <row r="55" spans="1:13" ht="18.75" customHeight="1">
      <c r="A55" s="909" t="s">
        <v>565</v>
      </c>
      <c r="B55" s="478" t="s">
        <v>5349</v>
      </c>
      <c r="C55" s="446">
        <v>1241.2</v>
      </c>
      <c r="D55" s="339" t="s">
        <v>5499</v>
      </c>
      <c r="E55" s="520"/>
      <c r="F55" s="521"/>
      <c r="G55" s="522"/>
      <c r="H55" s="533"/>
      <c r="I55" s="522"/>
      <c r="J55" s="715"/>
      <c r="K55" s="524"/>
      <c r="L55" s="602"/>
      <c r="M55" s="252"/>
    </row>
    <row r="56" spans="1:13" ht="18.75" customHeight="1">
      <c r="A56" s="909" t="s">
        <v>457</v>
      </c>
      <c r="B56" s="478" t="s">
        <v>5350</v>
      </c>
      <c r="C56" s="446">
        <v>1241.2</v>
      </c>
      <c r="D56" s="339" t="s">
        <v>5499</v>
      </c>
      <c r="E56" s="520"/>
      <c r="F56" s="521"/>
      <c r="G56" s="522"/>
      <c r="H56" s="533"/>
      <c r="I56" s="522"/>
      <c r="J56" s="715"/>
      <c r="K56" s="524"/>
      <c r="L56" s="602"/>
      <c r="M56" s="252"/>
    </row>
    <row r="57" spans="1:13" ht="18.75" customHeight="1">
      <c r="A57" s="909" t="s">
        <v>383</v>
      </c>
      <c r="B57" s="478" t="s">
        <v>5351</v>
      </c>
      <c r="C57" s="446">
        <v>1241.2</v>
      </c>
      <c r="D57" s="339" t="s">
        <v>5499</v>
      </c>
      <c r="E57" s="520">
        <f>SUM(C52:C57)</f>
        <v>7447.2</v>
      </c>
      <c r="F57" s="521"/>
      <c r="G57" s="522"/>
      <c r="H57" s="533"/>
      <c r="I57" s="522">
        <v>803001</v>
      </c>
      <c r="J57" s="715">
        <f>E57/1.16</f>
        <v>6420</v>
      </c>
      <c r="K57" s="524">
        <f>J57*0.16</f>
        <v>1027.2</v>
      </c>
      <c r="L57" s="602"/>
      <c r="M57" s="252"/>
    </row>
    <row r="58" spans="1:13" ht="18.75" customHeight="1">
      <c r="A58" s="909" t="s">
        <v>2905</v>
      </c>
      <c r="B58" s="341" t="s">
        <v>5174</v>
      </c>
      <c r="C58" s="353">
        <v>4499.6400000000003</v>
      </c>
      <c r="D58" s="339" t="s">
        <v>5499</v>
      </c>
      <c r="E58" s="520"/>
      <c r="F58" s="521"/>
      <c r="G58" s="522"/>
      <c r="H58" s="533"/>
      <c r="I58" s="522"/>
      <c r="J58" s="715"/>
      <c r="K58" s="524"/>
      <c r="L58" s="602"/>
      <c r="M58" s="252"/>
    </row>
    <row r="59" spans="1:13" ht="18.75" customHeight="1">
      <c r="A59" s="909" t="s">
        <v>2905</v>
      </c>
      <c r="B59" s="341" t="s">
        <v>5345</v>
      </c>
      <c r="C59" s="353">
        <v>4499.6400000000003</v>
      </c>
      <c r="D59" s="339" t="s">
        <v>5499</v>
      </c>
      <c r="E59" s="520"/>
      <c r="F59" s="521"/>
      <c r="G59" s="522"/>
      <c r="H59" s="533"/>
      <c r="I59" s="522"/>
      <c r="J59" s="715"/>
      <c r="K59" s="524"/>
      <c r="L59" s="602"/>
      <c r="M59" s="252"/>
    </row>
    <row r="60" spans="1:13" ht="18.75" customHeight="1">
      <c r="A60" s="909" t="s">
        <v>2905</v>
      </c>
      <c r="B60" s="341" t="s">
        <v>5184</v>
      </c>
      <c r="C60" s="353">
        <v>4499.6400000000003</v>
      </c>
      <c r="D60" s="339" t="s">
        <v>5499</v>
      </c>
      <c r="E60" s="520"/>
      <c r="F60" s="521"/>
      <c r="G60" s="522"/>
      <c r="H60" s="533"/>
      <c r="I60" s="522"/>
      <c r="J60" s="715"/>
      <c r="K60" s="524"/>
      <c r="L60" s="602"/>
      <c r="M60" s="252"/>
    </row>
    <row r="61" spans="1:13" ht="18.75" customHeight="1">
      <c r="A61" s="909" t="s">
        <v>2905</v>
      </c>
      <c r="B61" s="341" t="s">
        <v>4506</v>
      </c>
      <c r="C61" s="353">
        <v>7200.12</v>
      </c>
      <c r="D61" s="339" t="s">
        <v>5499</v>
      </c>
      <c r="E61" s="520">
        <f>SUM(C58:C61)</f>
        <v>20699.04</v>
      </c>
      <c r="F61" s="521"/>
      <c r="G61" s="522"/>
      <c r="H61" s="533"/>
      <c r="I61" s="522">
        <v>600616</v>
      </c>
      <c r="J61" s="715">
        <f t="shared" ref="J61:J65" si="4">E61/1.16</f>
        <v>17844.000000000004</v>
      </c>
      <c r="K61" s="524">
        <f t="shared" ref="K61:K65" si="5">J61*0.16</f>
        <v>2855.0400000000004</v>
      </c>
      <c r="L61" s="602"/>
      <c r="M61" s="252"/>
    </row>
    <row r="62" spans="1:13" ht="18.75" customHeight="1">
      <c r="A62" s="909" t="s">
        <v>136</v>
      </c>
      <c r="B62" s="341" t="s">
        <v>5344</v>
      </c>
      <c r="C62" s="353">
        <v>9100.2000000000007</v>
      </c>
      <c r="D62" s="339" t="s">
        <v>5499</v>
      </c>
      <c r="E62" s="520"/>
      <c r="F62" s="521"/>
      <c r="G62" s="522"/>
      <c r="H62" s="533"/>
      <c r="I62" s="522"/>
      <c r="J62" s="715"/>
      <c r="K62" s="524"/>
      <c r="L62" s="602"/>
      <c r="M62" s="252"/>
    </row>
    <row r="63" spans="1:13" ht="18.75" customHeight="1">
      <c r="A63" s="909" t="s">
        <v>136</v>
      </c>
      <c r="B63" s="341" t="s">
        <v>4351</v>
      </c>
      <c r="C63" s="353">
        <v>9459.7999999999993</v>
      </c>
      <c r="D63" s="339" t="s">
        <v>5499</v>
      </c>
      <c r="E63" s="520">
        <f>SUM(C62:C63)</f>
        <v>18560</v>
      </c>
      <c r="F63" s="521"/>
      <c r="G63" s="522"/>
      <c r="H63" s="533"/>
      <c r="I63" s="522">
        <v>600640</v>
      </c>
      <c r="J63" s="715">
        <f t="shared" si="4"/>
        <v>16000.000000000002</v>
      </c>
      <c r="K63" s="524">
        <f t="shared" si="5"/>
        <v>2560.0000000000005</v>
      </c>
      <c r="L63" s="602"/>
      <c r="M63" s="252"/>
    </row>
    <row r="64" spans="1:13" ht="18.75" customHeight="1">
      <c r="A64" s="909" t="s">
        <v>3895</v>
      </c>
      <c r="B64" s="341" t="s">
        <v>4084</v>
      </c>
      <c r="C64" s="353">
        <v>13366.68</v>
      </c>
      <c r="D64" s="339" t="s">
        <v>5499</v>
      </c>
      <c r="E64" s="520">
        <f>SUM(C64)</f>
        <v>13366.68</v>
      </c>
      <c r="F64" s="521"/>
      <c r="G64" s="522"/>
      <c r="H64" s="533"/>
      <c r="I64" s="522">
        <v>600617</v>
      </c>
      <c r="J64" s="715">
        <f t="shared" si="4"/>
        <v>11523.000000000002</v>
      </c>
      <c r="K64" s="524">
        <f t="shared" si="5"/>
        <v>1843.6800000000003</v>
      </c>
      <c r="L64" s="602"/>
      <c r="M64" s="252"/>
    </row>
    <row r="65" spans="1:13" ht="18.75" customHeight="1" thickBot="1">
      <c r="A65" s="914" t="s">
        <v>141</v>
      </c>
      <c r="B65" s="415" t="s">
        <v>5136</v>
      </c>
      <c r="C65" s="363">
        <v>13500.08</v>
      </c>
      <c r="D65" s="362" t="s">
        <v>5499</v>
      </c>
      <c r="E65" s="525">
        <f>SUM(C65:D65)</f>
        <v>13500.08</v>
      </c>
      <c r="F65" s="526">
        <f>SUM(E55:E65)</f>
        <v>73573</v>
      </c>
      <c r="G65" s="527"/>
      <c r="H65" s="537"/>
      <c r="I65" s="527">
        <v>600684</v>
      </c>
      <c r="J65" s="714">
        <f t="shared" si="4"/>
        <v>11638</v>
      </c>
      <c r="K65" s="529">
        <f t="shared" si="5"/>
        <v>1862.08</v>
      </c>
      <c r="L65" s="602"/>
      <c r="M65" s="252"/>
    </row>
    <row r="66" spans="1:13" ht="18.75" customHeight="1">
      <c r="A66" s="913"/>
      <c r="B66" s="414"/>
      <c r="C66" s="48"/>
      <c r="D66" s="380"/>
      <c r="E66" s="520"/>
      <c r="F66" s="521"/>
      <c r="G66" s="522"/>
      <c r="H66" s="533"/>
      <c r="I66" s="522"/>
      <c r="J66" s="715"/>
      <c r="K66" s="524"/>
      <c r="L66" s="602"/>
      <c r="M66" s="252"/>
    </row>
    <row r="67" spans="1:13" ht="15" customHeight="1">
      <c r="A67" s="913"/>
      <c r="B67" s="601"/>
      <c r="C67" s="839"/>
      <c r="D67" s="380"/>
      <c r="E67" s="520"/>
      <c r="F67" s="521"/>
      <c r="G67" s="522"/>
      <c r="H67" s="533"/>
      <c r="I67" s="522"/>
      <c r="J67" s="715"/>
      <c r="K67" s="524"/>
      <c r="L67" s="602"/>
      <c r="M67" s="252"/>
    </row>
    <row r="68" spans="1:13" ht="15" customHeight="1">
      <c r="A68" s="325"/>
      <c r="B68" s="930"/>
      <c r="C68" s="281">
        <f>SUM(C6:C67)</f>
        <v>208295.40000000005</v>
      </c>
      <c r="D68" s="281"/>
      <c r="E68" s="281"/>
      <c r="F68" s="281">
        <f>SUM(F6:F67)</f>
        <v>208295.40000000002</v>
      </c>
      <c r="G68" s="281"/>
      <c r="H68" s="534">
        <f>SUM(H6:H67)</f>
        <v>0</v>
      </c>
      <c r="I68" s="281"/>
      <c r="J68" s="281">
        <f>SUM(J6:J67)</f>
        <v>179565.00000000003</v>
      </c>
      <c r="K68" s="281">
        <f>SUM(K6:K67)</f>
        <v>28730.400000000009</v>
      </c>
      <c r="L68" s="281"/>
      <c r="M68" s="283"/>
    </row>
    <row r="69" spans="1:13" ht="15" customHeight="1">
      <c r="A69" s="278"/>
      <c r="B69" s="930"/>
      <c r="C69" s="240"/>
      <c r="D69" s="281"/>
      <c r="E69" s="281"/>
      <c r="F69" s="237"/>
      <c r="G69" s="240"/>
      <c r="H69" s="533"/>
      <c r="I69" s="240"/>
      <c r="J69" s="243"/>
      <c r="K69" s="251"/>
      <c r="L69" s="252"/>
      <c r="M69" s="252"/>
    </row>
    <row r="70" spans="1:13" ht="15" customHeight="1">
      <c r="A70" s="697"/>
      <c r="B70" s="1052"/>
      <c r="C70" s="1051"/>
      <c r="D70" s="1051"/>
      <c r="E70" s="1051"/>
      <c r="F70" s="1051"/>
      <c r="G70" s="240"/>
      <c r="H70" s="533"/>
      <c r="I70" s="240"/>
      <c r="J70" s="243"/>
      <c r="K70" s="251"/>
      <c r="L70" s="252"/>
      <c r="M70" s="252"/>
    </row>
    <row r="71" spans="1:13">
      <c r="A71" s="284"/>
      <c r="B71" s="595"/>
      <c r="C71" s="273"/>
      <c r="D71" s="281"/>
      <c r="E71" s="281"/>
      <c r="F71" s="281"/>
      <c r="G71" s="295"/>
      <c r="H71" s="534"/>
      <c r="I71" s="281"/>
      <c r="J71" s="281"/>
      <c r="K71" s="281"/>
      <c r="L71" s="286"/>
      <c r="M71" s="252"/>
    </row>
    <row r="72" spans="1:13" thickBot="1">
      <c r="A72" s="603"/>
      <c r="B72" s="595"/>
      <c r="C72" s="273"/>
      <c r="D72" s="250"/>
      <c r="E72" s="330"/>
      <c r="F72" s="331"/>
      <c r="G72" s="332"/>
      <c r="H72" s="535"/>
      <c r="I72" s="239"/>
      <c r="J72" s="239"/>
      <c r="K72" s="252"/>
      <c r="L72" s="252"/>
      <c r="M72" s="288"/>
    </row>
    <row r="73" spans="1:13" ht="16.5" thickBot="1">
      <c r="A73" s="284"/>
      <c r="B73" s="273"/>
      <c r="C73" s="273"/>
      <c r="D73" s="250"/>
      <c r="E73" s="330" t="s">
        <v>1556</v>
      </c>
      <c r="F73" s="331">
        <v>43082</v>
      </c>
      <c r="G73" s="332">
        <v>208295.4</v>
      </c>
      <c r="H73" s="535"/>
      <c r="I73" s="239"/>
      <c r="J73" s="289" t="s">
        <v>551</v>
      </c>
      <c r="K73" s="290">
        <f>J68+K68-F68</f>
        <v>0</v>
      </c>
      <c r="L73" s="252"/>
      <c r="M73" s="288"/>
    </row>
    <row r="74" spans="1:13">
      <c r="A74" s="284"/>
      <c r="B74" s="273"/>
      <c r="C74" s="239"/>
      <c r="D74" s="252"/>
      <c r="E74" s="813" t="s">
        <v>5501</v>
      </c>
      <c r="F74" s="812">
        <v>43082</v>
      </c>
      <c r="G74" s="811">
        <v>306663.40000000002</v>
      </c>
      <c r="H74" s="535"/>
      <c r="I74" s="239"/>
      <c r="J74" s="239"/>
      <c r="K74" s="252"/>
      <c r="L74" s="252"/>
      <c r="M74" s="288"/>
    </row>
    <row r="75" spans="1:13">
      <c r="A75" s="284"/>
      <c r="B75" s="273"/>
      <c r="C75" s="273"/>
      <c r="D75" s="250"/>
      <c r="E75" s="239"/>
      <c r="F75" s="239"/>
      <c r="G75" s="239"/>
      <c r="H75" s="535"/>
      <c r="I75" s="239"/>
      <c r="J75" s="239"/>
      <c r="K75" s="252"/>
      <c r="L75" s="252"/>
      <c r="M75" s="288"/>
    </row>
    <row r="76" spans="1:13">
      <c r="A76" s="284"/>
      <c r="B76" s="273"/>
      <c r="C76" s="273"/>
      <c r="D76" s="250"/>
      <c r="E76" s="239"/>
      <c r="F76" s="239"/>
      <c r="G76" s="239"/>
      <c r="H76" s="535"/>
      <c r="I76" s="239"/>
      <c r="J76" s="239"/>
      <c r="K76" s="252"/>
      <c r="L76" s="252"/>
      <c r="M76" s="288"/>
    </row>
    <row r="77" spans="1:13">
      <c r="A77" s="284"/>
      <c r="B77" s="273"/>
      <c r="C77" s="273"/>
      <c r="D77" s="291"/>
      <c r="E77" s="292"/>
      <c r="F77" s="292"/>
      <c r="G77" s="292"/>
      <c r="H77" s="536"/>
      <c r="I77" s="292"/>
      <c r="J77" s="292"/>
      <c r="K77" s="288"/>
      <c r="L77" s="288"/>
      <c r="M77" s="288"/>
    </row>
    <row r="78" spans="1:13">
      <c r="A78" s="604"/>
      <c r="B78" s="605"/>
      <c r="C78" s="606"/>
      <c r="D78" s="520"/>
      <c r="E78" s="292"/>
      <c r="F78" s="292"/>
      <c r="G78" s="292"/>
      <c r="H78" s="536"/>
      <c r="I78" s="292"/>
      <c r="J78" s="292"/>
      <c r="K78" s="288"/>
      <c r="L78" s="288"/>
      <c r="M78" s="288"/>
    </row>
    <row r="79" spans="1:13">
      <c r="A79" s="294"/>
      <c r="B79" s="239" t="s">
        <v>25</v>
      </c>
      <c r="C79" s="239"/>
      <c r="D79" s="239"/>
      <c r="E79" s="240"/>
      <c r="F79" s="240"/>
      <c r="G79" s="240"/>
      <c r="H79" s="533"/>
      <c r="I79" s="240"/>
      <c r="K79" s="295"/>
      <c r="L79" s="252"/>
      <c r="M79" s="252"/>
    </row>
    <row r="80" spans="1:13">
      <c r="A80" s="296"/>
      <c r="B80" s="239" t="s">
        <v>127</v>
      </c>
      <c r="C80" s="239"/>
      <c r="D80" s="239"/>
      <c r="E80" s="240"/>
      <c r="F80" s="240"/>
      <c r="G80" s="240"/>
      <c r="H80" s="533"/>
      <c r="I80" s="240"/>
      <c r="K80" s="295"/>
      <c r="L80" s="252"/>
      <c r="M80" s="252"/>
    </row>
    <row r="81" spans="1:13">
      <c r="A81" s="297"/>
      <c r="B81" s="239" t="s">
        <v>161</v>
      </c>
      <c r="C81" s="239"/>
      <c r="D81" s="239"/>
      <c r="E81" s="240"/>
      <c r="F81" s="240"/>
      <c r="G81" s="240"/>
      <c r="H81" s="533"/>
      <c r="I81" s="240"/>
      <c r="K81" s="295"/>
      <c r="L81" s="252"/>
      <c r="M81" s="252"/>
    </row>
    <row r="82" spans="1:13">
      <c r="A82" s="239"/>
      <c r="B82" s="239"/>
      <c r="C82" s="239"/>
      <c r="D82" s="239"/>
      <c r="E82" s="240"/>
      <c r="F82" s="240"/>
      <c r="G82" s="240"/>
      <c r="H82" s="533"/>
      <c r="I82" s="240"/>
      <c r="K82" s="295"/>
      <c r="L82" s="252"/>
      <c r="M82" s="252"/>
    </row>
    <row r="83" spans="1:13">
      <c r="A83" s="239"/>
      <c r="B83" s="239"/>
      <c r="C83" s="239"/>
      <c r="D83" s="239"/>
      <c r="E83" s="240"/>
      <c r="F83" s="240"/>
      <c r="G83" s="240"/>
      <c r="H83" s="533"/>
      <c r="I83" s="240"/>
      <c r="K83" s="295"/>
      <c r="L83" s="252"/>
      <c r="M83" s="252"/>
    </row>
    <row r="84" spans="1:13">
      <c r="K84" s="45"/>
      <c r="L84" s="49"/>
      <c r="M84" s="49"/>
    </row>
    <row r="85" spans="1:13">
      <c r="K85" s="45"/>
      <c r="L85" s="49"/>
      <c r="M85" s="49"/>
    </row>
    <row r="86" spans="1:13">
      <c r="K86" s="45"/>
      <c r="L86" s="49"/>
      <c r="M86" s="49"/>
    </row>
    <row r="87" spans="1:13">
      <c r="K87" s="45"/>
      <c r="L87" s="49"/>
      <c r="M87" s="49"/>
    </row>
    <row r="88" spans="1:13">
      <c r="K88" s="45"/>
      <c r="L88" s="49"/>
      <c r="M88" s="49"/>
    </row>
    <row r="89" spans="1:13">
      <c r="K89" s="45"/>
      <c r="L89" s="49"/>
      <c r="M89" s="49"/>
    </row>
    <row r="90" spans="1:13">
      <c r="K90" s="45"/>
      <c r="L90" s="49"/>
      <c r="M90" s="49"/>
    </row>
    <row r="91" spans="1:13">
      <c r="K91" s="45"/>
      <c r="L91" s="49"/>
      <c r="M91" s="49"/>
    </row>
    <row r="92" spans="1:13">
      <c r="K92" s="45"/>
      <c r="L92" s="49"/>
      <c r="M92" s="49"/>
    </row>
    <row r="93" spans="1:13">
      <c r="K93" s="45"/>
      <c r="L93" s="49"/>
      <c r="M93" s="49"/>
    </row>
    <row r="94" spans="1:13">
      <c r="K94" s="45"/>
      <c r="L94" s="49"/>
      <c r="M94" s="49"/>
    </row>
    <row r="95" spans="1:13">
      <c r="K95" s="45"/>
      <c r="L95" s="49"/>
      <c r="M95" s="49"/>
    </row>
    <row r="96" spans="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</sheetData>
  <autoFilter ref="A5:L71"/>
  <sortState ref="A6:D65">
    <sortCondition ref="D6:D65"/>
  </sortState>
  <mergeCells count="3">
    <mergeCell ref="I3:K3"/>
    <mergeCell ref="A4:D4"/>
    <mergeCell ref="B70:F70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73"/>
  <sheetViews>
    <sheetView zoomScale="115" zoomScaleNormal="115" workbookViewId="0">
      <pane ySplit="4" topLeftCell="A5" activePane="bottomLeft" state="frozenSplit"/>
      <selection pane="bottomLeft" activeCell="N7" sqref="N7:N21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5391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5407</v>
      </c>
      <c r="B5" s="343" t="s">
        <v>2731</v>
      </c>
      <c r="C5" s="343" t="s">
        <v>5459</v>
      </c>
      <c r="D5" s="431"/>
      <c r="E5" s="431"/>
      <c r="F5" s="431"/>
      <c r="G5" s="344">
        <v>-13170.64</v>
      </c>
      <c r="H5" s="931"/>
      <c r="I5" s="399"/>
      <c r="J5" s="336"/>
      <c r="K5" s="337"/>
      <c r="L5" s="337"/>
      <c r="M5" s="637" t="s">
        <v>138</v>
      </c>
      <c r="N5" s="909" t="s">
        <v>3913</v>
      </c>
      <c r="O5" s="909" t="s">
        <v>3895</v>
      </c>
      <c r="P5" s="339" t="s">
        <v>5523</v>
      </c>
      <c r="Q5" s="642"/>
      <c r="R5" s="29"/>
    </row>
    <row r="6" spans="1:18" s="24" customFormat="1" ht="12.75">
      <c r="A6" s="343" t="s">
        <v>5429</v>
      </c>
      <c r="B6" s="343" t="s">
        <v>2731</v>
      </c>
      <c r="C6" s="343" t="s">
        <v>5460</v>
      </c>
      <c r="D6" s="431"/>
      <c r="E6" s="431"/>
      <c r="F6" s="431"/>
      <c r="G6" s="344">
        <v>-1740</v>
      </c>
      <c r="H6" s="931" t="s">
        <v>133</v>
      </c>
      <c r="I6" s="399"/>
      <c r="J6" s="336"/>
      <c r="K6" s="337"/>
      <c r="L6" s="337"/>
      <c r="M6" s="637" t="s">
        <v>138</v>
      </c>
      <c r="N6" s="909" t="s">
        <v>2158</v>
      </c>
      <c r="O6" s="909" t="s">
        <v>457</v>
      </c>
      <c r="P6" s="339" t="s">
        <v>5526</v>
      </c>
      <c r="Q6" s="642"/>
      <c r="R6" s="29"/>
    </row>
    <row r="7" spans="1:18" s="24" customFormat="1" ht="12.75">
      <c r="A7" s="445" t="s">
        <v>5398</v>
      </c>
      <c r="B7" s="445" t="s">
        <v>2834</v>
      </c>
      <c r="C7" s="478" t="s">
        <v>5461</v>
      </c>
      <c r="D7" s="431"/>
      <c r="E7" s="431"/>
      <c r="F7" s="431"/>
      <c r="G7" s="446">
        <v>1241.2</v>
      </c>
      <c r="H7" s="931"/>
      <c r="I7" s="399"/>
      <c r="J7" s="336"/>
      <c r="K7" s="337"/>
      <c r="L7" s="337"/>
      <c r="M7" s="637" t="s">
        <v>138</v>
      </c>
      <c r="N7" s="909" t="s">
        <v>5503</v>
      </c>
      <c r="O7" s="909" t="s">
        <v>457</v>
      </c>
      <c r="P7" s="339" t="s">
        <v>5502</v>
      </c>
      <c r="Q7" s="642"/>
      <c r="R7" s="29"/>
    </row>
    <row r="8" spans="1:18" s="24" customFormat="1" ht="12.75">
      <c r="A8" s="445" t="s">
        <v>5398</v>
      </c>
      <c r="B8" s="445" t="s">
        <v>2834</v>
      </c>
      <c r="C8" s="478" t="s">
        <v>5462</v>
      </c>
      <c r="D8" s="431"/>
      <c r="E8" s="431"/>
      <c r="F8" s="431"/>
      <c r="G8" s="446">
        <v>1241.2</v>
      </c>
      <c r="H8" s="931"/>
      <c r="I8" s="399"/>
      <c r="J8" s="336"/>
      <c r="K8" s="337"/>
      <c r="L8" s="337"/>
      <c r="M8" s="637" t="s">
        <v>138</v>
      </c>
      <c r="N8" s="909" t="s">
        <v>5504</v>
      </c>
      <c r="O8" s="909" t="s">
        <v>134</v>
      </c>
      <c r="P8" s="339" t="s">
        <v>5502</v>
      </c>
      <c r="Q8" s="642"/>
      <c r="R8" s="29"/>
    </row>
    <row r="9" spans="1:18" s="24" customFormat="1" ht="12.75">
      <c r="A9" s="445" t="s">
        <v>5398</v>
      </c>
      <c r="B9" s="445" t="s">
        <v>2834</v>
      </c>
      <c r="C9" s="478" t="s">
        <v>5463</v>
      </c>
      <c r="D9" s="431"/>
      <c r="E9" s="431"/>
      <c r="F9" s="431"/>
      <c r="G9" s="446">
        <v>1241.2</v>
      </c>
      <c r="H9" s="931"/>
      <c r="I9" s="399"/>
      <c r="J9" s="336"/>
      <c r="K9" s="337"/>
      <c r="L9" s="337"/>
      <c r="M9" s="637" t="s">
        <v>138</v>
      </c>
      <c r="N9" s="909" t="s">
        <v>5505</v>
      </c>
      <c r="O9" s="909" t="s">
        <v>457</v>
      </c>
      <c r="P9" s="339" t="s">
        <v>5502</v>
      </c>
      <c r="Q9" s="642"/>
      <c r="R9" s="29"/>
    </row>
    <row r="10" spans="1:18" s="24" customFormat="1" ht="12.75">
      <c r="A10" s="445" t="s">
        <v>5414</v>
      </c>
      <c r="B10" s="445" t="s">
        <v>2834</v>
      </c>
      <c r="C10" s="478" t="s">
        <v>5464</v>
      </c>
      <c r="D10" s="932"/>
      <c r="E10" s="932"/>
      <c r="F10" s="932"/>
      <c r="G10" s="446">
        <v>1241.2</v>
      </c>
      <c r="H10" s="931"/>
      <c r="I10" s="399"/>
      <c r="J10" s="336"/>
      <c r="K10" s="337"/>
      <c r="L10" s="337"/>
      <c r="M10" s="637" t="s">
        <v>138</v>
      </c>
      <c r="N10" s="909" t="s">
        <v>5506</v>
      </c>
      <c r="O10" s="909" t="s">
        <v>2905</v>
      </c>
      <c r="P10" s="339" t="s">
        <v>5524</v>
      </c>
      <c r="Q10" s="642"/>
      <c r="R10" s="29"/>
    </row>
    <row r="11" spans="1:18" s="24" customFormat="1" ht="12.75">
      <c r="A11" s="445" t="s">
        <v>5414</v>
      </c>
      <c r="B11" s="445" t="s">
        <v>2834</v>
      </c>
      <c r="C11" s="478" t="s">
        <v>5465</v>
      </c>
      <c r="D11" s="932"/>
      <c r="E11" s="932"/>
      <c r="F11" s="932"/>
      <c r="G11" s="446">
        <v>1241.2</v>
      </c>
      <c r="H11" s="931"/>
      <c r="I11" s="399"/>
      <c r="J11" s="336"/>
      <c r="K11" s="337"/>
      <c r="L11" s="337"/>
      <c r="M11" s="637" t="s">
        <v>138</v>
      </c>
      <c r="N11" s="909" t="s">
        <v>5507</v>
      </c>
      <c r="O11" s="909" t="s">
        <v>2905</v>
      </c>
      <c r="P11" s="339" t="s">
        <v>5524</v>
      </c>
      <c r="Q11" s="642"/>
      <c r="R11" s="29"/>
    </row>
    <row r="12" spans="1:18" s="24" customFormat="1" ht="12.75">
      <c r="A12" s="445" t="s">
        <v>5414</v>
      </c>
      <c r="B12" s="445" t="s">
        <v>2834</v>
      </c>
      <c r="C12" s="478" t="s">
        <v>5466</v>
      </c>
      <c r="D12" s="932"/>
      <c r="E12" s="932"/>
      <c r="F12" s="932"/>
      <c r="G12" s="446">
        <v>1241.2</v>
      </c>
      <c r="H12" s="931"/>
      <c r="I12" s="399"/>
      <c r="J12" s="336"/>
      <c r="K12" s="337"/>
      <c r="L12" s="337"/>
      <c r="M12" s="637" t="s">
        <v>138</v>
      </c>
      <c r="N12" s="909" t="s">
        <v>5508</v>
      </c>
      <c r="O12" s="909" t="s">
        <v>2905</v>
      </c>
      <c r="P12" s="339" t="s">
        <v>5524</v>
      </c>
      <c r="Q12" s="642"/>
      <c r="R12" s="29"/>
    </row>
    <row r="13" spans="1:18" s="24" customFormat="1" ht="12.75">
      <c r="A13" s="445" t="s">
        <v>5414</v>
      </c>
      <c r="B13" s="445" t="s">
        <v>2834</v>
      </c>
      <c r="C13" s="478" t="s">
        <v>5467</v>
      </c>
      <c r="D13" s="478"/>
      <c r="E13" s="478"/>
      <c r="F13" s="478"/>
      <c r="G13" s="446">
        <v>1241.2</v>
      </c>
      <c r="H13" s="335"/>
      <c r="I13" s="399"/>
      <c r="J13" s="336"/>
      <c r="K13" s="337"/>
      <c r="L13" s="337"/>
      <c r="M13" s="637" t="s">
        <v>138</v>
      </c>
      <c r="N13" s="909" t="s">
        <v>5509</v>
      </c>
      <c r="O13" s="909" t="s">
        <v>2905</v>
      </c>
      <c r="P13" s="339" t="s">
        <v>5524</v>
      </c>
      <c r="Q13" s="642"/>
      <c r="R13" s="29"/>
    </row>
    <row r="14" spans="1:18" s="24" customFormat="1" ht="12.75">
      <c r="A14" s="445" t="s">
        <v>5414</v>
      </c>
      <c r="B14" s="445" t="s">
        <v>2834</v>
      </c>
      <c r="C14" s="478" t="s">
        <v>5468</v>
      </c>
      <c r="D14" s="478"/>
      <c r="E14" s="478"/>
      <c r="F14" s="478"/>
      <c r="G14" s="446">
        <v>1241.2</v>
      </c>
      <c r="H14" s="335"/>
      <c r="I14" s="399"/>
      <c r="J14" s="336"/>
      <c r="K14" s="337"/>
      <c r="L14" s="337"/>
      <c r="M14" s="637" t="s">
        <v>138</v>
      </c>
      <c r="N14" s="909" t="s">
        <v>5510</v>
      </c>
      <c r="O14" s="909" t="s">
        <v>2905</v>
      </c>
      <c r="P14" s="339" t="s">
        <v>5524</v>
      </c>
      <c r="Q14" s="642"/>
      <c r="R14" s="29"/>
    </row>
    <row r="15" spans="1:18" s="24" customFormat="1" ht="12.75">
      <c r="A15" s="445" t="s">
        <v>5414</v>
      </c>
      <c r="B15" s="445" t="s">
        <v>2834</v>
      </c>
      <c r="C15" s="478" t="s">
        <v>5469</v>
      </c>
      <c r="D15" s="478"/>
      <c r="E15" s="478"/>
      <c r="F15" s="478"/>
      <c r="G15" s="446">
        <v>1241.2</v>
      </c>
      <c r="H15" s="335"/>
      <c r="I15" s="399"/>
      <c r="J15" s="336"/>
      <c r="K15" s="337"/>
      <c r="L15" s="337"/>
      <c r="M15" s="637" t="s">
        <v>138</v>
      </c>
      <c r="N15" s="909" t="s">
        <v>5511</v>
      </c>
      <c r="O15" s="909" t="s">
        <v>2905</v>
      </c>
      <c r="P15" s="339" t="s">
        <v>5524</v>
      </c>
      <c r="Q15" s="642"/>
      <c r="R15" s="29"/>
    </row>
    <row r="16" spans="1:18" s="24" customFormat="1" ht="12.75">
      <c r="A16" s="445" t="s">
        <v>5414</v>
      </c>
      <c r="B16" s="445" t="s">
        <v>2834</v>
      </c>
      <c r="C16" s="478" t="s">
        <v>5470</v>
      </c>
      <c r="D16" s="478"/>
      <c r="E16" s="478"/>
      <c r="F16" s="478"/>
      <c r="G16" s="446">
        <v>1241.2</v>
      </c>
      <c r="H16" s="335"/>
      <c r="I16" s="399"/>
      <c r="J16" s="336"/>
      <c r="K16" s="337"/>
      <c r="L16" s="337"/>
      <c r="M16" s="637" t="s">
        <v>138</v>
      </c>
      <c r="N16" s="909" t="s">
        <v>5512</v>
      </c>
      <c r="O16" s="909" t="s">
        <v>2905</v>
      </c>
      <c r="P16" s="339" t="s">
        <v>5524</v>
      </c>
      <c r="Q16" s="642"/>
      <c r="R16" s="29"/>
    </row>
    <row r="17" spans="1:18" s="24" customFormat="1" ht="12.75">
      <c r="A17" s="445" t="s">
        <v>5414</v>
      </c>
      <c r="B17" s="445" t="s">
        <v>2834</v>
      </c>
      <c r="C17" s="478" t="s">
        <v>5471</v>
      </c>
      <c r="D17" s="478"/>
      <c r="E17" s="478"/>
      <c r="F17" s="478"/>
      <c r="G17" s="446">
        <v>1241.2</v>
      </c>
      <c r="H17" s="335"/>
      <c r="I17" s="399"/>
      <c r="J17" s="336"/>
      <c r="K17" s="337"/>
      <c r="L17" s="337"/>
      <c r="M17" s="637" t="s">
        <v>138</v>
      </c>
      <c r="N17" s="909" t="s">
        <v>5513</v>
      </c>
      <c r="O17" s="909" t="s">
        <v>2905</v>
      </c>
      <c r="P17" s="339" t="s">
        <v>5524</v>
      </c>
      <c r="Q17" s="642"/>
      <c r="R17" s="29"/>
    </row>
    <row r="18" spans="1:18" s="24" customFormat="1" ht="12.75">
      <c r="A18" s="445" t="s">
        <v>5414</v>
      </c>
      <c r="B18" s="445" t="s">
        <v>2834</v>
      </c>
      <c r="C18" s="478" t="s">
        <v>5472</v>
      </c>
      <c r="D18" s="478"/>
      <c r="E18" s="478"/>
      <c r="F18" s="478"/>
      <c r="G18" s="446">
        <v>1241.2</v>
      </c>
      <c r="H18" s="335"/>
      <c r="I18" s="399"/>
      <c r="J18" s="336"/>
      <c r="K18" s="337"/>
      <c r="L18" s="337"/>
      <c r="M18" s="637" t="s">
        <v>138</v>
      </c>
      <c r="N18" s="909" t="s">
        <v>5514</v>
      </c>
      <c r="O18" s="909" t="s">
        <v>2905</v>
      </c>
      <c r="P18" s="339" t="s">
        <v>5524</v>
      </c>
      <c r="Q18" s="642"/>
      <c r="R18" s="29"/>
    </row>
    <row r="19" spans="1:18" s="24" customFormat="1" ht="12.75">
      <c r="A19" s="445" t="s">
        <v>5414</v>
      </c>
      <c r="B19" s="445" t="s">
        <v>2834</v>
      </c>
      <c r="C19" s="478" t="s">
        <v>5473</v>
      </c>
      <c r="D19" s="478"/>
      <c r="E19" s="478"/>
      <c r="F19" s="478"/>
      <c r="G19" s="446">
        <v>1241.2</v>
      </c>
      <c r="H19" s="335"/>
      <c r="I19" s="399"/>
      <c r="J19" s="336"/>
      <c r="K19" s="337"/>
      <c r="L19" s="337"/>
      <c r="M19" s="637" t="s">
        <v>138</v>
      </c>
      <c r="N19" s="909" t="s">
        <v>5515</v>
      </c>
      <c r="O19" s="909" t="s">
        <v>2905</v>
      </c>
      <c r="P19" s="339" t="s">
        <v>5524</v>
      </c>
      <c r="Q19" s="642"/>
      <c r="R19" s="29"/>
    </row>
    <row r="20" spans="1:18" s="24" customFormat="1" ht="12.75">
      <c r="A20" s="445" t="s">
        <v>5414</v>
      </c>
      <c r="B20" s="445" t="s">
        <v>2834</v>
      </c>
      <c r="C20" s="478" t="s">
        <v>5474</v>
      </c>
      <c r="D20" s="478"/>
      <c r="E20" s="478"/>
      <c r="F20" s="478"/>
      <c r="G20" s="446">
        <v>1241.2</v>
      </c>
      <c r="H20" s="335"/>
      <c r="I20" s="399"/>
      <c r="J20" s="336"/>
      <c r="K20" s="337"/>
      <c r="L20" s="337"/>
      <c r="M20" s="637" t="s">
        <v>138</v>
      </c>
      <c r="N20" s="909" t="s">
        <v>5516</v>
      </c>
      <c r="O20" s="909" t="s">
        <v>2905</v>
      </c>
      <c r="P20" s="339" t="s">
        <v>5524</v>
      </c>
      <c r="Q20" s="642"/>
      <c r="R20" s="29"/>
    </row>
    <row r="21" spans="1:18" s="24" customFormat="1" ht="12.75">
      <c r="A21" s="445" t="s">
        <v>5414</v>
      </c>
      <c r="B21" s="445" t="s">
        <v>2834</v>
      </c>
      <c r="C21" s="478" t="s">
        <v>5475</v>
      </c>
      <c r="D21" s="478"/>
      <c r="E21" s="478"/>
      <c r="F21" s="478"/>
      <c r="G21" s="446">
        <v>1241.2</v>
      </c>
      <c r="H21" s="335"/>
      <c r="I21" s="399"/>
      <c r="J21" s="336"/>
      <c r="K21" s="337"/>
      <c r="L21" s="337"/>
      <c r="M21" s="637" t="s">
        <v>138</v>
      </c>
      <c r="N21" s="909" t="s">
        <v>5517</v>
      </c>
      <c r="O21" s="909" t="s">
        <v>2905</v>
      </c>
      <c r="P21" s="339" t="s">
        <v>5524</v>
      </c>
      <c r="Q21" s="642"/>
      <c r="R21" s="29"/>
    </row>
    <row r="22" spans="1:18" s="24" customFormat="1" ht="12.75">
      <c r="A22" t="s">
        <v>5398</v>
      </c>
      <c r="B22" t="s">
        <v>2834</v>
      </c>
      <c r="C22" s="630" t="s">
        <v>5449</v>
      </c>
      <c r="D22" s="478"/>
      <c r="E22" s="478"/>
      <c r="F22" s="478"/>
      <c r="G22" s="353">
        <v>4499.6400000000003</v>
      </c>
      <c r="H22" s="335"/>
      <c r="I22" s="399"/>
      <c r="J22" s="336"/>
      <c r="K22" s="337"/>
      <c r="L22" s="337"/>
      <c r="M22" s="637" t="s">
        <v>138</v>
      </c>
      <c r="N22" s="909" t="s">
        <v>4266</v>
      </c>
      <c r="O22" s="909" t="s">
        <v>2905</v>
      </c>
      <c r="P22" s="339" t="s">
        <v>5502</v>
      </c>
      <c r="Q22" s="642"/>
      <c r="R22" s="29"/>
    </row>
    <row r="23" spans="1:18" s="24" customFormat="1" ht="12.75">
      <c r="A23" t="s">
        <v>5398</v>
      </c>
      <c r="B23" t="s">
        <v>2834</v>
      </c>
      <c r="C23" s="630" t="s">
        <v>5450</v>
      </c>
      <c r="D23" s="478"/>
      <c r="E23" s="478"/>
      <c r="F23" s="478"/>
      <c r="G23" s="353">
        <v>4499.6400000000003</v>
      </c>
      <c r="H23" s="335"/>
      <c r="I23" s="399"/>
      <c r="J23" s="336"/>
      <c r="K23" s="337"/>
      <c r="L23" s="337"/>
      <c r="M23" s="637" t="s">
        <v>138</v>
      </c>
      <c r="N23" s="909" t="s">
        <v>4191</v>
      </c>
      <c r="O23" s="909" t="s">
        <v>2905</v>
      </c>
      <c r="P23" s="339" t="s">
        <v>5502</v>
      </c>
      <c r="Q23" s="642"/>
      <c r="R23" s="29"/>
    </row>
    <row r="24" spans="1:18" s="24" customFormat="1" ht="12.75">
      <c r="A24" t="s">
        <v>5398</v>
      </c>
      <c r="B24" t="s">
        <v>2834</v>
      </c>
      <c r="C24" s="630" t="s">
        <v>5451</v>
      </c>
      <c r="D24" s="478"/>
      <c r="E24" s="478"/>
      <c r="F24" s="478"/>
      <c r="G24" s="353">
        <v>4499.6400000000003</v>
      </c>
      <c r="H24" s="335"/>
      <c r="I24" s="399"/>
      <c r="J24" s="336"/>
      <c r="K24" s="337"/>
      <c r="L24" s="337"/>
      <c r="M24" s="637" t="s">
        <v>138</v>
      </c>
      <c r="N24" s="909" t="s">
        <v>4688</v>
      </c>
      <c r="O24" s="909" t="s">
        <v>2905</v>
      </c>
      <c r="P24" s="339" t="s">
        <v>5502</v>
      </c>
      <c r="Q24" s="642"/>
      <c r="R24" s="29"/>
    </row>
    <row r="25" spans="1:18" s="24" customFormat="1" ht="12.75">
      <c r="A25" t="s">
        <v>5429</v>
      </c>
      <c r="B25" t="s">
        <v>2834</v>
      </c>
      <c r="C25" s="631" t="s">
        <v>5452</v>
      </c>
      <c r="D25" s="478"/>
      <c r="E25" s="478"/>
      <c r="F25" s="478"/>
      <c r="G25" s="353">
        <v>4499.6400000000003</v>
      </c>
      <c r="H25" s="335"/>
      <c r="I25" s="399"/>
      <c r="J25" s="336"/>
      <c r="K25" s="337"/>
      <c r="L25" s="337"/>
      <c r="M25" s="637" t="s">
        <v>138</v>
      </c>
      <c r="N25" s="909" t="s">
        <v>5018</v>
      </c>
      <c r="O25" s="909" t="s">
        <v>2905</v>
      </c>
      <c r="P25" s="339" t="s">
        <v>5525</v>
      </c>
      <c r="Q25" s="642"/>
      <c r="R25" s="29"/>
    </row>
    <row r="26" spans="1:18" s="24" customFormat="1" ht="12.75">
      <c r="A26" t="s">
        <v>5433</v>
      </c>
      <c r="B26" t="s">
        <v>2834</v>
      </c>
      <c r="C26" s="487" t="s">
        <v>5453</v>
      </c>
      <c r="D26" s="478"/>
      <c r="E26" s="478"/>
      <c r="F26" s="478"/>
      <c r="G26" s="353">
        <v>6960</v>
      </c>
      <c r="H26" s="335"/>
      <c r="I26" s="399"/>
      <c r="J26" s="336"/>
      <c r="K26" s="337"/>
      <c r="L26" s="337"/>
      <c r="M26" s="637" t="s">
        <v>138</v>
      </c>
      <c r="N26" s="909" t="s">
        <v>1015</v>
      </c>
      <c r="O26" s="909" t="s">
        <v>141</v>
      </c>
      <c r="P26" s="339" t="s">
        <v>5544</v>
      </c>
      <c r="Q26" s="642"/>
      <c r="R26" s="29"/>
    </row>
    <row r="27" spans="1:18" s="24" customFormat="1" ht="12.75">
      <c r="A27" t="s">
        <v>5433</v>
      </c>
      <c r="B27" t="s">
        <v>2834</v>
      </c>
      <c r="C27" s="487" t="s">
        <v>5454</v>
      </c>
      <c r="D27" s="478"/>
      <c r="E27" s="478"/>
      <c r="F27" s="478"/>
      <c r="G27" s="353">
        <v>6960</v>
      </c>
      <c r="H27" s="335"/>
      <c r="I27" s="399"/>
      <c r="J27" s="336"/>
      <c r="K27" s="337"/>
      <c r="L27" s="337"/>
      <c r="M27" s="637" t="s">
        <v>138</v>
      </c>
      <c r="N27" s="909" t="s">
        <v>1032</v>
      </c>
      <c r="O27" s="909" t="s">
        <v>141</v>
      </c>
      <c r="P27" s="339" t="s">
        <v>5544</v>
      </c>
      <c r="Q27" s="642"/>
      <c r="R27" s="29"/>
    </row>
    <row r="28" spans="1:18" s="24" customFormat="1" ht="12.75">
      <c r="A28" t="s">
        <v>5433</v>
      </c>
      <c r="B28" t="s">
        <v>2834</v>
      </c>
      <c r="C28" s="487" t="s">
        <v>5455</v>
      </c>
      <c r="D28" s="478"/>
      <c r="E28" s="478"/>
      <c r="F28" s="478"/>
      <c r="G28" s="353">
        <v>6960</v>
      </c>
      <c r="H28" s="335"/>
      <c r="I28" s="399"/>
      <c r="J28" s="336"/>
      <c r="K28" s="337"/>
      <c r="L28" s="337"/>
      <c r="M28" s="637" t="s">
        <v>138</v>
      </c>
      <c r="N28" s="909" t="s">
        <v>1167</v>
      </c>
      <c r="O28" s="909" t="s">
        <v>454</v>
      </c>
      <c r="P28" s="339" t="s">
        <v>5544</v>
      </c>
      <c r="Q28" s="642"/>
      <c r="R28" s="29"/>
    </row>
    <row r="29" spans="1:18" s="24" customFormat="1" ht="12.75">
      <c r="A29" t="s">
        <v>5433</v>
      </c>
      <c r="B29" t="s">
        <v>2834</v>
      </c>
      <c r="C29" s="487" t="s">
        <v>5456</v>
      </c>
      <c r="D29" s="478"/>
      <c r="E29" s="478"/>
      <c r="F29" s="478"/>
      <c r="G29" s="353">
        <v>6960</v>
      </c>
      <c r="H29" s="335"/>
      <c r="I29" s="399"/>
      <c r="J29" s="336"/>
      <c r="K29" s="337"/>
      <c r="L29" s="337"/>
      <c r="M29" s="637" t="s">
        <v>138</v>
      </c>
      <c r="N29" s="909" t="s">
        <v>4819</v>
      </c>
      <c r="O29" s="909" t="s">
        <v>454</v>
      </c>
      <c r="P29" s="339" t="s">
        <v>5544</v>
      </c>
      <c r="Q29" s="642"/>
      <c r="R29" s="29"/>
    </row>
    <row r="30" spans="1:18" s="24" customFormat="1" ht="12.75">
      <c r="A30" t="s">
        <v>5433</v>
      </c>
      <c r="B30" t="s">
        <v>2834</v>
      </c>
      <c r="C30" s="487" t="s">
        <v>5457</v>
      </c>
      <c r="D30" s="478"/>
      <c r="E30" s="478"/>
      <c r="F30" s="478"/>
      <c r="G30" s="353">
        <v>6960</v>
      </c>
      <c r="H30" s="335"/>
      <c r="I30" s="399"/>
      <c r="J30" s="336"/>
      <c r="K30" s="337"/>
      <c r="L30" s="337"/>
      <c r="M30" s="637" t="s">
        <v>138</v>
      </c>
      <c r="N30" s="909" t="s">
        <v>4817</v>
      </c>
      <c r="O30" s="909" t="s">
        <v>457</v>
      </c>
      <c r="P30" s="339" t="s">
        <v>5544</v>
      </c>
      <c r="Q30" s="642"/>
      <c r="R30" s="29"/>
    </row>
    <row r="31" spans="1:18" s="24" customFormat="1" ht="12.75">
      <c r="A31" t="s">
        <v>5433</v>
      </c>
      <c r="B31" t="s">
        <v>2834</v>
      </c>
      <c r="C31" s="487" t="s">
        <v>5458</v>
      </c>
      <c r="D31" s="478"/>
      <c r="E31" s="478"/>
      <c r="F31" s="478"/>
      <c r="G31" s="353">
        <v>6960</v>
      </c>
      <c r="H31" s="335"/>
      <c r="I31" s="399"/>
      <c r="J31" s="336"/>
      <c r="K31" s="337"/>
      <c r="L31" s="337"/>
      <c r="M31" s="637" t="s">
        <v>138</v>
      </c>
      <c r="N31" s="909" t="s">
        <v>4899</v>
      </c>
      <c r="O31" s="909" t="s">
        <v>457</v>
      </c>
      <c r="P31" s="339" t="s">
        <v>5544</v>
      </c>
      <c r="Q31" s="642"/>
      <c r="R31" s="29"/>
    </row>
    <row r="32" spans="1:18" s="24" customFormat="1" ht="12.75">
      <c r="A32" t="s">
        <v>5433</v>
      </c>
      <c r="B32" t="s">
        <v>2834</v>
      </c>
      <c r="C32" s="487" t="s">
        <v>5476</v>
      </c>
      <c r="D32" s="478"/>
      <c r="E32" s="478"/>
      <c r="F32" s="478"/>
      <c r="G32" s="353">
        <v>6960</v>
      </c>
      <c r="H32" s="335"/>
      <c r="I32" s="399"/>
      <c r="J32" s="336"/>
      <c r="K32" s="337"/>
      <c r="L32" s="337"/>
      <c r="M32" s="637" t="s">
        <v>138</v>
      </c>
      <c r="N32" s="909" t="s">
        <v>746</v>
      </c>
      <c r="O32" s="909" t="s">
        <v>136</v>
      </c>
      <c r="P32" s="339" t="s">
        <v>5544</v>
      </c>
      <c r="Q32" s="642"/>
      <c r="R32" s="29"/>
    </row>
    <row r="33" spans="1:18" s="24" customFormat="1" ht="12.75">
      <c r="A33" t="s">
        <v>5433</v>
      </c>
      <c r="B33" t="s">
        <v>2834</v>
      </c>
      <c r="C33" s="487" t="s">
        <v>5477</v>
      </c>
      <c r="D33" s="478"/>
      <c r="E33" s="478"/>
      <c r="F33" s="478"/>
      <c r="G33" s="353">
        <v>6960</v>
      </c>
      <c r="H33" s="335"/>
      <c r="I33" s="399"/>
      <c r="J33" s="336"/>
      <c r="K33" s="337"/>
      <c r="L33" s="337"/>
      <c r="M33" s="637" t="s">
        <v>138</v>
      </c>
      <c r="N33" s="909" t="s">
        <v>2445</v>
      </c>
      <c r="O33" s="909" t="s">
        <v>242</v>
      </c>
      <c r="P33" s="339" t="s">
        <v>5544</v>
      </c>
      <c r="Q33" s="642"/>
      <c r="R33" s="29"/>
    </row>
    <row r="34" spans="1:18" s="24" customFormat="1" ht="12.75">
      <c r="A34" t="s">
        <v>5433</v>
      </c>
      <c r="B34" t="s">
        <v>2834</v>
      </c>
      <c r="C34" s="487" t="s">
        <v>5478</v>
      </c>
      <c r="D34" s="478"/>
      <c r="E34" s="478"/>
      <c r="F34" s="478"/>
      <c r="G34" s="353">
        <v>6960</v>
      </c>
      <c r="H34" s="335"/>
      <c r="I34" s="399"/>
      <c r="J34" s="336"/>
      <c r="K34" s="337"/>
      <c r="L34" s="337"/>
      <c r="M34" s="637" t="s">
        <v>138</v>
      </c>
      <c r="N34" s="909" t="s">
        <v>1890</v>
      </c>
      <c r="O34" s="909" t="s">
        <v>134</v>
      </c>
      <c r="P34" s="339" t="s">
        <v>5544</v>
      </c>
      <c r="Q34" s="642"/>
      <c r="R34" s="29"/>
    </row>
    <row r="35" spans="1:18" s="24" customFormat="1" ht="12.75">
      <c r="A35" t="s">
        <v>5433</v>
      </c>
      <c r="B35" t="s">
        <v>2834</v>
      </c>
      <c r="C35" s="487" t="s">
        <v>5479</v>
      </c>
      <c r="D35" s="478"/>
      <c r="E35" s="478"/>
      <c r="F35" s="478"/>
      <c r="G35" s="353">
        <v>6960</v>
      </c>
      <c r="H35" s="335"/>
      <c r="I35" s="399"/>
      <c r="J35" s="336"/>
      <c r="K35" s="337"/>
      <c r="L35" s="337"/>
      <c r="M35" s="637" t="s">
        <v>138</v>
      </c>
      <c r="N35" s="909" t="s">
        <v>4812</v>
      </c>
      <c r="O35" s="909" t="s">
        <v>134</v>
      </c>
      <c r="P35" s="339" t="s">
        <v>5544</v>
      </c>
      <c r="Q35" s="642"/>
      <c r="R35" s="29"/>
    </row>
    <row r="36" spans="1:18" s="24" customFormat="1" ht="12.75">
      <c r="A36" t="s">
        <v>5433</v>
      </c>
      <c r="B36" t="s">
        <v>2834</v>
      </c>
      <c r="C36" s="487" t="s">
        <v>5480</v>
      </c>
      <c r="D36" s="478"/>
      <c r="E36" s="478"/>
      <c r="F36" s="478"/>
      <c r="G36" s="353">
        <v>6960</v>
      </c>
      <c r="H36" s="335"/>
      <c r="I36" s="399"/>
      <c r="J36" s="336"/>
      <c r="K36" s="337"/>
      <c r="L36" s="337"/>
      <c r="M36" s="637" t="s">
        <v>138</v>
      </c>
      <c r="N36" s="909" t="s">
        <v>2023</v>
      </c>
      <c r="O36" s="909" t="s">
        <v>718</v>
      </c>
      <c r="P36" s="339" t="s">
        <v>5544</v>
      </c>
      <c r="Q36" s="642"/>
      <c r="R36" s="29"/>
    </row>
    <row r="37" spans="1:18" s="24" customFormat="1" ht="12.75">
      <c r="A37" t="s">
        <v>5407</v>
      </c>
      <c r="B37" t="s">
        <v>2834</v>
      </c>
      <c r="C37" s="631" t="s">
        <v>5481</v>
      </c>
      <c r="D37" s="478"/>
      <c r="E37" s="478"/>
      <c r="F37" s="478"/>
      <c r="G37" s="353">
        <v>7200.12</v>
      </c>
      <c r="H37" s="335"/>
      <c r="I37" s="399"/>
      <c r="J37" s="336"/>
      <c r="K37" s="337"/>
      <c r="L37" s="337"/>
      <c r="M37" s="637" t="s">
        <v>138</v>
      </c>
      <c r="N37" s="909" t="s">
        <v>4785</v>
      </c>
      <c r="O37" s="909" t="s">
        <v>2905</v>
      </c>
      <c r="P37" s="339" t="s">
        <v>5522</v>
      </c>
      <c r="Q37" s="642"/>
      <c r="R37" s="29"/>
    </row>
    <row r="38" spans="1:18" s="24" customFormat="1" ht="12.75">
      <c r="A38" t="s">
        <v>5407</v>
      </c>
      <c r="B38" t="s">
        <v>2834</v>
      </c>
      <c r="C38" s="631" t="s">
        <v>5482</v>
      </c>
      <c r="D38" s="478"/>
      <c r="E38" s="478"/>
      <c r="F38" s="478"/>
      <c r="G38" s="353">
        <v>7200.12</v>
      </c>
      <c r="H38" s="335"/>
      <c r="I38" s="399"/>
      <c r="J38" s="336"/>
      <c r="K38" s="337"/>
      <c r="L38" s="337"/>
      <c r="M38" s="637" t="s">
        <v>138</v>
      </c>
      <c r="N38" s="909" t="s">
        <v>4397</v>
      </c>
      <c r="O38" s="909" t="s">
        <v>2905</v>
      </c>
      <c r="P38" s="339" t="s">
        <v>5522</v>
      </c>
      <c r="Q38" s="642"/>
      <c r="R38" s="29"/>
    </row>
    <row r="39" spans="1:18" s="24" customFormat="1" ht="12.75">
      <c r="A39" t="s">
        <v>5433</v>
      </c>
      <c r="B39" t="s">
        <v>2834</v>
      </c>
      <c r="C39" s="487" t="s">
        <v>5483</v>
      </c>
      <c r="D39" s="478"/>
      <c r="E39" s="478"/>
      <c r="F39" s="478"/>
      <c r="G39" s="353">
        <v>7200.12</v>
      </c>
      <c r="H39" s="335"/>
      <c r="I39" s="399"/>
      <c r="J39" s="336"/>
      <c r="K39" s="337"/>
      <c r="L39" s="337"/>
      <c r="M39" s="637" t="s">
        <v>138</v>
      </c>
      <c r="N39" s="909" t="s">
        <v>5518</v>
      </c>
      <c r="O39" s="909" t="s">
        <v>2905</v>
      </c>
      <c r="P39" s="339" t="s">
        <v>5544</v>
      </c>
      <c r="Q39" s="642"/>
      <c r="R39" s="29"/>
    </row>
    <row r="40" spans="1:18" s="24" customFormat="1" ht="12.75">
      <c r="A40" t="s">
        <v>5433</v>
      </c>
      <c r="B40" t="s">
        <v>2834</v>
      </c>
      <c r="C40" s="630" t="s">
        <v>5484</v>
      </c>
      <c r="D40" s="478"/>
      <c r="E40" s="478"/>
      <c r="F40" s="478"/>
      <c r="G40" s="353">
        <v>9097.8799999999992</v>
      </c>
      <c r="H40" s="335"/>
      <c r="I40" s="399"/>
      <c r="J40" s="336"/>
      <c r="K40" s="337"/>
      <c r="L40" s="337"/>
      <c r="M40" s="637" t="s">
        <v>138</v>
      </c>
      <c r="N40" s="909" t="s">
        <v>4195</v>
      </c>
      <c r="O40" s="909" t="s">
        <v>136</v>
      </c>
      <c r="P40" s="339" t="s">
        <v>5544</v>
      </c>
      <c r="Q40" s="642"/>
      <c r="R40" s="29"/>
    </row>
    <row r="41" spans="1:18" s="24" customFormat="1" ht="12.75">
      <c r="A41" t="s">
        <v>5414</v>
      </c>
      <c r="B41" t="s">
        <v>2834</v>
      </c>
      <c r="C41" s="631" t="s">
        <v>5485</v>
      </c>
      <c r="D41" s="478"/>
      <c r="E41" s="478"/>
      <c r="F41" s="478"/>
      <c r="G41" s="353">
        <v>9100.2000000000007</v>
      </c>
      <c r="H41" s="335"/>
      <c r="I41" s="399"/>
      <c r="J41" s="336"/>
      <c r="K41" s="337"/>
      <c r="L41" s="337"/>
      <c r="M41" s="637" t="s">
        <v>138</v>
      </c>
      <c r="N41" s="909" t="s">
        <v>5352</v>
      </c>
      <c r="O41" s="909" t="s">
        <v>136</v>
      </c>
      <c r="P41" s="339" t="s">
        <v>5524</v>
      </c>
      <c r="Q41" s="642"/>
      <c r="R41" s="29"/>
    </row>
    <row r="42" spans="1:18" s="24" customFormat="1" ht="12.75">
      <c r="A42" t="s">
        <v>5429</v>
      </c>
      <c r="B42" t="s">
        <v>2834</v>
      </c>
      <c r="C42" s="631" t="s">
        <v>5486</v>
      </c>
      <c r="D42" s="478"/>
      <c r="E42" s="478"/>
      <c r="F42" s="478"/>
      <c r="G42" s="353">
        <v>9100.2000000000007</v>
      </c>
      <c r="H42" s="335"/>
      <c r="I42" s="399"/>
      <c r="J42" s="336"/>
      <c r="K42" s="337"/>
      <c r="L42" s="337"/>
      <c r="M42" s="637" t="s">
        <v>138</v>
      </c>
      <c r="N42" s="909" t="s">
        <v>5519</v>
      </c>
      <c r="O42" s="909" t="s">
        <v>136</v>
      </c>
      <c r="P42" s="339" t="s">
        <v>5525</v>
      </c>
      <c r="Q42" s="642"/>
      <c r="R42" s="29"/>
    </row>
    <row r="43" spans="1:18" s="24" customFormat="1" ht="12.75">
      <c r="A43" t="s">
        <v>5407</v>
      </c>
      <c r="B43" t="s">
        <v>2834</v>
      </c>
      <c r="C43" s="631" t="s">
        <v>5487</v>
      </c>
      <c r="D43" s="478"/>
      <c r="E43" s="478"/>
      <c r="F43" s="478"/>
      <c r="G43" s="353">
        <v>9459.7999999999993</v>
      </c>
      <c r="H43" s="335"/>
      <c r="I43" s="399"/>
      <c r="J43" s="336"/>
      <c r="K43" s="337"/>
      <c r="L43" s="337"/>
      <c r="M43" s="637" t="s">
        <v>138</v>
      </c>
      <c r="N43" s="909" t="s">
        <v>4468</v>
      </c>
      <c r="O43" s="909" t="s">
        <v>136</v>
      </c>
      <c r="P43" s="339" t="s">
        <v>5522</v>
      </c>
      <c r="Q43" s="642"/>
      <c r="R43" s="29"/>
    </row>
    <row r="44" spans="1:18" s="24" customFormat="1" ht="12.75">
      <c r="A44" t="s">
        <v>5407</v>
      </c>
      <c r="B44" t="s">
        <v>2834</v>
      </c>
      <c r="C44" s="631" t="s">
        <v>5462</v>
      </c>
      <c r="D44" s="478"/>
      <c r="E44" s="478"/>
      <c r="F44" s="478"/>
      <c r="G44" s="353">
        <v>11456.16</v>
      </c>
      <c r="H44" s="335"/>
      <c r="I44" s="399"/>
      <c r="J44" s="336"/>
      <c r="K44" s="337"/>
      <c r="L44" s="337"/>
      <c r="M44" s="637" t="s">
        <v>138</v>
      </c>
      <c r="N44" s="909" t="s">
        <v>5504</v>
      </c>
      <c r="O44" s="909" t="s">
        <v>134</v>
      </c>
      <c r="P44" s="339" t="s">
        <v>5522</v>
      </c>
      <c r="Q44" s="642"/>
      <c r="R44" s="29"/>
    </row>
    <row r="45" spans="1:18" s="24" customFormat="1" ht="12.75">
      <c r="A45" t="s">
        <v>5398</v>
      </c>
      <c r="B45" t="s">
        <v>2834</v>
      </c>
      <c r="C45" s="630" t="s">
        <v>5488</v>
      </c>
      <c r="D45" s="579"/>
      <c r="E45" s="579"/>
      <c r="F45" s="579"/>
      <c r="G45" s="353">
        <v>11699.76</v>
      </c>
      <c r="H45" s="335"/>
      <c r="I45" s="399"/>
      <c r="J45" s="336"/>
      <c r="K45" s="337"/>
      <c r="L45" s="337"/>
      <c r="M45" s="637" t="s">
        <v>138</v>
      </c>
      <c r="N45" s="909" t="s">
        <v>3571</v>
      </c>
      <c r="O45" s="909" t="s">
        <v>2905</v>
      </c>
      <c r="P45" s="339" t="s">
        <v>5502</v>
      </c>
      <c r="Q45" s="642"/>
      <c r="R45" s="29"/>
    </row>
    <row r="46" spans="1:18" s="24" customFormat="1" ht="12.75">
      <c r="A46" t="s">
        <v>5407</v>
      </c>
      <c r="B46" t="s">
        <v>2834</v>
      </c>
      <c r="C46" s="631" t="s">
        <v>5489</v>
      </c>
      <c r="D46" s="579"/>
      <c r="E46" s="579"/>
      <c r="F46" s="579"/>
      <c r="G46" s="353">
        <v>13170.64</v>
      </c>
      <c r="H46" s="335"/>
      <c r="I46" s="399"/>
      <c r="J46" s="336"/>
      <c r="K46" s="337"/>
      <c r="L46" s="337"/>
      <c r="M46" s="637" t="s">
        <v>138</v>
      </c>
      <c r="N46" s="909" t="s">
        <v>5520</v>
      </c>
      <c r="O46" s="909" t="s">
        <v>3895</v>
      </c>
      <c r="P46" s="339" t="s">
        <v>5522</v>
      </c>
      <c r="Q46" s="642"/>
      <c r="R46" s="29"/>
    </row>
    <row r="47" spans="1:18" s="24" customFormat="1" ht="12.75">
      <c r="A47" t="s">
        <v>5398</v>
      </c>
      <c r="B47" t="s">
        <v>2834</v>
      </c>
      <c r="C47" s="630" t="s">
        <v>5490</v>
      </c>
      <c r="D47" s="579"/>
      <c r="E47" s="579"/>
      <c r="F47" s="579"/>
      <c r="G47" s="353">
        <v>13500.08</v>
      </c>
      <c r="H47" s="335"/>
      <c r="I47" s="399"/>
      <c r="J47" s="336"/>
      <c r="K47" s="337"/>
      <c r="L47" s="337"/>
      <c r="M47" s="637" t="s">
        <v>138</v>
      </c>
      <c r="N47" s="909" t="s">
        <v>5273</v>
      </c>
      <c r="O47" s="909" t="s">
        <v>141</v>
      </c>
      <c r="P47" s="339" t="s">
        <v>5502</v>
      </c>
      <c r="Q47" s="642"/>
      <c r="R47" s="29"/>
    </row>
    <row r="48" spans="1:18" s="24" customFormat="1" ht="12.75">
      <c r="A48" t="s">
        <v>5414</v>
      </c>
      <c r="B48" t="s">
        <v>2834</v>
      </c>
      <c r="C48" s="631" t="s">
        <v>5491</v>
      </c>
      <c r="D48" s="579"/>
      <c r="E48" s="579"/>
      <c r="F48" s="579"/>
      <c r="G48" s="353">
        <v>13500.08</v>
      </c>
      <c r="H48" s="335"/>
      <c r="I48" s="399"/>
      <c r="J48" s="336"/>
      <c r="K48" s="337"/>
      <c r="L48" s="337"/>
      <c r="M48" s="637" t="s">
        <v>138</v>
      </c>
      <c r="N48" s="909" t="s">
        <v>5219</v>
      </c>
      <c r="O48" s="909" t="s">
        <v>3895</v>
      </c>
      <c r="P48" s="339" t="s">
        <v>5524</v>
      </c>
      <c r="Q48" s="642"/>
      <c r="R48" s="29"/>
    </row>
    <row r="49" spans="1:18" s="24" customFormat="1" ht="12.75">
      <c r="A49" t="s">
        <v>5433</v>
      </c>
      <c r="B49" t="s">
        <v>2834</v>
      </c>
      <c r="C49" s="630" t="s">
        <v>5460</v>
      </c>
      <c r="D49" s="579"/>
      <c r="E49" s="579"/>
      <c r="F49" s="579"/>
      <c r="G49" s="353">
        <v>14316.72</v>
      </c>
      <c r="H49" s="335" t="s">
        <v>133</v>
      </c>
      <c r="I49" s="399"/>
      <c r="J49" s="336"/>
      <c r="K49" s="337"/>
      <c r="L49" s="337"/>
      <c r="M49" s="637" t="s">
        <v>138</v>
      </c>
      <c r="N49" s="909" t="s">
        <v>2158</v>
      </c>
      <c r="O49" s="909" t="s">
        <v>457</v>
      </c>
      <c r="P49" s="339" t="s">
        <v>5544</v>
      </c>
      <c r="Q49" s="642"/>
      <c r="R49" s="29"/>
    </row>
    <row r="50" spans="1:18" s="24" customFormat="1" ht="12.75">
      <c r="A50" t="s">
        <v>5433</v>
      </c>
      <c r="B50" t="s">
        <v>2834</v>
      </c>
      <c r="C50" s="487" t="s">
        <v>5492</v>
      </c>
      <c r="D50" s="579"/>
      <c r="E50" s="579"/>
      <c r="F50" s="579"/>
      <c r="G50" s="353">
        <v>38253.32</v>
      </c>
      <c r="H50" s="335"/>
      <c r="I50" s="399"/>
      <c r="J50" s="336"/>
      <c r="K50" s="337"/>
      <c r="L50" s="337"/>
      <c r="M50" s="637" t="s">
        <v>138</v>
      </c>
      <c r="N50" s="909" t="s">
        <v>5521</v>
      </c>
      <c r="O50" s="909" t="s">
        <v>454</v>
      </c>
      <c r="P50" s="339" t="s">
        <v>5544</v>
      </c>
      <c r="Q50" s="642"/>
      <c r="R50" s="29"/>
    </row>
    <row r="51" spans="1:18" s="24" customFormat="1" ht="12.75">
      <c r="A51" s="51" t="s">
        <v>5429</v>
      </c>
      <c r="B51" s="51" t="s">
        <v>2877</v>
      </c>
      <c r="C51" s="466">
        <v>2000283246</v>
      </c>
      <c r="D51" s="579"/>
      <c r="E51" s="579"/>
      <c r="F51" s="579"/>
      <c r="G51" s="6">
        <v>-16176.23</v>
      </c>
      <c r="H51" s="335"/>
      <c r="I51" s="399"/>
      <c r="J51" s="336"/>
      <c r="K51" s="337"/>
      <c r="L51" s="337"/>
      <c r="M51" s="637" t="s">
        <v>138</v>
      </c>
      <c r="N51" s="909"/>
      <c r="O51" s="909"/>
      <c r="P51" s="339" t="s">
        <v>5538</v>
      </c>
      <c r="Q51" s="642"/>
      <c r="R51" s="29"/>
    </row>
    <row r="52" spans="1:18" s="24" customFormat="1" ht="12.75">
      <c r="A52" s="51" t="s">
        <v>5429</v>
      </c>
      <c r="B52" s="51" t="s">
        <v>2877</v>
      </c>
      <c r="C52" s="466">
        <v>2000283247</v>
      </c>
      <c r="D52" s="579"/>
      <c r="E52" s="579"/>
      <c r="F52" s="579"/>
      <c r="G52" s="6">
        <v>-9931.8700000000008</v>
      </c>
      <c r="H52" s="335"/>
      <c r="I52" s="399"/>
      <c r="J52" s="336"/>
      <c r="K52" s="337"/>
      <c r="L52" s="337"/>
      <c r="M52" s="637" t="s">
        <v>138</v>
      </c>
      <c r="N52" s="909"/>
      <c r="O52" s="909"/>
      <c r="P52" s="339" t="s">
        <v>5539</v>
      </c>
      <c r="Q52" s="642"/>
      <c r="R52" s="29"/>
    </row>
    <row r="53" spans="1:18" s="24" customFormat="1" ht="12.75">
      <c r="A53" s="51" t="s">
        <v>5429</v>
      </c>
      <c r="B53" s="51" t="s">
        <v>2877</v>
      </c>
      <c r="C53" s="466">
        <v>2000283248</v>
      </c>
      <c r="D53" s="579"/>
      <c r="E53" s="579"/>
      <c r="F53" s="579"/>
      <c r="G53" s="6">
        <v>-1740</v>
      </c>
      <c r="H53" s="335"/>
      <c r="I53" s="399"/>
      <c r="J53" s="336"/>
      <c r="K53" s="337"/>
      <c r="L53" s="337"/>
      <c r="M53" s="637" t="s">
        <v>138</v>
      </c>
      <c r="N53" s="909"/>
      <c r="O53" s="909"/>
      <c r="P53" s="339" t="s">
        <v>5540</v>
      </c>
      <c r="Q53" s="642"/>
      <c r="R53" s="29"/>
    </row>
    <row r="54" spans="1:18" s="24" customFormat="1" ht="12.75">
      <c r="A54" s="51" t="s">
        <v>5429</v>
      </c>
      <c r="B54" s="51" t="s">
        <v>2877</v>
      </c>
      <c r="C54" s="466">
        <v>2000283249</v>
      </c>
      <c r="D54" s="579"/>
      <c r="E54" s="579"/>
      <c r="F54" s="579"/>
      <c r="G54" s="6">
        <v>-1740</v>
      </c>
      <c r="H54" s="335"/>
      <c r="I54" s="399"/>
      <c r="J54" s="336"/>
      <c r="K54" s="337"/>
      <c r="L54" s="337"/>
      <c r="M54" s="637" t="s">
        <v>138</v>
      </c>
      <c r="N54" s="909"/>
      <c r="O54" s="909"/>
      <c r="P54" s="339" t="s">
        <v>5541</v>
      </c>
      <c r="Q54" s="642"/>
      <c r="R54" s="29"/>
    </row>
    <row r="55" spans="1:18" s="24" customFormat="1" ht="12.75">
      <c r="A55" s="51" t="s">
        <v>5429</v>
      </c>
      <c r="B55" s="51" t="s">
        <v>2877</v>
      </c>
      <c r="C55" s="466">
        <v>2000283250</v>
      </c>
      <c r="D55" s="579"/>
      <c r="E55" s="579"/>
      <c r="F55" s="579"/>
      <c r="G55" s="6">
        <v>-1740</v>
      </c>
      <c r="H55" s="335"/>
      <c r="I55" s="399"/>
      <c r="J55" s="336"/>
      <c r="K55" s="337"/>
      <c r="L55" s="337"/>
      <c r="M55" s="637" t="s">
        <v>138</v>
      </c>
      <c r="N55" s="909"/>
      <c r="O55" s="909"/>
      <c r="P55" s="339" t="s">
        <v>5542</v>
      </c>
      <c r="Q55" s="642"/>
      <c r="R55" s="29"/>
    </row>
    <row r="56" spans="1:18" s="24" customFormat="1" ht="12.75">
      <c r="A56" s="51" t="s">
        <v>5429</v>
      </c>
      <c r="B56" s="51" t="s">
        <v>2877</v>
      </c>
      <c r="C56" s="466">
        <v>2000283251</v>
      </c>
      <c r="D56" s="579"/>
      <c r="E56" s="579"/>
      <c r="F56" s="579"/>
      <c r="G56" s="6">
        <v>-8850.34</v>
      </c>
      <c r="H56" s="335"/>
      <c r="I56" s="399"/>
      <c r="J56" s="336"/>
      <c r="K56" s="337"/>
      <c r="L56" s="337"/>
      <c r="M56" s="637" t="s">
        <v>138</v>
      </c>
      <c r="N56" s="909"/>
      <c r="O56" s="909"/>
      <c r="P56" s="339" t="s">
        <v>5543</v>
      </c>
      <c r="Q56" s="642"/>
      <c r="R56" s="29"/>
    </row>
    <row r="57" spans="1:18" s="24" customFormat="1" ht="12.75">
      <c r="A57" s="51" t="s">
        <v>5429</v>
      </c>
      <c r="B57" s="51" t="s">
        <v>2877</v>
      </c>
      <c r="C57" s="466">
        <v>2000283235</v>
      </c>
      <c r="D57" s="579"/>
      <c r="E57" s="579"/>
      <c r="F57" s="579"/>
      <c r="G57" s="6">
        <v>-32397.66</v>
      </c>
      <c r="H57" s="335"/>
      <c r="I57" s="399"/>
      <c r="J57" s="336"/>
      <c r="K57" s="337"/>
      <c r="L57" s="337"/>
      <c r="M57" s="637" t="s">
        <v>138</v>
      </c>
      <c r="N57" s="909"/>
      <c r="O57" s="909"/>
      <c r="P57" s="339" t="s">
        <v>5527</v>
      </c>
      <c r="Q57" s="642"/>
      <c r="R57" s="29"/>
    </row>
    <row r="58" spans="1:18" s="24" customFormat="1" ht="12.75">
      <c r="A58" s="51" t="s">
        <v>5429</v>
      </c>
      <c r="B58" s="51" t="s">
        <v>2877</v>
      </c>
      <c r="C58" s="466">
        <v>2000283236</v>
      </c>
      <c r="D58" s="579"/>
      <c r="E58" s="579"/>
      <c r="F58" s="579"/>
      <c r="G58" s="6">
        <v>-18903.990000000002</v>
      </c>
      <c r="H58" s="335"/>
      <c r="I58" s="399"/>
      <c r="J58" s="336"/>
      <c r="K58" s="337"/>
      <c r="L58" s="337"/>
      <c r="M58" s="637" t="s">
        <v>138</v>
      </c>
      <c r="N58" s="909"/>
      <c r="O58" s="909"/>
      <c r="P58" s="339" t="s">
        <v>5528</v>
      </c>
      <c r="Q58" s="642"/>
      <c r="R58" s="29"/>
    </row>
    <row r="59" spans="1:18" s="24" customFormat="1" ht="12.75">
      <c r="A59" s="51" t="s">
        <v>5429</v>
      </c>
      <c r="B59" s="51" t="s">
        <v>2877</v>
      </c>
      <c r="C59" s="466">
        <v>2000283237</v>
      </c>
      <c r="D59" s="579"/>
      <c r="E59" s="579"/>
      <c r="F59" s="579"/>
      <c r="G59" s="6">
        <v>-11913.2</v>
      </c>
      <c r="H59" s="335"/>
      <c r="I59" s="399"/>
      <c r="J59" s="336"/>
      <c r="K59" s="337"/>
      <c r="L59" s="337"/>
      <c r="M59" s="637" t="s">
        <v>138</v>
      </c>
      <c r="N59" s="909"/>
      <c r="O59" s="909"/>
      <c r="P59" s="339" t="s">
        <v>5529</v>
      </c>
      <c r="Q59" s="642"/>
      <c r="R59" s="29"/>
    </row>
    <row r="60" spans="1:18" s="24" customFormat="1" ht="12.75">
      <c r="A60" s="51" t="s">
        <v>5429</v>
      </c>
      <c r="B60" s="51" t="s">
        <v>2877</v>
      </c>
      <c r="C60" s="466">
        <v>2000283238</v>
      </c>
      <c r="D60" s="579"/>
      <c r="E60" s="579"/>
      <c r="F60" s="579"/>
      <c r="G60" s="6">
        <v>-11633.56</v>
      </c>
      <c r="H60" s="335"/>
      <c r="I60" s="399"/>
      <c r="J60" s="336"/>
      <c r="K60" s="337"/>
      <c r="L60" s="337"/>
      <c r="M60" s="637" t="s">
        <v>138</v>
      </c>
      <c r="N60" s="909"/>
      <c r="O60" s="909"/>
      <c r="P60" s="339" t="s">
        <v>5530</v>
      </c>
      <c r="Q60" s="642"/>
      <c r="R60" s="29"/>
    </row>
    <row r="61" spans="1:18" s="24" customFormat="1" ht="12.75">
      <c r="A61" s="51" t="s">
        <v>5429</v>
      </c>
      <c r="B61" s="51" t="s">
        <v>2877</v>
      </c>
      <c r="C61" s="466">
        <v>2000283239</v>
      </c>
      <c r="D61" s="579"/>
      <c r="E61" s="579"/>
      <c r="F61" s="579"/>
      <c r="G61" s="6">
        <v>-14556.84</v>
      </c>
      <c r="H61" s="335"/>
      <c r="I61" s="399"/>
      <c r="J61" s="336"/>
      <c r="K61" s="337"/>
      <c r="L61" s="337"/>
      <c r="M61" s="637" t="s">
        <v>138</v>
      </c>
      <c r="N61" s="909"/>
      <c r="O61" s="909"/>
      <c r="P61" s="339" t="s">
        <v>5531</v>
      </c>
      <c r="Q61" s="642"/>
      <c r="R61" s="29"/>
    </row>
    <row r="62" spans="1:18" s="24" customFormat="1" ht="12.75">
      <c r="A62" s="51" t="s">
        <v>5429</v>
      </c>
      <c r="B62" s="51" t="s">
        <v>2877</v>
      </c>
      <c r="C62" s="466">
        <v>2000283240</v>
      </c>
      <c r="D62" s="579"/>
      <c r="E62" s="579"/>
      <c r="F62" s="579"/>
      <c r="G62" s="6">
        <v>-9941.2000000000007</v>
      </c>
      <c r="H62" s="335"/>
      <c r="I62" s="399"/>
      <c r="J62" s="336"/>
      <c r="K62" s="337"/>
      <c r="L62" s="337"/>
      <c r="M62" s="637" t="s">
        <v>138</v>
      </c>
      <c r="N62" s="909"/>
      <c r="O62" s="909"/>
      <c r="P62" s="339" t="s">
        <v>5532</v>
      </c>
      <c r="Q62" s="642"/>
      <c r="R62" s="29"/>
    </row>
    <row r="63" spans="1:18" s="24" customFormat="1" ht="12.75">
      <c r="A63" s="51" t="s">
        <v>5429</v>
      </c>
      <c r="B63" s="51" t="s">
        <v>2877</v>
      </c>
      <c r="C63" s="466">
        <v>2000283241</v>
      </c>
      <c r="D63" s="431"/>
      <c r="E63" s="431"/>
      <c r="F63" s="431"/>
      <c r="G63" s="6">
        <v>-21643.279999999999</v>
      </c>
      <c r="H63" s="335"/>
      <c r="I63" s="399"/>
      <c r="J63" s="336"/>
      <c r="K63" s="337"/>
      <c r="L63" s="337"/>
      <c r="M63" s="637" t="s">
        <v>138</v>
      </c>
      <c r="N63" s="909"/>
      <c r="O63" s="909"/>
      <c r="P63" s="339" t="s">
        <v>5533</v>
      </c>
      <c r="Q63" s="642"/>
      <c r="R63" s="29"/>
    </row>
    <row r="64" spans="1:18" s="24" customFormat="1" ht="12.75">
      <c r="A64" s="51" t="s">
        <v>5429</v>
      </c>
      <c r="B64" s="51" t="s">
        <v>2877</v>
      </c>
      <c r="C64" s="466">
        <v>2000283242</v>
      </c>
      <c r="D64" s="579"/>
      <c r="E64" s="579"/>
      <c r="F64" s="579"/>
      <c r="G64" s="6">
        <v>-21609.64</v>
      </c>
      <c r="H64" s="335"/>
      <c r="I64" s="399"/>
      <c r="J64" s="336"/>
      <c r="K64" s="337"/>
      <c r="L64" s="337"/>
      <c r="M64" s="637" t="s">
        <v>138</v>
      </c>
      <c r="N64" s="909"/>
      <c r="O64" s="909"/>
      <c r="P64" s="339" t="s">
        <v>5534</v>
      </c>
      <c r="Q64" s="642"/>
      <c r="R64" s="29"/>
    </row>
    <row r="65" spans="1:18" s="24" customFormat="1" ht="12.75">
      <c r="A65" s="51" t="s">
        <v>5429</v>
      </c>
      <c r="B65" s="51" t="s">
        <v>2877</v>
      </c>
      <c r="C65" s="466">
        <v>2000283243</v>
      </c>
      <c r="D65" s="579"/>
      <c r="E65" s="579"/>
      <c r="F65" s="579"/>
      <c r="G65" s="6">
        <v>-20322.04</v>
      </c>
      <c r="H65" s="335"/>
      <c r="I65" s="399"/>
      <c r="J65" s="336"/>
      <c r="K65" s="337"/>
      <c r="L65" s="337"/>
      <c r="M65" s="637" t="s">
        <v>138</v>
      </c>
      <c r="N65" s="909"/>
      <c r="O65" s="909"/>
      <c r="P65" s="339" t="s">
        <v>5535</v>
      </c>
      <c r="Q65" s="642"/>
      <c r="R65" s="29"/>
    </row>
    <row r="66" spans="1:18" s="24" customFormat="1" ht="12.75">
      <c r="A66" s="51" t="s">
        <v>5429</v>
      </c>
      <c r="B66" s="51" t="s">
        <v>2877</v>
      </c>
      <c r="C66" s="466">
        <v>2000283244</v>
      </c>
      <c r="D66" s="579"/>
      <c r="E66" s="579"/>
      <c r="F66" s="579"/>
      <c r="G66" s="6">
        <v>-17762.310000000001</v>
      </c>
      <c r="H66" s="335"/>
      <c r="I66" s="399"/>
      <c r="J66" s="336"/>
      <c r="K66" s="337"/>
      <c r="L66" s="337"/>
      <c r="M66" s="637" t="s">
        <v>138</v>
      </c>
      <c r="N66" s="909"/>
      <c r="O66" s="909"/>
      <c r="P66" s="339" t="s">
        <v>5536</v>
      </c>
      <c r="Q66" s="642"/>
      <c r="R66" s="29"/>
    </row>
    <row r="67" spans="1:18" s="24" customFormat="1" ht="12.75">
      <c r="A67" s="51" t="s">
        <v>5429</v>
      </c>
      <c r="B67" s="51" t="s">
        <v>2877</v>
      </c>
      <c r="C67" s="466">
        <v>2000283245</v>
      </c>
      <c r="D67" s="579"/>
      <c r="E67" s="579"/>
      <c r="F67" s="579"/>
      <c r="G67" s="6">
        <v>-51869.4</v>
      </c>
      <c r="H67" s="335"/>
      <c r="I67" s="399"/>
      <c r="J67" s="336"/>
      <c r="K67" s="337"/>
      <c r="L67" s="337"/>
      <c r="M67" s="637" t="s">
        <v>138</v>
      </c>
      <c r="N67" s="909"/>
      <c r="O67" s="909"/>
      <c r="P67" s="339" t="s">
        <v>5537</v>
      </c>
      <c r="Q67" s="642"/>
      <c r="R67" s="29"/>
    </row>
    <row r="68" spans="1:18" s="24" customFormat="1" ht="12.75">
      <c r="A68" s="341"/>
      <c r="B68" s="341"/>
      <c r="C68" s="341"/>
      <c r="D68" s="431"/>
      <c r="E68" s="431"/>
      <c r="F68" s="431"/>
      <c r="G68" s="353"/>
      <c r="H68" s="335"/>
      <c r="I68" s="399"/>
      <c r="J68" s="336"/>
      <c r="K68" s="337"/>
      <c r="L68" s="337"/>
      <c r="M68" s="637"/>
      <c r="N68" s="909"/>
      <c r="O68" s="909"/>
      <c r="P68" s="339"/>
      <c r="Q68" s="642"/>
      <c r="R68" s="29"/>
    </row>
    <row r="69" spans="1:18" s="24" customFormat="1" ht="13.5" thickBot="1">
      <c r="A69" s="499"/>
      <c r="B69" s="431"/>
      <c r="C69"/>
      <c r="D69" s="334"/>
      <c r="E69" s="333"/>
      <c r="F69" s="333"/>
      <c r="G69" s="2"/>
      <c r="H69" s="335"/>
      <c r="I69" s="399"/>
      <c r="J69" s="336"/>
      <c r="K69" s="337"/>
      <c r="L69" s="337"/>
      <c r="M69" s="338"/>
      <c r="N69" s="339"/>
      <c r="O69" s="339"/>
      <c r="P69" s="339"/>
      <c r="Q69" s="28"/>
      <c r="R69" s="29"/>
    </row>
    <row r="70" spans="1:18" s="32" customFormat="1" ht="12.75" thickBot="1">
      <c r="A70" s="39"/>
      <c r="B70" s="10"/>
      <c r="C70" s="10"/>
      <c r="D70" s="72">
        <f>SUM(D5:D69)</f>
        <v>0</v>
      </c>
      <c r="E70" s="10"/>
      <c r="F70" s="10"/>
      <c r="G70" s="72">
        <f>SUM(G5:G69)</f>
        <v>-210.44000000006781</v>
      </c>
      <c r="H70" s="22"/>
      <c r="I70" s="72">
        <f>SUM(I5:I69)</f>
        <v>0</v>
      </c>
      <c r="J70" s="72">
        <f>SUM(J5:J69)</f>
        <v>0</v>
      </c>
      <c r="K70" s="36"/>
      <c r="L70" s="10"/>
      <c r="M70" s="34"/>
      <c r="N70" s="37" t="s">
        <v>223</v>
      </c>
      <c r="O70" s="38">
        <f>SUM(I70:K70)</f>
        <v>0</v>
      </c>
      <c r="Q70" s="33"/>
      <c r="R70" s="9"/>
    </row>
    <row r="71" spans="1:18" s="32" customFormat="1">
      <c r="A71" s="39"/>
      <c r="B71" s="10"/>
      <c r="C71" s="559"/>
      <c r="D71" s="10"/>
      <c r="E71" s="10"/>
      <c r="F71" s="10"/>
      <c r="G71" s="559"/>
      <c r="H71" s="22"/>
      <c r="I71" s="10"/>
      <c r="J71" s="10"/>
      <c r="K71" s="10"/>
      <c r="L71" s="10"/>
      <c r="M71" s="34"/>
      <c r="N71" s="35"/>
      <c r="O71" s="31"/>
      <c r="Q71" s="33"/>
      <c r="R71" s="9"/>
    </row>
    <row r="72" spans="1:18">
      <c r="G72" s="1045">
        <f>SUBTOTAL(9,G7:G21)</f>
        <v>18618.000000000004</v>
      </c>
    </row>
    <row r="73" spans="1:18">
      <c r="G73" s="1045">
        <f>+G72/1.16</f>
        <v>16050.000000000004</v>
      </c>
    </row>
  </sheetData>
  <autoFilter ref="A4:R70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9"/>
  <sheetViews>
    <sheetView workbookViewId="0">
      <selection activeCell="F1" sqref="F1:F63"/>
    </sheetView>
  </sheetViews>
  <sheetFormatPr baseColWidth="10" defaultRowHeight="12.75"/>
  <cols>
    <col min="4" max="4" width="13.85546875" bestFit="1" customWidth="1"/>
    <col min="5" max="5" width="19.7109375" bestFit="1" customWidth="1"/>
  </cols>
  <sheetData>
    <row r="1" spans="1:6">
      <c r="A1" s="343" t="s">
        <v>5407</v>
      </c>
      <c r="B1" s="343">
        <v>7300044785</v>
      </c>
      <c r="C1" s="343" t="s">
        <v>2730</v>
      </c>
      <c r="D1" s="343" t="s">
        <v>5408</v>
      </c>
      <c r="E1" s="343" t="s">
        <v>2731</v>
      </c>
      <c r="F1" s="344">
        <v>-13170.64</v>
      </c>
    </row>
    <row r="2" spans="1:6">
      <c r="A2" s="343" t="s">
        <v>5429</v>
      </c>
      <c r="B2" s="343">
        <v>7300045270</v>
      </c>
      <c r="C2" s="343" t="s">
        <v>2730</v>
      </c>
      <c r="D2" s="343" t="s">
        <v>5430</v>
      </c>
      <c r="E2" s="343" t="s">
        <v>2731</v>
      </c>
      <c r="F2" s="344">
        <v>-1740</v>
      </c>
    </row>
    <row r="3" spans="1:6">
      <c r="A3" s="445" t="s">
        <v>5398</v>
      </c>
      <c r="B3" s="445">
        <v>7400233869</v>
      </c>
      <c r="C3" s="445" t="s">
        <v>2742</v>
      </c>
      <c r="D3" s="445" t="s">
        <v>5399</v>
      </c>
      <c r="E3" s="445" t="s">
        <v>2834</v>
      </c>
      <c r="F3" s="422">
        <v>1241.2</v>
      </c>
    </row>
    <row r="4" spans="1:6">
      <c r="A4" s="445" t="s">
        <v>5398</v>
      </c>
      <c r="B4" s="445">
        <v>7400233872</v>
      </c>
      <c r="C4" s="445" t="s">
        <v>2742</v>
      </c>
      <c r="D4" s="445" t="s">
        <v>5400</v>
      </c>
      <c r="E4" s="445" t="s">
        <v>2834</v>
      </c>
      <c r="F4" s="422">
        <v>1241.2</v>
      </c>
    </row>
    <row r="5" spans="1:6">
      <c r="A5" s="445" t="s">
        <v>5398</v>
      </c>
      <c r="B5" s="445">
        <v>7400233875</v>
      </c>
      <c r="C5" s="445" t="s">
        <v>2742</v>
      </c>
      <c r="D5" s="445" t="s">
        <v>5401</v>
      </c>
      <c r="E5" s="445" t="s">
        <v>2834</v>
      </c>
      <c r="F5" s="422">
        <v>1241.2</v>
      </c>
    </row>
    <row r="6" spans="1:6">
      <c r="A6" s="445" t="s">
        <v>5414</v>
      </c>
      <c r="B6" s="445">
        <v>7400235736</v>
      </c>
      <c r="C6" s="445" t="s">
        <v>2742</v>
      </c>
      <c r="D6" s="445" t="s">
        <v>5415</v>
      </c>
      <c r="E6" s="445" t="s">
        <v>2834</v>
      </c>
      <c r="F6" s="422">
        <v>1241.2</v>
      </c>
    </row>
    <row r="7" spans="1:6">
      <c r="A7" s="445" t="s">
        <v>5414</v>
      </c>
      <c r="B7" s="445">
        <v>7400235741</v>
      </c>
      <c r="C7" s="445" t="s">
        <v>2742</v>
      </c>
      <c r="D7" s="445" t="s">
        <v>5416</v>
      </c>
      <c r="E7" s="445" t="s">
        <v>2834</v>
      </c>
      <c r="F7" s="422">
        <v>1241.2</v>
      </c>
    </row>
    <row r="8" spans="1:6">
      <c r="A8" s="445" t="s">
        <v>5414</v>
      </c>
      <c r="B8" s="445">
        <v>7400235743</v>
      </c>
      <c r="C8" s="445" t="s">
        <v>2742</v>
      </c>
      <c r="D8" s="445" t="s">
        <v>5417</v>
      </c>
      <c r="E8" s="445" t="s">
        <v>2834</v>
      </c>
      <c r="F8" s="422">
        <v>1241.2</v>
      </c>
    </row>
    <row r="9" spans="1:6">
      <c r="A9" s="445" t="s">
        <v>5414</v>
      </c>
      <c r="B9" s="445">
        <v>7400235746</v>
      </c>
      <c r="C9" s="445" t="s">
        <v>2742</v>
      </c>
      <c r="D9" s="445" t="s">
        <v>5418</v>
      </c>
      <c r="E9" s="445" t="s">
        <v>2834</v>
      </c>
      <c r="F9" s="422">
        <v>1241.2</v>
      </c>
    </row>
    <row r="10" spans="1:6">
      <c r="A10" s="445" t="s">
        <v>5414</v>
      </c>
      <c r="B10" s="445">
        <v>7400235750</v>
      </c>
      <c r="C10" s="445" t="s">
        <v>2742</v>
      </c>
      <c r="D10" s="445" t="s">
        <v>5419</v>
      </c>
      <c r="E10" s="445" t="s">
        <v>2834</v>
      </c>
      <c r="F10" s="422">
        <v>1241.2</v>
      </c>
    </row>
    <row r="11" spans="1:6">
      <c r="A11" s="445" t="s">
        <v>5414</v>
      </c>
      <c r="B11" s="445">
        <v>7400235753</v>
      </c>
      <c r="C11" s="445" t="s">
        <v>2742</v>
      </c>
      <c r="D11" s="445" t="s">
        <v>5420</v>
      </c>
      <c r="E11" s="445" t="s">
        <v>2834</v>
      </c>
      <c r="F11" s="422">
        <v>1241.2</v>
      </c>
    </row>
    <row r="12" spans="1:6">
      <c r="A12" s="445" t="s">
        <v>5414</v>
      </c>
      <c r="B12" s="445">
        <v>7400235757</v>
      </c>
      <c r="C12" s="445" t="s">
        <v>2742</v>
      </c>
      <c r="D12" s="445" t="s">
        <v>5421</v>
      </c>
      <c r="E12" s="445" t="s">
        <v>2834</v>
      </c>
      <c r="F12" s="422">
        <v>1241.2</v>
      </c>
    </row>
    <row r="13" spans="1:6">
      <c r="A13" s="445" t="s">
        <v>5414</v>
      </c>
      <c r="B13" s="445">
        <v>7400235759</v>
      </c>
      <c r="C13" s="445" t="s">
        <v>2742</v>
      </c>
      <c r="D13" s="445" t="s">
        <v>5422</v>
      </c>
      <c r="E13" s="445" t="s">
        <v>2834</v>
      </c>
      <c r="F13" s="422">
        <v>1241.2</v>
      </c>
    </row>
    <row r="14" spans="1:6">
      <c r="A14" s="445" t="s">
        <v>5414</v>
      </c>
      <c r="B14" s="445">
        <v>7400235761</v>
      </c>
      <c r="C14" s="445" t="s">
        <v>2742</v>
      </c>
      <c r="D14" s="445" t="s">
        <v>5423</v>
      </c>
      <c r="E14" s="445" t="s">
        <v>2834</v>
      </c>
      <c r="F14" s="422">
        <v>1241.2</v>
      </c>
    </row>
    <row r="15" spans="1:6">
      <c r="A15" s="445" t="s">
        <v>5414</v>
      </c>
      <c r="B15" s="445">
        <v>7400235763</v>
      </c>
      <c r="C15" s="445" t="s">
        <v>2742</v>
      </c>
      <c r="D15" s="445" t="s">
        <v>5424</v>
      </c>
      <c r="E15" s="445" t="s">
        <v>2834</v>
      </c>
      <c r="F15" s="422">
        <v>1241.2</v>
      </c>
    </row>
    <row r="16" spans="1:6">
      <c r="A16" s="445" t="s">
        <v>5414</v>
      </c>
      <c r="B16" s="445">
        <v>7400235766</v>
      </c>
      <c r="C16" s="445" t="s">
        <v>2742</v>
      </c>
      <c r="D16" s="445" t="s">
        <v>5425</v>
      </c>
      <c r="E16" s="445" t="s">
        <v>2834</v>
      </c>
      <c r="F16" s="422">
        <v>1241.2</v>
      </c>
    </row>
    <row r="17" spans="1:6">
      <c r="A17" s="445" t="s">
        <v>5414</v>
      </c>
      <c r="B17" s="445">
        <v>7400235770</v>
      </c>
      <c r="C17" s="445" t="s">
        <v>2742</v>
      </c>
      <c r="D17" s="445" t="s">
        <v>5426</v>
      </c>
      <c r="E17" s="445" t="s">
        <v>2834</v>
      </c>
      <c r="F17" s="422">
        <v>1241.2</v>
      </c>
    </row>
    <row r="18" spans="1:6">
      <c r="A18" t="s">
        <v>5398</v>
      </c>
      <c r="B18">
        <v>7400233878</v>
      </c>
      <c r="C18" t="s">
        <v>2742</v>
      </c>
      <c r="D18" t="s">
        <v>5402</v>
      </c>
      <c r="E18" t="s">
        <v>2834</v>
      </c>
      <c r="F18" s="2">
        <v>4499.6400000000003</v>
      </c>
    </row>
    <row r="19" spans="1:6">
      <c r="A19" t="s">
        <v>5398</v>
      </c>
      <c r="B19">
        <v>7400233887</v>
      </c>
      <c r="C19" t="s">
        <v>2742</v>
      </c>
      <c r="D19" t="s">
        <v>5405</v>
      </c>
      <c r="E19" t="s">
        <v>2834</v>
      </c>
      <c r="F19" s="2">
        <v>4499.6400000000003</v>
      </c>
    </row>
    <row r="20" spans="1:6">
      <c r="A20" t="s">
        <v>5398</v>
      </c>
      <c r="B20">
        <v>7400233890</v>
      </c>
      <c r="C20" t="s">
        <v>2742</v>
      </c>
      <c r="D20" t="s">
        <v>5406</v>
      </c>
      <c r="E20" t="s">
        <v>2834</v>
      </c>
      <c r="F20" s="2">
        <v>4499.6400000000003</v>
      </c>
    </row>
    <row r="21" spans="1:6">
      <c r="A21" t="s">
        <v>5429</v>
      </c>
      <c r="B21">
        <v>7400236721</v>
      </c>
      <c r="C21" t="s">
        <v>2742</v>
      </c>
      <c r="D21" t="s">
        <v>5432</v>
      </c>
      <c r="E21" t="s">
        <v>2834</v>
      </c>
      <c r="F21" s="2">
        <v>4499.6400000000003</v>
      </c>
    </row>
    <row r="22" spans="1:6">
      <c r="A22" t="s">
        <v>5433</v>
      </c>
      <c r="B22">
        <v>7400238954</v>
      </c>
      <c r="C22" t="s">
        <v>2742</v>
      </c>
      <c r="D22" t="s">
        <v>5436</v>
      </c>
      <c r="E22" t="s">
        <v>2834</v>
      </c>
      <c r="F22" s="2">
        <v>6960</v>
      </c>
    </row>
    <row r="23" spans="1:6">
      <c r="A23" t="s">
        <v>5433</v>
      </c>
      <c r="B23">
        <v>7400238957</v>
      </c>
      <c r="C23" t="s">
        <v>2742</v>
      </c>
      <c r="D23" t="s">
        <v>5437</v>
      </c>
      <c r="E23" t="s">
        <v>2834</v>
      </c>
      <c r="F23" s="2">
        <v>6960</v>
      </c>
    </row>
    <row r="24" spans="1:6">
      <c r="A24" t="s">
        <v>5433</v>
      </c>
      <c r="B24">
        <v>7400238960</v>
      </c>
      <c r="C24" t="s">
        <v>2742</v>
      </c>
      <c r="D24" t="s">
        <v>5438</v>
      </c>
      <c r="E24" t="s">
        <v>2834</v>
      </c>
      <c r="F24" s="2">
        <v>6960</v>
      </c>
    </row>
    <row r="25" spans="1:6">
      <c r="A25" t="s">
        <v>5433</v>
      </c>
      <c r="B25">
        <v>7400238963</v>
      </c>
      <c r="C25" t="s">
        <v>2742</v>
      </c>
      <c r="D25" t="s">
        <v>5439</v>
      </c>
      <c r="E25" t="s">
        <v>2834</v>
      </c>
      <c r="F25" s="2">
        <v>6960</v>
      </c>
    </row>
    <row r="26" spans="1:6">
      <c r="A26" t="s">
        <v>5433</v>
      </c>
      <c r="B26">
        <v>7400238967</v>
      </c>
      <c r="C26" t="s">
        <v>2742</v>
      </c>
      <c r="D26" t="s">
        <v>5440</v>
      </c>
      <c r="E26" t="s">
        <v>2834</v>
      </c>
      <c r="F26" s="2">
        <v>6960</v>
      </c>
    </row>
    <row r="27" spans="1:6">
      <c r="A27" t="s">
        <v>5433</v>
      </c>
      <c r="B27">
        <v>7400238972</v>
      </c>
      <c r="C27" t="s">
        <v>2742</v>
      </c>
      <c r="D27" t="s">
        <v>5441</v>
      </c>
      <c r="E27" t="s">
        <v>2834</v>
      </c>
      <c r="F27" s="2">
        <v>6960</v>
      </c>
    </row>
    <row r="28" spans="1:6">
      <c r="A28" t="s">
        <v>5433</v>
      </c>
      <c r="B28">
        <v>7400238976</v>
      </c>
      <c r="C28" t="s">
        <v>2742</v>
      </c>
      <c r="D28" t="s">
        <v>5442</v>
      </c>
      <c r="E28" t="s">
        <v>2834</v>
      </c>
      <c r="F28" s="2">
        <v>6960</v>
      </c>
    </row>
    <row r="29" spans="1:6">
      <c r="A29" t="s">
        <v>5433</v>
      </c>
      <c r="B29">
        <v>7400238980</v>
      </c>
      <c r="C29" t="s">
        <v>2742</v>
      </c>
      <c r="D29" t="s">
        <v>5443</v>
      </c>
      <c r="E29" t="s">
        <v>2834</v>
      </c>
      <c r="F29" s="2">
        <v>6960</v>
      </c>
    </row>
    <row r="30" spans="1:6">
      <c r="A30" t="s">
        <v>5433</v>
      </c>
      <c r="B30">
        <v>7400238984</v>
      </c>
      <c r="C30" t="s">
        <v>2742</v>
      </c>
      <c r="D30" t="s">
        <v>5444</v>
      </c>
      <c r="E30" t="s">
        <v>2834</v>
      </c>
      <c r="F30" s="2">
        <v>6960</v>
      </c>
    </row>
    <row r="31" spans="1:6">
      <c r="A31" t="s">
        <v>5433</v>
      </c>
      <c r="B31">
        <v>7400238987</v>
      </c>
      <c r="C31" t="s">
        <v>2742</v>
      </c>
      <c r="D31" t="s">
        <v>5445</v>
      </c>
      <c r="E31" t="s">
        <v>2834</v>
      </c>
      <c r="F31" s="2">
        <v>6960</v>
      </c>
    </row>
    <row r="32" spans="1:6">
      <c r="A32" t="s">
        <v>5433</v>
      </c>
      <c r="B32">
        <v>7400238990</v>
      </c>
      <c r="C32" t="s">
        <v>2742</v>
      </c>
      <c r="D32" t="s">
        <v>5446</v>
      </c>
      <c r="E32" t="s">
        <v>2834</v>
      </c>
      <c r="F32" s="2">
        <v>6960</v>
      </c>
    </row>
    <row r="33" spans="1:6">
      <c r="A33" t="s">
        <v>5407</v>
      </c>
      <c r="B33">
        <v>7400234919</v>
      </c>
      <c r="C33" t="s">
        <v>2742</v>
      </c>
      <c r="D33" t="s">
        <v>5410</v>
      </c>
      <c r="E33" t="s">
        <v>2834</v>
      </c>
      <c r="F33" s="2">
        <v>7200.12</v>
      </c>
    </row>
    <row r="34" spans="1:6">
      <c r="A34" t="s">
        <v>5407</v>
      </c>
      <c r="B34">
        <v>7400234922</v>
      </c>
      <c r="C34" t="s">
        <v>2742</v>
      </c>
      <c r="D34" t="s">
        <v>5411</v>
      </c>
      <c r="E34" t="s">
        <v>2834</v>
      </c>
      <c r="F34" s="2">
        <v>7200.12</v>
      </c>
    </row>
    <row r="35" spans="1:6">
      <c r="A35" t="s">
        <v>5433</v>
      </c>
      <c r="B35">
        <v>7400238996</v>
      </c>
      <c r="C35" t="s">
        <v>2742</v>
      </c>
      <c r="D35" t="s">
        <v>5448</v>
      </c>
      <c r="E35" t="s">
        <v>2834</v>
      </c>
      <c r="F35" s="2">
        <v>7200.12</v>
      </c>
    </row>
    <row r="36" spans="1:6">
      <c r="A36" t="s">
        <v>5433</v>
      </c>
      <c r="B36">
        <v>7400238948</v>
      </c>
      <c r="C36" t="s">
        <v>2742</v>
      </c>
      <c r="D36" t="s">
        <v>5434</v>
      </c>
      <c r="E36" t="s">
        <v>2834</v>
      </c>
      <c r="F36" s="2">
        <v>9097.8799999999992</v>
      </c>
    </row>
    <row r="37" spans="1:6">
      <c r="A37" t="s">
        <v>5414</v>
      </c>
      <c r="B37">
        <v>7400235773</v>
      </c>
      <c r="C37" t="s">
        <v>2742</v>
      </c>
      <c r="D37" t="s">
        <v>5427</v>
      </c>
      <c r="E37" t="s">
        <v>2834</v>
      </c>
      <c r="F37" s="2">
        <v>9100.2000000000007</v>
      </c>
    </row>
    <row r="38" spans="1:6">
      <c r="A38" t="s">
        <v>5429</v>
      </c>
      <c r="B38">
        <v>7400236719</v>
      </c>
      <c r="C38" t="s">
        <v>2742</v>
      </c>
      <c r="D38" t="s">
        <v>5431</v>
      </c>
      <c r="E38" t="s">
        <v>2834</v>
      </c>
      <c r="F38" s="2">
        <v>9100.2000000000007</v>
      </c>
    </row>
    <row r="39" spans="1:6">
      <c r="A39" t="s">
        <v>5407</v>
      </c>
      <c r="B39">
        <v>7400234924</v>
      </c>
      <c r="C39" t="s">
        <v>2742</v>
      </c>
      <c r="D39" t="s">
        <v>5412</v>
      </c>
      <c r="E39" t="s">
        <v>2834</v>
      </c>
      <c r="F39" s="2">
        <v>9459.7999999999993</v>
      </c>
    </row>
    <row r="40" spans="1:6">
      <c r="A40" t="s">
        <v>5407</v>
      </c>
      <c r="B40">
        <v>7400234926</v>
      </c>
      <c r="C40" t="s">
        <v>2742</v>
      </c>
      <c r="D40" t="s">
        <v>5413</v>
      </c>
      <c r="E40" t="s">
        <v>2834</v>
      </c>
      <c r="F40" s="2">
        <v>11456.16</v>
      </c>
    </row>
    <row r="41" spans="1:6">
      <c r="A41" t="s">
        <v>5398</v>
      </c>
      <c r="B41">
        <v>7400233884</v>
      </c>
      <c r="C41" t="s">
        <v>2742</v>
      </c>
      <c r="D41" t="s">
        <v>5404</v>
      </c>
      <c r="E41" t="s">
        <v>2834</v>
      </c>
      <c r="F41" s="2">
        <v>11699.76</v>
      </c>
    </row>
    <row r="42" spans="1:6">
      <c r="A42" t="s">
        <v>5407</v>
      </c>
      <c r="B42">
        <v>7400234916</v>
      </c>
      <c r="C42" t="s">
        <v>2742</v>
      </c>
      <c r="D42" t="s">
        <v>5409</v>
      </c>
      <c r="E42" t="s">
        <v>2834</v>
      </c>
      <c r="F42" s="2">
        <v>13170.64</v>
      </c>
    </row>
    <row r="43" spans="1:6">
      <c r="A43" t="s">
        <v>5398</v>
      </c>
      <c r="B43">
        <v>7400233881</v>
      </c>
      <c r="C43" t="s">
        <v>2742</v>
      </c>
      <c r="D43" t="s">
        <v>5403</v>
      </c>
      <c r="E43" t="s">
        <v>2834</v>
      </c>
      <c r="F43" s="2">
        <v>13500.08</v>
      </c>
    </row>
    <row r="44" spans="1:6">
      <c r="A44" t="s">
        <v>5414</v>
      </c>
      <c r="B44">
        <v>7400235777</v>
      </c>
      <c r="C44" t="s">
        <v>2742</v>
      </c>
      <c r="D44" t="s">
        <v>5428</v>
      </c>
      <c r="E44" t="s">
        <v>2834</v>
      </c>
      <c r="F44" s="2">
        <v>13500.08</v>
      </c>
    </row>
    <row r="45" spans="1:6">
      <c r="A45" t="s">
        <v>5433</v>
      </c>
      <c r="B45">
        <v>7400238951</v>
      </c>
      <c r="C45" t="s">
        <v>2742</v>
      </c>
      <c r="D45" t="s">
        <v>5435</v>
      </c>
      <c r="E45" t="s">
        <v>2834</v>
      </c>
      <c r="F45" s="2">
        <v>14316.72</v>
      </c>
    </row>
    <row r="46" spans="1:6">
      <c r="A46" t="s">
        <v>5433</v>
      </c>
      <c r="B46">
        <v>7400238993</v>
      </c>
      <c r="C46" t="s">
        <v>2742</v>
      </c>
      <c r="D46" t="s">
        <v>5447</v>
      </c>
      <c r="E46" t="s">
        <v>2834</v>
      </c>
      <c r="F46" s="2">
        <v>38253.32</v>
      </c>
    </row>
    <row r="47" spans="1:6">
      <c r="A47" s="51" t="s">
        <v>5429</v>
      </c>
      <c r="B47" s="51">
        <v>7300045346</v>
      </c>
      <c r="C47" s="51" t="s">
        <v>2769</v>
      </c>
      <c r="D47" s="51">
        <v>2000283246</v>
      </c>
      <c r="E47" s="51" t="s">
        <v>2877</v>
      </c>
      <c r="F47" s="6">
        <v>-16176.23</v>
      </c>
    </row>
    <row r="48" spans="1:6">
      <c r="A48" s="51" t="s">
        <v>5429</v>
      </c>
      <c r="B48" s="51">
        <v>7300045348</v>
      </c>
      <c r="C48" s="51" t="s">
        <v>2769</v>
      </c>
      <c r="D48" s="51">
        <v>2000283247</v>
      </c>
      <c r="E48" s="51" t="s">
        <v>2877</v>
      </c>
      <c r="F48" s="6">
        <v>-9931.8700000000008</v>
      </c>
    </row>
    <row r="49" spans="1:6">
      <c r="A49" s="51" t="s">
        <v>5429</v>
      </c>
      <c r="B49" s="51">
        <v>7300045350</v>
      </c>
      <c r="C49" s="51" t="s">
        <v>2769</v>
      </c>
      <c r="D49" s="51">
        <v>2000283248</v>
      </c>
      <c r="E49" s="51" t="s">
        <v>2877</v>
      </c>
      <c r="F49" s="6">
        <v>-1740</v>
      </c>
    </row>
    <row r="50" spans="1:6">
      <c r="A50" s="51" t="s">
        <v>5429</v>
      </c>
      <c r="B50" s="51">
        <v>7300045352</v>
      </c>
      <c r="C50" s="51" t="s">
        <v>2769</v>
      </c>
      <c r="D50" s="51">
        <v>2000283249</v>
      </c>
      <c r="E50" s="51" t="s">
        <v>2877</v>
      </c>
      <c r="F50" s="6">
        <v>-1740</v>
      </c>
    </row>
    <row r="51" spans="1:6">
      <c r="A51" s="51" t="s">
        <v>5429</v>
      </c>
      <c r="B51" s="51">
        <v>7300045354</v>
      </c>
      <c r="C51" s="51" t="s">
        <v>2769</v>
      </c>
      <c r="D51" s="51">
        <v>2000283250</v>
      </c>
      <c r="E51" s="51" t="s">
        <v>2877</v>
      </c>
      <c r="F51" s="6">
        <v>-1740</v>
      </c>
    </row>
    <row r="52" spans="1:6">
      <c r="A52" s="51" t="s">
        <v>5429</v>
      </c>
      <c r="B52" s="51">
        <v>7300045356</v>
      </c>
      <c r="C52" s="51" t="s">
        <v>2769</v>
      </c>
      <c r="D52" s="51">
        <v>2000283251</v>
      </c>
      <c r="E52" s="51" t="s">
        <v>2877</v>
      </c>
      <c r="F52" s="6">
        <v>-8850.34</v>
      </c>
    </row>
    <row r="53" spans="1:6">
      <c r="A53" s="51" t="s">
        <v>5429</v>
      </c>
      <c r="B53" s="51">
        <v>7300045405</v>
      </c>
      <c r="C53" s="51" t="s">
        <v>2769</v>
      </c>
      <c r="D53" s="51">
        <v>2000283235</v>
      </c>
      <c r="E53" s="51" t="s">
        <v>2877</v>
      </c>
      <c r="F53" s="6">
        <v>-32397.66</v>
      </c>
    </row>
    <row r="54" spans="1:6">
      <c r="A54" s="51" t="s">
        <v>5429</v>
      </c>
      <c r="B54" s="51">
        <v>7300045408</v>
      </c>
      <c r="C54" s="51" t="s">
        <v>2769</v>
      </c>
      <c r="D54" s="51">
        <v>2000283236</v>
      </c>
      <c r="E54" s="51" t="s">
        <v>2877</v>
      </c>
      <c r="F54" s="6">
        <v>-18903.990000000002</v>
      </c>
    </row>
    <row r="55" spans="1:6">
      <c r="A55" s="51" t="s">
        <v>5429</v>
      </c>
      <c r="B55" s="51">
        <v>7300045411</v>
      </c>
      <c r="C55" s="51" t="s">
        <v>2769</v>
      </c>
      <c r="D55" s="51">
        <v>2000283237</v>
      </c>
      <c r="E55" s="51" t="s">
        <v>2877</v>
      </c>
      <c r="F55" s="6">
        <v>-11913.2</v>
      </c>
    </row>
    <row r="56" spans="1:6">
      <c r="A56" s="51" t="s">
        <v>5429</v>
      </c>
      <c r="B56" s="51">
        <v>7300045414</v>
      </c>
      <c r="C56" s="51" t="s">
        <v>2769</v>
      </c>
      <c r="D56" s="51">
        <v>2000283238</v>
      </c>
      <c r="E56" s="51" t="s">
        <v>2877</v>
      </c>
      <c r="F56" s="6">
        <v>-11633.56</v>
      </c>
    </row>
    <row r="57" spans="1:6">
      <c r="A57" s="51" t="s">
        <v>5429</v>
      </c>
      <c r="B57" s="51">
        <v>7300045418</v>
      </c>
      <c r="C57" s="51" t="s">
        <v>2769</v>
      </c>
      <c r="D57" s="51">
        <v>2000283239</v>
      </c>
      <c r="E57" s="51" t="s">
        <v>2877</v>
      </c>
      <c r="F57" s="6">
        <v>-14556.84</v>
      </c>
    </row>
    <row r="58" spans="1:6">
      <c r="A58" s="51" t="s">
        <v>5429</v>
      </c>
      <c r="B58" s="51">
        <v>7300045422</v>
      </c>
      <c r="C58" s="51" t="s">
        <v>2769</v>
      </c>
      <c r="D58" s="51">
        <v>2000283240</v>
      </c>
      <c r="E58" s="51" t="s">
        <v>2877</v>
      </c>
      <c r="F58" s="6">
        <v>-9941.2000000000007</v>
      </c>
    </row>
    <row r="59" spans="1:6">
      <c r="A59" s="51" t="s">
        <v>5429</v>
      </c>
      <c r="B59" s="51">
        <v>7300045425</v>
      </c>
      <c r="C59" s="51" t="s">
        <v>2769</v>
      </c>
      <c r="D59" s="51">
        <v>2000283241</v>
      </c>
      <c r="E59" s="51" t="s">
        <v>2877</v>
      </c>
      <c r="F59" s="6">
        <v>-21643.279999999999</v>
      </c>
    </row>
    <row r="60" spans="1:6">
      <c r="A60" s="51" t="s">
        <v>5429</v>
      </c>
      <c r="B60" s="51">
        <v>7300045429</v>
      </c>
      <c r="C60" s="51" t="s">
        <v>2769</v>
      </c>
      <c r="D60" s="51">
        <v>2000283242</v>
      </c>
      <c r="E60" s="51" t="s">
        <v>2877</v>
      </c>
      <c r="F60" s="6">
        <v>-21609.64</v>
      </c>
    </row>
    <row r="61" spans="1:6">
      <c r="A61" s="51" t="s">
        <v>5429</v>
      </c>
      <c r="B61" s="51">
        <v>7300045433</v>
      </c>
      <c r="C61" s="51" t="s">
        <v>2769</v>
      </c>
      <c r="D61" s="51">
        <v>2000283243</v>
      </c>
      <c r="E61" s="51" t="s">
        <v>2877</v>
      </c>
      <c r="F61" s="6">
        <v>-20322.04</v>
      </c>
    </row>
    <row r="62" spans="1:6">
      <c r="A62" s="51" t="s">
        <v>5429</v>
      </c>
      <c r="B62" s="51">
        <v>7300045437</v>
      </c>
      <c r="C62" s="51" t="s">
        <v>2769</v>
      </c>
      <c r="D62" s="51">
        <v>2000283244</v>
      </c>
      <c r="E62" s="51" t="s">
        <v>2877</v>
      </c>
      <c r="F62" s="6">
        <v>-17762.310000000001</v>
      </c>
    </row>
    <row r="63" spans="1:6">
      <c r="A63" s="51" t="s">
        <v>5429</v>
      </c>
      <c r="B63" s="51">
        <v>7300045441</v>
      </c>
      <c r="C63" s="51" t="s">
        <v>2769</v>
      </c>
      <c r="D63" s="51">
        <v>2000283245</v>
      </c>
      <c r="E63" s="51" t="s">
        <v>2877</v>
      </c>
      <c r="F63" s="6">
        <v>-51869.4</v>
      </c>
    </row>
    <row r="64" spans="1:6" ht="13.5" thickBot="1">
      <c r="A64" t="s">
        <v>1066</v>
      </c>
      <c r="E64" s="51"/>
      <c r="F64" s="936">
        <f>SUM(F1:F63)</f>
        <v>-210.44000000006781</v>
      </c>
    </row>
    <row r="65" spans="1:1" ht="13.5" thickTop="1">
      <c r="A65" t="s">
        <v>5394</v>
      </c>
    </row>
    <row r="66" spans="1:1">
      <c r="A66" t="s">
        <v>5395</v>
      </c>
    </row>
    <row r="67" spans="1:1">
      <c r="A67" t="s">
        <v>5396</v>
      </c>
    </row>
    <row r="68" spans="1:1">
      <c r="A68" t="s">
        <v>5397</v>
      </c>
    </row>
    <row r="69" spans="1:1">
      <c r="A69" t="s">
        <v>621</v>
      </c>
    </row>
  </sheetData>
  <sortState ref="A3:F46">
    <sortCondition ref="F3:F46"/>
  </sortState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87"/>
  <sheetViews>
    <sheetView topLeftCell="A58" workbookViewId="0">
      <selection activeCell="B49" sqref="B49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5545</v>
      </c>
      <c r="E1" s="40"/>
      <c r="K1" s="937"/>
      <c r="L1" s="937"/>
      <c r="M1" s="937"/>
    </row>
    <row r="2" spans="1:13" ht="15">
      <c r="A2" s="937"/>
      <c r="B2" s="937"/>
      <c r="C2" s="937"/>
      <c r="D2" s="937"/>
      <c r="E2" s="937"/>
      <c r="F2" s="938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938"/>
      <c r="K3" s="41" t="s">
        <v>187</v>
      </c>
      <c r="L3" s="42"/>
      <c r="M3" s="937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937"/>
    </row>
    <row r="5" spans="1:13" ht="15" customHeight="1">
      <c r="A5" s="637" t="s">
        <v>138</v>
      </c>
      <c r="B5" s="909" t="s">
        <v>746</v>
      </c>
      <c r="C5" s="909" t="s">
        <v>136</v>
      </c>
      <c r="D5" s="353">
        <v>6960</v>
      </c>
      <c r="E5" s="335"/>
      <c r="F5" s="933" t="s">
        <v>190</v>
      </c>
      <c r="G5" s="357"/>
      <c r="H5" s="357"/>
      <c r="I5" s="357"/>
      <c r="L5" s="42"/>
      <c r="M5" s="937"/>
    </row>
    <row r="6" spans="1:13" ht="15" customHeight="1">
      <c r="A6" s="637" t="s">
        <v>138</v>
      </c>
      <c r="B6" s="909" t="s">
        <v>4195</v>
      </c>
      <c r="C6" s="909" t="s">
        <v>136</v>
      </c>
      <c r="D6" s="353">
        <v>9097.8799999999992</v>
      </c>
      <c r="E6" s="335"/>
      <c r="F6" s="933" t="s">
        <v>190</v>
      </c>
      <c r="G6" s="357"/>
      <c r="H6" s="357"/>
      <c r="I6" s="357"/>
      <c r="L6" s="42"/>
      <c r="M6" s="937"/>
    </row>
    <row r="7" spans="1:13" ht="15" customHeight="1">
      <c r="A7" s="637" t="s">
        <v>138</v>
      </c>
      <c r="B7" s="926" t="s">
        <v>5352</v>
      </c>
      <c r="C7" s="909" t="s">
        <v>136</v>
      </c>
      <c r="D7" s="353">
        <v>9100.2000000000007</v>
      </c>
      <c r="E7" s="335"/>
      <c r="F7" s="933" t="s">
        <v>190</v>
      </c>
      <c r="G7" s="357"/>
      <c r="H7" s="357"/>
      <c r="I7" s="357"/>
      <c r="L7" s="42"/>
      <c r="M7" s="937"/>
    </row>
    <row r="8" spans="1:13" ht="15" customHeight="1">
      <c r="A8" s="637" t="s">
        <v>138</v>
      </c>
      <c r="B8" s="926" t="s">
        <v>5519</v>
      </c>
      <c r="C8" s="909" t="s">
        <v>136</v>
      </c>
      <c r="D8" s="353">
        <v>9100.2000000000007</v>
      </c>
      <c r="E8" s="335"/>
      <c r="F8" s="933" t="s">
        <v>190</v>
      </c>
      <c r="G8" s="357"/>
      <c r="H8" s="357"/>
      <c r="I8" s="357"/>
      <c r="L8" s="42"/>
      <c r="M8" s="937"/>
    </row>
    <row r="9" spans="1:13" ht="15" customHeight="1" thickBot="1">
      <c r="A9" s="638" t="s">
        <v>138</v>
      </c>
      <c r="B9" s="927" t="s">
        <v>4468</v>
      </c>
      <c r="C9" s="914" t="s">
        <v>136</v>
      </c>
      <c r="D9" s="363">
        <v>9459.7999999999993</v>
      </c>
      <c r="E9" s="364"/>
      <c r="F9" s="934" t="s">
        <v>190</v>
      </c>
      <c r="G9" s="367"/>
      <c r="H9" s="367"/>
      <c r="I9" s="367"/>
      <c r="L9" s="42"/>
      <c r="M9" s="937"/>
    </row>
    <row r="10" spans="1:13" ht="15" customHeight="1">
      <c r="A10" s="637" t="s">
        <v>138</v>
      </c>
      <c r="B10" s="909" t="s">
        <v>5506</v>
      </c>
      <c r="C10" s="909" t="s">
        <v>2905</v>
      </c>
      <c r="D10" s="446">
        <v>1241.2</v>
      </c>
      <c r="E10" s="931"/>
      <c r="F10" s="933" t="s">
        <v>137</v>
      </c>
      <c r="G10" s="357"/>
      <c r="H10" s="357"/>
      <c r="I10" s="357"/>
      <c r="L10" s="42"/>
      <c r="M10" s="937"/>
    </row>
    <row r="11" spans="1:13" ht="15" customHeight="1">
      <c r="A11" s="637" t="s">
        <v>138</v>
      </c>
      <c r="B11" s="909" t="s">
        <v>5507</v>
      </c>
      <c r="C11" s="909" t="s">
        <v>2905</v>
      </c>
      <c r="D11" s="446">
        <v>1241.2</v>
      </c>
      <c r="E11" s="931"/>
      <c r="F11" s="933" t="s">
        <v>137</v>
      </c>
      <c r="G11" s="357"/>
      <c r="H11" s="357"/>
      <c r="I11" s="357"/>
      <c r="L11" s="42"/>
      <c r="M11" s="937"/>
    </row>
    <row r="12" spans="1:13" ht="15" customHeight="1">
      <c r="A12" s="637" t="s">
        <v>138</v>
      </c>
      <c r="B12" s="909" t="s">
        <v>5508</v>
      </c>
      <c r="C12" s="909" t="s">
        <v>2905</v>
      </c>
      <c r="D12" s="446">
        <v>1241.2</v>
      </c>
      <c r="E12" s="931"/>
      <c r="F12" s="933" t="s">
        <v>137</v>
      </c>
      <c r="G12" s="357"/>
      <c r="H12" s="357"/>
      <c r="I12" s="357"/>
      <c r="L12" s="42"/>
      <c r="M12" s="937"/>
    </row>
    <row r="13" spans="1:13" ht="15" customHeight="1">
      <c r="A13" s="637" t="s">
        <v>138</v>
      </c>
      <c r="B13" s="909" t="s">
        <v>5509</v>
      </c>
      <c r="C13" s="909" t="s">
        <v>2905</v>
      </c>
      <c r="D13" s="446">
        <v>1241.2</v>
      </c>
      <c r="E13" s="335"/>
      <c r="F13" s="933" t="s">
        <v>137</v>
      </c>
      <c r="G13" s="357"/>
      <c r="H13" s="357"/>
      <c r="I13" s="357"/>
      <c r="L13" s="42"/>
      <c r="M13" s="937"/>
    </row>
    <row r="14" spans="1:13" ht="15" customHeight="1">
      <c r="A14" s="637" t="s">
        <v>138</v>
      </c>
      <c r="B14" s="909" t="s">
        <v>5510</v>
      </c>
      <c r="C14" s="909" t="s">
        <v>2905</v>
      </c>
      <c r="D14" s="446">
        <v>1241.2</v>
      </c>
      <c r="E14" s="335"/>
      <c r="F14" s="933" t="s">
        <v>137</v>
      </c>
      <c r="G14" s="357"/>
      <c r="H14" s="357"/>
      <c r="I14" s="357"/>
      <c r="L14" s="42"/>
      <c r="M14" s="937"/>
    </row>
    <row r="15" spans="1:13" ht="15" customHeight="1">
      <c r="A15" s="637" t="s">
        <v>138</v>
      </c>
      <c r="B15" s="909" t="s">
        <v>5511</v>
      </c>
      <c r="C15" s="909" t="s">
        <v>2905</v>
      </c>
      <c r="D15" s="446">
        <v>1241.2</v>
      </c>
      <c r="E15" s="335"/>
      <c r="F15" s="933" t="s">
        <v>137</v>
      </c>
      <c r="G15" s="357"/>
      <c r="H15" s="357"/>
      <c r="I15" s="357"/>
      <c r="L15" s="42"/>
      <c r="M15" s="937"/>
    </row>
    <row r="16" spans="1:13" ht="15" customHeight="1">
      <c r="A16" s="637" t="s">
        <v>138</v>
      </c>
      <c r="B16" s="909" t="s">
        <v>5512</v>
      </c>
      <c r="C16" s="909" t="s">
        <v>2905</v>
      </c>
      <c r="D16" s="446">
        <v>1241.2</v>
      </c>
      <c r="E16" s="335"/>
      <c r="F16" s="933" t="s">
        <v>137</v>
      </c>
      <c r="G16" s="357"/>
      <c r="H16" s="357"/>
      <c r="I16" s="357"/>
      <c r="L16" s="42"/>
      <c r="M16" s="937"/>
    </row>
    <row r="17" spans="1:13" ht="15" customHeight="1">
      <c r="A17" s="637" t="s">
        <v>138</v>
      </c>
      <c r="B17" s="909" t="s">
        <v>5513</v>
      </c>
      <c r="C17" s="909" t="s">
        <v>2905</v>
      </c>
      <c r="D17" s="446">
        <v>1241.2</v>
      </c>
      <c r="E17" s="335"/>
      <c r="F17" s="933" t="s">
        <v>137</v>
      </c>
      <c r="G17" s="357"/>
      <c r="H17" s="357"/>
      <c r="I17" s="357"/>
      <c r="L17" s="42"/>
      <c r="M17" s="937"/>
    </row>
    <row r="18" spans="1:13" ht="15" customHeight="1">
      <c r="A18" s="637" t="s">
        <v>138</v>
      </c>
      <c r="B18" s="909" t="s">
        <v>5514</v>
      </c>
      <c r="C18" s="909" t="s">
        <v>2905</v>
      </c>
      <c r="D18" s="446">
        <v>1241.2</v>
      </c>
      <c r="E18" s="335"/>
      <c r="F18" s="933" t="s">
        <v>137</v>
      </c>
      <c r="G18" s="357"/>
      <c r="H18" s="357"/>
      <c r="I18" s="357"/>
      <c r="L18" s="42"/>
      <c r="M18" s="937"/>
    </row>
    <row r="19" spans="1:13" ht="15" customHeight="1">
      <c r="A19" s="637" t="s">
        <v>138</v>
      </c>
      <c r="B19" s="909" t="s">
        <v>5515</v>
      </c>
      <c r="C19" s="909" t="s">
        <v>2905</v>
      </c>
      <c r="D19" s="446">
        <v>1241.2</v>
      </c>
      <c r="E19" s="335"/>
      <c r="F19" s="933" t="s">
        <v>137</v>
      </c>
      <c r="G19" s="357"/>
      <c r="H19" s="357"/>
      <c r="I19" s="357"/>
      <c r="L19" s="42"/>
      <c r="M19" s="937"/>
    </row>
    <row r="20" spans="1:13" ht="15" customHeight="1">
      <c r="A20" s="637" t="s">
        <v>138</v>
      </c>
      <c r="B20" s="909" t="s">
        <v>5516</v>
      </c>
      <c r="C20" s="909" t="s">
        <v>2905</v>
      </c>
      <c r="D20" s="446">
        <v>1241.2</v>
      </c>
      <c r="E20" s="335"/>
      <c r="F20" s="933" t="s">
        <v>137</v>
      </c>
      <c r="G20" s="357"/>
      <c r="H20" s="357"/>
      <c r="I20" s="357"/>
      <c r="L20" s="42"/>
      <c r="M20" s="937"/>
    </row>
    <row r="21" spans="1:13" ht="15" customHeight="1">
      <c r="A21" s="637" t="s">
        <v>138</v>
      </c>
      <c r="B21" s="909" t="s">
        <v>5517</v>
      </c>
      <c r="C21" s="909" t="s">
        <v>2905</v>
      </c>
      <c r="D21" s="446">
        <v>1241.2</v>
      </c>
      <c r="E21" s="335"/>
      <c r="F21" s="933" t="s">
        <v>137</v>
      </c>
      <c r="G21" s="357"/>
      <c r="H21" s="357"/>
      <c r="I21" s="357"/>
      <c r="L21" s="42"/>
      <c r="M21" s="937"/>
    </row>
    <row r="22" spans="1:13" ht="15" customHeight="1">
      <c r="A22" s="637" t="s">
        <v>138</v>
      </c>
      <c r="B22" s="926" t="s">
        <v>4266</v>
      </c>
      <c r="C22" s="909" t="s">
        <v>2905</v>
      </c>
      <c r="D22" s="353">
        <v>4499.6400000000003</v>
      </c>
      <c r="E22" s="335"/>
      <c r="F22" s="933" t="s">
        <v>190</v>
      </c>
      <c r="G22" s="357"/>
      <c r="H22" s="357"/>
      <c r="I22" s="357"/>
      <c r="L22" s="42"/>
      <c r="M22" s="937"/>
    </row>
    <row r="23" spans="1:13" ht="15" customHeight="1">
      <c r="A23" s="637" t="s">
        <v>138</v>
      </c>
      <c r="B23" s="926" t="s">
        <v>4191</v>
      </c>
      <c r="C23" s="909" t="s">
        <v>2905</v>
      </c>
      <c r="D23" s="353">
        <v>4499.6400000000003</v>
      </c>
      <c r="E23" s="335"/>
      <c r="F23" s="933" t="s">
        <v>190</v>
      </c>
      <c r="G23" s="357"/>
      <c r="H23" s="357"/>
      <c r="I23" s="357"/>
      <c r="L23" s="42"/>
      <c r="M23" s="937"/>
    </row>
    <row r="24" spans="1:13" ht="15" customHeight="1">
      <c r="A24" s="637" t="s">
        <v>138</v>
      </c>
      <c r="B24" s="909" t="s">
        <v>4688</v>
      </c>
      <c r="C24" s="909" t="s">
        <v>2905</v>
      </c>
      <c r="D24" s="353">
        <v>4499.6400000000003</v>
      </c>
      <c r="E24" s="335"/>
      <c r="F24" s="933" t="s">
        <v>190</v>
      </c>
      <c r="G24" s="357"/>
      <c r="H24" s="357"/>
      <c r="I24" s="357"/>
      <c r="L24" s="42"/>
      <c r="M24" s="937"/>
    </row>
    <row r="25" spans="1:13" ht="15" customHeight="1">
      <c r="A25" s="637" t="s">
        <v>138</v>
      </c>
      <c r="B25" s="909" t="s">
        <v>5018</v>
      </c>
      <c r="C25" s="909" t="s">
        <v>2905</v>
      </c>
      <c r="D25" s="353">
        <v>4499.6400000000003</v>
      </c>
      <c r="E25" s="335"/>
      <c r="F25" s="933" t="s">
        <v>190</v>
      </c>
      <c r="G25" s="357"/>
      <c r="H25" s="357"/>
      <c r="I25" s="357"/>
      <c r="L25" s="42"/>
      <c r="M25" s="937"/>
    </row>
    <row r="26" spans="1:13" ht="15" customHeight="1">
      <c r="A26" s="637" t="s">
        <v>138</v>
      </c>
      <c r="B26" s="909" t="s">
        <v>4785</v>
      </c>
      <c r="C26" s="909" t="s">
        <v>2905</v>
      </c>
      <c r="D26" s="353">
        <v>7200.12</v>
      </c>
      <c r="E26" s="335"/>
      <c r="F26" s="933" t="s">
        <v>190</v>
      </c>
      <c r="G26" s="357"/>
      <c r="H26" s="357"/>
      <c r="I26" s="357"/>
      <c r="L26" s="42"/>
      <c r="M26" s="937"/>
    </row>
    <row r="27" spans="1:13" ht="15" customHeight="1">
      <c r="A27" s="637" t="s">
        <v>138</v>
      </c>
      <c r="B27" s="926" t="s">
        <v>4397</v>
      </c>
      <c r="C27" s="909" t="s">
        <v>2905</v>
      </c>
      <c r="D27" s="353">
        <v>7200.12</v>
      </c>
      <c r="E27" s="335"/>
      <c r="F27" s="933" t="s">
        <v>190</v>
      </c>
      <c r="G27" s="357"/>
      <c r="H27" s="357"/>
      <c r="I27" s="357"/>
      <c r="L27" s="42"/>
      <c r="M27" s="937"/>
    </row>
    <row r="28" spans="1:13" ht="15" customHeight="1">
      <c r="A28" s="637" t="s">
        <v>138</v>
      </c>
      <c r="B28" s="926" t="s">
        <v>5518</v>
      </c>
      <c r="C28" s="909" t="s">
        <v>2905</v>
      </c>
      <c r="D28" s="353">
        <v>7200.12</v>
      </c>
      <c r="E28" s="335"/>
      <c r="F28" s="933" t="s">
        <v>190</v>
      </c>
      <c r="G28" s="357"/>
      <c r="H28" s="357"/>
      <c r="I28" s="357"/>
      <c r="L28" s="42"/>
      <c r="M28" s="937"/>
    </row>
    <row r="29" spans="1:13" ht="15" customHeight="1" thickBot="1">
      <c r="A29" s="638" t="s">
        <v>138</v>
      </c>
      <c r="B29" s="927" t="s">
        <v>3571</v>
      </c>
      <c r="C29" s="914" t="s">
        <v>2905</v>
      </c>
      <c r="D29" s="363">
        <v>11699.76</v>
      </c>
      <c r="E29" s="364"/>
      <c r="F29" s="934" t="s">
        <v>190</v>
      </c>
      <c r="G29" s="367"/>
      <c r="H29" s="367"/>
      <c r="I29" s="367"/>
      <c r="L29" s="42"/>
      <c r="M29" s="937"/>
    </row>
    <row r="30" spans="1:13" ht="15" customHeight="1">
      <c r="A30" s="637" t="s">
        <v>138</v>
      </c>
      <c r="B30" s="909" t="s">
        <v>3913</v>
      </c>
      <c r="C30" s="909" t="s">
        <v>3895</v>
      </c>
      <c r="D30" s="344">
        <v>-13170.64</v>
      </c>
      <c r="E30" s="931"/>
      <c r="F30" s="933" t="s">
        <v>190</v>
      </c>
      <c r="G30" s="357"/>
      <c r="H30" s="357"/>
      <c r="I30" s="357"/>
      <c r="L30" s="42"/>
      <c r="M30" s="937"/>
    </row>
    <row r="31" spans="1:13" ht="15" customHeight="1">
      <c r="A31" s="637" t="s">
        <v>138</v>
      </c>
      <c r="B31" s="909" t="s">
        <v>5520</v>
      </c>
      <c r="C31" s="909" t="s">
        <v>3895</v>
      </c>
      <c r="D31" s="353">
        <v>13170.64</v>
      </c>
      <c r="E31" s="335"/>
      <c r="F31" s="933" t="s">
        <v>190</v>
      </c>
      <c r="G31" s="357"/>
      <c r="H31" s="357"/>
      <c r="I31" s="357"/>
      <c r="L31" s="42"/>
      <c r="M31" s="937"/>
    </row>
    <row r="32" spans="1:13" ht="15" customHeight="1" thickBot="1">
      <c r="A32" s="638" t="s">
        <v>138</v>
      </c>
      <c r="B32" s="914" t="s">
        <v>5219</v>
      </c>
      <c r="C32" s="914" t="s">
        <v>3895</v>
      </c>
      <c r="D32" s="363">
        <v>13500.08</v>
      </c>
      <c r="E32" s="364"/>
      <c r="F32" s="934" t="s">
        <v>190</v>
      </c>
      <c r="G32" s="367"/>
      <c r="H32" s="367"/>
      <c r="I32" s="367"/>
      <c r="L32" s="42"/>
      <c r="M32" s="937"/>
    </row>
    <row r="33" spans="1:13" ht="15" customHeight="1">
      <c r="A33" s="637" t="s">
        <v>138</v>
      </c>
      <c r="B33" s="909" t="s">
        <v>1167</v>
      </c>
      <c r="C33" s="909" t="s">
        <v>454</v>
      </c>
      <c r="D33" s="353">
        <v>6960</v>
      </c>
      <c r="E33" s="335"/>
      <c r="F33" s="933" t="s">
        <v>190</v>
      </c>
      <c r="G33" s="357"/>
      <c r="H33" s="357"/>
      <c r="I33" s="357"/>
      <c r="L33" s="42"/>
      <c r="M33" s="937"/>
    </row>
    <row r="34" spans="1:13" ht="15" customHeight="1">
      <c r="A34" s="637" t="s">
        <v>138</v>
      </c>
      <c r="B34" s="909" t="s">
        <v>4819</v>
      </c>
      <c r="C34" s="909" t="s">
        <v>454</v>
      </c>
      <c r="D34" s="353">
        <v>6960</v>
      </c>
      <c r="E34" s="335"/>
      <c r="F34" s="933" t="s">
        <v>190</v>
      </c>
      <c r="G34" s="357"/>
      <c r="H34" s="357"/>
      <c r="I34" s="357"/>
      <c r="L34" s="42"/>
      <c r="M34" s="937"/>
    </row>
    <row r="35" spans="1:13" ht="15" customHeight="1" thickBot="1">
      <c r="A35" s="638" t="s">
        <v>138</v>
      </c>
      <c r="B35" s="927" t="s">
        <v>5521</v>
      </c>
      <c r="C35" s="914" t="s">
        <v>454</v>
      </c>
      <c r="D35" s="363">
        <v>38253.32</v>
      </c>
      <c r="E35" s="364"/>
      <c r="F35" s="934" t="s">
        <v>190</v>
      </c>
      <c r="G35" s="367"/>
      <c r="H35" s="367"/>
      <c r="I35" s="367"/>
      <c r="L35" s="42"/>
      <c r="M35" s="937"/>
    </row>
    <row r="36" spans="1:13" ht="15" customHeight="1" thickBot="1">
      <c r="A36" s="639" t="s">
        <v>138</v>
      </c>
      <c r="B36" s="915" t="s">
        <v>2023</v>
      </c>
      <c r="C36" s="915" t="s">
        <v>718</v>
      </c>
      <c r="D36" s="472">
        <v>6960</v>
      </c>
      <c r="E36" s="373"/>
      <c r="F36" s="935" t="s">
        <v>190</v>
      </c>
      <c r="G36" s="375"/>
      <c r="H36" s="375"/>
      <c r="I36" s="375"/>
      <c r="L36" s="42"/>
      <c r="M36" s="937"/>
    </row>
    <row r="37" spans="1:13" ht="15" customHeight="1">
      <c r="A37" s="637" t="s">
        <v>138</v>
      </c>
      <c r="B37" s="909" t="s">
        <v>5504</v>
      </c>
      <c r="C37" s="909" t="s">
        <v>134</v>
      </c>
      <c r="D37" s="446">
        <v>1241.2</v>
      </c>
      <c r="E37" s="931"/>
      <c r="F37" s="933" t="s">
        <v>137</v>
      </c>
      <c r="G37" s="357"/>
      <c r="H37" s="357"/>
      <c r="I37" s="357"/>
      <c r="L37" s="42"/>
      <c r="M37" s="937"/>
    </row>
    <row r="38" spans="1:13" ht="15" customHeight="1">
      <c r="A38" s="637" t="s">
        <v>138</v>
      </c>
      <c r="B38" s="909" t="s">
        <v>1890</v>
      </c>
      <c r="C38" s="909" t="s">
        <v>134</v>
      </c>
      <c r="D38" s="353">
        <v>6960</v>
      </c>
      <c r="E38" s="335"/>
      <c r="F38" s="933" t="s">
        <v>190</v>
      </c>
      <c r="G38" s="357"/>
      <c r="H38" s="357"/>
      <c r="I38" s="357"/>
      <c r="L38" s="42"/>
      <c r="M38" s="937"/>
    </row>
    <row r="39" spans="1:13" ht="15" customHeight="1">
      <c r="A39" s="637" t="s">
        <v>138</v>
      </c>
      <c r="B39" s="909" t="s">
        <v>4812</v>
      </c>
      <c r="C39" s="909" t="s">
        <v>134</v>
      </c>
      <c r="D39" s="353">
        <v>6960</v>
      </c>
      <c r="E39" s="335"/>
      <c r="F39" s="933" t="s">
        <v>190</v>
      </c>
      <c r="G39" s="357"/>
      <c r="H39" s="357"/>
      <c r="I39" s="357"/>
      <c r="L39" s="42"/>
      <c r="M39" s="937"/>
    </row>
    <row r="40" spans="1:13" ht="15" customHeight="1" thickBot="1">
      <c r="A40" s="638" t="s">
        <v>138</v>
      </c>
      <c r="B40" s="927" t="s">
        <v>5504</v>
      </c>
      <c r="C40" s="914" t="s">
        <v>134</v>
      </c>
      <c r="D40" s="363">
        <v>11456.16</v>
      </c>
      <c r="E40" s="364"/>
      <c r="F40" s="934" t="s">
        <v>190</v>
      </c>
      <c r="G40" s="367"/>
      <c r="H40" s="367"/>
      <c r="I40" s="367"/>
      <c r="L40" s="42"/>
      <c r="M40" s="937"/>
    </row>
    <row r="41" spans="1:13" ht="15" customHeight="1">
      <c r="A41" s="637" t="s">
        <v>138</v>
      </c>
      <c r="B41" s="909" t="s">
        <v>1015</v>
      </c>
      <c r="C41" s="909" t="s">
        <v>141</v>
      </c>
      <c r="D41" s="353">
        <v>6960</v>
      </c>
      <c r="E41" s="335"/>
      <c r="F41" s="933" t="s">
        <v>190</v>
      </c>
      <c r="G41" s="357"/>
      <c r="H41" s="357"/>
      <c r="I41" s="357"/>
      <c r="L41" s="42"/>
      <c r="M41" s="937"/>
    </row>
    <row r="42" spans="1:13" ht="15" customHeight="1">
      <c r="A42" s="637" t="s">
        <v>138</v>
      </c>
      <c r="B42" s="909" t="s">
        <v>1032</v>
      </c>
      <c r="C42" s="909" t="s">
        <v>141</v>
      </c>
      <c r="D42" s="353">
        <v>6960</v>
      </c>
      <c r="E42" s="335"/>
      <c r="F42" s="933" t="s">
        <v>190</v>
      </c>
      <c r="G42" s="357"/>
      <c r="H42" s="357"/>
      <c r="I42" s="357"/>
      <c r="L42" s="42"/>
      <c r="M42" s="937"/>
    </row>
    <row r="43" spans="1:13" ht="15" customHeight="1" thickBot="1">
      <c r="A43" s="638" t="s">
        <v>138</v>
      </c>
      <c r="B43" s="914" t="s">
        <v>5273</v>
      </c>
      <c r="C43" s="914" t="s">
        <v>141</v>
      </c>
      <c r="D43" s="363">
        <v>13500.08</v>
      </c>
      <c r="E43" s="364"/>
      <c r="F43" s="934" t="s">
        <v>190</v>
      </c>
      <c r="G43" s="367"/>
      <c r="H43" s="367"/>
      <c r="I43" s="367"/>
      <c r="L43" s="42"/>
      <c r="M43" s="937"/>
    </row>
    <row r="44" spans="1:13" ht="15" customHeight="1" thickBot="1">
      <c r="A44" s="639" t="s">
        <v>138</v>
      </c>
      <c r="B44" s="915" t="s">
        <v>2445</v>
      </c>
      <c r="C44" s="915" t="s">
        <v>242</v>
      </c>
      <c r="D44" s="472">
        <v>6960</v>
      </c>
      <c r="E44" s="373"/>
      <c r="F44" s="935" t="s">
        <v>190</v>
      </c>
      <c r="G44" s="375"/>
      <c r="H44" s="375"/>
      <c r="I44" s="375"/>
      <c r="L44" s="42"/>
      <c r="M44" s="937"/>
    </row>
    <row r="45" spans="1:13" ht="15" customHeight="1">
      <c r="A45" s="637" t="s">
        <v>138</v>
      </c>
      <c r="B45" s="909" t="s">
        <v>2158</v>
      </c>
      <c r="C45" s="909" t="s">
        <v>457</v>
      </c>
      <c r="D45" s="344">
        <v>-1740</v>
      </c>
      <c r="E45" s="931" t="s">
        <v>133</v>
      </c>
      <c r="F45" s="933" t="s">
        <v>190</v>
      </c>
      <c r="G45" s="357"/>
      <c r="H45" s="357"/>
      <c r="I45" s="357"/>
      <c r="L45" s="42"/>
      <c r="M45" s="937"/>
    </row>
    <row r="46" spans="1:13" ht="15" customHeight="1">
      <c r="A46" s="637" t="s">
        <v>138</v>
      </c>
      <c r="B46" s="909" t="s">
        <v>5503</v>
      </c>
      <c r="C46" s="909" t="s">
        <v>457</v>
      </c>
      <c r="D46" s="446">
        <v>1241.2</v>
      </c>
      <c r="E46" s="931"/>
      <c r="F46" s="933" t="s">
        <v>137</v>
      </c>
      <c r="G46" s="357"/>
      <c r="H46" s="357"/>
      <c r="I46" s="357"/>
      <c r="L46" s="42"/>
      <c r="M46" s="937"/>
    </row>
    <row r="47" spans="1:13" ht="15" customHeight="1">
      <c r="A47" s="637" t="s">
        <v>138</v>
      </c>
      <c r="B47" s="909" t="s">
        <v>5505</v>
      </c>
      <c r="C47" s="909" t="s">
        <v>457</v>
      </c>
      <c r="D47" s="446">
        <v>1241.2</v>
      </c>
      <c r="E47" s="931"/>
      <c r="F47" s="933" t="s">
        <v>137</v>
      </c>
      <c r="G47" s="357"/>
      <c r="H47" s="357"/>
      <c r="I47" s="357"/>
      <c r="L47" s="42"/>
      <c r="M47" s="937"/>
    </row>
    <row r="48" spans="1:13" ht="15" customHeight="1">
      <c r="A48" s="637" t="s">
        <v>138</v>
      </c>
      <c r="B48" s="909" t="s">
        <v>4817</v>
      </c>
      <c r="C48" s="909" t="s">
        <v>457</v>
      </c>
      <c r="D48" s="353">
        <v>6960</v>
      </c>
      <c r="E48" s="335"/>
      <c r="F48" s="933" t="s">
        <v>190</v>
      </c>
      <c r="G48" s="357"/>
      <c r="H48" s="357"/>
      <c r="I48" s="357"/>
      <c r="L48" s="42"/>
      <c r="M48" s="937"/>
    </row>
    <row r="49" spans="1:13" ht="15" customHeight="1">
      <c r="A49" s="637" t="s">
        <v>138</v>
      </c>
      <c r="B49" s="913" t="s">
        <v>4899</v>
      </c>
      <c r="C49" s="913" t="s">
        <v>457</v>
      </c>
      <c r="D49" s="382">
        <v>6960</v>
      </c>
      <c r="E49" s="335"/>
      <c r="F49" s="933" t="s">
        <v>190</v>
      </c>
      <c r="G49" s="357"/>
      <c r="H49" s="357"/>
      <c r="I49" s="357"/>
      <c r="L49" s="42"/>
      <c r="M49" s="937"/>
    </row>
    <row r="50" spans="1:13" ht="15" customHeight="1" thickBot="1">
      <c r="A50" s="638" t="s">
        <v>138</v>
      </c>
      <c r="B50" s="914" t="s">
        <v>2158</v>
      </c>
      <c r="C50" s="914" t="s">
        <v>457</v>
      </c>
      <c r="D50" s="363">
        <v>14316.72</v>
      </c>
      <c r="E50" s="364" t="s">
        <v>133</v>
      </c>
      <c r="F50" s="933" t="s">
        <v>190</v>
      </c>
      <c r="G50" s="367"/>
      <c r="H50" s="367"/>
      <c r="I50" s="367"/>
      <c r="L50" s="42"/>
      <c r="M50" s="937"/>
    </row>
    <row r="51" spans="1:13" ht="18" customHeight="1" thickBot="1">
      <c r="A51" s="639" t="s">
        <v>138</v>
      </c>
      <c r="B51" s="437" t="s">
        <v>2877</v>
      </c>
      <c r="C51" s="481">
        <v>2000283246</v>
      </c>
      <c r="D51" s="438">
        <v>-16176.23</v>
      </c>
      <c r="E51" s="373"/>
      <c r="F51" s="935"/>
      <c r="G51" s="375"/>
      <c r="H51" s="375"/>
      <c r="I51" s="375"/>
      <c r="L51" s="42"/>
      <c r="M51" s="937"/>
    </row>
    <row r="52" spans="1:13" ht="18" customHeight="1" thickBot="1">
      <c r="A52" s="639" t="s">
        <v>138</v>
      </c>
      <c r="B52" s="437" t="s">
        <v>2877</v>
      </c>
      <c r="C52" s="481">
        <v>2000283247</v>
      </c>
      <c r="D52" s="438">
        <v>-9931.8700000000008</v>
      </c>
      <c r="E52" s="373"/>
      <c r="F52" s="935"/>
      <c r="G52" s="375"/>
      <c r="H52" s="375"/>
      <c r="I52" s="375"/>
      <c r="L52" s="42"/>
      <c r="M52" s="937"/>
    </row>
    <row r="53" spans="1:13" ht="18" customHeight="1" thickBot="1">
      <c r="A53" s="639" t="s">
        <v>138</v>
      </c>
      <c r="B53" s="437" t="s">
        <v>2877</v>
      </c>
      <c r="C53" s="481">
        <v>2000283248</v>
      </c>
      <c r="D53" s="438">
        <v>-1740</v>
      </c>
      <c r="E53" s="373"/>
      <c r="F53" s="935"/>
      <c r="G53" s="375"/>
      <c r="H53" s="375"/>
      <c r="I53" s="375"/>
      <c r="L53" s="42"/>
      <c r="M53" s="937"/>
    </row>
    <row r="54" spans="1:13" ht="18" customHeight="1" thickBot="1">
      <c r="A54" s="639" t="s">
        <v>138</v>
      </c>
      <c r="B54" s="437" t="s">
        <v>2877</v>
      </c>
      <c r="C54" s="481">
        <v>2000283249</v>
      </c>
      <c r="D54" s="438">
        <v>-1740</v>
      </c>
      <c r="E54" s="373"/>
      <c r="F54" s="935"/>
      <c r="G54" s="375"/>
      <c r="H54" s="375"/>
      <c r="I54" s="375"/>
      <c r="L54" s="42"/>
      <c r="M54" s="937"/>
    </row>
    <row r="55" spans="1:13" ht="18" customHeight="1" thickBot="1">
      <c r="A55" s="639" t="s">
        <v>138</v>
      </c>
      <c r="B55" s="437" t="s">
        <v>2877</v>
      </c>
      <c r="C55" s="481">
        <v>2000283250</v>
      </c>
      <c r="D55" s="438">
        <v>-1740</v>
      </c>
      <c r="E55" s="373"/>
      <c r="F55" s="935"/>
      <c r="G55" s="375"/>
      <c r="H55" s="375"/>
      <c r="I55" s="375"/>
      <c r="L55" s="42"/>
      <c r="M55" s="937"/>
    </row>
    <row r="56" spans="1:13" ht="18" customHeight="1" thickBot="1">
      <c r="A56" s="638" t="s">
        <v>138</v>
      </c>
      <c r="B56" s="819" t="s">
        <v>2877</v>
      </c>
      <c r="C56" s="941">
        <v>2000283251</v>
      </c>
      <c r="D56" s="617">
        <v>-8850.34</v>
      </c>
      <c r="E56" s="364"/>
      <c r="F56" s="934"/>
      <c r="G56" s="367"/>
      <c r="H56" s="367"/>
      <c r="I56" s="367"/>
      <c r="J56" s="388"/>
      <c r="L56" s="42"/>
      <c r="M56" s="937"/>
    </row>
    <row r="57" spans="1:13" ht="18" customHeight="1" thickBot="1">
      <c r="A57" s="639" t="s">
        <v>138</v>
      </c>
      <c r="B57" s="437" t="s">
        <v>2877</v>
      </c>
      <c r="C57" s="481">
        <v>2000283235</v>
      </c>
      <c r="D57" s="438">
        <v>-32397.66</v>
      </c>
      <c r="E57" s="373"/>
      <c r="F57" s="935"/>
      <c r="G57" s="375"/>
      <c r="H57" s="375"/>
      <c r="I57" s="375"/>
      <c r="L57" s="42"/>
      <c r="M57" s="937"/>
    </row>
    <row r="58" spans="1:13" ht="18" customHeight="1" thickBot="1">
      <c r="A58" s="639" t="s">
        <v>138</v>
      </c>
      <c r="B58" s="437" t="s">
        <v>2877</v>
      </c>
      <c r="C58" s="481">
        <v>2000283236</v>
      </c>
      <c r="D58" s="438">
        <v>-18903.990000000002</v>
      </c>
      <c r="E58" s="373"/>
      <c r="F58" s="935"/>
      <c r="G58" s="375"/>
      <c r="H58" s="375"/>
      <c r="I58" s="375"/>
      <c r="L58" s="42"/>
      <c r="M58" s="937"/>
    </row>
    <row r="59" spans="1:13" ht="18" customHeight="1" thickBot="1">
      <c r="A59" s="639" t="s">
        <v>138</v>
      </c>
      <c r="B59" s="437" t="s">
        <v>2877</v>
      </c>
      <c r="C59" s="481">
        <v>2000283237</v>
      </c>
      <c r="D59" s="438">
        <v>-11913.2</v>
      </c>
      <c r="E59" s="373"/>
      <c r="F59" s="935"/>
      <c r="G59" s="375"/>
      <c r="H59" s="375"/>
      <c r="I59" s="375"/>
      <c r="L59" s="42"/>
      <c r="M59" s="937"/>
    </row>
    <row r="60" spans="1:13" ht="18" customHeight="1" thickBot="1">
      <c r="A60" s="639" t="s">
        <v>138</v>
      </c>
      <c r="B60" s="437" t="s">
        <v>2877</v>
      </c>
      <c r="C60" s="481">
        <v>2000283238</v>
      </c>
      <c r="D60" s="438">
        <v>-11633.56</v>
      </c>
      <c r="E60" s="373"/>
      <c r="F60" s="935"/>
      <c r="G60" s="375"/>
      <c r="H60" s="375"/>
      <c r="I60" s="375"/>
      <c r="L60" s="42"/>
      <c r="M60" s="937"/>
    </row>
    <row r="61" spans="1:13" ht="18" customHeight="1" thickBot="1">
      <c r="A61" s="639" t="s">
        <v>138</v>
      </c>
      <c r="B61" s="437" t="s">
        <v>2877</v>
      </c>
      <c r="C61" s="481">
        <v>2000283239</v>
      </c>
      <c r="D61" s="438">
        <v>-14556.84</v>
      </c>
      <c r="E61" s="373"/>
      <c r="F61" s="935"/>
      <c r="G61" s="375"/>
      <c r="H61" s="375"/>
      <c r="I61" s="375"/>
      <c r="L61" s="42"/>
      <c r="M61" s="937"/>
    </row>
    <row r="62" spans="1:13" ht="18" customHeight="1" thickBot="1">
      <c r="A62" s="639" t="s">
        <v>138</v>
      </c>
      <c r="B62" s="437" t="s">
        <v>2877</v>
      </c>
      <c r="C62" s="481">
        <v>2000283240</v>
      </c>
      <c r="D62" s="438">
        <v>-9941.2000000000007</v>
      </c>
      <c r="E62" s="373"/>
      <c r="F62" s="935"/>
      <c r="G62" s="375"/>
      <c r="H62" s="375"/>
      <c r="I62" s="375"/>
      <c r="L62" s="42"/>
      <c r="M62" s="937"/>
    </row>
    <row r="63" spans="1:13" ht="18" customHeight="1" thickBot="1">
      <c r="A63" s="639" t="s">
        <v>138</v>
      </c>
      <c r="B63" s="437" t="s">
        <v>2877</v>
      </c>
      <c r="C63" s="481">
        <v>2000283241</v>
      </c>
      <c r="D63" s="438">
        <v>-21643.279999999999</v>
      </c>
      <c r="E63" s="373"/>
      <c r="F63" s="935"/>
      <c r="G63" s="375"/>
      <c r="H63" s="375"/>
      <c r="I63" s="375"/>
      <c r="L63" s="42"/>
      <c r="M63" s="937"/>
    </row>
    <row r="64" spans="1:13" ht="18" customHeight="1" thickBot="1">
      <c r="A64" s="639" t="s">
        <v>138</v>
      </c>
      <c r="B64" s="437" t="s">
        <v>2877</v>
      </c>
      <c r="C64" s="481">
        <v>2000283242</v>
      </c>
      <c r="D64" s="438">
        <v>-21609.64</v>
      </c>
      <c r="E64" s="373"/>
      <c r="F64" s="935"/>
      <c r="G64" s="375"/>
      <c r="H64" s="375"/>
      <c r="I64" s="375"/>
      <c r="L64" s="42"/>
      <c r="M64" s="937"/>
    </row>
    <row r="65" spans="1:15" ht="18" customHeight="1" thickBot="1">
      <c r="A65" s="639" t="s">
        <v>138</v>
      </c>
      <c r="B65" s="437" t="s">
        <v>2877</v>
      </c>
      <c r="C65" s="481">
        <v>2000283243</v>
      </c>
      <c r="D65" s="438">
        <v>-20322.04</v>
      </c>
      <c r="E65" s="373"/>
      <c r="F65" s="935"/>
      <c r="G65" s="375"/>
      <c r="H65" s="375"/>
      <c r="I65" s="375"/>
      <c r="L65" s="42"/>
      <c r="M65" s="937"/>
    </row>
    <row r="66" spans="1:15" ht="18" customHeight="1" thickBot="1">
      <c r="A66" s="639" t="s">
        <v>138</v>
      </c>
      <c r="B66" s="437" t="s">
        <v>2877</v>
      </c>
      <c r="C66" s="481">
        <v>2000283244</v>
      </c>
      <c r="D66" s="438">
        <v>-17762.310000000001</v>
      </c>
      <c r="E66" s="373"/>
      <c r="F66" s="935"/>
      <c r="G66" s="375"/>
      <c r="H66" s="375"/>
      <c r="I66" s="375"/>
      <c r="L66" s="42"/>
      <c r="M66" s="937"/>
    </row>
    <row r="67" spans="1:15" ht="18" customHeight="1" thickBot="1">
      <c r="A67" s="639" t="s">
        <v>138</v>
      </c>
      <c r="B67" s="437" t="s">
        <v>2877</v>
      </c>
      <c r="C67" s="481">
        <v>2000283245</v>
      </c>
      <c r="D67" s="438">
        <v>-51869.4</v>
      </c>
      <c r="E67" s="373"/>
      <c r="F67" s="935"/>
      <c r="G67" s="375"/>
      <c r="H67" s="375"/>
      <c r="I67" s="375"/>
      <c r="L67" s="42"/>
      <c r="M67" s="937"/>
    </row>
    <row r="68" spans="1:15" ht="15" customHeight="1">
      <c r="A68" s="414"/>
      <c r="B68" s="913"/>
      <c r="C68" s="913"/>
      <c r="D68" s="382"/>
      <c r="E68" s="335"/>
      <c r="F68" s="933"/>
      <c r="G68" s="357"/>
      <c r="H68" s="357"/>
      <c r="I68" s="357"/>
      <c r="L68" s="42"/>
      <c r="M68" s="937"/>
    </row>
    <row r="69" spans="1:15" ht="18.75" customHeight="1">
      <c r="A69" s="565"/>
      <c r="B69" s="565"/>
      <c r="C69" s="913"/>
      <c r="D69" s="723"/>
      <c r="E69" s="335"/>
      <c r="F69" s="496"/>
      <c r="G69" s="423"/>
      <c r="H69" s="335"/>
      <c r="I69" s="357"/>
      <c r="K69" s="357"/>
      <c r="L69" s="358"/>
      <c r="M69" s="359"/>
      <c r="N69" s="360"/>
      <c r="O69" s="360"/>
    </row>
    <row r="70" spans="1:15" ht="15" customHeight="1">
      <c r="A70" s="64"/>
      <c r="B70" s="79"/>
      <c r="C70" s="61"/>
      <c r="D70" s="65">
        <f>SUM(D5:D69)</f>
        <v>-210.44000000006781</v>
      </c>
      <c r="E70" s="65"/>
      <c r="F70" s="65"/>
      <c r="G70" s="65">
        <f>SUM(G69:G69)</f>
        <v>0</v>
      </c>
      <c r="H70" s="65"/>
      <c r="I70" s="65"/>
      <c r="J70" s="384">
        <f>SUM(J69:J69)</f>
        <v>0</v>
      </c>
      <c r="K70" s="65"/>
      <c r="L70" s="65">
        <f>SUM(L69:L69)</f>
        <v>0</v>
      </c>
      <c r="M70" s="65">
        <f>SUM(M69:M69)</f>
        <v>0</v>
      </c>
      <c r="N70" s="65"/>
      <c r="O70" s="49"/>
    </row>
    <row r="71" spans="1:15" ht="15" customHeight="1">
      <c r="A71" s="64"/>
      <c r="B71" s="79"/>
      <c r="C71" s="61"/>
      <c r="D71" s="65"/>
      <c r="E71" s="13"/>
      <c r="F71" s="75"/>
      <c r="G71" s="65"/>
      <c r="H71" s="13"/>
      <c r="L71" s="42"/>
      <c r="M71" s="71"/>
      <c r="N71" s="49"/>
      <c r="O71" s="49"/>
    </row>
    <row r="72" spans="1:15" ht="15" customHeight="1">
      <c r="A72" s="46"/>
      <c r="B72" s="47"/>
      <c r="C72" s="47"/>
      <c r="D72" s="55"/>
      <c r="E72" s="13"/>
      <c r="F72" s="70"/>
      <c r="L72" s="42"/>
      <c r="M72" s="71"/>
      <c r="N72" s="49"/>
      <c r="O72" s="49"/>
    </row>
    <row r="73" spans="1:15" ht="12.75">
      <c r="A73" s="46"/>
      <c r="B73" s="47"/>
      <c r="C73" s="47"/>
      <c r="D73" s="65"/>
      <c r="E73" s="65"/>
      <c r="F73" s="65"/>
      <c r="G73" s="65"/>
      <c r="H73" s="65"/>
      <c r="I73" s="65"/>
      <c r="J73" s="384"/>
      <c r="K73" s="65"/>
      <c r="L73" s="65"/>
      <c r="M73" s="65"/>
      <c r="N73" s="80"/>
      <c r="O73" s="49"/>
    </row>
    <row r="74" spans="1:15" ht="12.75">
      <c r="A74" s="46"/>
      <c r="B74" s="47"/>
      <c r="C74" s="47"/>
      <c r="D74" s="52"/>
      <c r="E74" s="13"/>
      <c r="F74" s="65"/>
      <c r="G74" s="73"/>
      <c r="H74" s="73"/>
      <c r="I74" s="73"/>
      <c r="J74" s="517"/>
      <c r="K74" s="73"/>
      <c r="L74" s="73"/>
      <c r="M74" s="154">
        <f>L70+M70-G70</f>
        <v>0</v>
      </c>
      <c r="N74" s="81"/>
      <c r="O74" s="54"/>
    </row>
    <row r="75" spans="1:15" ht="12.75">
      <c r="A75" s="46"/>
      <c r="B75" s="47"/>
      <c r="C75" s="47"/>
      <c r="D75" s="52"/>
      <c r="E75" s="13"/>
      <c r="F75" s="73"/>
      <c r="G75" s="73"/>
      <c r="H75" s="73"/>
      <c r="I75" s="73"/>
      <c r="J75" s="517"/>
      <c r="K75" s="73"/>
      <c r="L75" s="73"/>
      <c r="M75" s="81"/>
      <c r="N75" s="81"/>
      <c r="O75" s="54"/>
    </row>
    <row r="76" spans="1:15" ht="12.75">
      <c r="A76" s="46"/>
      <c r="B76" s="47"/>
      <c r="C76" s="47"/>
      <c r="D76" s="52"/>
      <c r="E76" s="13"/>
      <c r="F76" s="73"/>
      <c r="G76" s="73"/>
      <c r="H76" s="73"/>
      <c r="I76" s="73"/>
      <c r="J76" s="517"/>
      <c r="K76" s="73"/>
      <c r="L76" s="73"/>
      <c r="M76" s="81"/>
      <c r="N76" s="81"/>
      <c r="O76" s="54"/>
    </row>
    <row r="77" spans="1:15" ht="12.75">
      <c r="A77" s="46"/>
      <c r="B77" s="47"/>
      <c r="C77" s="47"/>
      <c r="D77" s="52"/>
      <c r="E77" s="13"/>
      <c r="F77" s="73"/>
      <c r="G77" s="82"/>
      <c r="H77" s="82"/>
      <c r="I77" s="83"/>
      <c r="J77" s="517"/>
      <c r="K77" s="73"/>
      <c r="L77" s="73"/>
      <c r="M77" s="81"/>
      <c r="N77" s="81"/>
      <c r="O77" s="54"/>
    </row>
    <row r="78" spans="1:15" ht="12.75">
      <c r="A78" s="46"/>
      <c r="B78" s="47"/>
      <c r="C78" s="47"/>
      <c r="D78" s="52"/>
      <c r="E78" s="13"/>
      <c r="F78" s="73"/>
      <c r="G78" s="73"/>
      <c r="H78" s="73"/>
      <c r="I78" s="73"/>
      <c r="J78" s="517"/>
      <c r="K78" s="73"/>
      <c r="L78" s="73"/>
      <c r="M78" s="81"/>
      <c r="N78" s="81"/>
      <c r="O78" s="54"/>
    </row>
    <row r="79" spans="1:15" ht="12.75">
      <c r="A79" s="46"/>
      <c r="B79" s="47"/>
      <c r="C79" s="47"/>
      <c r="D79" s="52"/>
      <c r="E79" s="13"/>
      <c r="F79" s="73"/>
      <c r="G79" s="73"/>
      <c r="H79" s="73"/>
      <c r="I79" s="73"/>
      <c r="J79" s="517"/>
      <c r="K79" s="73"/>
      <c r="L79" s="73"/>
      <c r="M79" s="81"/>
      <c r="N79" s="81"/>
      <c r="O79" s="54"/>
    </row>
    <row r="80" spans="1:15" ht="12.75">
      <c r="A80" s="46"/>
      <c r="B80" s="47"/>
      <c r="C80" s="47"/>
      <c r="D80" s="52"/>
      <c r="E80" s="13"/>
      <c r="F80" s="73"/>
      <c r="G80" s="83"/>
      <c r="H80" s="83"/>
      <c r="I80" s="83"/>
      <c r="J80" s="517"/>
      <c r="K80" s="73"/>
      <c r="L80" s="73"/>
      <c r="M80" s="81"/>
      <c r="N80" s="81"/>
      <c r="O80" s="54"/>
    </row>
    <row r="81" spans="1:15" ht="12.75">
      <c r="A81" s="46"/>
      <c r="B81" s="47"/>
      <c r="C81" s="47"/>
      <c r="D81" s="52"/>
      <c r="E81" s="13"/>
      <c r="F81" s="73"/>
      <c r="G81" s="73"/>
      <c r="H81" s="73"/>
      <c r="I81" s="73"/>
      <c r="J81" s="517"/>
      <c r="K81" s="73"/>
      <c r="L81" s="73"/>
      <c r="M81" s="81"/>
      <c r="N81" s="81"/>
      <c r="O81" s="54"/>
    </row>
    <row r="82" spans="1:15" ht="12.75">
      <c r="A82" s="46"/>
      <c r="B82" s="47"/>
      <c r="C82" s="47"/>
      <c r="D82" s="52"/>
      <c r="E82" s="13"/>
      <c r="F82" s="73"/>
      <c r="G82" s="73"/>
      <c r="H82" s="73"/>
      <c r="I82" s="73"/>
      <c r="J82" s="517"/>
      <c r="K82" s="73"/>
      <c r="L82" s="73"/>
      <c r="M82" s="81"/>
      <c r="N82" s="81"/>
      <c r="O82" s="54"/>
    </row>
    <row r="83" spans="1:15" ht="12.75">
      <c r="A83" s="46"/>
      <c r="B83" s="47"/>
      <c r="C83" s="73"/>
      <c r="D83" s="81"/>
      <c r="E83" s="13"/>
      <c r="F83" s="73"/>
      <c r="G83" s="73"/>
      <c r="H83" s="73"/>
      <c r="I83" s="73"/>
      <c r="J83" s="517"/>
      <c r="K83" s="73"/>
      <c r="L83" s="73"/>
      <c r="M83" s="81"/>
      <c r="N83" s="81"/>
      <c r="O83" s="54"/>
    </row>
    <row r="84" spans="1:15" ht="12.75">
      <c r="A84" s="46"/>
      <c r="B84" s="47"/>
      <c r="C84" s="73"/>
      <c r="D84" s="81"/>
      <c r="E84" s="13"/>
      <c r="F84" s="73"/>
      <c r="G84" s="73"/>
      <c r="H84" s="73"/>
      <c r="I84" s="73"/>
      <c r="J84" s="517"/>
      <c r="K84" s="73"/>
      <c r="L84" s="73"/>
      <c r="M84" s="81"/>
      <c r="N84" s="81"/>
      <c r="O84" s="54"/>
    </row>
    <row r="85" spans="1:15" ht="12.75">
      <c r="A85" s="46"/>
      <c r="B85" s="47"/>
      <c r="C85" s="47"/>
      <c r="D85" s="52"/>
      <c r="E85" s="13"/>
      <c r="F85" s="73"/>
      <c r="G85" s="73"/>
      <c r="H85" s="73"/>
      <c r="I85" s="73"/>
      <c r="J85" s="517"/>
      <c r="K85" s="73"/>
      <c r="L85" s="73"/>
      <c r="M85" s="81"/>
      <c r="N85" s="81"/>
      <c r="O85" s="54"/>
    </row>
    <row r="86" spans="1:15" ht="12.75">
      <c r="A86" s="46"/>
      <c r="B86" s="47"/>
      <c r="C86" s="47"/>
      <c r="D86" s="52"/>
      <c r="E86" s="13"/>
      <c r="F86" s="73"/>
      <c r="G86" s="73"/>
      <c r="H86" s="73"/>
      <c r="I86" s="73"/>
      <c r="J86" s="517"/>
      <c r="K86" s="73"/>
      <c r="L86" s="73"/>
      <c r="M86" s="81"/>
      <c r="N86" s="81"/>
      <c r="O86" s="54"/>
    </row>
    <row r="87" spans="1:15" ht="12.75">
      <c r="A87" s="46"/>
      <c r="B87" s="47"/>
      <c r="C87" s="47"/>
      <c r="D87" s="48"/>
      <c r="E87" s="13"/>
      <c r="F87" s="73"/>
      <c r="G87"/>
      <c r="H87"/>
      <c r="I87"/>
      <c r="J87" s="518"/>
      <c r="K87"/>
      <c r="L87"/>
      <c r="M87" s="54"/>
      <c r="N87" s="54"/>
      <c r="O87" s="54"/>
    </row>
    <row r="88" spans="1:15" ht="12.75">
      <c r="A88" s="46"/>
      <c r="B88" s="47"/>
      <c r="C88" s="47"/>
      <c r="D88" s="48"/>
      <c r="E88" s="13"/>
      <c r="F88" s="73"/>
      <c r="G88"/>
      <c r="H88"/>
      <c r="I88"/>
      <c r="J88" s="518"/>
      <c r="K88"/>
      <c r="L88"/>
      <c r="M88" s="54"/>
      <c r="N88" s="54"/>
      <c r="O88" s="54"/>
    </row>
    <row r="89" spans="1:15">
      <c r="A89" s="66"/>
      <c r="B89" s="40" t="s">
        <v>25</v>
      </c>
      <c r="E89" s="40"/>
      <c r="M89" s="45"/>
      <c r="N89" s="49"/>
      <c r="O89" s="49"/>
    </row>
    <row r="90" spans="1:15">
      <c r="A90" s="59"/>
      <c r="B90" s="40" t="s">
        <v>127</v>
      </c>
      <c r="E90" s="40"/>
      <c r="M90" s="45"/>
      <c r="N90" s="49"/>
      <c r="O90" s="49"/>
    </row>
    <row r="91" spans="1:15">
      <c r="A91" s="60"/>
      <c r="B91" s="40" t="s">
        <v>161</v>
      </c>
      <c r="E91" s="40"/>
      <c r="M91" s="45"/>
      <c r="N91" s="49"/>
      <c r="O91" s="49"/>
    </row>
    <row r="92" spans="1:15">
      <c r="A92" s="729"/>
      <c r="B92" s="729"/>
      <c r="C92" s="729"/>
      <c r="D92" s="729"/>
      <c r="M92" s="45"/>
      <c r="N92" s="49"/>
      <c r="O92" s="49"/>
    </row>
    <row r="93" spans="1:15">
      <c r="M93" s="45"/>
      <c r="N93" s="49"/>
      <c r="O93" s="49"/>
    </row>
    <row r="94" spans="1:15">
      <c r="M94" s="45"/>
      <c r="N94" s="49"/>
      <c r="O94" s="49"/>
    </row>
    <row r="95" spans="1:15"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</sheetData>
  <autoFilter ref="A4:O70"/>
  <sortState ref="A5:I50">
    <sortCondition ref="C5:C50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3:H201"/>
  <sheetViews>
    <sheetView topLeftCell="A167" workbookViewId="0">
      <selection activeCell="G192" sqref="G3:G192"/>
    </sheetView>
  </sheetViews>
  <sheetFormatPr baseColWidth="10" defaultRowHeight="12.75"/>
  <cols>
    <col min="2" max="2" width="28" bestFit="1" customWidth="1"/>
    <col min="7" max="7" width="11.7109375" bestFit="1" customWidth="1"/>
  </cols>
  <sheetData>
    <row r="3" spans="1:7">
      <c r="A3" s="3">
        <v>42735</v>
      </c>
      <c r="B3" s="4" t="s">
        <v>160</v>
      </c>
      <c r="C3" s="4" t="s">
        <v>245</v>
      </c>
      <c r="D3" s="4" t="s">
        <v>9</v>
      </c>
      <c r="E3" s="4" t="s">
        <v>245</v>
      </c>
      <c r="F3" s="4" t="s">
        <v>9</v>
      </c>
      <c r="G3" s="5">
        <v>-9899.44</v>
      </c>
    </row>
    <row r="4" spans="1:7">
      <c r="A4" s="3">
        <v>42735</v>
      </c>
      <c r="B4" s="4" t="s">
        <v>160</v>
      </c>
      <c r="C4" s="4" t="s">
        <v>238</v>
      </c>
      <c r="D4" s="4" t="s">
        <v>9</v>
      </c>
      <c r="E4" s="4" t="s">
        <v>238</v>
      </c>
      <c r="F4" s="4" t="s">
        <v>9</v>
      </c>
      <c r="G4" s="5">
        <v>-10781.04</v>
      </c>
    </row>
    <row r="5" spans="1:7">
      <c r="A5" s="3">
        <v>42735</v>
      </c>
      <c r="B5" s="4" t="s">
        <v>160</v>
      </c>
      <c r="C5" s="4" t="s">
        <v>201</v>
      </c>
      <c r="D5" s="4" t="s">
        <v>5</v>
      </c>
      <c r="E5" s="4" t="s">
        <v>201</v>
      </c>
      <c r="F5" s="4" t="s">
        <v>5</v>
      </c>
      <c r="G5" s="5">
        <v>-41588.32</v>
      </c>
    </row>
    <row r="6" spans="1:7">
      <c r="A6" s="3">
        <v>42738</v>
      </c>
      <c r="B6" s="4" t="s">
        <v>160</v>
      </c>
      <c r="C6" s="4" t="s">
        <v>12</v>
      </c>
      <c r="D6" s="4" t="s">
        <v>235</v>
      </c>
      <c r="E6" s="4" t="s">
        <v>12</v>
      </c>
      <c r="F6" s="4" t="s">
        <v>235</v>
      </c>
      <c r="G6" s="5">
        <v>-6750.04</v>
      </c>
    </row>
    <row r="7" spans="1:7">
      <c r="A7" s="3">
        <v>42738</v>
      </c>
      <c r="B7" s="4" t="s">
        <v>160</v>
      </c>
      <c r="C7" s="4" t="s">
        <v>200</v>
      </c>
      <c r="D7" s="4" t="s">
        <v>235</v>
      </c>
      <c r="E7" s="4" t="s">
        <v>200</v>
      </c>
      <c r="F7" s="4" t="s">
        <v>235</v>
      </c>
      <c r="G7" s="5">
        <v>-6750.04</v>
      </c>
    </row>
    <row r="8" spans="1:7">
      <c r="A8" s="3">
        <v>42738</v>
      </c>
      <c r="B8" s="4" t="s">
        <v>160</v>
      </c>
      <c r="C8" s="4" t="s">
        <v>203</v>
      </c>
      <c r="D8" s="4" t="s">
        <v>10</v>
      </c>
      <c r="E8" s="4" t="s">
        <v>203</v>
      </c>
      <c r="F8" s="4" t="s">
        <v>10</v>
      </c>
      <c r="G8" s="5">
        <v>-10781.04</v>
      </c>
    </row>
    <row r="9" spans="1:7">
      <c r="A9" s="3">
        <v>42738</v>
      </c>
      <c r="B9" s="4" t="s">
        <v>160</v>
      </c>
      <c r="C9" s="4" t="s">
        <v>14</v>
      </c>
      <c r="D9" s="4" t="s">
        <v>8</v>
      </c>
      <c r="E9" s="4" t="s">
        <v>14</v>
      </c>
      <c r="F9" s="4" t="s">
        <v>8</v>
      </c>
      <c r="G9" s="5">
        <v>-14399.08</v>
      </c>
    </row>
    <row r="10" spans="1:7">
      <c r="A10" s="3">
        <v>42738</v>
      </c>
      <c r="B10" s="4" t="s">
        <v>160</v>
      </c>
      <c r="C10" s="4" t="s">
        <v>241</v>
      </c>
      <c r="D10" s="4" t="s">
        <v>10</v>
      </c>
      <c r="E10" s="4" t="s">
        <v>241</v>
      </c>
      <c r="F10" s="4" t="s">
        <v>10</v>
      </c>
      <c r="G10" s="5">
        <v>-9899.44</v>
      </c>
    </row>
    <row r="11" spans="1:7">
      <c r="A11" s="3">
        <v>42738</v>
      </c>
      <c r="B11" s="4" t="s">
        <v>160</v>
      </c>
      <c r="C11" s="4" t="s">
        <v>232</v>
      </c>
      <c r="D11" s="4" t="s">
        <v>2</v>
      </c>
      <c r="E11" s="4" t="s">
        <v>232</v>
      </c>
      <c r="F11" s="4" t="s">
        <v>2</v>
      </c>
      <c r="G11" s="5">
        <v>-6750.04</v>
      </c>
    </row>
    <row r="12" spans="1:7">
      <c r="A12" s="3">
        <v>42738</v>
      </c>
      <c r="B12" s="4" t="s">
        <v>160</v>
      </c>
      <c r="C12" s="4" t="s">
        <v>211</v>
      </c>
      <c r="D12" s="4" t="s">
        <v>8</v>
      </c>
      <c r="E12" s="4" t="s">
        <v>211</v>
      </c>
      <c r="F12" s="4" t="s">
        <v>8</v>
      </c>
      <c r="G12" s="5">
        <v>-14399.08</v>
      </c>
    </row>
    <row r="13" spans="1:7">
      <c r="A13" s="3">
        <v>42738</v>
      </c>
      <c r="B13" s="4" t="s">
        <v>160</v>
      </c>
      <c r="C13" s="4" t="s">
        <v>230</v>
      </c>
      <c r="D13" s="4" t="s">
        <v>8</v>
      </c>
      <c r="E13" s="4" t="s">
        <v>230</v>
      </c>
      <c r="F13" s="4" t="s">
        <v>8</v>
      </c>
      <c r="G13" s="5">
        <v>-15280.68</v>
      </c>
    </row>
    <row r="14" spans="1:7">
      <c r="A14" s="3">
        <v>42739</v>
      </c>
      <c r="B14" s="4" t="s">
        <v>160</v>
      </c>
      <c r="C14" s="4" t="s">
        <v>229</v>
      </c>
      <c r="D14" s="4" t="s">
        <v>9</v>
      </c>
      <c r="E14" s="4" t="s">
        <v>229</v>
      </c>
      <c r="F14" s="4" t="s">
        <v>9</v>
      </c>
      <c r="G14" s="5">
        <v>-10781.04</v>
      </c>
    </row>
    <row r="15" spans="1:7">
      <c r="A15" s="3">
        <v>42739</v>
      </c>
      <c r="B15" s="4" t="s">
        <v>160</v>
      </c>
      <c r="C15" s="4" t="s">
        <v>208</v>
      </c>
      <c r="D15" s="4" t="s">
        <v>9</v>
      </c>
      <c r="E15" s="4" t="s">
        <v>208</v>
      </c>
      <c r="F15" s="4" t="s">
        <v>9</v>
      </c>
      <c r="G15" s="5">
        <v>-10781.04</v>
      </c>
    </row>
    <row r="16" spans="1:7">
      <c r="A16" s="3">
        <v>42740</v>
      </c>
      <c r="B16" s="4" t="s">
        <v>160</v>
      </c>
      <c r="C16" s="4" t="s">
        <v>203</v>
      </c>
      <c r="D16" s="4" t="s">
        <v>10</v>
      </c>
      <c r="E16" s="4" t="s">
        <v>203</v>
      </c>
      <c r="F16" s="4" t="s">
        <v>10</v>
      </c>
      <c r="G16" s="5">
        <v>-10781.04</v>
      </c>
    </row>
    <row r="17" spans="1:8">
      <c r="A17" s="3">
        <v>42740</v>
      </c>
      <c r="B17" s="4" t="s">
        <v>160</v>
      </c>
      <c r="C17" s="4" t="s">
        <v>201</v>
      </c>
      <c r="D17" s="4" t="s">
        <v>5</v>
      </c>
      <c r="E17" s="4" t="s">
        <v>201</v>
      </c>
      <c r="F17" s="4" t="s">
        <v>5</v>
      </c>
      <c r="G17" s="5">
        <v>-41588.32</v>
      </c>
    </row>
    <row r="18" spans="1:8">
      <c r="A18" s="3">
        <v>42740</v>
      </c>
      <c r="B18" s="4" t="s">
        <v>160</v>
      </c>
      <c r="C18" s="4" t="s">
        <v>125</v>
      </c>
      <c r="D18" s="4" t="s">
        <v>8</v>
      </c>
      <c r="E18" s="4" t="s">
        <v>125</v>
      </c>
      <c r="F18" s="4" t="s">
        <v>8</v>
      </c>
      <c r="G18" s="5">
        <v>-4499.6400000000003</v>
      </c>
    </row>
    <row r="19" spans="1:8">
      <c r="A19" s="3">
        <v>42740</v>
      </c>
      <c r="B19" s="4" t="s">
        <v>160</v>
      </c>
      <c r="C19" s="4" t="s">
        <v>212</v>
      </c>
      <c r="D19" s="4" t="s">
        <v>5</v>
      </c>
      <c r="E19" s="4" t="s">
        <v>212</v>
      </c>
      <c r="F19" s="4" t="s">
        <v>5</v>
      </c>
      <c r="G19" s="5">
        <v>-49247.8</v>
      </c>
    </row>
    <row r="20" spans="1:8">
      <c r="A20" s="3">
        <v>42740</v>
      </c>
      <c r="B20" s="4" t="s">
        <v>160</v>
      </c>
      <c r="C20" s="4" t="s">
        <v>210</v>
      </c>
      <c r="D20" s="4" t="s">
        <v>10</v>
      </c>
      <c r="E20" s="4" t="s">
        <v>210</v>
      </c>
      <c r="F20" s="4" t="s">
        <v>10</v>
      </c>
      <c r="G20" s="5">
        <v>-12979.24</v>
      </c>
    </row>
    <row r="21" spans="1:8">
      <c r="A21" s="3">
        <v>42740</v>
      </c>
      <c r="B21" s="4" t="s">
        <v>160</v>
      </c>
      <c r="C21" s="4" t="s">
        <v>240</v>
      </c>
      <c r="D21" s="4" t="s">
        <v>9</v>
      </c>
      <c r="E21" s="4" t="s">
        <v>240</v>
      </c>
      <c r="F21" s="4" t="s">
        <v>9</v>
      </c>
      <c r="G21" s="5">
        <v>-9899.44</v>
      </c>
    </row>
    <row r="22" spans="1:8">
      <c r="A22" s="3">
        <v>42740</v>
      </c>
      <c r="B22" s="4" t="s">
        <v>160</v>
      </c>
      <c r="C22" s="4" t="s">
        <v>31</v>
      </c>
      <c r="D22" s="4" t="s">
        <v>9</v>
      </c>
      <c r="E22" s="4" t="s">
        <v>31</v>
      </c>
      <c r="F22" s="4" t="s">
        <v>9</v>
      </c>
      <c r="G22" s="5">
        <v>-9899.44</v>
      </c>
    </row>
    <row r="23" spans="1:8">
      <c r="A23" s="3">
        <v>42740</v>
      </c>
      <c r="B23" s="4" t="s">
        <v>160</v>
      </c>
      <c r="C23" s="4" t="s">
        <v>32</v>
      </c>
      <c r="D23" s="4" t="s">
        <v>9</v>
      </c>
      <c r="E23" s="4" t="s">
        <v>32</v>
      </c>
      <c r="F23" s="4" t="s">
        <v>9</v>
      </c>
      <c r="G23" s="5">
        <v>-9899.44</v>
      </c>
    </row>
    <row r="24" spans="1:8">
      <c r="A24" s="3">
        <v>42740</v>
      </c>
      <c r="B24" s="4" t="s">
        <v>160</v>
      </c>
      <c r="C24" s="4" t="s">
        <v>33</v>
      </c>
      <c r="D24" s="4" t="s">
        <v>9</v>
      </c>
      <c r="E24" s="4" t="s">
        <v>33</v>
      </c>
      <c r="F24" s="4" t="s">
        <v>9</v>
      </c>
      <c r="G24" s="5">
        <v>-9899.44</v>
      </c>
    </row>
    <row r="25" spans="1:8">
      <c r="A25" s="3">
        <v>42740</v>
      </c>
      <c r="B25" s="4" t="s">
        <v>160</v>
      </c>
      <c r="C25" s="4" t="s">
        <v>239</v>
      </c>
      <c r="D25" s="4" t="s">
        <v>9</v>
      </c>
      <c r="E25" s="4" t="s">
        <v>239</v>
      </c>
      <c r="F25" s="4" t="s">
        <v>9</v>
      </c>
      <c r="G25" s="5">
        <v>-9899.44</v>
      </c>
    </row>
    <row r="26" spans="1:8">
      <c r="A26" s="3">
        <v>42740</v>
      </c>
      <c r="B26" s="4" t="s">
        <v>160</v>
      </c>
      <c r="C26" s="4" t="s">
        <v>34</v>
      </c>
      <c r="D26" s="4" t="s">
        <v>8</v>
      </c>
      <c r="E26" s="4" t="s">
        <v>34</v>
      </c>
      <c r="F26" s="4" t="s">
        <v>8</v>
      </c>
      <c r="G26" s="5">
        <v>-14399.08</v>
      </c>
    </row>
    <row r="27" spans="1:8">
      <c r="A27" s="3">
        <v>42740</v>
      </c>
      <c r="B27" s="4" t="s">
        <v>160</v>
      </c>
      <c r="C27" s="4" t="s">
        <v>233</v>
      </c>
      <c r="D27" s="4" t="s">
        <v>9</v>
      </c>
      <c r="E27" s="4" t="s">
        <v>233</v>
      </c>
      <c r="F27" s="4" t="s">
        <v>9</v>
      </c>
      <c r="G27" s="5">
        <v>-9899.44</v>
      </c>
    </row>
    <row r="28" spans="1:8">
      <c r="A28" s="56">
        <v>42735</v>
      </c>
      <c r="B28" s="57" t="s">
        <v>156</v>
      </c>
      <c r="C28" s="57" t="s">
        <v>35</v>
      </c>
      <c r="D28" s="57" t="s">
        <v>157</v>
      </c>
      <c r="E28" s="57" t="s">
        <v>35</v>
      </c>
      <c r="F28" s="57" t="s">
        <v>157</v>
      </c>
      <c r="G28" s="30">
        <v>1241.2</v>
      </c>
      <c r="H28" s="57" t="s">
        <v>158</v>
      </c>
    </row>
    <row r="29" spans="1:8">
      <c r="A29" s="56">
        <v>42735</v>
      </c>
      <c r="B29" s="57" t="s">
        <v>156</v>
      </c>
      <c r="C29" s="57" t="s">
        <v>36</v>
      </c>
      <c r="D29" s="57" t="s">
        <v>157</v>
      </c>
      <c r="E29" s="57" t="s">
        <v>36</v>
      </c>
      <c r="F29" s="57" t="s">
        <v>157</v>
      </c>
      <c r="G29" s="30">
        <v>1241.2</v>
      </c>
      <c r="H29" s="57" t="s">
        <v>158</v>
      </c>
    </row>
    <row r="30" spans="1:8">
      <c r="A30" s="56">
        <v>42735</v>
      </c>
      <c r="B30" s="57" t="s">
        <v>156</v>
      </c>
      <c r="C30" s="57" t="s">
        <v>39</v>
      </c>
      <c r="D30" s="57" t="s">
        <v>157</v>
      </c>
      <c r="E30" s="57" t="s">
        <v>39</v>
      </c>
      <c r="F30" s="57" t="s">
        <v>157</v>
      </c>
      <c r="G30" s="30">
        <v>1241.2</v>
      </c>
      <c r="H30" s="57" t="s">
        <v>158</v>
      </c>
    </row>
    <row r="31" spans="1:8">
      <c r="A31" s="56">
        <v>42735</v>
      </c>
      <c r="B31" s="57" t="s">
        <v>156</v>
      </c>
      <c r="C31" s="57" t="s">
        <v>40</v>
      </c>
      <c r="D31" s="57" t="s">
        <v>157</v>
      </c>
      <c r="E31" s="57" t="s">
        <v>40</v>
      </c>
      <c r="F31" s="57" t="s">
        <v>157</v>
      </c>
      <c r="G31" s="30">
        <v>1241.2</v>
      </c>
      <c r="H31" s="57" t="s">
        <v>158</v>
      </c>
    </row>
    <row r="32" spans="1:8">
      <c r="A32" s="56">
        <v>42735</v>
      </c>
      <c r="B32" s="57" t="s">
        <v>156</v>
      </c>
      <c r="C32" s="57" t="s">
        <v>41</v>
      </c>
      <c r="D32" s="57" t="s">
        <v>157</v>
      </c>
      <c r="E32" s="57" t="s">
        <v>41</v>
      </c>
      <c r="F32" s="57" t="s">
        <v>157</v>
      </c>
      <c r="G32" s="30">
        <v>1241.2</v>
      </c>
      <c r="H32" s="57" t="s">
        <v>158</v>
      </c>
    </row>
    <row r="33" spans="1:8">
      <c r="A33" s="56">
        <v>42735</v>
      </c>
      <c r="B33" s="57" t="s">
        <v>156</v>
      </c>
      <c r="C33" s="57" t="s">
        <v>42</v>
      </c>
      <c r="D33" s="57" t="s">
        <v>157</v>
      </c>
      <c r="E33" s="57" t="s">
        <v>42</v>
      </c>
      <c r="F33" s="57" t="s">
        <v>157</v>
      </c>
      <c r="G33" s="30">
        <v>1241.2</v>
      </c>
      <c r="H33" s="57" t="s">
        <v>158</v>
      </c>
    </row>
    <row r="34" spans="1:8">
      <c r="A34" s="56">
        <v>42735</v>
      </c>
      <c r="B34" s="57" t="s">
        <v>156</v>
      </c>
      <c r="C34" s="57" t="s">
        <v>43</v>
      </c>
      <c r="D34" s="57" t="s">
        <v>157</v>
      </c>
      <c r="E34" s="57" t="s">
        <v>43</v>
      </c>
      <c r="F34" s="57" t="s">
        <v>157</v>
      </c>
      <c r="G34" s="30">
        <v>1241.2</v>
      </c>
      <c r="H34" s="57" t="s">
        <v>158</v>
      </c>
    </row>
    <row r="35" spans="1:8">
      <c r="A35" s="56">
        <v>42735</v>
      </c>
      <c r="B35" s="57" t="s">
        <v>156</v>
      </c>
      <c r="C35" s="57" t="s">
        <v>44</v>
      </c>
      <c r="D35" s="57" t="s">
        <v>157</v>
      </c>
      <c r="E35" s="57" t="s">
        <v>44</v>
      </c>
      <c r="F35" s="57" t="s">
        <v>157</v>
      </c>
      <c r="G35" s="30">
        <v>1241.2</v>
      </c>
      <c r="H35" s="57" t="s">
        <v>158</v>
      </c>
    </row>
    <row r="36" spans="1:8">
      <c r="A36" s="56">
        <v>42735</v>
      </c>
      <c r="B36" s="57" t="s">
        <v>156</v>
      </c>
      <c r="C36" s="57" t="s">
        <v>46</v>
      </c>
      <c r="D36" s="57" t="s">
        <v>157</v>
      </c>
      <c r="E36" s="57" t="s">
        <v>46</v>
      </c>
      <c r="F36" s="57" t="s">
        <v>157</v>
      </c>
      <c r="G36" s="30">
        <v>1241.2</v>
      </c>
      <c r="H36" s="57" t="s">
        <v>158</v>
      </c>
    </row>
    <row r="37" spans="1:8">
      <c r="A37" s="56">
        <v>42735</v>
      </c>
      <c r="B37" s="57" t="s">
        <v>156</v>
      </c>
      <c r="C37" s="57" t="s">
        <v>47</v>
      </c>
      <c r="D37" s="57" t="s">
        <v>157</v>
      </c>
      <c r="E37" s="57" t="s">
        <v>47</v>
      </c>
      <c r="F37" s="57" t="s">
        <v>157</v>
      </c>
      <c r="G37" s="30">
        <v>1241.2</v>
      </c>
      <c r="H37" s="57" t="s">
        <v>158</v>
      </c>
    </row>
    <row r="38" spans="1:8">
      <c r="A38" s="56">
        <v>42738</v>
      </c>
      <c r="B38" s="57" t="s">
        <v>156</v>
      </c>
      <c r="C38" s="57" t="s">
        <v>48</v>
      </c>
      <c r="D38" s="57" t="s">
        <v>157</v>
      </c>
      <c r="E38" s="57" t="s">
        <v>48</v>
      </c>
      <c r="F38" s="57" t="s">
        <v>157</v>
      </c>
      <c r="G38" s="30">
        <v>1241.2</v>
      </c>
      <c r="H38" s="57" t="s">
        <v>158</v>
      </c>
    </row>
    <row r="39" spans="1:8">
      <c r="A39" s="56">
        <v>42738</v>
      </c>
      <c r="B39" s="57" t="s">
        <v>156</v>
      </c>
      <c r="C39" s="57" t="s">
        <v>50</v>
      </c>
      <c r="D39" s="57" t="s">
        <v>157</v>
      </c>
      <c r="E39" s="57" t="s">
        <v>50</v>
      </c>
      <c r="F39" s="57" t="s">
        <v>157</v>
      </c>
      <c r="G39" s="30">
        <v>1241.2</v>
      </c>
      <c r="H39" s="57" t="s">
        <v>158</v>
      </c>
    </row>
    <row r="40" spans="1:8">
      <c r="A40" s="56">
        <v>42738</v>
      </c>
      <c r="B40" s="57" t="s">
        <v>156</v>
      </c>
      <c r="C40" s="57" t="s">
        <v>51</v>
      </c>
      <c r="D40" s="57" t="s">
        <v>157</v>
      </c>
      <c r="E40" s="57" t="s">
        <v>51</v>
      </c>
      <c r="F40" s="57" t="s">
        <v>157</v>
      </c>
      <c r="G40" s="30">
        <v>1241.2</v>
      </c>
      <c r="H40" s="57" t="s">
        <v>158</v>
      </c>
    </row>
    <row r="41" spans="1:8">
      <c r="A41" s="56">
        <v>42739</v>
      </c>
      <c r="B41" s="57" t="s">
        <v>156</v>
      </c>
      <c r="C41" s="57" t="s">
        <v>55</v>
      </c>
      <c r="D41" s="57" t="s">
        <v>157</v>
      </c>
      <c r="E41" s="57" t="s">
        <v>55</v>
      </c>
      <c r="F41" s="57" t="s">
        <v>157</v>
      </c>
      <c r="G41" s="30">
        <v>1241.2</v>
      </c>
      <c r="H41" s="57" t="s">
        <v>158</v>
      </c>
    </row>
    <row r="42" spans="1:8">
      <c r="A42" s="56">
        <v>42739</v>
      </c>
      <c r="B42" s="57" t="s">
        <v>156</v>
      </c>
      <c r="C42" s="57" t="s">
        <v>56</v>
      </c>
      <c r="D42" s="57" t="s">
        <v>157</v>
      </c>
      <c r="E42" s="57" t="s">
        <v>56</v>
      </c>
      <c r="F42" s="57" t="s">
        <v>157</v>
      </c>
      <c r="G42" s="30">
        <v>1241.2</v>
      </c>
      <c r="H42" s="57" t="s">
        <v>158</v>
      </c>
    </row>
    <row r="43" spans="1:8">
      <c r="A43" s="56">
        <v>42739</v>
      </c>
      <c r="B43" s="57" t="s">
        <v>156</v>
      </c>
      <c r="C43" s="57" t="s">
        <v>57</v>
      </c>
      <c r="D43" s="57" t="s">
        <v>157</v>
      </c>
      <c r="E43" s="57" t="s">
        <v>57</v>
      </c>
      <c r="F43" s="57" t="s">
        <v>157</v>
      </c>
      <c r="G43" s="30">
        <v>1241.2</v>
      </c>
      <c r="H43" s="57" t="s">
        <v>158</v>
      </c>
    </row>
    <row r="44" spans="1:8">
      <c r="A44" s="56">
        <v>42739</v>
      </c>
      <c r="B44" s="57" t="s">
        <v>156</v>
      </c>
      <c r="C44" s="57" t="s">
        <v>58</v>
      </c>
      <c r="D44" s="57" t="s">
        <v>157</v>
      </c>
      <c r="E44" s="57" t="s">
        <v>58</v>
      </c>
      <c r="F44" s="57" t="s">
        <v>157</v>
      </c>
      <c r="G44" s="30">
        <v>1241.2</v>
      </c>
      <c r="H44" s="57" t="s">
        <v>158</v>
      </c>
    </row>
    <row r="45" spans="1:8">
      <c r="A45" s="56">
        <v>42739</v>
      </c>
      <c r="B45" s="57" t="s">
        <v>156</v>
      </c>
      <c r="C45" s="57" t="s">
        <v>59</v>
      </c>
      <c r="D45" s="57" t="s">
        <v>157</v>
      </c>
      <c r="E45" s="57" t="s">
        <v>59</v>
      </c>
      <c r="F45" s="57" t="s">
        <v>157</v>
      </c>
      <c r="G45" s="30">
        <v>1241.2</v>
      </c>
      <c r="H45" s="57" t="s">
        <v>158</v>
      </c>
    </row>
    <row r="46" spans="1:8">
      <c r="A46" s="56">
        <v>42739</v>
      </c>
      <c r="B46" s="57" t="s">
        <v>156</v>
      </c>
      <c r="C46" s="57" t="s">
        <v>60</v>
      </c>
      <c r="D46" s="57" t="s">
        <v>157</v>
      </c>
      <c r="E46" s="57" t="s">
        <v>60</v>
      </c>
      <c r="F46" s="57" t="s">
        <v>157</v>
      </c>
      <c r="G46" s="30">
        <v>1241.2</v>
      </c>
      <c r="H46" s="57" t="s">
        <v>158</v>
      </c>
    </row>
    <row r="47" spans="1:8">
      <c r="A47" s="56">
        <v>42739</v>
      </c>
      <c r="B47" s="57" t="s">
        <v>156</v>
      </c>
      <c r="C47" s="57" t="s">
        <v>61</v>
      </c>
      <c r="D47" s="57" t="s">
        <v>157</v>
      </c>
      <c r="E47" s="57" t="s">
        <v>61</v>
      </c>
      <c r="F47" s="57" t="s">
        <v>157</v>
      </c>
      <c r="G47" s="30">
        <v>1241.2</v>
      </c>
      <c r="H47" s="57" t="s">
        <v>158</v>
      </c>
    </row>
    <row r="48" spans="1:8">
      <c r="A48" s="56">
        <v>42739</v>
      </c>
      <c r="B48" s="57" t="s">
        <v>156</v>
      </c>
      <c r="C48" s="57" t="s">
        <v>62</v>
      </c>
      <c r="D48" s="57" t="s">
        <v>157</v>
      </c>
      <c r="E48" s="57" t="s">
        <v>62</v>
      </c>
      <c r="F48" s="57" t="s">
        <v>157</v>
      </c>
      <c r="G48" s="30">
        <v>1241.2</v>
      </c>
      <c r="H48" s="57" t="s">
        <v>158</v>
      </c>
    </row>
    <row r="49" spans="1:8">
      <c r="A49" s="56">
        <v>42739</v>
      </c>
      <c r="B49" s="57" t="s">
        <v>156</v>
      </c>
      <c r="C49" s="57" t="s">
        <v>63</v>
      </c>
      <c r="D49" s="57" t="s">
        <v>157</v>
      </c>
      <c r="E49" s="57" t="s">
        <v>63</v>
      </c>
      <c r="F49" s="57" t="s">
        <v>157</v>
      </c>
      <c r="G49" s="30">
        <v>1241.2</v>
      </c>
      <c r="H49" s="57" t="s">
        <v>158</v>
      </c>
    </row>
    <row r="50" spans="1:8">
      <c r="A50" s="56">
        <v>42739</v>
      </c>
      <c r="B50" s="57" t="s">
        <v>156</v>
      </c>
      <c r="C50" s="57" t="s">
        <v>64</v>
      </c>
      <c r="D50" s="57" t="s">
        <v>157</v>
      </c>
      <c r="E50" s="57" t="s">
        <v>64</v>
      </c>
      <c r="F50" s="57" t="s">
        <v>157</v>
      </c>
      <c r="G50" s="30">
        <v>1241.2</v>
      </c>
      <c r="H50" s="57" t="s">
        <v>158</v>
      </c>
    </row>
    <row r="51" spans="1:8">
      <c r="A51" s="56">
        <v>42739</v>
      </c>
      <c r="B51" s="57" t="s">
        <v>156</v>
      </c>
      <c r="C51" s="57" t="s">
        <v>65</v>
      </c>
      <c r="D51" s="57" t="s">
        <v>157</v>
      </c>
      <c r="E51" s="57" t="s">
        <v>65</v>
      </c>
      <c r="F51" s="57" t="s">
        <v>157</v>
      </c>
      <c r="G51" s="30">
        <v>1241.2</v>
      </c>
      <c r="H51" s="57" t="s">
        <v>158</v>
      </c>
    </row>
    <row r="52" spans="1:8">
      <c r="A52" s="56">
        <v>42739</v>
      </c>
      <c r="B52" s="57" t="s">
        <v>156</v>
      </c>
      <c r="C52" s="57" t="s">
        <v>66</v>
      </c>
      <c r="D52" s="57" t="s">
        <v>157</v>
      </c>
      <c r="E52" s="57" t="s">
        <v>66</v>
      </c>
      <c r="F52" s="57" t="s">
        <v>157</v>
      </c>
      <c r="G52" s="30">
        <v>1241.2</v>
      </c>
      <c r="H52" s="57" t="s">
        <v>158</v>
      </c>
    </row>
    <row r="53" spans="1:8">
      <c r="A53" s="56">
        <v>42739</v>
      </c>
      <c r="B53" s="57" t="s">
        <v>156</v>
      </c>
      <c r="C53" s="57" t="s">
        <v>67</v>
      </c>
      <c r="D53" s="57" t="s">
        <v>157</v>
      </c>
      <c r="E53" s="57" t="s">
        <v>67</v>
      </c>
      <c r="F53" s="57" t="s">
        <v>157</v>
      </c>
      <c r="G53" s="30">
        <v>1241.2</v>
      </c>
      <c r="H53" s="57" t="s">
        <v>158</v>
      </c>
    </row>
    <row r="54" spans="1:8">
      <c r="A54" s="56">
        <v>42739</v>
      </c>
      <c r="B54" s="57" t="s">
        <v>156</v>
      </c>
      <c r="C54" s="57" t="s">
        <v>68</v>
      </c>
      <c r="D54" s="57" t="s">
        <v>157</v>
      </c>
      <c r="E54" s="57" t="s">
        <v>68</v>
      </c>
      <c r="F54" s="57" t="s">
        <v>157</v>
      </c>
      <c r="G54" s="30">
        <v>1241.2</v>
      </c>
      <c r="H54" s="57" t="s">
        <v>158</v>
      </c>
    </row>
    <row r="55" spans="1:8">
      <c r="A55" s="56">
        <v>42739</v>
      </c>
      <c r="B55" s="57" t="s">
        <v>156</v>
      </c>
      <c r="C55" s="57" t="s">
        <v>69</v>
      </c>
      <c r="D55" s="57" t="s">
        <v>157</v>
      </c>
      <c r="E55" s="57" t="s">
        <v>69</v>
      </c>
      <c r="F55" s="57" t="s">
        <v>157</v>
      </c>
      <c r="G55" s="30">
        <v>1241.2</v>
      </c>
      <c r="H55" s="57" t="s">
        <v>158</v>
      </c>
    </row>
    <row r="56" spans="1:8">
      <c r="A56" s="56">
        <v>42739</v>
      </c>
      <c r="B56" s="57" t="s">
        <v>156</v>
      </c>
      <c r="C56" s="57" t="s">
        <v>71</v>
      </c>
      <c r="D56" s="57" t="s">
        <v>157</v>
      </c>
      <c r="E56" s="57" t="s">
        <v>71</v>
      </c>
      <c r="F56" s="57" t="s">
        <v>157</v>
      </c>
      <c r="G56" s="30">
        <v>1241.2</v>
      </c>
      <c r="H56" s="57" t="s">
        <v>158</v>
      </c>
    </row>
    <row r="57" spans="1:8">
      <c r="A57" s="56">
        <v>42739</v>
      </c>
      <c r="B57" s="57" t="s">
        <v>156</v>
      </c>
      <c r="C57" s="57" t="s">
        <v>72</v>
      </c>
      <c r="D57" s="57" t="s">
        <v>157</v>
      </c>
      <c r="E57" s="57" t="s">
        <v>72</v>
      </c>
      <c r="F57" s="57" t="s">
        <v>157</v>
      </c>
      <c r="G57" s="30">
        <v>1241.2</v>
      </c>
      <c r="H57" s="57" t="s">
        <v>158</v>
      </c>
    </row>
    <row r="58" spans="1:8">
      <c r="A58" s="56">
        <v>42739</v>
      </c>
      <c r="B58" s="57" t="s">
        <v>156</v>
      </c>
      <c r="C58" s="57" t="s">
        <v>73</v>
      </c>
      <c r="D58" s="57" t="s">
        <v>157</v>
      </c>
      <c r="E58" s="57" t="s">
        <v>73</v>
      </c>
      <c r="F58" s="57" t="s">
        <v>157</v>
      </c>
      <c r="G58" s="30">
        <v>1241.2</v>
      </c>
      <c r="H58" s="57" t="s">
        <v>158</v>
      </c>
    </row>
    <row r="59" spans="1:8">
      <c r="A59" s="56">
        <v>42739</v>
      </c>
      <c r="B59" s="57" t="s">
        <v>156</v>
      </c>
      <c r="C59" s="57" t="s">
        <v>74</v>
      </c>
      <c r="D59" s="57" t="s">
        <v>157</v>
      </c>
      <c r="E59" s="57" t="s">
        <v>74</v>
      </c>
      <c r="F59" s="57" t="s">
        <v>157</v>
      </c>
      <c r="G59" s="30">
        <v>1241.2</v>
      </c>
      <c r="H59" s="57" t="s">
        <v>158</v>
      </c>
    </row>
    <row r="60" spans="1:8">
      <c r="A60" s="56">
        <v>42739</v>
      </c>
      <c r="B60" s="57" t="s">
        <v>156</v>
      </c>
      <c r="C60" s="57" t="s">
        <v>75</v>
      </c>
      <c r="D60" s="57" t="s">
        <v>157</v>
      </c>
      <c r="E60" s="57" t="s">
        <v>75</v>
      </c>
      <c r="F60" s="57" t="s">
        <v>157</v>
      </c>
      <c r="G60" s="30">
        <v>1241.2</v>
      </c>
      <c r="H60" s="57" t="s">
        <v>158</v>
      </c>
    </row>
    <row r="61" spans="1:8">
      <c r="A61" s="56">
        <v>42739</v>
      </c>
      <c r="B61" s="57" t="s">
        <v>156</v>
      </c>
      <c r="C61" s="57" t="s">
        <v>76</v>
      </c>
      <c r="D61" s="57" t="s">
        <v>157</v>
      </c>
      <c r="E61" s="57" t="s">
        <v>76</v>
      </c>
      <c r="F61" s="57" t="s">
        <v>157</v>
      </c>
      <c r="G61" s="30">
        <v>1241.2</v>
      </c>
      <c r="H61" s="57" t="s">
        <v>158</v>
      </c>
    </row>
    <row r="62" spans="1:8">
      <c r="A62" s="56">
        <v>42739</v>
      </c>
      <c r="B62" s="57" t="s">
        <v>156</v>
      </c>
      <c r="C62" s="57" t="s">
        <v>77</v>
      </c>
      <c r="D62" s="57" t="s">
        <v>157</v>
      </c>
      <c r="E62" s="57" t="s">
        <v>77</v>
      </c>
      <c r="F62" s="57" t="s">
        <v>157</v>
      </c>
      <c r="G62" s="30">
        <v>1241.2</v>
      </c>
      <c r="H62" s="57" t="s">
        <v>158</v>
      </c>
    </row>
    <row r="63" spans="1:8">
      <c r="A63" s="56">
        <v>42739</v>
      </c>
      <c r="B63" s="57" t="s">
        <v>156</v>
      </c>
      <c r="C63" s="57" t="s">
        <v>78</v>
      </c>
      <c r="D63" s="57" t="s">
        <v>157</v>
      </c>
      <c r="E63" s="57" t="s">
        <v>78</v>
      </c>
      <c r="F63" s="57" t="s">
        <v>157</v>
      </c>
      <c r="G63" s="30">
        <v>1241.2</v>
      </c>
      <c r="H63" s="57" t="s">
        <v>158</v>
      </c>
    </row>
    <row r="64" spans="1:8">
      <c r="A64" s="56">
        <v>42739</v>
      </c>
      <c r="B64" s="57" t="s">
        <v>156</v>
      </c>
      <c r="C64" s="57" t="s">
        <v>79</v>
      </c>
      <c r="D64" s="57" t="s">
        <v>157</v>
      </c>
      <c r="E64" s="57" t="s">
        <v>79</v>
      </c>
      <c r="F64" s="57" t="s">
        <v>157</v>
      </c>
      <c r="G64" s="30">
        <v>1241.2</v>
      </c>
      <c r="H64" s="57" t="s">
        <v>158</v>
      </c>
    </row>
    <row r="65" spans="1:8">
      <c r="A65" s="56">
        <v>42739</v>
      </c>
      <c r="B65" s="57" t="s">
        <v>156</v>
      </c>
      <c r="C65" s="57" t="s">
        <v>80</v>
      </c>
      <c r="D65" s="57" t="s">
        <v>157</v>
      </c>
      <c r="E65" s="57" t="s">
        <v>80</v>
      </c>
      <c r="F65" s="57" t="s">
        <v>157</v>
      </c>
      <c r="G65" s="30">
        <v>1241.2</v>
      </c>
      <c r="H65" s="57" t="s">
        <v>158</v>
      </c>
    </row>
    <row r="66" spans="1:8">
      <c r="A66" s="56">
        <v>42739</v>
      </c>
      <c r="B66" s="57" t="s">
        <v>156</v>
      </c>
      <c r="C66" s="57" t="s">
        <v>81</v>
      </c>
      <c r="D66" s="57" t="s">
        <v>157</v>
      </c>
      <c r="E66" s="57" t="s">
        <v>81</v>
      </c>
      <c r="F66" s="57" t="s">
        <v>157</v>
      </c>
      <c r="G66" s="30">
        <v>1241.2</v>
      </c>
      <c r="H66" s="57" t="s">
        <v>158</v>
      </c>
    </row>
    <row r="67" spans="1:8">
      <c r="A67" s="56">
        <v>42739</v>
      </c>
      <c r="B67" s="57" t="s">
        <v>156</v>
      </c>
      <c r="C67" s="57" t="s">
        <v>82</v>
      </c>
      <c r="D67" s="57" t="s">
        <v>157</v>
      </c>
      <c r="E67" s="57" t="s">
        <v>82</v>
      </c>
      <c r="F67" s="57" t="s">
        <v>157</v>
      </c>
      <c r="G67" s="30">
        <v>1241.2</v>
      </c>
      <c r="H67" s="57" t="s">
        <v>158</v>
      </c>
    </row>
    <row r="68" spans="1:8">
      <c r="A68" s="56">
        <v>42739</v>
      </c>
      <c r="B68" s="57" t="s">
        <v>156</v>
      </c>
      <c r="C68" s="57" t="s">
        <v>83</v>
      </c>
      <c r="D68" s="57" t="s">
        <v>157</v>
      </c>
      <c r="E68" s="57" t="s">
        <v>83</v>
      </c>
      <c r="F68" s="57" t="s">
        <v>157</v>
      </c>
      <c r="G68" s="30">
        <v>1241.2</v>
      </c>
      <c r="H68" s="57" t="s">
        <v>158</v>
      </c>
    </row>
    <row r="69" spans="1:8">
      <c r="A69" s="56">
        <v>42739</v>
      </c>
      <c r="B69" s="57" t="s">
        <v>156</v>
      </c>
      <c r="C69" s="57" t="s">
        <v>84</v>
      </c>
      <c r="D69" s="57" t="s">
        <v>157</v>
      </c>
      <c r="E69" s="57" t="s">
        <v>84</v>
      </c>
      <c r="F69" s="57" t="s">
        <v>157</v>
      </c>
      <c r="G69" s="30">
        <v>1241.2</v>
      </c>
      <c r="H69" s="57" t="s">
        <v>158</v>
      </c>
    </row>
    <row r="70" spans="1:8">
      <c r="A70" s="56">
        <v>42741</v>
      </c>
      <c r="B70" s="57" t="s">
        <v>156</v>
      </c>
      <c r="C70" s="57" t="s">
        <v>88</v>
      </c>
      <c r="D70" s="57" t="s">
        <v>157</v>
      </c>
      <c r="E70" s="57" t="s">
        <v>88</v>
      </c>
      <c r="F70" s="57" t="s">
        <v>157</v>
      </c>
      <c r="G70" s="30">
        <v>1241.2</v>
      </c>
      <c r="H70" s="57" t="s">
        <v>158</v>
      </c>
    </row>
    <row r="71" spans="1:8">
      <c r="A71" s="56">
        <v>42741</v>
      </c>
      <c r="B71" s="57" t="s">
        <v>156</v>
      </c>
      <c r="C71" s="57" t="s">
        <v>89</v>
      </c>
      <c r="D71" s="57" t="s">
        <v>157</v>
      </c>
      <c r="E71" s="57" t="s">
        <v>89</v>
      </c>
      <c r="F71" s="57" t="s">
        <v>157</v>
      </c>
      <c r="G71" s="30">
        <v>1241.2</v>
      </c>
      <c r="H71" s="57" t="s">
        <v>158</v>
      </c>
    </row>
    <row r="72" spans="1:8">
      <c r="A72" s="56">
        <v>42741</v>
      </c>
      <c r="B72" s="57" t="s">
        <v>156</v>
      </c>
      <c r="C72" s="57" t="s">
        <v>90</v>
      </c>
      <c r="D72" s="57" t="s">
        <v>157</v>
      </c>
      <c r="E72" s="57" t="s">
        <v>90</v>
      </c>
      <c r="F72" s="57" t="s">
        <v>157</v>
      </c>
      <c r="G72" s="30">
        <v>1241.2</v>
      </c>
      <c r="H72" s="57" t="s">
        <v>158</v>
      </c>
    </row>
    <row r="73" spans="1:8">
      <c r="A73" s="56">
        <v>42741</v>
      </c>
      <c r="B73" s="57" t="s">
        <v>156</v>
      </c>
      <c r="C73" s="57" t="s">
        <v>91</v>
      </c>
      <c r="D73" s="57" t="s">
        <v>157</v>
      </c>
      <c r="E73" s="57" t="s">
        <v>91</v>
      </c>
      <c r="F73" s="57" t="s">
        <v>157</v>
      </c>
      <c r="G73" s="30">
        <v>1241.2</v>
      </c>
      <c r="H73" s="57" t="s">
        <v>158</v>
      </c>
    </row>
    <row r="74" spans="1:8">
      <c r="A74" s="56">
        <v>42741</v>
      </c>
      <c r="B74" s="57" t="s">
        <v>156</v>
      </c>
      <c r="C74" s="57" t="s">
        <v>92</v>
      </c>
      <c r="D74" s="57" t="s">
        <v>157</v>
      </c>
      <c r="E74" s="57" t="s">
        <v>92</v>
      </c>
      <c r="F74" s="57" t="s">
        <v>157</v>
      </c>
      <c r="G74" s="30">
        <v>1241.2</v>
      </c>
      <c r="H74" s="57" t="s">
        <v>158</v>
      </c>
    </row>
    <row r="75" spans="1:8">
      <c r="A75" s="56">
        <v>42741</v>
      </c>
      <c r="B75" s="57" t="s">
        <v>156</v>
      </c>
      <c r="C75" s="57" t="s">
        <v>93</v>
      </c>
      <c r="D75" s="57" t="s">
        <v>157</v>
      </c>
      <c r="E75" s="57" t="s">
        <v>93</v>
      </c>
      <c r="F75" s="57" t="s">
        <v>157</v>
      </c>
      <c r="G75" s="30">
        <v>1241.2</v>
      </c>
      <c r="H75" s="57" t="s">
        <v>158</v>
      </c>
    </row>
    <row r="76" spans="1:8">
      <c r="A76" s="56">
        <v>42741</v>
      </c>
      <c r="B76" s="57" t="s">
        <v>156</v>
      </c>
      <c r="C76" s="57" t="s">
        <v>94</v>
      </c>
      <c r="D76" s="57" t="s">
        <v>157</v>
      </c>
      <c r="E76" s="57" t="s">
        <v>94</v>
      </c>
      <c r="F76" s="57" t="s">
        <v>157</v>
      </c>
      <c r="G76" s="30">
        <v>1241.2</v>
      </c>
      <c r="H76" s="57" t="s">
        <v>158</v>
      </c>
    </row>
    <row r="77" spans="1:8">
      <c r="A77" s="56">
        <v>42741</v>
      </c>
      <c r="B77" s="57" t="s">
        <v>156</v>
      </c>
      <c r="C77" s="57" t="s">
        <v>95</v>
      </c>
      <c r="D77" s="57" t="s">
        <v>157</v>
      </c>
      <c r="E77" s="57" t="s">
        <v>95</v>
      </c>
      <c r="F77" s="57" t="s">
        <v>157</v>
      </c>
      <c r="G77" s="30">
        <v>1241.2</v>
      </c>
      <c r="H77" s="57" t="s">
        <v>158</v>
      </c>
    </row>
    <row r="78" spans="1:8">
      <c r="A78" s="56">
        <v>42741</v>
      </c>
      <c r="B78" s="57" t="s">
        <v>156</v>
      </c>
      <c r="C78" s="57" t="s">
        <v>96</v>
      </c>
      <c r="D78" s="57" t="s">
        <v>157</v>
      </c>
      <c r="E78" s="57" t="s">
        <v>96</v>
      </c>
      <c r="F78" s="57" t="s">
        <v>157</v>
      </c>
      <c r="G78" s="30">
        <v>1241.2</v>
      </c>
      <c r="H78" s="57" t="s">
        <v>158</v>
      </c>
    </row>
    <row r="79" spans="1:8">
      <c r="A79" s="56">
        <v>42741</v>
      </c>
      <c r="B79" s="57" t="s">
        <v>156</v>
      </c>
      <c r="C79" s="57" t="s">
        <v>97</v>
      </c>
      <c r="D79" s="57" t="s">
        <v>157</v>
      </c>
      <c r="E79" s="57" t="s">
        <v>97</v>
      </c>
      <c r="F79" s="57" t="s">
        <v>157</v>
      </c>
      <c r="G79" s="30">
        <v>1241.2</v>
      </c>
      <c r="H79" s="57" t="s">
        <v>158</v>
      </c>
    </row>
    <row r="80" spans="1:8">
      <c r="A80" s="56">
        <v>42741</v>
      </c>
      <c r="B80" s="57" t="s">
        <v>156</v>
      </c>
      <c r="C80" s="57" t="s">
        <v>98</v>
      </c>
      <c r="D80" s="57" t="s">
        <v>157</v>
      </c>
      <c r="E80" s="57" t="s">
        <v>98</v>
      </c>
      <c r="F80" s="57" t="s">
        <v>157</v>
      </c>
      <c r="G80" s="30">
        <v>1241.2</v>
      </c>
      <c r="H80" s="57" t="s">
        <v>158</v>
      </c>
    </row>
    <row r="81" spans="1:8">
      <c r="A81" s="56">
        <v>42741</v>
      </c>
      <c r="B81" s="57" t="s">
        <v>156</v>
      </c>
      <c r="C81" s="57" t="s">
        <v>99</v>
      </c>
      <c r="D81" s="57" t="s">
        <v>157</v>
      </c>
      <c r="E81" s="57" t="s">
        <v>99</v>
      </c>
      <c r="F81" s="57" t="s">
        <v>157</v>
      </c>
      <c r="G81" s="30">
        <v>1241.2</v>
      </c>
      <c r="H81" s="57" t="s">
        <v>158</v>
      </c>
    </row>
    <row r="82" spans="1:8">
      <c r="A82" s="56">
        <v>42741</v>
      </c>
      <c r="B82" s="57" t="s">
        <v>156</v>
      </c>
      <c r="C82" s="57" t="s">
        <v>100</v>
      </c>
      <c r="D82" s="57" t="s">
        <v>157</v>
      </c>
      <c r="E82" s="57" t="s">
        <v>100</v>
      </c>
      <c r="F82" s="57" t="s">
        <v>157</v>
      </c>
      <c r="G82" s="30">
        <v>1241.2</v>
      </c>
      <c r="H82" s="57" t="s">
        <v>158</v>
      </c>
    </row>
    <row r="83" spans="1:8">
      <c r="A83" s="56">
        <v>42741</v>
      </c>
      <c r="B83" s="57" t="s">
        <v>156</v>
      </c>
      <c r="C83" s="57" t="s">
        <v>101</v>
      </c>
      <c r="D83" s="57" t="s">
        <v>157</v>
      </c>
      <c r="E83" s="57" t="s">
        <v>101</v>
      </c>
      <c r="F83" s="57" t="s">
        <v>157</v>
      </c>
      <c r="G83" s="30">
        <v>1241.2</v>
      </c>
      <c r="H83" s="57" t="s">
        <v>158</v>
      </c>
    </row>
    <row r="84" spans="1:8">
      <c r="A84" s="56">
        <v>42741</v>
      </c>
      <c r="B84" s="57" t="s">
        <v>156</v>
      </c>
      <c r="C84" s="57" t="s">
        <v>102</v>
      </c>
      <c r="D84" s="57" t="s">
        <v>157</v>
      </c>
      <c r="E84" s="57" t="s">
        <v>102</v>
      </c>
      <c r="F84" s="57" t="s">
        <v>157</v>
      </c>
      <c r="G84" s="30">
        <v>1241.2</v>
      </c>
      <c r="H84" s="57" t="s">
        <v>158</v>
      </c>
    </row>
    <row r="85" spans="1:8">
      <c r="A85" s="56">
        <v>42741</v>
      </c>
      <c r="B85" s="57" t="s">
        <v>156</v>
      </c>
      <c r="C85" s="57" t="s">
        <v>103</v>
      </c>
      <c r="D85" s="57" t="s">
        <v>157</v>
      </c>
      <c r="E85" s="57" t="s">
        <v>103</v>
      </c>
      <c r="F85" s="57" t="s">
        <v>157</v>
      </c>
      <c r="G85" s="30">
        <v>1241.2</v>
      </c>
      <c r="H85" s="57" t="s">
        <v>158</v>
      </c>
    </row>
    <row r="86" spans="1:8">
      <c r="A86" s="56">
        <v>42741</v>
      </c>
      <c r="B86" s="57" t="s">
        <v>156</v>
      </c>
      <c r="C86" s="57" t="s">
        <v>104</v>
      </c>
      <c r="D86" s="57" t="s">
        <v>157</v>
      </c>
      <c r="E86" s="57" t="s">
        <v>104</v>
      </c>
      <c r="F86" s="57" t="s">
        <v>157</v>
      </c>
      <c r="G86" s="30">
        <v>1241.2</v>
      </c>
      <c r="H86" s="57" t="s">
        <v>158</v>
      </c>
    </row>
    <row r="87" spans="1:8">
      <c r="A87" s="56">
        <v>42741</v>
      </c>
      <c r="B87" s="57" t="s">
        <v>156</v>
      </c>
      <c r="C87" s="57" t="s">
        <v>105</v>
      </c>
      <c r="D87" s="57" t="s">
        <v>157</v>
      </c>
      <c r="E87" s="57" t="s">
        <v>105</v>
      </c>
      <c r="F87" s="57" t="s">
        <v>157</v>
      </c>
      <c r="G87" s="30">
        <v>1241.2</v>
      </c>
      <c r="H87" s="57" t="s">
        <v>158</v>
      </c>
    </row>
    <row r="88" spans="1:8">
      <c r="A88" s="56">
        <v>42741</v>
      </c>
      <c r="B88" s="57" t="s">
        <v>156</v>
      </c>
      <c r="C88" s="57" t="s">
        <v>106</v>
      </c>
      <c r="D88" s="57" t="s">
        <v>157</v>
      </c>
      <c r="E88" s="57" t="s">
        <v>106</v>
      </c>
      <c r="F88" s="57" t="s">
        <v>157</v>
      </c>
      <c r="G88" s="30">
        <v>1241.2</v>
      </c>
      <c r="H88" s="57" t="s">
        <v>158</v>
      </c>
    </row>
    <row r="89" spans="1:8">
      <c r="A89" s="56">
        <v>42741</v>
      </c>
      <c r="B89" s="57" t="s">
        <v>156</v>
      </c>
      <c r="C89" s="57" t="s">
        <v>107</v>
      </c>
      <c r="D89" s="57" t="s">
        <v>157</v>
      </c>
      <c r="E89" s="57" t="s">
        <v>107</v>
      </c>
      <c r="F89" s="57" t="s">
        <v>157</v>
      </c>
      <c r="G89" s="30">
        <v>1241.2</v>
      </c>
      <c r="H89" s="57" t="s">
        <v>158</v>
      </c>
    </row>
    <row r="90" spans="1:8">
      <c r="A90" s="56">
        <v>42741</v>
      </c>
      <c r="B90" s="57" t="s">
        <v>156</v>
      </c>
      <c r="C90" s="57" t="s">
        <v>108</v>
      </c>
      <c r="D90" s="57" t="s">
        <v>157</v>
      </c>
      <c r="E90" s="57" t="s">
        <v>108</v>
      </c>
      <c r="F90" s="57" t="s">
        <v>157</v>
      </c>
      <c r="G90" s="30">
        <v>1241.2</v>
      </c>
      <c r="H90" s="57" t="s">
        <v>158</v>
      </c>
    </row>
    <row r="91" spans="1:8">
      <c r="A91" s="56">
        <v>42741</v>
      </c>
      <c r="B91" s="57" t="s">
        <v>156</v>
      </c>
      <c r="C91" s="57" t="s">
        <v>109</v>
      </c>
      <c r="D91" s="57" t="s">
        <v>157</v>
      </c>
      <c r="E91" s="57" t="s">
        <v>109</v>
      </c>
      <c r="F91" s="57" t="s">
        <v>157</v>
      </c>
      <c r="G91" s="30">
        <v>1241.2</v>
      </c>
      <c r="H91" s="57" t="s">
        <v>158</v>
      </c>
    </row>
    <row r="92" spans="1:8">
      <c r="A92" s="56">
        <v>42741</v>
      </c>
      <c r="B92" s="57" t="s">
        <v>156</v>
      </c>
      <c r="C92" s="57" t="s">
        <v>110</v>
      </c>
      <c r="D92" s="57" t="s">
        <v>157</v>
      </c>
      <c r="E92" s="57" t="s">
        <v>110</v>
      </c>
      <c r="F92" s="57" t="s">
        <v>157</v>
      </c>
      <c r="G92" s="30">
        <v>1241.2</v>
      </c>
      <c r="H92" s="57" t="s">
        <v>158</v>
      </c>
    </row>
    <row r="93" spans="1:8">
      <c r="A93" s="56">
        <v>42741</v>
      </c>
      <c r="B93" s="57" t="s">
        <v>156</v>
      </c>
      <c r="C93" s="57" t="s">
        <v>111</v>
      </c>
      <c r="D93" s="57" t="s">
        <v>157</v>
      </c>
      <c r="E93" s="57" t="s">
        <v>111</v>
      </c>
      <c r="F93" s="57" t="s">
        <v>157</v>
      </c>
      <c r="G93" s="30">
        <v>1241.2</v>
      </c>
      <c r="H93" s="57" t="s">
        <v>158</v>
      </c>
    </row>
    <row r="94" spans="1:8">
      <c r="A94" s="56">
        <v>42741</v>
      </c>
      <c r="B94" s="57" t="s">
        <v>156</v>
      </c>
      <c r="C94" s="57" t="s">
        <v>112</v>
      </c>
      <c r="D94" s="57" t="s">
        <v>157</v>
      </c>
      <c r="E94" s="57" t="s">
        <v>112</v>
      </c>
      <c r="F94" s="57" t="s">
        <v>157</v>
      </c>
      <c r="G94" s="30">
        <v>1241.2</v>
      </c>
      <c r="H94" s="57" t="s">
        <v>158</v>
      </c>
    </row>
    <row r="95" spans="1:8">
      <c r="A95" s="56">
        <v>42741</v>
      </c>
      <c r="B95" s="57" t="s">
        <v>156</v>
      </c>
      <c r="C95" s="57" t="s">
        <v>113</v>
      </c>
      <c r="D95" s="57" t="s">
        <v>157</v>
      </c>
      <c r="E95" s="57" t="s">
        <v>113</v>
      </c>
      <c r="F95" s="57" t="s">
        <v>157</v>
      </c>
      <c r="G95" s="30">
        <v>1241.2</v>
      </c>
      <c r="H95" s="57" t="s">
        <v>158</v>
      </c>
    </row>
    <row r="96" spans="1:8">
      <c r="A96" s="56">
        <v>42741</v>
      </c>
      <c r="B96" s="57" t="s">
        <v>156</v>
      </c>
      <c r="C96" s="57" t="s">
        <v>115</v>
      </c>
      <c r="D96" s="57" t="s">
        <v>157</v>
      </c>
      <c r="E96" s="57" t="s">
        <v>115</v>
      </c>
      <c r="F96" s="57" t="s">
        <v>157</v>
      </c>
      <c r="G96" s="30">
        <v>1241.2</v>
      </c>
      <c r="H96" s="57" t="s">
        <v>158</v>
      </c>
    </row>
    <row r="97" spans="1:8">
      <c r="A97" s="1">
        <v>42735</v>
      </c>
      <c r="B97" t="s">
        <v>156</v>
      </c>
      <c r="C97" t="s">
        <v>20</v>
      </c>
      <c r="D97" t="s">
        <v>163</v>
      </c>
      <c r="E97" t="s">
        <v>20</v>
      </c>
      <c r="F97" t="s">
        <v>163</v>
      </c>
      <c r="G97">
        <v>605.36</v>
      </c>
      <c r="H97" t="s">
        <v>158</v>
      </c>
    </row>
    <row r="98" spans="1:8">
      <c r="A98" s="1">
        <v>42735</v>
      </c>
      <c r="B98" t="s">
        <v>156</v>
      </c>
      <c r="C98" t="s">
        <v>19</v>
      </c>
      <c r="D98" t="s">
        <v>163</v>
      </c>
      <c r="E98" t="s">
        <v>19</v>
      </c>
      <c r="F98" t="s">
        <v>163</v>
      </c>
      <c r="G98">
        <v>605.36</v>
      </c>
      <c r="H98" t="s">
        <v>158</v>
      </c>
    </row>
    <row r="99" spans="1:8">
      <c r="A99" s="1">
        <v>42735</v>
      </c>
      <c r="B99" t="s">
        <v>156</v>
      </c>
      <c r="C99" t="s">
        <v>21</v>
      </c>
      <c r="D99" t="s">
        <v>163</v>
      </c>
      <c r="E99" t="s">
        <v>21</v>
      </c>
      <c r="F99" t="s">
        <v>163</v>
      </c>
      <c r="G99">
        <v>605.36</v>
      </c>
      <c r="H99" t="s">
        <v>158</v>
      </c>
    </row>
    <row r="100" spans="1:8">
      <c r="A100" s="1">
        <v>42735</v>
      </c>
      <c r="B100" t="s">
        <v>156</v>
      </c>
      <c r="C100" t="s">
        <v>45</v>
      </c>
      <c r="D100" t="s">
        <v>8</v>
      </c>
      <c r="E100" t="s">
        <v>45</v>
      </c>
      <c r="F100" t="s">
        <v>8</v>
      </c>
      <c r="G100" s="2">
        <v>4499.6400000000003</v>
      </c>
      <c r="H100" t="s">
        <v>158</v>
      </c>
    </row>
    <row r="101" spans="1:8">
      <c r="A101" s="1">
        <v>42738</v>
      </c>
      <c r="B101" t="s">
        <v>156</v>
      </c>
      <c r="C101" t="s">
        <v>53</v>
      </c>
      <c r="D101" t="s">
        <v>8</v>
      </c>
      <c r="E101" t="s">
        <v>53</v>
      </c>
      <c r="F101" t="s">
        <v>8</v>
      </c>
      <c r="G101" s="2">
        <v>4499.6400000000003</v>
      </c>
      <c r="H101" t="s">
        <v>158</v>
      </c>
    </row>
    <row r="102" spans="1:8">
      <c r="A102" s="1">
        <v>42740</v>
      </c>
      <c r="B102" t="s">
        <v>156</v>
      </c>
      <c r="C102" t="s">
        <v>125</v>
      </c>
      <c r="D102" t="s">
        <v>8</v>
      </c>
      <c r="E102" t="s">
        <v>125</v>
      </c>
      <c r="F102" t="s">
        <v>8</v>
      </c>
      <c r="G102" s="2">
        <v>4499.6400000000003</v>
      </c>
      <c r="H102" t="s">
        <v>158</v>
      </c>
    </row>
    <row r="103" spans="1:8">
      <c r="A103" s="1">
        <v>42741</v>
      </c>
      <c r="B103" t="s">
        <v>156</v>
      </c>
      <c r="C103" t="s">
        <v>123</v>
      </c>
      <c r="D103" t="s">
        <v>114</v>
      </c>
      <c r="E103" t="s">
        <v>123</v>
      </c>
      <c r="F103" t="s">
        <v>114</v>
      </c>
      <c r="G103" s="2">
        <v>4499.6400000000003</v>
      </c>
      <c r="H103" t="s">
        <v>158</v>
      </c>
    </row>
    <row r="104" spans="1:8">
      <c r="A104" s="1">
        <v>42741</v>
      </c>
      <c r="B104" t="s">
        <v>156</v>
      </c>
      <c r="C104" t="s">
        <v>177</v>
      </c>
      <c r="D104" t="s">
        <v>114</v>
      </c>
      <c r="E104" t="s">
        <v>177</v>
      </c>
      <c r="F104" t="s">
        <v>114</v>
      </c>
      <c r="G104" s="2">
        <v>4499.6400000000003</v>
      </c>
      <c r="H104" t="s">
        <v>158</v>
      </c>
    </row>
    <row r="105" spans="1:8">
      <c r="A105" s="1">
        <v>42735</v>
      </c>
      <c r="B105" t="s">
        <v>156</v>
      </c>
      <c r="C105" t="s">
        <v>12</v>
      </c>
      <c r="D105" t="s">
        <v>235</v>
      </c>
      <c r="E105" t="s">
        <v>12</v>
      </c>
      <c r="F105" t="s">
        <v>235</v>
      </c>
      <c r="G105" s="2">
        <v>6750.04</v>
      </c>
      <c r="H105" t="s">
        <v>158</v>
      </c>
    </row>
    <row r="106" spans="1:8">
      <c r="A106" s="1">
        <v>42735</v>
      </c>
      <c r="B106" t="s">
        <v>156</v>
      </c>
      <c r="C106" t="s">
        <v>213</v>
      </c>
      <c r="D106" t="s">
        <v>235</v>
      </c>
      <c r="E106" t="s">
        <v>213</v>
      </c>
      <c r="F106" t="s">
        <v>235</v>
      </c>
      <c r="G106" s="2">
        <v>6750.04</v>
      </c>
      <c r="H106" t="s">
        <v>158</v>
      </c>
    </row>
    <row r="107" spans="1:8">
      <c r="A107" s="1">
        <v>42735</v>
      </c>
      <c r="B107" t="s">
        <v>156</v>
      </c>
      <c r="C107" t="s">
        <v>237</v>
      </c>
      <c r="D107" t="s">
        <v>235</v>
      </c>
      <c r="E107" t="s">
        <v>237</v>
      </c>
      <c r="F107" t="s">
        <v>235</v>
      </c>
      <c r="G107" s="2">
        <v>6750.04</v>
      </c>
      <c r="H107" t="s">
        <v>158</v>
      </c>
    </row>
    <row r="108" spans="1:8">
      <c r="A108" s="1">
        <v>42735</v>
      </c>
      <c r="B108" t="s">
        <v>156</v>
      </c>
      <c r="C108" t="s">
        <v>1</v>
      </c>
      <c r="D108" t="s">
        <v>235</v>
      </c>
      <c r="E108" t="s">
        <v>1</v>
      </c>
      <c r="F108" t="s">
        <v>235</v>
      </c>
      <c r="G108" s="2">
        <v>6750.04</v>
      </c>
      <c r="H108" t="s">
        <v>158</v>
      </c>
    </row>
    <row r="109" spans="1:8">
      <c r="A109" s="1">
        <v>42735</v>
      </c>
      <c r="B109" t="s">
        <v>156</v>
      </c>
      <c r="C109" t="s">
        <v>23</v>
      </c>
      <c r="D109" t="s">
        <v>235</v>
      </c>
      <c r="E109" t="s">
        <v>23</v>
      </c>
      <c r="F109" t="s">
        <v>235</v>
      </c>
      <c r="G109" s="2">
        <v>6750.04</v>
      </c>
      <c r="H109" t="s">
        <v>158</v>
      </c>
    </row>
    <row r="110" spans="1:8">
      <c r="A110" s="1">
        <v>42735</v>
      </c>
      <c r="B110" t="s">
        <v>156</v>
      </c>
      <c r="C110" t="s">
        <v>22</v>
      </c>
      <c r="D110" t="s">
        <v>235</v>
      </c>
      <c r="E110" t="s">
        <v>22</v>
      </c>
      <c r="F110" t="s">
        <v>235</v>
      </c>
      <c r="G110" s="2">
        <v>6750.04</v>
      </c>
      <c r="H110" t="s">
        <v>158</v>
      </c>
    </row>
    <row r="111" spans="1:8">
      <c r="A111" s="1">
        <v>42735</v>
      </c>
      <c r="B111" t="s">
        <v>156</v>
      </c>
      <c r="C111" t="s">
        <v>7</v>
      </c>
      <c r="D111" t="s">
        <v>235</v>
      </c>
      <c r="E111" t="s">
        <v>7</v>
      </c>
      <c r="F111" t="s">
        <v>235</v>
      </c>
      <c r="G111" s="2">
        <v>6750.04</v>
      </c>
      <c r="H111" t="s">
        <v>158</v>
      </c>
    </row>
    <row r="112" spans="1:8">
      <c r="A112" s="1">
        <v>42738</v>
      </c>
      <c r="B112" t="s">
        <v>156</v>
      </c>
      <c r="C112" t="s">
        <v>202</v>
      </c>
      <c r="D112" t="s">
        <v>235</v>
      </c>
      <c r="E112" t="s">
        <v>202</v>
      </c>
      <c r="F112" t="s">
        <v>235</v>
      </c>
      <c r="G112" s="2">
        <v>6750.04</v>
      </c>
      <c r="H112" t="s">
        <v>158</v>
      </c>
    </row>
    <row r="113" spans="1:8">
      <c r="A113" s="1">
        <v>42738</v>
      </c>
      <c r="B113" t="s">
        <v>156</v>
      </c>
      <c r="C113" t="s">
        <v>0</v>
      </c>
      <c r="D113" t="s">
        <v>235</v>
      </c>
      <c r="E113" t="s">
        <v>0</v>
      </c>
      <c r="F113" t="s">
        <v>235</v>
      </c>
      <c r="G113" s="2">
        <v>6750.04</v>
      </c>
      <c r="H113" t="s">
        <v>158</v>
      </c>
    </row>
    <row r="114" spans="1:8">
      <c r="A114" s="1">
        <v>42738</v>
      </c>
      <c r="B114" t="s">
        <v>156</v>
      </c>
      <c r="C114" t="s">
        <v>13</v>
      </c>
      <c r="D114" t="s">
        <v>235</v>
      </c>
      <c r="E114" t="s">
        <v>13</v>
      </c>
      <c r="F114" t="s">
        <v>235</v>
      </c>
      <c r="G114" s="2">
        <v>6750.04</v>
      </c>
      <c r="H114" t="s">
        <v>158</v>
      </c>
    </row>
    <row r="115" spans="1:8">
      <c r="A115" s="1">
        <v>42738</v>
      </c>
      <c r="B115" t="s">
        <v>156</v>
      </c>
      <c r="C115" t="s">
        <v>199</v>
      </c>
      <c r="D115" t="s">
        <v>235</v>
      </c>
      <c r="E115" t="s">
        <v>199</v>
      </c>
      <c r="F115" t="s">
        <v>235</v>
      </c>
      <c r="G115" s="2">
        <v>6750.04</v>
      </c>
      <c r="H115" t="s">
        <v>158</v>
      </c>
    </row>
    <row r="116" spans="1:8">
      <c r="A116" s="1">
        <v>42738</v>
      </c>
      <c r="B116" t="s">
        <v>156</v>
      </c>
      <c r="C116" t="s">
        <v>231</v>
      </c>
      <c r="D116" t="s">
        <v>235</v>
      </c>
      <c r="E116" t="s">
        <v>231</v>
      </c>
      <c r="F116" t="s">
        <v>235</v>
      </c>
      <c r="G116" s="2">
        <v>6750.04</v>
      </c>
      <c r="H116" t="s">
        <v>158</v>
      </c>
    </row>
    <row r="117" spans="1:8">
      <c r="A117" s="1">
        <v>42738</v>
      </c>
      <c r="B117" t="s">
        <v>156</v>
      </c>
      <c r="C117" t="s">
        <v>234</v>
      </c>
      <c r="D117" t="s">
        <v>235</v>
      </c>
      <c r="E117" t="s">
        <v>234</v>
      </c>
      <c r="F117" t="s">
        <v>235</v>
      </c>
      <c r="G117" s="2">
        <v>6750.04</v>
      </c>
      <c r="H117" t="s">
        <v>158</v>
      </c>
    </row>
    <row r="118" spans="1:8">
      <c r="A118" s="1">
        <v>42738</v>
      </c>
      <c r="B118" t="s">
        <v>156</v>
      </c>
      <c r="C118" t="s">
        <v>232</v>
      </c>
      <c r="D118" t="s">
        <v>235</v>
      </c>
      <c r="E118" t="s">
        <v>232</v>
      </c>
      <c r="F118" t="s">
        <v>235</v>
      </c>
      <c r="G118" s="2">
        <v>6750.04</v>
      </c>
      <c r="H118" t="s">
        <v>158</v>
      </c>
    </row>
    <row r="119" spans="1:8">
      <c r="A119" s="1">
        <v>42738</v>
      </c>
      <c r="B119" t="s">
        <v>156</v>
      </c>
      <c r="C119" t="s">
        <v>24</v>
      </c>
      <c r="D119" t="s">
        <v>235</v>
      </c>
      <c r="E119" t="s">
        <v>24</v>
      </c>
      <c r="F119" t="s">
        <v>235</v>
      </c>
      <c r="G119" s="2">
        <v>6750.04</v>
      </c>
      <c r="H119" t="s">
        <v>158</v>
      </c>
    </row>
    <row r="120" spans="1:8">
      <c r="A120" s="1">
        <v>42738</v>
      </c>
      <c r="B120" t="s">
        <v>156</v>
      </c>
      <c r="C120" t="s">
        <v>206</v>
      </c>
      <c r="D120" t="s">
        <v>235</v>
      </c>
      <c r="E120" t="s">
        <v>206</v>
      </c>
      <c r="F120" t="s">
        <v>235</v>
      </c>
      <c r="G120" s="2">
        <v>6750.04</v>
      </c>
      <c r="H120" t="s">
        <v>158</v>
      </c>
    </row>
    <row r="121" spans="1:8">
      <c r="A121" s="1">
        <v>42740</v>
      </c>
      <c r="B121" t="s">
        <v>156</v>
      </c>
      <c r="C121" t="s">
        <v>200</v>
      </c>
      <c r="D121" t="s">
        <v>15</v>
      </c>
      <c r="E121" t="s">
        <v>200</v>
      </c>
      <c r="F121" t="s">
        <v>15</v>
      </c>
      <c r="G121" s="2">
        <v>6751.2</v>
      </c>
      <c r="H121" t="s">
        <v>158</v>
      </c>
    </row>
    <row r="122" spans="1:8">
      <c r="A122" s="1">
        <v>42735</v>
      </c>
      <c r="B122" t="s">
        <v>156</v>
      </c>
      <c r="C122" t="s">
        <v>148</v>
      </c>
      <c r="D122" t="s">
        <v>9</v>
      </c>
      <c r="E122" t="s">
        <v>148</v>
      </c>
      <c r="F122" t="s">
        <v>9</v>
      </c>
      <c r="G122" s="2">
        <v>9899.44</v>
      </c>
      <c r="H122" t="s">
        <v>158</v>
      </c>
    </row>
    <row r="123" spans="1:8">
      <c r="A123" s="1">
        <v>42738</v>
      </c>
      <c r="B123" t="s">
        <v>156</v>
      </c>
      <c r="C123" t="s">
        <v>33</v>
      </c>
      <c r="D123" t="s">
        <v>9</v>
      </c>
      <c r="E123" t="s">
        <v>33</v>
      </c>
      <c r="F123" t="s">
        <v>9</v>
      </c>
      <c r="G123" s="2">
        <v>9899.44</v>
      </c>
      <c r="H123" t="s">
        <v>158</v>
      </c>
    </row>
    <row r="124" spans="1:8">
      <c r="A124" s="1">
        <v>42738</v>
      </c>
      <c r="B124" t="s">
        <v>156</v>
      </c>
      <c r="C124" t="s">
        <v>49</v>
      </c>
      <c r="D124" t="s">
        <v>9</v>
      </c>
      <c r="E124" t="s">
        <v>49</v>
      </c>
      <c r="F124" t="s">
        <v>9</v>
      </c>
      <c r="G124" s="2">
        <v>9899.44</v>
      </c>
      <c r="H124" t="s">
        <v>158</v>
      </c>
    </row>
    <row r="125" spans="1:8">
      <c r="A125" s="1">
        <v>42738</v>
      </c>
      <c r="B125" t="s">
        <v>156</v>
      </c>
      <c r="C125" t="s">
        <v>211</v>
      </c>
      <c r="D125" t="s">
        <v>9</v>
      </c>
      <c r="E125" t="s">
        <v>211</v>
      </c>
      <c r="F125" t="s">
        <v>9</v>
      </c>
      <c r="G125" s="2">
        <v>9899.44</v>
      </c>
      <c r="H125" t="s">
        <v>158</v>
      </c>
    </row>
    <row r="126" spans="1:8">
      <c r="A126" s="1">
        <v>42738</v>
      </c>
      <c r="B126" t="s">
        <v>156</v>
      </c>
      <c r="C126" t="s">
        <v>31</v>
      </c>
      <c r="D126" t="s">
        <v>9</v>
      </c>
      <c r="E126" t="s">
        <v>31</v>
      </c>
      <c r="F126" t="s">
        <v>9</v>
      </c>
      <c r="G126" s="2">
        <v>9899.44</v>
      </c>
      <c r="H126" t="s">
        <v>158</v>
      </c>
    </row>
    <row r="127" spans="1:8">
      <c r="A127" s="1">
        <v>42738</v>
      </c>
      <c r="B127" t="s">
        <v>156</v>
      </c>
      <c r="C127" t="s">
        <v>241</v>
      </c>
      <c r="D127" t="s">
        <v>10</v>
      </c>
      <c r="E127" t="s">
        <v>241</v>
      </c>
      <c r="F127" t="s">
        <v>10</v>
      </c>
      <c r="G127" s="2">
        <v>9899.44</v>
      </c>
      <c r="H127" t="s">
        <v>158</v>
      </c>
    </row>
    <row r="128" spans="1:8">
      <c r="A128" s="1">
        <v>42738</v>
      </c>
      <c r="B128" t="s">
        <v>156</v>
      </c>
      <c r="C128" t="s">
        <v>32</v>
      </c>
      <c r="D128" t="s">
        <v>9</v>
      </c>
      <c r="E128" t="s">
        <v>32</v>
      </c>
      <c r="F128" t="s">
        <v>9</v>
      </c>
      <c r="G128" s="2">
        <v>9899.44</v>
      </c>
      <c r="H128" t="s">
        <v>158</v>
      </c>
    </row>
    <row r="129" spans="1:8">
      <c r="A129" s="1">
        <v>42739</v>
      </c>
      <c r="B129" t="s">
        <v>156</v>
      </c>
      <c r="C129" t="s">
        <v>233</v>
      </c>
      <c r="D129" t="s">
        <v>9</v>
      </c>
      <c r="E129" t="s">
        <v>233</v>
      </c>
      <c r="F129" t="s">
        <v>9</v>
      </c>
      <c r="G129" s="2">
        <v>9899.44</v>
      </c>
      <c r="H129" t="s">
        <v>158</v>
      </c>
    </row>
    <row r="130" spans="1:8">
      <c r="A130" s="1">
        <v>42739</v>
      </c>
      <c r="B130" t="s">
        <v>156</v>
      </c>
      <c r="C130" t="s">
        <v>244</v>
      </c>
      <c r="D130" t="s">
        <v>10</v>
      </c>
      <c r="E130" t="s">
        <v>244</v>
      </c>
      <c r="F130" t="s">
        <v>10</v>
      </c>
      <c r="G130" s="2">
        <v>9899.44</v>
      </c>
      <c r="H130" t="s">
        <v>158</v>
      </c>
    </row>
    <row r="131" spans="1:8">
      <c r="A131" s="1">
        <v>42739</v>
      </c>
      <c r="B131" t="s">
        <v>156</v>
      </c>
      <c r="C131" t="s">
        <v>245</v>
      </c>
      <c r="D131" t="s">
        <v>10</v>
      </c>
      <c r="E131" t="s">
        <v>245</v>
      </c>
      <c r="F131" t="s">
        <v>10</v>
      </c>
      <c r="G131" s="2">
        <v>9899.44</v>
      </c>
      <c r="H131" t="s">
        <v>158</v>
      </c>
    </row>
    <row r="132" spans="1:8">
      <c r="A132" s="1">
        <v>42739</v>
      </c>
      <c r="B132" t="s">
        <v>156</v>
      </c>
      <c r="C132" t="s">
        <v>178</v>
      </c>
      <c r="D132" t="s">
        <v>9</v>
      </c>
      <c r="E132" t="s">
        <v>178</v>
      </c>
      <c r="F132" t="s">
        <v>9</v>
      </c>
      <c r="G132" s="2">
        <v>9899.44</v>
      </c>
      <c r="H132" t="s">
        <v>158</v>
      </c>
    </row>
    <row r="133" spans="1:8">
      <c r="A133" s="1">
        <v>42740</v>
      </c>
      <c r="B133" t="s">
        <v>156</v>
      </c>
      <c r="C133" t="s">
        <v>31</v>
      </c>
      <c r="D133" t="s">
        <v>9</v>
      </c>
      <c r="E133" t="s">
        <v>31</v>
      </c>
      <c r="F133" t="s">
        <v>9</v>
      </c>
      <c r="G133" s="2">
        <v>9899.44</v>
      </c>
      <c r="H133" t="s">
        <v>158</v>
      </c>
    </row>
    <row r="134" spans="1:8">
      <c r="A134" s="1">
        <v>42740</v>
      </c>
      <c r="B134" t="s">
        <v>156</v>
      </c>
      <c r="C134" t="s">
        <v>32</v>
      </c>
      <c r="D134" t="s">
        <v>9</v>
      </c>
      <c r="E134" t="s">
        <v>32</v>
      </c>
      <c r="F134" t="s">
        <v>9</v>
      </c>
      <c r="G134" s="2">
        <v>9899.44</v>
      </c>
      <c r="H134" t="s">
        <v>158</v>
      </c>
    </row>
    <row r="135" spans="1:8">
      <c r="A135" s="1">
        <v>42740</v>
      </c>
      <c r="B135" t="s">
        <v>156</v>
      </c>
      <c r="C135" t="s">
        <v>85</v>
      </c>
      <c r="D135" t="s">
        <v>10</v>
      </c>
      <c r="E135" t="s">
        <v>85</v>
      </c>
      <c r="F135" t="s">
        <v>10</v>
      </c>
      <c r="G135" s="2">
        <v>9899.44</v>
      </c>
      <c r="H135" t="s">
        <v>158</v>
      </c>
    </row>
    <row r="136" spans="1:8">
      <c r="A136" s="1">
        <v>42740</v>
      </c>
      <c r="B136" t="s">
        <v>156</v>
      </c>
      <c r="C136" t="s">
        <v>33</v>
      </c>
      <c r="D136" t="s">
        <v>9</v>
      </c>
      <c r="E136" t="s">
        <v>33</v>
      </c>
      <c r="F136" t="s">
        <v>9</v>
      </c>
      <c r="G136" s="2">
        <v>9899.44</v>
      </c>
      <c r="H136" t="s">
        <v>158</v>
      </c>
    </row>
    <row r="137" spans="1:8">
      <c r="A137" s="1">
        <v>42740</v>
      </c>
      <c r="B137" t="s">
        <v>156</v>
      </c>
      <c r="C137" t="s">
        <v>86</v>
      </c>
      <c r="D137" t="s">
        <v>4</v>
      </c>
      <c r="E137" t="s">
        <v>86</v>
      </c>
      <c r="F137" t="s">
        <v>4</v>
      </c>
      <c r="G137" s="2">
        <v>9899.44</v>
      </c>
      <c r="H137" t="s">
        <v>158</v>
      </c>
    </row>
    <row r="138" spans="1:8">
      <c r="A138" s="1">
        <v>42740</v>
      </c>
      <c r="B138" t="s">
        <v>156</v>
      </c>
      <c r="C138" t="s">
        <v>240</v>
      </c>
      <c r="D138" t="s">
        <v>9</v>
      </c>
      <c r="E138" t="s">
        <v>240</v>
      </c>
      <c r="F138" t="s">
        <v>9</v>
      </c>
      <c r="G138" s="2">
        <v>9899.44</v>
      </c>
      <c r="H138" t="s">
        <v>158</v>
      </c>
    </row>
    <row r="139" spans="1:8">
      <c r="A139" s="1">
        <v>42740</v>
      </c>
      <c r="B139" t="s">
        <v>156</v>
      </c>
      <c r="C139" t="s">
        <v>179</v>
      </c>
      <c r="D139" t="s">
        <v>9</v>
      </c>
      <c r="E139" t="s">
        <v>179</v>
      </c>
      <c r="F139" t="s">
        <v>9</v>
      </c>
      <c r="G139" s="2">
        <v>9899.44</v>
      </c>
      <c r="H139" t="s">
        <v>158</v>
      </c>
    </row>
    <row r="140" spans="1:8">
      <c r="A140" s="1">
        <v>42740</v>
      </c>
      <c r="B140" t="s">
        <v>156</v>
      </c>
      <c r="C140" t="s">
        <v>87</v>
      </c>
      <c r="D140" t="s">
        <v>9</v>
      </c>
      <c r="E140" t="s">
        <v>87</v>
      </c>
      <c r="F140" t="s">
        <v>9</v>
      </c>
      <c r="G140" s="2">
        <v>9899.44</v>
      </c>
      <c r="H140" t="s">
        <v>158</v>
      </c>
    </row>
    <row r="141" spans="1:8">
      <c r="A141" s="1">
        <v>42740</v>
      </c>
      <c r="B141" t="s">
        <v>156</v>
      </c>
      <c r="C141" t="s">
        <v>34</v>
      </c>
      <c r="D141" t="s">
        <v>4</v>
      </c>
      <c r="E141" t="s">
        <v>34</v>
      </c>
      <c r="F141" t="s">
        <v>4</v>
      </c>
      <c r="G141" s="2">
        <v>9899.44</v>
      </c>
      <c r="H141" t="s">
        <v>158</v>
      </c>
    </row>
    <row r="142" spans="1:8">
      <c r="A142" s="1">
        <v>42740</v>
      </c>
      <c r="B142" t="s">
        <v>156</v>
      </c>
      <c r="C142" t="s">
        <v>228</v>
      </c>
      <c r="D142" t="s">
        <v>9</v>
      </c>
      <c r="E142" t="s">
        <v>228</v>
      </c>
      <c r="F142" t="s">
        <v>9</v>
      </c>
      <c r="G142" s="2">
        <v>9899.44</v>
      </c>
      <c r="H142" t="s">
        <v>158</v>
      </c>
    </row>
    <row r="143" spans="1:8">
      <c r="A143" s="1">
        <v>42740</v>
      </c>
      <c r="B143" t="s">
        <v>156</v>
      </c>
      <c r="C143" t="s">
        <v>124</v>
      </c>
      <c r="D143" t="s">
        <v>10</v>
      </c>
      <c r="E143" t="s">
        <v>124</v>
      </c>
      <c r="F143" t="s">
        <v>10</v>
      </c>
      <c r="G143" s="2">
        <v>9899.44</v>
      </c>
      <c r="H143" t="s">
        <v>158</v>
      </c>
    </row>
    <row r="144" spans="1:8">
      <c r="A144" s="1">
        <v>42740</v>
      </c>
      <c r="B144" t="s">
        <v>156</v>
      </c>
      <c r="C144" t="s">
        <v>253</v>
      </c>
      <c r="D144" t="s">
        <v>10</v>
      </c>
      <c r="E144" t="s">
        <v>253</v>
      </c>
      <c r="F144" t="s">
        <v>10</v>
      </c>
      <c r="G144" s="2">
        <v>9899.44</v>
      </c>
      <c r="H144" t="s">
        <v>158</v>
      </c>
    </row>
    <row r="145" spans="1:8">
      <c r="A145" s="1">
        <v>42740</v>
      </c>
      <c r="B145" t="s">
        <v>156</v>
      </c>
      <c r="C145" t="s">
        <v>239</v>
      </c>
      <c r="D145" t="s">
        <v>10</v>
      </c>
      <c r="E145" t="s">
        <v>239</v>
      </c>
      <c r="F145" t="s">
        <v>10</v>
      </c>
      <c r="G145" s="2">
        <v>9899.44</v>
      </c>
      <c r="H145" t="s">
        <v>158</v>
      </c>
    </row>
    <row r="146" spans="1:8">
      <c r="A146" s="1">
        <v>42738</v>
      </c>
      <c r="B146" t="s">
        <v>156</v>
      </c>
      <c r="C146" t="s">
        <v>54</v>
      </c>
      <c r="D146" t="s">
        <v>9</v>
      </c>
      <c r="E146" t="s">
        <v>54</v>
      </c>
      <c r="F146" t="s">
        <v>9</v>
      </c>
      <c r="G146" s="2">
        <v>10161.6</v>
      </c>
      <c r="H146" t="s">
        <v>158</v>
      </c>
    </row>
    <row r="147" spans="1:8">
      <c r="A147" s="1">
        <v>42735</v>
      </c>
      <c r="B147" t="s">
        <v>156</v>
      </c>
      <c r="C147" t="s">
        <v>238</v>
      </c>
      <c r="D147" t="s">
        <v>9</v>
      </c>
      <c r="E147" t="s">
        <v>238</v>
      </c>
      <c r="F147" t="s">
        <v>9</v>
      </c>
      <c r="G147" s="2">
        <v>10781.04</v>
      </c>
      <c r="H147" t="s">
        <v>158</v>
      </c>
    </row>
    <row r="148" spans="1:8">
      <c r="A148" s="1">
        <v>42735</v>
      </c>
      <c r="B148" t="s">
        <v>156</v>
      </c>
      <c r="C148" t="s">
        <v>208</v>
      </c>
      <c r="D148" t="s">
        <v>9</v>
      </c>
      <c r="E148" t="s">
        <v>208</v>
      </c>
      <c r="F148" t="s">
        <v>9</v>
      </c>
      <c r="G148" s="2">
        <v>10781.04</v>
      </c>
      <c r="H148" t="s">
        <v>158</v>
      </c>
    </row>
    <row r="149" spans="1:8">
      <c r="A149" s="1">
        <v>42735</v>
      </c>
      <c r="B149" t="s">
        <v>156</v>
      </c>
      <c r="C149" t="s">
        <v>194</v>
      </c>
      <c r="D149" t="s">
        <v>9</v>
      </c>
      <c r="E149" t="s">
        <v>194</v>
      </c>
      <c r="F149" t="s">
        <v>9</v>
      </c>
      <c r="G149" s="2">
        <v>10781.04</v>
      </c>
      <c r="H149" t="s">
        <v>158</v>
      </c>
    </row>
    <row r="150" spans="1:8">
      <c r="A150" s="1">
        <v>42738</v>
      </c>
      <c r="B150" t="s">
        <v>156</v>
      </c>
      <c r="C150" t="s">
        <v>203</v>
      </c>
      <c r="D150" t="s">
        <v>10</v>
      </c>
      <c r="E150" t="s">
        <v>203</v>
      </c>
      <c r="F150" t="s">
        <v>10</v>
      </c>
      <c r="G150" s="2">
        <v>10781.04</v>
      </c>
      <c r="H150" t="s">
        <v>158</v>
      </c>
    </row>
    <row r="151" spans="1:8">
      <c r="A151" s="1">
        <v>42738</v>
      </c>
      <c r="B151" t="s">
        <v>156</v>
      </c>
      <c r="C151" t="s">
        <v>122</v>
      </c>
      <c r="D151" t="s">
        <v>9</v>
      </c>
      <c r="E151" t="s">
        <v>122</v>
      </c>
      <c r="F151" t="s">
        <v>9</v>
      </c>
      <c r="G151" s="2">
        <v>10781.04</v>
      </c>
      <c r="H151" t="s">
        <v>158</v>
      </c>
    </row>
    <row r="152" spans="1:8">
      <c r="A152" s="1">
        <v>42738</v>
      </c>
      <c r="B152" t="s">
        <v>156</v>
      </c>
      <c r="C152" t="s">
        <v>207</v>
      </c>
      <c r="D152" t="s">
        <v>9</v>
      </c>
      <c r="E152" t="s">
        <v>207</v>
      </c>
      <c r="F152" t="s">
        <v>9</v>
      </c>
      <c r="G152" s="2">
        <v>10781.04</v>
      </c>
      <c r="H152" t="s">
        <v>158</v>
      </c>
    </row>
    <row r="153" spans="1:8">
      <c r="A153" s="1">
        <v>42738</v>
      </c>
      <c r="B153" t="s">
        <v>156</v>
      </c>
      <c r="C153" t="s">
        <v>17</v>
      </c>
      <c r="D153" t="s">
        <v>9</v>
      </c>
      <c r="E153" t="s">
        <v>17</v>
      </c>
      <c r="F153" t="s">
        <v>9</v>
      </c>
      <c r="G153" s="2">
        <v>10781.04</v>
      </c>
      <c r="H153" t="s">
        <v>158</v>
      </c>
    </row>
    <row r="154" spans="1:8">
      <c r="A154" s="1">
        <v>42739</v>
      </c>
      <c r="B154" t="s">
        <v>156</v>
      </c>
      <c r="C154" t="s">
        <v>208</v>
      </c>
      <c r="D154" t="s">
        <v>9</v>
      </c>
      <c r="E154" t="s">
        <v>208</v>
      </c>
      <c r="F154" t="s">
        <v>9</v>
      </c>
      <c r="G154" s="2">
        <v>10781.04</v>
      </c>
      <c r="H154" t="s">
        <v>158</v>
      </c>
    </row>
    <row r="155" spans="1:8">
      <c r="A155" s="1">
        <v>42739</v>
      </c>
      <c r="B155" t="s">
        <v>156</v>
      </c>
      <c r="C155" t="s">
        <v>252</v>
      </c>
      <c r="D155" t="s">
        <v>9</v>
      </c>
      <c r="E155" t="s">
        <v>252</v>
      </c>
      <c r="F155" t="s">
        <v>9</v>
      </c>
      <c r="G155" s="2">
        <v>10781.04</v>
      </c>
      <c r="H155" t="s">
        <v>158</v>
      </c>
    </row>
    <row r="156" spans="1:8">
      <c r="A156" s="1">
        <v>42739</v>
      </c>
      <c r="B156" t="s">
        <v>156</v>
      </c>
      <c r="C156" t="s">
        <v>229</v>
      </c>
      <c r="D156" t="s">
        <v>9</v>
      </c>
      <c r="E156" t="s">
        <v>229</v>
      </c>
      <c r="F156" t="s">
        <v>9</v>
      </c>
      <c r="G156" s="2">
        <v>10781.04</v>
      </c>
      <c r="H156" t="s">
        <v>158</v>
      </c>
    </row>
    <row r="157" spans="1:8">
      <c r="A157" s="1">
        <v>42739</v>
      </c>
      <c r="B157" t="s">
        <v>156</v>
      </c>
      <c r="C157" t="s">
        <v>176</v>
      </c>
      <c r="D157" t="s">
        <v>9</v>
      </c>
      <c r="E157" t="s">
        <v>176</v>
      </c>
      <c r="F157" t="s">
        <v>9</v>
      </c>
      <c r="G157" s="2">
        <v>10781.04</v>
      </c>
      <c r="H157" t="s">
        <v>158</v>
      </c>
    </row>
    <row r="158" spans="1:8">
      <c r="A158" s="1">
        <v>42740</v>
      </c>
      <c r="B158" t="s">
        <v>156</v>
      </c>
      <c r="C158" t="s">
        <v>205</v>
      </c>
      <c r="D158" t="s">
        <v>9</v>
      </c>
      <c r="E158" t="s">
        <v>205</v>
      </c>
      <c r="F158" t="s">
        <v>9</v>
      </c>
      <c r="G158" s="2">
        <v>10781.04</v>
      </c>
      <c r="H158" t="s">
        <v>158</v>
      </c>
    </row>
    <row r="159" spans="1:8">
      <c r="A159" s="1">
        <v>42740</v>
      </c>
      <c r="B159" t="s">
        <v>156</v>
      </c>
      <c r="C159" t="s">
        <v>196</v>
      </c>
      <c r="D159" t="s">
        <v>9</v>
      </c>
      <c r="E159" t="s">
        <v>196</v>
      </c>
      <c r="F159" t="s">
        <v>9</v>
      </c>
      <c r="G159" s="2">
        <v>10781.04</v>
      </c>
      <c r="H159" t="s">
        <v>158</v>
      </c>
    </row>
    <row r="160" spans="1:8">
      <c r="A160" s="1">
        <v>42740</v>
      </c>
      <c r="B160" t="s">
        <v>156</v>
      </c>
      <c r="C160" t="s">
        <v>203</v>
      </c>
      <c r="D160" t="s">
        <v>10</v>
      </c>
      <c r="E160" t="s">
        <v>203</v>
      </c>
      <c r="F160" t="s">
        <v>10</v>
      </c>
      <c r="G160" s="2">
        <v>10781.04</v>
      </c>
      <c r="H160" t="s">
        <v>158</v>
      </c>
    </row>
    <row r="161" spans="1:8">
      <c r="A161" s="1">
        <v>42740</v>
      </c>
      <c r="B161" t="s">
        <v>156</v>
      </c>
      <c r="C161" t="s">
        <v>216</v>
      </c>
      <c r="D161" t="s">
        <v>10</v>
      </c>
      <c r="E161" t="s">
        <v>216</v>
      </c>
      <c r="F161" t="s">
        <v>10</v>
      </c>
      <c r="G161" s="2">
        <v>10781.04</v>
      </c>
      <c r="H161" t="s">
        <v>158</v>
      </c>
    </row>
    <row r="162" spans="1:8">
      <c r="A162" s="1">
        <v>42740</v>
      </c>
      <c r="B162" t="s">
        <v>156</v>
      </c>
      <c r="C162" t="s">
        <v>204</v>
      </c>
      <c r="D162" t="s">
        <v>9</v>
      </c>
      <c r="E162" t="s">
        <v>204</v>
      </c>
      <c r="F162" t="s">
        <v>9</v>
      </c>
      <c r="G162" s="2">
        <v>10781.04</v>
      </c>
      <c r="H162" t="s">
        <v>158</v>
      </c>
    </row>
    <row r="163" spans="1:8">
      <c r="A163" s="1">
        <v>42735</v>
      </c>
      <c r="B163" t="s">
        <v>156</v>
      </c>
      <c r="C163" t="s">
        <v>193</v>
      </c>
      <c r="D163" t="s">
        <v>235</v>
      </c>
      <c r="E163" t="s">
        <v>193</v>
      </c>
      <c r="F163" t="s">
        <v>235</v>
      </c>
      <c r="G163" s="2">
        <v>12349.36</v>
      </c>
      <c r="H163" t="s">
        <v>158</v>
      </c>
    </row>
    <row r="164" spans="1:8">
      <c r="A164" s="1">
        <v>42735</v>
      </c>
      <c r="B164" t="s">
        <v>156</v>
      </c>
      <c r="C164" t="s">
        <v>37</v>
      </c>
      <c r="D164" t="s">
        <v>38</v>
      </c>
      <c r="E164" t="s">
        <v>37</v>
      </c>
      <c r="F164" t="s">
        <v>38</v>
      </c>
      <c r="G164" s="2">
        <v>12954.88</v>
      </c>
      <c r="H164" t="s">
        <v>158</v>
      </c>
    </row>
    <row r="165" spans="1:8">
      <c r="A165" s="1">
        <v>42738</v>
      </c>
      <c r="B165" t="s">
        <v>156</v>
      </c>
      <c r="C165" t="s">
        <v>210</v>
      </c>
      <c r="D165" t="s">
        <v>10</v>
      </c>
      <c r="E165" t="s">
        <v>210</v>
      </c>
      <c r="F165" t="s">
        <v>10</v>
      </c>
      <c r="G165" s="2">
        <v>12979.24</v>
      </c>
      <c r="H165" t="s">
        <v>158</v>
      </c>
    </row>
    <row r="166" spans="1:8">
      <c r="A166" s="1">
        <v>42739</v>
      </c>
      <c r="B166" t="s">
        <v>156</v>
      </c>
      <c r="C166" t="s">
        <v>70</v>
      </c>
      <c r="D166" t="s">
        <v>9</v>
      </c>
      <c r="E166" t="s">
        <v>70</v>
      </c>
      <c r="F166" t="s">
        <v>9</v>
      </c>
      <c r="G166" s="2">
        <v>12979.24</v>
      </c>
      <c r="H166" t="s">
        <v>158</v>
      </c>
    </row>
    <row r="167" spans="1:8">
      <c r="A167" s="1">
        <v>42740</v>
      </c>
      <c r="B167" t="s">
        <v>156</v>
      </c>
      <c r="C167" t="s">
        <v>18</v>
      </c>
      <c r="D167" t="s">
        <v>10</v>
      </c>
      <c r="E167" t="s">
        <v>18</v>
      </c>
      <c r="F167" t="s">
        <v>10</v>
      </c>
      <c r="G167" s="2">
        <v>12979.24</v>
      </c>
      <c r="H167" t="s">
        <v>158</v>
      </c>
    </row>
    <row r="168" spans="1:8">
      <c r="A168" s="1">
        <v>42740</v>
      </c>
      <c r="B168" t="s">
        <v>156</v>
      </c>
      <c r="C168" t="s">
        <v>195</v>
      </c>
      <c r="D168" t="s">
        <v>10</v>
      </c>
      <c r="E168" t="s">
        <v>195</v>
      </c>
      <c r="F168" t="s">
        <v>10</v>
      </c>
      <c r="G168" s="2">
        <v>12979.24</v>
      </c>
      <c r="H168" t="s">
        <v>158</v>
      </c>
    </row>
    <row r="169" spans="1:8">
      <c r="A169" s="1">
        <v>42740</v>
      </c>
      <c r="B169" t="s">
        <v>156</v>
      </c>
      <c r="C169" t="s">
        <v>210</v>
      </c>
      <c r="D169" t="s">
        <v>9</v>
      </c>
      <c r="E169" t="s">
        <v>210</v>
      </c>
      <c r="F169" t="s">
        <v>9</v>
      </c>
      <c r="G169" s="2">
        <v>12979.24</v>
      </c>
      <c r="H169" t="s">
        <v>158</v>
      </c>
    </row>
    <row r="170" spans="1:8">
      <c r="A170" s="1">
        <v>42738</v>
      </c>
      <c r="B170" t="s">
        <v>156</v>
      </c>
      <c r="C170" t="s">
        <v>209</v>
      </c>
      <c r="D170" t="s">
        <v>8</v>
      </c>
      <c r="E170" t="s">
        <v>209</v>
      </c>
      <c r="F170" t="s">
        <v>8</v>
      </c>
      <c r="G170" s="2">
        <v>14399.08</v>
      </c>
      <c r="H170" t="s">
        <v>158</v>
      </c>
    </row>
    <row r="171" spans="1:8">
      <c r="A171" s="1">
        <v>42738</v>
      </c>
      <c r="B171" t="s">
        <v>156</v>
      </c>
      <c r="C171" t="s">
        <v>34</v>
      </c>
      <c r="D171" t="s">
        <v>8</v>
      </c>
      <c r="E171" t="s">
        <v>34</v>
      </c>
      <c r="F171" t="s">
        <v>8</v>
      </c>
      <c r="G171" s="2">
        <v>14399.08</v>
      </c>
      <c r="H171" t="s">
        <v>158</v>
      </c>
    </row>
    <row r="172" spans="1:8">
      <c r="A172" s="1">
        <v>42738</v>
      </c>
      <c r="B172" t="s">
        <v>156</v>
      </c>
      <c r="C172" t="s">
        <v>14</v>
      </c>
      <c r="D172" t="s">
        <v>8</v>
      </c>
      <c r="E172" t="s">
        <v>14</v>
      </c>
      <c r="F172" t="s">
        <v>8</v>
      </c>
      <c r="G172" s="2">
        <v>14399.08</v>
      </c>
      <c r="H172" t="s">
        <v>158</v>
      </c>
    </row>
    <row r="173" spans="1:8">
      <c r="A173" s="1">
        <v>42740</v>
      </c>
      <c r="B173" t="s">
        <v>156</v>
      </c>
      <c r="C173" t="s">
        <v>182</v>
      </c>
      <c r="D173" t="s">
        <v>8</v>
      </c>
      <c r="E173" t="s">
        <v>182</v>
      </c>
      <c r="F173" t="s">
        <v>8</v>
      </c>
      <c r="G173" s="2">
        <v>14399.08</v>
      </c>
      <c r="H173" t="s">
        <v>158</v>
      </c>
    </row>
    <row r="174" spans="1:8">
      <c r="A174" s="1">
        <v>42738</v>
      </c>
      <c r="B174" t="s">
        <v>156</v>
      </c>
      <c r="C174" t="s">
        <v>198</v>
      </c>
      <c r="D174" t="s">
        <v>8</v>
      </c>
      <c r="E174" t="s">
        <v>198</v>
      </c>
      <c r="F174" t="s">
        <v>8</v>
      </c>
      <c r="G174" s="2">
        <v>14661.24</v>
      </c>
      <c r="H174" t="s">
        <v>158</v>
      </c>
    </row>
    <row r="175" spans="1:8">
      <c r="A175" s="1">
        <v>42740</v>
      </c>
      <c r="B175" t="s">
        <v>156</v>
      </c>
      <c r="C175" t="s">
        <v>197</v>
      </c>
      <c r="D175" t="s">
        <v>8</v>
      </c>
      <c r="E175" t="s">
        <v>197</v>
      </c>
      <c r="F175" t="s">
        <v>8</v>
      </c>
      <c r="G175" s="2">
        <v>14661.24</v>
      </c>
      <c r="H175" t="s">
        <v>158</v>
      </c>
    </row>
    <row r="176" spans="1:8">
      <c r="A176" s="1">
        <v>42738</v>
      </c>
      <c r="B176" t="s">
        <v>156</v>
      </c>
      <c r="C176" t="s">
        <v>230</v>
      </c>
      <c r="D176" t="s">
        <v>8</v>
      </c>
      <c r="E176" t="s">
        <v>230</v>
      </c>
      <c r="F176" t="s">
        <v>8</v>
      </c>
      <c r="G176" s="2">
        <v>15280.68</v>
      </c>
      <c r="H176" t="s">
        <v>158</v>
      </c>
    </row>
    <row r="177" spans="1:8">
      <c r="A177" s="1">
        <v>42738</v>
      </c>
      <c r="B177" t="s">
        <v>156</v>
      </c>
      <c r="C177" t="s">
        <v>181</v>
      </c>
      <c r="D177" t="s">
        <v>3</v>
      </c>
      <c r="E177" t="s">
        <v>181</v>
      </c>
      <c r="F177" t="s">
        <v>3</v>
      </c>
      <c r="G177" s="2">
        <v>17024.16</v>
      </c>
      <c r="H177" t="s">
        <v>158</v>
      </c>
    </row>
    <row r="178" spans="1:8">
      <c r="A178" s="1">
        <v>42738</v>
      </c>
      <c r="B178" t="s">
        <v>156</v>
      </c>
      <c r="C178" t="s">
        <v>192</v>
      </c>
      <c r="D178" t="s">
        <v>3</v>
      </c>
      <c r="E178" t="s">
        <v>192</v>
      </c>
      <c r="F178" t="s">
        <v>3</v>
      </c>
      <c r="G178" s="2">
        <v>17024.16</v>
      </c>
      <c r="H178" t="s">
        <v>158</v>
      </c>
    </row>
    <row r="179" spans="1:8">
      <c r="A179" s="1">
        <v>42740</v>
      </c>
      <c r="B179" t="s">
        <v>156</v>
      </c>
      <c r="C179" t="s">
        <v>180</v>
      </c>
      <c r="D179" t="s">
        <v>8</v>
      </c>
      <c r="E179" t="s">
        <v>180</v>
      </c>
      <c r="F179" t="s">
        <v>8</v>
      </c>
      <c r="G179" s="2">
        <v>17478.88</v>
      </c>
      <c r="H179" t="s">
        <v>158</v>
      </c>
    </row>
    <row r="180" spans="1:8">
      <c r="A180" s="1">
        <v>42741</v>
      </c>
      <c r="B180" t="s">
        <v>156</v>
      </c>
      <c r="C180" t="s">
        <v>11</v>
      </c>
      <c r="D180" t="s">
        <v>114</v>
      </c>
      <c r="E180" t="s">
        <v>11</v>
      </c>
      <c r="F180" t="s">
        <v>114</v>
      </c>
      <c r="G180" s="2">
        <v>17503.240000000002</v>
      </c>
      <c r="H180" t="s">
        <v>158</v>
      </c>
    </row>
    <row r="181" spans="1:8">
      <c r="A181" s="1">
        <v>42741</v>
      </c>
      <c r="B181" t="s">
        <v>156</v>
      </c>
      <c r="C181" t="s">
        <v>154</v>
      </c>
      <c r="D181" t="s">
        <v>114</v>
      </c>
      <c r="E181" t="s">
        <v>154</v>
      </c>
      <c r="F181" t="s">
        <v>114</v>
      </c>
      <c r="G181" s="2">
        <v>17503.240000000002</v>
      </c>
      <c r="H181" t="s">
        <v>158</v>
      </c>
    </row>
    <row r="182" spans="1:8">
      <c r="A182" s="1">
        <v>42735</v>
      </c>
      <c r="B182" t="s">
        <v>156</v>
      </c>
      <c r="C182" t="s">
        <v>21</v>
      </c>
      <c r="D182" t="s">
        <v>153</v>
      </c>
      <c r="E182" t="s">
        <v>21</v>
      </c>
      <c r="F182" t="s">
        <v>153</v>
      </c>
      <c r="G182" s="2">
        <v>18160.68</v>
      </c>
      <c r="H182" t="s">
        <v>158</v>
      </c>
    </row>
    <row r="183" spans="1:8">
      <c r="A183" s="1">
        <v>42735</v>
      </c>
      <c r="B183" t="s">
        <v>156</v>
      </c>
      <c r="C183" t="s">
        <v>19</v>
      </c>
      <c r="D183" t="s">
        <v>153</v>
      </c>
      <c r="E183" t="s">
        <v>19</v>
      </c>
      <c r="F183" t="s">
        <v>153</v>
      </c>
      <c r="G183" s="2">
        <v>18160.68</v>
      </c>
      <c r="H183" t="s">
        <v>158</v>
      </c>
    </row>
    <row r="184" spans="1:8">
      <c r="A184" s="1">
        <v>42735</v>
      </c>
      <c r="B184" t="s">
        <v>156</v>
      </c>
      <c r="C184" t="s">
        <v>20</v>
      </c>
      <c r="D184" t="s">
        <v>153</v>
      </c>
      <c r="E184" t="s">
        <v>20</v>
      </c>
      <c r="F184" t="s">
        <v>153</v>
      </c>
      <c r="G184" s="2">
        <v>18160.68</v>
      </c>
      <c r="H184" t="s">
        <v>158</v>
      </c>
    </row>
    <row r="185" spans="1:8">
      <c r="A185" s="1">
        <v>42738</v>
      </c>
      <c r="B185" t="s">
        <v>156</v>
      </c>
      <c r="C185" t="s">
        <v>155</v>
      </c>
      <c r="D185" t="s">
        <v>5</v>
      </c>
      <c r="E185" t="s">
        <v>155</v>
      </c>
      <c r="F185" t="s">
        <v>5</v>
      </c>
      <c r="G185" s="2">
        <v>18931.2</v>
      </c>
      <c r="H185" t="s">
        <v>158</v>
      </c>
    </row>
    <row r="186" spans="1:8">
      <c r="A186" s="1">
        <v>42738</v>
      </c>
      <c r="B186" t="s">
        <v>156</v>
      </c>
      <c r="C186" t="s">
        <v>6</v>
      </c>
      <c r="D186" t="s">
        <v>9</v>
      </c>
      <c r="E186" t="s">
        <v>6</v>
      </c>
      <c r="F186" t="s">
        <v>9</v>
      </c>
      <c r="G186" s="2">
        <v>19565.72</v>
      </c>
      <c r="H186" t="s">
        <v>158</v>
      </c>
    </row>
    <row r="187" spans="1:8">
      <c r="A187" s="1">
        <v>42738</v>
      </c>
      <c r="B187" t="s">
        <v>156</v>
      </c>
      <c r="C187" t="s">
        <v>52</v>
      </c>
      <c r="D187" t="s">
        <v>9</v>
      </c>
      <c r="E187" t="s">
        <v>52</v>
      </c>
      <c r="F187" t="s">
        <v>9</v>
      </c>
      <c r="G187" s="2">
        <v>20122.52</v>
      </c>
      <c r="H187" t="s">
        <v>158</v>
      </c>
    </row>
    <row r="188" spans="1:8">
      <c r="A188" s="1">
        <v>42738</v>
      </c>
      <c r="B188" t="s">
        <v>156</v>
      </c>
      <c r="C188" t="s">
        <v>121</v>
      </c>
      <c r="D188" t="s">
        <v>235</v>
      </c>
      <c r="E188" t="s">
        <v>121</v>
      </c>
      <c r="F188" t="s">
        <v>235</v>
      </c>
      <c r="G188" s="2">
        <v>22500.52</v>
      </c>
      <c r="H188" t="s">
        <v>158</v>
      </c>
    </row>
    <row r="189" spans="1:8">
      <c r="A189" s="1">
        <v>42735</v>
      </c>
      <c r="B189" t="s">
        <v>156</v>
      </c>
      <c r="C189" t="s">
        <v>201</v>
      </c>
      <c r="D189" t="s">
        <v>5</v>
      </c>
      <c r="E189" t="s">
        <v>201</v>
      </c>
      <c r="F189" t="s">
        <v>5</v>
      </c>
      <c r="G189" s="2">
        <v>41588.32</v>
      </c>
      <c r="H189" t="s">
        <v>158</v>
      </c>
    </row>
    <row r="190" spans="1:8">
      <c r="A190" s="1">
        <v>42740</v>
      </c>
      <c r="B190" t="s">
        <v>156</v>
      </c>
      <c r="C190" t="s">
        <v>201</v>
      </c>
      <c r="D190" t="s">
        <v>5</v>
      </c>
      <c r="E190" t="s">
        <v>201</v>
      </c>
      <c r="F190" t="s">
        <v>5</v>
      </c>
      <c r="G190" s="2">
        <v>41588.32</v>
      </c>
      <c r="H190" t="s">
        <v>158</v>
      </c>
    </row>
    <row r="191" spans="1:8">
      <c r="A191" s="1">
        <v>42740</v>
      </c>
      <c r="B191" t="s">
        <v>156</v>
      </c>
      <c r="C191" t="s">
        <v>212</v>
      </c>
      <c r="D191" t="s">
        <v>5</v>
      </c>
      <c r="E191" t="s">
        <v>212</v>
      </c>
      <c r="F191" t="s">
        <v>5</v>
      </c>
      <c r="G191" s="2">
        <v>49247.8</v>
      </c>
      <c r="H191" t="s">
        <v>158</v>
      </c>
    </row>
    <row r="192" spans="1:8">
      <c r="A192" s="50">
        <v>42738</v>
      </c>
      <c r="B192" s="51" t="s">
        <v>191</v>
      </c>
      <c r="C192" s="51"/>
      <c r="D192" s="51">
        <v>2000268206</v>
      </c>
      <c r="E192" s="51"/>
      <c r="F192" s="51">
        <v>2000268206</v>
      </c>
      <c r="G192" s="6">
        <v>-3271.2</v>
      </c>
    </row>
    <row r="193" spans="1:7">
      <c r="A193" t="s">
        <v>28</v>
      </c>
      <c r="G193" s="6">
        <f>SUM(G3:G192)</f>
        <v>826910.48000000103</v>
      </c>
    </row>
    <row r="194" spans="1:7">
      <c r="A194" t="s">
        <v>29</v>
      </c>
    </row>
    <row r="195" spans="1:7">
      <c r="A195" t="s">
        <v>30</v>
      </c>
    </row>
    <row r="196" spans="1:7">
      <c r="A196" t="s">
        <v>162</v>
      </c>
    </row>
    <row r="199" spans="1:7">
      <c r="E199" t="s">
        <v>236</v>
      </c>
      <c r="F199" s="54">
        <v>826910.48</v>
      </c>
    </row>
    <row r="200" spans="1:7" ht="13.5" thickBot="1">
      <c r="E200" t="s">
        <v>116</v>
      </c>
      <c r="F200" s="76">
        <v>-523840.49</v>
      </c>
    </row>
    <row r="201" spans="1:7">
      <c r="E201" s="47"/>
      <c r="F201" s="48">
        <f>SUM(F199:F200)</f>
        <v>303069.99</v>
      </c>
    </row>
  </sheetData>
  <phoneticPr fontId="7" type="noConversion"/>
  <pageMargins left="0.75" right="0.75" top="1" bottom="1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indexed="29"/>
  </sheetPr>
  <dimension ref="A1:M222"/>
  <sheetViews>
    <sheetView topLeftCell="A85" workbookViewId="0">
      <selection activeCell="D2" sqref="D2"/>
    </sheetView>
  </sheetViews>
  <sheetFormatPr baseColWidth="10" defaultRowHeight="12"/>
  <cols>
    <col min="1" max="1" width="17.140625" style="40" customWidth="1"/>
    <col min="2" max="2" width="18.7109375" style="40" customWidth="1"/>
    <col min="3" max="3" width="16.7109375" style="40" customWidth="1"/>
    <col min="4" max="4" width="15.5703125" style="40" customWidth="1"/>
    <col min="5" max="5" width="12.28515625" style="41" customWidth="1"/>
    <col min="6" max="6" width="17.85546875" style="41" bestFit="1" customWidth="1"/>
    <col min="7" max="7" width="11.28515625" style="41" customWidth="1"/>
    <col min="8" max="8" width="1" style="43" customWidth="1"/>
    <col min="9" max="9" width="12.28515625" style="41" customWidth="1"/>
    <col min="10" max="10" width="14.7109375" style="41" bestFit="1" customWidth="1"/>
    <col min="11" max="11" width="14.28515625" style="4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911</v>
      </c>
      <c r="E1" s="240"/>
      <c r="F1" s="240"/>
      <c r="G1" s="240"/>
      <c r="H1" s="241"/>
      <c r="I1" s="242"/>
      <c r="J1" s="242"/>
      <c r="K1" s="242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241"/>
      <c r="I2" s="242"/>
      <c r="J2" s="242"/>
      <c r="K2" s="242"/>
      <c r="L2" s="239"/>
      <c r="M2" s="239"/>
    </row>
    <row r="3" spans="1:13" ht="15.75">
      <c r="A3" s="242"/>
      <c r="B3" s="242"/>
      <c r="C3" s="242"/>
      <c r="D3" s="242"/>
      <c r="E3" s="240"/>
      <c r="F3" s="240"/>
      <c r="G3" s="240"/>
      <c r="H3" s="241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241"/>
      <c r="I4" s="240"/>
      <c r="J4" s="243"/>
      <c r="K4" s="242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241"/>
      <c r="I5" s="240" t="s">
        <v>215</v>
      </c>
      <c r="J5" s="243"/>
      <c r="K5" s="242"/>
      <c r="L5" s="239"/>
      <c r="M5" s="239"/>
    </row>
    <row r="6" spans="1:13" ht="15" customHeight="1">
      <c r="A6" s="247" t="s">
        <v>457</v>
      </c>
      <c r="B6" s="301" t="s">
        <v>680</v>
      </c>
      <c r="C6" s="302">
        <v>-8181.48</v>
      </c>
      <c r="D6" s="247" t="s">
        <v>892</v>
      </c>
      <c r="E6" s="250">
        <f>SUM(C6)</f>
        <v>-8181.48</v>
      </c>
      <c r="F6" s="237"/>
      <c r="G6" s="240"/>
      <c r="H6" s="241"/>
      <c r="I6" s="240">
        <v>600691</v>
      </c>
      <c r="J6" s="243">
        <f>E6/1.16</f>
        <v>-7053</v>
      </c>
      <c r="K6" s="251">
        <f>J6*0.16</f>
        <v>-1128.48</v>
      </c>
      <c r="L6" s="252"/>
      <c r="M6" s="252"/>
    </row>
    <row r="7" spans="1:13" ht="15" customHeight="1">
      <c r="A7" s="247" t="s">
        <v>134</v>
      </c>
      <c r="B7" s="301" t="s">
        <v>670</v>
      </c>
      <c r="C7" s="302">
        <v>-6750.04</v>
      </c>
      <c r="D7" s="247" t="s">
        <v>892</v>
      </c>
      <c r="E7" s="250"/>
      <c r="F7" s="275"/>
      <c r="G7" s="240"/>
      <c r="H7" s="241"/>
      <c r="I7" s="240"/>
      <c r="J7" s="243"/>
      <c r="K7" s="251"/>
      <c r="L7" s="252"/>
      <c r="M7" s="252"/>
    </row>
    <row r="8" spans="1:13" ht="15" customHeight="1">
      <c r="A8" s="247" t="s">
        <v>134</v>
      </c>
      <c r="B8" s="301" t="s">
        <v>47</v>
      </c>
      <c r="C8" s="302">
        <v>-6750.04</v>
      </c>
      <c r="D8" s="247" t="s">
        <v>892</v>
      </c>
      <c r="E8" s="250">
        <f>SUM(C7:C8)</f>
        <v>-13500.08</v>
      </c>
      <c r="F8" s="275"/>
      <c r="G8" s="240"/>
      <c r="H8" s="241"/>
      <c r="I8" s="240">
        <v>600644</v>
      </c>
      <c r="J8" s="243">
        <f>E8/1.16</f>
        <v>-11638</v>
      </c>
      <c r="K8" s="251">
        <f>J8*0.16</f>
        <v>-1862.08</v>
      </c>
      <c r="L8" s="252"/>
      <c r="M8" s="252"/>
    </row>
    <row r="9" spans="1:13" ht="15" customHeight="1" thickBot="1">
      <c r="A9" s="253" t="s">
        <v>141</v>
      </c>
      <c r="B9" s="304" t="s">
        <v>639</v>
      </c>
      <c r="C9" s="305">
        <v>-6299.96</v>
      </c>
      <c r="D9" s="253" t="s">
        <v>892</v>
      </c>
      <c r="E9" s="256">
        <f>SUM(C9)</f>
        <v>-6299.96</v>
      </c>
      <c r="F9" s="257">
        <f>SUM(E6:E9)</f>
        <v>-27981.519999999997</v>
      </c>
      <c r="G9" s="258"/>
      <c r="H9" s="259"/>
      <c r="I9" s="258">
        <v>600684</v>
      </c>
      <c r="J9" s="260">
        <f>E9/1.16</f>
        <v>-5431</v>
      </c>
      <c r="K9" s="261">
        <f>J9*0.16</f>
        <v>-868.96</v>
      </c>
      <c r="L9" s="262"/>
      <c r="M9" s="252"/>
    </row>
    <row r="10" spans="1:13" ht="15" customHeight="1">
      <c r="A10" s="247" t="s">
        <v>136</v>
      </c>
      <c r="B10" s="248" t="s">
        <v>81</v>
      </c>
      <c r="C10" s="302">
        <v>-9000.44</v>
      </c>
      <c r="D10" s="247" t="s">
        <v>904</v>
      </c>
      <c r="E10" s="250"/>
      <c r="F10" s="275"/>
      <c r="G10" s="240"/>
      <c r="H10" s="241"/>
      <c r="I10" s="240"/>
      <c r="J10" s="243"/>
      <c r="K10" s="251"/>
      <c r="L10" s="252"/>
      <c r="M10" s="252"/>
    </row>
    <row r="11" spans="1:13" ht="15" customHeight="1">
      <c r="A11" s="247" t="s">
        <v>136</v>
      </c>
      <c r="B11" s="248" t="s">
        <v>519</v>
      </c>
      <c r="C11" s="302">
        <v>-13500.08</v>
      </c>
      <c r="D11" s="247" t="s">
        <v>904</v>
      </c>
      <c r="E11" s="250"/>
      <c r="F11" s="275"/>
      <c r="G11" s="240"/>
      <c r="H11" s="241"/>
      <c r="I11" s="240"/>
      <c r="J11" s="243"/>
      <c r="K11" s="251"/>
      <c r="L11" s="252"/>
      <c r="M11" s="252"/>
    </row>
    <row r="12" spans="1:13" ht="15" customHeight="1">
      <c r="A12" s="247" t="s">
        <v>136</v>
      </c>
      <c r="B12" s="248" t="s">
        <v>633</v>
      </c>
      <c r="C12" s="302">
        <v>-13500.08</v>
      </c>
      <c r="D12" s="247" t="s">
        <v>904</v>
      </c>
      <c r="E12" s="250"/>
      <c r="F12" s="275"/>
      <c r="G12" s="240"/>
      <c r="H12" s="241"/>
      <c r="I12" s="240"/>
      <c r="J12" s="243"/>
      <c r="K12" s="251"/>
      <c r="L12" s="252"/>
      <c r="M12" s="252"/>
    </row>
    <row r="13" spans="1:13" ht="15" customHeight="1">
      <c r="A13" s="247" t="s">
        <v>136</v>
      </c>
      <c r="B13" s="248" t="s">
        <v>646</v>
      </c>
      <c r="C13" s="302">
        <v>-13500.08</v>
      </c>
      <c r="D13" s="247" t="s">
        <v>904</v>
      </c>
      <c r="E13" s="250"/>
      <c r="F13" s="275"/>
      <c r="G13" s="240"/>
      <c r="H13" s="241"/>
      <c r="I13" s="240"/>
      <c r="J13" s="243"/>
      <c r="K13" s="251"/>
      <c r="L13" s="252"/>
      <c r="M13" s="252"/>
    </row>
    <row r="14" spans="1:13" ht="15" customHeight="1">
      <c r="A14" s="247" t="s">
        <v>136</v>
      </c>
      <c r="B14" s="324" t="s">
        <v>766</v>
      </c>
      <c r="C14" s="265">
        <v>-9000.44</v>
      </c>
      <c r="D14" s="247" t="s">
        <v>904</v>
      </c>
      <c r="E14" s="250">
        <f>SUM(C10:C14)</f>
        <v>-58501.120000000003</v>
      </c>
      <c r="F14" s="275"/>
      <c r="G14" s="240"/>
      <c r="H14" s="241"/>
      <c r="I14" s="240">
        <v>600640</v>
      </c>
      <c r="J14" s="243">
        <f>E14/1.16</f>
        <v>-50432.000000000007</v>
      </c>
      <c r="K14" s="251">
        <f>J14*0.16</f>
        <v>-8069.1200000000017</v>
      </c>
      <c r="L14" s="252"/>
      <c r="M14" s="252"/>
    </row>
    <row r="15" spans="1:13" ht="15" customHeight="1" thickBot="1">
      <c r="A15" s="253" t="s">
        <v>134</v>
      </c>
      <c r="B15" s="254" t="s">
        <v>767</v>
      </c>
      <c r="C15" s="305">
        <v>-6750.04</v>
      </c>
      <c r="D15" s="253" t="s">
        <v>904</v>
      </c>
      <c r="E15" s="256">
        <f>SUM(C15)</f>
        <v>-6750.04</v>
      </c>
      <c r="F15" s="257">
        <f>SUM(E10:E15)</f>
        <v>-65251.16</v>
      </c>
      <c r="G15" s="258"/>
      <c r="H15" s="259"/>
      <c r="I15" s="258">
        <v>600644</v>
      </c>
      <c r="J15" s="260">
        <f>E15/1.16</f>
        <v>-5819</v>
      </c>
      <c r="K15" s="261">
        <f>J15*0.16</f>
        <v>-931.04</v>
      </c>
      <c r="L15" s="262"/>
      <c r="M15" s="252"/>
    </row>
    <row r="16" spans="1:13" ht="15" customHeight="1">
      <c r="A16" s="247" t="s">
        <v>134</v>
      </c>
      <c r="B16" s="301" t="s">
        <v>637</v>
      </c>
      <c r="C16" s="302">
        <v>-11535.04</v>
      </c>
      <c r="D16" s="247" t="s">
        <v>907</v>
      </c>
      <c r="E16" s="250"/>
      <c r="F16" s="275"/>
      <c r="G16" s="240"/>
      <c r="H16" s="241"/>
      <c r="I16" s="240"/>
      <c r="J16" s="243"/>
      <c r="K16" s="251"/>
      <c r="L16" s="252"/>
      <c r="M16" s="252"/>
    </row>
    <row r="17" spans="1:13" ht="15" customHeight="1">
      <c r="A17" s="247" t="s">
        <v>134</v>
      </c>
      <c r="B17" s="301" t="s">
        <v>767</v>
      </c>
      <c r="C17" s="302">
        <v>-6750.04</v>
      </c>
      <c r="D17" s="247" t="s">
        <v>907</v>
      </c>
      <c r="E17" s="250"/>
      <c r="F17" s="275"/>
      <c r="G17" s="240"/>
      <c r="H17" s="241"/>
      <c r="I17" s="240"/>
      <c r="J17" s="243"/>
      <c r="K17" s="251"/>
      <c r="L17" s="252"/>
      <c r="M17" s="252"/>
    </row>
    <row r="18" spans="1:13" ht="15" customHeight="1">
      <c r="A18" s="247" t="s">
        <v>134</v>
      </c>
      <c r="B18" s="301" t="s">
        <v>768</v>
      </c>
      <c r="C18" s="302">
        <v>-6750.04</v>
      </c>
      <c r="D18" s="247" t="s">
        <v>907</v>
      </c>
      <c r="E18" s="250">
        <f>SUM(C16:C18)</f>
        <v>-25035.120000000003</v>
      </c>
      <c r="F18" s="275"/>
      <c r="G18" s="240"/>
      <c r="H18" s="241"/>
      <c r="I18" s="240">
        <v>600644</v>
      </c>
      <c r="J18" s="243">
        <f t="shared" ref="J18:J23" si="0">E18/1.16</f>
        <v>-21582.000000000004</v>
      </c>
      <c r="K18" s="251">
        <f t="shared" ref="K18:K23" si="1">J18*0.16</f>
        <v>-3453.1200000000008</v>
      </c>
      <c r="L18" s="252"/>
      <c r="M18" s="252"/>
    </row>
    <row r="19" spans="1:13" ht="15" customHeight="1">
      <c r="A19" s="247" t="s">
        <v>136</v>
      </c>
      <c r="B19" s="306" t="s">
        <v>524</v>
      </c>
      <c r="C19" s="265">
        <v>-13500.08</v>
      </c>
      <c r="D19" s="247" t="s">
        <v>907</v>
      </c>
      <c r="E19" s="250">
        <f>SUM(C19)</f>
        <v>-13500.08</v>
      </c>
      <c r="F19" s="275"/>
      <c r="G19" s="240"/>
      <c r="H19" s="241"/>
      <c r="I19" s="240">
        <v>600640</v>
      </c>
      <c r="J19" s="243">
        <f t="shared" si="0"/>
        <v>-11638</v>
      </c>
      <c r="K19" s="251">
        <f t="shared" si="1"/>
        <v>-1862.08</v>
      </c>
      <c r="L19" s="252"/>
      <c r="M19" s="252"/>
    </row>
    <row r="20" spans="1:13" ht="15" customHeight="1" thickBot="1">
      <c r="A20" s="253" t="s">
        <v>141</v>
      </c>
      <c r="B20" s="304" t="s">
        <v>97</v>
      </c>
      <c r="C20" s="305">
        <v>-6299.96</v>
      </c>
      <c r="D20" s="253" t="s">
        <v>907</v>
      </c>
      <c r="E20" s="256">
        <f>SUM(C20:D20)</f>
        <v>-6299.96</v>
      </c>
      <c r="F20" s="257">
        <f>SUM(E16:E20)</f>
        <v>-44835.16</v>
      </c>
      <c r="G20" s="258"/>
      <c r="H20" s="259"/>
      <c r="I20" s="258">
        <v>600684</v>
      </c>
      <c r="J20" s="260">
        <f t="shared" si="0"/>
        <v>-5431</v>
      </c>
      <c r="K20" s="261">
        <f t="shared" si="1"/>
        <v>-868.96</v>
      </c>
      <c r="L20" s="262"/>
      <c r="M20" s="252"/>
    </row>
    <row r="21" spans="1:13" ht="15" customHeight="1">
      <c r="A21" s="247" t="s">
        <v>134</v>
      </c>
      <c r="B21" s="301" t="s">
        <v>677</v>
      </c>
      <c r="C21" s="249">
        <v>-6750.04</v>
      </c>
      <c r="D21" s="247" t="s">
        <v>909</v>
      </c>
      <c r="E21" s="250">
        <f>SUM(C21)</f>
        <v>-6750.04</v>
      </c>
      <c r="F21" s="275"/>
      <c r="G21" s="240"/>
      <c r="H21" s="241"/>
      <c r="I21" s="240">
        <v>600644</v>
      </c>
      <c r="J21" s="243">
        <f t="shared" si="0"/>
        <v>-5819</v>
      </c>
      <c r="K21" s="251">
        <f t="shared" si="1"/>
        <v>-931.04</v>
      </c>
      <c r="L21" s="252"/>
      <c r="M21" s="252"/>
    </row>
    <row r="22" spans="1:13" ht="15" customHeight="1">
      <c r="A22" s="247" t="s">
        <v>390</v>
      </c>
      <c r="B22" s="301" t="s">
        <v>682</v>
      </c>
      <c r="C22" s="249">
        <v>-35999.440000000002</v>
      </c>
      <c r="D22" s="247" t="s">
        <v>909</v>
      </c>
      <c r="E22" s="250">
        <f>SUM(C22)</f>
        <v>-35999.440000000002</v>
      </c>
      <c r="F22" s="275"/>
      <c r="G22" s="240"/>
      <c r="H22" s="241"/>
      <c r="I22" s="240">
        <v>600623</v>
      </c>
      <c r="J22" s="243">
        <f t="shared" si="0"/>
        <v>-31034.000000000004</v>
      </c>
      <c r="K22" s="251">
        <f t="shared" si="1"/>
        <v>-4965.4400000000005</v>
      </c>
      <c r="L22" s="252"/>
      <c r="M22" s="252"/>
    </row>
    <row r="23" spans="1:13" ht="15" customHeight="1" thickBot="1">
      <c r="A23" s="253" t="s">
        <v>136</v>
      </c>
      <c r="B23" s="304" t="s">
        <v>525</v>
      </c>
      <c r="C23" s="305">
        <v>-9000.44</v>
      </c>
      <c r="D23" s="253" t="s">
        <v>909</v>
      </c>
      <c r="E23" s="256">
        <f>SUM(C23)</f>
        <v>-9000.44</v>
      </c>
      <c r="F23" s="257">
        <f>SUM(E21:E23)</f>
        <v>-51749.920000000006</v>
      </c>
      <c r="G23" s="258"/>
      <c r="H23" s="259"/>
      <c r="I23" s="258">
        <v>600640</v>
      </c>
      <c r="J23" s="260">
        <f t="shared" si="0"/>
        <v>-7759.0000000000009</v>
      </c>
      <c r="K23" s="261">
        <f t="shared" si="1"/>
        <v>-1241.4400000000003</v>
      </c>
      <c r="L23" s="262"/>
      <c r="M23" s="252"/>
    </row>
    <row r="24" spans="1:13" ht="15" customHeight="1">
      <c r="A24" s="247" t="s">
        <v>134</v>
      </c>
      <c r="B24" s="303" t="s">
        <v>770</v>
      </c>
      <c r="C24" s="268">
        <v>1241.2</v>
      </c>
      <c r="D24" s="247" t="s">
        <v>891</v>
      </c>
      <c r="E24" s="250"/>
      <c r="F24" s="275"/>
      <c r="G24" s="240"/>
      <c r="H24" s="241"/>
      <c r="I24" s="240"/>
      <c r="J24" s="243"/>
      <c r="K24" s="251"/>
      <c r="L24" s="252"/>
      <c r="M24" s="252"/>
    </row>
    <row r="25" spans="1:13" ht="15" customHeight="1">
      <c r="A25" s="247" t="s">
        <v>383</v>
      </c>
      <c r="B25" s="303" t="s">
        <v>771</v>
      </c>
      <c r="C25" s="268">
        <v>1241.2</v>
      </c>
      <c r="D25" s="247" t="s">
        <v>891</v>
      </c>
      <c r="E25" s="250"/>
      <c r="F25" s="275"/>
      <c r="G25" s="240"/>
      <c r="H25" s="241"/>
      <c r="I25" s="240"/>
      <c r="J25" s="243"/>
      <c r="K25" s="251"/>
      <c r="L25" s="252"/>
      <c r="M25" s="252"/>
    </row>
    <row r="26" spans="1:13" ht="15" customHeight="1">
      <c r="A26" s="247" t="s">
        <v>383</v>
      </c>
      <c r="B26" s="303" t="s">
        <v>772</v>
      </c>
      <c r="C26" s="268">
        <v>1241.2</v>
      </c>
      <c r="D26" s="247" t="s">
        <v>891</v>
      </c>
      <c r="E26" s="250">
        <f>SUM(C24:C26)</f>
        <v>3723.6000000000004</v>
      </c>
      <c r="F26" s="275"/>
      <c r="G26" s="240"/>
      <c r="H26" s="241"/>
      <c r="I26" s="240">
        <v>803001</v>
      </c>
      <c r="J26" s="243">
        <f>E26/1.16</f>
        <v>3210.0000000000005</v>
      </c>
      <c r="K26" s="251">
        <f>J26*0.16</f>
        <v>513.60000000000014</v>
      </c>
      <c r="L26" s="252"/>
      <c r="M26" s="252"/>
    </row>
    <row r="27" spans="1:13" ht="15" customHeight="1">
      <c r="A27" s="247" t="s">
        <v>141</v>
      </c>
      <c r="B27" s="292" t="s">
        <v>639</v>
      </c>
      <c r="C27" s="264">
        <v>6299.96</v>
      </c>
      <c r="D27" s="247" t="s">
        <v>891</v>
      </c>
      <c r="E27" s="269">
        <f>SUM(C27)</f>
        <v>6299.96</v>
      </c>
      <c r="F27" s="237"/>
      <c r="G27" s="240"/>
      <c r="H27" s="241"/>
      <c r="I27" s="240">
        <v>600684</v>
      </c>
      <c r="J27" s="243">
        <f t="shared" ref="J27:J35" si="2">E27/1.16</f>
        <v>5431</v>
      </c>
      <c r="K27" s="251">
        <f t="shared" ref="K27:K35" si="3">J27*0.16</f>
        <v>868.96</v>
      </c>
      <c r="L27" s="252"/>
      <c r="M27" s="252"/>
    </row>
    <row r="28" spans="1:13" ht="15" customHeight="1">
      <c r="A28" s="247" t="s">
        <v>134</v>
      </c>
      <c r="B28" s="292" t="s">
        <v>47</v>
      </c>
      <c r="C28" s="264">
        <v>6750.04</v>
      </c>
      <c r="D28" s="247" t="s">
        <v>891</v>
      </c>
      <c r="E28" s="269"/>
      <c r="F28" s="237"/>
      <c r="G28" s="240"/>
      <c r="H28" s="241"/>
      <c r="I28" s="240"/>
      <c r="J28" s="243"/>
      <c r="K28" s="251"/>
      <c r="L28" s="252"/>
      <c r="M28" s="252"/>
    </row>
    <row r="29" spans="1:13" ht="15" customHeight="1">
      <c r="A29" s="247" t="s">
        <v>134</v>
      </c>
      <c r="B29" s="292" t="s">
        <v>768</v>
      </c>
      <c r="C29" s="264">
        <v>6750.04</v>
      </c>
      <c r="D29" s="247" t="s">
        <v>891</v>
      </c>
      <c r="E29" s="269"/>
      <c r="F29" s="237"/>
      <c r="G29" s="240"/>
      <c r="H29" s="241"/>
      <c r="I29" s="240"/>
      <c r="J29" s="243"/>
      <c r="K29" s="251"/>
      <c r="L29" s="252"/>
      <c r="M29" s="252"/>
    </row>
    <row r="30" spans="1:13" ht="15" customHeight="1">
      <c r="A30" s="247" t="s">
        <v>134</v>
      </c>
      <c r="B30" s="292" t="s">
        <v>773</v>
      </c>
      <c r="C30" s="264">
        <v>6750.04</v>
      </c>
      <c r="D30" s="247" t="s">
        <v>891</v>
      </c>
      <c r="E30" s="269"/>
      <c r="F30" s="237"/>
      <c r="G30" s="240"/>
      <c r="H30" s="241"/>
      <c r="I30" s="240"/>
      <c r="J30" s="243"/>
      <c r="K30" s="251"/>
      <c r="L30" s="252"/>
      <c r="M30" s="252"/>
    </row>
    <row r="31" spans="1:13" ht="15" customHeight="1">
      <c r="A31" s="247" t="s">
        <v>134</v>
      </c>
      <c r="B31" s="292" t="s">
        <v>767</v>
      </c>
      <c r="C31" s="264">
        <v>6750.04</v>
      </c>
      <c r="D31" s="247" t="s">
        <v>891</v>
      </c>
      <c r="E31" s="269">
        <f>SUM(C28:C31)</f>
        <v>27000.16</v>
      </c>
      <c r="F31" s="237"/>
      <c r="G31" s="240"/>
      <c r="H31" s="241"/>
      <c r="I31" s="240">
        <v>600644</v>
      </c>
      <c r="J31" s="243">
        <f t="shared" si="2"/>
        <v>23276</v>
      </c>
      <c r="K31" s="251">
        <f t="shared" si="3"/>
        <v>3724.16</v>
      </c>
      <c r="L31" s="252"/>
      <c r="M31" s="252"/>
    </row>
    <row r="32" spans="1:13" ht="15" customHeight="1">
      <c r="A32" s="247" t="s">
        <v>457</v>
      </c>
      <c r="B32" s="292" t="s">
        <v>680</v>
      </c>
      <c r="C32" s="264">
        <v>8181.48</v>
      </c>
      <c r="D32" s="247" t="s">
        <v>891</v>
      </c>
      <c r="E32" s="269">
        <f>SUM(C32)</f>
        <v>8181.48</v>
      </c>
      <c r="F32" s="237"/>
      <c r="G32" s="240"/>
      <c r="H32" s="241"/>
      <c r="I32" s="240">
        <v>600691</v>
      </c>
      <c r="J32" s="243">
        <f t="shared" si="2"/>
        <v>7053</v>
      </c>
      <c r="K32" s="251">
        <f t="shared" si="3"/>
        <v>1128.48</v>
      </c>
      <c r="L32" s="252"/>
      <c r="M32" s="252"/>
    </row>
    <row r="33" spans="1:13" ht="15" customHeight="1">
      <c r="A33" s="247" t="s">
        <v>136</v>
      </c>
      <c r="B33" s="292" t="s">
        <v>81</v>
      </c>
      <c r="C33" s="264">
        <v>9000.44</v>
      </c>
      <c r="D33" s="247" t="s">
        <v>891</v>
      </c>
      <c r="E33" s="269"/>
      <c r="F33" s="275"/>
      <c r="G33" s="240"/>
      <c r="H33" s="241"/>
      <c r="I33" s="240"/>
      <c r="J33" s="243"/>
      <c r="K33" s="251"/>
      <c r="L33" s="252"/>
      <c r="M33" s="252"/>
    </row>
    <row r="34" spans="1:13" ht="15" customHeight="1">
      <c r="A34" s="247" t="s">
        <v>136</v>
      </c>
      <c r="B34" s="277" t="s">
        <v>766</v>
      </c>
      <c r="C34" s="250">
        <v>9000.44</v>
      </c>
      <c r="D34" s="247" t="s">
        <v>891</v>
      </c>
      <c r="E34" s="250"/>
      <c r="F34" s="275"/>
      <c r="G34" s="240"/>
      <c r="H34" s="241"/>
      <c r="I34" s="240"/>
      <c r="J34" s="243"/>
      <c r="K34" s="251"/>
      <c r="L34" s="252"/>
      <c r="M34" s="252"/>
    </row>
    <row r="35" spans="1:13" ht="15" customHeight="1" thickBot="1">
      <c r="A35" s="253" t="s">
        <v>136</v>
      </c>
      <c r="B35" s="307" t="s">
        <v>769</v>
      </c>
      <c r="C35" s="256">
        <v>13500.08</v>
      </c>
      <c r="D35" s="253" t="s">
        <v>891</v>
      </c>
      <c r="E35" s="256">
        <f>SUM(C33:C35)</f>
        <v>31500.959999999999</v>
      </c>
      <c r="F35" s="257">
        <f>SUM(E24:E35)</f>
        <v>76706.16</v>
      </c>
      <c r="G35" s="258"/>
      <c r="H35" s="259"/>
      <c r="I35" s="258">
        <v>600640</v>
      </c>
      <c r="J35" s="260">
        <f t="shared" si="2"/>
        <v>27156</v>
      </c>
      <c r="K35" s="261">
        <f t="shared" si="3"/>
        <v>4344.96</v>
      </c>
      <c r="L35" s="262"/>
      <c r="M35" s="252"/>
    </row>
    <row r="36" spans="1:13" ht="15" customHeight="1">
      <c r="A36" s="247" t="s">
        <v>136</v>
      </c>
      <c r="B36" s="303" t="s">
        <v>774</v>
      </c>
      <c r="C36" s="268">
        <v>1241.2</v>
      </c>
      <c r="D36" s="247" t="s">
        <v>902</v>
      </c>
      <c r="E36" s="250"/>
      <c r="F36" s="275"/>
      <c r="G36" s="240"/>
      <c r="H36" s="241"/>
      <c r="I36" s="240"/>
      <c r="J36" s="243"/>
      <c r="K36" s="251"/>
      <c r="L36" s="252"/>
      <c r="M36" s="252"/>
    </row>
    <row r="37" spans="1:13" ht="15" customHeight="1">
      <c r="A37" s="247" t="s">
        <v>141</v>
      </c>
      <c r="B37" s="303" t="s">
        <v>775</v>
      </c>
      <c r="C37" s="268">
        <v>1241.2</v>
      </c>
      <c r="D37" s="247" t="s">
        <v>902</v>
      </c>
      <c r="E37" s="250"/>
      <c r="F37" s="237"/>
      <c r="G37" s="240"/>
      <c r="H37" s="241"/>
      <c r="I37" s="240"/>
      <c r="J37" s="243"/>
      <c r="K37" s="251"/>
      <c r="L37" s="252"/>
      <c r="M37" s="252"/>
    </row>
    <row r="38" spans="1:13" ht="15" customHeight="1">
      <c r="A38" s="247" t="s">
        <v>141</v>
      </c>
      <c r="B38" s="303" t="s">
        <v>776</v>
      </c>
      <c r="C38" s="268">
        <v>1241.2</v>
      </c>
      <c r="D38" s="247" t="s">
        <v>902</v>
      </c>
      <c r="E38" s="269"/>
      <c r="F38" s="237"/>
      <c r="G38" s="240"/>
      <c r="H38" s="241"/>
      <c r="I38" s="240"/>
      <c r="J38" s="243"/>
      <c r="K38" s="251"/>
      <c r="L38" s="252"/>
      <c r="M38" s="252"/>
    </row>
    <row r="39" spans="1:13" ht="15" customHeight="1">
      <c r="A39" s="247" t="s">
        <v>141</v>
      </c>
      <c r="B39" s="303" t="s">
        <v>777</v>
      </c>
      <c r="C39" s="268">
        <v>1241.2</v>
      </c>
      <c r="D39" s="247" t="s">
        <v>902</v>
      </c>
      <c r="E39" s="269"/>
      <c r="F39" s="275"/>
      <c r="G39" s="240"/>
      <c r="H39" s="241"/>
      <c r="I39" s="240"/>
      <c r="J39" s="243"/>
      <c r="K39" s="251"/>
      <c r="L39" s="252"/>
      <c r="M39" s="252"/>
    </row>
    <row r="40" spans="1:13" ht="15" customHeight="1">
      <c r="A40" s="247" t="s">
        <v>141</v>
      </c>
      <c r="B40" s="303" t="s">
        <v>778</v>
      </c>
      <c r="C40" s="268">
        <v>1241.2</v>
      </c>
      <c r="D40" s="247" t="s">
        <v>902</v>
      </c>
      <c r="E40" s="269"/>
      <c r="F40" s="275"/>
      <c r="G40" s="240"/>
      <c r="H40" s="241"/>
      <c r="I40" s="240"/>
      <c r="J40" s="243"/>
      <c r="K40" s="251"/>
      <c r="L40" s="252"/>
      <c r="M40" s="252"/>
    </row>
    <row r="41" spans="1:13" ht="15" customHeight="1">
      <c r="A41" s="247" t="s">
        <v>141</v>
      </c>
      <c r="B41" s="303" t="s">
        <v>780</v>
      </c>
      <c r="C41" s="268">
        <v>1241.2</v>
      </c>
      <c r="D41" s="247" t="s">
        <v>902</v>
      </c>
      <c r="E41" s="269"/>
      <c r="F41" s="275"/>
      <c r="G41" s="240"/>
      <c r="H41" s="241"/>
      <c r="I41" s="240"/>
      <c r="J41" s="243"/>
      <c r="K41" s="251"/>
      <c r="L41" s="252"/>
      <c r="M41" s="252"/>
    </row>
    <row r="42" spans="1:13" ht="15" customHeight="1">
      <c r="A42" s="247" t="s">
        <v>141</v>
      </c>
      <c r="B42" s="303" t="s">
        <v>781</v>
      </c>
      <c r="C42" s="268">
        <v>1241.2</v>
      </c>
      <c r="D42" s="247" t="s">
        <v>902</v>
      </c>
      <c r="E42" s="269"/>
      <c r="F42" s="237"/>
      <c r="G42" s="240"/>
      <c r="H42" s="241"/>
      <c r="I42" s="240"/>
      <c r="J42" s="243"/>
      <c r="K42" s="251"/>
      <c r="L42" s="252"/>
      <c r="M42" s="252"/>
    </row>
    <row r="43" spans="1:13" ht="15" customHeight="1">
      <c r="A43" s="247" t="s">
        <v>844</v>
      </c>
      <c r="B43" s="303" t="s">
        <v>783</v>
      </c>
      <c r="C43" s="268">
        <v>1241.2</v>
      </c>
      <c r="D43" s="247" t="s">
        <v>902</v>
      </c>
      <c r="E43" s="269"/>
      <c r="F43" s="237"/>
      <c r="G43" s="240"/>
      <c r="H43" s="241"/>
      <c r="I43" s="240"/>
      <c r="J43" s="243"/>
      <c r="K43" s="251"/>
      <c r="L43" s="252"/>
      <c r="M43" s="252"/>
    </row>
    <row r="44" spans="1:13" ht="15" customHeight="1">
      <c r="A44" s="247" t="s">
        <v>141</v>
      </c>
      <c r="B44" s="303" t="s">
        <v>784</v>
      </c>
      <c r="C44" s="268">
        <v>1241.2</v>
      </c>
      <c r="D44" s="247" t="s">
        <v>902</v>
      </c>
      <c r="E44" s="269"/>
      <c r="F44" s="237"/>
      <c r="G44" s="240"/>
      <c r="H44" s="241"/>
      <c r="I44" s="240"/>
      <c r="J44" s="243"/>
      <c r="K44" s="251"/>
      <c r="L44" s="252"/>
      <c r="M44" s="252"/>
    </row>
    <row r="45" spans="1:13" ht="15" customHeight="1">
      <c r="A45" s="247" t="s">
        <v>141</v>
      </c>
      <c r="B45" s="303" t="s">
        <v>786</v>
      </c>
      <c r="C45" s="268">
        <v>1241.2</v>
      </c>
      <c r="D45" s="247" t="s">
        <v>902</v>
      </c>
      <c r="E45" s="269"/>
      <c r="F45" s="237"/>
      <c r="G45" s="240"/>
      <c r="H45" s="241"/>
      <c r="I45" s="240"/>
      <c r="J45" s="243"/>
      <c r="K45" s="251"/>
      <c r="L45" s="252"/>
      <c r="M45" s="252"/>
    </row>
    <row r="46" spans="1:13" ht="15" customHeight="1">
      <c r="A46" s="247" t="s">
        <v>141</v>
      </c>
      <c r="B46" s="303" t="s">
        <v>787</v>
      </c>
      <c r="C46" s="268">
        <v>1241.2</v>
      </c>
      <c r="D46" s="247" t="s">
        <v>902</v>
      </c>
      <c r="E46" s="269"/>
      <c r="F46" s="237"/>
      <c r="G46" s="240"/>
      <c r="H46" s="241"/>
      <c r="I46" s="240"/>
      <c r="J46" s="243"/>
      <c r="K46" s="251"/>
      <c r="L46" s="252"/>
      <c r="M46" s="252"/>
    </row>
    <row r="47" spans="1:13" ht="15" customHeight="1">
      <c r="A47" s="247" t="s">
        <v>141</v>
      </c>
      <c r="B47" s="303" t="s">
        <v>788</v>
      </c>
      <c r="C47" s="268">
        <v>1241.2</v>
      </c>
      <c r="D47" s="247" t="s">
        <v>902</v>
      </c>
      <c r="E47" s="269"/>
      <c r="F47" s="237"/>
      <c r="G47" s="240"/>
      <c r="H47" s="241"/>
      <c r="I47" s="240"/>
      <c r="J47" s="243"/>
      <c r="K47" s="251"/>
      <c r="L47" s="252"/>
      <c r="M47" s="252"/>
    </row>
    <row r="48" spans="1:13" ht="15" customHeight="1">
      <c r="A48" s="247" t="s">
        <v>141</v>
      </c>
      <c r="B48" s="303" t="s">
        <v>789</v>
      </c>
      <c r="C48" s="268">
        <v>1241.2</v>
      </c>
      <c r="D48" s="247" t="s">
        <v>902</v>
      </c>
      <c r="E48" s="269"/>
      <c r="F48" s="275"/>
      <c r="G48" s="240"/>
      <c r="H48" s="241"/>
      <c r="I48" s="240"/>
      <c r="J48" s="243"/>
      <c r="K48" s="251"/>
      <c r="L48" s="252"/>
      <c r="M48" s="252"/>
    </row>
    <row r="49" spans="1:13" ht="15" customHeight="1">
      <c r="A49" s="247" t="s">
        <v>141</v>
      </c>
      <c r="B49" s="303" t="s">
        <v>791</v>
      </c>
      <c r="C49" s="268">
        <v>1241.2</v>
      </c>
      <c r="D49" s="247" t="s">
        <v>902</v>
      </c>
      <c r="E49" s="250">
        <f>SUM(C36:C49)</f>
        <v>17376.800000000003</v>
      </c>
      <c r="F49" s="275"/>
      <c r="G49" s="240"/>
      <c r="H49" s="241"/>
      <c r="I49" s="240">
        <v>803001</v>
      </c>
      <c r="J49" s="243">
        <f>E49/1.16</f>
        <v>14980.000000000004</v>
      </c>
      <c r="K49" s="251">
        <f>J49*0.16</f>
        <v>2396.8000000000006</v>
      </c>
      <c r="L49" s="252"/>
      <c r="M49" s="252"/>
    </row>
    <row r="50" spans="1:13" ht="15" customHeight="1">
      <c r="A50" s="247" t="s">
        <v>134</v>
      </c>
      <c r="B50" s="292" t="s">
        <v>767</v>
      </c>
      <c r="C50" s="264">
        <v>6750.04</v>
      </c>
      <c r="D50" s="247" t="s">
        <v>902</v>
      </c>
      <c r="E50" s="250">
        <f>SUM(C50)</f>
        <v>6750.04</v>
      </c>
      <c r="F50" s="275"/>
      <c r="G50" s="240"/>
      <c r="H50" s="241"/>
      <c r="I50" s="240">
        <v>600644</v>
      </c>
      <c r="J50" s="243">
        <f t="shared" ref="J50:J55" si="4">E50/1.16</f>
        <v>5819</v>
      </c>
      <c r="K50" s="251">
        <f t="shared" ref="K50:K55" si="5">J50*0.16</f>
        <v>931.04</v>
      </c>
      <c r="L50" s="252"/>
      <c r="M50" s="252"/>
    </row>
    <row r="51" spans="1:13" ht="15" customHeight="1">
      <c r="A51" s="247" t="s">
        <v>457</v>
      </c>
      <c r="B51" s="292" t="s">
        <v>782</v>
      </c>
      <c r="C51" s="264">
        <v>8181.48</v>
      </c>
      <c r="D51" s="247" t="s">
        <v>902</v>
      </c>
      <c r="E51" s="250"/>
      <c r="F51" s="275"/>
      <c r="G51" s="240"/>
      <c r="H51" s="241"/>
      <c r="I51" s="240"/>
      <c r="J51" s="243"/>
      <c r="K51" s="251"/>
      <c r="L51" s="252"/>
      <c r="M51" s="252"/>
    </row>
    <row r="52" spans="1:13" ht="15" customHeight="1">
      <c r="A52" s="247" t="s">
        <v>457</v>
      </c>
      <c r="B52" s="292" t="s">
        <v>785</v>
      </c>
      <c r="C52" s="264">
        <v>8887.92</v>
      </c>
      <c r="D52" s="247" t="s">
        <v>902</v>
      </c>
      <c r="E52" s="250">
        <f>SUM(C51:C52)</f>
        <v>17069.400000000001</v>
      </c>
      <c r="F52" s="275"/>
      <c r="G52" s="240"/>
      <c r="H52" s="241"/>
      <c r="I52" s="240">
        <v>600691</v>
      </c>
      <c r="J52" s="243">
        <f t="shared" si="4"/>
        <v>14715.000000000002</v>
      </c>
      <c r="K52" s="251">
        <f t="shared" si="5"/>
        <v>2354.4000000000005</v>
      </c>
      <c r="L52" s="252"/>
      <c r="M52" s="252"/>
    </row>
    <row r="53" spans="1:13" ht="15" customHeight="1">
      <c r="A53" s="247" t="s">
        <v>136</v>
      </c>
      <c r="B53" s="292" t="s">
        <v>779</v>
      </c>
      <c r="C53" s="264">
        <v>9000.44</v>
      </c>
      <c r="D53" s="247" t="s">
        <v>902</v>
      </c>
      <c r="E53" s="250"/>
      <c r="F53" s="275"/>
      <c r="G53" s="240"/>
      <c r="H53" s="241"/>
      <c r="I53" s="240"/>
      <c r="J53" s="243"/>
      <c r="K53" s="251"/>
      <c r="L53" s="252"/>
      <c r="M53" s="252"/>
    </row>
    <row r="54" spans="1:13" ht="15" customHeight="1">
      <c r="A54" s="247" t="s">
        <v>136</v>
      </c>
      <c r="B54" s="292" t="s">
        <v>766</v>
      </c>
      <c r="C54" s="264">
        <v>9000.44</v>
      </c>
      <c r="D54" s="247" t="s">
        <v>902</v>
      </c>
      <c r="E54" s="250"/>
      <c r="F54" s="275"/>
      <c r="G54" s="240"/>
      <c r="H54" s="241"/>
      <c r="I54" s="240"/>
      <c r="J54" s="243"/>
      <c r="K54" s="251"/>
      <c r="L54" s="252"/>
      <c r="M54" s="252"/>
    </row>
    <row r="55" spans="1:13" ht="15" customHeight="1" thickBot="1">
      <c r="A55" s="253" t="s">
        <v>136</v>
      </c>
      <c r="B55" s="307" t="s">
        <v>790</v>
      </c>
      <c r="C55" s="256">
        <v>9000.44</v>
      </c>
      <c r="D55" s="253" t="s">
        <v>902</v>
      </c>
      <c r="E55" s="256">
        <f>SUM(C53:C55)</f>
        <v>27001.32</v>
      </c>
      <c r="F55" s="257">
        <f>SUM(E36:E55)</f>
        <v>68197.56</v>
      </c>
      <c r="G55" s="258"/>
      <c r="H55" s="259"/>
      <c r="I55" s="258">
        <v>600640</v>
      </c>
      <c r="J55" s="260">
        <f t="shared" si="4"/>
        <v>23277</v>
      </c>
      <c r="K55" s="261">
        <f t="shared" si="5"/>
        <v>3724.32</v>
      </c>
      <c r="L55" s="262"/>
      <c r="M55" s="252"/>
    </row>
    <row r="56" spans="1:13" ht="15" customHeight="1">
      <c r="A56" s="247" t="s">
        <v>136</v>
      </c>
      <c r="B56" s="292" t="s">
        <v>519</v>
      </c>
      <c r="C56" s="264">
        <v>13500.08</v>
      </c>
      <c r="D56" s="247" t="s">
        <v>903</v>
      </c>
      <c r="E56" s="250"/>
      <c r="F56" s="237"/>
      <c r="G56" s="240"/>
      <c r="H56" s="241"/>
      <c r="I56" s="240"/>
      <c r="J56" s="243"/>
      <c r="K56" s="251"/>
      <c r="L56" s="252"/>
      <c r="M56" s="252"/>
    </row>
    <row r="57" spans="1:13" ht="15" customHeight="1">
      <c r="A57" s="247" t="s">
        <v>136</v>
      </c>
      <c r="B57" s="292" t="s">
        <v>646</v>
      </c>
      <c r="C57" s="264">
        <v>13500.08</v>
      </c>
      <c r="D57" s="247" t="s">
        <v>903</v>
      </c>
      <c r="E57" s="250"/>
      <c r="F57" s="237"/>
      <c r="G57" s="240"/>
      <c r="H57" s="241"/>
      <c r="I57" s="240"/>
      <c r="J57" s="243"/>
      <c r="K57" s="251"/>
      <c r="L57" s="252"/>
      <c r="M57" s="252"/>
    </row>
    <row r="58" spans="1:13" ht="15" customHeight="1" thickBot="1">
      <c r="A58" s="253" t="s">
        <v>136</v>
      </c>
      <c r="B58" s="307" t="s">
        <v>633</v>
      </c>
      <c r="C58" s="256">
        <v>13500.08</v>
      </c>
      <c r="D58" s="253" t="s">
        <v>903</v>
      </c>
      <c r="E58" s="256"/>
      <c r="F58" s="257">
        <f>SUM(C56:C58)</f>
        <v>40500.239999999998</v>
      </c>
      <c r="G58" s="258"/>
      <c r="H58" s="259"/>
      <c r="I58" s="258">
        <v>600640</v>
      </c>
      <c r="J58" s="260">
        <f>F58/1.16</f>
        <v>34914</v>
      </c>
      <c r="K58" s="261">
        <f>J58*0.16</f>
        <v>5586.24</v>
      </c>
      <c r="L58" s="262"/>
      <c r="M58" s="252"/>
    </row>
    <row r="59" spans="1:13" ht="15" customHeight="1">
      <c r="A59" s="247" t="s">
        <v>141</v>
      </c>
      <c r="B59" s="303" t="s">
        <v>792</v>
      </c>
      <c r="C59" s="268">
        <v>1241.2</v>
      </c>
      <c r="D59" s="247" t="s">
        <v>905</v>
      </c>
      <c r="E59" s="250"/>
      <c r="F59" s="275"/>
      <c r="G59" s="240"/>
      <c r="H59" s="241"/>
      <c r="I59" s="240"/>
      <c r="J59" s="243"/>
      <c r="K59" s="251"/>
      <c r="L59" s="252"/>
      <c r="M59" s="252"/>
    </row>
    <row r="60" spans="1:13" ht="15" customHeight="1">
      <c r="A60" s="247" t="s">
        <v>370</v>
      </c>
      <c r="B60" s="303" t="s">
        <v>793</v>
      </c>
      <c r="C60" s="268">
        <v>1241.2</v>
      </c>
      <c r="D60" s="247" t="s">
        <v>905</v>
      </c>
      <c r="E60" s="269"/>
      <c r="F60" s="237"/>
      <c r="G60" s="240"/>
      <c r="H60" s="241"/>
      <c r="I60" s="240"/>
      <c r="J60" s="243"/>
      <c r="K60" s="251"/>
      <c r="L60" s="252"/>
      <c r="M60" s="252"/>
    </row>
    <row r="61" spans="1:13" ht="15" customHeight="1">
      <c r="A61" s="247" t="s">
        <v>141</v>
      </c>
      <c r="B61" s="303" t="s">
        <v>795</v>
      </c>
      <c r="C61" s="268">
        <v>1241.2</v>
      </c>
      <c r="D61" s="247" t="s">
        <v>905</v>
      </c>
      <c r="E61" s="269"/>
      <c r="F61" s="237"/>
      <c r="G61" s="240"/>
      <c r="H61" s="241"/>
      <c r="I61" s="240"/>
      <c r="J61" s="243"/>
      <c r="K61" s="251"/>
      <c r="L61" s="252"/>
      <c r="M61" s="252"/>
    </row>
    <row r="62" spans="1:13" ht="15" customHeight="1">
      <c r="A62" s="247" t="s">
        <v>844</v>
      </c>
      <c r="B62" s="303" t="s">
        <v>798</v>
      </c>
      <c r="C62" s="268">
        <v>1241.2</v>
      </c>
      <c r="D62" s="247" t="s">
        <v>905</v>
      </c>
      <c r="E62" s="269"/>
      <c r="F62" s="237"/>
      <c r="G62" s="240"/>
      <c r="H62" s="241"/>
      <c r="I62" s="240"/>
      <c r="J62" s="243"/>
      <c r="K62" s="251"/>
      <c r="L62" s="252"/>
      <c r="M62" s="252"/>
    </row>
    <row r="63" spans="1:13" ht="15" customHeight="1">
      <c r="A63" s="247" t="s">
        <v>370</v>
      </c>
      <c r="B63" s="303" t="s">
        <v>799</v>
      </c>
      <c r="C63" s="268">
        <v>1241.2</v>
      </c>
      <c r="D63" s="247" t="s">
        <v>905</v>
      </c>
      <c r="E63" s="269"/>
      <c r="F63" s="237"/>
      <c r="G63" s="240"/>
      <c r="H63" s="241"/>
      <c r="I63" s="240"/>
      <c r="J63" s="243"/>
      <c r="K63" s="251"/>
      <c r="L63" s="252"/>
      <c r="M63" s="252"/>
    </row>
    <row r="64" spans="1:13" ht="15" customHeight="1">
      <c r="A64" s="247" t="s">
        <v>141</v>
      </c>
      <c r="B64" s="303" t="s">
        <v>800</v>
      </c>
      <c r="C64" s="268">
        <v>1241.2</v>
      </c>
      <c r="D64" s="247" t="s">
        <v>905</v>
      </c>
      <c r="E64" s="269"/>
      <c r="F64" s="275"/>
      <c r="G64" s="240"/>
      <c r="H64" s="241"/>
      <c r="I64" s="240"/>
      <c r="J64" s="243"/>
      <c r="K64" s="251"/>
      <c r="L64" s="252"/>
      <c r="M64" s="252"/>
    </row>
    <row r="65" spans="1:13" ht="15" customHeight="1">
      <c r="A65" s="247" t="s">
        <v>141</v>
      </c>
      <c r="B65" s="303" t="s">
        <v>803</v>
      </c>
      <c r="C65" s="268">
        <v>1241.2</v>
      </c>
      <c r="D65" s="247" t="s">
        <v>905</v>
      </c>
      <c r="E65" s="269"/>
      <c r="F65" s="275"/>
      <c r="G65" s="240"/>
      <c r="H65" s="241"/>
      <c r="I65" s="240"/>
      <c r="J65" s="243"/>
      <c r="K65" s="251"/>
      <c r="L65" s="252"/>
      <c r="M65" s="252"/>
    </row>
    <row r="66" spans="1:13" ht="15" customHeight="1">
      <c r="A66" s="247" t="s">
        <v>134</v>
      </c>
      <c r="B66" s="303" t="s">
        <v>804</v>
      </c>
      <c r="C66" s="268">
        <v>1241.2</v>
      </c>
      <c r="D66" s="247" t="s">
        <v>905</v>
      </c>
      <c r="E66" s="269"/>
      <c r="F66" s="275"/>
      <c r="G66" s="240"/>
      <c r="H66" s="241"/>
      <c r="I66" s="240"/>
      <c r="J66" s="243"/>
      <c r="K66" s="251"/>
      <c r="L66" s="252"/>
      <c r="M66" s="252"/>
    </row>
    <row r="67" spans="1:13" ht="15" customHeight="1">
      <c r="A67" s="247" t="s">
        <v>134</v>
      </c>
      <c r="B67" s="303" t="s">
        <v>805</v>
      </c>
      <c r="C67" s="268">
        <v>1241.2</v>
      </c>
      <c r="D67" s="247" t="s">
        <v>905</v>
      </c>
      <c r="E67" s="250"/>
      <c r="F67" s="275"/>
      <c r="G67" s="240"/>
      <c r="H67" s="241"/>
      <c r="I67" s="240"/>
      <c r="J67" s="243"/>
      <c r="K67" s="251"/>
      <c r="L67" s="252"/>
      <c r="M67" s="252"/>
    </row>
    <row r="68" spans="1:13" ht="15" customHeight="1">
      <c r="A68" s="247" t="s">
        <v>141</v>
      </c>
      <c r="B68" s="303" t="s">
        <v>806</v>
      </c>
      <c r="C68" s="268">
        <v>1241.2</v>
      </c>
      <c r="D68" s="247" t="s">
        <v>905</v>
      </c>
      <c r="E68" s="250"/>
      <c r="F68" s="275"/>
      <c r="G68" s="240"/>
      <c r="H68" s="241"/>
      <c r="I68" s="240"/>
      <c r="J68" s="243"/>
      <c r="K68" s="251"/>
      <c r="L68" s="252"/>
      <c r="M68" s="252"/>
    </row>
    <row r="69" spans="1:13" ht="15" customHeight="1">
      <c r="A69" s="247" t="s">
        <v>141</v>
      </c>
      <c r="B69" s="303" t="s">
        <v>808</v>
      </c>
      <c r="C69" s="268">
        <v>1241.2</v>
      </c>
      <c r="D69" s="247" t="s">
        <v>905</v>
      </c>
      <c r="E69" s="250"/>
      <c r="F69" s="275"/>
      <c r="G69" s="240"/>
      <c r="H69" s="241"/>
      <c r="I69" s="240"/>
      <c r="J69" s="243"/>
      <c r="K69" s="251"/>
      <c r="L69" s="252"/>
      <c r="M69" s="252"/>
    </row>
    <row r="70" spans="1:13" ht="15" customHeight="1">
      <c r="A70" s="247" t="s">
        <v>141</v>
      </c>
      <c r="B70" s="303" t="s">
        <v>810</v>
      </c>
      <c r="C70" s="268">
        <v>1241.2</v>
      </c>
      <c r="D70" s="247" t="s">
        <v>905</v>
      </c>
      <c r="E70" s="250"/>
      <c r="F70" s="275"/>
      <c r="G70" s="240"/>
      <c r="H70" s="241"/>
      <c r="I70" s="240"/>
      <c r="J70" s="243"/>
      <c r="K70" s="251"/>
      <c r="L70" s="252"/>
      <c r="M70" s="252"/>
    </row>
    <row r="71" spans="1:13" ht="15" customHeight="1">
      <c r="A71" s="247" t="s">
        <v>136</v>
      </c>
      <c r="B71" s="303" t="s">
        <v>811</v>
      </c>
      <c r="C71" s="268">
        <v>1241.2</v>
      </c>
      <c r="D71" s="247" t="s">
        <v>905</v>
      </c>
      <c r="E71" s="250"/>
      <c r="F71" s="275"/>
      <c r="G71" s="240"/>
      <c r="H71" s="241"/>
      <c r="I71" s="240"/>
      <c r="J71" s="243"/>
      <c r="K71" s="251"/>
      <c r="L71" s="252"/>
      <c r="M71" s="252"/>
    </row>
    <row r="72" spans="1:13" ht="15" customHeight="1">
      <c r="A72" s="247" t="s">
        <v>141</v>
      </c>
      <c r="B72" s="303" t="s">
        <v>812</v>
      </c>
      <c r="C72" s="268">
        <v>1241.2</v>
      </c>
      <c r="D72" s="247" t="s">
        <v>905</v>
      </c>
      <c r="E72" s="250"/>
      <c r="F72" s="275"/>
      <c r="G72" s="240"/>
      <c r="H72" s="241"/>
      <c r="I72" s="240"/>
      <c r="J72" s="243"/>
      <c r="K72" s="251"/>
      <c r="L72" s="252"/>
      <c r="M72" s="252"/>
    </row>
    <row r="73" spans="1:13" ht="15" customHeight="1">
      <c r="A73" s="247" t="s">
        <v>134</v>
      </c>
      <c r="B73" s="303" t="s">
        <v>813</v>
      </c>
      <c r="C73" s="268">
        <v>1241.2</v>
      </c>
      <c r="D73" s="247" t="s">
        <v>905</v>
      </c>
      <c r="E73" s="250"/>
      <c r="F73" s="275"/>
      <c r="G73" s="240"/>
      <c r="H73" s="241"/>
      <c r="I73" s="240"/>
      <c r="J73" s="243"/>
      <c r="K73" s="251"/>
      <c r="L73" s="252"/>
      <c r="M73" s="252"/>
    </row>
    <row r="74" spans="1:13" ht="15" customHeight="1">
      <c r="A74" s="247" t="s">
        <v>141</v>
      </c>
      <c r="B74" s="303" t="s">
        <v>814</v>
      </c>
      <c r="C74" s="268">
        <v>1241.2</v>
      </c>
      <c r="D74" s="247" t="s">
        <v>905</v>
      </c>
      <c r="E74" s="250"/>
      <c r="F74" s="275"/>
      <c r="G74" s="240"/>
      <c r="H74" s="241"/>
      <c r="I74" s="240"/>
      <c r="J74" s="243"/>
      <c r="K74" s="251"/>
      <c r="L74" s="252"/>
      <c r="M74" s="252"/>
    </row>
    <row r="75" spans="1:13" ht="15" customHeight="1">
      <c r="A75" s="247" t="s">
        <v>141</v>
      </c>
      <c r="B75" s="303" t="s">
        <v>817</v>
      </c>
      <c r="C75" s="268">
        <v>1241.2</v>
      </c>
      <c r="D75" s="247" t="s">
        <v>905</v>
      </c>
      <c r="E75" s="250">
        <f>SUM(C59:C75)</f>
        <v>21100.400000000005</v>
      </c>
      <c r="F75" s="275"/>
      <c r="G75" s="240"/>
      <c r="H75" s="241"/>
      <c r="I75" s="240">
        <v>803001</v>
      </c>
      <c r="J75" s="243">
        <f>E75/1.16</f>
        <v>18190.000000000007</v>
      </c>
      <c r="K75" s="251">
        <f>J75*0.16</f>
        <v>2910.400000000001</v>
      </c>
      <c r="L75" s="252"/>
      <c r="M75" s="252"/>
    </row>
    <row r="76" spans="1:13" ht="15" customHeight="1">
      <c r="A76" s="247" t="s">
        <v>141</v>
      </c>
      <c r="B76" s="277" t="s">
        <v>109</v>
      </c>
      <c r="C76" s="250">
        <v>6299.96</v>
      </c>
      <c r="D76" s="247" t="s">
        <v>905</v>
      </c>
      <c r="E76" s="269"/>
      <c r="F76" s="237"/>
      <c r="G76" s="240"/>
      <c r="H76" s="241"/>
      <c r="I76" s="240"/>
      <c r="J76" s="243"/>
      <c r="K76" s="251"/>
      <c r="L76" s="252"/>
      <c r="M76" s="252"/>
    </row>
    <row r="77" spans="1:13" ht="15" customHeight="1">
      <c r="A77" s="247" t="s">
        <v>141</v>
      </c>
      <c r="B77" s="277" t="s">
        <v>97</v>
      </c>
      <c r="C77" s="250">
        <v>6299.96</v>
      </c>
      <c r="D77" s="247" t="s">
        <v>905</v>
      </c>
      <c r="E77" s="269"/>
      <c r="F77" s="237"/>
      <c r="G77" s="240"/>
      <c r="H77" s="241"/>
      <c r="I77" s="240"/>
      <c r="J77" s="243"/>
      <c r="K77" s="251"/>
      <c r="L77" s="252"/>
      <c r="M77" s="252"/>
    </row>
    <row r="78" spans="1:13" ht="15" customHeight="1" thickBot="1">
      <c r="A78" s="253" t="s">
        <v>141</v>
      </c>
      <c r="B78" s="307" t="s">
        <v>815</v>
      </c>
      <c r="C78" s="256">
        <v>13682.8</v>
      </c>
      <c r="D78" s="253" t="s">
        <v>905</v>
      </c>
      <c r="E78" s="270">
        <f>SUM(C76:C78)</f>
        <v>26282.720000000001</v>
      </c>
      <c r="F78" s="257">
        <f>SUM(E71:E78)</f>
        <v>47383.12000000001</v>
      </c>
      <c r="G78" s="258"/>
      <c r="H78" s="259"/>
      <c r="I78" s="258">
        <v>600684</v>
      </c>
      <c r="J78" s="260">
        <f>E78/1.16</f>
        <v>22657.517241379312</v>
      </c>
      <c r="K78" s="261">
        <f>J78*0.16</f>
        <v>3625.20275862069</v>
      </c>
      <c r="L78" s="262"/>
      <c r="M78" s="252"/>
    </row>
    <row r="79" spans="1:13" ht="15" customHeight="1">
      <c r="A79" s="247" t="s">
        <v>134</v>
      </c>
      <c r="B79" s="292" t="s">
        <v>794</v>
      </c>
      <c r="C79" s="264">
        <v>6750.04</v>
      </c>
      <c r="D79" s="247" t="s">
        <v>906</v>
      </c>
      <c r="E79" s="269"/>
      <c r="F79" s="237"/>
      <c r="G79" s="240"/>
      <c r="H79" s="241"/>
      <c r="I79" s="240"/>
      <c r="J79" s="243"/>
      <c r="K79" s="251"/>
      <c r="L79" s="252"/>
      <c r="M79" s="252"/>
    </row>
    <row r="80" spans="1:13" ht="15" customHeight="1">
      <c r="A80" s="247" t="s">
        <v>134</v>
      </c>
      <c r="B80" s="292" t="s">
        <v>796</v>
      </c>
      <c r="C80" s="264">
        <v>6750.04</v>
      </c>
      <c r="D80" s="247" t="s">
        <v>906</v>
      </c>
      <c r="E80" s="269"/>
      <c r="F80" s="237"/>
      <c r="G80" s="240"/>
      <c r="H80" s="241"/>
      <c r="I80" s="240"/>
      <c r="J80" s="243"/>
      <c r="K80" s="251"/>
      <c r="L80" s="252"/>
      <c r="M80" s="252"/>
    </row>
    <row r="81" spans="1:13" ht="15" customHeight="1">
      <c r="A81" s="247" t="s">
        <v>134</v>
      </c>
      <c r="B81" s="292" t="s">
        <v>637</v>
      </c>
      <c r="C81" s="264">
        <v>11535.04</v>
      </c>
      <c r="D81" s="247" t="s">
        <v>906</v>
      </c>
      <c r="E81" s="269">
        <f>SUM(C79:C81)</f>
        <v>25035.120000000003</v>
      </c>
      <c r="F81" s="237"/>
      <c r="G81" s="240"/>
      <c r="H81" s="241"/>
      <c r="I81" s="240">
        <v>600644</v>
      </c>
      <c r="J81" s="243">
        <f>E81/1.16</f>
        <v>21582.000000000004</v>
      </c>
      <c r="K81" s="251">
        <f>J81*0.16</f>
        <v>3453.1200000000008</v>
      </c>
      <c r="L81" s="252"/>
      <c r="M81" s="252"/>
    </row>
    <row r="82" spans="1:13" ht="15" customHeight="1">
      <c r="A82" s="247" t="s">
        <v>136</v>
      </c>
      <c r="B82" s="292" t="s">
        <v>801</v>
      </c>
      <c r="C82" s="264">
        <v>9000.44</v>
      </c>
      <c r="D82" s="247" t="s">
        <v>906</v>
      </c>
      <c r="E82" s="269"/>
      <c r="F82" s="237"/>
      <c r="G82" s="240"/>
      <c r="H82" s="241"/>
      <c r="I82" s="240"/>
      <c r="J82" s="243"/>
      <c r="K82" s="251"/>
      <c r="L82" s="252"/>
      <c r="M82" s="252"/>
    </row>
    <row r="83" spans="1:13" ht="15" customHeight="1">
      <c r="A83" s="247" t="s">
        <v>136</v>
      </c>
      <c r="B83" s="292" t="s">
        <v>802</v>
      </c>
      <c r="C83" s="264">
        <v>9000.44</v>
      </c>
      <c r="D83" s="247" t="s">
        <v>906</v>
      </c>
      <c r="E83" s="269"/>
      <c r="F83" s="237"/>
      <c r="G83" s="240"/>
      <c r="H83" s="241"/>
      <c r="I83" s="240"/>
      <c r="J83" s="243"/>
      <c r="K83" s="251"/>
      <c r="L83" s="252"/>
      <c r="M83" s="252"/>
    </row>
    <row r="84" spans="1:13" ht="15" customHeight="1">
      <c r="A84" s="247" t="s">
        <v>136</v>
      </c>
      <c r="B84" s="292" t="s">
        <v>797</v>
      </c>
      <c r="C84" s="264">
        <v>13500.08</v>
      </c>
      <c r="D84" s="247" t="s">
        <v>906</v>
      </c>
      <c r="E84" s="269"/>
      <c r="F84" s="237"/>
      <c r="G84" s="240"/>
      <c r="H84" s="241"/>
      <c r="I84" s="240"/>
      <c r="J84" s="243"/>
      <c r="K84" s="251"/>
      <c r="L84" s="252"/>
      <c r="M84" s="252"/>
    </row>
    <row r="85" spans="1:13" ht="15" customHeight="1">
      <c r="A85" s="247" t="s">
        <v>136</v>
      </c>
      <c r="B85" s="292" t="s">
        <v>524</v>
      </c>
      <c r="C85" s="264">
        <v>13500.08</v>
      </c>
      <c r="D85" s="247" t="s">
        <v>906</v>
      </c>
      <c r="E85" s="269"/>
      <c r="F85" s="237"/>
      <c r="G85" s="240"/>
      <c r="H85" s="241"/>
      <c r="I85" s="240"/>
      <c r="J85" s="243"/>
      <c r="K85" s="251"/>
      <c r="L85" s="252"/>
      <c r="M85" s="252"/>
    </row>
    <row r="86" spans="1:13" ht="15" customHeight="1">
      <c r="A86" s="247" t="s">
        <v>136</v>
      </c>
      <c r="B86" s="277" t="s">
        <v>807</v>
      </c>
      <c r="C86" s="250">
        <v>13500.08</v>
      </c>
      <c r="D86" s="247" t="s">
        <v>906</v>
      </c>
      <c r="E86" s="269">
        <f>SUM(C82:C86)</f>
        <v>58501.120000000003</v>
      </c>
      <c r="F86" s="275"/>
      <c r="G86" s="240"/>
      <c r="H86" s="241"/>
      <c r="I86" s="240">
        <v>600640</v>
      </c>
      <c r="J86" s="243">
        <f>E86/1.16</f>
        <v>50432.000000000007</v>
      </c>
      <c r="K86" s="251">
        <f>J86*0.16</f>
        <v>8069.1200000000017</v>
      </c>
      <c r="L86" s="252"/>
      <c r="M86" s="252"/>
    </row>
    <row r="87" spans="1:13" ht="15" customHeight="1" thickBot="1">
      <c r="A87" s="253" t="s">
        <v>298</v>
      </c>
      <c r="B87" s="307" t="s">
        <v>809</v>
      </c>
      <c r="C87" s="256">
        <v>15584.6</v>
      </c>
      <c r="D87" s="253" t="s">
        <v>906</v>
      </c>
      <c r="E87" s="270">
        <f>SUM(C87:D87)</f>
        <v>15584.6</v>
      </c>
      <c r="F87" s="257">
        <f>SUM(E79:E87)</f>
        <v>99120.840000000011</v>
      </c>
      <c r="G87" s="258"/>
      <c r="H87" s="259"/>
      <c r="I87" s="258">
        <v>600638</v>
      </c>
      <c r="J87" s="260">
        <f>E87/1.16</f>
        <v>13435.000000000002</v>
      </c>
      <c r="K87" s="261">
        <f>J87*0.16</f>
        <v>2149.6000000000004</v>
      </c>
      <c r="L87" s="262"/>
      <c r="M87" s="252"/>
    </row>
    <row r="88" spans="1:13" ht="15" customHeight="1">
      <c r="A88" s="247" t="s">
        <v>298</v>
      </c>
      <c r="B88" s="303" t="s">
        <v>818</v>
      </c>
      <c r="C88" s="268">
        <v>1241.2</v>
      </c>
      <c r="D88" s="247" t="s">
        <v>908</v>
      </c>
      <c r="E88" s="269"/>
      <c r="F88" s="237"/>
      <c r="G88" s="240"/>
      <c r="H88" s="241"/>
      <c r="I88" s="240"/>
      <c r="J88" s="243"/>
      <c r="K88" s="251"/>
      <c r="L88" s="252"/>
      <c r="M88" s="252"/>
    </row>
    <row r="89" spans="1:13" ht="15" customHeight="1">
      <c r="A89" s="247" t="s">
        <v>242</v>
      </c>
      <c r="B89" s="303" t="s">
        <v>819</v>
      </c>
      <c r="C89" s="268">
        <v>1241.2</v>
      </c>
      <c r="D89" s="247" t="s">
        <v>908</v>
      </c>
      <c r="E89" s="269">
        <f>SUM(C88:C89)</f>
        <v>2482.4</v>
      </c>
      <c r="F89" s="237"/>
      <c r="G89" s="240"/>
      <c r="H89" s="241"/>
      <c r="I89" s="240">
        <v>803001</v>
      </c>
      <c r="J89" s="243">
        <f t="shared" ref="J89:J94" si="6">E89/1.16</f>
        <v>2140</v>
      </c>
      <c r="K89" s="251">
        <f>J89*0.16</f>
        <v>342.40000000000003</v>
      </c>
      <c r="L89" s="252"/>
      <c r="M89" s="252"/>
    </row>
    <row r="90" spans="1:13" ht="15" customHeight="1">
      <c r="A90" s="247" t="s">
        <v>136</v>
      </c>
      <c r="B90" s="292" t="s">
        <v>525</v>
      </c>
      <c r="C90" s="264">
        <v>9000.44</v>
      </c>
      <c r="D90" s="247" t="s">
        <v>908</v>
      </c>
      <c r="E90" s="269">
        <f>SUM(C90)</f>
        <v>9000.44</v>
      </c>
      <c r="F90" s="275"/>
      <c r="G90" s="240"/>
      <c r="H90" s="241"/>
      <c r="I90" s="240">
        <v>600640</v>
      </c>
      <c r="J90" s="243">
        <f t="shared" si="6"/>
        <v>7759.0000000000009</v>
      </c>
      <c r="K90" s="251">
        <f t="shared" ref="K90:K101" si="7">J90*0.16</f>
        <v>1241.4400000000003</v>
      </c>
      <c r="L90" s="252"/>
      <c r="M90" s="252"/>
    </row>
    <row r="91" spans="1:13" ht="15" customHeight="1" thickBot="1">
      <c r="A91" s="253" t="s">
        <v>390</v>
      </c>
      <c r="B91" s="307" t="s">
        <v>682</v>
      </c>
      <c r="C91" s="256">
        <v>35999.440000000002</v>
      </c>
      <c r="D91" s="253" t="s">
        <v>908</v>
      </c>
      <c r="E91" s="256">
        <f>SUM(C91:D91)</f>
        <v>35999.440000000002</v>
      </c>
      <c r="F91" s="257">
        <f>SUM(E88:E91)</f>
        <v>47482.28</v>
      </c>
      <c r="G91" s="258"/>
      <c r="H91" s="259"/>
      <c r="I91" s="258">
        <v>600623</v>
      </c>
      <c r="J91" s="260">
        <f t="shared" si="6"/>
        <v>31034.000000000004</v>
      </c>
      <c r="K91" s="261">
        <f t="shared" si="7"/>
        <v>4965.4400000000005</v>
      </c>
      <c r="L91" s="262"/>
      <c r="M91" s="252"/>
    </row>
    <row r="92" spans="1:13" ht="15" customHeight="1">
      <c r="A92" s="247" t="s">
        <v>383</v>
      </c>
      <c r="B92" s="303" t="s">
        <v>820</v>
      </c>
      <c r="C92" s="268">
        <v>1241.2</v>
      </c>
      <c r="D92" s="247" t="s">
        <v>910</v>
      </c>
      <c r="E92" s="250">
        <f>SUM(C92)</f>
        <v>1241.2</v>
      </c>
      <c r="F92" s="275"/>
      <c r="G92" s="240"/>
      <c r="H92" s="241"/>
      <c r="I92" s="240">
        <v>803001</v>
      </c>
      <c r="J92" s="243">
        <f t="shared" si="6"/>
        <v>1070</v>
      </c>
      <c r="K92" s="251">
        <f t="shared" si="7"/>
        <v>171.20000000000002</v>
      </c>
      <c r="L92" s="252"/>
      <c r="M92" s="252"/>
    </row>
    <row r="93" spans="1:13" ht="15" customHeight="1">
      <c r="A93" s="247" t="s">
        <v>141</v>
      </c>
      <c r="B93" s="292" t="s">
        <v>644</v>
      </c>
      <c r="C93" s="264">
        <v>6299.96</v>
      </c>
      <c r="D93" s="247" t="s">
        <v>910</v>
      </c>
      <c r="E93" s="250">
        <f>SUM(C93)</f>
        <v>6299.96</v>
      </c>
      <c r="F93" s="275"/>
      <c r="G93" s="240"/>
      <c r="H93" s="241"/>
      <c r="I93" s="240">
        <v>600684</v>
      </c>
      <c r="J93" s="243">
        <f t="shared" si="6"/>
        <v>5431</v>
      </c>
      <c r="K93" s="251">
        <f t="shared" si="7"/>
        <v>868.96</v>
      </c>
      <c r="L93" s="252"/>
      <c r="M93" s="252"/>
    </row>
    <row r="94" spans="1:13" ht="15" customHeight="1">
      <c r="A94" s="247" t="s">
        <v>457</v>
      </c>
      <c r="B94" s="292" t="s">
        <v>826</v>
      </c>
      <c r="C94" s="264">
        <v>8181.48</v>
      </c>
      <c r="D94" s="247" t="s">
        <v>910</v>
      </c>
      <c r="E94" s="250">
        <f>SUM(C94)</f>
        <v>8181.48</v>
      </c>
      <c r="F94" s="237"/>
      <c r="G94" s="240"/>
      <c r="H94" s="241"/>
      <c r="I94" s="240">
        <v>600691</v>
      </c>
      <c r="J94" s="243">
        <f t="shared" si="6"/>
        <v>7053</v>
      </c>
      <c r="K94" s="251">
        <f t="shared" si="7"/>
        <v>1128.48</v>
      </c>
      <c r="L94" s="252"/>
      <c r="M94" s="252"/>
    </row>
    <row r="95" spans="1:13" ht="15" customHeight="1">
      <c r="A95" s="247" t="s">
        <v>136</v>
      </c>
      <c r="B95" s="292" t="s">
        <v>57</v>
      </c>
      <c r="C95" s="264">
        <v>9000.44</v>
      </c>
      <c r="D95" s="247" t="s">
        <v>910</v>
      </c>
      <c r="E95" s="239"/>
      <c r="F95" s="237"/>
      <c r="G95" s="240"/>
      <c r="H95" s="241"/>
      <c r="I95" s="240"/>
      <c r="J95" s="243"/>
      <c r="K95" s="251"/>
      <c r="L95" s="252"/>
      <c r="M95" s="252"/>
    </row>
    <row r="96" spans="1:13" ht="15" customHeight="1">
      <c r="A96" s="247" t="s">
        <v>136</v>
      </c>
      <c r="B96" s="292" t="s">
        <v>81</v>
      </c>
      <c r="C96" s="264">
        <v>9000.44</v>
      </c>
      <c r="D96" s="247" t="s">
        <v>910</v>
      </c>
      <c r="E96" s="239"/>
      <c r="F96" s="237"/>
      <c r="G96" s="240"/>
      <c r="H96" s="241"/>
      <c r="I96" s="240"/>
      <c r="J96" s="243"/>
      <c r="K96" s="251"/>
      <c r="L96" s="252"/>
      <c r="M96" s="252"/>
    </row>
    <row r="97" spans="1:13" ht="15" customHeight="1">
      <c r="A97" s="247" t="s">
        <v>136</v>
      </c>
      <c r="B97" s="292" t="s">
        <v>821</v>
      </c>
      <c r="C97" s="264">
        <v>18128.12</v>
      </c>
      <c r="D97" s="247" t="s">
        <v>910</v>
      </c>
      <c r="E97" s="239"/>
      <c r="F97" s="237"/>
      <c r="G97" s="240"/>
      <c r="H97" s="241"/>
      <c r="I97" s="240"/>
      <c r="J97" s="243"/>
      <c r="K97" s="251"/>
      <c r="L97" s="252"/>
      <c r="M97" s="252"/>
    </row>
    <row r="98" spans="1:13" ht="15" customHeight="1">
      <c r="A98" s="247" t="s">
        <v>136</v>
      </c>
      <c r="B98" s="292" t="s">
        <v>825</v>
      </c>
      <c r="C98" s="264">
        <v>18128.12</v>
      </c>
      <c r="D98" s="247" t="s">
        <v>910</v>
      </c>
      <c r="E98" s="250"/>
      <c r="F98" s="237"/>
      <c r="G98" s="240"/>
      <c r="H98" s="241"/>
      <c r="I98" s="240"/>
      <c r="J98" s="243"/>
      <c r="K98" s="251"/>
      <c r="L98" s="252"/>
      <c r="M98" s="252"/>
    </row>
    <row r="99" spans="1:13" ht="15" customHeight="1">
      <c r="A99" s="247" t="s">
        <v>136</v>
      </c>
      <c r="B99" s="292" t="s">
        <v>827</v>
      </c>
      <c r="C99" s="264">
        <v>18128.12</v>
      </c>
      <c r="D99" s="247" t="s">
        <v>910</v>
      </c>
      <c r="E99" s="239"/>
      <c r="F99" s="237"/>
      <c r="G99" s="240"/>
      <c r="H99" s="241"/>
      <c r="I99" s="240"/>
      <c r="J99" s="243"/>
      <c r="K99" s="251"/>
      <c r="L99" s="252"/>
      <c r="M99" s="252"/>
    </row>
    <row r="100" spans="1:13" ht="15" customHeight="1">
      <c r="A100" s="247" t="s">
        <v>136</v>
      </c>
      <c r="B100" s="277" t="s">
        <v>828</v>
      </c>
      <c r="C100" s="250">
        <v>18128.12</v>
      </c>
      <c r="D100" s="247" t="s">
        <v>910</v>
      </c>
      <c r="E100" s="250">
        <f>SUM(C95:C100)</f>
        <v>90513.359999999986</v>
      </c>
      <c r="F100" s="237"/>
      <c r="G100" s="240"/>
      <c r="H100" s="241"/>
      <c r="I100" s="240">
        <v>600640</v>
      </c>
      <c r="J100" s="243">
        <f>E100/1.16</f>
        <v>78028.758620689652</v>
      </c>
      <c r="K100" s="251">
        <f t="shared" si="7"/>
        <v>12484.601379310345</v>
      </c>
      <c r="L100" s="252"/>
      <c r="M100" s="252"/>
    </row>
    <row r="101" spans="1:13" ht="15" customHeight="1" thickBot="1">
      <c r="A101" s="253" t="s">
        <v>390</v>
      </c>
      <c r="B101" s="307" t="s">
        <v>824</v>
      </c>
      <c r="C101" s="256">
        <v>35999.440000000002</v>
      </c>
      <c r="D101" s="253" t="s">
        <v>910</v>
      </c>
      <c r="E101" s="270">
        <f>SUM(C101)</f>
        <v>35999.440000000002</v>
      </c>
      <c r="F101" s="257">
        <f>SUM(E92:E101)</f>
        <v>142235.44</v>
      </c>
      <c r="G101" s="258"/>
      <c r="H101" s="259"/>
      <c r="I101" s="258">
        <v>600623</v>
      </c>
      <c r="J101" s="260">
        <f>E101/1.16</f>
        <v>31034.000000000004</v>
      </c>
      <c r="K101" s="261">
        <f t="shared" si="7"/>
        <v>4965.4400000000005</v>
      </c>
      <c r="L101" s="262"/>
      <c r="M101" s="252"/>
    </row>
    <row r="102" spans="1:13" ht="15" customHeight="1">
      <c r="A102" s="325" t="s">
        <v>829</v>
      </c>
      <c r="B102" s="325"/>
      <c r="C102" s="326">
        <v>-11544.06</v>
      </c>
      <c r="D102" s="247" t="s">
        <v>895</v>
      </c>
      <c r="E102" s="269"/>
      <c r="F102" s="275">
        <f>C102</f>
        <v>-11544.06</v>
      </c>
      <c r="G102" s="240"/>
      <c r="H102" s="241"/>
      <c r="I102" s="240">
        <v>700064</v>
      </c>
      <c r="J102" s="243">
        <f>F102/1.16</f>
        <v>-9951.7758620689656</v>
      </c>
      <c r="K102" s="251">
        <f>J102*0.16</f>
        <v>-1592.2841379310346</v>
      </c>
      <c r="L102" s="252"/>
      <c r="M102" s="252"/>
    </row>
    <row r="103" spans="1:13" ht="15" customHeight="1">
      <c r="A103" s="325" t="s">
        <v>829</v>
      </c>
      <c r="B103" s="325"/>
      <c r="C103" s="326">
        <v>-1482.48</v>
      </c>
      <c r="D103" s="247" t="s">
        <v>897</v>
      </c>
      <c r="E103" s="269"/>
      <c r="F103" s="275">
        <f t="shared" ref="F103:F110" si="8">C103</f>
        <v>-1482.48</v>
      </c>
      <c r="G103" s="240"/>
      <c r="H103" s="241"/>
      <c r="I103" s="240">
        <v>700064</v>
      </c>
      <c r="J103" s="243">
        <f t="shared" ref="J103:J110" si="9">F103/1.16</f>
        <v>-1278</v>
      </c>
      <c r="K103" s="251">
        <f t="shared" ref="K103:K110" si="10">J103*0.16</f>
        <v>-204.48000000000002</v>
      </c>
      <c r="L103" s="252"/>
      <c r="M103" s="252"/>
    </row>
    <row r="104" spans="1:13" ht="15" customHeight="1">
      <c r="A104" s="325" t="s">
        <v>829</v>
      </c>
      <c r="B104" s="325"/>
      <c r="C104" s="326">
        <v>-1160</v>
      </c>
      <c r="D104" s="247" t="s">
        <v>899</v>
      </c>
      <c r="E104" s="269"/>
      <c r="F104" s="275">
        <f t="shared" si="8"/>
        <v>-1160</v>
      </c>
      <c r="G104" s="240"/>
      <c r="H104" s="241"/>
      <c r="I104" s="240">
        <v>700064</v>
      </c>
      <c r="J104" s="243">
        <f t="shared" si="9"/>
        <v>-1000.0000000000001</v>
      </c>
      <c r="K104" s="251">
        <f t="shared" si="10"/>
        <v>-160.00000000000003</v>
      </c>
      <c r="L104" s="252"/>
      <c r="M104" s="252"/>
    </row>
    <row r="105" spans="1:13" ht="15" customHeight="1">
      <c r="A105" s="325" t="s">
        <v>829</v>
      </c>
      <c r="B105" s="277"/>
      <c r="C105" s="326">
        <v>-2320</v>
      </c>
      <c r="D105" s="247" t="s">
        <v>898</v>
      </c>
      <c r="E105" s="269"/>
      <c r="F105" s="275">
        <f t="shared" si="8"/>
        <v>-2320</v>
      </c>
      <c r="G105" s="240"/>
      <c r="H105" s="241"/>
      <c r="I105" s="240">
        <v>700064</v>
      </c>
      <c r="J105" s="243">
        <f t="shared" si="9"/>
        <v>-2000.0000000000002</v>
      </c>
      <c r="K105" s="251">
        <f t="shared" si="10"/>
        <v>-320.00000000000006</v>
      </c>
      <c r="L105" s="252"/>
      <c r="M105" s="252"/>
    </row>
    <row r="106" spans="1:13" ht="15" customHeight="1">
      <c r="A106" s="325" t="s">
        <v>829</v>
      </c>
      <c r="B106" s="277"/>
      <c r="C106" s="327">
        <v>-858.34</v>
      </c>
      <c r="D106" s="247" t="s">
        <v>901</v>
      </c>
      <c r="E106" s="269"/>
      <c r="F106" s="275">
        <f t="shared" si="8"/>
        <v>-858.34</v>
      </c>
      <c r="G106" s="240"/>
      <c r="H106" s="241"/>
      <c r="I106" s="240">
        <v>700064</v>
      </c>
      <c r="J106" s="243">
        <f t="shared" si="9"/>
        <v>-739.94827586206907</v>
      </c>
      <c r="K106" s="251">
        <f t="shared" si="10"/>
        <v>-118.39172413793105</v>
      </c>
      <c r="L106" s="252"/>
      <c r="M106" s="252"/>
    </row>
    <row r="107" spans="1:13" ht="15" customHeight="1">
      <c r="A107" s="325" t="s">
        <v>829</v>
      </c>
      <c r="B107" s="277"/>
      <c r="C107" s="326">
        <v>-5766.95</v>
      </c>
      <c r="D107" s="247" t="s">
        <v>900</v>
      </c>
      <c r="E107" s="269"/>
      <c r="F107" s="275">
        <f t="shared" si="8"/>
        <v>-5766.95</v>
      </c>
      <c r="G107" s="240"/>
      <c r="H107" s="241"/>
      <c r="I107" s="240">
        <v>700064</v>
      </c>
      <c r="J107" s="243">
        <f t="shared" si="9"/>
        <v>-4971.5086206896558</v>
      </c>
      <c r="K107" s="251">
        <f t="shared" si="10"/>
        <v>-795.44137931034493</v>
      </c>
      <c r="L107" s="252"/>
      <c r="M107" s="252"/>
    </row>
    <row r="108" spans="1:13" ht="15" customHeight="1">
      <c r="A108" s="325" t="s">
        <v>829</v>
      </c>
      <c r="B108" s="277"/>
      <c r="C108" s="327">
        <v>-406</v>
      </c>
      <c r="D108" s="247" t="s">
        <v>893</v>
      </c>
      <c r="E108" s="250"/>
      <c r="F108" s="275">
        <f t="shared" si="8"/>
        <v>-406</v>
      </c>
      <c r="G108" s="240"/>
      <c r="H108" s="241"/>
      <c r="I108" s="240">
        <v>700064</v>
      </c>
      <c r="J108" s="243">
        <f t="shared" si="9"/>
        <v>-350</v>
      </c>
      <c r="K108" s="251">
        <f t="shared" si="10"/>
        <v>-56</v>
      </c>
      <c r="L108" s="252"/>
      <c r="M108" s="252"/>
    </row>
    <row r="109" spans="1:13" ht="15" customHeight="1">
      <c r="A109" s="325" t="s">
        <v>829</v>
      </c>
      <c r="B109" s="277"/>
      <c r="C109" s="327">
        <v>-406</v>
      </c>
      <c r="D109" s="247" t="s">
        <v>894</v>
      </c>
      <c r="E109" s="250"/>
      <c r="F109" s="275">
        <f t="shared" si="8"/>
        <v>-406</v>
      </c>
      <c r="G109" s="240"/>
      <c r="H109" s="241"/>
      <c r="I109" s="240">
        <v>700064</v>
      </c>
      <c r="J109" s="243">
        <f t="shared" si="9"/>
        <v>-350</v>
      </c>
      <c r="K109" s="251">
        <f t="shared" si="10"/>
        <v>-56</v>
      </c>
      <c r="L109" s="252"/>
      <c r="M109" s="252"/>
    </row>
    <row r="110" spans="1:13" ht="15" customHeight="1">
      <c r="A110" s="325" t="s">
        <v>829</v>
      </c>
      <c r="B110" s="277"/>
      <c r="C110" s="326">
        <v>-10511.66</v>
      </c>
      <c r="D110" s="247" t="s">
        <v>896</v>
      </c>
      <c r="E110" s="250"/>
      <c r="F110" s="275">
        <f t="shared" si="8"/>
        <v>-10511.66</v>
      </c>
      <c r="G110" s="240"/>
      <c r="H110" s="241"/>
      <c r="I110" s="240">
        <v>700064</v>
      </c>
      <c r="J110" s="243">
        <f t="shared" si="9"/>
        <v>-9061.7758620689656</v>
      </c>
      <c r="K110" s="251">
        <f t="shared" si="10"/>
        <v>-1449.8841379310345</v>
      </c>
      <c r="L110" s="252"/>
      <c r="M110" s="252"/>
    </row>
    <row r="111" spans="1:13" ht="15" customHeight="1">
      <c r="A111" s="325"/>
      <c r="B111" s="277"/>
      <c r="C111" s="250"/>
      <c r="D111" s="273"/>
      <c r="E111" s="250"/>
      <c r="F111" s="275"/>
      <c r="G111" s="240"/>
      <c r="H111" s="241"/>
      <c r="I111" s="240"/>
      <c r="J111" s="243"/>
      <c r="K111" s="251"/>
      <c r="L111" s="252"/>
      <c r="M111" s="252"/>
    </row>
    <row r="112" spans="1:13" ht="15" customHeight="1">
      <c r="A112" s="325"/>
      <c r="B112" s="242"/>
      <c r="C112" s="240"/>
      <c r="D112" s="281"/>
      <c r="E112" s="250"/>
      <c r="F112" s="237"/>
      <c r="G112" s="240"/>
      <c r="H112" s="241"/>
      <c r="I112" s="240"/>
      <c r="J112" s="243"/>
      <c r="K112" s="251"/>
      <c r="L112" s="252"/>
      <c r="M112" s="252"/>
    </row>
    <row r="113" spans="1:13" ht="15" customHeight="1">
      <c r="A113" s="325"/>
      <c r="B113" s="242"/>
      <c r="C113" s="281">
        <f>SUM(C6:C112)</f>
        <v>297352.39000000013</v>
      </c>
      <c r="D113" s="281"/>
      <c r="E113" s="281"/>
      <c r="F113" s="281">
        <f>SUM(F6:F112)</f>
        <v>297352.39</v>
      </c>
      <c r="G113" s="281"/>
      <c r="H113" s="282">
        <f>SUM(H6:H112)</f>
        <v>0</v>
      </c>
      <c r="I113" s="281"/>
      <c r="J113" s="281">
        <f>SUM(J6:J112)</f>
        <v>256338.26724137928</v>
      </c>
      <c r="K113" s="281">
        <f>SUM(K6:K112)</f>
        <v>41014.122758620688</v>
      </c>
      <c r="L113" s="281"/>
      <c r="M113" s="283"/>
    </row>
    <row r="114" spans="1:13" ht="15" customHeight="1">
      <c r="A114" s="278"/>
      <c r="B114" s="242"/>
      <c r="C114" s="240"/>
      <c r="D114" s="281"/>
      <c r="E114" s="281"/>
      <c r="F114" s="237"/>
      <c r="G114" s="240"/>
      <c r="H114" s="241"/>
      <c r="I114" s="240"/>
      <c r="J114" s="243"/>
      <c r="K114" s="251"/>
      <c r="L114" s="252"/>
      <c r="M114" s="252"/>
    </row>
    <row r="115" spans="1:13" ht="15" customHeight="1">
      <c r="A115" s="284"/>
      <c r="B115" s="273"/>
      <c r="C115" s="273"/>
      <c r="D115" s="285"/>
      <c r="E115" s="240"/>
      <c r="F115" s="240"/>
      <c r="G115" s="240"/>
      <c r="H115" s="241"/>
      <c r="I115" s="240"/>
      <c r="J115" s="243"/>
      <c r="K115" s="251"/>
      <c r="L115" s="252"/>
      <c r="M115" s="252"/>
    </row>
    <row r="116" spans="1:13" ht="15.75">
      <c r="A116" s="284"/>
      <c r="B116" s="273"/>
      <c r="C116" s="273"/>
      <c r="D116" s="281"/>
      <c r="E116" s="281"/>
      <c r="F116" s="281"/>
      <c r="G116" s="295"/>
      <c r="H116" s="282"/>
      <c r="I116" s="281"/>
      <c r="J116" s="281"/>
      <c r="K116" s="281"/>
      <c r="L116" s="286"/>
      <c r="M116" s="252"/>
    </row>
    <row r="117" spans="1:13" ht="16.5" thickBot="1">
      <c r="A117" s="284"/>
      <c r="B117" s="273"/>
      <c r="C117" s="273"/>
      <c r="D117" s="250"/>
      <c r="E117" s="330" t="s">
        <v>920</v>
      </c>
      <c r="F117" s="331">
        <v>42776</v>
      </c>
      <c r="G117" s="332">
        <v>745898.89</v>
      </c>
      <c r="H117" s="287"/>
      <c r="I117" s="239"/>
      <c r="J117" s="239"/>
      <c r="K117" s="252"/>
      <c r="L117" s="252"/>
      <c r="M117" s="288"/>
    </row>
    <row r="118" spans="1:13" ht="16.5" thickBot="1">
      <c r="A118" s="284"/>
      <c r="B118" s="273"/>
      <c r="C118" s="273"/>
      <c r="D118" s="250"/>
      <c r="E118" s="330" t="s">
        <v>921</v>
      </c>
      <c r="F118" s="331">
        <v>42776</v>
      </c>
      <c r="G118" s="332">
        <v>297352.39</v>
      </c>
      <c r="H118" s="287"/>
      <c r="I118" s="239"/>
      <c r="J118" s="289" t="s">
        <v>551</v>
      </c>
      <c r="K118" s="290">
        <f>J113+K113-F113</f>
        <v>0</v>
      </c>
      <c r="L118" s="252"/>
      <c r="M118" s="288"/>
    </row>
    <row r="119" spans="1:13" ht="15.75">
      <c r="A119" s="284"/>
      <c r="B119" s="273"/>
      <c r="C119" s="239"/>
      <c r="D119" s="252"/>
      <c r="E119" s="239"/>
      <c r="F119" s="239"/>
      <c r="G119" s="252"/>
      <c r="H119" s="287"/>
      <c r="I119" s="239"/>
      <c r="J119" s="239"/>
      <c r="K119" s="252"/>
      <c r="L119" s="252"/>
      <c r="M119" s="288"/>
    </row>
    <row r="120" spans="1:13" ht="15.75">
      <c r="A120" s="284"/>
      <c r="B120" s="273"/>
      <c r="C120" s="273"/>
      <c r="D120" s="250"/>
      <c r="E120" s="239"/>
      <c r="F120" s="239"/>
      <c r="G120" s="239"/>
      <c r="H120" s="287"/>
      <c r="I120" s="239"/>
      <c r="J120" s="239"/>
      <c r="K120" s="252"/>
      <c r="L120" s="252"/>
      <c r="M120" s="288"/>
    </row>
    <row r="121" spans="1:13" ht="15.75">
      <c r="A121" s="284"/>
      <c r="B121" s="273"/>
      <c r="C121" s="273"/>
      <c r="D121" s="250"/>
      <c r="E121" s="239"/>
      <c r="F121" s="239"/>
      <c r="G121" s="239"/>
      <c r="H121" s="287"/>
      <c r="I121" s="239"/>
      <c r="J121" s="239"/>
      <c r="K121" s="252"/>
      <c r="L121" s="252"/>
      <c r="M121" s="288"/>
    </row>
    <row r="122" spans="1:13" ht="15.75">
      <c r="A122" s="284"/>
      <c r="B122" s="273"/>
      <c r="C122" s="273"/>
      <c r="D122" s="291"/>
      <c r="E122" s="292"/>
      <c r="F122" s="292"/>
      <c r="G122" s="292"/>
      <c r="H122" s="293"/>
      <c r="I122" s="292"/>
      <c r="J122" s="292"/>
      <c r="K122" s="288"/>
      <c r="L122" s="288"/>
      <c r="M122" s="288"/>
    </row>
    <row r="123" spans="1:13" ht="15.75">
      <c r="A123" s="284"/>
      <c r="B123" s="273"/>
      <c r="C123" s="273"/>
      <c r="D123" s="291"/>
      <c r="E123" s="292"/>
      <c r="F123" s="292"/>
      <c r="G123" s="292"/>
      <c r="H123" s="293"/>
      <c r="I123" s="292"/>
      <c r="J123" s="292"/>
      <c r="K123" s="288"/>
      <c r="L123" s="288"/>
      <c r="M123" s="288"/>
    </row>
    <row r="124" spans="1:13" ht="15.75">
      <c r="A124" s="294"/>
      <c r="B124" s="239" t="s">
        <v>25</v>
      </c>
      <c r="C124" s="239"/>
      <c r="D124" s="239"/>
      <c r="E124" s="240"/>
      <c r="F124" s="240"/>
      <c r="G124" s="240"/>
      <c r="H124" s="241"/>
      <c r="I124" s="240"/>
      <c r="J124" s="240"/>
      <c r="K124" s="295"/>
      <c r="L124" s="252"/>
      <c r="M124" s="252"/>
    </row>
    <row r="125" spans="1:13" ht="15.75">
      <c r="A125" s="296"/>
      <c r="B125" s="239" t="s">
        <v>127</v>
      </c>
      <c r="C125" s="239"/>
      <c r="D125" s="239"/>
      <c r="E125" s="240"/>
      <c r="F125" s="240"/>
      <c r="G125" s="240"/>
      <c r="H125" s="241"/>
      <c r="I125" s="240"/>
      <c r="J125" s="240"/>
      <c r="K125" s="295"/>
      <c r="L125" s="252"/>
      <c r="M125" s="252"/>
    </row>
    <row r="126" spans="1:13" ht="15.75">
      <c r="A126" s="297"/>
      <c r="B126" s="239" t="s">
        <v>161</v>
      </c>
      <c r="C126" s="239"/>
      <c r="D126" s="239"/>
      <c r="E126" s="240"/>
      <c r="F126" s="240"/>
      <c r="G126" s="240"/>
      <c r="H126" s="241"/>
      <c r="I126" s="240"/>
      <c r="J126" s="240"/>
      <c r="K126" s="295"/>
      <c r="L126" s="252"/>
      <c r="M126" s="252"/>
    </row>
    <row r="127" spans="1:13" ht="15.75">
      <c r="A127" s="239"/>
      <c r="B127" s="239"/>
      <c r="C127" s="239"/>
      <c r="D127" s="239"/>
      <c r="E127" s="240"/>
      <c r="F127" s="240"/>
      <c r="G127" s="240"/>
      <c r="H127" s="241"/>
      <c r="I127" s="240"/>
      <c r="J127" s="240"/>
      <c r="K127" s="295"/>
      <c r="L127" s="252"/>
      <c r="M127" s="252"/>
    </row>
    <row r="128" spans="1:13" ht="15.75">
      <c r="A128" s="239"/>
      <c r="B128" s="239"/>
      <c r="C128" s="239"/>
      <c r="D128" s="239"/>
      <c r="E128" s="240"/>
      <c r="F128" s="240"/>
      <c r="G128" s="240"/>
      <c r="H128" s="241"/>
      <c r="I128" s="240"/>
      <c r="J128" s="240"/>
      <c r="K128" s="295"/>
      <c r="L128" s="252"/>
      <c r="M128" s="252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  <row r="216" spans="11:13">
      <c r="K216" s="45"/>
      <c r="L216" s="49"/>
      <c r="M216" s="49"/>
    </row>
    <row r="217" spans="11:13">
      <c r="K217" s="45"/>
      <c r="L217" s="49"/>
      <c r="M217" s="49"/>
    </row>
    <row r="218" spans="11:13">
      <c r="K218" s="45"/>
      <c r="L218" s="49"/>
      <c r="M218" s="49"/>
    </row>
    <row r="219" spans="11:13">
      <c r="K219" s="45"/>
      <c r="L219" s="49"/>
      <c r="M219" s="49"/>
    </row>
    <row r="220" spans="11:13">
      <c r="K220" s="45"/>
      <c r="L220" s="49"/>
      <c r="M220" s="49"/>
    </row>
    <row r="221" spans="11:13">
      <c r="K221" s="45"/>
      <c r="L221" s="49"/>
      <c r="M221" s="49"/>
    </row>
    <row r="222" spans="11:13">
      <c r="K222" s="45"/>
      <c r="L222" s="49"/>
      <c r="M222" s="49"/>
    </row>
  </sheetData>
  <autoFilter ref="A5:L116"/>
  <mergeCells count="2">
    <mergeCell ref="A4:D4"/>
    <mergeCell ref="I3:K3"/>
  </mergeCells>
  <phoneticPr fontId="0" type="noConversion"/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80"/>
  <sheetViews>
    <sheetView zoomScale="96" zoomScaleNormal="96" workbookViewId="0">
      <selection activeCell="D12" sqref="D12"/>
    </sheetView>
  </sheetViews>
  <sheetFormatPr baseColWidth="10" defaultRowHeight="15.75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240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>
      <c r="A1" s="239"/>
      <c r="B1" s="239"/>
      <c r="C1" s="239"/>
      <c r="D1" s="240" t="s">
        <v>5546</v>
      </c>
      <c r="E1" s="240"/>
      <c r="F1" s="240"/>
      <c r="G1" s="240"/>
      <c r="H1" s="533"/>
      <c r="I1" s="939"/>
      <c r="J1" s="939"/>
      <c r="K1" s="939"/>
      <c r="L1" s="239"/>
      <c r="M1" s="239"/>
    </row>
    <row r="2" spans="1:13">
      <c r="A2" s="239"/>
      <c r="B2" s="239"/>
      <c r="C2" s="239"/>
      <c r="D2" s="240"/>
      <c r="E2" s="240"/>
      <c r="F2" s="240"/>
      <c r="G2" s="240"/>
      <c r="H2" s="533"/>
      <c r="I2" s="939"/>
      <c r="J2" s="939"/>
      <c r="K2" s="939"/>
      <c r="L2" s="239"/>
      <c r="M2" s="239"/>
    </row>
    <row r="3" spans="1:13">
      <c r="A3" s="939"/>
      <c r="B3" s="939"/>
      <c r="C3" s="939"/>
      <c r="D3" s="939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939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939"/>
      <c r="L5" s="239"/>
      <c r="M5" s="239"/>
    </row>
    <row r="6" spans="1:13" ht="24" customHeight="1" thickBot="1">
      <c r="A6" s="914" t="s">
        <v>3895</v>
      </c>
      <c r="B6" s="495" t="s">
        <v>5459</v>
      </c>
      <c r="C6" s="490">
        <v>-13170.64</v>
      </c>
      <c r="D6" s="362" t="s">
        <v>5523</v>
      </c>
      <c r="E6" s="525"/>
      <c r="F6" s="526">
        <f>SUM(C6:E6)</f>
        <v>-13170.64</v>
      </c>
      <c r="G6" s="527"/>
      <c r="H6" s="537"/>
      <c r="I6" s="527">
        <v>600617</v>
      </c>
      <c r="J6" s="714">
        <f>F6/1.16</f>
        <v>-11354</v>
      </c>
      <c r="K6" s="529">
        <f>J6*0.16</f>
        <v>-1816.64</v>
      </c>
      <c r="L6" s="602"/>
      <c r="M6" s="252"/>
    </row>
    <row r="7" spans="1:13" ht="24" customHeight="1" thickBot="1">
      <c r="A7" s="915" t="s">
        <v>457</v>
      </c>
      <c r="B7" s="577" t="s">
        <v>5460</v>
      </c>
      <c r="C7" s="452">
        <v>-1740</v>
      </c>
      <c r="D7" s="372" t="s">
        <v>5526</v>
      </c>
      <c r="E7" s="543"/>
      <c r="F7" s="544">
        <f>SUM(C7:E7)</f>
        <v>-1740</v>
      </c>
      <c r="G7" s="545"/>
      <c r="H7" s="546"/>
      <c r="I7" s="545">
        <v>600691</v>
      </c>
      <c r="J7" s="714">
        <f>F7/1.16</f>
        <v>-1500</v>
      </c>
      <c r="K7" s="529">
        <f>J7*0.16</f>
        <v>-240</v>
      </c>
      <c r="L7" s="602"/>
      <c r="M7" s="252"/>
    </row>
    <row r="8" spans="1:13" ht="18.75" customHeight="1">
      <c r="A8" s="909" t="s">
        <v>457</v>
      </c>
      <c r="B8" s="443" t="s">
        <v>5461</v>
      </c>
      <c r="C8" s="446">
        <v>1241.2</v>
      </c>
      <c r="D8" s="339" t="s">
        <v>5502</v>
      </c>
      <c r="E8" s="520"/>
      <c r="F8" s="521"/>
      <c r="G8" s="522"/>
      <c r="H8" s="533"/>
      <c r="I8" s="522"/>
      <c r="J8" s="715"/>
      <c r="K8" s="524"/>
      <c r="L8" s="602"/>
      <c r="M8" s="252"/>
    </row>
    <row r="9" spans="1:13" ht="18.75" customHeight="1">
      <c r="A9" s="909" t="s">
        <v>134</v>
      </c>
      <c r="B9" s="443" t="s">
        <v>5462</v>
      </c>
      <c r="C9" s="446">
        <v>1241.2</v>
      </c>
      <c r="D9" s="339" t="s">
        <v>5502</v>
      </c>
      <c r="E9" s="520"/>
      <c r="F9" s="521"/>
      <c r="G9" s="522"/>
      <c r="H9" s="533"/>
      <c r="I9" s="522"/>
      <c r="J9" s="715"/>
      <c r="K9" s="524"/>
      <c r="L9" s="602"/>
      <c r="M9" s="252"/>
    </row>
    <row r="10" spans="1:13" ht="18.75" customHeight="1">
      <c r="A10" s="909" t="s">
        <v>457</v>
      </c>
      <c r="B10" s="443" t="s">
        <v>5463</v>
      </c>
      <c r="C10" s="446">
        <v>1241.2</v>
      </c>
      <c r="D10" s="339" t="s">
        <v>5502</v>
      </c>
      <c r="E10" s="520">
        <f>SUM(C8:C10)</f>
        <v>3723.6000000000004</v>
      </c>
      <c r="F10" s="521"/>
      <c r="G10" s="522"/>
      <c r="H10" s="533"/>
      <c r="I10" s="522">
        <v>803001</v>
      </c>
      <c r="J10" s="715">
        <f>E10/1.16</f>
        <v>3210.0000000000005</v>
      </c>
      <c r="K10" s="524">
        <f>J10*0.16</f>
        <v>513.60000000000014</v>
      </c>
      <c r="L10" s="602"/>
      <c r="M10" s="252"/>
    </row>
    <row r="11" spans="1:13" ht="18.75" customHeight="1">
      <c r="A11" s="909" t="s">
        <v>2905</v>
      </c>
      <c r="B11" s="494" t="s">
        <v>5449</v>
      </c>
      <c r="C11" s="353">
        <v>4499.6400000000003</v>
      </c>
      <c r="D11" s="339" t="s">
        <v>5502</v>
      </c>
      <c r="E11" s="520"/>
      <c r="F11" s="521"/>
      <c r="G11" s="522"/>
      <c r="H11" s="533"/>
      <c r="I11" s="522"/>
      <c r="J11" s="715"/>
      <c r="K11" s="524"/>
      <c r="L11" s="602"/>
      <c r="M11" s="252"/>
    </row>
    <row r="12" spans="1:13" ht="18.75" customHeight="1">
      <c r="A12" s="909" t="s">
        <v>2905</v>
      </c>
      <c r="B12" s="494" t="s">
        <v>5450</v>
      </c>
      <c r="C12" s="353">
        <v>4499.6400000000003</v>
      </c>
      <c r="D12" s="339" t="s">
        <v>5502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8.75" customHeight="1">
      <c r="A13" s="909" t="s">
        <v>2905</v>
      </c>
      <c r="B13" s="494" t="s">
        <v>5451</v>
      </c>
      <c r="C13" s="353">
        <v>4499.6400000000003</v>
      </c>
      <c r="D13" s="339" t="s">
        <v>5502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8.75" customHeight="1">
      <c r="A14" s="909" t="s">
        <v>2905</v>
      </c>
      <c r="B14" s="494" t="s">
        <v>5488</v>
      </c>
      <c r="C14" s="353">
        <v>11699.76</v>
      </c>
      <c r="D14" s="339" t="s">
        <v>5502</v>
      </c>
      <c r="E14" s="520">
        <f>SUM(C11:C14)</f>
        <v>25198.68</v>
      </c>
      <c r="F14" s="521"/>
      <c r="G14" s="522"/>
      <c r="H14" s="533"/>
      <c r="I14" s="522">
        <v>600616</v>
      </c>
      <c r="J14" s="715">
        <f t="shared" ref="J14:J51" si="0">E14/1.16</f>
        <v>21723</v>
      </c>
      <c r="K14" s="524">
        <f t="shared" ref="K14:K68" si="1">J14*0.16</f>
        <v>3475.6800000000003</v>
      </c>
      <c r="L14" s="602"/>
      <c r="M14" s="252"/>
    </row>
    <row r="15" spans="1:13" ht="18.75" customHeight="1" thickBot="1">
      <c r="A15" s="914" t="s">
        <v>141</v>
      </c>
      <c r="B15" s="495" t="s">
        <v>5490</v>
      </c>
      <c r="C15" s="363">
        <v>13500.08</v>
      </c>
      <c r="D15" s="362" t="s">
        <v>5502</v>
      </c>
      <c r="E15" s="525">
        <f>SUM(C15:D15)</f>
        <v>13500.08</v>
      </c>
      <c r="F15" s="526">
        <f>SUM(E9:E15)</f>
        <v>42422.36</v>
      </c>
      <c r="G15" s="527"/>
      <c r="H15" s="537"/>
      <c r="I15" s="527">
        <v>600684</v>
      </c>
      <c r="J15" s="714">
        <f t="shared" si="0"/>
        <v>11638</v>
      </c>
      <c r="K15" s="529">
        <f t="shared" si="1"/>
        <v>1862.08</v>
      </c>
      <c r="L15" s="602"/>
      <c r="M15" s="252"/>
    </row>
    <row r="16" spans="1:13" ht="18.75" customHeight="1">
      <c r="A16" s="909" t="s">
        <v>2905</v>
      </c>
      <c r="B16" s="494" t="s">
        <v>5481</v>
      </c>
      <c r="C16" s="353">
        <v>7200.12</v>
      </c>
      <c r="D16" s="339" t="s">
        <v>5522</v>
      </c>
      <c r="E16" s="520"/>
      <c r="F16" s="521"/>
      <c r="G16" s="522"/>
      <c r="H16" s="533"/>
      <c r="I16" s="530"/>
      <c r="J16" s="716"/>
      <c r="K16" s="532"/>
      <c r="L16" s="602"/>
      <c r="M16" s="252"/>
    </row>
    <row r="17" spans="1:13" ht="18.75" customHeight="1">
      <c r="A17" s="909" t="s">
        <v>2905</v>
      </c>
      <c r="B17" s="494" t="s">
        <v>5482</v>
      </c>
      <c r="C17" s="353">
        <v>7200.12</v>
      </c>
      <c r="D17" s="339" t="s">
        <v>5522</v>
      </c>
      <c r="E17" s="520">
        <f>SUM(C16:C17)</f>
        <v>14400.24</v>
      </c>
      <c r="F17" s="521"/>
      <c r="G17" s="522"/>
      <c r="H17" s="533"/>
      <c r="I17" s="522">
        <v>600616</v>
      </c>
      <c r="J17" s="715">
        <f t="shared" si="0"/>
        <v>12414</v>
      </c>
      <c r="K17" s="524">
        <f t="shared" si="1"/>
        <v>1986.24</v>
      </c>
      <c r="L17" s="602"/>
      <c r="M17" s="252"/>
    </row>
    <row r="18" spans="1:13" ht="18.75" customHeight="1">
      <c r="A18" s="909" t="s">
        <v>136</v>
      </c>
      <c r="B18" s="494" t="s">
        <v>5487</v>
      </c>
      <c r="C18" s="353">
        <v>9459.7999999999993</v>
      </c>
      <c r="D18" s="339" t="s">
        <v>5522</v>
      </c>
      <c r="E18" s="520">
        <f>SUM(C18)</f>
        <v>9459.7999999999993</v>
      </c>
      <c r="F18" s="521"/>
      <c r="G18" s="522"/>
      <c r="H18" s="533"/>
      <c r="I18" s="522">
        <v>600640</v>
      </c>
      <c r="J18" s="715">
        <f t="shared" si="0"/>
        <v>8155</v>
      </c>
      <c r="K18" s="524">
        <f t="shared" si="1"/>
        <v>1304.8</v>
      </c>
      <c r="L18" s="602"/>
      <c r="M18" s="252"/>
    </row>
    <row r="19" spans="1:13" ht="18.75" customHeight="1">
      <c r="A19" s="909" t="s">
        <v>134</v>
      </c>
      <c r="B19" s="494" t="s">
        <v>5462</v>
      </c>
      <c r="C19" s="353">
        <v>11456.16</v>
      </c>
      <c r="D19" s="339" t="s">
        <v>5522</v>
      </c>
      <c r="E19" s="520">
        <f>SUM(C19:D19)</f>
        <v>11456.16</v>
      </c>
      <c r="F19" s="521"/>
      <c r="G19" s="522"/>
      <c r="H19" s="533"/>
      <c r="I19" s="522">
        <v>600644</v>
      </c>
      <c r="J19" s="715">
        <f t="shared" si="0"/>
        <v>9876</v>
      </c>
      <c r="K19" s="524">
        <f t="shared" si="1"/>
        <v>1580.16</v>
      </c>
      <c r="L19" s="602"/>
      <c r="M19" s="252"/>
    </row>
    <row r="20" spans="1:13" ht="18.75" customHeight="1" thickBot="1">
      <c r="A20" s="914" t="s">
        <v>3895</v>
      </c>
      <c r="B20" s="495" t="s">
        <v>5489</v>
      </c>
      <c r="C20" s="363">
        <v>13170.64</v>
      </c>
      <c r="D20" s="362" t="s">
        <v>5522</v>
      </c>
      <c r="E20" s="525">
        <f>SUM(C20)</f>
        <v>13170.64</v>
      </c>
      <c r="F20" s="526">
        <f>SUM(E16:E20)</f>
        <v>48486.84</v>
      </c>
      <c r="G20" s="527"/>
      <c r="H20" s="537"/>
      <c r="I20" s="527">
        <v>600617</v>
      </c>
      <c r="J20" s="714">
        <f t="shared" si="0"/>
        <v>11354</v>
      </c>
      <c r="K20" s="529">
        <f t="shared" si="1"/>
        <v>1816.64</v>
      </c>
      <c r="L20" s="602"/>
      <c r="M20" s="252"/>
    </row>
    <row r="21" spans="1:13" ht="18.75" customHeight="1">
      <c r="A21" s="909" t="s">
        <v>2905</v>
      </c>
      <c r="B21" s="443" t="s">
        <v>5464</v>
      </c>
      <c r="C21" s="446">
        <v>1241.2</v>
      </c>
      <c r="D21" s="339" t="s">
        <v>5524</v>
      </c>
      <c r="E21" s="520"/>
      <c r="F21" s="521"/>
      <c r="G21" s="522"/>
      <c r="H21" s="533"/>
      <c r="I21" s="522"/>
      <c r="J21" s="715"/>
      <c r="K21" s="524"/>
      <c r="L21" s="602"/>
      <c r="M21" s="252"/>
    </row>
    <row r="22" spans="1:13" ht="18.75" customHeight="1">
      <c r="A22" s="909" t="s">
        <v>2905</v>
      </c>
      <c r="B22" s="443" t="s">
        <v>5465</v>
      </c>
      <c r="C22" s="446">
        <v>1241.2</v>
      </c>
      <c r="D22" s="339" t="s">
        <v>5524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8.75" customHeight="1">
      <c r="A23" s="909" t="s">
        <v>2905</v>
      </c>
      <c r="B23" s="443" t="s">
        <v>5466</v>
      </c>
      <c r="C23" s="446">
        <v>1241.2</v>
      </c>
      <c r="D23" s="339" t="s">
        <v>5524</v>
      </c>
      <c r="E23" s="520"/>
      <c r="F23" s="521"/>
      <c r="G23" s="522"/>
      <c r="H23" s="533"/>
      <c r="I23" s="522"/>
      <c r="J23" s="715"/>
      <c r="K23" s="524"/>
      <c r="L23" s="602"/>
      <c r="M23" s="252"/>
    </row>
    <row r="24" spans="1:13" ht="18.75" customHeight="1">
      <c r="A24" s="909" t="s">
        <v>2905</v>
      </c>
      <c r="B24" s="443" t="s">
        <v>5467</v>
      </c>
      <c r="C24" s="446">
        <v>1241.2</v>
      </c>
      <c r="D24" s="339" t="s">
        <v>5524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8.75" customHeight="1">
      <c r="A25" s="909" t="s">
        <v>2905</v>
      </c>
      <c r="B25" s="443" t="s">
        <v>5468</v>
      </c>
      <c r="C25" s="446">
        <v>1241.2</v>
      </c>
      <c r="D25" s="339" t="s">
        <v>5524</v>
      </c>
      <c r="E25" s="520"/>
      <c r="F25" s="521"/>
      <c r="G25" s="522"/>
      <c r="H25" s="533"/>
      <c r="I25" s="522"/>
      <c r="J25" s="715"/>
      <c r="K25" s="524"/>
      <c r="L25" s="602"/>
      <c r="M25" s="252"/>
    </row>
    <row r="26" spans="1:13" ht="18.75" customHeight="1">
      <c r="A26" s="909" t="s">
        <v>2905</v>
      </c>
      <c r="B26" s="443" t="s">
        <v>5469</v>
      </c>
      <c r="C26" s="446">
        <v>1241.2</v>
      </c>
      <c r="D26" s="339" t="s">
        <v>5524</v>
      </c>
      <c r="E26" s="520"/>
      <c r="F26" s="521"/>
      <c r="G26" s="522"/>
      <c r="H26" s="533"/>
      <c r="I26" s="522"/>
      <c r="J26" s="715"/>
      <c r="K26" s="524"/>
      <c r="L26" s="602"/>
      <c r="M26" s="252"/>
    </row>
    <row r="27" spans="1:13" ht="18.75" customHeight="1">
      <c r="A27" s="909" t="s">
        <v>2905</v>
      </c>
      <c r="B27" s="443" t="s">
        <v>5470</v>
      </c>
      <c r="C27" s="446">
        <v>1241.2</v>
      </c>
      <c r="D27" s="339" t="s">
        <v>5524</v>
      </c>
      <c r="E27" s="520"/>
      <c r="F27" s="521"/>
      <c r="G27" s="522"/>
      <c r="H27" s="533"/>
      <c r="I27" s="522"/>
      <c r="J27" s="715"/>
      <c r="K27" s="524"/>
      <c r="L27" s="602"/>
      <c r="M27" s="252"/>
    </row>
    <row r="28" spans="1:13" ht="18.75" customHeight="1">
      <c r="A28" s="909" t="s">
        <v>2905</v>
      </c>
      <c r="B28" s="443" t="s">
        <v>5471</v>
      </c>
      <c r="C28" s="446">
        <v>1241.2</v>
      </c>
      <c r="D28" s="339" t="s">
        <v>5524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8.75" customHeight="1">
      <c r="A29" s="909" t="s">
        <v>2905</v>
      </c>
      <c r="B29" s="443" t="s">
        <v>5472</v>
      </c>
      <c r="C29" s="446">
        <v>1241.2</v>
      </c>
      <c r="D29" s="339" t="s">
        <v>5524</v>
      </c>
      <c r="E29" s="520"/>
      <c r="F29" s="521"/>
      <c r="G29" s="522"/>
      <c r="H29" s="533"/>
      <c r="I29" s="522"/>
      <c r="J29" s="715"/>
      <c r="K29" s="524"/>
      <c r="L29" s="602"/>
      <c r="M29" s="252"/>
    </row>
    <row r="30" spans="1:13" ht="18.75" customHeight="1">
      <c r="A30" s="909" t="s">
        <v>2905</v>
      </c>
      <c r="B30" s="443" t="s">
        <v>5473</v>
      </c>
      <c r="C30" s="446">
        <v>1241.2</v>
      </c>
      <c r="D30" s="339" t="s">
        <v>5524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8.75" customHeight="1">
      <c r="A31" s="909" t="s">
        <v>2905</v>
      </c>
      <c r="B31" s="443" t="s">
        <v>5474</v>
      </c>
      <c r="C31" s="446">
        <v>1241.2</v>
      </c>
      <c r="D31" s="339" t="s">
        <v>5524</v>
      </c>
      <c r="E31" s="520"/>
      <c r="F31" s="521"/>
      <c r="G31" s="522"/>
      <c r="H31" s="533"/>
      <c r="I31" s="522"/>
      <c r="J31" s="715"/>
      <c r="K31" s="524"/>
      <c r="L31" s="602"/>
      <c r="M31" s="252"/>
    </row>
    <row r="32" spans="1:13" ht="18.75" customHeight="1">
      <c r="A32" s="909" t="s">
        <v>2905</v>
      </c>
      <c r="B32" s="443" t="s">
        <v>5475</v>
      </c>
      <c r="C32" s="446">
        <v>1241.2</v>
      </c>
      <c r="D32" s="339" t="s">
        <v>5524</v>
      </c>
      <c r="E32" s="520">
        <f>SUM(C21:C32)</f>
        <v>14894.400000000003</v>
      </c>
      <c r="F32" s="521"/>
      <c r="G32" s="522"/>
      <c r="H32" s="533"/>
      <c r="I32" s="522">
        <v>803001</v>
      </c>
      <c r="J32" s="715">
        <f t="shared" si="0"/>
        <v>12840.000000000004</v>
      </c>
      <c r="K32" s="524">
        <f t="shared" si="1"/>
        <v>2054.4000000000005</v>
      </c>
      <c r="L32" s="602"/>
      <c r="M32" s="252"/>
    </row>
    <row r="33" spans="1:13" ht="18.75" customHeight="1">
      <c r="A33" s="909" t="s">
        <v>136</v>
      </c>
      <c r="B33" s="494" t="s">
        <v>5485</v>
      </c>
      <c r="C33" s="353">
        <v>9100.2000000000007</v>
      </c>
      <c r="D33" s="339" t="s">
        <v>5524</v>
      </c>
      <c r="E33" s="520">
        <f>SUM(C33)</f>
        <v>9100.2000000000007</v>
      </c>
      <c r="F33" s="521"/>
      <c r="G33" s="522"/>
      <c r="H33" s="533"/>
      <c r="I33" s="522">
        <v>600640</v>
      </c>
      <c r="J33" s="715">
        <f t="shared" si="0"/>
        <v>7845.0000000000009</v>
      </c>
      <c r="K33" s="524">
        <f t="shared" si="1"/>
        <v>1255.2000000000003</v>
      </c>
      <c r="L33" s="602"/>
      <c r="M33" s="252"/>
    </row>
    <row r="34" spans="1:13" ht="18.75" customHeight="1" thickBot="1">
      <c r="A34" s="914" t="s">
        <v>3895</v>
      </c>
      <c r="B34" s="495" t="s">
        <v>5491</v>
      </c>
      <c r="C34" s="363">
        <v>13500.08</v>
      </c>
      <c r="D34" s="362" t="s">
        <v>5524</v>
      </c>
      <c r="E34" s="728">
        <f>SUM(C34)</f>
        <v>13500.08</v>
      </c>
      <c r="F34" s="526">
        <f>SUM(E31:E34)</f>
        <v>37494.680000000008</v>
      </c>
      <c r="G34" s="527"/>
      <c r="H34" s="537"/>
      <c r="I34" s="527">
        <v>600617</v>
      </c>
      <c r="J34" s="714">
        <f t="shared" si="0"/>
        <v>11638</v>
      </c>
      <c r="K34" s="529">
        <f t="shared" si="1"/>
        <v>1862.08</v>
      </c>
      <c r="L34" s="602"/>
      <c r="M34" s="252"/>
    </row>
    <row r="35" spans="1:13" ht="18.75" customHeight="1">
      <c r="A35" s="909" t="s">
        <v>2905</v>
      </c>
      <c r="B35" s="494" t="s">
        <v>5452</v>
      </c>
      <c r="C35" s="353">
        <v>4499.6400000000003</v>
      </c>
      <c r="D35" s="339" t="s">
        <v>5525</v>
      </c>
      <c r="E35" s="520">
        <f>SUM(C35)</f>
        <v>4499.6400000000003</v>
      </c>
      <c r="F35" s="521"/>
      <c r="G35" s="522"/>
      <c r="H35" s="533"/>
      <c r="I35" s="530">
        <v>600616</v>
      </c>
      <c r="J35" s="716">
        <f t="shared" si="0"/>
        <v>3879.0000000000005</v>
      </c>
      <c r="K35" s="532">
        <f t="shared" si="1"/>
        <v>620.6400000000001</v>
      </c>
      <c r="L35" s="602"/>
      <c r="M35" s="252"/>
    </row>
    <row r="36" spans="1:13" ht="18.75" customHeight="1" thickBot="1">
      <c r="A36" s="914" t="s">
        <v>136</v>
      </c>
      <c r="B36" s="495" t="s">
        <v>5486</v>
      </c>
      <c r="C36" s="363">
        <v>9100.2000000000007</v>
      </c>
      <c r="D36" s="362" t="s">
        <v>5525</v>
      </c>
      <c r="E36" s="728">
        <f>SUM(C36)</f>
        <v>9100.2000000000007</v>
      </c>
      <c r="F36" s="526">
        <f>SUM(E35:E36)</f>
        <v>13599.84</v>
      </c>
      <c r="G36" s="527"/>
      <c r="H36" s="537"/>
      <c r="I36" s="527">
        <v>600640</v>
      </c>
      <c r="J36" s="714">
        <f t="shared" si="0"/>
        <v>7845.0000000000009</v>
      </c>
      <c r="K36" s="529">
        <f t="shared" si="1"/>
        <v>1255.2000000000003</v>
      </c>
      <c r="L36" s="602"/>
      <c r="M36" s="252"/>
    </row>
    <row r="37" spans="1:13" ht="18.75" customHeight="1">
      <c r="A37" s="909" t="s">
        <v>141</v>
      </c>
      <c r="B37" s="494" t="s">
        <v>5453</v>
      </c>
      <c r="C37" s="353">
        <v>6960</v>
      </c>
      <c r="D37" s="339" t="s">
        <v>5544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8.75" customHeight="1">
      <c r="A38" s="909" t="s">
        <v>141</v>
      </c>
      <c r="B38" s="494" t="s">
        <v>5454</v>
      </c>
      <c r="C38" s="353">
        <v>6960</v>
      </c>
      <c r="D38" s="339" t="s">
        <v>5544</v>
      </c>
      <c r="E38" s="520">
        <f>SUM(C37:C38)</f>
        <v>13920</v>
      </c>
      <c r="F38" s="521"/>
      <c r="G38" s="522"/>
      <c r="H38" s="533"/>
      <c r="I38" s="522">
        <v>600684</v>
      </c>
      <c r="J38" s="715">
        <f t="shared" si="0"/>
        <v>12000</v>
      </c>
      <c r="K38" s="524">
        <f t="shared" si="1"/>
        <v>1920</v>
      </c>
      <c r="L38" s="602"/>
      <c r="M38" s="252"/>
    </row>
    <row r="39" spans="1:13" ht="18.75" customHeight="1">
      <c r="A39" s="909" t="s">
        <v>454</v>
      </c>
      <c r="B39" s="494" t="s">
        <v>5455</v>
      </c>
      <c r="C39" s="353">
        <v>6960</v>
      </c>
      <c r="D39" s="440" t="s">
        <v>5544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8.75" customHeight="1">
      <c r="A40" s="913" t="s">
        <v>454</v>
      </c>
      <c r="B40" s="496" t="s">
        <v>5456</v>
      </c>
      <c r="C40" s="382">
        <v>6960</v>
      </c>
      <c r="D40" s="380" t="s">
        <v>5544</v>
      </c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8.75" customHeight="1">
      <c r="A41" s="913" t="s">
        <v>454</v>
      </c>
      <c r="B41" s="496" t="s">
        <v>5492</v>
      </c>
      <c r="C41" s="382">
        <v>38253.32</v>
      </c>
      <c r="D41" s="380" t="s">
        <v>5544</v>
      </c>
      <c r="E41" s="520">
        <f>SUM(C39:C41)</f>
        <v>52173.32</v>
      </c>
      <c r="F41" s="521"/>
      <c r="G41" s="522"/>
      <c r="H41" s="533"/>
      <c r="I41" s="522">
        <v>600610</v>
      </c>
      <c r="J41" s="715">
        <f t="shared" si="0"/>
        <v>44977</v>
      </c>
      <c r="K41" s="524">
        <f t="shared" si="1"/>
        <v>7196.32</v>
      </c>
      <c r="L41" s="602"/>
      <c r="M41" s="252"/>
    </row>
    <row r="42" spans="1:13" ht="18.75" customHeight="1">
      <c r="A42" s="913" t="s">
        <v>457</v>
      </c>
      <c r="B42" s="496" t="s">
        <v>5457</v>
      </c>
      <c r="C42" s="382">
        <v>6960</v>
      </c>
      <c r="D42" s="380" t="s">
        <v>5544</v>
      </c>
      <c r="E42" s="520"/>
      <c r="F42" s="521"/>
      <c r="G42" s="522"/>
      <c r="H42" s="533"/>
      <c r="I42" s="522"/>
      <c r="J42" s="715"/>
      <c r="K42" s="524"/>
      <c r="L42" s="602"/>
      <c r="M42" s="252"/>
    </row>
    <row r="43" spans="1:13" ht="18.75" customHeight="1">
      <c r="A43" s="913" t="s">
        <v>457</v>
      </c>
      <c r="B43" s="496" t="s">
        <v>5458</v>
      </c>
      <c r="C43" s="382">
        <v>6960</v>
      </c>
      <c r="D43" s="380" t="s">
        <v>5544</v>
      </c>
      <c r="E43" s="520"/>
      <c r="F43" s="521"/>
      <c r="G43" s="522"/>
      <c r="H43" s="533"/>
      <c r="I43" s="522"/>
      <c r="J43" s="715"/>
      <c r="K43" s="524"/>
      <c r="L43" s="602"/>
      <c r="M43" s="252"/>
    </row>
    <row r="44" spans="1:13" ht="18.75" customHeight="1">
      <c r="A44" s="913" t="s">
        <v>457</v>
      </c>
      <c r="B44" s="496" t="s">
        <v>5460</v>
      </c>
      <c r="C44" s="382">
        <v>14316.72</v>
      </c>
      <c r="D44" s="339" t="s">
        <v>5544</v>
      </c>
      <c r="E44" s="520">
        <f>SUM(C42:C44)</f>
        <v>28236.720000000001</v>
      </c>
      <c r="F44" s="521"/>
      <c r="G44" s="522"/>
      <c r="H44" s="533"/>
      <c r="I44" s="522">
        <v>600691</v>
      </c>
      <c r="J44" s="715">
        <f t="shared" si="0"/>
        <v>24342.000000000004</v>
      </c>
      <c r="K44" s="524">
        <f t="shared" si="1"/>
        <v>3894.7200000000007</v>
      </c>
      <c r="L44" s="602"/>
      <c r="M44" s="252"/>
    </row>
    <row r="45" spans="1:13" ht="18.75" customHeight="1">
      <c r="A45" s="909" t="s">
        <v>242</v>
      </c>
      <c r="B45" s="494" t="s">
        <v>5477</v>
      </c>
      <c r="C45" s="353">
        <v>6960</v>
      </c>
      <c r="D45" s="339" t="s">
        <v>5544</v>
      </c>
      <c r="E45" s="520">
        <f>SUM(C45)</f>
        <v>6960</v>
      </c>
      <c r="F45" s="521"/>
      <c r="G45" s="522"/>
      <c r="H45" s="533"/>
      <c r="I45" s="522">
        <v>600634</v>
      </c>
      <c r="J45" s="715">
        <f t="shared" si="0"/>
        <v>6000</v>
      </c>
      <c r="K45" s="524">
        <f t="shared" si="1"/>
        <v>960</v>
      </c>
      <c r="L45" s="602"/>
      <c r="M45" s="252"/>
    </row>
    <row r="46" spans="1:13" ht="18.75" customHeight="1">
      <c r="A46" s="909" t="s">
        <v>134</v>
      </c>
      <c r="B46" s="494" t="s">
        <v>5478</v>
      </c>
      <c r="C46" s="353">
        <v>6960</v>
      </c>
      <c r="D46" s="339" t="s">
        <v>5544</v>
      </c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8.75" customHeight="1">
      <c r="A47" s="909" t="s">
        <v>134</v>
      </c>
      <c r="B47" s="494" t="s">
        <v>5479</v>
      </c>
      <c r="C47" s="353">
        <v>6960</v>
      </c>
      <c r="D47" s="339" t="s">
        <v>5544</v>
      </c>
      <c r="E47" s="520">
        <f>SUM(C46:C47)</f>
        <v>13920</v>
      </c>
      <c r="F47" s="521"/>
      <c r="G47" s="522"/>
      <c r="H47" s="533"/>
      <c r="I47" s="522">
        <v>600644</v>
      </c>
      <c r="J47" s="715">
        <f t="shared" si="0"/>
        <v>12000</v>
      </c>
      <c r="K47" s="524">
        <f t="shared" si="1"/>
        <v>1920</v>
      </c>
      <c r="L47" s="602"/>
      <c r="M47" s="252"/>
    </row>
    <row r="48" spans="1:13" ht="18.75" customHeight="1">
      <c r="A48" s="909" t="s">
        <v>718</v>
      </c>
      <c r="B48" s="494" t="s">
        <v>5480</v>
      </c>
      <c r="C48" s="353">
        <v>6960</v>
      </c>
      <c r="D48" s="339" t="s">
        <v>5544</v>
      </c>
      <c r="E48" s="520">
        <f>SUM(C48)</f>
        <v>6960</v>
      </c>
      <c r="F48" s="521"/>
      <c r="G48" s="522"/>
      <c r="H48" s="533"/>
      <c r="I48" s="522">
        <v>600626</v>
      </c>
      <c r="J48" s="715">
        <f t="shared" si="0"/>
        <v>6000</v>
      </c>
      <c r="K48" s="524">
        <f t="shared" si="1"/>
        <v>960</v>
      </c>
      <c r="L48" s="602"/>
      <c r="M48" s="252"/>
    </row>
    <row r="49" spans="1:13" ht="18.75" customHeight="1">
      <c r="A49" s="909" t="s">
        <v>2905</v>
      </c>
      <c r="B49" s="494" t="s">
        <v>5483</v>
      </c>
      <c r="C49" s="353">
        <v>7200.12</v>
      </c>
      <c r="D49" s="339" t="s">
        <v>5544</v>
      </c>
      <c r="E49" s="520">
        <f>SUM(C49:D49)</f>
        <v>7200.12</v>
      </c>
      <c r="F49" s="521"/>
      <c r="G49" s="522"/>
      <c r="H49" s="533"/>
      <c r="I49" s="522">
        <v>600616</v>
      </c>
      <c r="J49" s="715">
        <f t="shared" si="0"/>
        <v>6207</v>
      </c>
      <c r="K49" s="524">
        <f t="shared" si="1"/>
        <v>993.12</v>
      </c>
      <c r="L49" s="602"/>
      <c r="M49" s="252"/>
    </row>
    <row r="50" spans="1:13" ht="18.75" customHeight="1">
      <c r="A50" s="909" t="s">
        <v>136</v>
      </c>
      <c r="B50" s="494" t="s">
        <v>5476</v>
      </c>
      <c r="C50" s="353">
        <v>6960</v>
      </c>
      <c r="D50" s="339" t="s">
        <v>5544</v>
      </c>
      <c r="E50" s="520"/>
      <c r="F50" s="521"/>
      <c r="G50" s="522"/>
      <c r="H50" s="533"/>
      <c r="I50" s="522"/>
      <c r="J50" s="715"/>
      <c r="K50" s="524"/>
      <c r="L50" s="602"/>
      <c r="M50" s="252"/>
    </row>
    <row r="51" spans="1:13" ht="18.75" customHeight="1" thickBot="1">
      <c r="A51" s="909" t="s">
        <v>136</v>
      </c>
      <c r="B51" s="494" t="s">
        <v>5484</v>
      </c>
      <c r="C51" s="353">
        <v>9097.8799999999992</v>
      </c>
      <c r="D51" s="339" t="s">
        <v>5544</v>
      </c>
      <c r="E51" s="520">
        <f>SUM(C50:C51)</f>
        <v>16057.88</v>
      </c>
      <c r="F51" s="521">
        <f>SUM(E38:E51)</f>
        <v>145428.04</v>
      </c>
      <c r="G51" s="522"/>
      <c r="H51" s="533"/>
      <c r="I51" s="522">
        <v>700065</v>
      </c>
      <c r="J51" s="715">
        <f t="shared" si="0"/>
        <v>13843</v>
      </c>
      <c r="K51" s="524">
        <f t="shared" si="1"/>
        <v>2214.88</v>
      </c>
      <c r="L51" s="602"/>
      <c r="M51" s="252"/>
    </row>
    <row r="52" spans="1:13" ht="24" customHeight="1" thickBot="1">
      <c r="A52" s="862" t="s">
        <v>2877</v>
      </c>
      <c r="B52" s="626">
        <v>2000283246</v>
      </c>
      <c r="C52" s="438">
        <v>-16176.23</v>
      </c>
      <c r="D52" s="372" t="s">
        <v>5538</v>
      </c>
      <c r="E52" s="543"/>
      <c r="F52" s="544">
        <f>SUM(C52)</f>
        <v>-16176.23</v>
      </c>
      <c r="G52" s="545"/>
      <c r="H52" s="546"/>
      <c r="I52" s="545">
        <v>811002</v>
      </c>
      <c r="J52" s="717">
        <f>F52/1.16</f>
        <v>-13945.025862068966</v>
      </c>
      <c r="K52" s="548">
        <f t="shared" si="1"/>
        <v>-2231.2041379310344</v>
      </c>
      <c r="L52" s="602"/>
      <c r="M52" s="252"/>
    </row>
    <row r="53" spans="1:13" ht="24" customHeight="1" thickBot="1">
      <c r="A53" s="862" t="s">
        <v>2877</v>
      </c>
      <c r="B53" s="626">
        <v>2000283247</v>
      </c>
      <c r="C53" s="438">
        <v>-9931.8700000000008</v>
      </c>
      <c r="D53" s="372" t="s">
        <v>5539</v>
      </c>
      <c r="E53" s="543"/>
      <c r="F53" s="544">
        <f t="shared" ref="F53:F68" si="2">SUM(C53)</f>
        <v>-9931.8700000000008</v>
      </c>
      <c r="G53" s="545"/>
      <c r="H53" s="546"/>
      <c r="I53" s="545">
        <v>811002</v>
      </c>
      <c r="J53" s="717">
        <f t="shared" ref="J53:J68" si="3">F53/1.16</f>
        <v>-8561.9568965517246</v>
      </c>
      <c r="K53" s="548">
        <f t="shared" si="1"/>
        <v>-1369.9131034482759</v>
      </c>
      <c r="L53" s="602"/>
      <c r="M53" s="252"/>
    </row>
    <row r="54" spans="1:13" ht="24" customHeight="1" thickBot="1">
      <c r="A54" s="862" t="s">
        <v>2877</v>
      </c>
      <c r="B54" s="626">
        <v>2000283248</v>
      </c>
      <c r="C54" s="438">
        <v>-1740</v>
      </c>
      <c r="D54" s="372" t="s">
        <v>5540</v>
      </c>
      <c r="E54" s="543"/>
      <c r="F54" s="544">
        <f t="shared" si="2"/>
        <v>-1740</v>
      </c>
      <c r="G54" s="545"/>
      <c r="H54" s="546"/>
      <c r="I54" s="545">
        <v>600684</v>
      </c>
      <c r="J54" s="717">
        <f t="shared" si="3"/>
        <v>-1500</v>
      </c>
      <c r="K54" s="548">
        <f t="shared" si="1"/>
        <v>-240</v>
      </c>
      <c r="L54" s="602"/>
      <c r="M54" s="252"/>
    </row>
    <row r="55" spans="1:13" ht="24" customHeight="1" thickBot="1">
      <c r="A55" s="862" t="s">
        <v>2877</v>
      </c>
      <c r="B55" s="626">
        <v>2000283249</v>
      </c>
      <c r="C55" s="438">
        <v>-1740</v>
      </c>
      <c r="D55" s="372" t="s">
        <v>5541</v>
      </c>
      <c r="E55" s="543"/>
      <c r="F55" s="544">
        <f t="shared" si="2"/>
        <v>-1740</v>
      </c>
      <c r="G55" s="545"/>
      <c r="H55" s="546"/>
      <c r="I55" s="545">
        <v>600684</v>
      </c>
      <c r="J55" s="717">
        <f t="shared" si="3"/>
        <v>-1500</v>
      </c>
      <c r="K55" s="548">
        <f t="shared" si="1"/>
        <v>-240</v>
      </c>
      <c r="L55" s="602"/>
      <c r="M55" s="252"/>
    </row>
    <row r="56" spans="1:13" ht="24" customHeight="1" thickBot="1">
      <c r="A56" s="862" t="s">
        <v>2877</v>
      </c>
      <c r="B56" s="626">
        <v>2000283250</v>
      </c>
      <c r="C56" s="438">
        <v>-1740</v>
      </c>
      <c r="D56" s="372" t="s">
        <v>5542</v>
      </c>
      <c r="E56" s="543"/>
      <c r="F56" s="544">
        <f t="shared" si="2"/>
        <v>-1740</v>
      </c>
      <c r="G56" s="545"/>
      <c r="H56" s="546"/>
      <c r="I56" s="545">
        <v>811002</v>
      </c>
      <c r="J56" s="717">
        <f t="shared" si="3"/>
        <v>-1500</v>
      </c>
      <c r="K56" s="548">
        <f t="shared" si="1"/>
        <v>-240</v>
      </c>
      <c r="L56" s="602"/>
      <c r="M56" s="252"/>
    </row>
    <row r="57" spans="1:13" ht="24" customHeight="1" thickBot="1">
      <c r="A57" s="862" t="s">
        <v>2877</v>
      </c>
      <c r="B57" s="626">
        <v>2000283251</v>
      </c>
      <c r="C57" s="438">
        <v>-8850.34</v>
      </c>
      <c r="D57" s="372" t="s">
        <v>5543</v>
      </c>
      <c r="E57" s="543"/>
      <c r="F57" s="544">
        <f t="shared" si="2"/>
        <v>-8850.34</v>
      </c>
      <c r="G57" s="545"/>
      <c r="H57" s="546"/>
      <c r="I57" s="545">
        <v>811002</v>
      </c>
      <c r="J57" s="717">
        <f t="shared" si="3"/>
        <v>-7629.6034482758623</v>
      </c>
      <c r="K57" s="548">
        <f t="shared" si="1"/>
        <v>-1220.7365517241381</v>
      </c>
      <c r="L57" s="602"/>
      <c r="M57" s="252"/>
    </row>
    <row r="58" spans="1:13" ht="24" customHeight="1" thickBot="1">
      <c r="A58" s="862" t="s">
        <v>2877</v>
      </c>
      <c r="B58" s="626">
        <v>2000283235</v>
      </c>
      <c r="C58" s="438">
        <v>-32397.66</v>
      </c>
      <c r="D58" s="372" t="s">
        <v>5527</v>
      </c>
      <c r="E58" s="543"/>
      <c r="F58" s="544">
        <f t="shared" si="2"/>
        <v>-32397.66</v>
      </c>
      <c r="G58" s="545"/>
      <c r="H58" s="546"/>
      <c r="I58" s="545">
        <v>600620</v>
      </c>
      <c r="J58" s="717">
        <f t="shared" si="3"/>
        <v>-27929.017241379312</v>
      </c>
      <c r="K58" s="548">
        <f t="shared" si="1"/>
        <v>-4468.6427586206901</v>
      </c>
      <c r="L58" s="602"/>
      <c r="M58" s="252"/>
    </row>
    <row r="59" spans="1:13" ht="24" customHeight="1" thickBot="1">
      <c r="A59" s="862" t="s">
        <v>2877</v>
      </c>
      <c r="B59" s="626">
        <v>2000283236</v>
      </c>
      <c r="C59" s="438">
        <v>-18903.990000000002</v>
      </c>
      <c r="D59" s="372" t="s">
        <v>5528</v>
      </c>
      <c r="E59" s="543"/>
      <c r="F59" s="544">
        <f t="shared" si="2"/>
        <v>-18903.990000000002</v>
      </c>
      <c r="G59" s="545"/>
      <c r="H59" s="546"/>
      <c r="I59" s="545">
        <v>811002</v>
      </c>
      <c r="J59" s="717">
        <f t="shared" si="3"/>
        <v>-16296.543103448279</v>
      </c>
      <c r="K59" s="548">
        <f t="shared" si="1"/>
        <v>-2607.4468965517249</v>
      </c>
      <c r="L59" s="602"/>
      <c r="M59" s="252"/>
    </row>
    <row r="60" spans="1:13" ht="24" customHeight="1" thickBot="1">
      <c r="A60" s="862" t="s">
        <v>2877</v>
      </c>
      <c r="B60" s="626">
        <v>2000283237</v>
      </c>
      <c r="C60" s="438">
        <v>-11913.2</v>
      </c>
      <c r="D60" s="372" t="s">
        <v>5529</v>
      </c>
      <c r="E60" s="543"/>
      <c r="F60" s="544">
        <f t="shared" si="2"/>
        <v>-11913.2</v>
      </c>
      <c r="G60" s="545"/>
      <c r="H60" s="546"/>
      <c r="I60" s="545">
        <v>600644</v>
      </c>
      <c r="J60" s="717">
        <f t="shared" si="3"/>
        <v>-10270.000000000002</v>
      </c>
      <c r="K60" s="548">
        <f t="shared" si="1"/>
        <v>-1643.2000000000003</v>
      </c>
      <c r="L60" s="602"/>
      <c r="M60" s="252"/>
    </row>
    <row r="61" spans="1:13" ht="24" customHeight="1" thickBot="1">
      <c r="A61" s="862" t="s">
        <v>2877</v>
      </c>
      <c r="B61" s="626">
        <v>2000283238</v>
      </c>
      <c r="C61" s="438">
        <v>-11633.56</v>
      </c>
      <c r="D61" s="372" t="s">
        <v>5530</v>
      </c>
      <c r="E61" s="543"/>
      <c r="F61" s="544">
        <f t="shared" si="2"/>
        <v>-11633.56</v>
      </c>
      <c r="G61" s="545"/>
      <c r="H61" s="546"/>
      <c r="I61" s="545">
        <v>811002</v>
      </c>
      <c r="J61" s="717">
        <f t="shared" si="3"/>
        <v>-10028.931034482759</v>
      </c>
      <c r="K61" s="548">
        <f t="shared" si="1"/>
        <v>-1604.6289655172416</v>
      </c>
      <c r="L61" s="602"/>
      <c r="M61" s="252"/>
    </row>
    <row r="62" spans="1:13" ht="24" customHeight="1" thickBot="1">
      <c r="A62" s="862" t="s">
        <v>2877</v>
      </c>
      <c r="B62" s="626">
        <v>2000283239</v>
      </c>
      <c r="C62" s="438">
        <v>-14556.84</v>
      </c>
      <c r="D62" s="372" t="s">
        <v>5531</v>
      </c>
      <c r="E62" s="543"/>
      <c r="F62" s="544">
        <f t="shared" si="2"/>
        <v>-14556.84</v>
      </c>
      <c r="G62" s="545"/>
      <c r="H62" s="546"/>
      <c r="I62" s="545">
        <v>600640</v>
      </c>
      <c r="J62" s="717">
        <f t="shared" si="3"/>
        <v>-12549.000000000002</v>
      </c>
      <c r="K62" s="548">
        <f t="shared" si="1"/>
        <v>-2007.8400000000004</v>
      </c>
      <c r="L62" s="602"/>
      <c r="M62" s="252"/>
    </row>
    <row r="63" spans="1:13" ht="24" customHeight="1" thickBot="1">
      <c r="A63" s="862" t="s">
        <v>2877</v>
      </c>
      <c r="B63" s="626">
        <v>2000283240</v>
      </c>
      <c r="C63" s="438">
        <v>-9941.2000000000007</v>
      </c>
      <c r="D63" s="372" t="s">
        <v>5532</v>
      </c>
      <c r="E63" s="543"/>
      <c r="F63" s="544">
        <f t="shared" si="2"/>
        <v>-9941.2000000000007</v>
      </c>
      <c r="G63" s="545"/>
      <c r="H63" s="546"/>
      <c r="I63" s="545">
        <v>600640</v>
      </c>
      <c r="J63" s="717">
        <f t="shared" si="3"/>
        <v>-8570.0000000000018</v>
      </c>
      <c r="K63" s="548">
        <f t="shared" si="1"/>
        <v>-1371.2000000000003</v>
      </c>
      <c r="L63" s="602"/>
      <c r="M63" s="252"/>
    </row>
    <row r="64" spans="1:13" ht="24" customHeight="1" thickBot="1">
      <c r="A64" s="862" t="s">
        <v>2877</v>
      </c>
      <c r="B64" s="626">
        <v>2000283241</v>
      </c>
      <c r="C64" s="438">
        <v>-21643.279999999999</v>
      </c>
      <c r="D64" s="372" t="s">
        <v>5533</v>
      </c>
      <c r="E64" s="543"/>
      <c r="F64" s="544">
        <f t="shared" si="2"/>
        <v>-21643.279999999999</v>
      </c>
      <c r="G64" s="545"/>
      <c r="H64" s="546"/>
      <c r="I64" s="545">
        <v>600691</v>
      </c>
      <c r="J64" s="717">
        <f t="shared" si="3"/>
        <v>-18658</v>
      </c>
      <c r="K64" s="548">
        <f t="shared" si="1"/>
        <v>-2985.28</v>
      </c>
      <c r="L64" s="602"/>
      <c r="M64" s="252"/>
    </row>
    <row r="65" spans="1:13" ht="24" customHeight="1" thickBot="1">
      <c r="A65" s="862" t="s">
        <v>2877</v>
      </c>
      <c r="B65" s="626">
        <v>2000283242</v>
      </c>
      <c r="C65" s="438">
        <v>-21609.64</v>
      </c>
      <c r="D65" s="372" t="s">
        <v>5534</v>
      </c>
      <c r="E65" s="543"/>
      <c r="F65" s="544">
        <f t="shared" si="2"/>
        <v>-21609.64</v>
      </c>
      <c r="G65" s="545"/>
      <c r="H65" s="546"/>
      <c r="I65" s="545">
        <v>600691</v>
      </c>
      <c r="J65" s="717">
        <f t="shared" si="3"/>
        <v>-18629</v>
      </c>
      <c r="K65" s="548">
        <f t="shared" si="1"/>
        <v>-2980.64</v>
      </c>
      <c r="L65" s="602"/>
      <c r="M65" s="252"/>
    </row>
    <row r="66" spans="1:13" ht="24" customHeight="1" thickBot="1">
      <c r="A66" s="862" t="s">
        <v>2877</v>
      </c>
      <c r="B66" s="626">
        <v>2000283243</v>
      </c>
      <c r="C66" s="438">
        <v>-20322.04</v>
      </c>
      <c r="D66" s="372" t="s">
        <v>5535</v>
      </c>
      <c r="E66" s="543"/>
      <c r="F66" s="544">
        <f t="shared" si="2"/>
        <v>-20322.04</v>
      </c>
      <c r="G66" s="545"/>
      <c r="H66" s="546"/>
      <c r="I66" s="545">
        <v>600691</v>
      </c>
      <c r="J66" s="717">
        <f t="shared" si="3"/>
        <v>-17519.000000000004</v>
      </c>
      <c r="K66" s="548">
        <f t="shared" si="1"/>
        <v>-2803.0400000000004</v>
      </c>
      <c r="L66" s="602"/>
      <c r="M66" s="252"/>
    </row>
    <row r="67" spans="1:13" ht="24" customHeight="1" thickBot="1">
      <c r="A67" s="862" t="s">
        <v>2877</v>
      </c>
      <c r="B67" s="626">
        <v>2000283244</v>
      </c>
      <c r="C67" s="438">
        <v>-17762.310000000001</v>
      </c>
      <c r="D67" s="372" t="s">
        <v>5536</v>
      </c>
      <c r="E67" s="543"/>
      <c r="F67" s="544">
        <f t="shared" si="2"/>
        <v>-17762.310000000001</v>
      </c>
      <c r="G67" s="545"/>
      <c r="H67" s="546"/>
      <c r="I67" s="545">
        <v>811002</v>
      </c>
      <c r="J67" s="717">
        <f t="shared" si="3"/>
        <v>-15312.336206896554</v>
      </c>
      <c r="K67" s="548">
        <f t="shared" si="1"/>
        <v>-2449.9737931034488</v>
      </c>
      <c r="L67" s="602"/>
      <c r="M67" s="252"/>
    </row>
    <row r="68" spans="1:13" ht="24" customHeight="1" thickBot="1">
      <c r="A68" s="862" t="s">
        <v>2877</v>
      </c>
      <c r="B68" s="626">
        <v>2000283245</v>
      </c>
      <c r="C68" s="438">
        <v>-51869.4</v>
      </c>
      <c r="D68" s="372" t="s">
        <v>5537</v>
      </c>
      <c r="E68" s="543"/>
      <c r="F68" s="544">
        <f t="shared" si="2"/>
        <v>-51869.4</v>
      </c>
      <c r="G68" s="545"/>
      <c r="H68" s="546"/>
      <c r="I68" s="545">
        <v>600637</v>
      </c>
      <c r="J68" s="717">
        <f t="shared" si="3"/>
        <v>-44715.000000000007</v>
      </c>
      <c r="K68" s="548">
        <f t="shared" si="1"/>
        <v>-7154.4000000000015</v>
      </c>
      <c r="L68" s="602"/>
      <c r="M68" s="252"/>
    </row>
    <row r="69" spans="1:13" ht="18.75" customHeight="1">
      <c r="A69" s="913"/>
      <c r="B69" s="414"/>
      <c r="C69" s="382"/>
      <c r="D69" s="380"/>
      <c r="E69" s="520"/>
      <c r="F69" s="521"/>
      <c r="G69" s="522"/>
      <c r="H69" s="533"/>
      <c r="I69" s="522"/>
      <c r="J69" s="715"/>
      <c r="K69" s="524"/>
      <c r="L69" s="602"/>
      <c r="M69" s="252"/>
    </row>
    <row r="70" spans="1:13" ht="15" customHeight="1">
      <c r="A70" s="913"/>
      <c r="B70" s="601"/>
      <c r="C70" s="839"/>
      <c r="D70" s="380"/>
      <c r="E70" s="520"/>
      <c r="F70" s="521"/>
      <c r="G70" s="522"/>
      <c r="H70" s="533"/>
      <c r="I70" s="522"/>
      <c r="J70" s="715"/>
      <c r="K70" s="524"/>
      <c r="L70" s="602"/>
      <c r="M70" s="252"/>
    </row>
    <row r="71" spans="1:13" ht="15" customHeight="1">
      <c r="A71" s="325"/>
      <c r="B71" s="939"/>
      <c r="C71" s="281">
        <f>SUM(C6:C70)</f>
        <v>-210.4400000000096</v>
      </c>
      <c r="D71" s="281"/>
      <c r="E71" s="281"/>
      <c r="F71" s="281">
        <f>SUM(F6:F70)</f>
        <v>-210.4400000000096</v>
      </c>
      <c r="G71" s="281"/>
      <c r="H71" s="534">
        <f>SUM(H6:H70)</f>
        <v>0</v>
      </c>
      <c r="I71" s="281"/>
      <c r="J71" s="281">
        <f>SUM(J6:J70)</f>
        <v>-181.41379310345656</v>
      </c>
      <c r="K71" s="281">
        <f>SUM(K6:K70)</f>
        <v>-29.026206896560325</v>
      </c>
      <c r="L71" s="281"/>
      <c r="M71" s="283"/>
    </row>
    <row r="72" spans="1:13" ht="15" customHeight="1">
      <c r="A72" s="278"/>
      <c r="B72" s="939"/>
      <c r="C72" s="240"/>
      <c r="D72" s="281"/>
      <c r="E72" s="281"/>
      <c r="F72" s="237"/>
      <c r="G72" s="240"/>
      <c r="H72" s="533"/>
      <c r="I72" s="240"/>
      <c r="J72" s="243"/>
      <c r="K72" s="251"/>
      <c r="L72" s="252"/>
      <c r="M72" s="252"/>
    </row>
    <row r="73" spans="1:13" ht="15" customHeight="1">
      <c r="A73" s="697"/>
      <c r="B73" s="1052"/>
      <c r="C73" s="1051"/>
      <c r="D73" s="1051"/>
      <c r="E73" s="1051"/>
      <c r="F73" s="1051"/>
      <c r="G73" s="240"/>
      <c r="H73" s="533"/>
      <c r="I73" s="240"/>
      <c r="J73" s="243"/>
      <c r="K73" s="251"/>
      <c r="L73" s="252"/>
      <c r="M73" s="252"/>
    </row>
    <row r="74" spans="1:13">
      <c r="A74" s="284"/>
      <c r="B74" s="595"/>
      <c r="C74" s="273"/>
      <c r="D74" s="281"/>
      <c r="E74" s="281"/>
      <c r="F74" s="281"/>
      <c r="G74" s="295"/>
      <c r="H74" s="534"/>
      <c r="I74" s="281"/>
      <c r="J74" s="281"/>
      <c r="K74" s="281"/>
      <c r="L74" s="286"/>
      <c r="M74" s="252"/>
    </row>
    <row r="75" spans="1:13" thickBot="1">
      <c r="A75" s="603"/>
      <c r="B75" s="595"/>
      <c r="C75" s="273"/>
      <c r="D75" s="250"/>
      <c r="E75" s="330"/>
      <c r="F75" s="331"/>
      <c r="G75" s="332"/>
      <c r="H75" s="535"/>
      <c r="I75" s="239"/>
      <c r="J75" s="239"/>
      <c r="K75" s="252"/>
      <c r="L75" s="252"/>
      <c r="M75" s="288"/>
    </row>
    <row r="76" spans="1:13" ht="16.5" thickBot="1">
      <c r="A76" s="284"/>
      <c r="B76" s="273"/>
      <c r="C76" s="273"/>
      <c r="D76" s="250"/>
      <c r="E76" s="330" t="s">
        <v>5604</v>
      </c>
      <c r="F76" s="331">
        <v>43096</v>
      </c>
      <c r="G76" s="332">
        <v>575073.96</v>
      </c>
      <c r="H76" s="535"/>
      <c r="I76" s="239"/>
      <c r="J76" s="289" t="s">
        <v>551</v>
      </c>
      <c r="K76" s="290">
        <f>J71+K71-F71</f>
        <v>-7.2759576141834259E-12</v>
      </c>
      <c r="L76" s="252"/>
      <c r="M76" s="288"/>
    </row>
    <row r="77" spans="1:13">
      <c r="A77" s="284"/>
      <c r="B77" s="273"/>
      <c r="C77" s="239"/>
      <c r="D77" s="252"/>
      <c r="E77" s="813"/>
      <c r="F77" s="812"/>
      <c r="G77" s="811"/>
      <c r="H77" s="535"/>
      <c r="I77" s="239"/>
      <c r="J77" s="239"/>
      <c r="K77" s="252"/>
      <c r="L77" s="252"/>
      <c r="M77" s="288"/>
    </row>
    <row r="78" spans="1:13">
      <c r="A78" s="284"/>
      <c r="B78" s="273"/>
      <c r="C78" s="273"/>
      <c r="D78" s="250"/>
      <c r="E78" s="239"/>
      <c r="F78" s="239"/>
      <c r="G78" s="239"/>
      <c r="H78" s="535"/>
      <c r="I78" s="239"/>
      <c r="J78" s="239"/>
      <c r="K78" s="252"/>
      <c r="L78" s="252"/>
      <c r="M78" s="288"/>
    </row>
    <row r="79" spans="1:13">
      <c r="A79" s="284"/>
      <c r="B79" s="273"/>
      <c r="C79" s="273"/>
      <c r="D79" s="250"/>
      <c r="E79" s="239"/>
      <c r="F79" s="239"/>
      <c r="G79" s="239"/>
      <c r="H79" s="535"/>
      <c r="I79" s="239"/>
      <c r="J79" s="239"/>
      <c r="K79" s="252"/>
      <c r="L79" s="252"/>
      <c r="M79" s="288"/>
    </row>
    <row r="80" spans="1:13">
      <c r="A80" s="284"/>
      <c r="B80" s="273"/>
      <c r="C80" s="273"/>
      <c r="D80" s="291"/>
      <c r="E80" s="292"/>
      <c r="F80" s="292"/>
      <c r="G80" s="292"/>
      <c r="H80" s="536"/>
      <c r="I80" s="292"/>
      <c r="J80" s="292"/>
      <c r="K80" s="288"/>
      <c r="L80" s="288"/>
      <c r="M80" s="288"/>
    </row>
    <row r="81" spans="1:13">
      <c r="A81" s="604"/>
      <c r="B81" s="605"/>
      <c r="C81" s="606"/>
      <c r="D81" s="520"/>
      <c r="E81" s="292"/>
      <c r="F81" s="292"/>
      <c r="G81" s="292"/>
      <c r="H81" s="536"/>
      <c r="I81" s="292"/>
      <c r="J81" s="292"/>
      <c r="K81" s="288"/>
      <c r="L81" s="288"/>
      <c r="M81" s="288"/>
    </row>
    <row r="82" spans="1:13">
      <c r="A82" s="294"/>
      <c r="B82" s="239" t="s">
        <v>25</v>
      </c>
      <c r="C82" s="239"/>
      <c r="D82" s="239"/>
      <c r="E82" s="240"/>
      <c r="F82" s="240"/>
      <c r="G82" s="240"/>
      <c r="H82" s="533"/>
      <c r="I82" s="240"/>
      <c r="K82" s="295"/>
      <c r="L82" s="252"/>
      <c r="M82" s="252"/>
    </row>
    <row r="83" spans="1:13">
      <c r="A83" s="296"/>
      <c r="B83" s="239" t="s">
        <v>127</v>
      </c>
      <c r="C83" s="239"/>
      <c r="D83" s="239"/>
      <c r="E83" s="240"/>
      <c r="F83" s="240"/>
      <c r="G83" s="240"/>
      <c r="H83" s="533"/>
      <c r="I83" s="240"/>
      <c r="K83" s="295"/>
      <c r="L83" s="252"/>
      <c r="M83" s="252"/>
    </row>
    <row r="84" spans="1:13">
      <c r="A84" s="297"/>
      <c r="B84" s="239" t="s">
        <v>161</v>
      </c>
      <c r="C84" s="239"/>
      <c r="D84" s="239"/>
      <c r="E84" s="240"/>
      <c r="F84" s="240"/>
      <c r="G84" s="240"/>
      <c r="H84" s="533"/>
      <c r="I84" s="240"/>
      <c r="K84" s="295"/>
      <c r="L84" s="252"/>
      <c r="M84" s="252"/>
    </row>
    <row r="85" spans="1:13">
      <c r="A85" s="239"/>
      <c r="B85" s="239"/>
      <c r="C85" s="239"/>
      <c r="D85" s="239"/>
      <c r="E85" s="240"/>
      <c r="F85" s="240"/>
      <c r="G85" s="240"/>
      <c r="H85" s="533"/>
      <c r="I85" s="240"/>
      <c r="K85" s="295"/>
      <c r="L85" s="252"/>
      <c r="M85" s="252"/>
    </row>
    <row r="86" spans="1:13">
      <c r="A86" s="239"/>
      <c r="B86" s="239"/>
      <c r="C86" s="239"/>
      <c r="D86" s="239"/>
      <c r="E86" s="240"/>
      <c r="F86" s="240"/>
      <c r="G86" s="240"/>
      <c r="H86" s="533"/>
      <c r="I86" s="240"/>
      <c r="K86" s="295"/>
      <c r="L86" s="252"/>
      <c r="M86" s="252"/>
    </row>
    <row r="87" spans="1:13">
      <c r="K87" s="45"/>
      <c r="L87" s="49"/>
      <c r="M87" s="49"/>
    </row>
    <row r="88" spans="1:13">
      <c r="K88" s="45"/>
      <c r="L88" s="49"/>
      <c r="M88" s="49"/>
    </row>
    <row r="89" spans="1:13">
      <c r="K89" s="45"/>
      <c r="L89" s="49"/>
      <c r="M89" s="49"/>
    </row>
    <row r="90" spans="1:13">
      <c r="K90" s="45"/>
      <c r="L90" s="49"/>
      <c r="M90" s="49"/>
    </row>
    <row r="91" spans="1:13">
      <c r="K91" s="45"/>
      <c r="L91" s="49"/>
      <c r="M91" s="49"/>
    </row>
    <row r="92" spans="1:13">
      <c r="K92" s="45"/>
      <c r="L92" s="49"/>
      <c r="M92" s="49"/>
    </row>
    <row r="93" spans="1:13">
      <c r="K93" s="45"/>
      <c r="L93" s="49"/>
      <c r="M93" s="49"/>
    </row>
    <row r="94" spans="1:13">
      <c r="K94" s="45"/>
      <c r="L94" s="49"/>
      <c r="M94" s="49"/>
    </row>
    <row r="95" spans="1:13">
      <c r="K95" s="45"/>
      <c r="L95" s="49"/>
      <c r="M95" s="49"/>
    </row>
    <row r="96" spans="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</sheetData>
  <autoFilter ref="A5:L74"/>
  <sortState ref="A6:D51">
    <sortCondition ref="D6:D51"/>
  </sortState>
  <mergeCells count="3">
    <mergeCell ref="I3:K3"/>
    <mergeCell ref="A4:D4"/>
    <mergeCell ref="B73:F7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97"/>
  <sheetViews>
    <sheetView zoomScaleNormal="100" workbookViewId="0">
      <pane ySplit="4" topLeftCell="A25" activePane="bottomLeft" state="frozenSplit"/>
      <selection pane="bottomLeft" activeCell="N17" sqref="N17:N50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5547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">
      <c r="A4" s="14" t="s">
        <v>247</v>
      </c>
      <c r="B4" s="15" t="s">
        <v>248</v>
      </c>
      <c r="C4" s="15" t="s">
        <v>249</v>
      </c>
      <c r="D4" s="15" t="s">
        <v>250</v>
      </c>
      <c r="E4" s="15" t="s">
        <v>251</v>
      </c>
      <c r="F4" s="15" t="s">
        <v>165</v>
      </c>
      <c r="G4" s="15" t="s">
        <v>166</v>
      </c>
      <c r="H4" s="15"/>
      <c r="I4" s="951" t="s">
        <v>167</v>
      </c>
      <c r="J4" s="951" t="s">
        <v>168</v>
      </c>
      <c r="K4" s="952" t="s">
        <v>128</v>
      </c>
      <c r="L4" s="952"/>
      <c r="M4" s="947" t="s">
        <v>129</v>
      </c>
      <c r="N4" s="948" t="s">
        <v>130</v>
      </c>
      <c r="O4" s="15" t="s">
        <v>131</v>
      </c>
      <c r="P4" s="953" t="s">
        <v>132</v>
      </c>
      <c r="Q4" s="953"/>
      <c r="R4" s="22"/>
    </row>
    <row r="5" spans="1:18" s="24" customFormat="1" ht="12.75">
      <c r="A5" s="954" t="s">
        <v>5552</v>
      </c>
      <c r="B5" s="954" t="s">
        <v>2731</v>
      </c>
      <c r="C5" s="954" t="s">
        <v>5553</v>
      </c>
      <c r="D5" s="955"/>
      <c r="E5" s="955"/>
      <c r="F5" s="955"/>
      <c r="G5" s="956">
        <v>-13170.64</v>
      </c>
      <c r="H5" s="957" t="s">
        <v>133</v>
      </c>
      <c r="I5" s="958"/>
      <c r="J5" s="959"/>
      <c r="K5" s="960"/>
      <c r="L5" s="960"/>
      <c r="M5" s="949" t="s">
        <v>138</v>
      </c>
      <c r="N5" s="950" t="s">
        <v>5520</v>
      </c>
      <c r="O5" s="950" t="s">
        <v>3895</v>
      </c>
      <c r="P5" s="961" t="s">
        <v>5651</v>
      </c>
      <c r="Q5" s="962"/>
      <c r="R5" s="29"/>
    </row>
    <row r="6" spans="1:18" s="24" customFormat="1" ht="12.75">
      <c r="A6" s="954" t="s">
        <v>5560</v>
      </c>
      <c r="B6" s="954" t="s">
        <v>2731</v>
      </c>
      <c r="C6" s="954" t="s">
        <v>3878</v>
      </c>
      <c r="D6" s="955"/>
      <c r="E6" s="955"/>
      <c r="F6" s="955"/>
      <c r="G6" s="958">
        <v>-13170.64</v>
      </c>
      <c r="H6" s="957" t="s">
        <v>135</v>
      </c>
      <c r="I6" s="958"/>
      <c r="J6" s="959"/>
      <c r="K6" s="960"/>
      <c r="L6" s="960"/>
      <c r="M6" s="949" t="s">
        <v>138</v>
      </c>
      <c r="N6" s="950" t="s">
        <v>3917</v>
      </c>
      <c r="O6" s="950" t="s">
        <v>3895</v>
      </c>
      <c r="P6" s="961" t="s">
        <v>5653</v>
      </c>
      <c r="Q6" s="962"/>
      <c r="R6" s="29"/>
    </row>
    <row r="7" spans="1:18" s="24" customFormat="1" ht="12.75">
      <c r="A7" s="954" t="s">
        <v>5560</v>
      </c>
      <c r="B7" s="954" t="s">
        <v>2731</v>
      </c>
      <c r="C7" s="954" t="s">
        <v>5561</v>
      </c>
      <c r="D7" s="955"/>
      <c r="E7" s="955"/>
      <c r="F7" s="955"/>
      <c r="G7" s="958">
        <v>-7200.12</v>
      </c>
      <c r="H7" s="957" t="s">
        <v>137</v>
      </c>
      <c r="I7" s="958"/>
      <c r="J7" s="959"/>
      <c r="K7" s="960"/>
      <c r="L7" s="960"/>
      <c r="M7" s="949" t="s">
        <v>138</v>
      </c>
      <c r="N7" s="950" t="s">
        <v>5518</v>
      </c>
      <c r="O7" s="950" t="s">
        <v>2905</v>
      </c>
      <c r="P7" s="961" t="s">
        <v>5653</v>
      </c>
      <c r="Q7" s="962"/>
      <c r="R7" s="29"/>
    </row>
    <row r="8" spans="1:18" s="24" customFormat="1" ht="12.75">
      <c r="A8" s="954" t="s">
        <v>5560</v>
      </c>
      <c r="B8" s="954" t="s">
        <v>2731</v>
      </c>
      <c r="C8" s="954" t="s">
        <v>4162</v>
      </c>
      <c r="D8" s="955"/>
      <c r="E8" s="955"/>
      <c r="F8" s="955"/>
      <c r="G8" s="958">
        <v>-13500.08</v>
      </c>
      <c r="H8" s="957" t="s">
        <v>139</v>
      </c>
      <c r="I8" s="958"/>
      <c r="J8" s="959"/>
      <c r="K8" s="960"/>
      <c r="L8" s="960"/>
      <c r="M8" s="949" t="s">
        <v>138</v>
      </c>
      <c r="N8" s="950" t="s">
        <v>4286</v>
      </c>
      <c r="O8" s="950" t="s">
        <v>141</v>
      </c>
      <c r="P8" s="961" t="s">
        <v>5653</v>
      </c>
      <c r="Q8" s="962"/>
      <c r="R8" s="29"/>
    </row>
    <row r="9" spans="1:18" s="24" customFormat="1" ht="12.75">
      <c r="A9" s="954" t="s">
        <v>5560</v>
      </c>
      <c r="B9" s="954" t="s">
        <v>2731</v>
      </c>
      <c r="C9" s="954" t="s">
        <v>5562</v>
      </c>
      <c r="D9" s="955"/>
      <c r="E9" s="955"/>
      <c r="F9" s="955"/>
      <c r="G9" s="958">
        <v>-38253.32</v>
      </c>
      <c r="H9" s="957" t="s">
        <v>140</v>
      </c>
      <c r="I9" s="958"/>
      <c r="J9" s="959"/>
      <c r="K9" s="960"/>
      <c r="L9" s="960"/>
      <c r="M9" s="949" t="s">
        <v>138</v>
      </c>
      <c r="N9" s="950" t="s">
        <v>5521</v>
      </c>
      <c r="O9" s="950" t="s">
        <v>454</v>
      </c>
      <c r="P9" s="961" t="s">
        <v>5653</v>
      </c>
      <c r="Q9" s="962"/>
      <c r="R9" s="29"/>
    </row>
    <row r="10" spans="1:18" s="24" customFormat="1" ht="12.75">
      <c r="A10" s="954" t="s">
        <v>5560</v>
      </c>
      <c r="B10" s="954" t="s">
        <v>2731</v>
      </c>
      <c r="C10" s="954" t="s">
        <v>4842</v>
      </c>
      <c r="D10" s="955"/>
      <c r="E10" s="955"/>
      <c r="F10" s="955"/>
      <c r="G10" s="958">
        <v>-7200.12</v>
      </c>
      <c r="H10" s="957" t="s">
        <v>142</v>
      </c>
      <c r="I10" s="958"/>
      <c r="J10" s="959"/>
      <c r="K10" s="960"/>
      <c r="L10" s="960"/>
      <c r="M10" s="949" t="s">
        <v>138</v>
      </c>
      <c r="N10" s="950" t="s">
        <v>4880</v>
      </c>
      <c r="O10" s="950" t="s">
        <v>2905</v>
      </c>
      <c r="P10" s="961" t="s">
        <v>5653</v>
      </c>
      <c r="Q10" s="962"/>
      <c r="R10" s="29"/>
    </row>
    <row r="11" spans="1:18" s="24" customFormat="1" ht="12.75">
      <c r="A11" s="954" t="s">
        <v>5560</v>
      </c>
      <c r="B11" s="954" t="s">
        <v>2731</v>
      </c>
      <c r="C11" s="954" t="s">
        <v>4981</v>
      </c>
      <c r="D11" s="955"/>
      <c r="E11" s="955"/>
      <c r="F11" s="955"/>
      <c r="G11" s="958">
        <v>-7990.08</v>
      </c>
      <c r="H11" s="957" t="s">
        <v>143</v>
      </c>
      <c r="I11" s="958"/>
      <c r="J11" s="959"/>
      <c r="K11" s="960"/>
      <c r="L11" s="960"/>
      <c r="M11" s="949" t="s">
        <v>138</v>
      </c>
      <c r="N11" s="950" t="s">
        <v>5030</v>
      </c>
      <c r="O11" s="950" t="s">
        <v>136</v>
      </c>
      <c r="P11" s="961" t="s">
        <v>5653</v>
      </c>
      <c r="Q11" s="962"/>
      <c r="R11" s="29"/>
    </row>
    <row r="12" spans="1:18" s="24" customFormat="1" ht="12.75">
      <c r="A12" s="954" t="s">
        <v>5560</v>
      </c>
      <c r="B12" s="954" t="s">
        <v>2731</v>
      </c>
      <c r="C12" s="954" t="s">
        <v>4745</v>
      </c>
      <c r="D12" s="955"/>
      <c r="E12" s="955"/>
      <c r="F12" s="955"/>
      <c r="G12" s="958">
        <v>-7990.08</v>
      </c>
      <c r="H12" s="957"/>
      <c r="I12" s="958"/>
      <c r="J12" s="959"/>
      <c r="K12" s="960"/>
      <c r="L12" s="960"/>
      <c r="M12" s="949" t="s">
        <v>138</v>
      </c>
      <c r="N12" s="950" t="s">
        <v>4794</v>
      </c>
      <c r="O12" s="950" t="s">
        <v>136</v>
      </c>
      <c r="P12" s="961" t="s">
        <v>5653</v>
      </c>
      <c r="Q12" s="962"/>
      <c r="R12" s="29"/>
    </row>
    <row r="13" spans="1:18" s="24" customFormat="1" ht="12.75">
      <c r="A13" s="954" t="s">
        <v>5560</v>
      </c>
      <c r="B13" s="954" t="s">
        <v>2731</v>
      </c>
      <c r="C13" s="954" t="s">
        <v>3732</v>
      </c>
      <c r="D13" s="955"/>
      <c r="E13" s="955"/>
      <c r="F13" s="955"/>
      <c r="G13" s="958">
        <v>-7990.08</v>
      </c>
      <c r="H13" s="957" t="s">
        <v>144</v>
      </c>
      <c r="I13" s="958"/>
      <c r="J13" s="959"/>
      <c r="K13" s="960"/>
      <c r="L13" s="960"/>
      <c r="M13" s="949" t="s">
        <v>138</v>
      </c>
      <c r="N13" s="950" t="s">
        <v>3748</v>
      </c>
      <c r="O13" s="950" t="s">
        <v>136</v>
      </c>
      <c r="P13" s="961" t="s">
        <v>5653</v>
      </c>
      <c r="Q13" s="962"/>
      <c r="R13" s="29"/>
    </row>
    <row r="14" spans="1:18" s="24" customFormat="1" ht="12.75">
      <c r="A14" s="954" t="s">
        <v>5591</v>
      </c>
      <c r="B14" s="954" t="s">
        <v>2731</v>
      </c>
      <c r="C14" s="954" t="s">
        <v>5557</v>
      </c>
      <c r="D14" s="955"/>
      <c r="E14" s="955"/>
      <c r="F14" s="955"/>
      <c r="G14" s="956">
        <v>-13500.08</v>
      </c>
      <c r="H14" s="957" t="s">
        <v>145</v>
      </c>
      <c r="I14" s="958"/>
      <c r="J14" s="959"/>
      <c r="K14" s="960"/>
      <c r="L14" s="960"/>
      <c r="M14" s="949" t="s">
        <v>138</v>
      </c>
      <c r="N14" s="950" t="s">
        <v>5605</v>
      </c>
      <c r="O14" s="950" t="s">
        <v>141</v>
      </c>
      <c r="P14" s="961" t="s">
        <v>5657</v>
      </c>
      <c r="Q14" s="962"/>
      <c r="R14" s="29"/>
    </row>
    <row r="15" spans="1:18" s="24" customFormat="1" ht="12.75">
      <c r="A15" s="954" t="s">
        <v>5591</v>
      </c>
      <c r="B15" s="954" t="s">
        <v>2731</v>
      </c>
      <c r="C15" s="954" t="s">
        <v>3632</v>
      </c>
      <c r="D15" s="955"/>
      <c r="E15" s="955"/>
      <c r="F15" s="955"/>
      <c r="G15" s="956">
        <v>-21428.68</v>
      </c>
      <c r="H15" s="957" t="s">
        <v>146</v>
      </c>
      <c r="I15" s="958"/>
      <c r="J15" s="959"/>
      <c r="K15" s="960"/>
      <c r="L15" s="960"/>
      <c r="M15" s="949" t="s">
        <v>138</v>
      </c>
      <c r="N15" s="950" t="s">
        <v>3664</v>
      </c>
      <c r="O15" s="950" t="s">
        <v>1296</v>
      </c>
      <c r="P15" s="961" t="s">
        <v>5657</v>
      </c>
      <c r="Q15" s="962"/>
      <c r="R15" s="29"/>
    </row>
    <row r="16" spans="1:18" s="24" customFormat="1" ht="12.75">
      <c r="A16" s="954" t="s">
        <v>5591</v>
      </c>
      <c r="B16" s="954" t="s">
        <v>2731</v>
      </c>
      <c r="C16" s="954" t="s">
        <v>3733</v>
      </c>
      <c r="D16" s="955"/>
      <c r="E16" s="955"/>
      <c r="F16" s="955"/>
      <c r="G16" s="956">
        <v>-9000.44</v>
      </c>
      <c r="H16" s="957" t="s">
        <v>147</v>
      </c>
      <c r="I16" s="958"/>
      <c r="J16" s="959"/>
      <c r="K16" s="960"/>
      <c r="L16" s="960"/>
      <c r="M16" s="949" t="s">
        <v>138</v>
      </c>
      <c r="N16" s="950" t="s">
        <v>3749</v>
      </c>
      <c r="O16" s="950" t="s">
        <v>136</v>
      </c>
      <c r="P16" s="961" t="s">
        <v>5657</v>
      </c>
      <c r="Q16" s="962"/>
      <c r="R16" s="29"/>
    </row>
    <row r="17" spans="1:18" s="24" customFormat="1" ht="12.75">
      <c r="A17" s="963" t="s">
        <v>5552</v>
      </c>
      <c r="B17" s="963" t="s">
        <v>2834</v>
      </c>
      <c r="C17" s="971" t="s">
        <v>5554</v>
      </c>
      <c r="D17" s="955"/>
      <c r="E17" s="955"/>
      <c r="F17" s="955"/>
      <c r="G17" s="986">
        <v>1241.2</v>
      </c>
      <c r="H17" s="957"/>
      <c r="I17" s="958"/>
      <c r="J17" s="959"/>
      <c r="K17" s="960"/>
      <c r="L17" s="960"/>
      <c r="M17" s="949" t="s">
        <v>138</v>
      </c>
      <c r="N17" s="950" t="s">
        <v>5606</v>
      </c>
      <c r="O17" s="950" t="s">
        <v>1136</v>
      </c>
      <c r="P17" s="961" t="s">
        <v>5650</v>
      </c>
      <c r="Q17" s="962"/>
      <c r="R17" s="29"/>
    </row>
    <row r="18" spans="1:18" s="24" customFormat="1" ht="12.75">
      <c r="A18" s="963" t="s">
        <v>5560</v>
      </c>
      <c r="B18" s="963" t="s">
        <v>2834</v>
      </c>
      <c r="C18" s="971" t="s">
        <v>5564</v>
      </c>
      <c r="D18" s="955"/>
      <c r="E18" s="955"/>
      <c r="F18" s="955"/>
      <c r="G18" s="986">
        <v>1241.2</v>
      </c>
      <c r="H18" s="957"/>
      <c r="I18" s="958"/>
      <c r="J18" s="959"/>
      <c r="K18" s="960"/>
      <c r="L18" s="960"/>
      <c r="M18" s="949" t="s">
        <v>138</v>
      </c>
      <c r="N18" s="950" t="s">
        <v>5607</v>
      </c>
      <c r="O18" s="950" t="s">
        <v>2905</v>
      </c>
      <c r="P18" s="961" t="s">
        <v>5652</v>
      </c>
      <c r="Q18" s="962"/>
      <c r="R18" s="29"/>
    </row>
    <row r="19" spans="1:18" s="24" customFormat="1" ht="12.75">
      <c r="A19" s="963" t="s">
        <v>5565</v>
      </c>
      <c r="B19" s="963" t="s">
        <v>2834</v>
      </c>
      <c r="C19" s="971" t="s">
        <v>5566</v>
      </c>
      <c r="D19" s="955"/>
      <c r="E19" s="955"/>
      <c r="F19" s="955"/>
      <c r="G19" s="964">
        <v>1241.2</v>
      </c>
      <c r="H19" s="957"/>
      <c r="I19" s="958"/>
      <c r="J19" s="959"/>
      <c r="K19" s="960"/>
      <c r="L19" s="960"/>
      <c r="M19" s="949" t="s">
        <v>138</v>
      </c>
      <c r="N19" s="950" t="s">
        <v>5608</v>
      </c>
      <c r="O19" s="950" t="s">
        <v>136</v>
      </c>
      <c r="P19" s="961" t="s">
        <v>5654</v>
      </c>
      <c r="Q19" s="962"/>
      <c r="R19" s="29"/>
    </row>
    <row r="20" spans="1:18" s="24" customFormat="1" ht="12.75">
      <c r="A20" s="963" t="s">
        <v>5565</v>
      </c>
      <c r="B20" s="963" t="s">
        <v>2834</v>
      </c>
      <c r="C20" s="971" t="s">
        <v>5567</v>
      </c>
      <c r="D20" s="955"/>
      <c r="E20" s="955"/>
      <c r="F20" s="955"/>
      <c r="G20" s="964">
        <v>1241.2</v>
      </c>
      <c r="H20" s="957"/>
      <c r="I20" s="958"/>
      <c r="J20" s="959"/>
      <c r="K20" s="960"/>
      <c r="L20" s="960"/>
      <c r="M20" s="949" t="s">
        <v>138</v>
      </c>
      <c r="N20" s="950" t="s">
        <v>5609</v>
      </c>
      <c r="O20" s="950" t="s">
        <v>136</v>
      </c>
      <c r="P20" s="961" t="s">
        <v>5654</v>
      </c>
      <c r="Q20" s="962"/>
      <c r="R20" s="29"/>
    </row>
    <row r="21" spans="1:18" s="24" customFormat="1" ht="12.75">
      <c r="A21" s="963" t="s">
        <v>5565</v>
      </c>
      <c r="B21" s="963" t="s">
        <v>2834</v>
      </c>
      <c r="C21" s="971" t="s">
        <v>5568</v>
      </c>
      <c r="D21" s="955"/>
      <c r="E21" s="955"/>
      <c r="F21" s="955"/>
      <c r="G21" s="964">
        <v>1241.2</v>
      </c>
      <c r="H21" s="957"/>
      <c r="I21" s="958"/>
      <c r="J21" s="959"/>
      <c r="K21" s="960"/>
      <c r="L21" s="960"/>
      <c r="M21" s="949" t="s">
        <v>138</v>
      </c>
      <c r="N21" s="950" t="s">
        <v>5610</v>
      </c>
      <c r="O21" s="950" t="s">
        <v>136</v>
      </c>
      <c r="P21" s="961" t="s">
        <v>5654</v>
      </c>
      <c r="Q21" s="962"/>
      <c r="R21" s="29"/>
    </row>
    <row r="22" spans="1:18" s="24" customFormat="1" ht="12.75">
      <c r="A22" s="963" t="s">
        <v>5565</v>
      </c>
      <c r="B22" s="963" t="s">
        <v>2834</v>
      </c>
      <c r="C22" s="971" t="s">
        <v>5569</v>
      </c>
      <c r="D22" s="955"/>
      <c r="E22" s="955"/>
      <c r="F22" s="955"/>
      <c r="G22" s="964">
        <v>1241.2</v>
      </c>
      <c r="H22" s="957"/>
      <c r="I22" s="958"/>
      <c r="J22" s="959"/>
      <c r="K22" s="960"/>
      <c r="L22" s="960"/>
      <c r="M22" s="949" t="s">
        <v>138</v>
      </c>
      <c r="N22" s="950" t="s">
        <v>5611</v>
      </c>
      <c r="O22" s="950" t="s">
        <v>136</v>
      </c>
      <c r="P22" s="961" t="s">
        <v>5654</v>
      </c>
      <c r="Q22" s="962"/>
      <c r="R22" s="29"/>
    </row>
    <row r="23" spans="1:18" s="24" customFormat="1" ht="12.75">
      <c r="A23" s="963" t="s">
        <v>5565</v>
      </c>
      <c r="B23" s="963" t="s">
        <v>2834</v>
      </c>
      <c r="C23" s="971" t="s">
        <v>5570</v>
      </c>
      <c r="D23" s="955"/>
      <c r="E23" s="955"/>
      <c r="F23" s="955"/>
      <c r="G23" s="964">
        <v>1241.2</v>
      </c>
      <c r="H23" s="957"/>
      <c r="I23" s="958"/>
      <c r="J23" s="959"/>
      <c r="K23" s="960"/>
      <c r="L23" s="960"/>
      <c r="M23" s="949" t="s">
        <v>138</v>
      </c>
      <c r="N23" s="950" t="s">
        <v>5612</v>
      </c>
      <c r="O23" s="950" t="s">
        <v>136</v>
      </c>
      <c r="P23" s="961" t="s">
        <v>5654</v>
      </c>
      <c r="Q23" s="962"/>
      <c r="R23" s="29"/>
    </row>
    <row r="24" spans="1:18" s="24" customFormat="1" ht="12.75">
      <c r="A24" s="963" t="s">
        <v>5565</v>
      </c>
      <c r="B24" s="963" t="s">
        <v>2834</v>
      </c>
      <c r="C24" s="971" t="s">
        <v>5571</v>
      </c>
      <c r="D24" s="955"/>
      <c r="E24" s="955"/>
      <c r="F24" s="955"/>
      <c r="G24" s="964">
        <v>1241.2</v>
      </c>
      <c r="H24" s="957"/>
      <c r="I24" s="958"/>
      <c r="J24" s="959"/>
      <c r="K24" s="960"/>
      <c r="L24" s="960"/>
      <c r="M24" s="949" t="s">
        <v>138</v>
      </c>
      <c r="N24" s="950" t="s">
        <v>5613</v>
      </c>
      <c r="O24" s="950" t="s">
        <v>136</v>
      </c>
      <c r="P24" s="961" t="s">
        <v>5654</v>
      </c>
      <c r="Q24" s="962"/>
      <c r="R24" s="29"/>
    </row>
    <row r="25" spans="1:18" s="24" customFormat="1" ht="12.75">
      <c r="A25" s="963" t="s">
        <v>5565</v>
      </c>
      <c r="B25" s="963" t="s">
        <v>2834</v>
      </c>
      <c r="C25" s="971" t="s">
        <v>5572</v>
      </c>
      <c r="D25" s="955"/>
      <c r="E25" s="955"/>
      <c r="F25" s="955"/>
      <c r="G25" s="964">
        <v>1241.2</v>
      </c>
      <c r="H25" s="957"/>
      <c r="I25" s="958"/>
      <c r="J25" s="959"/>
      <c r="K25" s="960"/>
      <c r="L25" s="960"/>
      <c r="M25" s="949" t="s">
        <v>138</v>
      </c>
      <c r="N25" s="950" t="s">
        <v>5614</v>
      </c>
      <c r="O25" s="950" t="s">
        <v>136</v>
      </c>
      <c r="P25" s="961" t="s">
        <v>5654</v>
      </c>
      <c r="Q25" s="962"/>
      <c r="R25" s="29"/>
    </row>
    <row r="26" spans="1:18" s="24" customFormat="1" ht="12.75">
      <c r="A26" s="963" t="s">
        <v>5565</v>
      </c>
      <c r="B26" s="963" t="s">
        <v>2834</v>
      </c>
      <c r="C26" s="971" t="s">
        <v>5573</v>
      </c>
      <c r="D26" s="955"/>
      <c r="E26" s="955"/>
      <c r="F26" s="955"/>
      <c r="G26" s="964">
        <v>1241.2</v>
      </c>
      <c r="H26" s="957"/>
      <c r="I26" s="958"/>
      <c r="J26" s="959"/>
      <c r="K26" s="960"/>
      <c r="L26" s="960"/>
      <c r="M26" s="949" t="s">
        <v>138</v>
      </c>
      <c r="N26" s="950" t="s">
        <v>5615</v>
      </c>
      <c r="O26" s="950" t="s">
        <v>136</v>
      </c>
      <c r="P26" s="961" t="s">
        <v>5654</v>
      </c>
      <c r="Q26" s="962"/>
      <c r="R26" s="29"/>
    </row>
    <row r="27" spans="1:18" s="24" customFormat="1" ht="12.75">
      <c r="A27" s="963" t="s">
        <v>5565</v>
      </c>
      <c r="B27" s="963" t="s">
        <v>2834</v>
      </c>
      <c r="C27" s="971" t="s">
        <v>5574</v>
      </c>
      <c r="D27" s="955"/>
      <c r="E27" s="955"/>
      <c r="F27" s="955"/>
      <c r="G27" s="964">
        <v>1241.2</v>
      </c>
      <c r="H27" s="957"/>
      <c r="I27" s="958"/>
      <c r="J27" s="959"/>
      <c r="K27" s="960"/>
      <c r="L27" s="960"/>
      <c r="M27" s="949" t="s">
        <v>138</v>
      </c>
      <c r="N27" s="950" t="s">
        <v>5616</v>
      </c>
      <c r="O27" s="950" t="s">
        <v>136</v>
      </c>
      <c r="P27" s="961" t="s">
        <v>5654</v>
      </c>
      <c r="Q27" s="962"/>
      <c r="R27" s="29"/>
    </row>
    <row r="28" spans="1:18" s="24" customFormat="1" ht="12.75">
      <c r="A28" s="963" t="s">
        <v>5565</v>
      </c>
      <c r="B28" s="963" t="s">
        <v>2834</v>
      </c>
      <c r="C28" s="971" t="s">
        <v>5575</v>
      </c>
      <c r="D28" s="955"/>
      <c r="E28" s="955"/>
      <c r="F28" s="955"/>
      <c r="G28" s="964">
        <v>1241.2</v>
      </c>
      <c r="H28" s="957"/>
      <c r="I28" s="958"/>
      <c r="J28" s="959"/>
      <c r="K28" s="960"/>
      <c r="L28" s="960"/>
      <c r="M28" s="949" t="s">
        <v>138</v>
      </c>
      <c r="N28" s="950" t="s">
        <v>5617</v>
      </c>
      <c r="O28" s="950" t="s">
        <v>136</v>
      </c>
      <c r="P28" s="961" t="s">
        <v>5654</v>
      </c>
      <c r="Q28" s="962"/>
      <c r="R28" s="29"/>
    </row>
    <row r="29" spans="1:18" s="24" customFormat="1" ht="12.75">
      <c r="A29" s="963" t="s">
        <v>5565</v>
      </c>
      <c r="B29" s="963" t="s">
        <v>2834</v>
      </c>
      <c r="C29" s="971" t="s">
        <v>5576</v>
      </c>
      <c r="D29" s="955"/>
      <c r="E29" s="955"/>
      <c r="F29" s="955"/>
      <c r="G29" s="964">
        <v>1241.2</v>
      </c>
      <c r="H29" s="957"/>
      <c r="I29" s="958"/>
      <c r="J29" s="959"/>
      <c r="K29" s="960"/>
      <c r="L29" s="960"/>
      <c r="M29" s="949" t="s">
        <v>138</v>
      </c>
      <c r="N29" s="950" t="s">
        <v>5618</v>
      </c>
      <c r="O29" s="950" t="s">
        <v>136</v>
      </c>
      <c r="P29" s="961" t="s">
        <v>5654</v>
      </c>
      <c r="Q29" s="962"/>
      <c r="R29" s="29"/>
    </row>
    <row r="30" spans="1:18" s="24" customFormat="1" ht="12.75">
      <c r="A30" s="963" t="s">
        <v>5565</v>
      </c>
      <c r="B30" s="963" t="s">
        <v>2834</v>
      </c>
      <c r="C30" s="971" t="s">
        <v>5577</v>
      </c>
      <c r="D30" s="955"/>
      <c r="E30" s="955"/>
      <c r="F30" s="955"/>
      <c r="G30" s="964">
        <v>1241.2</v>
      </c>
      <c r="H30" s="957"/>
      <c r="I30" s="958"/>
      <c r="J30" s="959"/>
      <c r="K30" s="960"/>
      <c r="L30" s="960"/>
      <c r="M30" s="949" t="s">
        <v>138</v>
      </c>
      <c r="N30" s="950" t="s">
        <v>5619</v>
      </c>
      <c r="O30" s="950" t="s">
        <v>136</v>
      </c>
      <c r="P30" s="961" t="s">
        <v>5655</v>
      </c>
      <c r="Q30" s="962"/>
      <c r="R30" s="29"/>
    </row>
    <row r="31" spans="1:18" s="24" customFormat="1" ht="12.75">
      <c r="A31" s="963" t="s">
        <v>5565</v>
      </c>
      <c r="B31" s="963" t="s">
        <v>2834</v>
      </c>
      <c r="C31" s="971" t="s">
        <v>5578</v>
      </c>
      <c r="D31" s="955"/>
      <c r="E31" s="955"/>
      <c r="F31" s="955"/>
      <c r="G31" s="964">
        <v>1241.2</v>
      </c>
      <c r="H31" s="957"/>
      <c r="I31" s="958"/>
      <c r="J31" s="959"/>
      <c r="K31" s="960"/>
      <c r="L31" s="960"/>
      <c r="M31" s="949" t="s">
        <v>138</v>
      </c>
      <c r="N31" s="950" t="s">
        <v>5620</v>
      </c>
      <c r="O31" s="950" t="s">
        <v>136</v>
      </c>
      <c r="P31" s="961" t="s">
        <v>5654</v>
      </c>
      <c r="Q31" s="962"/>
      <c r="R31" s="29"/>
    </row>
    <row r="32" spans="1:18" s="24" customFormat="1" ht="12.75">
      <c r="A32" s="963" t="s">
        <v>5565</v>
      </c>
      <c r="B32" s="963" t="s">
        <v>2834</v>
      </c>
      <c r="C32" s="971" t="s">
        <v>5579</v>
      </c>
      <c r="D32" s="955"/>
      <c r="E32" s="955"/>
      <c r="F32" s="955"/>
      <c r="G32" s="964">
        <v>1241.2</v>
      </c>
      <c r="H32" s="957"/>
      <c r="I32" s="958"/>
      <c r="J32" s="959"/>
      <c r="K32" s="960"/>
      <c r="L32" s="960"/>
      <c r="M32" s="949" t="s">
        <v>138</v>
      </c>
      <c r="N32" s="950" t="s">
        <v>5621</v>
      </c>
      <c r="O32" s="950" t="s">
        <v>136</v>
      </c>
      <c r="P32" s="961" t="s">
        <v>5654</v>
      </c>
      <c r="Q32" s="962"/>
      <c r="R32" s="29"/>
    </row>
    <row r="33" spans="1:18" s="24" customFormat="1" ht="12.75">
      <c r="A33" s="963" t="s">
        <v>5565</v>
      </c>
      <c r="B33" s="963" t="s">
        <v>2834</v>
      </c>
      <c r="C33" s="971" t="s">
        <v>5580</v>
      </c>
      <c r="D33" s="955"/>
      <c r="E33" s="955"/>
      <c r="F33" s="955"/>
      <c r="G33" s="964">
        <v>1241.2</v>
      </c>
      <c r="H33" s="957"/>
      <c r="I33" s="958"/>
      <c r="J33" s="959"/>
      <c r="K33" s="960"/>
      <c r="L33" s="960"/>
      <c r="M33" s="949" t="s">
        <v>138</v>
      </c>
      <c r="N33" s="950" t="s">
        <v>5622</v>
      </c>
      <c r="O33" s="950" t="s">
        <v>136</v>
      </c>
      <c r="P33" s="961" t="s">
        <v>5654</v>
      </c>
      <c r="Q33" s="962"/>
      <c r="R33" s="29"/>
    </row>
    <row r="34" spans="1:18" s="24" customFormat="1" ht="12.75">
      <c r="A34" s="963" t="s">
        <v>5565</v>
      </c>
      <c r="B34" s="963" t="s">
        <v>2834</v>
      </c>
      <c r="C34" s="971" t="s">
        <v>5581</v>
      </c>
      <c r="D34" s="965"/>
      <c r="E34" s="965"/>
      <c r="F34" s="965"/>
      <c r="G34" s="964">
        <v>1241.2</v>
      </c>
      <c r="H34" s="957"/>
      <c r="I34" s="958"/>
      <c r="J34" s="959"/>
      <c r="K34" s="960"/>
      <c r="L34" s="960"/>
      <c r="M34" s="949" t="s">
        <v>138</v>
      </c>
      <c r="N34" s="950" t="s">
        <v>5623</v>
      </c>
      <c r="O34" s="950" t="s">
        <v>136</v>
      </c>
      <c r="P34" s="961" t="s">
        <v>5654</v>
      </c>
      <c r="Q34" s="962"/>
      <c r="R34" s="29"/>
    </row>
    <row r="35" spans="1:18" s="24" customFormat="1" ht="12.75">
      <c r="A35" s="963" t="s">
        <v>5565</v>
      </c>
      <c r="B35" s="963" t="s">
        <v>2834</v>
      </c>
      <c r="C35" s="971" t="s">
        <v>5582</v>
      </c>
      <c r="D35" s="965"/>
      <c r="E35" s="965"/>
      <c r="F35" s="965"/>
      <c r="G35" s="964">
        <v>1241.2</v>
      </c>
      <c r="H35" s="957"/>
      <c r="I35" s="958"/>
      <c r="J35" s="959"/>
      <c r="K35" s="960"/>
      <c r="L35" s="960"/>
      <c r="M35" s="949" t="s">
        <v>138</v>
      </c>
      <c r="N35" s="950" t="s">
        <v>5624</v>
      </c>
      <c r="O35" s="950" t="s">
        <v>136</v>
      </c>
      <c r="P35" s="961" t="s">
        <v>5654</v>
      </c>
      <c r="Q35" s="962"/>
      <c r="R35" s="29"/>
    </row>
    <row r="36" spans="1:18" s="24" customFormat="1" ht="12.75">
      <c r="A36" s="963" t="s">
        <v>5565</v>
      </c>
      <c r="B36" s="963" t="s">
        <v>2834</v>
      </c>
      <c r="C36" s="971" t="s">
        <v>5583</v>
      </c>
      <c r="D36" s="965"/>
      <c r="E36" s="965"/>
      <c r="F36" s="965"/>
      <c r="G36" s="964">
        <v>1241.2</v>
      </c>
      <c r="H36" s="957"/>
      <c r="I36" s="958"/>
      <c r="J36" s="959"/>
      <c r="K36" s="960"/>
      <c r="L36" s="960"/>
      <c r="M36" s="949" t="s">
        <v>138</v>
      </c>
      <c r="N36" s="950" t="s">
        <v>5625</v>
      </c>
      <c r="O36" s="950" t="s">
        <v>5626</v>
      </c>
      <c r="P36" s="961" t="s">
        <v>5655</v>
      </c>
      <c r="Q36" s="962"/>
      <c r="R36" s="29"/>
    </row>
    <row r="37" spans="1:18" s="24" customFormat="1" ht="12.75">
      <c r="A37" s="963" t="s">
        <v>5565</v>
      </c>
      <c r="B37" s="963" t="s">
        <v>2834</v>
      </c>
      <c r="C37" s="971" t="s">
        <v>5584</v>
      </c>
      <c r="D37" s="966"/>
      <c r="E37" s="966"/>
      <c r="F37" s="966"/>
      <c r="G37" s="964">
        <v>1241.2</v>
      </c>
      <c r="H37" s="967"/>
      <c r="I37" s="958"/>
      <c r="J37" s="959"/>
      <c r="K37" s="960"/>
      <c r="L37" s="960"/>
      <c r="M37" s="949" t="s">
        <v>138</v>
      </c>
      <c r="N37" s="950" t="s">
        <v>5627</v>
      </c>
      <c r="O37" s="950" t="s">
        <v>457</v>
      </c>
      <c r="P37" s="961" t="s">
        <v>5655</v>
      </c>
      <c r="Q37" s="962"/>
      <c r="R37" s="29"/>
    </row>
    <row r="38" spans="1:18" s="24" customFormat="1" ht="12.75">
      <c r="A38" s="963" t="s">
        <v>5565</v>
      </c>
      <c r="B38" s="963" t="s">
        <v>2834</v>
      </c>
      <c r="C38" s="971" t="s">
        <v>5585</v>
      </c>
      <c r="D38" s="966"/>
      <c r="E38" s="966"/>
      <c r="F38" s="966"/>
      <c r="G38" s="964">
        <v>1241.2</v>
      </c>
      <c r="H38" s="967"/>
      <c r="I38" s="958"/>
      <c r="J38" s="959"/>
      <c r="K38" s="960"/>
      <c r="L38" s="960"/>
      <c r="M38" s="949" t="s">
        <v>138</v>
      </c>
      <c r="N38" s="950" t="s">
        <v>5628</v>
      </c>
      <c r="O38" s="950" t="s">
        <v>136</v>
      </c>
      <c r="P38" s="961" t="s">
        <v>5655</v>
      </c>
      <c r="Q38" s="962"/>
      <c r="R38" s="29"/>
    </row>
    <row r="39" spans="1:18" s="24" customFormat="1" ht="12.75">
      <c r="A39" s="963" t="s">
        <v>5565</v>
      </c>
      <c r="B39" s="963" t="s">
        <v>2834</v>
      </c>
      <c r="C39" s="971" t="s">
        <v>5586</v>
      </c>
      <c r="D39" s="966"/>
      <c r="E39" s="966"/>
      <c r="F39" s="966"/>
      <c r="G39" s="964">
        <v>1241.2</v>
      </c>
      <c r="H39" s="967"/>
      <c r="I39" s="958"/>
      <c r="J39" s="959"/>
      <c r="K39" s="960"/>
      <c r="L39" s="960"/>
      <c r="M39" s="949" t="s">
        <v>138</v>
      </c>
      <c r="N39" s="950" t="s">
        <v>5629</v>
      </c>
      <c r="O39" s="950" t="s">
        <v>136</v>
      </c>
      <c r="P39" s="961" t="s">
        <v>5654</v>
      </c>
      <c r="Q39" s="962"/>
      <c r="R39" s="29"/>
    </row>
    <row r="40" spans="1:18" s="24" customFormat="1" ht="12.75">
      <c r="A40" s="963" t="s">
        <v>5565</v>
      </c>
      <c r="B40" s="963" t="s">
        <v>2834</v>
      </c>
      <c r="C40" s="971" t="s">
        <v>5587</v>
      </c>
      <c r="D40" s="966"/>
      <c r="E40" s="966"/>
      <c r="F40" s="966"/>
      <c r="G40" s="964">
        <v>1241.2</v>
      </c>
      <c r="H40" s="967"/>
      <c r="I40" s="958"/>
      <c r="J40" s="959"/>
      <c r="K40" s="960"/>
      <c r="L40" s="960"/>
      <c r="M40" s="949" t="s">
        <v>138</v>
      </c>
      <c r="N40" s="950" t="s">
        <v>5630</v>
      </c>
      <c r="O40" s="950" t="s">
        <v>136</v>
      </c>
      <c r="P40" s="961" t="s">
        <v>5655</v>
      </c>
      <c r="Q40" s="962"/>
      <c r="R40" s="29"/>
    </row>
    <row r="41" spans="1:18" s="24" customFormat="1" ht="12.75">
      <c r="A41" s="963" t="s">
        <v>5565</v>
      </c>
      <c r="B41" s="963" t="s">
        <v>2834</v>
      </c>
      <c r="C41" s="971" t="s">
        <v>5588</v>
      </c>
      <c r="D41" s="966"/>
      <c r="E41" s="966"/>
      <c r="F41" s="966"/>
      <c r="G41" s="964">
        <v>1241.2</v>
      </c>
      <c r="H41" s="967"/>
      <c r="I41" s="958"/>
      <c r="J41" s="959"/>
      <c r="K41" s="960"/>
      <c r="L41" s="960"/>
      <c r="M41" s="949" t="s">
        <v>138</v>
      </c>
      <c r="N41" s="950" t="s">
        <v>5631</v>
      </c>
      <c r="O41" s="950" t="s">
        <v>136</v>
      </c>
      <c r="P41" s="961" t="s">
        <v>5654</v>
      </c>
      <c r="Q41" s="962"/>
      <c r="R41" s="29"/>
    </row>
    <row r="42" spans="1:18" s="24" customFormat="1" ht="12.75">
      <c r="A42" s="963" t="s">
        <v>5565</v>
      </c>
      <c r="B42" s="963" t="s">
        <v>2834</v>
      </c>
      <c r="C42" s="971" t="s">
        <v>5589</v>
      </c>
      <c r="D42" s="966"/>
      <c r="E42" s="966"/>
      <c r="F42" s="966"/>
      <c r="G42" s="964">
        <v>1241.2</v>
      </c>
      <c r="H42" s="967"/>
      <c r="I42" s="958"/>
      <c r="J42" s="959"/>
      <c r="K42" s="960"/>
      <c r="L42" s="960"/>
      <c r="M42" s="949" t="s">
        <v>138</v>
      </c>
      <c r="N42" s="950" t="s">
        <v>5632</v>
      </c>
      <c r="O42" s="950" t="s">
        <v>136</v>
      </c>
      <c r="P42" s="961" t="s">
        <v>5654</v>
      </c>
      <c r="Q42" s="962"/>
      <c r="R42" s="29"/>
    </row>
    <row r="43" spans="1:18" s="24" customFormat="1" ht="12.75">
      <c r="A43" s="963" t="s">
        <v>5565</v>
      </c>
      <c r="B43" s="963" t="s">
        <v>2834</v>
      </c>
      <c r="C43" s="971" t="s">
        <v>5590</v>
      </c>
      <c r="D43" s="966"/>
      <c r="E43" s="966"/>
      <c r="F43" s="966"/>
      <c r="G43" s="964">
        <v>1241.2</v>
      </c>
      <c r="H43" s="967"/>
      <c r="I43" s="958"/>
      <c r="J43" s="959"/>
      <c r="K43" s="960"/>
      <c r="L43" s="960"/>
      <c r="M43" s="949" t="s">
        <v>138</v>
      </c>
      <c r="N43" s="950" t="s">
        <v>5633</v>
      </c>
      <c r="O43" s="950" t="s">
        <v>136</v>
      </c>
      <c r="P43" s="961" t="s">
        <v>5654</v>
      </c>
      <c r="Q43" s="962"/>
      <c r="R43" s="29"/>
    </row>
    <row r="44" spans="1:18" s="24" customFormat="1" ht="12.75">
      <c r="A44" s="963" t="s">
        <v>5592</v>
      </c>
      <c r="B44" s="963" t="s">
        <v>2834</v>
      </c>
      <c r="C44" s="971" t="s">
        <v>5597</v>
      </c>
      <c r="D44" s="966"/>
      <c r="E44" s="966"/>
      <c r="F44" s="966"/>
      <c r="G44" s="986">
        <v>1241.2</v>
      </c>
      <c r="H44" s="967"/>
      <c r="I44" s="958"/>
      <c r="J44" s="959"/>
      <c r="K44" s="960"/>
      <c r="L44" s="960"/>
      <c r="M44" s="949" t="s">
        <v>138</v>
      </c>
      <c r="N44" s="950" t="s">
        <v>5634</v>
      </c>
      <c r="O44" s="950" t="s">
        <v>2905</v>
      </c>
      <c r="P44" s="961" t="s">
        <v>5658</v>
      </c>
      <c r="Q44" s="962"/>
      <c r="R44" s="29"/>
    </row>
    <row r="45" spans="1:18" s="24" customFormat="1" ht="12.75">
      <c r="A45" s="963" t="s">
        <v>5592</v>
      </c>
      <c r="B45" s="963" t="s">
        <v>2834</v>
      </c>
      <c r="C45" s="971" t="s">
        <v>5598</v>
      </c>
      <c r="D45" s="966"/>
      <c r="E45" s="966"/>
      <c r="F45" s="966"/>
      <c r="G45" s="986">
        <v>1241.2</v>
      </c>
      <c r="H45" s="967"/>
      <c r="I45" s="958"/>
      <c r="J45" s="959"/>
      <c r="K45" s="960"/>
      <c r="L45" s="960"/>
      <c r="M45" s="949" t="s">
        <v>138</v>
      </c>
      <c r="N45" s="950" t="s">
        <v>5635</v>
      </c>
      <c r="O45" s="950" t="s">
        <v>2905</v>
      </c>
      <c r="P45" s="961" t="s">
        <v>5658</v>
      </c>
      <c r="Q45" s="962"/>
      <c r="R45" s="29"/>
    </row>
    <row r="46" spans="1:18" s="24" customFormat="1" ht="12.75">
      <c r="A46" s="963" t="s">
        <v>5592</v>
      </c>
      <c r="B46" s="963" t="s">
        <v>2834</v>
      </c>
      <c r="C46" s="971" t="s">
        <v>5599</v>
      </c>
      <c r="D46" s="966"/>
      <c r="E46" s="966"/>
      <c r="F46" s="966"/>
      <c r="G46" s="986">
        <v>1241.2</v>
      </c>
      <c r="H46" s="967"/>
      <c r="I46" s="958"/>
      <c r="J46" s="959"/>
      <c r="K46" s="960"/>
      <c r="L46" s="960"/>
      <c r="M46" s="949" t="s">
        <v>138</v>
      </c>
      <c r="N46" s="950" t="s">
        <v>5636</v>
      </c>
      <c r="O46" s="950" t="s">
        <v>2905</v>
      </c>
      <c r="P46" s="961" t="s">
        <v>5658</v>
      </c>
      <c r="Q46" s="962"/>
      <c r="R46" s="29"/>
    </row>
    <row r="47" spans="1:18" s="24" customFormat="1" ht="12.75">
      <c r="A47" s="963" t="s">
        <v>5592</v>
      </c>
      <c r="B47" s="963" t="s">
        <v>2834</v>
      </c>
      <c r="C47" s="971" t="s">
        <v>5600</v>
      </c>
      <c r="D47" s="966"/>
      <c r="E47" s="966"/>
      <c r="F47" s="966"/>
      <c r="G47" s="986">
        <v>1241.2</v>
      </c>
      <c r="H47" s="967"/>
      <c r="I47" s="958"/>
      <c r="J47" s="959"/>
      <c r="K47" s="960"/>
      <c r="L47" s="960"/>
      <c r="M47" s="949" t="s">
        <v>138</v>
      </c>
      <c r="N47" s="950" t="s">
        <v>5637</v>
      </c>
      <c r="O47" s="950" t="s">
        <v>2905</v>
      </c>
      <c r="P47" s="961" t="s">
        <v>5658</v>
      </c>
      <c r="Q47" s="962"/>
      <c r="R47" s="29"/>
    </row>
    <row r="48" spans="1:18" s="24" customFormat="1" ht="12.75">
      <c r="A48" s="963" t="s">
        <v>5592</v>
      </c>
      <c r="B48" s="963" t="s">
        <v>2834</v>
      </c>
      <c r="C48" s="971" t="s">
        <v>5601</v>
      </c>
      <c r="D48" s="966"/>
      <c r="E48" s="966"/>
      <c r="F48" s="966"/>
      <c r="G48" s="986">
        <v>1241.2</v>
      </c>
      <c r="H48" s="967"/>
      <c r="I48" s="958"/>
      <c r="J48" s="959"/>
      <c r="K48" s="960"/>
      <c r="L48" s="960"/>
      <c r="M48" s="949" t="s">
        <v>138</v>
      </c>
      <c r="N48" s="950" t="s">
        <v>5638</v>
      </c>
      <c r="O48" s="950" t="s">
        <v>2905</v>
      </c>
      <c r="P48" s="961" t="s">
        <v>5658</v>
      </c>
      <c r="Q48" s="962"/>
      <c r="R48" s="29"/>
    </row>
    <row r="49" spans="1:18" s="24" customFormat="1" ht="12.75">
      <c r="A49" s="963" t="s">
        <v>5592</v>
      </c>
      <c r="B49" s="963" t="s">
        <v>2834</v>
      </c>
      <c r="C49" s="971" t="s">
        <v>5602</v>
      </c>
      <c r="D49" s="966"/>
      <c r="E49" s="966"/>
      <c r="F49" s="966"/>
      <c r="G49" s="986">
        <v>1241.2</v>
      </c>
      <c r="H49" s="967"/>
      <c r="I49" s="958"/>
      <c r="J49" s="959"/>
      <c r="K49" s="960"/>
      <c r="L49" s="960"/>
      <c r="M49" s="949" t="s">
        <v>138</v>
      </c>
      <c r="N49" s="950" t="s">
        <v>5639</v>
      </c>
      <c r="O49" s="950" t="s">
        <v>5626</v>
      </c>
      <c r="P49" s="961" t="s">
        <v>5658</v>
      </c>
      <c r="Q49" s="962"/>
      <c r="R49" s="29"/>
    </row>
    <row r="50" spans="1:18" s="24" customFormat="1" ht="12.75">
      <c r="A50" s="963" t="s">
        <v>5592</v>
      </c>
      <c r="B50" s="963" t="s">
        <v>2834</v>
      </c>
      <c r="C50" s="971" t="s">
        <v>5603</v>
      </c>
      <c r="D50" s="966"/>
      <c r="E50" s="966"/>
      <c r="F50" s="966"/>
      <c r="G50" s="986">
        <v>1241.2</v>
      </c>
      <c r="H50" s="967"/>
      <c r="I50" s="958"/>
      <c r="J50" s="959"/>
      <c r="K50" s="960"/>
      <c r="L50" s="960"/>
      <c r="M50" s="949" t="s">
        <v>138</v>
      </c>
      <c r="N50" s="950" t="s">
        <v>5640</v>
      </c>
      <c r="O50" s="950" t="s">
        <v>136</v>
      </c>
      <c r="P50" s="961" t="s">
        <v>5658</v>
      </c>
      <c r="Q50" s="962"/>
      <c r="R50" s="29"/>
    </row>
    <row r="51" spans="1:18" s="24" customFormat="1" ht="12.75">
      <c r="A51" s="968" t="s">
        <v>5552</v>
      </c>
      <c r="B51" s="968" t="s">
        <v>2834</v>
      </c>
      <c r="C51" s="969" t="s">
        <v>5559</v>
      </c>
      <c r="D51" s="966"/>
      <c r="E51" s="966"/>
      <c r="F51" s="966"/>
      <c r="G51" s="976">
        <v>4499.6400000000003</v>
      </c>
      <c r="H51" s="967"/>
      <c r="I51" s="958"/>
      <c r="J51" s="959"/>
      <c r="K51" s="960"/>
      <c r="L51" s="960"/>
      <c r="M51" s="949" t="s">
        <v>138</v>
      </c>
      <c r="N51" s="950" t="s">
        <v>5641</v>
      </c>
      <c r="O51" s="950" t="s">
        <v>2905</v>
      </c>
      <c r="P51" s="961" t="s">
        <v>5650</v>
      </c>
      <c r="Q51" s="962"/>
      <c r="R51" s="29"/>
    </row>
    <row r="52" spans="1:18" s="24" customFormat="1" ht="12.75">
      <c r="A52" s="968" t="s">
        <v>5552</v>
      </c>
      <c r="B52" s="968" t="s">
        <v>2834</v>
      </c>
      <c r="C52" s="969" t="s">
        <v>4969</v>
      </c>
      <c r="D52" s="966"/>
      <c r="E52" s="966"/>
      <c r="F52" s="966"/>
      <c r="G52" s="976">
        <v>4499.6400000000003</v>
      </c>
      <c r="H52" s="967"/>
      <c r="I52" s="958"/>
      <c r="J52" s="959"/>
      <c r="K52" s="960"/>
      <c r="L52" s="960"/>
      <c r="M52" s="949" t="s">
        <v>138</v>
      </c>
      <c r="N52" s="950" t="s">
        <v>5020</v>
      </c>
      <c r="O52" s="950" t="s">
        <v>2905</v>
      </c>
      <c r="P52" s="961" t="s">
        <v>5650</v>
      </c>
      <c r="Q52" s="962"/>
      <c r="R52" s="29"/>
    </row>
    <row r="53" spans="1:18" s="24" customFormat="1" ht="12.75">
      <c r="A53" s="968" t="s">
        <v>5560</v>
      </c>
      <c r="B53" s="968" t="s">
        <v>2834</v>
      </c>
      <c r="C53" s="970" t="s">
        <v>4842</v>
      </c>
      <c r="D53" s="966"/>
      <c r="E53" s="966"/>
      <c r="F53" s="966"/>
      <c r="G53" s="976">
        <v>4499.6400000000003</v>
      </c>
      <c r="H53" s="967" t="s">
        <v>142</v>
      </c>
      <c r="I53" s="958"/>
      <c r="J53" s="959"/>
      <c r="K53" s="960"/>
      <c r="L53" s="960"/>
      <c r="M53" s="949" t="s">
        <v>138</v>
      </c>
      <c r="N53" s="950" t="s">
        <v>4880</v>
      </c>
      <c r="O53" s="950" t="s">
        <v>2905</v>
      </c>
      <c r="P53" s="961" t="s">
        <v>5652</v>
      </c>
      <c r="Q53" s="962"/>
      <c r="R53" s="29"/>
    </row>
    <row r="54" spans="1:18" s="24" customFormat="1" ht="12.75">
      <c r="A54" s="968" t="s">
        <v>5591</v>
      </c>
      <c r="B54" s="968" t="s">
        <v>2834</v>
      </c>
      <c r="C54" s="970" t="s">
        <v>4345</v>
      </c>
      <c r="D54" s="966"/>
      <c r="E54" s="966"/>
      <c r="F54" s="966"/>
      <c r="G54" s="976">
        <v>4499.6400000000003</v>
      </c>
      <c r="H54" s="967"/>
      <c r="I54" s="958"/>
      <c r="J54" s="959"/>
      <c r="K54" s="960"/>
      <c r="L54" s="960"/>
      <c r="M54" s="949" t="s">
        <v>138</v>
      </c>
      <c r="N54" s="950" t="s">
        <v>4392</v>
      </c>
      <c r="O54" s="950" t="s">
        <v>2905</v>
      </c>
      <c r="P54" s="961" t="s">
        <v>5656</v>
      </c>
      <c r="Q54" s="962"/>
      <c r="R54" s="29"/>
    </row>
    <row r="55" spans="1:18" s="24" customFormat="1" ht="12.75">
      <c r="A55" s="968" t="s">
        <v>5592</v>
      </c>
      <c r="B55" s="968" t="s">
        <v>2834</v>
      </c>
      <c r="C55" s="970" t="s">
        <v>5593</v>
      </c>
      <c r="D55" s="966"/>
      <c r="E55" s="966"/>
      <c r="F55" s="966"/>
      <c r="G55" s="976">
        <v>4499.6400000000003</v>
      </c>
      <c r="H55" s="967"/>
      <c r="I55" s="958"/>
      <c r="J55" s="959"/>
      <c r="K55" s="960"/>
      <c r="L55" s="960"/>
      <c r="M55" s="949" t="s">
        <v>138</v>
      </c>
      <c r="N55" s="950" t="s">
        <v>5508</v>
      </c>
      <c r="O55" s="950" t="s">
        <v>2905</v>
      </c>
      <c r="P55" s="961" t="s">
        <v>5658</v>
      </c>
      <c r="Q55" s="962"/>
      <c r="R55" s="29"/>
    </row>
    <row r="56" spans="1:18" s="24" customFormat="1" ht="12.75">
      <c r="A56" s="968" t="s">
        <v>5560</v>
      </c>
      <c r="B56" s="968" t="s">
        <v>2834</v>
      </c>
      <c r="C56" s="970" t="s">
        <v>5561</v>
      </c>
      <c r="D56" s="966"/>
      <c r="E56" s="966"/>
      <c r="F56" s="966"/>
      <c r="G56" s="976">
        <v>7200.12</v>
      </c>
      <c r="H56" s="967" t="s">
        <v>137</v>
      </c>
      <c r="I56" s="958"/>
      <c r="J56" s="959"/>
      <c r="K56" s="960"/>
      <c r="L56" s="960"/>
      <c r="M56" s="949" t="s">
        <v>138</v>
      </c>
      <c r="N56" s="950" t="s">
        <v>5518</v>
      </c>
      <c r="O56" s="950" t="s">
        <v>2905</v>
      </c>
      <c r="P56" s="961" t="s">
        <v>5652</v>
      </c>
      <c r="Q56" s="962"/>
      <c r="R56" s="29"/>
    </row>
    <row r="57" spans="1:18" s="24" customFormat="1" ht="12.75">
      <c r="A57" s="968" t="s">
        <v>5591</v>
      </c>
      <c r="B57" s="968" t="s">
        <v>2834</v>
      </c>
      <c r="C57" s="970" t="s">
        <v>4527</v>
      </c>
      <c r="D57" s="966"/>
      <c r="E57" s="966"/>
      <c r="F57" s="966"/>
      <c r="G57" s="976">
        <v>7200.12</v>
      </c>
      <c r="H57" s="967"/>
      <c r="I57" s="958"/>
      <c r="J57" s="959"/>
      <c r="K57" s="960"/>
      <c r="L57" s="960"/>
      <c r="M57" s="949" t="s">
        <v>138</v>
      </c>
      <c r="N57" s="950" t="s">
        <v>4561</v>
      </c>
      <c r="O57" s="950" t="s">
        <v>2905</v>
      </c>
      <c r="P57" s="961" t="s">
        <v>5656</v>
      </c>
      <c r="Q57" s="962"/>
      <c r="R57" s="29"/>
    </row>
    <row r="58" spans="1:18" s="24" customFormat="1" ht="12.75">
      <c r="A58" s="968" t="s">
        <v>5591</v>
      </c>
      <c r="B58" s="968" t="s">
        <v>2834</v>
      </c>
      <c r="C58" s="970" t="s">
        <v>4504</v>
      </c>
      <c r="D58" s="966"/>
      <c r="E58" s="966"/>
      <c r="F58" s="966"/>
      <c r="G58" s="976">
        <v>7200.12</v>
      </c>
      <c r="H58" s="967"/>
      <c r="I58" s="958"/>
      <c r="J58" s="959"/>
      <c r="K58" s="960"/>
      <c r="L58" s="960"/>
      <c r="M58" s="949" t="s">
        <v>138</v>
      </c>
      <c r="N58" s="950" t="s">
        <v>4543</v>
      </c>
      <c r="O58" s="950" t="s">
        <v>2905</v>
      </c>
      <c r="P58" s="961" t="s">
        <v>5656</v>
      </c>
      <c r="Q58" s="962"/>
      <c r="R58" s="29"/>
    </row>
    <row r="59" spans="1:18" s="24" customFormat="1" ht="12.75">
      <c r="A59" s="968" t="s">
        <v>5592</v>
      </c>
      <c r="B59" s="968" t="s">
        <v>2834</v>
      </c>
      <c r="C59" s="970" t="s">
        <v>4531</v>
      </c>
      <c r="D59" s="966"/>
      <c r="E59" s="966"/>
      <c r="F59" s="966"/>
      <c r="G59" s="976">
        <v>7200.12</v>
      </c>
      <c r="H59" s="967"/>
      <c r="I59" s="958"/>
      <c r="J59" s="959"/>
      <c r="K59" s="960"/>
      <c r="L59" s="960"/>
      <c r="M59" s="949" t="s">
        <v>138</v>
      </c>
      <c r="N59" s="950" t="s">
        <v>4565</v>
      </c>
      <c r="O59" s="950" t="s">
        <v>2905</v>
      </c>
      <c r="P59" s="961" t="s">
        <v>5658</v>
      </c>
      <c r="Q59" s="962"/>
      <c r="R59" s="29"/>
    </row>
    <row r="60" spans="1:18" s="24" customFormat="1" ht="12.75">
      <c r="A60" s="968" t="s">
        <v>5592</v>
      </c>
      <c r="B60" s="968" t="s">
        <v>2834</v>
      </c>
      <c r="C60" s="969" t="s">
        <v>5183</v>
      </c>
      <c r="D60" s="966"/>
      <c r="E60" s="966"/>
      <c r="F60" s="966"/>
      <c r="G60" s="976">
        <v>7200.12</v>
      </c>
      <c r="H60" s="967"/>
      <c r="I60" s="958"/>
      <c r="J60" s="959"/>
      <c r="K60" s="960"/>
      <c r="L60" s="960"/>
      <c r="M60" s="949" t="s">
        <v>138</v>
      </c>
      <c r="N60" s="950" t="s">
        <v>5236</v>
      </c>
      <c r="O60" s="950" t="s">
        <v>2905</v>
      </c>
      <c r="P60" s="961" t="s">
        <v>5658</v>
      </c>
      <c r="Q60" s="962"/>
      <c r="R60" s="29"/>
    </row>
    <row r="61" spans="1:18" s="24" customFormat="1" ht="12.75">
      <c r="A61" s="968" t="s">
        <v>5592</v>
      </c>
      <c r="B61" s="968" t="s">
        <v>2834</v>
      </c>
      <c r="C61" s="969" t="s">
        <v>4968</v>
      </c>
      <c r="D61" s="966"/>
      <c r="E61" s="966"/>
      <c r="F61" s="966"/>
      <c r="G61" s="976">
        <v>7200.12</v>
      </c>
      <c r="H61" s="967"/>
      <c r="I61" s="958"/>
      <c r="J61" s="959"/>
      <c r="K61" s="960"/>
      <c r="L61" s="960"/>
      <c r="M61" s="949" t="s">
        <v>138</v>
      </c>
      <c r="N61" s="950" t="s">
        <v>5019</v>
      </c>
      <c r="O61" s="950" t="s">
        <v>2905</v>
      </c>
      <c r="P61" s="961" t="s">
        <v>5658</v>
      </c>
      <c r="Q61" s="962"/>
      <c r="R61" s="29"/>
    </row>
    <row r="62" spans="1:18" s="24" customFormat="1" ht="12.75">
      <c r="A62" s="968" t="s">
        <v>5592</v>
      </c>
      <c r="B62" s="968" t="s">
        <v>2834</v>
      </c>
      <c r="C62" s="969" t="s">
        <v>4444</v>
      </c>
      <c r="D62" s="966"/>
      <c r="E62" s="966"/>
      <c r="F62" s="966"/>
      <c r="G62" s="976">
        <v>7200.12</v>
      </c>
      <c r="H62" s="967"/>
      <c r="I62" s="958"/>
      <c r="J62" s="959"/>
      <c r="K62" s="960"/>
      <c r="L62" s="960"/>
      <c r="M62" s="949" t="s">
        <v>138</v>
      </c>
      <c r="N62" s="950" t="s">
        <v>4466</v>
      </c>
      <c r="O62" s="950" t="s">
        <v>2905</v>
      </c>
      <c r="P62" s="961" t="s">
        <v>5658</v>
      </c>
      <c r="Q62" s="962"/>
      <c r="R62" s="29"/>
    </row>
    <row r="63" spans="1:18" s="24" customFormat="1" ht="12.75">
      <c r="A63" s="968" t="s">
        <v>5592</v>
      </c>
      <c r="B63" s="968" t="s">
        <v>2834</v>
      </c>
      <c r="C63" s="969" t="s">
        <v>5596</v>
      </c>
      <c r="D63" s="966"/>
      <c r="E63" s="966"/>
      <c r="F63" s="966"/>
      <c r="G63" s="976">
        <v>8117.68</v>
      </c>
      <c r="H63" s="967"/>
      <c r="I63" s="958"/>
      <c r="J63" s="959"/>
      <c r="K63" s="960"/>
      <c r="L63" s="960"/>
      <c r="M63" s="949" t="s">
        <v>138</v>
      </c>
      <c r="N63" s="950" t="s">
        <v>5642</v>
      </c>
      <c r="O63" s="950" t="s">
        <v>134</v>
      </c>
      <c r="P63" s="961" t="s">
        <v>5658</v>
      </c>
      <c r="Q63" s="962"/>
      <c r="R63" s="29"/>
    </row>
    <row r="64" spans="1:18" s="24" customFormat="1" ht="12.75">
      <c r="A64" s="968" t="s">
        <v>5560</v>
      </c>
      <c r="B64" s="968" t="s">
        <v>2834</v>
      </c>
      <c r="C64" s="970" t="s">
        <v>4981</v>
      </c>
      <c r="D64" s="966"/>
      <c r="E64" s="966"/>
      <c r="F64" s="966"/>
      <c r="G64" s="976">
        <v>9100.2000000000007</v>
      </c>
      <c r="H64" s="967" t="s">
        <v>143</v>
      </c>
      <c r="I64" s="958"/>
      <c r="J64" s="959"/>
      <c r="K64" s="960"/>
      <c r="L64" s="960"/>
      <c r="M64" s="949" t="s">
        <v>138</v>
      </c>
      <c r="N64" s="950" t="s">
        <v>5030</v>
      </c>
      <c r="O64" s="950" t="s">
        <v>136</v>
      </c>
      <c r="P64" s="961" t="s">
        <v>5652</v>
      </c>
      <c r="Q64" s="962"/>
      <c r="R64" s="29"/>
    </row>
    <row r="65" spans="1:18" s="24" customFormat="1" ht="12.75">
      <c r="A65" s="968" t="s">
        <v>5560</v>
      </c>
      <c r="B65" s="968" t="s">
        <v>2834</v>
      </c>
      <c r="C65" s="970" t="s">
        <v>3734</v>
      </c>
      <c r="D65" s="966"/>
      <c r="E65" s="966"/>
      <c r="F65" s="966"/>
      <c r="G65" s="976">
        <v>9100.2000000000007</v>
      </c>
      <c r="H65" s="967"/>
      <c r="I65" s="958"/>
      <c r="J65" s="959"/>
      <c r="K65" s="960"/>
      <c r="L65" s="960"/>
      <c r="M65" s="949" t="s">
        <v>138</v>
      </c>
      <c r="N65" s="950" t="s">
        <v>3750</v>
      </c>
      <c r="O65" s="950" t="s">
        <v>136</v>
      </c>
      <c r="P65" s="961" t="s">
        <v>5652</v>
      </c>
      <c r="Q65" s="962"/>
      <c r="R65" s="29"/>
    </row>
    <row r="66" spans="1:18" s="24" customFormat="1" ht="12.75">
      <c r="A66" s="968" t="s">
        <v>5591</v>
      </c>
      <c r="B66" s="968" t="s">
        <v>2834</v>
      </c>
      <c r="C66" s="970" t="s">
        <v>3732</v>
      </c>
      <c r="D66" s="966"/>
      <c r="E66" s="966"/>
      <c r="F66" s="966"/>
      <c r="G66" s="976">
        <v>9100.2000000000007</v>
      </c>
      <c r="H66" s="967" t="s">
        <v>144</v>
      </c>
      <c r="I66" s="958"/>
      <c r="J66" s="959"/>
      <c r="K66" s="960"/>
      <c r="L66" s="960"/>
      <c r="M66" s="949" t="s">
        <v>138</v>
      </c>
      <c r="N66" s="950" t="s">
        <v>3748</v>
      </c>
      <c r="O66" s="950" t="s">
        <v>136</v>
      </c>
      <c r="P66" s="961" t="s">
        <v>5656</v>
      </c>
      <c r="Q66" s="962"/>
      <c r="R66" s="29"/>
    </row>
    <row r="67" spans="1:18" s="24" customFormat="1" ht="12.75">
      <c r="A67" s="968" t="s">
        <v>5591</v>
      </c>
      <c r="B67" s="968" t="s">
        <v>2834</v>
      </c>
      <c r="C67" s="970" t="s">
        <v>3733</v>
      </c>
      <c r="D67" s="966"/>
      <c r="E67" s="966"/>
      <c r="F67" s="966"/>
      <c r="G67" s="976">
        <v>9100.2000000000007</v>
      </c>
      <c r="H67" s="967" t="s">
        <v>147</v>
      </c>
      <c r="I67" s="958"/>
      <c r="J67" s="959"/>
      <c r="K67" s="960"/>
      <c r="L67" s="960"/>
      <c r="M67" s="949" t="s">
        <v>138</v>
      </c>
      <c r="N67" s="950" t="s">
        <v>3749</v>
      </c>
      <c r="O67" s="950" t="s">
        <v>136</v>
      </c>
      <c r="P67" s="961" t="s">
        <v>5656</v>
      </c>
      <c r="Q67" s="962"/>
      <c r="R67" s="29"/>
    </row>
    <row r="68" spans="1:18" s="24" customFormat="1" ht="12.75">
      <c r="A68" s="968" t="s">
        <v>5591</v>
      </c>
      <c r="B68" s="968" t="s">
        <v>2834</v>
      </c>
      <c r="C68" s="970" t="s">
        <v>4447</v>
      </c>
      <c r="D68" s="966"/>
      <c r="E68" s="966"/>
      <c r="F68" s="966"/>
      <c r="G68" s="976">
        <v>9459.7999999999993</v>
      </c>
      <c r="H68" s="967"/>
      <c r="I68" s="958"/>
      <c r="J68" s="959"/>
      <c r="K68" s="960"/>
      <c r="L68" s="960"/>
      <c r="M68" s="949" t="s">
        <v>138</v>
      </c>
      <c r="N68" s="950" t="s">
        <v>4469</v>
      </c>
      <c r="O68" s="950" t="s">
        <v>136</v>
      </c>
      <c r="P68" s="961" t="s">
        <v>5656</v>
      </c>
      <c r="Q68" s="962"/>
      <c r="R68" s="29"/>
    </row>
    <row r="69" spans="1:18" s="24" customFormat="1" ht="12.75">
      <c r="A69" s="968" t="s">
        <v>5592</v>
      </c>
      <c r="B69" s="968" t="s">
        <v>2834</v>
      </c>
      <c r="C69" s="970" t="s">
        <v>4858</v>
      </c>
      <c r="D69" s="971"/>
      <c r="E69" s="971"/>
      <c r="F69" s="971"/>
      <c r="G69" s="976">
        <v>11456.16</v>
      </c>
      <c r="H69" s="967"/>
      <c r="I69" s="958"/>
      <c r="J69" s="959"/>
      <c r="K69" s="960"/>
      <c r="L69" s="960"/>
      <c r="M69" s="949" t="s">
        <v>138</v>
      </c>
      <c r="N69" s="950" t="s">
        <v>5643</v>
      </c>
      <c r="O69" s="950" t="s">
        <v>134</v>
      </c>
      <c r="P69" s="961" t="s">
        <v>5658</v>
      </c>
      <c r="Q69" s="962"/>
      <c r="R69" s="29"/>
    </row>
    <row r="70" spans="1:18" s="24" customFormat="1" ht="12.75">
      <c r="A70" s="968" t="s">
        <v>5552</v>
      </c>
      <c r="B70" s="968" t="s">
        <v>2834</v>
      </c>
      <c r="C70" s="969" t="s">
        <v>5558</v>
      </c>
      <c r="D70" s="971"/>
      <c r="E70" s="971"/>
      <c r="F70" s="971"/>
      <c r="G70" s="976">
        <v>11699.76</v>
      </c>
      <c r="H70" s="967"/>
      <c r="I70" s="958"/>
      <c r="J70" s="959"/>
      <c r="K70" s="960"/>
      <c r="L70" s="960"/>
      <c r="M70" s="949" t="s">
        <v>138</v>
      </c>
      <c r="N70" s="950" t="s">
        <v>5644</v>
      </c>
      <c r="O70" s="950" t="s">
        <v>2905</v>
      </c>
      <c r="P70" s="961" t="s">
        <v>5650</v>
      </c>
      <c r="Q70" s="962"/>
      <c r="R70" s="29"/>
    </row>
    <row r="71" spans="1:18" s="24" customFormat="1" ht="12.75">
      <c r="A71" s="968" t="s">
        <v>5552</v>
      </c>
      <c r="B71" s="968" t="s">
        <v>2834</v>
      </c>
      <c r="C71" s="970" t="s">
        <v>3878</v>
      </c>
      <c r="D71" s="971"/>
      <c r="E71" s="971"/>
      <c r="F71" s="971"/>
      <c r="G71" s="976">
        <v>13170.64</v>
      </c>
      <c r="H71" s="967" t="s">
        <v>135</v>
      </c>
      <c r="I71" s="958"/>
      <c r="J71" s="959"/>
      <c r="K71" s="960"/>
      <c r="L71" s="960"/>
      <c r="M71" s="949" t="s">
        <v>138</v>
      </c>
      <c r="N71" s="950" t="s">
        <v>3917</v>
      </c>
      <c r="O71" s="950" t="s">
        <v>3895</v>
      </c>
      <c r="P71" s="961" t="s">
        <v>5650</v>
      </c>
      <c r="Q71" s="962"/>
      <c r="R71" s="29"/>
    </row>
    <row r="72" spans="1:18" s="24" customFormat="1" ht="12.75">
      <c r="A72" s="968" t="s">
        <v>5552</v>
      </c>
      <c r="B72" s="968" t="s">
        <v>2834</v>
      </c>
      <c r="C72" s="968" t="s">
        <v>5553</v>
      </c>
      <c r="D72" s="971"/>
      <c r="E72" s="971"/>
      <c r="F72" s="971"/>
      <c r="G72" s="976">
        <v>13170.64</v>
      </c>
      <c r="H72" s="967" t="s">
        <v>133</v>
      </c>
      <c r="I72" s="958"/>
      <c r="J72" s="959"/>
      <c r="K72" s="960"/>
      <c r="L72" s="960"/>
      <c r="M72" s="949" t="s">
        <v>138</v>
      </c>
      <c r="N72" s="950" t="s">
        <v>5520</v>
      </c>
      <c r="O72" s="950" t="s">
        <v>3895</v>
      </c>
      <c r="P72" s="961" t="s">
        <v>5650</v>
      </c>
      <c r="Q72" s="962"/>
      <c r="R72" s="29"/>
    </row>
    <row r="73" spans="1:18" s="24" customFormat="1" ht="12.75">
      <c r="A73" s="968" t="s">
        <v>5560</v>
      </c>
      <c r="B73" s="968" t="s">
        <v>2834</v>
      </c>
      <c r="C73" s="968" t="s">
        <v>3878</v>
      </c>
      <c r="D73" s="971"/>
      <c r="E73" s="971"/>
      <c r="F73" s="971"/>
      <c r="G73" s="976">
        <v>13170.64</v>
      </c>
      <c r="H73" s="967" t="s">
        <v>135</v>
      </c>
      <c r="I73" s="958"/>
      <c r="J73" s="959"/>
      <c r="K73" s="960"/>
      <c r="L73" s="960"/>
      <c r="M73" s="949" t="s">
        <v>138</v>
      </c>
      <c r="N73" s="950" t="s">
        <v>3917</v>
      </c>
      <c r="O73" s="950" t="s">
        <v>3895</v>
      </c>
      <c r="P73" s="961" t="s">
        <v>5652</v>
      </c>
      <c r="Q73" s="962"/>
      <c r="R73" s="29"/>
    </row>
    <row r="74" spans="1:18" s="24" customFormat="1" ht="12.75">
      <c r="A74" s="968" t="s">
        <v>5560</v>
      </c>
      <c r="B74" s="968" t="s">
        <v>2834</v>
      </c>
      <c r="C74" s="970" t="s">
        <v>3856</v>
      </c>
      <c r="D74" s="971"/>
      <c r="E74" s="971"/>
      <c r="F74" s="971"/>
      <c r="G74" s="976">
        <v>13366.68</v>
      </c>
      <c r="H74" s="967"/>
      <c r="I74" s="958"/>
      <c r="J74" s="959"/>
      <c r="K74" s="960"/>
      <c r="L74" s="960"/>
      <c r="M74" s="949" t="s">
        <v>138</v>
      </c>
      <c r="N74" s="950" t="s">
        <v>5645</v>
      </c>
      <c r="O74" s="950" t="s">
        <v>3895</v>
      </c>
      <c r="P74" s="961" t="s">
        <v>5652</v>
      </c>
      <c r="Q74" s="962"/>
      <c r="R74" s="29"/>
    </row>
    <row r="75" spans="1:18" s="24" customFormat="1" ht="12.75">
      <c r="A75" s="968" t="s">
        <v>5591</v>
      </c>
      <c r="B75" s="968" t="s">
        <v>2834</v>
      </c>
      <c r="C75" s="970" t="s">
        <v>4090</v>
      </c>
      <c r="D75" s="971"/>
      <c r="E75" s="971"/>
      <c r="F75" s="971"/>
      <c r="G75" s="976">
        <v>13366.68</v>
      </c>
      <c r="H75" s="967"/>
      <c r="I75" s="958"/>
      <c r="J75" s="959"/>
      <c r="K75" s="960"/>
      <c r="L75" s="960"/>
      <c r="M75" s="949" t="s">
        <v>138</v>
      </c>
      <c r="N75" s="950" t="s">
        <v>4112</v>
      </c>
      <c r="O75" s="950" t="s">
        <v>3895</v>
      </c>
      <c r="P75" s="961" t="s">
        <v>5656</v>
      </c>
      <c r="Q75" s="962"/>
      <c r="R75" s="29"/>
    </row>
    <row r="76" spans="1:18" s="24" customFormat="1" ht="12.75">
      <c r="A76" s="968" t="s">
        <v>5552</v>
      </c>
      <c r="B76" s="968" t="s">
        <v>2834</v>
      </c>
      <c r="C76" s="970" t="s">
        <v>4162</v>
      </c>
      <c r="D76" s="971"/>
      <c r="E76" s="971"/>
      <c r="F76" s="971"/>
      <c r="G76" s="976">
        <v>13500.08</v>
      </c>
      <c r="H76" s="967" t="s">
        <v>139</v>
      </c>
      <c r="I76" s="958"/>
      <c r="J76" s="959"/>
      <c r="K76" s="960"/>
      <c r="L76" s="960"/>
      <c r="M76" s="949" t="s">
        <v>138</v>
      </c>
      <c r="N76" s="950" t="s">
        <v>4286</v>
      </c>
      <c r="O76" s="950" t="s">
        <v>141</v>
      </c>
      <c r="P76" s="961" t="s">
        <v>5650</v>
      </c>
      <c r="Q76" s="962"/>
      <c r="R76" s="29"/>
    </row>
    <row r="77" spans="1:18" s="24" customFormat="1" ht="12.75">
      <c r="A77" s="968" t="s">
        <v>5552</v>
      </c>
      <c r="B77" s="968" t="s">
        <v>2834</v>
      </c>
      <c r="C77" s="970" t="s">
        <v>5557</v>
      </c>
      <c r="D77" s="971"/>
      <c r="E77" s="971"/>
      <c r="F77" s="971"/>
      <c r="G77" s="976">
        <v>13500.08</v>
      </c>
      <c r="H77" s="967" t="s">
        <v>145</v>
      </c>
      <c r="I77" s="958"/>
      <c r="J77" s="959"/>
      <c r="K77" s="960"/>
      <c r="L77" s="960"/>
      <c r="M77" s="949" t="s">
        <v>138</v>
      </c>
      <c r="N77" s="950" t="s">
        <v>5605</v>
      </c>
      <c r="O77" s="950" t="s">
        <v>141</v>
      </c>
      <c r="P77" s="961" t="s">
        <v>5650</v>
      </c>
      <c r="Q77" s="962"/>
      <c r="R77" s="29"/>
    </row>
    <row r="78" spans="1:18" s="24" customFormat="1" ht="12.75">
      <c r="A78" s="968" t="s">
        <v>5560</v>
      </c>
      <c r="B78" s="968" t="s">
        <v>2834</v>
      </c>
      <c r="C78" s="970" t="s">
        <v>4168</v>
      </c>
      <c r="D78" s="971"/>
      <c r="E78" s="971"/>
      <c r="F78" s="971"/>
      <c r="G78" s="976">
        <v>13500.08</v>
      </c>
      <c r="H78" s="967"/>
      <c r="I78" s="958"/>
      <c r="J78" s="959"/>
      <c r="K78" s="960"/>
      <c r="L78" s="960"/>
      <c r="M78" s="949" t="s">
        <v>138</v>
      </c>
      <c r="N78" s="950" t="s">
        <v>4292</v>
      </c>
      <c r="O78" s="950" t="s">
        <v>141</v>
      </c>
      <c r="P78" s="961" t="s">
        <v>5652</v>
      </c>
      <c r="Q78" s="962"/>
      <c r="R78" s="29"/>
    </row>
    <row r="79" spans="1:18" s="24" customFormat="1" ht="12.75">
      <c r="A79" s="968" t="s">
        <v>5560</v>
      </c>
      <c r="B79" s="968" t="s">
        <v>2834</v>
      </c>
      <c r="C79" s="968" t="s">
        <v>4162</v>
      </c>
      <c r="D79" s="971"/>
      <c r="E79" s="971"/>
      <c r="F79" s="971"/>
      <c r="G79" s="976">
        <v>13500.08</v>
      </c>
      <c r="H79" s="967" t="s">
        <v>139</v>
      </c>
      <c r="I79" s="958"/>
      <c r="J79" s="959"/>
      <c r="K79" s="960"/>
      <c r="L79" s="960"/>
      <c r="M79" s="949" t="s">
        <v>138</v>
      </c>
      <c r="N79" s="950" t="s">
        <v>4286</v>
      </c>
      <c r="O79" s="950" t="s">
        <v>141</v>
      </c>
      <c r="P79" s="961" t="s">
        <v>5652</v>
      </c>
      <c r="Q79" s="962"/>
      <c r="R79" s="29"/>
    </row>
    <row r="80" spans="1:18" s="24" customFormat="1" ht="12.75">
      <c r="A80" s="968" t="s">
        <v>5591</v>
      </c>
      <c r="B80" s="968" t="s">
        <v>2834</v>
      </c>
      <c r="C80" s="970" t="s">
        <v>5557</v>
      </c>
      <c r="D80" s="971"/>
      <c r="E80" s="971"/>
      <c r="F80" s="971"/>
      <c r="G80" s="976">
        <v>13500.08</v>
      </c>
      <c r="H80" s="967" t="s">
        <v>145</v>
      </c>
      <c r="I80" s="958"/>
      <c r="J80" s="959"/>
      <c r="K80" s="960"/>
      <c r="L80" s="960"/>
      <c r="M80" s="949" t="s">
        <v>138</v>
      </c>
      <c r="N80" s="950" t="s">
        <v>5605</v>
      </c>
      <c r="O80" s="950" t="s">
        <v>141</v>
      </c>
      <c r="P80" s="961" t="s">
        <v>5656</v>
      </c>
      <c r="Q80" s="962"/>
      <c r="R80" s="29"/>
    </row>
    <row r="81" spans="1:18" s="24" customFormat="1" ht="12.75">
      <c r="A81" s="968" t="s">
        <v>5592</v>
      </c>
      <c r="B81" s="968" t="s">
        <v>2834</v>
      </c>
      <c r="C81" s="969" t="s">
        <v>5594</v>
      </c>
      <c r="D81" s="971"/>
      <c r="E81" s="971"/>
      <c r="F81" s="971"/>
      <c r="G81" s="976">
        <v>13500.08</v>
      </c>
      <c r="H81" s="967"/>
      <c r="I81" s="958"/>
      <c r="J81" s="959"/>
      <c r="K81" s="960"/>
      <c r="L81" s="960"/>
      <c r="M81" s="949" t="s">
        <v>138</v>
      </c>
      <c r="N81" s="950" t="s">
        <v>5646</v>
      </c>
      <c r="O81" s="950" t="s">
        <v>141</v>
      </c>
      <c r="P81" s="961" t="s">
        <v>5658</v>
      </c>
      <c r="Q81" s="962"/>
      <c r="R81" s="29"/>
    </row>
    <row r="82" spans="1:18" s="24" customFormat="1" ht="12.75">
      <c r="A82" s="968" t="s">
        <v>5592</v>
      </c>
      <c r="B82" s="968" t="s">
        <v>2834</v>
      </c>
      <c r="C82" s="970" t="s">
        <v>2407</v>
      </c>
      <c r="D82" s="971"/>
      <c r="E82" s="971"/>
      <c r="F82" s="971"/>
      <c r="G82" s="976">
        <v>13799.36</v>
      </c>
      <c r="H82" s="967"/>
      <c r="I82" s="958"/>
      <c r="J82" s="959"/>
      <c r="K82" s="960"/>
      <c r="L82" s="960"/>
      <c r="M82" s="949" t="s">
        <v>138</v>
      </c>
      <c r="N82" s="950" t="s">
        <v>2446</v>
      </c>
      <c r="O82" s="950" t="s">
        <v>242</v>
      </c>
      <c r="P82" s="961" t="s">
        <v>5658</v>
      </c>
      <c r="Q82" s="962"/>
      <c r="R82" s="29"/>
    </row>
    <row r="83" spans="1:18" s="24" customFormat="1" ht="12.75">
      <c r="A83" s="968" t="s">
        <v>5592</v>
      </c>
      <c r="B83" s="968" t="s">
        <v>2834</v>
      </c>
      <c r="C83" s="969" t="s">
        <v>4225</v>
      </c>
      <c r="D83" s="971"/>
      <c r="E83" s="971"/>
      <c r="F83" s="971"/>
      <c r="G83" s="976">
        <v>14056.88</v>
      </c>
      <c r="H83" s="967"/>
      <c r="I83" s="958"/>
      <c r="J83" s="959"/>
      <c r="K83" s="960"/>
      <c r="L83" s="960"/>
      <c r="M83" s="949" t="s">
        <v>138</v>
      </c>
      <c r="N83" s="950" t="s">
        <v>4259</v>
      </c>
      <c r="O83" s="950" t="s">
        <v>383</v>
      </c>
      <c r="P83" s="961" t="s">
        <v>5658</v>
      </c>
      <c r="Q83" s="962"/>
      <c r="R83" s="29"/>
    </row>
    <row r="84" spans="1:18" s="24" customFormat="1" ht="12.75">
      <c r="A84" s="968" t="s">
        <v>5552</v>
      </c>
      <c r="B84" s="968" t="s">
        <v>2834</v>
      </c>
      <c r="C84" s="969" t="s">
        <v>5555</v>
      </c>
      <c r="D84" s="971"/>
      <c r="E84" s="971"/>
      <c r="F84" s="971"/>
      <c r="G84" s="976">
        <v>17561.240000000002</v>
      </c>
      <c r="H84" s="967"/>
      <c r="I84" s="958"/>
      <c r="J84" s="959"/>
      <c r="K84" s="960"/>
      <c r="L84" s="960"/>
      <c r="M84" s="949" t="s">
        <v>138</v>
      </c>
      <c r="N84" s="950" t="s">
        <v>5647</v>
      </c>
      <c r="O84" s="950" t="s">
        <v>383</v>
      </c>
      <c r="P84" s="961" t="s">
        <v>5650</v>
      </c>
      <c r="Q84" s="962"/>
      <c r="R84" s="29"/>
    </row>
    <row r="85" spans="1:18" s="24" customFormat="1" ht="12.75">
      <c r="A85" s="968" t="s">
        <v>5592</v>
      </c>
      <c r="B85" s="968" t="s">
        <v>2834</v>
      </c>
      <c r="C85" s="969" t="s">
        <v>3632</v>
      </c>
      <c r="D85" s="971"/>
      <c r="E85" s="971"/>
      <c r="F85" s="971"/>
      <c r="G85" s="976">
        <v>21428.68</v>
      </c>
      <c r="H85" s="967" t="s">
        <v>146</v>
      </c>
      <c r="I85" s="958"/>
      <c r="J85" s="959"/>
      <c r="K85" s="960"/>
      <c r="L85" s="960"/>
      <c r="M85" s="949" t="s">
        <v>138</v>
      </c>
      <c r="N85" s="950" t="s">
        <v>3664</v>
      </c>
      <c r="O85" s="950" t="s">
        <v>1296</v>
      </c>
      <c r="P85" s="961" t="s">
        <v>5658</v>
      </c>
      <c r="Q85" s="962"/>
      <c r="R85" s="29"/>
    </row>
    <row r="86" spans="1:18" s="24" customFormat="1" ht="12.75">
      <c r="A86" s="968" t="s">
        <v>5560</v>
      </c>
      <c r="B86" s="968" t="s">
        <v>2834</v>
      </c>
      <c r="C86" s="970" t="s">
        <v>5562</v>
      </c>
      <c r="D86" s="971"/>
      <c r="E86" s="971"/>
      <c r="F86" s="971"/>
      <c r="G86" s="976">
        <v>38253.32</v>
      </c>
      <c r="H86" s="967" t="s">
        <v>140</v>
      </c>
      <c r="I86" s="958"/>
      <c r="J86" s="959"/>
      <c r="K86" s="960"/>
      <c r="L86" s="960"/>
      <c r="M86" s="949" t="s">
        <v>138</v>
      </c>
      <c r="N86" s="950" t="s">
        <v>5521</v>
      </c>
      <c r="O86" s="950" t="s">
        <v>454</v>
      </c>
      <c r="P86" s="961" t="s">
        <v>5652</v>
      </c>
      <c r="Q86" s="962"/>
      <c r="R86" s="29"/>
    </row>
    <row r="87" spans="1:18" s="24" customFormat="1" ht="12.75">
      <c r="A87" s="968" t="s">
        <v>5592</v>
      </c>
      <c r="B87" s="968" t="s">
        <v>2834</v>
      </c>
      <c r="C87" s="969" t="s">
        <v>5595</v>
      </c>
      <c r="D87" s="955"/>
      <c r="E87" s="955"/>
      <c r="F87" s="955"/>
      <c r="G87" s="976">
        <v>72711.12</v>
      </c>
      <c r="H87" s="967"/>
      <c r="I87" s="958"/>
      <c r="J87" s="959"/>
      <c r="K87" s="960"/>
      <c r="L87" s="960"/>
      <c r="M87" s="949" t="s">
        <v>138</v>
      </c>
      <c r="N87" s="950" t="s">
        <v>5648</v>
      </c>
      <c r="O87" s="950" t="s">
        <v>844</v>
      </c>
      <c r="P87" s="961" t="s">
        <v>5658</v>
      </c>
      <c r="Q87" s="962"/>
      <c r="R87" s="29"/>
    </row>
    <row r="88" spans="1:18" s="24" customFormat="1" ht="12.75">
      <c r="A88" s="972"/>
      <c r="B88" s="972"/>
      <c r="C88" s="973"/>
      <c r="D88" s="971"/>
      <c r="E88" s="971"/>
      <c r="F88" s="971"/>
      <c r="G88" s="974"/>
      <c r="H88" s="967"/>
      <c r="I88" s="958"/>
      <c r="J88" s="959"/>
      <c r="K88" s="960"/>
      <c r="L88" s="960"/>
      <c r="M88" s="949" t="s">
        <v>138</v>
      </c>
      <c r="N88" s="950"/>
      <c r="O88" s="950"/>
      <c r="P88" s="961"/>
      <c r="Q88" s="962"/>
      <c r="R88" s="29"/>
    </row>
    <row r="89" spans="1:18" s="24" customFormat="1" ht="12.75">
      <c r="A89" s="972"/>
      <c r="B89" s="972"/>
      <c r="C89" s="973"/>
      <c r="D89" s="971"/>
      <c r="E89" s="971"/>
      <c r="F89" s="971"/>
      <c r="G89" s="974"/>
      <c r="H89" s="967"/>
      <c r="I89" s="958"/>
      <c r="J89" s="959"/>
      <c r="K89" s="960"/>
      <c r="L89" s="960"/>
      <c r="M89" s="949" t="s">
        <v>138</v>
      </c>
      <c r="N89" s="950"/>
      <c r="O89" s="950"/>
      <c r="P89" s="961"/>
      <c r="Q89" s="962"/>
      <c r="R89" s="29"/>
    </row>
    <row r="90" spans="1:18" s="24" customFormat="1" ht="12.75">
      <c r="A90" s="972"/>
      <c r="B90" s="972"/>
      <c r="C90" s="973"/>
      <c r="D90" s="971"/>
      <c r="E90" s="971"/>
      <c r="F90" s="971"/>
      <c r="G90" s="974"/>
      <c r="H90" s="967"/>
      <c r="I90" s="958"/>
      <c r="J90" s="959"/>
      <c r="K90" s="960"/>
      <c r="L90" s="960"/>
      <c r="M90" s="949" t="s">
        <v>138</v>
      </c>
      <c r="N90" s="950"/>
      <c r="O90" s="950"/>
      <c r="P90" s="961"/>
      <c r="Q90" s="962"/>
      <c r="R90" s="29"/>
    </row>
    <row r="91" spans="1:18" s="24" customFormat="1" ht="12.75">
      <c r="A91" s="972"/>
      <c r="B91" s="972"/>
      <c r="C91" s="973"/>
      <c r="D91" s="971"/>
      <c r="E91" s="971"/>
      <c r="F91" s="971"/>
      <c r="G91" s="974"/>
      <c r="H91" s="967"/>
      <c r="I91" s="958"/>
      <c r="J91" s="959"/>
      <c r="K91" s="960"/>
      <c r="L91" s="960"/>
      <c r="M91" s="949" t="s">
        <v>138</v>
      </c>
      <c r="N91" s="950"/>
      <c r="O91" s="950"/>
      <c r="P91" s="961"/>
      <c r="Q91" s="962"/>
      <c r="R91" s="29"/>
    </row>
    <row r="92" spans="1:18" s="24" customFormat="1" ht="12.75">
      <c r="A92" s="975"/>
      <c r="B92" s="975"/>
      <c r="C92" s="975"/>
      <c r="D92" s="955"/>
      <c r="E92" s="955"/>
      <c r="F92" s="955"/>
      <c r="G92" s="976"/>
      <c r="H92" s="967"/>
      <c r="I92" s="958"/>
      <c r="J92" s="959"/>
      <c r="K92" s="960"/>
      <c r="L92" s="960"/>
      <c r="M92" s="949" t="s">
        <v>138</v>
      </c>
      <c r="N92" s="950"/>
      <c r="O92" s="950"/>
      <c r="P92" s="961"/>
      <c r="Q92" s="962"/>
      <c r="R92" s="29"/>
    </row>
    <row r="93" spans="1:18" s="24" customFormat="1" ht="13.5" thickBot="1">
      <c r="A93" s="499"/>
      <c r="B93" s="431"/>
      <c r="C93"/>
      <c r="D93" s="334"/>
      <c r="E93" s="333"/>
      <c r="F93" s="333"/>
      <c r="G93" s="2"/>
      <c r="H93" s="335"/>
      <c r="I93" s="399"/>
      <c r="J93" s="336"/>
      <c r="K93" s="337"/>
      <c r="L93" s="337"/>
      <c r="M93" s="338"/>
      <c r="N93" s="339"/>
      <c r="O93" s="339"/>
      <c r="P93" s="339"/>
      <c r="Q93" s="28"/>
      <c r="R93" s="29"/>
    </row>
    <row r="94" spans="1:18" s="32" customFormat="1" ht="12.75" thickBot="1">
      <c r="A94" s="39"/>
      <c r="B94" s="10"/>
      <c r="C94" s="10"/>
      <c r="D94" s="72">
        <f>SUM(D5:D93)</f>
        <v>0</v>
      </c>
      <c r="E94" s="10"/>
      <c r="F94" s="10"/>
      <c r="G94" s="72">
        <f>SUM(G5:G93)</f>
        <v>356896.04000000015</v>
      </c>
      <c r="H94" s="22"/>
      <c r="I94" s="72">
        <f>SUM(I5:I93)</f>
        <v>0</v>
      </c>
      <c r="J94" s="72">
        <f>SUM(J5:J93)</f>
        <v>0</v>
      </c>
      <c r="K94" s="36"/>
      <c r="L94" s="10"/>
      <c r="M94" s="34"/>
      <c r="N94" s="37" t="s">
        <v>223</v>
      </c>
      <c r="O94" s="38">
        <f>SUM(I94:K94)</f>
        <v>0</v>
      </c>
      <c r="Q94" s="33"/>
      <c r="R94" s="9"/>
    </row>
    <row r="95" spans="1:18" s="32" customFormat="1">
      <c r="A95" s="39"/>
      <c r="B95" s="10"/>
      <c r="C95" s="559"/>
      <c r="D95" s="10"/>
      <c r="E95" s="10"/>
      <c r="F95" s="10"/>
      <c r="G95" s="559"/>
      <c r="H95" s="22"/>
      <c r="I95" s="10"/>
      <c r="J95" s="10"/>
      <c r="K95" s="10"/>
      <c r="L95" s="10"/>
      <c r="M95" s="34"/>
      <c r="N95" s="35"/>
      <c r="O95" s="31"/>
      <c r="Q95" s="33"/>
      <c r="R95" s="9"/>
    </row>
    <row r="96" spans="1:18">
      <c r="G96" s="1045">
        <f>SUBTOTAL(9,G17:G50)</f>
        <v>42200.799999999988</v>
      </c>
    </row>
    <row r="97" spans="7:7">
      <c r="G97" s="1045">
        <f>+G96/1.16</f>
        <v>36379.999999999993</v>
      </c>
    </row>
  </sheetData>
  <autoFilter ref="A4:R94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"/>
  <sheetViews>
    <sheetView topLeftCell="A55" workbookViewId="0">
      <selection activeCell="D53" sqref="D53"/>
    </sheetView>
  </sheetViews>
  <sheetFormatPr baseColWidth="10" defaultRowHeight="12.75"/>
  <cols>
    <col min="3" max="3" width="11.42578125" style="944"/>
    <col min="5" max="5" width="11.42578125" style="944"/>
    <col min="6" max="6" width="19.7109375" bestFit="1" customWidth="1"/>
  </cols>
  <sheetData>
    <row r="1" spans="1:7">
      <c r="A1" s="343" t="s">
        <v>5552</v>
      </c>
      <c r="B1" s="343">
        <v>7300046139</v>
      </c>
      <c r="C1" s="945" t="s">
        <v>2730</v>
      </c>
      <c r="D1" s="343" t="s">
        <v>5553</v>
      </c>
      <c r="E1" s="945" t="s">
        <v>5340</v>
      </c>
      <c r="F1" s="343" t="s">
        <v>2731</v>
      </c>
      <c r="G1" s="344">
        <v>-13170.64</v>
      </c>
    </row>
    <row r="2" spans="1:7">
      <c r="A2" s="343" t="s">
        <v>5560</v>
      </c>
      <c r="B2" s="343">
        <v>7300046328</v>
      </c>
      <c r="C2" s="945" t="s">
        <v>2730</v>
      </c>
      <c r="D2" s="343" t="s">
        <v>3878</v>
      </c>
      <c r="E2" s="945" t="s">
        <v>5340</v>
      </c>
      <c r="F2" s="343" t="s">
        <v>2731</v>
      </c>
      <c r="G2" s="344">
        <v>-13170.64</v>
      </c>
    </row>
    <row r="3" spans="1:7">
      <c r="A3" s="343" t="s">
        <v>5560</v>
      </c>
      <c r="B3" s="343">
        <v>7300046330</v>
      </c>
      <c r="C3" s="945" t="s">
        <v>2730</v>
      </c>
      <c r="D3" s="343" t="s">
        <v>5561</v>
      </c>
      <c r="E3" s="945" t="s">
        <v>5340</v>
      </c>
      <c r="F3" s="343" t="s">
        <v>2731</v>
      </c>
      <c r="G3" s="344">
        <v>-7200.12</v>
      </c>
    </row>
    <row r="4" spans="1:7">
      <c r="A4" s="343" t="s">
        <v>5560</v>
      </c>
      <c r="B4" s="343">
        <v>7300046333</v>
      </c>
      <c r="C4" s="945" t="s">
        <v>2730</v>
      </c>
      <c r="D4" s="343" t="s">
        <v>4162</v>
      </c>
      <c r="E4" s="945" t="s">
        <v>5340</v>
      </c>
      <c r="F4" s="343" t="s">
        <v>2731</v>
      </c>
      <c r="G4" s="344">
        <v>-13500.08</v>
      </c>
    </row>
    <row r="5" spans="1:7">
      <c r="A5" s="343" t="s">
        <v>5560</v>
      </c>
      <c r="B5" s="343">
        <v>7300046336</v>
      </c>
      <c r="C5" s="945" t="s">
        <v>2730</v>
      </c>
      <c r="D5" s="343" t="s">
        <v>5562</v>
      </c>
      <c r="E5" s="945" t="s">
        <v>5563</v>
      </c>
      <c r="F5" s="343" t="s">
        <v>2731</v>
      </c>
      <c r="G5" s="344">
        <v>-38253.32</v>
      </c>
    </row>
    <row r="6" spans="1:7">
      <c r="A6" s="343" t="s">
        <v>5560</v>
      </c>
      <c r="B6" s="343">
        <v>7300046337</v>
      </c>
      <c r="C6" s="945" t="s">
        <v>2730</v>
      </c>
      <c r="D6" s="343" t="s">
        <v>4842</v>
      </c>
      <c r="E6" s="945" t="s">
        <v>5180</v>
      </c>
      <c r="F6" s="343" t="s">
        <v>2731</v>
      </c>
      <c r="G6" s="344">
        <v>-7200.12</v>
      </c>
    </row>
    <row r="7" spans="1:7">
      <c r="A7" s="343" t="s">
        <v>5560</v>
      </c>
      <c r="B7" s="343">
        <v>7300046339</v>
      </c>
      <c r="C7" s="945" t="s">
        <v>2730</v>
      </c>
      <c r="D7" s="343" t="s">
        <v>4981</v>
      </c>
      <c r="E7" s="945" t="s">
        <v>5126</v>
      </c>
      <c r="F7" s="343" t="s">
        <v>2731</v>
      </c>
      <c r="G7" s="344">
        <v>-7990.08</v>
      </c>
    </row>
    <row r="8" spans="1:7">
      <c r="A8" s="343" t="s">
        <v>5560</v>
      </c>
      <c r="B8" s="343">
        <v>7300046340</v>
      </c>
      <c r="C8" s="945" t="s">
        <v>2730</v>
      </c>
      <c r="D8" s="343" t="s">
        <v>4745</v>
      </c>
      <c r="E8" s="945" t="s">
        <v>5126</v>
      </c>
      <c r="F8" s="343" t="s">
        <v>2731</v>
      </c>
      <c r="G8" s="344">
        <v>-7990.08</v>
      </c>
    </row>
    <row r="9" spans="1:7">
      <c r="A9" s="343" t="s">
        <v>5560</v>
      </c>
      <c r="B9" s="343">
        <v>7300046341</v>
      </c>
      <c r="C9" s="945" t="s">
        <v>2730</v>
      </c>
      <c r="D9" s="343" t="s">
        <v>3732</v>
      </c>
      <c r="E9" s="945" t="s">
        <v>5126</v>
      </c>
      <c r="F9" s="343" t="s">
        <v>2731</v>
      </c>
      <c r="G9" s="344">
        <v>-7990.08</v>
      </c>
    </row>
    <row r="10" spans="1:7">
      <c r="A10" s="343" t="s">
        <v>5591</v>
      </c>
      <c r="B10" s="343">
        <v>7300046733</v>
      </c>
      <c r="C10" s="945" t="s">
        <v>2730</v>
      </c>
      <c r="D10" s="343" t="s">
        <v>5557</v>
      </c>
      <c r="E10" s="945" t="s">
        <v>5340</v>
      </c>
      <c r="F10" s="343" t="s">
        <v>2731</v>
      </c>
      <c r="G10" s="344">
        <v>-13500.08</v>
      </c>
    </row>
    <row r="11" spans="1:7">
      <c r="A11" s="343" t="s">
        <v>5591</v>
      </c>
      <c r="B11" s="343">
        <v>7300046734</v>
      </c>
      <c r="C11" s="945" t="s">
        <v>2730</v>
      </c>
      <c r="D11" s="343" t="s">
        <v>3632</v>
      </c>
      <c r="E11" s="945" t="s">
        <v>5132</v>
      </c>
      <c r="F11" s="343" t="s">
        <v>2731</v>
      </c>
      <c r="G11" s="344">
        <v>-21428.68</v>
      </c>
    </row>
    <row r="12" spans="1:7">
      <c r="A12" s="343" t="s">
        <v>5591</v>
      </c>
      <c r="B12" s="343">
        <v>7300046735</v>
      </c>
      <c r="C12" s="945" t="s">
        <v>2730</v>
      </c>
      <c r="D12" s="343" t="s">
        <v>3733</v>
      </c>
      <c r="E12" s="945" t="s">
        <v>4093</v>
      </c>
      <c r="F12" s="343" t="s">
        <v>2731</v>
      </c>
      <c r="G12" s="344">
        <v>-9000.44</v>
      </c>
    </row>
    <row r="13" spans="1:7">
      <c r="A13" s="571" t="s">
        <v>5552</v>
      </c>
      <c r="B13" s="571">
        <v>7400240758</v>
      </c>
      <c r="C13" s="946" t="s">
        <v>2742</v>
      </c>
      <c r="D13" s="571" t="s">
        <v>5554</v>
      </c>
      <c r="E13" s="946" t="s">
        <v>157</v>
      </c>
      <c r="F13" s="571" t="s">
        <v>2834</v>
      </c>
      <c r="G13" s="572">
        <v>1241.2</v>
      </c>
    </row>
    <row r="14" spans="1:7">
      <c r="A14" s="571" t="s">
        <v>5560</v>
      </c>
      <c r="B14" s="571">
        <v>7400242239</v>
      </c>
      <c r="C14" s="946" t="s">
        <v>2742</v>
      </c>
      <c r="D14" s="571" t="s">
        <v>5564</v>
      </c>
      <c r="E14" s="946" t="s">
        <v>157</v>
      </c>
      <c r="F14" s="571" t="s">
        <v>2834</v>
      </c>
      <c r="G14" s="572">
        <v>1241.2</v>
      </c>
    </row>
    <row r="15" spans="1:7">
      <c r="A15" s="571" t="s">
        <v>5565</v>
      </c>
      <c r="B15" s="571">
        <v>7400243221</v>
      </c>
      <c r="C15" s="946" t="s">
        <v>2742</v>
      </c>
      <c r="D15" s="571" t="s">
        <v>5566</v>
      </c>
      <c r="E15" s="946" t="s">
        <v>157</v>
      </c>
      <c r="F15" s="571" t="s">
        <v>2834</v>
      </c>
      <c r="G15" s="572">
        <v>1241.2</v>
      </c>
    </row>
    <row r="16" spans="1:7">
      <c r="A16" s="571" t="s">
        <v>5565</v>
      </c>
      <c r="B16" s="571">
        <v>7400243224</v>
      </c>
      <c r="C16" s="946" t="s">
        <v>2742</v>
      </c>
      <c r="D16" s="571" t="s">
        <v>5567</v>
      </c>
      <c r="E16" s="946" t="s">
        <v>157</v>
      </c>
      <c r="F16" s="571" t="s">
        <v>2834</v>
      </c>
      <c r="G16" s="572">
        <v>1241.2</v>
      </c>
    </row>
    <row r="17" spans="1:7">
      <c r="A17" s="571" t="s">
        <v>5565</v>
      </c>
      <c r="B17" s="571">
        <v>7400243227</v>
      </c>
      <c r="C17" s="946" t="s">
        <v>2742</v>
      </c>
      <c r="D17" s="571" t="s">
        <v>5568</v>
      </c>
      <c r="E17" s="946" t="s">
        <v>157</v>
      </c>
      <c r="F17" s="571" t="s">
        <v>2834</v>
      </c>
      <c r="G17" s="572">
        <v>1241.2</v>
      </c>
    </row>
    <row r="18" spans="1:7">
      <c r="A18" s="571" t="s">
        <v>5565</v>
      </c>
      <c r="B18" s="571">
        <v>7400243230</v>
      </c>
      <c r="C18" s="946" t="s">
        <v>2742</v>
      </c>
      <c r="D18" s="571" t="s">
        <v>5569</v>
      </c>
      <c r="E18" s="946" t="s">
        <v>157</v>
      </c>
      <c r="F18" s="571" t="s">
        <v>2834</v>
      </c>
      <c r="G18" s="572">
        <v>1241.2</v>
      </c>
    </row>
    <row r="19" spans="1:7">
      <c r="A19" s="571" t="s">
        <v>5565</v>
      </c>
      <c r="B19" s="571">
        <v>7400243233</v>
      </c>
      <c r="C19" s="946" t="s">
        <v>2742</v>
      </c>
      <c r="D19" s="571" t="s">
        <v>5570</v>
      </c>
      <c r="E19" s="946" t="s">
        <v>157</v>
      </c>
      <c r="F19" s="571" t="s">
        <v>2834</v>
      </c>
      <c r="G19" s="572">
        <v>1241.2</v>
      </c>
    </row>
    <row r="20" spans="1:7">
      <c r="A20" s="571" t="s">
        <v>5565</v>
      </c>
      <c r="B20" s="571">
        <v>7400243236</v>
      </c>
      <c r="C20" s="946" t="s">
        <v>2742</v>
      </c>
      <c r="D20" s="571" t="s">
        <v>5571</v>
      </c>
      <c r="E20" s="946" t="s">
        <v>157</v>
      </c>
      <c r="F20" s="571" t="s">
        <v>2834</v>
      </c>
      <c r="G20" s="572">
        <v>1241.2</v>
      </c>
    </row>
    <row r="21" spans="1:7">
      <c r="A21" s="571" t="s">
        <v>5565</v>
      </c>
      <c r="B21" s="571">
        <v>7400243239</v>
      </c>
      <c r="C21" s="946" t="s">
        <v>2742</v>
      </c>
      <c r="D21" s="571" t="s">
        <v>5572</v>
      </c>
      <c r="E21" s="946" t="s">
        <v>157</v>
      </c>
      <c r="F21" s="571" t="s">
        <v>2834</v>
      </c>
      <c r="G21" s="572">
        <v>1241.2</v>
      </c>
    </row>
    <row r="22" spans="1:7">
      <c r="A22" s="571" t="s">
        <v>5565</v>
      </c>
      <c r="B22" s="571">
        <v>7400243241</v>
      </c>
      <c r="C22" s="946" t="s">
        <v>2742</v>
      </c>
      <c r="D22" s="571" t="s">
        <v>5573</v>
      </c>
      <c r="E22" s="946" t="s">
        <v>157</v>
      </c>
      <c r="F22" s="571" t="s">
        <v>2834</v>
      </c>
      <c r="G22" s="572">
        <v>1241.2</v>
      </c>
    </row>
    <row r="23" spans="1:7">
      <c r="A23" s="571" t="s">
        <v>5565</v>
      </c>
      <c r="B23" s="571">
        <v>7400243244</v>
      </c>
      <c r="C23" s="946" t="s">
        <v>2742</v>
      </c>
      <c r="D23" s="571" t="s">
        <v>5574</v>
      </c>
      <c r="E23" s="946" t="s">
        <v>157</v>
      </c>
      <c r="F23" s="571" t="s">
        <v>2834</v>
      </c>
      <c r="G23" s="572">
        <v>1241.2</v>
      </c>
    </row>
    <row r="24" spans="1:7">
      <c r="A24" s="571" t="s">
        <v>5565</v>
      </c>
      <c r="B24" s="571">
        <v>7400243247</v>
      </c>
      <c r="C24" s="946" t="s">
        <v>2742</v>
      </c>
      <c r="D24" s="571" t="s">
        <v>5575</v>
      </c>
      <c r="E24" s="946" t="s">
        <v>157</v>
      </c>
      <c r="F24" s="571" t="s">
        <v>2834</v>
      </c>
      <c r="G24" s="572">
        <v>1241.2</v>
      </c>
    </row>
    <row r="25" spans="1:7">
      <c r="A25" s="571" t="s">
        <v>5565</v>
      </c>
      <c r="B25" s="571">
        <v>7400243250</v>
      </c>
      <c r="C25" s="946" t="s">
        <v>2742</v>
      </c>
      <c r="D25" s="571" t="s">
        <v>5576</v>
      </c>
      <c r="E25" s="946" t="s">
        <v>157</v>
      </c>
      <c r="F25" s="571" t="s">
        <v>2834</v>
      </c>
      <c r="G25" s="572">
        <v>1241.2</v>
      </c>
    </row>
    <row r="26" spans="1:7">
      <c r="A26" s="571" t="s">
        <v>5565</v>
      </c>
      <c r="B26" s="571">
        <v>7400243253</v>
      </c>
      <c r="C26" s="946" t="s">
        <v>2742</v>
      </c>
      <c r="D26" s="571" t="s">
        <v>5577</v>
      </c>
      <c r="E26" s="946" t="s">
        <v>157</v>
      </c>
      <c r="F26" s="571" t="s">
        <v>2834</v>
      </c>
      <c r="G26" s="572">
        <v>1241.2</v>
      </c>
    </row>
    <row r="27" spans="1:7">
      <c r="A27" s="571" t="s">
        <v>5565</v>
      </c>
      <c r="B27" s="571">
        <v>7400243255</v>
      </c>
      <c r="C27" s="946" t="s">
        <v>2742</v>
      </c>
      <c r="D27" s="571" t="s">
        <v>5578</v>
      </c>
      <c r="E27" s="946" t="s">
        <v>157</v>
      </c>
      <c r="F27" s="571" t="s">
        <v>2834</v>
      </c>
      <c r="G27" s="572">
        <v>1241.2</v>
      </c>
    </row>
    <row r="28" spans="1:7">
      <c r="A28" s="571" t="s">
        <v>5565</v>
      </c>
      <c r="B28" s="571">
        <v>7400243259</v>
      </c>
      <c r="C28" s="946" t="s">
        <v>2742</v>
      </c>
      <c r="D28" s="571" t="s">
        <v>5579</v>
      </c>
      <c r="E28" s="946" t="s">
        <v>157</v>
      </c>
      <c r="F28" s="571" t="s">
        <v>2834</v>
      </c>
      <c r="G28" s="572">
        <v>1241.2</v>
      </c>
    </row>
    <row r="29" spans="1:7">
      <c r="A29" s="571" t="s">
        <v>5565</v>
      </c>
      <c r="B29" s="571">
        <v>7400243262</v>
      </c>
      <c r="C29" s="946" t="s">
        <v>2742</v>
      </c>
      <c r="D29" s="571" t="s">
        <v>5580</v>
      </c>
      <c r="E29" s="946" t="s">
        <v>157</v>
      </c>
      <c r="F29" s="571" t="s">
        <v>2834</v>
      </c>
      <c r="G29" s="572">
        <v>1241.2</v>
      </c>
    </row>
    <row r="30" spans="1:7">
      <c r="A30" s="571" t="s">
        <v>5565</v>
      </c>
      <c r="B30" s="571">
        <v>7400243266</v>
      </c>
      <c r="C30" s="946" t="s">
        <v>2742</v>
      </c>
      <c r="D30" s="571" t="s">
        <v>5581</v>
      </c>
      <c r="E30" s="946" t="s">
        <v>157</v>
      </c>
      <c r="F30" s="571" t="s">
        <v>2834</v>
      </c>
      <c r="G30" s="572">
        <v>1241.2</v>
      </c>
    </row>
    <row r="31" spans="1:7">
      <c r="A31" s="571" t="s">
        <v>5565</v>
      </c>
      <c r="B31" s="571">
        <v>7400243270</v>
      </c>
      <c r="C31" s="946" t="s">
        <v>2742</v>
      </c>
      <c r="D31" s="571" t="s">
        <v>5582</v>
      </c>
      <c r="E31" s="946" t="s">
        <v>157</v>
      </c>
      <c r="F31" s="571" t="s">
        <v>2834</v>
      </c>
      <c r="G31" s="572">
        <v>1241.2</v>
      </c>
    </row>
    <row r="32" spans="1:7">
      <c r="A32" s="571" t="s">
        <v>5565</v>
      </c>
      <c r="B32" s="571">
        <v>7400243274</v>
      </c>
      <c r="C32" s="946" t="s">
        <v>2742</v>
      </c>
      <c r="D32" s="571" t="s">
        <v>5583</v>
      </c>
      <c r="E32" s="946" t="s">
        <v>157</v>
      </c>
      <c r="F32" s="571" t="s">
        <v>2834</v>
      </c>
      <c r="G32" s="572">
        <v>1241.2</v>
      </c>
    </row>
    <row r="33" spans="1:7">
      <c r="A33" s="571" t="s">
        <v>5565</v>
      </c>
      <c r="B33" s="571">
        <v>7400243278</v>
      </c>
      <c r="C33" s="946" t="s">
        <v>2742</v>
      </c>
      <c r="D33" s="571" t="s">
        <v>5584</v>
      </c>
      <c r="E33" s="946" t="s">
        <v>157</v>
      </c>
      <c r="F33" s="571" t="s">
        <v>2834</v>
      </c>
      <c r="G33" s="572">
        <v>1241.2</v>
      </c>
    </row>
    <row r="34" spans="1:7">
      <c r="A34" s="571" t="s">
        <v>5565</v>
      </c>
      <c r="B34" s="571">
        <v>7400243327</v>
      </c>
      <c r="C34" s="946" t="s">
        <v>2742</v>
      </c>
      <c r="D34" s="571" t="s">
        <v>5585</v>
      </c>
      <c r="E34" s="946" t="s">
        <v>157</v>
      </c>
      <c r="F34" s="571" t="s">
        <v>2834</v>
      </c>
      <c r="G34" s="572">
        <v>1241.2</v>
      </c>
    </row>
    <row r="35" spans="1:7">
      <c r="A35" s="571" t="s">
        <v>5565</v>
      </c>
      <c r="B35" s="571">
        <v>7400243331</v>
      </c>
      <c r="C35" s="946" t="s">
        <v>2742</v>
      </c>
      <c r="D35" s="571" t="s">
        <v>5586</v>
      </c>
      <c r="E35" s="946" t="s">
        <v>157</v>
      </c>
      <c r="F35" s="571" t="s">
        <v>2834</v>
      </c>
      <c r="G35" s="572">
        <v>1241.2</v>
      </c>
    </row>
    <row r="36" spans="1:7">
      <c r="A36" s="571" t="s">
        <v>5565</v>
      </c>
      <c r="B36" s="571">
        <v>7400243335</v>
      </c>
      <c r="C36" s="946" t="s">
        <v>2742</v>
      </c>
      <c r="D36" s="571" t="s">
        <v>5587</v>
      </c>
      <c r="E36" s="946" t="s">
        <v>157</v>
      </c>
      <c r="F36" s="571" t="s">
        <v>2834</v>
      </c>
      <c r="G36" s="572">
        <v>1241.2</v>
      </c>
    </row>
    <row r="37" spans="1:7">
      <c r="A37" s="571" t="s">
        <v>5565</v>
      </c>
      <c r="B37" s="571">
        <v>7400243339</v>
      </c>
      <c r="C37" s="946" t="s">
        <v>2742</v>
      </c>
      <c r="D37" s="571" t="s">
        <v>5588</v>
      </c>
      <c r="E37" s="946" t="s">
        <v>157</v>
      </c>
      <c r="F37" s="571" t="s">
        <v>2834</v>
      </c>
      <c r="G37" s="572">
        <v>1241.2</v>
      </c>
    </row>
    <row r="38" spans="1:7">
      <c r="A38" s="571" t="s">
        <v>5565</v>
      </c>
      <c r="B38" s="571">
        <v>7400243343</v>
      </c>
      <c r="C38" s="946" t="s">
        <v>2742</v>
      </c>
      <c r="D38" s="571" t="s">
        <v>5589</v>
      </c>
      <c r="E38" s="946" t="s">
        <v>157</v>
      </c>
      <c r="F38" s="571" t="s">
        <v>2834</v>
      </c>
      <c r="G38" s="572">
        <v>1241.2</v>
      </c>
    </row>
    <row r="39" spans="1:7">
      <c r="A39" s="571" t="s">
        <v>5565</v>
      </c>
      <c r="B39" s="571">
        <v>7400243347</v>
      </c>
      <c r="C39" s="946" t="s">
        <v>2742</v>
      </c>
      <c r="D39" s="571" t="s">
        <v>5590</v>
      </c>
      <c r="E39" s="946" t="s">
        <v>157</v>
      </c>
      <c r="F39" s="571" t="s">
        <v>2834</v>
      </c>
      <c r="G39" s="572">
        <v>1241.2</v>
      </c>
    </row>
    <row r="40" spans="1:7">
      <c r="A40" s="571" t="s">
        <v>5592</v>
      </c>
      <c r="B40" s="571">
        <v>7400246713</v>
      </c>
      <c r="C40" s="946" t="s">
        <v>2742</v>
      </c>
      <c r="D40" s="571" t="s">
        <v>5597</v>
      </c>
      <c r="E40" s="946" t="s">
        <v>157</v>
      </c>
      <c r="F40" s="571" t="s">
        <v>2834</v>
      </c>
      <c r="G40" s="572">
        <v>1241.2</v>
      </c>
    </row>
    <row r="41" spans="1:7">
      <c r="A41" s="571" t="s">
        <v>5592</v>
      </c>
      <c r="B41" s="571">
        <v>7400246716</v>
      </c>
      <c r="C41" s="946" t="s">
        <v>2742</v>
      </c>
      <c r="D41" s="571" t="s">
        <v>5598</v>
      </c>
      <c r="E41" s="946" t="s">
        <v>157</v>
      </c>
      <c r="F41" s="571" t="s">
        <v>2834</v>
      </c>
      <c r="G41" s="572">
        <v>1241.2</v>
      </c>
    </row>
    <row r="42" spans="1:7">
      <c r="A42" s="571" t="s">
        <v>5592</v>
      </c>
      <c r="B42" s="571">
        <v>7400246719</v>
      </c>
      <c r="C42" s="946" t="s">
        <v>2742</v>
      </c>
      <c r="D42" s="571" t="s">
        <v>5599</v>
      </c>
      <c r="E42" s="946" t="s">
        <v>157</v>
      </c>
      <c r="F42" s="571" t="s">
        <v>2834</v>
      </c>
      <c r="G42" s="572">
        <v>1241.2</v>
      </c>
    </row>
    <row r="43" spans="1:7">
      <c r="A43" s="571" t="s">
        <v>5592</v>
      </c>
      <c r="B43" s="571">
        <v>7400246721</v>
      </c>
      <c r="C43" s="946" t="s">
        <v>2742</v>
      </c>
      <c r="D43" s="571" t="s">
        <v>5600</v>
      </c>
      <c r="E43" s="946" t="s">
        <v>157</v>
      </c>
      <c r="F43" s="571" t="s">
        <v>2834</v>
      </c>
      <c r="G43" s="572">
        <v>1241.2</v>
      </c>
    </row>
    <row r="44" spans="1:7">
      <c r="A44" s="571" t="s">
        <v>5592</v>
      </c>
      <c r="B44" s="571">
        <v>7400246723</v>
      </c>
      <c r="C44" s="946" t="s">
        <v>2742</v>
      </c>
      <c r="D44" s="571" t="s">
        <v>5601</v>
      </c>
      <c r="E44" s="946" t="s">
        <v>157</v>
      </c>
      <c r="F44" s="571" t="s">
        <v>2834</v>
      </c>
      <c r="G44" s="572">
        <v>1241.2</v>
      </c>
    </row>
    <row r="45" spans="1:7">
      <c r="A45" s="571" t="s">
        <v>5592</v>
      </c>
      <c r="B45" s="571">
        <v>7400246726</v>
      </c>
      <c r="C45" s="946" t="s">
        <v>2742</v>
      </c>
      <c r="D45" s="571" t="s">
        <v>5602</v>
      </c>
      <c r="E45" s="946" t="s">
        <v>157</v>
      </c>
      <c r="F45" s="571" t="s">
        <v>2834</v>
      </c>
      <c r="G45" s="572">
        <v>1241.2</v>
      </c>
    </row>
    <row r="46" spans="1:7">
      <c r="A46" s="571" t="s">
        <v>5592</v>
      </c>
      <c r="B46" s="571">
        <v>7400246729</v>
      </c>
      <c r="C46" s="946" t="s">
        <v>2742</v>
      </c>
      <c r="D46" s="571" t="s">
        <v>5603</v>
      </c>
      <c r="E46" s="946" t="s">
        <v>157</v>
      </c>
      <c r="F46" s="571" t="s">
        <v>2834</v>
      </c>
      <c r="G46" s="572">
        <v>1241.2</v>
      </c>
    </row>
    <row r="47" spans="1:7">
      <c r="A47" t="s">
        <v>5552</v>
      </c>
      <c r="B47">
        <v>7400240781</v>
      </c>
      <c r="C47" s="944" t="s">
        <v>2742</v>
      </c>
      <c r="D47" t="s">
        <v>5559</v>
      </c>
      <c r="E47" s="944" t="s">
        <v>5340</v>
      </c>
      <c r="F47" t="s">
        <v>2834</v>
      </c>
      <c r="G47" s="2">
        <v>4499.6400000000003</v>
      </c>
    </row>
    <row r="48" spans="1:7">
      <c r="A48" t="s">
        <v>5552</v>
      </c>
      <c r="B48">
        <v>7400240784</v>
      </c>
      <c r="C48" s="944" t="s">
        <v>2742</v>
      </c>
      <c r="D48" t="s">
        <v>4969</v>
      </c>
      <c r="E48" s="944" t="s">
        <v>5340</v>
      </c>
      <c r="F48" t="s">
        <v>2834</v>
      </c>
      <c r="G48" s="2">
        <v>4499.6400000000003</v>
      </c>
    </row>
    <row r="49" spans="1:7">
      <c r="A49" t="s">
        <v>5560</v>
      </c>
      <c r="B49">
        <v>7400242195</v>
      </c>
      <c r="C49" s="944" t="s">
        <v>2742</v>
      </c>
      <c r="D49" t="s">
        <v>4842</v>
      </c>
      <c r="E49" s="944" t="s">
        <v>5340</v>
      </c>
      <c r="F49" t="s">
        <v>2834</v>
      </c>
      <c r="G49" s="2">
        <v>4499.6400000000003</v>
      </c>
    </row>
    <row r="50" spans="1:7">
      <c r="A50" t="s">
        <v>5591</v>
      </c>
      <c r="B50">
        <v>7400244754</v>
      </c>
      <c r="C50" s="944" t="s">
        <v>2742</v>
      </c>
      <c r="D50" t="s">
        <v>4345</v>
      </c>
      <c r="E50" s="944" t="s">
        <v>5340</v>
      </c>
      <c r="F50" t="s">
        <v>2834</v>
      </c>
      <c r="G50" s="2">
        <v>4499.6400000000003</v>
      </c>
    </row>
    <row r="51" spans="1:7">
      <c r="A51" t="s">
        <v>5592</v>
      </c>
      <c r="B51">
        <v>7400246679</v>
      </c>
      <c r="C51" s="944" t="s">
        <v>2742</v>
      </c>
      <c r="D51" t="s">
        <v>5593</v>
      </c>
      <c r="E51" s="944" t="s">
        <v>5340</v>
      </c>
      <c r="F51" t="s">
        <v>2834</v>
      </c>
      <c r="G51" s="2">
        <v>4499.6400000000003</v>
      </c>
    </row>
    <row r="52" spans="1:7">
      <c r="A52" t="s">
        <v>5560</v>
      </c>
      <c r="B52">
        <v>7400242199</v>
      </c>
      <c r="C52" s="944" t="s">
        <v>2742</v>
      </c>
      <c r="D52" t="s">
        <v>5561</v>
      </c>
      <c r="E52" s="944" t="s">
        <v>5340</v>
      </c>
      <c r="F52" t="s">
        <v>2834</v>
      </c>
      <c r="G52" s="2">
        <v>7200.12</v>
      </c>
    </row>
    <row r="53" spans="1:7">
      <c r="A53" t="s">
        <v>5591</v>
      </c>
      <c r="B53">
        <v>7400244750</v>
      </c>
      <c r="C53" s="944" t="s">
        <v>2742</v>
      </c>
      <c r="D53" t="s">
        <v>4527</v>
      </c>
      <c r="E53" s="944" t="s">
        <v>5340</v>
      </c>
      <c r="F53" t="s">
        <v>2834</v>
      </c>
      <c r="G53" s="2">
        <v>7200.12</v>
      </c>
    </row>
    <row r="54" spans="1:7">
      <c r="A54" t="s">
        <v>5591</v>
      </c>
      <c r="B54">
        <v>7400244757</v>
      </c>
      <c r="C54" s="944" t="s">
        <v>2742</v>
      </c>
      <c r="D54" t="s">
        <v>4504</v>
      </c>
      <c r="E54" s="944" t="s">
        <v>5340</v>
      </c>
      <c r="F54" t="s">
        <v>2834</v>
      </c>
      <c r="G54" s="2">
        <v>7200.12</v>
      </c>
    </row>
    <row r="55" spans="1:7">
      <c r="A55" t="s">
        <v>5592</v>
      </c>
      <c r="B55">
        <v>7400246681</v>
      </c>
      <c r="C55" s="944" t="s">
        <v>2742</v>
      </c>
      <c r="D55" t="s">
        <v>4531</v>
      </c>
      <c r="E55" s="944" t="s">
        <v>5338</v>
      </c>
      <c r="F55" t="s">
        <v>2834</v>
      </c>
      <c r="G55" s="2">
        <v>7200.12</v>
      </c>
    </row>
    <row r="56" spans="1:7">
      <c r="A56" t="s">
        <v>5592</v>
      </c>
      <c r="B56">
        <v>7400246690</v>
      </c>
      <c r="C56" s="944" t="s">
        <v>2742</v>
      </c>
      <c r="D56" t="s">
        <v>5183</v>
      </c>
      <c r="E56" s="944" t="s">
        <v>5148</v>
      </c>
      <c r="F56" t="s">
        <v>2834</v>
      </c>
      <c r="G56" s="2">
        <v>7200.12</v>
      </c>
    </row>
    <row r="57" spans="1:7">
      <c r="A57" t="s">
        <v>5592</v>
      </c>
      <c r="B57">
        <v>7400246692</v>
      </c>
      <c r="C57" s="944" t="s">
        <v>2742</v>
      </c>
      <c r="D57" t="s">
        <v>4968</v>
      </c>
      <c r="E57" s="944" t="s">
        <v>5148</v>
      </c>
      <c r="F57" t="s">
        <v>2834</v>
      </c>
      <c r="G57" s="2">
        <v>7200.12</v>
      </c>
    </row>
    <row r="58" spans="1:7">
      <c r="A58" t="s">
        <v>5592</v>
      </c>
      <c r="B58">
        <v>7400246695</v>
      </c>
      <c r="C58" s="944" t="s">
        <v>2742</v>
      </c>
      <c r="D58" t="s">
        <v>4444</v>
      </c>
      <c r="E58" s="944" t="s">
        <v>5148</v>
      </c>
      <c r="F58" t="s">
        <v>2834</v>
      </c>
      <c r="G58" s="2">
        <v>7200.12</v>
      </c>
    </row>
    <row r="59" spans="1:7">
      <c r="A59" t="s">
        <v>5592</v>
      </c>
      <c r="B59">
        <v>7400246710</v>
      </c>
      <c r="C59" s="944" t="s">
        <v>2742</v>
      </c>
      <c r="D59" t="s">
        <v>5596</v>
      </c>
      <c r="E59" s="944" t="s">
        <v>5122</v>
      </c>
      <c r="F59" t="s">
        <v>2834</v>
      </c>
      <c r="G59" s="2">
        <v>8117.68</v>
      </c>
    </row>
    <row r="60" spans="1:7">
      <c r="A60" t="s">
        <v>5560</v>
      </c>
      <c r="B60">
        <v>7400242206</v>
      </c>
      <c r="C60" s="944" t="s">
        <v>2742</v>
      </c>
      <c r="D60" t="s">
        <v>4981</v>
      </c>
      <c r="E60" s="944" t="s">
        <v>5340</v>
      </c>
      <c r="F60" t="s">
        <v>2834</v>
      </c>
      <c r="G60" s="2">
        <v>9100.2000000000007</v>
      </c>
    </row>
    <row r="61" spans="1:7">
      <c r="A61" t="s">
        <v>5560</v>
      </c>
      <c r="B61">
        <v>7400242210</v>
      </c>
      <c r="C61" s="944" t="s">
        <v>2742</v>
      </c>
      <c r="D61" t="s">
        <v>3734</v>
      </c>
      <c r="E61" s="944" t="s">
        <v>5340</v>
      </c>
      <c r="F61" t="s">
        <v>2834</v>
      </c>
      <c r="G61" s="2">
        <v>9100.2000000000007</v>
      </c>
    </row>
    <row r="62" spans="1:7">
      <c r="A62" t="s">
        <v>5591</v>
      </c>
      <c r="B62">
        <v>7400244763</v>
      </c>
      <c r="C62" s="944" t="s">
        <v>2742</v>
      </c>
      <c r="D62" t="s">
        <v>3732</v>
      </c>
      <c r="E62" s="944" t="s">
        <v>5340</v>
      </c>
      <c r="F62" t="s">
        <v>2834</v>
      </c>
      <c r="G62" s="2">
        <v>9100.2000000000007</v>
      </c>
    </row>
    <row r="63" spans="1:7">
      <c r="A63" t="s">
        <v>5591</v>
      </c>
      <c r="B63">
        <v>7400244766</v>
      </c>
      <c r="C63" s="944" t="s">
        <v>2742</v>
      </c>
      <c r="D63" t="s">
        <v>3733</v>
      </c>
      <c r="E63" s="944" t="s">
        <v>5340</v>
      </c>
      <c r="F63" t="s">
        <v>2834</v>
      </c>
      <c r="G63" s="2">
        <v>9100.2000000000007</v>
      </c>
    </row>
    <row r="64" spans="1:7">
      <c r="A64" t="s">
        <v>5591</v>
      </c>
      <c r="B64">
        <v>7400244760</v>
      </c>
      <c r="C64" s="944" t="s">
        <v>2742</v>
      </c>
      <c r="D64" t="s">
        <v>4447</v>
      </c>
      <c r="E64" s="944" t="s">
        <v>5340</v>
      </c>
      <c r="F64" t="s">
        <v>2834</v>
      </c>
      <c r="G64" s="2">
        <v>9459.7999999999993</v>
      </c>
    </row>
    <row r="65" spans="1:7">
      <c r="A65" t="s">
        <v>5592</v>
      </c>
      <c r="B65">
        <v>7400246687</v>
      </c>
      <c r="C65" s="944" t="s">
        <v>2742</v>
      </c>
      <c r="D65" t="s">
        <v>4858</v>
      </c>
      <c r="E65" s="944" t="s">
        <v>5335</v>
      </c>
      <c r="F65" t="s">
        <v>2834</v>
      </c>
      <c r="G65" s="2">
        <v>11456.16</v>
      </c>
    </row>
    <row r="66" spans="1:7">
      <c r="A66" t="s">
        <v>5552</v>
      </c>
      <c r="B66">
        <v>7400240778</v>
      </c>
      <c r="C66" s="944" t="s">
        <v>2742</v>
      </c>
      <c r="D66" t="s">
        <v>5558</v>
      </c>
      <c r="E66" s="944" t="s">
        <v>5340</v>
      </c>
      <c r="F66" t="s">
        <v>2834</v>
      </c>
      <c r="G66" s="2">
        <v>11699.76</v>
      </c>
    </row>
    <row r="67" spans="1:7">
      <c r="A67" t="s">
        <v>5552</v>
      </c>
      <c r="B67">
        <v>7400240787</v>
      </c>
      <c r="C67" s="944" t="s">
        <v>2742</v>
      </c>
      <c r="D67" t="s">
        <v>3878</v>
      </c>
      <c r="E67" s="944" t="s">
        <v>5340</v>
      </c>
      <c r="F67" t="s">
        <v>2834</v>
      </c>
      <c r="G67" s="2">
        <v>13170.64</v>
      </c>
    </row>
    <row r="68" spans="1:7">
      <c r="A68" t="s">
        <v>5552</v>
      </c>
      <c r="B68">
        <v>7400240791</v>
      </c>
      <c r="C68" s="944" t="s">
        <v>2742</v>
      </c>
      <c r="D68" t="s">
        <v>5553</v>
      </c>
      <c r="E68" s="944" t="s">
        <v>5340</v>
      </c>
      <c r="F68" t="s">
        <v>2834</v>
      </c>
      <c r="G68" s="2">
        <v>13170.64</v>
      </c>
    </row>
    <row r="69" spans="1:7">
      <c r="A69" t="s">
        <v>5560</v>
      </c>
      <c r="B69">
        <v>7400242186</v>
      </c>
      <c r="C69" s="944" t="s">
        <v>2742</v>
      </c>
      <c r="D69" t="s">
        <v>3878</v>
      </c>
      <c r="E69" s="944" t="s">
        <v>5340</v>
      </c>
      <c r="F69" t="s">
        <v>2834</v>
      </c>
      <c r="G69" s="2">
        <v>13170.64</v>
      </c>
    </row>
    <row r="70" spans="1:7">
      <c r="A70" t="s">
        <v>5560</v>
      </c>
      <c r="B70">
        <v>7400242192</v>
      </c>
      <c r="C70" s="944" t="s">
        <v>2742</v>
      </c>
      <c r="D70" t="s">
        <v>3856</v>
      </c>
      <c r="E70" s="944" t="s">
        <v>5340</v>
      </c>
      <c r="F70" t="s">
        <v>2834</v>
      </c>
      <c r="G70" s="2">
        <v>13366.68</v>
      </c>
    </row>
    <row r="71" spans="1:7">
      <c r="A71" t="s">
        <v>5591</v>
      </c>
      <c r="B71">
        <v>7400244748</v>
      </c>
      <c r="C71" s="944" t="s">
        <v>2742</v>
      </c>
      <c r="D71" t="s">
        <v>4090</v>
      </c>
      <c r="E71" s="944" t="s">
        <v>5340</v>
      </c>
      <c r="F71" t="s">
        <v>2834</v>
      </c>
      <c r="G71" s="2">
        <v>13366.68</v>
      </c>
    </row>
    <row r="72" spans="1:7">
      <c r="A72" t="s">
        <v>5552</v>
      </c>
      <c r="B72">
        <v>7400240769</v>
      </c>
      <c r="C72" s="944" t="s">
        <v>2742</v>
      </c>
      <c r="D72" t="s">
        <v>4162</v>
      </c>
      <c r="E72" s="944" t="s">
        <v>5340</v>
      </c>
      <c r="F72" t="s">
        <v>2834</v>
      </c>
      <c r="G72" s="2">
        <v>13500.08</v>
      </c>
    </row>
    <row r="73" spans="1:7">
      <c r="A73" t="s">
        <v>5552</v>
      </c>
      <c r="B73">
        <v>7400240774</v>
      </c>
      <c r="C73" s="944" t="s">
        <v>2742</v>
      </c>
      <c r="D73" t="s">
        <v>5557</v>
      </c>
      <c r="E73" s="944" t="s">
        <v>5340</v>
      </c>
      <c r="F73" t="s">
        <v>2834</v>
      </c>
      <c r="G73" s="2">
        <v>13500.08</v>
      </c>
    </row>
    <row r="74" spans="1:7">
      <c r="A74" t="s">
        <v>5560</v>
      </c>
      <c r="B74">
        <v>7400242214</v>
      </c>
      <c r="C74" s="944" t="s">
        <v>2742</v>
      </c>
      <c r="D74" t="s">
        <v>4168</v>
      </c>
      <c r="E74" s="944" t="s">
        <v>5340</v>
      </c>
      <c r="F74" t="s">
        <v>2834</v>
      </c>
      <c r="G74" s="2">
        <v>13500.08</v>
      </c>
    </row>
    <row r="75" spans="1:7">
      <c r="A75" t="s">
        <v>5560</v>
      </c>
      <c r="B75">
        <v>7400242217</v>
      </c>
      <c r="C75" s="944" t="s">
        <v>2742</v>
      </c>
      <c r="D75" t="s">
        <v>4162</v>
      </c>
      <c r="E75" s="944" t="s">
        <v>5340</v>
      </c>
      <c r="F75" t="s">
        <v>2834</v>
      </c>
      <c r="G75" s="2">
        <v>13500.08</v>
      </c>
    </row>
    <row r="76" spans="1:7">
      <c r="A76" t="s">
        <v>5591</v>
      </c>
      <c r="B76">
        <v>7400244769</v>
      </c>
      <c r="C76" s="944" t="s">
        <v>2742</v>
      </c>
      <c r="D76" t="s">
        <v>5557</v>
      </c>
      <c r="E76" s="944" t="s">
        <v>5340</v>
      </c>
      <c r="F76" t="s">
        <v>2834</v>
      </c>
      <c r="G76" s="2">
        <v>13500.08</v>
      </c>
    </row>
    <row r="77" spans="1:7">
      <c r="A77" t="s">
        <v>5592</v>
      </c>
      <c r="B77">
        <v>7400246698</v>
      </c>
      <c r="C77" s="944" t="s">
        <v>2742</v>
      </c>
      <c r="D77" t="s">
        <v>5594</v>
      </c>
      <c r="E77" s="944" t="s">
        <v>5148</v>
      </c>
      <c r="F77" t="s">
        <v>2834</v>
      </c>
      <c r="G77" s="2">
        <v>13500.08</v>
      </c>
    </row>
    <row r="78" spans="1:7">
      <c r="A78" t="s">
        <v>5592</v>
      </c>
      <c r="B78">
        <v>7400246684</v>
      </c>
      <c r="C78" s="944" t="s">
        <v>2742</v>
      </c>
      <c r="D78" t="s">
        <v>2407</v>
      </c>
      <c r="E78" s="944" t="s">
        <v>5337</v>
      </c>
      <c r="F78" t="s">
        <v>2834</v>
      </c>
      <c r="G78" s="2">
        <v>13799.36</v>
      </c>
    </row>
    <row r="79" spans="1:7">
      <c r="A79" t="s">
        <v>5592</v>
      </c>
      <c r="B79">
        <v>7400246701</v>
      </c>
      <c r="C79" s="944" t="s">
        <v>2742</v>
      </c>
      <c r="D79" t="s">
        <v>4225</v>
      </c>
      <c r="E79" s="944" t="s">
        <v>5138</v>
      </c>
      <c r="F79" t="s">
        <v>2834</v>
      </c>
      <c r="G79" s="2">
        <v>14056.88</v>
      </c>
    </row>
    <row r="80" spans="1:7">
      <c r="A80" t="s">
        <v>5552</v>
      </c>
      <c r="B80">
        <v>7400240764</v>
      </c>
      <c r="C80" s="944" t="s">
        <v>2742</v>
      </c>
      <c r="D80" t="s">
        <v>5555</v>
      </c>
      <c r="E80" s="944" t="s">
        <v>5556</v>
      </c>
      <c r="F80" t="s">
        <v>2834</v>
      </c>
      <c r="G80" s="2">
        <v>17561.240000000002</v>
      </c>
    </row>
    <row r="81" spans="1:7">
      <c r="A81" t="s">
        <v>5592</v>
      </c>
      <c r="B81">
        <v>7400246704</v>
      </c>
      <c r="C81" s="944" t="s">
        <v>2742</v>
      </c>
      <c r="D81" t="s">
        <v>3632</v>
      </c>
      <c r="E81" s="944" t="s">
        <v>5132</v>
      </c>
      <c r="F81" t="s">
        <v>2834</v>
      </c>
      <c r="G81" s="2">
        <v>21428.68</v>
      </c>
    </row>
    <row r="82" spans="1:7">
      <c r="A82" t="s">
        <v>5560</v>
      </c>
      <c r="B82">
        <v>7400242222</v>
      </c>
      <c r="C82" s="944" t="s">
        <v>2742</v>
      </c>
      <c r="D82" t="s">
        <v>5562</v>
      </c>
      <c r="E82" s="944" t="s">
        <v>5563</v>
      </c>
      <c r="F82" t="s">
        <v>2834</v>
      </c>
      <c r="G82" s="2">
        <v>38253.32</v>
      </c>
    </row>
    <row r="83" spans="1:7">
      <c r="A83" t="s">
        <v>5592</v>
      </c>
      <c r="B83">
        <v>7400246707</v>
      </c>
      <c r="C83" s="944" t="s">
        <v>2742</v>
      </c>
      <c r="D83" t="s">
        <v>5595</v>
      </c>
      <c r="E83" s="944" t="s">
        <v>5149</v>
      </c>
      <c r="F83" t="s">
        <v>2834</v>
      </c>
      <c r="G83" s="2">
        <v>72711.12</v>
      </c>
    </row>
    <row r="84" spans="1:7">
      <c r="A84" t="s">
        <v>5548</v>
      </c>
      <c r="C84"/>
      <c r="G84" s="6">
        <f>SUM(G1:G83)</f>
        <v>356896.04000000015</v>
      </c>
    </row>
    <row r="85" spans="1:7">
      <c r="A85" t="s">
        <v>5549</v>
      </c>
      <c r="C85"/>
      <c r="G85" s="2">
        <v>210.44</v>
      </c>
    </row>
    <row r="86" spans="1:7" ht="13.5" thickBot="1">
      <c r="A86" t="s">
        <v>5550</v>
      </c>
      <c r="C86"/>
      <c r="G86" s="936">
        <f>G84-G85</f>
        <v>356685.60000000015</v>
      </c>
    </row>
    <row r="87" spans="1:7" ht="13.5" thickTop="1">
      <c r="A87" t="s">
        <v>5551</v>
      </c>
      <c r="C87"/>
    </row>
    <row r="88" spans="1:7">
      <c r="A88" t="s">
        <v>621</v>
      </c>
      <c r="C88"/>
    </row>
    <row r="89" spans="1:7">
      <c r="C89"/>
    </row>
    <row r="90" spans="1:7">
      <c r="C90"/>
    </row>
  </sheetData>
  <sortState ref="A13:G83">
    <sortCondition ref="G13:G83"/>
  </sortState>
  <pageMargins left="0.7" right="0.7" top="0.75" bottom="0.75" header="0.3" footer="0.3"/>
  <pageSetup paperSize="9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18"/>
  <sheetViews>
    <sheetView topLeftCell="A88" workbookViewId="0">
      <selection activeCell="B33" sqref="B33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5649</v>
      </c>
      <c r="E1" s="40"/>
      <c r="K1" s="942"/>
      <c r="L1" s="942"/>
      <c r="M1" s="942"/>
    </row>
    <row r="2" spans="1:13" ht="15">
      <c r="A2" s="942"/>
      <c r="B2" s="942"/>
      <c r="C2" s="942"/>
      <c r="D2" s="942"/>
      <c r="E2" s="942"/>
      <c r="F2" s="943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943"/>
      <c r="K3" s="41" t="s">
        <v>187</v>
      </c>
      <c r="L3" s="42"/>
      <c r="M3" s="942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942"/>
    </row>
    <row r="5" spans="1:13" ht="15" customHeight="1">
      <c r="A5" s="643" t="s">
        <v>138</v>
      </c>
      <c r="B5" s="913" t="s">
        <v>5030</v>
      </c>
      <c r="C5" s="913" t="s">
        <v>136</v>
      </c>
      <c r="D5" s="541">
        <v>-7990.08</v>
      </c>
      <c r="E5" s="931" t="s">
        <v>143</v>
      </c>
      <c r="F5" s="933" t="s">
        <v>190</v>
      </c>
      <c r="G5" s="357"/>
      <c r="H5" s="357"/>
      <c r="I5" s="357"/>
      <c r="L5" s="42"/>
      <c r="M5" s="942"/>
    </row>
    <row r="6" spans="1:13" ht="15" customHeight="1">
      <c r="A6" s="643" t="s">
        <v>138</v>
      </c>
      <c r="B6" s="913" t="s">
        <v>4794</v>
      </c>
      <c r="C6" s="913" t="s">
        <v>136</v>
      </c>
      <c r="D6" s="541">
        <v>-7990.08</v>
      </c>
      <c r="E6" s="931"/>
      <c r="F6" s="933" t="s">
        <v>190</v>
      </c>
      <c r="G6" s="357"/>
      <c r="H6" s="357"/>
      <c r="I6" s="357"/>
      <c r="L6" s="42"/>
      <c r="M6" s="942"/>
    </row>
    <row r="7" spans="1:13" ht="15" customHeight="1">
      <c r="A7" s="643" t="s">
        <v>138</v>
      </c>
      <c r="B7" s="913" t="s">
        <v>3748</v>
      </c>
      <c r="C7" s="913" t="s">
        <v>136</v>
      </c>
      <c r="D7" s="541">
        <v>-7990.08</v>
      </c>
      <c r="E7" s="931" t="s">
        <v>144</v>
      </c>
      <c r="F7" s="933" t="s">
        <v>190</v>
      </c>
      <c r="G7" s="357"/>
      <c r="H7" s="357"/>
      <c r="I7" s="357"/>
      <c r="L7" s="42"/>
      <c r="M7" s="942"/>
    </row>
    <row r="8" spans="1:13" ht="15" customHeight="1">
      <c r="A8" s="643" t="s">
        <v>138</v>
      </c>
      <c r="B8" s="913" t="s">
        <v>3749</v>
      </c>
      <c r="C8" s="913" t="s">
        <v>136</v>
      </c>
      <c r="D8" s="541">
        <v>-9000.44</v>
      </c>
      <c r="E8" s="931" t="s">
        <v>147</v>
      </c>
      <c r="F8" s="933" t="s">
        <v>190</v>
      </c>
      <c r="G8" s="357"/>
      <c r="H8" s="357"/>
      <c r="I8" s="357"/>
      <c r="L8" s="42"/>
      <c r="M8" s="942"/>
    </row>
    <row r="9" spans="1:13" ht="15" customHeight="1">
      <c r="A9" s="643" t="s">
        <v>138</v>
      </c>
      <c r="B9" s="913" t="s">
        <v>5608</v>
      </c>
      <c r="C9" s="913" t="s">
        <v>136</v>
      </c>
      <c r="D9" s="839">
        <v>1241.2</v>
      </c>
      <c r="E9" s="931"/>
      <c r="F9" s="933" t="s">
        <v>137</v>
      </c>
      <c r="G9" s="357"/>
      <c r="H9" s="357"/>
      <c r="I9" s="357"/>
      <c r="L9" s="42"/>
      <c r="M9" s="942"/>
    </row>
    <row r="10" spans="1:13" ht="15" customHeight="1">
      <c r="A10" s="643" t="s">
        <v>138</v>
      </c>
      <c r="B10" s="913" t="s">
        <v>5609</v>
      </c>
      <c r="C10" s="913" t="s">
        <v>136</v>
      </c>
      <c r="D10" s="839">
        <v>1241.2</v>
      </c>
      <c r="E10" s="931"/>
      <c r="F10" s="933" t="s">
        <v>137</v>
      </c>
      <c r="G10" s="357"/>
      <c r="H10" s="357"/>
      <c r="I10" s="357"/>
      <c r="L10" s="42"/>
      <c r="M10" s="942"/>
    </row>
    <row r="11" spans="1:13" ht="15" customHeight="1">
      <c r="A11" s="643" t="s">
        <v>138</v>
      </c>
      <c r="B11" s="913" t="s">
        <v>5610</v>
      </c>
      <c r="C11" s="913" t="s">
        <v>136</v>
      </c>
      <c r="D11" s="839">
        <v>1241.2</v>
      </c>
      <c r="E11" s="931"/>
      <c r="F11" s="933" t="s">
        <v>137</v>
      </c>
      <c r="G11" s="357"/>
      <c r="H11" s="357"/>
      <c r="I11" s="357"/>
      <c r="L11" s="42"/>
      <c r="M11" s="942"/>
    </row>
    <row r="12" spans="1:13" ht="15" customHeight="1">
      <c r="A12" s="643" t="s">
        <v>138</v>
      </c>
      <c r="B12" s="913" t="s">
        <v>5611</v>
      </c>
      <c r="C12" s="913" t="s">
        <v>136</v>
      </c>
      <c r="D12" s="839">
        <v>1241.2</v>
      </c>
      <c r="E12" s="931"/>
      <c r="F12" s="933" t="s">
        <v>137</v>
      </c>
      <c r="G12" s="357"/>
      <c r="H12" s="357"/>
      <c r="I12" s="357"/>
      <c r="L12" s="42"/>
      <c r="M12" s="942"/>
    </row>
    <row r="13" spans="1:13" ht="15" customHeight="1">
      <c r="A13" s="643" t="s">
        <v>138</v>
      </c>
      <c r="B13" s="913" t="s">
        <v>5612</v>
      </c>
      <c r="C13" s="913" t="s">
        <v>136</v>
      </c>
      <c r="D13" s="839">
        <v>1241.2</v>
      </c>
      <c r="E13" s="931"/>
      <c r="F13" s="933" t="s">
        <v>137</v>
      </c>
      <c r="G13" s="357"/>
      <c r="H13" s="357"/>
      <c r="I13" s="357"/>
      <c r="L13" s="42"/>
      <c r="M13" s="942"/>
    </row>
    <row r="14" spans="1:13" ht="15" customHeight="1">
      <c r="A14" s="643" t="s">
        <v>138</v>
      </c>
      <c r="B14" s="913" t="s">
        <v>5613</v>
      </c>
      <c r="C14" s="913" t="s">
        <v>136</v>
      </c>
      <c r="D14" s="839">
        <v>1241.2</v>
      </c>
      <c r="E14" s="931"/>
      <c r="F14" s="933" t="s">
        <v>137</v>
      </c>
      <c r="G14" s="357"/>
      <c r="H14" s="357"/>
      <c r="I14" s="357"/>
      <c r="L14" s="42"/>
      <c r="M14" s="942"/>
    </row>
    <row r="15" spans="1:13" ht="15" customHeight="1">
      <c r="A15" s="643" t="s">
        <v>138</v>
      </c>
      <c r="B15" s="913" t="s">
        <v>5614</v>
      </c>
      <c r="C15" s="913" t="s">
        <v>136</v>
      </c>
      <c r="D15" s="839">
        <v>1241.2</v>
      </c>
      <c r="E15" s="931"/>
      <c r="F15" s="933" t="s">
        <v>137</v>
      </c>
      <c r="G15" s="357"/>
      <c r="H15" s="357"/>
      <c r="I15" s="357"/>
      <c r="L15" s="42"/>
      <c r="M15" s="942"/>
    </row>
    <row r="16" spans="1:13" ht="15" customHeight="1">
      <c r="A16" s="643" t="s">
        <v>138</v>
      </c>
      <c r="B16" s="913" t="s">
        <v>5615</v>
      </c>
      <c r="C16" s="913" t="s">
        <v>136</v>
      </c>
      <c r="D16" s="839">
        <v>1241.2</v>
      </c>
      <c r="E16" s="931"/>
      <c r="F16" s="933" t="s">
        <v>137</v>
      </c>
      <c r="G16" s="357"/>
      <c r="H16" s="357"/>
      <c r="I16" s="357"/>
      <c r="L16" s="42"/>
      <c r="M16" s="942"/>
    </row>
    <row r="17" spans="1:13" ht="15" customHeight="1">
      <c r="A17" s="643" t="s">
        <v>138</v>
      </c>
      <c r="B17" s="913" t="s">
        <v>5616</v>
      </c>
      <c r="C17" s="913" t="s">
        <v>136</v>
      </c>
      <c r="D17" s="839">
        <v>1241.2</v>
      </c>
      <c r="E17" s="931"/>
      <c r="F17" s="933" t="s">
        <v>137</v>
      </c>
      <c r="G17" s="357"/>
      <c r="H17" s="357"/>
      <c r="I17" s="357"/>
      <c r="L17" s="42"/>
      <c r="M17" s="942"/>
    </row>
    <row r="18" spans="1:13" ht="15" customHeight="1">
      <c r="A18" s="643" t="s">
        <v>138</v>
      </c>
      <c r="B18" s="913" t="s">
        <v>5617</v>
      </c>
      <c r="C18" s="913" t="s">
        <v>136</v>
      </c>
      <c r="D18" s="839">
        <v>1241.2</v>
      </c>
      <c r="E18" s="931"/>
      <c r="F18" s="933" t="s">
        <v>137</v>
      </c>
      <c r="G18" s="357"/>
      <c r="H18" s="357"/>
      <c r="I18" s="357"/>
      <c r="L18" s="42"/>
      <c r="M18" s="942"/>
    </row>
    <row r="19" spans="1:13" ht="15" customHeight="1">
      <c r="A19" s="643" t="s">
        <v>138</v>
      </c>
      <c r="B19" s="913" t="s">
        <v>5618</v>
      </c>
      <c r="C19" s="913" t="s">
        <v>136</v>
      </c>
      <c r="D19" s="839">
        <v>1241.2</v>
      </c>
      <c r="E19" s="931"/>
      <c r="F19" s="933" t="s">
        <v>137</v>
      </c>
      <c r="G19" s="357"/>
      <c r="H19" s="357"/>
      <c r="I19" s="357"/>
      <c r="L19" s="42"/>
      <c r="M19" s="942"/>
    </row>
    <row r="20" spans="1:13" ht="15" customHeight="1">
      <c r="A20" s="643" t="s">
        <v>138</v>
      </c>
      <c r="B20" s="913" t="s">
        <v>5619</v>
      </c>
      <c r="C20" s="913" t="s">
        <v>136</v>
      </c>
      <c r="D20" s="839">
        <v>1241.2</v>
      </c>
      <c r="E20" s="931"/>
      <c r="F20" s="933" t="s">
        <v>137</v>
      </c>
      <c r="G20" s="357"/>
      <c r="H20" s="357"/>
      <c r="I20" s="357"/>
      <c r="L20" s="42"/>
      <c r="M20" s="942"/>
    </row>
    <row r="21" spans="1:13" ht="15" customHeight="1">
      <c r="A21" s="643" t="s">
        <v>138</v>
      </c>
      <c r="B21" s="913" t="s">
        <v>5620</v>
      </c>
      <c r="C21" s="913" t="s">
        <v>136</v>
      </c>
      <c r="D21" s="839">
        <v>1241.2</v>
      </c>
      <c r="E21" s="931"/>
      <c r="F21" s="933" t="s">
        <v>137</v>
      </c>
      <c r="G21" s="357"/>
      <c r="H21" s="357"/>
      <c r="I21" s="357"/>
      <c r="L21" s="42"/>
      <c r="M21" s="942"/>
    </row>
    <row r="22" spans="1:13" ht="15" customHeight="1">
      <c r="A22" s="643" t="s">
        <v>138</v>
      </c>
      <c r="B22" s="913" t="s">
        <v>5621</v>
      </c>
      <c r="C22" s="913" t="s">
        <v>136</v>
      </c>
      <c r="D22" s="839">
        <v>1241.2</v>
      </c>
      <c r="E22" s="931"/>
      <c r="F22" s="933" t="s">
        <v>137</v>
      </c>
      <c r="G22" s="357"/>
      <c r="H22" s="357"/>
      <c r="I22" s="357"/>
      <c r="L22" s="42"/>
      <c r="M22" s="942"/>
    </row>
    <row r="23" spans="1:13" ht="15" customHeight="1">
      <c r="A23" s="643" t="s">
        <v>138</v>
      </c>
      <c r="B23" s="913" t="s">
        <v>5622</v>
      </c>
      <c r="C23" s="913" t="s">
        <v>136</v>
      </c>
      <c r="D23" s="839">
        <v>1241.2</v>
      </c>
      <c r="E23" s="931"/>
      <c r="F23" s="933" t="s">
        <v>137</v>
      </c>
      <c r="G23" s="357"/>
      <c r="H23" s="357"/>
      <c r="I23" s="357"/>
      <c r="L23" s="42"/>
      <c r="M23" s="942"/>
    </row>
    <row r="24" spans="1:13" ht="15" customHeight="1">
      <c r="A24" s="643" t="s">
        <v>138</v>
      </c>
      <c r="B24" s="913" t="s">
        <v>5623</v>
      </c>
      <c r="C24" s="913" t="s">
        <v>136</v>
      </c>
      <c r="D24" s="839">
        <v>1241.2</v>
      </c>
      <c r="E24" s="931"/>
      <c r="F24" s="933" t="s">
        <v>137</v>
      </c>
      <c r="G24" s="357"/>
      <c r="H24" s="357"/>
      <c r="I24" s="357"/>
      <c r="L24" s="42"/>
      <c r="M24" s="942"/>
    </row>
    <row r="25" spans="1:13" ht="15" customHeight="1">
      <c r="A25" s="643" t="s">
        <v>138</v>
      </c>
      <c r="B25" s="913" t="s">
        <v>5624</v>
      </c>
      <c r="C25" s="913" t="s">
        <v>136</v>
      </c>
      <c r="D25" s="839">
        <v>1241.2</v>
      </c>
      <c r="E25" s="931"/>
      <c r="F25" s="933" t="s">
        <v>137</v>
      </c>
      <c r="G25" s="357"/>
      <c r="H25" s="357"/>
      <c r="I25" s="357"/>
      <c r="L25" s="42"/>
      <c r="M25" s="942"/>
    </row>
    <row r="26" spans="1:13" ht="15" customHeight="1">
      <c r="A26" s="643" t="s">
        <v>138</v>
      </c>
      <c r="B26" s="913" t="s">
        <v>5628</v>
      </c>
      <c r="C26" s="913" t="s">
        <v>136</v>
      </c>
      <c r="D26" s="839">
        <v>1241.2</v>
      </c>
      <c r="E26" s="335"/>
      <c r="F26" s="933" t="s">
        <v>137</v>
      </c>
      <c r="G26" s="357"/>
      <c r="H26" s="357"/>
      <c r="I26" s="357"/>
      <c r="L26" s="42"/>
      <c r="M26" s="942"/>
    </row>
    <row r="27" spans="1:13" ht="15" customHeight="1">
      <c r="A27" s="643" t="s">
        <v>138</v>
      </c>
      <c r="B27" s="913" t="s">
        <v>5629</v>
      </c>
      <c r="C27" s="913" t="s">
        <v>136</v>
      </c>
      <c r="D27" s="839">
        <v>1241.2</v>
      </c>
      <c r="E27" s="335"/>
      <c r="F27" s="933" t="s">
        <v>137</v>
      </c>
      <c r="G27" s="357"/>
      <c r="H27" s="357"/>
      <c r="I27" s="357"/>
      <c r="L27" s="42"/>
      <c r="M27" s="942"/>
    </row>
    <row r="28" spans="1:13" ht="15" customHeight="1">
      <c r="A28" s="643" t="s">
        <v>138</v>
      </c>
      <c r="B28" s="913" t="s">
        <v>5630</v>
      </c>
      <c r="C28" s="913" t="s">
        <v>136</v>
      </c>
      <c r="D28" s="839">
        <v>1241.2</v>
      </c>
      <c r="E28" s="335"/>
      <c r="F28" s="933" t="s">
        <v>137</v>
      </c>
      <c r="G28" s="357"/>
      <c r="H28" s="357"/>
      <c r="I28" s="357"/>
      <c r="L28" s="42"/>
      <c r="M28" s="942"/>
    </row>
    <row r="29" spans="1:13" ht="15" customHeight="1">
      <c r="A29" s="643" t="s">
        <v>138</v>
      </c>
      <c r="B29" s="913" t="s">
        <v>5631</v>
      </c>
      <c r="C29" s="913" t="s">
        <v>136</v>
      </c>
      <c r="D29" s="839">
        <v>1241.2</v>
      </c>
      <c r="E29" s="335"/>
      <c r="F29" s="933" t="s">
        <v>137</v>
      </c>
      <c r="G29" s="357"/>
      <c r="H29" s="357"/>
      <c r="I29" s="357"/>
      <c r="L29" s="42"/>
      <c r="M29" s="942"/>
    </row>
    <row r="30" spans="1:13" ht="15" customHeight="1">
      <c r="A30" s="643" t="s">
        <v>138</v>
      </c>
      <c r="B30" s="913" t="s">
        <v>5632</v>
      </c>
      <c r="C30" s="913" t="s">
        <v>136</v>
      </c>
      <c r="D30" s="839">
        <v>1241.2</v>
      </c>
      <c r="E30" s="335"/>
      <c r="F30" s="933" t="s">
        <v>137</v>
      </c>
      <c r="G30" s="357"/>
      <c r="H30" s="357"/>
      <c r="I30" s="357"/>
      <c r="L30" s="42"/>
      <c r="M30" s="942"/>
    </row>
    <row r="31" spans="1:13" ht="15" customHeight="1">
      <c r="A31" s="643" t="s">
        <v>138</v>
      </c>
      <c r="B31" s="913" t="s">
        <v>5633</v>
      </c>
      <c r="C31" s="913" t="s">
        <v>136</v>
      </c>
      <c r="D31" s="839">
        <v>1241.2</v>
      </c>
      <c r="E31" s="335"/>
      <c r="F31" s="933" t="s">
        <v>137</v>
      </c>
      <c r="G31" s="357"/>
      <c r="H31" s="357"/>
      <c r="I31" s="357"/>
      <c r="L31" s="42"/>
      <c r="M31" s="942"/>
    </row>
    <row r="32" spans="1:13" ht="15" customHeight="1">
      <c r="A32" s="643" t="s">
        <v>138</v>
      </c>
      <c r="B32" s="913" t="s">
        <v>5640</v>
      </c>
      <c r="C32" s="913" t="s">
        <v>136</v>
      </c>
      <c r="D32" s="839">
        <v>1241.2</v>
      </c>
      <c r="E32" s="335"/>
      <c r="F32" s="933" t="s">
        <v>137</v>
      </c>
      <c r="G32" s="357"/>
      <c r="H32" s="357"/>
      <c r="I32" s="357"/>
      <c r="L32" s="42"/>
      <c r="M32" s="942"/>
    </row>
    <row r="33" spans="1:13" ht="15" customHeight="1">
      <c r="A33" s="643" t="s">
        <v>138</v>
      </c>
      <c r="B33" s="913" t="s">
        <v>5030</v>
      </c>
      <c r="C33" s="913" t="s">
        <v>136</v>
      </c>
      <c r="D33" s="48">
        <v>9100.2000000000007</v>
      </c>
      <c r="E33" s="335" t="s">
        <v>143</v>
      </c>
      <c r="F33" s="933" t="s">
        <v>190</v>
      </c>
      <c r="G33" s="357"/>
      <c r="H33" s="357"/>
      <c r="I33" s="357"/>
      <c r="L33" s="42"/>
      <c r="M33" s="942"/>
    </row>
    <row r="34" spans="1:13" ht="15" customHeight="1">
      <c r="A34" s="643" t="s">
        <v>138</v>
      </c>
      <c r="B34" s="984" t="s">
        <v>3750</v>
      </c>
      <c r="C34" s="913" t="s">
        <v>136</v>
      </c>
      <c r="D34" s="48">
        <v>9100.2000000000007</v>
      </c>
      <c r="E34" s="335"/>
      <c r="F34" s="933" t="s">
        <v>190</v>
      </c>
      <c r="G34" s="357"/>
      <c r="H34" s="357"/>
      <c r="I34" s="357"/>
      <c r="L34" s="42"/>
      <c r="M34" s="942"/>
    </row>
    <row r="35" spans="1:13" ht="15" customHeight="1">
      <c r="A35" s="643" t="s">
        <v>138</v>
      </c>
      <c r="B35" s="913" t="s">
        <v>3748</v>
      </c>
      <c r="C35" s="913" t="s">
        <v>136</v>
      </c>
      <c r="D35" s="48">
        <v>9100.2000000000007</v>
      </c>
      <c r="E35" s="335" t="s">
        <v>144</v>
      </c>
      <c r="F35" s="933" t="s">
        <v>190</v>
      </c>
      <c r="G35" s="357"/>
      <c r="H35" s="357"/>
      <c r="I35" s="357"/>
      <c r="L35" s="42"/>
      <c r="M35" s="942"/>
    </row>
    <row r="36" spans="1:13" ht="15" customHeight="1">
      <c r="A36" s="643" t="s">
        <v>138</v>
      </c>
      <c r="B36" s="913" t="s">
        <v>3749</v>
      </c>
      <c r="C36" s="913" t="s">
        <v>136</v>
      </c>
      <c r="D36" s="48">
        <v>9100.2000000000007</v>
      </c>
      <c r="E36" s="335" t="s">
        <v>147</v>
      </c>
      <c r="F36" s="933" t="s">
        <v>190</v>
      </c>
      <c r="G36" s="357"/>
      <c r="H36" s="357"/>
      <c r="I36" s="357"/>
      <c r="L36" s="42"/>
      <c r="M36" s="942"/>
    </row>
    <row r="37" spans="1:13" ht="15" customHeight="1" thickBot="1">
      <c r="A37" s="730" t="s">
        <v>138</v>
      </c>
      <c r="B37" s="927" t="s">
        <v>4469</v>
      </c>
      <c r="C37" s="914" t="s">
        <v>136</v>
      </c>
      <c r="D37" s="87">
        <v>9459.7999999999993</v>
      </c>
      <c r="E37" s="364"/>
      <c r="F37" s="934" t="s">
        <v>190</v>
      </c>
      <c r="G37" s="367"/>
      <c r="H37" s="367"/>
      <c r="I37" s="367"/>
      <c r="L37" s="42"/>
      <c r="M37" s="942"/>
    </row>
    <row r="38" spans="1:13" ht="15" customHeight="1">
      <c r="A38" s="643" t="s">
        <v>138</v>
      </c>
      <c r="B38" s="981" t="s">
        <v>5518</v>
      </c>
      <c r="C38" s="913" t="s">
        <v>2905</v>
      </c>
      <c r="D38" s="541">
        <v>-7200.12</v>
      </c>
      <c r="E38" s="931" t="s">
        <v>137</v>
      </c>
      <c r="F38" s="933" t="s">
        <v>190</v>
      </c>
      <c r="G38" s="357"/>
      <c r="H38" s="357"/>
      <c r="I38" s="357"/>
      <c r="L38" s="42"/>
      <c r="M38" s="942"/>
    </row>
    <row r="39" spans="1:13" ht="15" customHeight="1">
      <c r="A39" s="643" t="s">
        <v>138</v>
      </c>
      <c r="B39" s="913" t="s">
        <v>4880</v>
      </c>
      <c r="C39" s="913" t="s">
        <v>2905</v>
      </c>
      <c r="D39" s="541">
        <v>-7200.12</v>
      </c>
      <c r="E39" s="931" t="s">
        <v>142</v>
      </c>
      <c r="F39" s="933" t="s">
        <v>190</v>
      </c>
      <c r="G39" s="357"/>
      <c r="H39" s="357"/>
      <c r="I39" s="357"/>
      <c r="L39" s="42"/>
      <c r="M39" s="942"/>
    </row>
    <row r="40" spans="1:13" ht="15" customHeight="1">
      <c r="A40" s="643" t="s">
        <v>138</v>
      </c>
      <c r="B40" s="913" t="s">
        <v>5607</v>
      </c>
      <c r="C40" s="913" t="s">
        <v>2905</v>
      </c>
      <c r="D40" s="839">
        <v>1241.2</v>
      </c>
      <c r="E40" s="931"/>
      <c r="F40" s="933" t="s">
        <v>137</v>
      </c>
      <c r="G40" s="357"/>
      <c r="H40" s="357"/>
      <c r="I40" s="357"/>
      <c r="L40" s="42"/>
      <c r="M40" s="942"/>
    </row>
    <row r="41" spans="1:13" ht="15" customHeight="1">
      <c r="A41" s="643" t="s">
        <v>138</v>
      </c>
      <c r="B41" s="913" t="s">
        <v>5634</v>
      </c>
      <c r="C41" s="913" t="s">
        <v>2905</v>
      </c>
      <c r="D41" s="839">
        <v>1241.2</v>
      </c>
      <c r="E41" s="335"/>
      <c r="F41" s="933" t="s">
        <v>137</v>
      </c>
      <c r="G41" s="357"/>
      <c r="H41" s="357"/>
      <c r="I41" s="357"/>
      <c r="L41" s="42"/>
      <c r="M41" s="942"/>
    </row>
    <row r="42" spans="1:13" ht="15" customHeight="1">
      <c r="A42" s="643" t="s">
        <v>138</v>
      </c>
      <c r="B42" s="913" t="s">
        <v>5635</v>
      </c>
      <c r="C42" s="913" t="s">
        <v>2905</v>
      </c>
      <c r="D42" s="839">
        <v>1241.2</v>
      </c>
      <c r="E42" s="335"/>
      <c r="F42" s="933" t="s">
        <v>137</v>
      </c>
      <c r="G42" s="357"/>
      <c r="H42" s="357"/>
      <c r="I42" s="357"/>
      <c r="L42" s="42"/>
      <c r="M42" s="942"/>
    </row>
    <row r="43" spans="1:13" ht="15" customHeight="1">
      <c r="A43" s="643" t="s">
        <v>138</v>
      </c>
      <c r="B43" s="913" t="s">
        <v>5636</v>
      </c>
      <c r="C43" s="913" t="s">
        <v>2905</v>
      </c>
      <c r="D43" s="839">
        <v>1241.2</v>
      </c>
      <c r="E43" s="335"/>
      <c r="F43" s="933" t="s">
        <v>137</v>
      </c>
      <c r="G43" s="357"/>
      <c r="H43" s="357"/>
      <c r="I43" s="357"/>
      <c r="L43" s="42"/>
      <c r="M43" s="942"/>
    </row>
    <row r="44" spans="1:13" ht="15" customHeight="1">
      <c r="A44" s="643" t="s">
        <v>138</v>
      </c>
      <c r="B44" s="913" t="s">
        <v>5637</v>
      </c>
      <c r="C44" s="913" t="s">
        <v>2905</v>
      </c>
      <c r="D44" s="839">
        <v>1241.2</v>
      </c>
      <c r="E44" s="335"/>
      <c r="F44" s="933" t="s">
        <v>137</v>
      </c>
      <c r="G44" s="357"/>
      <c r="H44" s="357"/>
      <c r="I44" s="357"/>
      <c r="L44" s="42"/>
      <c r="M44" s="942"/>
    </row>
    <row r="45" spans="1:13" ht="15" customHeight="1">
      <c r="A45" s="643" t="s">
        <v>138</v>
      </c>
      <c r="B45" s="913" t="s">
        <v>5638</v>
      </c>
      <c r="C45" s="913" t="s">
        <v>2905</v>
      </c>
      <c r="D45" s="839">
        <v>1241.2</v>
      </c>
      <c r="E45" s="335"/>
      <c r="F45" s="933" t="s">
        <v>137</v>
      </c>
      <c r="G45" s="357"/>
      <c r="H45" s="357"/>
      <c r="I45" s="357"/>
      <c r="L45" s="42"/>
      <c r="M45" s="942"/>
    </row>
    <row r="46" spans="1:13" ht="15" customHeight="1">
      <c r="A46" s="643" t="s">
        <v>138</v>
      </c>
      <c r="B46" s="984" t="s">
        <v>5641</v>
      </c>
      <c r="C46" s="913" t="s">
        <v>2905</v>
      </c>
      <c r="D46" s="48">
        <v>4499.6400000000003</v>
      </c>
      <c r="E46" s="335"/>
      <c r="F46" s="933" t="s">
        <v>190</v>
      </c>
      <c r="G46" s="357"/>
      <c r="H46" s="357"/>
      <c r="I46" s="357"/>
      <c r="L46" s="42"/>
      <c r="M46" s="942"/>
    </row>
    <row r="47" spans="1:13" ht="15" customHeight="1">
      <c r="A47" s="643" t="s">
        <v>138</v>
      </c>
      <c r="B47" s="913" t="s">
        <v>5020</v>
      </c>
      <c r="C47" s="913" t="s">
        <v>2905</v>
      </c>
      <c r="D47" s="48">
        <v>4499.6400000000003</v>
      </c>
      <c r="E47" s="335"/>
      <c r="F47" s="933" t="s">
        <v>190</v>
      </c>
      <c r="G47" s="357"/>
      <c r="H47" s="357"/>
      <c r="I47" s="357"/>
      <c r="L47" s="42"/>
      <c r="M47" s="942"/>
    </row>
    <row r="48" spans="1:13" ht="15" customHeight="1">
      <c r="A48" s="643" t="s">
        <v>138</v>
      </c>
      <c r="B48" s="913" t="s">
        <v>4880</v>
      </c>
      <c r="C48" s="913" t="s">
        <v>2905</v>
      </c>
      <c r="D48" s="48">
        <v>4499.6400000000003</v>
      </c>
      <c r="E48" s="335" t="s">
        <v>142</v>
      </c>
      <c r="F48" s="933" t="s">
        <v>190</v>
      </c>
      <c r="G48" s="357"/>
      <c r="H48" s="357"/>
      <c r="I48" s="357"/>
      <c r="L48" s="42"/>
      <c r="M48" s="942"/>
    </row>
    <row r="49" spans="1:13" ht="15" customHeight="1">
      <c r="A49" s="643" t="s">
        <v>138</v>
      </c>
      <c r="B49" s="984" t="s">
        <v>4392</v>
      </c>
      <c r="C49" s="913" t="s">
        <v>2905</v>
      </c>
      <c r="D49" s="48">
        <v>4499.6400000000003</v>
      </c>
      <c r="E49" s="335"/>
      <c r="F49" s="933" t="s">
        <v>190</v>
      </c>
      <c r="G49" s="357"/>
      <c r="H49" s="357"/>
      <c r="I49" s="357"/>
      <c r="L49" s="42"/>
      <c r="M49" s="942"/>
    </row>
    <row r="50" spans="1:13" ht="15" customHeight="1">
      <c r="A50" s="643" t="s">
        <v>138</v>
      </c>
      <c r="B50" s="984" t="s">
        <v>5508</v>
      </c>
      <c r="C50" s="913" t="s">
        <v>2905</v>
      </c>
      <c r="D50" s="48">
        <v>4499.6400000000003</v>
      </c>
      <c r="E50" s="335"/>
      <c r="F50" s="933" t="s">
        <v>190</v>
      </c>
      <c r="G50" s="357"/>
      <c r="H50" s="357"/>
      <c r="I50" s="357"/>
      <c r="L50" s="42"/>
      <c r="M50" s="942"/>
    </row>
    <row r="51" spans="1:13" ht="15" customHeight="1">
      <c r="A51" s="643" t="s">
        <v>138</v>
      </c>
      <c r="B51" s="981" t="s">
        <v>5518</v>
      </c>
      <c r="C51" s="913" t="s">
        <v>2905</v>
      </c>
      <c r="D51" s="48">
        <v>7200.12</v>
      </c>
      <c r="E51" s="335" t="s">
        <v>137</v>
      </c>
      <c r="F51" s="933" t="s">
        <v>190</v>
      </c>
      <c r="G51" s="357"/>
      <c r="H51" s="357"/>
      <c r="I51" s="357"/>
      <c r="L51" s="42"/>
      <c r="M51" s="942"/>
    </row>
    <row r="52" spans="1:13" ht="15" customHeight="1">
      <c r="A52" s="643" t="s">
        <v>138</v>
      </c>
      <c r="B52" s="913" t="s">
        <v>4561</v>
      </c>
      <c r="C52" s="913" t="s">
        <v>2905</v>
      </c>
      <c r="D52" s="48">
        <v>7200.12</v>
      </c>
      <c r="E52" s="335"/>
      <c r="F52" s="933" t="s">
        <v>190</v>
      </c>
      <c r="G52" s="357"/>
      <c r="H52" s="357"/>
      <c r="I52" s="357"/>
      <c r="L52" s="42"/>
      <c r="M52" s="942"/>
    </row>
    <row r="53" spans="1:13" ht="15" customHeight="1">
      <c r="A53" s="643" t="s">
        <v>138</v>
      </c>
      <c r="B53" s="913" t="s">
        <v>4543</v>
      </c>
      <c r="C53" s="913" t="s">
        <v>2905</v>
      </c>
      <c r="D53" s="48">
        <v>7200.12</v>
      </c>
      <c r="E53" s="335"/>
      <c r="F53" s="933" t="s">
        <v>190</v>
      </c>
      <c r="G53" s="357"/>
      <c r="H53" s="357"/>
      <c r="I53" s="357"/>
      <c r="L53" s="42"/>
      <c r="M53" s="942"/>
    </row>
    <row r="54" spans="1:13" ht="15" customHeight="1">
      <c r="A54" s="643" t="s">
        <v>138</v>
      </c>
      <c r="B54" s="984" t="s">
        <v>4565</v>
      </c>
      <c r="C54" s="913" t="s">
        <v>2905</v>
      </c>
      <c r="D54" s="48">
        <v>7200.12</v>
      </c>
      <c r="E54" s="335"/>
      <c r="F54" s="933" t="s">
        <v>190</v>
      </c>
      <c r="G54" s="357"/>
      <c r="H54" s="357"/>
      <c r="I54" s="357"/>
      <c r="L54" s="42"/>
      <c r="M54" s="942"/>
    </row>
    <row r="55" spans="1:13" ht="15" customHeight="1">
      <c r="A55" s="643" t="s">
        <v>138</v>
      </c>
      <c r="B55" s="984" t="s">
        <v>5236</v>
      </c>
      <c r="C55" s="913" t="s">
        <v>2905</v>
      </c>
      <c r="D55" s="48">
        <v>7200.12</v>
      </c>
      <c r="E55" s="335"/>
      <c r="F55" s="933" t="s">
        <v>190</v>
      </c>
      <c r="G55" s="357"/>
      <c r="H55" s="357"/>
      <c r="I55" s="357"/>
      <c r="L55" s="42"/>
      <c r="M55" s="942"/>
    </row>
    <row r="56" spans="1:13" ht="15" customHeight="1">
      <c r="A56" s="643" t="s">
        <v>138</v>
      </c>
      <c r="B56" s="984" t="s">
        <v>5019</v>
      </c>
      <c r="C56" s="913" t="s">
        <v>2905</v>
      </c>
      <c r="D56" s="48">
        <v>7200.12</v>
      </c>
      <c r="E56" s="335"/>
      <c r="F56" s="933" t="s">
        <v>190</v>
      </c>
      <c r="G56" s="357"/>
      <c r="H56" s="357"/>
      <c r="I56" s="357"/>
      <c r="L56" s="42"/>
      <c r="M56" s="942"/>
    </row>
    <row r="57" spans="1:13" ht="15" customHeight="1">
      <c r="A57" s="643" t="s">
        <v>138</v>
      </c>
      <c r="B57" s="913" t="s">
        <v>4466</v>
      </c>
      <c r="C57" s="913" t="s">
        <v>2905</v>
      </c>
      <c r="D57" s="48">
        <v>7200.12</v>
      </c>
      <c r="E57" s="335"/>
      <c r="F57" s="933" t="s">
        <v>190</v>
      </c>
      <c r="G57" s="357"/>
      <c r="H57" s="357"/>
      <c r="I57" s="357"/>
      <c r="L57" s="42"/>
      <c r="M57" s="942"/>
    </row>
    <row r="58" spans="1:13" ht="15" customHeight="1" thickBot="1">
      <c r="A58" s="730" t="s">
        <v>138</v>
      </c>
      <c r="B58" s="914" t="s">
        <v>5644</v>
      </c>
      <c r="C58" s="914" t="s">
        <v>2905</v>
      </c>
      <c r="D58" s="87">
        <v>11699.76</v>
      </c>
      <c r="E58" s="364"/>
      <c r="F58" s="934" t="s">
        <v>190</v>
      </c>
      <c r="G58" s="367"/>
      <c r="H58" s="367"/>
      <c r="I58" s="367"/>
      <c r="L58" s="42"/>
      <c r="M58" s="942"/>
    </row>
    <row r="59" spans="1:13" ht="15" customHeight="1">
      <c r="A59" s="643" t="s">
        <v>138</v>
      </c>
      <c r="B59" s="981" t="s">
        <v>5520</v>
      </c>
      <c r="C59" s="913" t="s">
        <v>3895</v>
      </c>
      <c r="D59" s="541">
        <v>-13170.64</v>
      </c>
      <c r="E59" s="931" t="s">
        <v>133</v>
      </c>
      <c r="F59" s="933" t="s">
        <v>190</v>
      </c>
      <c r="G59" s="357"/>
      <c r="H59" s="357"/>
      <c r="I59" s="357"/>
      <c r="L59" s="42"/>
      <c r="M59" s="942"/>
    </row>
    <row r="60" spans="1:13" ht="15" customHeight="1">
      <c r="A60" s="643" t="s">
        <v>138</v>
      </c>
      <c r="B60" s="981" t="s">
        <v>3917</v>
      </c>
      <c r="C60" s="913" t="s">
        <v>3895</v>
      </c>
      <c r="D60" s="541">
        <v>-13170.64</v>
      </c>
      <c r="E60" s="931" t="s">
        <v>135</v>
      </c>
      <c r="F60" s="933" t="s">
        <v>190</v>
      </c>
      <c r="G60" s="357"/>
      <c r="H60" s="357"/>
      <c r="I60" s="357"/>
      <c r="L60" s="42"/>
      <c r="M60" s="942"/>
    </row>
    <row r="61" spans="1:13" ht="15" customHeight="1">
      <c r="A61" s="643" t="s">
        <v>138</v>
      </c>
      <c r="B61" s="981" t="s">
        <v>3917</v>
      </c>
      <c r="C61" s="913" t="s">
        <v>3895</v>
      </c>
      <c r="D61" s="48">
        <v>13170.64</v>
      </c>
      <c r="E61" s="335" t="s">
        <v>135</v>
      </c>
      <c r="F61" s="933" t="s">
        <v>190</v>
      </c>
      <c r="G61" s="357"/>
      <c r="H61" s="357"/>
      <c r="I61" s="357"/>
      <c r="L61" s="42"/>
      <c r="M61" s="942"/>
    </row>
    <row r="62" spans="1:13" ht="15" customHeight="1">
      <c r="A62" s="643" t="s">
        <v>138</v>
      </c>
      <c r="B62" s="981" t="s">
        <v>5520</v>
      </c>
      <c r="C62" s="913" t="s">
        <v>3895</v>
      </c>
      <c r="D62" s="48">
        <v>13170.64</v>
      </c>
      <c r="E62" s="335" t="s">
        <v>133</v>
      </c>
      <c r="F62" s="933" t="s">
        <v>190</v>
      </c>
      <c r="G62" s="357"/>
      <c r="H62" s="357"/>
      <c r="I62" s="357"/>
      <c r="L62" s="42"/>
      <c r="M62" s="942"/>
    </row>
    <row r="63" spans="1:13" ht="15" customHeight="1">
      <c r="A63" s="643" t="s">
        <v>138</v>
      </c>
      <c r="B63" s="984" t="s">
        <v>3917</v>
      </c>
      <c r="C63" s="913" t="s">
        <v>3895</v>
      </c>
      <c r="D63" s="48">
        <v>13170.64</v>
      </c>
      <c r="E63" s="335" t="s">
        <v>135</v>
      </c>
      <c r="F63" s="933" t="s">
        <v>190</v>
      </c>
      <c r="G63" s="357"/>
      <c r="H63" s="357"/>
      <c r="I63" s="357"/>
      <c r="L63" s="42"/>
      <c r="M63" s="942"/>
    </row>
    <row r="64" spans="1:13" ht="15" customHeight="1">
      <c r="A64" s="643" t="s">
        <v>138</v>
      </c>
      <c r="B64" s="913" t="s">
        <v>5645</v>
      </c>
      <c r="C64" s="913" t="s">
        <v>3895</v>
      </c>
      <c r="D64" s="48">
        <v>13366.68</v>
      </c>
      <c r="E64" s="335"/>
      <c r="F64" s="933" t="s">
        <v>190</v>
      </c>
      <c r="G64" s="357"/>
      <c r="H64" s="357"/>
      <c r="I64" s="357"/>
      <c r="L64" s="42"/>
      <c r="M64" s="942"/>
    </row>
    <row r="65" spans="1:13" ht="15" customHeight="1" thickBot="1">
      <c r="A65" s="730" t="s">
        <v>138</v>
      </c>
      <c r="B65" s="914" t="s">
        <v>4112</v>
      </c>
      <c r="C65" s="914" t="s">
        <v>3895</v>
      </c>
      <c r="D65" s="87">
        <v>13366.68</v>
      </c>
      <c r="E65" s="364"/>
      <c r="F65" s="934" t="s">
        <v>190</v>
      </c>
      <c r="G65" s="367"/>
      <c r="H65" s="367"/>
      <c r="I65" s="367"/>
      <c r="L65" s="42"/>
      <c r="M65" s="942"/>
    </row>
    <row r="66" spans="1:13" ht="15" customHeight="1" thickBot="1">
      <c r="A66" s="731" t="s">
        <v>138</v>
      </c>
      <c r="B66" s="940" t="s">
        <v>5648</v>
      </c>
      <c r="C66" s="915" t="s">
        <v>844</v>
      </c>
      <c r="D66" s="98">
        <v>72711.12</v>
      </c>
      <c r="E66" s="373"/>
      <c r="F66" s="935" t="s">
        <v>190</v>
      </c>
      <c r="G66" s="375"/>
      <c r="H66" s="375"/>
      <c r="I66" s="375"/>
      <c r="L66" s="42"/>
      <c r="M66" s="942"/>
    </row>
    <row r="67" spans="1:13" ht="15" customHeight="1">
      <c r="A67" s="643" t="s">
        <v>138</v>
      </c>
      <c r="B67" s="981" t="s">
        <v>3664</v>
      </c>
      <c r="C67" s="913" t="s">
        <v>1296</v>
      </c>
      <c r="D67" s="541">
        <v>-21428.68</v>
      </c>
      <c r="E67" s="931" t="s">
        <v>146</v>
      </c>
      <c r="F67" s="933" t="s">
        <v>190</v>
      </c>
      <c r="G67" s="357"/>
      <c r="H67" s="357"/>
      <c r="I67" s="357"/>
      <c r="L67" s="42"/>
      <c r="M67" s="942"/>
    </row>
    <row r="68" spans="1:13" ht="15" customHeight="1" thickBot="1">
      <c r="A68" s="730" t="s">
        <v>138</v>
      </c>
      <c r="B68" s="982" t="s">
        <v>3664</v>
      </c>
      <c r="C68" s="914" t="s">
        <v>1296</v>
      </c>
      <c r="D68" s="87">
        <v>21428.68</v>
      </c>
      <c r="E68" s="364" t="s">
        <v>146</v>
      </c>
      <c r="F68" s="934" t="s">
        <v>190</v>
      </c>
      <c r="G68" s="367"/>
      <c r="H68" s="367"/>
      <c r="I68" s="367"/>
      <c r="L68" s="42"/>
      <c r="M68" s="942"/>
    </row>
    <row r="69" spans="1:13" ht="15" customHeight="1">
      <c r="A69" s="643" t="s">
        <v>138</v>
      </c>
      <c r="B69" s="984" t="s">
        <v>4259</v>
      </c>
      <c r="C69" s="913" t="s">
        <v>383</v>
      </c>
      <c r="D69" s="48">
        <v>14056.88</v>
      </c>
      <c r="E69" s="335"/>
      <c r="F69" s="933" t="s">
        <v>190</v>
      </c>
      <c r="G69" s="357"/>
      <c r="H69" s="357"/>
      <c r="I69" s="357"/>
      <c r="L69" s="42"/>
      <c r="M69" s="942"/>
    </row>
    <row r="70" spans="1:13" ht="15" customHeight="1" thickBot="1">
      <c r="A70" s="730" t="s">
        <v>138</v>
      </c>
      <c r="B70" s="914" t="s">
        <v>5647</v>
      </c>
      <c r="C70" s="914" t="s">
        <v>383</v>
      </c>
      <c r="D70" s="87">
        <v>17561.240000000002</v>
      </c>
      <c r="E70" s="364"/>
      <c r="F70" s="934" t="s">
        <v>190</v>
      </c>
      <c r="G70" s="367"/>
      <c r="H70" s="367"/>
      <c r="I70" s="367"/>
      <c r="J70" s="388"/>
      <c r="L70" s="42"/>
      <c r="M70" s="942"/>
    </row>
    <row r="71" spans="1:13" ht="15" customHeight="1">
      <c r="A71" s="643" t="s">
        <v>138</v>
      </c>
      <c r="B71" s="981" t="s">
        <v>5521</v>
      </c>
      <c r="C71" s="913" t="s">
        <v>454</v>
      </c>
      <c r="D71" s="541">
        <v>-38253.32</v>
      </c>
      <c r="E71" s="931" t="s">
        <v>140</v>
      </c>
      <c r="F71" s="933" t="s">
        <v>190</v>
      </c>
      <c r="G71" s="357"/>
      <c r="H71" s="357"/>
      <c r="I71" s="357"/>
      <c r="L71" s="42"/>
      <c r="M71" s="942"/>
    </row>
    <row r="72" spans="1:13" ht="15" customHeight="1" thickBot="1">
      <c r="A72" s="730" t="s">
        <v>138</v>
      </c>
      <c r="B72" s="982" t="s">
        <v>5521</v>
      </c>
      <c r="C72" s="914" t="s">
        <v>454</v>
      </c>
      <c r="D72" s="87">
        <v>38253.32</v>
      </c>
      <c r="E72" s="364" t="s">
        <v>140</v>
      </c>
      <c r="F72" s="934" t="s">
        <v>190</v>
      </c>
      <c r="G72" s="367"/>
      <c r="H72" s="367"/>
      <c r="I72" s="367"/>
      <c r="L72" s="42"/>
      <c r="M72" s="942"/>
    </row>
    <row r="73" spans="1:13" ht="15" customHeight="1">
      <c r="A73" s="643" t="s">
        <v>138</v>
      </c>
      <c r="B73" s="913" t="s">
        <v>5625</v>
      </c>
      <c r="C73" s="913" t="s">
        <v>5626</v>
      </c>
      <c r="D73" s="839">
        <v>1241.2</v>
      </c>
      <c r="E73" s="931"/>
      <c r="F73" s="933" t="s">
        <v>137</v>
      </c>
      <c r="G73" s="357"/>
      <c r="H73" s="357"/>
      <c r="I73" s="357"/>
      <c r="L73" s="42"/>
      <c r="M73" s="942"/>
    </row>
    <row r="74" spans="1:13" ht="15" customHeight="1" thickBot="1">
      <c r="A74" s="730" t="s">
        <v>138</v>
      </c>
      <c r="B74" s="914" t="s">
        <v>5639</v>
      </c>
      <c r="C74" s="914" t="s">
        <v>5626</v>
      </c>
      <c r="D74" s="576">
        <v>1241.2</v>
      </c>
      <c r="E74" s="364"/>
      <c r="F74" s="934" t="s">
        <v>137</v>
      </c>
      <c r="G74" s="367"/>
      <c r="H74" s="367"/>
      <c r="I74" s="367"/>
      <c r="L74" s="42"/>
      <c r="M74" s="942"/>
    </row>
    <row r="75" spans="1:13" ht="15" customHeight="1">
      <c r="A75" s="977" t="s">
        <v>138</v>
      </c>
      <c r="B75" s="985" t="s">
        <v>5642</v>
      </c>
      <c r="C75" s="978" t="s">
        <v>134</v>
      </c>
      <c r="D75" s="798">
        <v>8117.68</v>
      </c>
      <c r="E75" s="737"/>
      <c r="F75" s="979" t="s">
        <v>190</v>
      </c>
      <c r="G75" s="740"/>
      <c r="H75" s="740"/>
      <c r="I75" s="740"/>
      <c r="L75" s="42"/>
      <c r="M75" s="942"/>
    </row>
    <row r="76" spans="1:13" ht="15" customHeight="1" thickBot="1">
      <c r="A76" s="730" t="s">
        <v>138</v>
      </c>
      <c r="B76" s="927" t="s">
        <v>5643</v>
      </c>
      <c r="C76" s="914" t="s">
        <v>134</v>
      </c>
      <c r="D76" s="87">
        <v>11456.16</v>
      </c>
      <c r="E76" s="364"/>
      <c r="F76" s="934" t="s">
        <v>190</v>
      </c>
      <c r="G76" s="367"/>
      <c r="H76" s="367"/>
      <c r="I76" s="367"/>
      <c r="L76" s="42"/>
      <c r="M76" s="942"/>
    </row>
    <row r="77" spans="1:13" ht="15" customHeight="1">
      <c r="A77" s="643" t="s">
        <v>138</v>
      </c>
      <c r="B77" s="981" t="s">
        <v>4286</v>
      </c>
      <c r="C77" s="913" t="s">
        <v>141</v>
      </c>
      <c r="D77" s="541">
        <v>-13500.08</v>
      </c>
      <c r="E77" s="931" t="s">
        <v>139</v>
      </c>
      <c r="F77" s="933" t="s">
        <v>190</v>
      </c>
      <c r="G77" s="357"/>
      <c r="H77" s="357"/>
      <c r="I77" s="357"/>
      <c r="L77" s="42"/>
      <c r="M77" s="942"/>
    </row>
    <row r="78" spans="1:13" ht="15" customHeight="1">
      <c r="A78" s="643" t="s">
        <v>138</v>
      </c>
      <c r="B78" s="981" t="s">
        <v>5605</v>
      </c>
      <c r="C78" s="913" t="s">
        <v>141</v>
      </c>
      <c r="D78" s="541">
        <v>-13500.08</v>
      </c>
      <c r="E78" s="931" t="s">
        <v>145</v>
      </c>
      <c r="F78" s="933" t="s">
        <v>190</v>
      </c>
      <c r="G78" s="357"/>
      <c r="H78" s="357"/>
      <c r="I78" s="357"/>
      <c r="L78" s="42"/>
      <c r="M78" s="942"/>
    </row>
    <row r="79" spans="1:13" ht="15" customHeight="1">
      <c r="A79" s="643" t="s">
        <v>138</v>
      </c>
      <c r="B79" s="981" t="s">
        <v>4286</v>
      </c>
      <c r="C79" s="913" t="s">
        <v>141</v>
      </c>
      <c r="D79" s="48">
        <v>13500.08</v>
      </c>
      <c r="E79" s="335" t="s">
        <v>139</v>
      </c>
      <c r="F79" s="933" t="s">
        <v>190</v>
      </c>
      <c r="G79" s="357"/>
      <c r="H79" s="357"/>
      <c r="I79" s="357"/>
      <c r="L79" s="42"/>
      <c r="M79" s="942"/>
    </row>
    <row r="80" spans="1:13" ht="15" customHeight="1">
      <c r="A80" s="643" t="s">
        <v>138</v>
      </c>
      <c r="B80" s="981" t="s">
        <v>5605</v>
      </c>
      <c r="C80" s="913" t="s">
        <v>141</v>
      </c>
      <c r="D80" s="48">
        <v>13500.08</v>
      </c>
      <c r="E80" s="335" t="s">
        <v>145</v>
      </c>
      <c r="F80" s="933" t="s">
        <v>190</v>
      </c>
      <c r="G80" s="357"/>
      <c r="H80" s="357"/>
      <c r="I80" s="357"/>
      <c r="L80" s="42"/>
      <c r="M80" s="942"/>
    </row>
    <row r="81" spans="1:13" ht="15" customHeight="1">
      <c r="A81" s="643" t="s">
        <v>138</v>
      </c>
      <c r="B81" s="913" t="s">
        <v>4292</v>
      </c>
      <c r="C81" s="913" t="s">
        <v>141</v>
      </c>
      <c r="D81" s="48">
        <v>13500.08</v>
      </c>
      <c r="E81" s="335"/>
      <c r="F81" s="933" t="s">
        <v>190</v>
      </c>
      <c r="G81" s="357"/>
      <c r="H81" s="357"/>
      <c r="I81" s="357"/>
      <c r="L81" s="42"/>
      <c r="M81" s="942"/>
    </row>
    <row r="82" spans="1:13" ht="15" customHeight="1">
      <c r="A82" s="643" t="s">
        <v>138</v>
      </c>
      <c r="B82" s="984" t="s">
        <v>4286</v>
      </c>
      <c r="C82" s="913" t="s">
        <v>141</v>
      </c>
      <c r="D82" s="48">
        <v>13500.08</v>
      </c>
      <c r="E82" s="335" t="s">
        <v>139</v>
      </c>
      <c r="F82" s="933" t="s">
        <v>190</v>
      </c>
      <c r="G82" s="357"/>
      <c r="H82" s="357"/>
      <c r="I82" s="357"/>
      <c r="L82" s="42"/>
      <c r="M82" s="942"/>
    </row>
    <row r="83" spans="1:13" ht="15" customHeight="1">
      <c r="A83" s="643" t="s">
        <v>138</v>
      </c>
      <c r="B83" s="913" t="s">
        <v>5605</v>
      </c>
      <c r="C83" s="913" t="s">
        <v>141</v>
      </c>
      <c r="D83" s="48">
        <v>13500.08</v>
      </c>
      <c r="E83" s="335" t="s">
        <v>145</v>
      </c>
      <c r="F83" s="933" t="s">
        <v>190</v>
      </c>
      <c r="G83" s="357"/>
      <c r="H83" s="357"/>
      <c r="I83" s="357"/>
      <c r="L83" s="42"/>
      <c r="M83" s="942"/>
    </row>
    <row r="84" spans="1:13" ht="15" customHeight="1" thickBot="1">
      <c r="A84" s="730" t="s">
        <v>138</v>
      </c>
      <c r="B84" s="927" t="s">
        <v>5646</v>
      </c>
      <c r="C84" s="914" t="s">
        <v>141</v>
      </c>
      <c r="D84" s="87">
        <v>13500.08</v>
      </c>
      <c r="E84" s="364"/>
      <c r="F84" s="934" t="s">
        <v>190</v>
      </c>
      <c r="G84" s="367"/>
      <c r="H84" s="367"/>
      <c r="I84" s="367"/>
      <c r="L84" s="42"/>
      <c r="M84" s="942"/>
    </row>
    <row r="85" spans="1:13" ht="15" customHeight="1" thickBot="1">
      <c r="A85" s="731" t="s">
        <v>138</v>
      </c>
      <c r="B85" s="915" t="s">
        <v>2446</v>
      </c>
      <c r="C85" s="915" t="s">
        <v>242</v>
      </c>
      <c r="D85" s="98">
        <v>13799.36</v>
      </c>
      <c r="E85" s="373"/>
      <c r="F85" s="935" t="s">
        <v>190</v>
      </c>
      <c r="G85" s="375"/>
      <c r="H85" s="375"/>
      <c r="I85" s="375"/>
      <c r="L85" s="42"/>
      <c r="M85" s="942"/>
    </row>
    <row r="86" spans="1:13" ht="15" customHeight="1" thickBot="1">
      <c r="A86" s="731" t="s">
        <v>138</v>
      </c>
      <c r="B86" s="915" t="s">
        <v>5606</v>
      </c>
      <c r="C86" s="915" t="s">
        <v>1136</v>
      </c>
      <c r="D86" s="600">
        <v>1241.2</v>
      </c>
      <c r="E86" s="980"/>
      <c r="F86" s="935" t="s">
        <v>137</v>
      </c>
      <c r="G86" s="375"/>
      <c r="H86" s="375"/>
      <c r="I86" s="375"/>
      <c r="L86" s="42"/>
      <c r="M86" s="942"/>
    </row>
    <row r="87" spans="1:13" ht="15" customHeight="1" thickBot="1">
      <c r="A87" s="731" t="s">
        <v>138</v>
      </c>
      <c r="B87" s="915" t="s">
        <v>5627</v>
      </c>
      <c r="C87" s="915" t="s">
        <v>457</v>
      </c>
      <c r="D87" s="600">
        <v>1241.2</v>
      </c>
      <c r="E87" s="373"/>
      <c r="F87" s="935" t="s">
        <v>137</v>
      </c>
      <c r="G87" s="375"/>
      <c r="H87" s="375"/>
      <c r="I87" s="375"/>
      <c r="J87" s="388"/>
      <c r="L87" s="42"/>
      <c r="M87" s="942"/>
    </row>
    <row r="88" spans="1:13" ht="18" customHeight="1">
      <c r="A88" s="643"/>
      <c r="B88" s="565"/>
      <c r="C88" s="633"/>
      <c r="D88" s="723"/>
      <c r="E88" s="335"/>
      <c r="F88" s="933"/>
      <c r="G88" s="357"/>
      <c r="H88" s="357"/>
      <c r="I88" s="357"/>
      <c r="L88" s="42"/>
      <c r="M88" s="942"/>
    </row>
    <row r="89" spans="1:13" ht="18" customHeight="1">
      <c r="A89" s="643"/>
      <c r="B89" s="565"/>
      <c r="C89" s="633"/>
      <c r="D89" s="723"/>
      <c r="E89" s="335"/>
      <c r="F89" s="933"/>
      <c r="G89" s="357"/>
      <c r="H89" s="357"/>
      <c r="I89" s="357"/>
      <c r="L89" s="42"/>
      <c r="M89" s="942"/>
    </row>
    <row r="90" spans="1:13" ht="18" customHeight="1">
      <c r="A90" s="643"/>
      <c r="B90" s="565"/>
      <c r="C90" s="633"/>
      <c r="D90" s="723"/>
      <c r="E90" s="335"/>
      <c r="F90" s="933"/>
      <c r="G90" s="357"/>
      <c r="H90" s="357"/>
      <c r="I90" s="357"/>
      <c r="L90" s="42"/>
      <c r="M90" s="942"/>
    </row>
    <row r="91" spans="1:13" ht="18" customHeight="1">
      <c r="A91" s="643"/>
      <c r="B91" s="565"/>
      <c r="C91" s="633"/>
      <c r="D91" s="723"/>
      <c r="E91" s="335"/>
      <c r="F91" s="933"/>
      <c r="G91" s="357"/>
      <c r="H91" s="357"/>
      <c r="I91" s="357"/>
      <c r="L91" s="42"/>
      <c r="M91" s="942"/>
    </row>
    <row r="92" spans="1:13" ht="18" customHeight="1">
      <c r="A92" s="643"/>
      <c r="B92" s="565"/>
      <c r="C92" s="633"/>
      <c r="D92" s="723"/>
      <c r="E92" s="335"/>
      <c r="F92" s="933"/>
      <c r="G92" s="357"/>
      <c r="H92" s="357"/>
      <c r="I92" s="357"/>
      <c r="L92" s="42"/>
      <c r="M92" s="942"/>
    </row>
    <row r="93" spans="1:13" ht="18" customHeight="1">
      <c r="A93" s="643"/>
      <c r="B93" s="565"/>
      <c r="C93" s="633"/>
      <c r="D93" s="723"/>
      <c r="E93" s="335"/>
      <c r="F93" s="933"/>
      <c r="G93" s="357"/>
      <c r="H93" s="357"/>
      <c r="I93" s="357"/>
      <c r="L93" s="42"/>
      <c r="M93" s="942"/>
    </row>
    <row r="94" spans="1:13" ht="18" customHeight="1">
      <c r="A94" s="643"/>
      <c r="B94" s="565"/>
      <c r="C94" s="633"/>
      <c r="D94" s="723"/>
      <c r="E94" s="335"/>
      <c r="F94" s="933"/>
      <c r="G94" s="357"/>
      <c r="H94" s="357"/>
      <c r="I94" s="357"/>
      <c r="L94" s="42"/>
      <c r="M94" s="942"/>
    </row>
    <row r="95" spans="1:13" ht="18" customHeight="1">
      <c r="A95" s="643"/>
      <c r="B95" s="565"/>
      <c r="C95" s="633"/>
      <c r="D95" s="723"/>
      <c r="E95" s="335"/>
      <c r="F95" s="933"/>
      <c r="G95" s="357"/>
      <c r="H95" s="357"/>
      <c r="I95" s="357"/>
      <c r="L95" s="42"/>
      <c r="M95" s="942"/>
    </row>
    <row r="96" spans="1:13" ht="18" customHeight="1">
      <c r="A96" s="643"/>
      <c r="B96" s="565"/>
      <c r="C96" s="633"/>
      <c r="D96" s="723"/>
      <c r="E96" s="335"/>
      <c r="F96" s="933"/>
      <c r="G96" s="357"/>
      <c r="H96" s="357"/>
      <c r="I96" s="357"/>
      <c r="L96" s="42"/>
      <c r="M96" s="942"/>
    </row>
    <row r="97" spans="1:15" ht="18" customHeight="1">
      <c r="A97" s="643"/>
      <c r="B97" s="565"/>
      <c r="C97" s="633"/>
      <c r="D97" s="723"/>
      <c r="E97" s="335"/>
      <c r="F97" s="933"/>
      <c r="G97" s="357"/>
      <c r="H97" s="357"/>
      <c r="I97" s="357"/>
      <c r="L97" s="42"/>
      <c r="M97" s="942"/>
    </row>
    <row r="98" spans="1:15" ht="18" customHeight="1">
      <c r="A98" s="643"/>
      <c r="B98" s="565"/>
      <c r="C98" s="633"/>
      <c r="D98" s="723"/>
      <c r="E98" s="335"/>
      <c r="F98" s="933"/>
      <c r="G98" s="357"/>
      <c r="H98" s="357"/>
      <c r="I98" s="357"/>
      <c r="L98" s="42"/>
      <c r="M98" s="942"/>
    </row>
    <row r="99" spans="1:15" ht="15" customHeight="1">
      <c r="A99" s="414"/>
      <c r="B99" s="913"/>
      <c r="C99" s="913"/>
      <c r="D99" s="382"/>
      <c r="E99" s="335"/>
      <c r="F99" s="933"/>
      <c r="G99" s="357"/>
      <c r="H99" s="357"/>
      <c r="I99" s="357"/>
      <c r="L99" s="42"/>
      <c r="M99" s="942"/>
    </row>
    <row r="100" spans="1:15" ht="18.75" customHeight="1">
      <c r="A100" s="565"/>
      <c r="B100" s="565"/>
      <c r="C100" s="913"/>
      <c r="D100" s="723"/>
      <c r="E100" s="335"/>
      <c r="F100" s="496"/>
      <c r="G100" s="423"/>
      <c r="H100" s="335"/>
      <c r="I100" s="357"/>
      <c r="K100" s="357"/>
      <c r="L100" s="358"/>
      <c r="M100" s="359"/>
      <c r="N100" s="360"/>
      <c r="O100" s="360"/>
    </row>
    <row r="101" spans="1:15" ht="15" customHeight="1">
      <c r="A101" s="64"/>
      <c r="B101" s="79"/>
      <c r="C101" s="61"/>
      <c r="D101" s="65">
        <f>SUM(D5:D100)</f>
        <v>356896.04000000004</v>
      </c>
      <c r="E101" s="65"/>
      <c r="F101" s="65"/>
      <c r="G101" s="65">
        <f>SUM(G100:G100)</f>
        <v>0</v>
      </c>
      <c r="H101" s="65"/>
      <c r="I101" s="65"/>
      <c r="J101" s="384">
        <f>SUM(J100:J100)</f>
        <v>0</v>
      </c>
      <c r="K101" s="65"/>
      <c r="L101" s="65">
        <f>SUM(L100:L100)</f>
        <v>0</v>
      </c>
      <c r="M101" s="65">
        <f>SUM(M100:M100)</f>
        <v>0</v>
      </c>
      <c r="N101" s="65"/>
      <c r="O101" s="49"/>
    </row>
    <row r="102" spans="1:15" ht="15" customHeight="1">
      <c r="A102" s="64"/>
      <c r="B102" s="79"/>
      <c r="C102" s="61"/>
      <c r="D102" s="65"/>
      <c r="E102" s="13"/>
      <c r="F102" s="75"/>
      <c r="G102" s="65"/>
      <c r="H102" s="13"/>
      <c r="L102" s="42"/>
      <c r="M102" s="71"/>
      <c r="N102" s="49"/>
      <c r="O102" s="49"/>
    </row>
    <row r="103" spans="1:15" ht="15" customHeight="1">
      <c r="A103" s="46"/>
      <c r="B103" s="47"/>
      <c r="C103" s="47"/>
      <c r="D103" s="55"/>
      <c r="E103" s="13"/>
      <c r="F103" s="70"/>
      <c r="L103" s="42"/>
      <c r="M103" s="71"/>
      <c r="N103" s="49"/>
      <c r="O103" s="49"/>
    </row>
    <row r="104" spans="1:15" ht="12.75">
      <c r="A104" s="46"/>
      <c r="B104" s="47"/>
      <c r="C104" s="47"/>
      <c r="D104" s="65"/>
      <c r="E104" s="65"/>
      <c r="F104" s="65"/>
      <c r="G104" s="65"/>
      <c r="H104" s="65"/>
      <c r="I104" s="65"/>
      <c r="J104" s="384"/>
      <c r="K104" s="65"/>
      <c r="L104" s="65"/>
      <c r="M104" s="65"/>
      <c r="N104" s="80"/>
      <c r="O104" s="49"/>
    </row>
    <row r="105" spans="1:15" ht="12.75">
      <c r="A105" s="46"/>
      <c r="B105" s="47"/>
      <c r="C105" s="47"/>
      <c r="D105" s="52"/>
      <c r="E105" s="13"/>
      <c r="F105" s="65"/>
      <c r="G105" s="73"/>
      <c r="H105" s="73"/>
      <c r="I105" s="73"/>
      <c r="J105" s="517"/>
      <c r="K105" s="73"/>
      <c r="L105" s="73"/>
      <c r="M105" s="154">
        <f>L101+M101-G101</f>
        <v>0</v>
      </c>
      <c r="N105" s="81"/>
      <c r="O105" s="54"/>
    </row>
    <row r="106" spans="1:15" ht="12.75">
      <c r="A106" s="46"/>
      <c r="B106" s="47"/>
      <c r="C106" s="47"/>
      <c r="D106" s="52"/>
      <c r="E106" s="13"/>
      <c r="F106" s="73"/>
      <c r="G106" s="73"/>
      <c r="H106" s="73"/>
      <c r="I106" s="73"/>
      <c r="J106" s="517"/>
      <c r="K106" s="73"/>
      <c r="L106" s="73"/>
      <c r="M106" s="81"/>
      <c r="N106" s="81"/>
      <c r="O106" s="54"/>
    </row>
    <row r="107" spans="1:15" ht="12.75">
      <c r="A107" s="46"/>
      <c r="B107" s="47"/>
      <c r="C107" s="47"/>
      <c r="D107" s="52"/>
      <c r="E107" s="13"/>
      <c r="F107" s="73"/>
      <c r="G107" s="73"/>
      <c r="H107" s="73"/>
      <c r="I107" s="73"/>
      <c r="J107" s="517"/>
      <c r="K107" s="73"/>
      <c r="L107" s="73"/>
      <c r="M107" s="81"/>
      <c r="N107" s="81"/>
      <c r="O107" s="54"/>
    </row>
    <row r="108" spans="1:15" ht="12.75">
      <c r="A108" s="46"/>
      <c r="B108" s="47"/>
      <c r="C108" s="47"/>
      <c r="D108" s="52"/>
      <c r="E108" s="13"/>
      <c r="F108" s="73"/>
      <c r="G108" s="82"/>
      <c r="H108" s="82"/>
      <c r="I108" s="83"/>
      <c r="J108" s="517"/>
      <c r="K108" s="73"/>
      <c r="L108" s="73"/>
      <c r="M108" s="81"/>
      <c r="N108" s="81"/>
      <c r="O108" s="54"/>
    </row>
    <row r="109" spans="1:15" ht="12.75">
      <c r="A109" s="46"/>
      <c r="B109" s="47"/>
      <c r="C109" s="47"/>
      <c r="D109" s="52"/>
      <c r="E109" s="13"/>
      <c r="F109" s="73"/>
      <c r="G109" s="73"/>
      <c r="H109" s="73"/>
      <c r="I109" s="73"/>
      <c r="J109" s="517"/>
      <c r="K109" s="73"/>
      <c r="L109" s="73"/>
      <c r="M109" s="81"/>
      <c r="N109" s="81"/>
      <c r="O109" s="54"/>
    </row>
    <row r="110" spans="1:15" ht="12.75">
      <c r="A110" s="46"/>
      <c r="B110" s="47"/>
      <c r="C110" s="47"/>
      <c r="D110" s="52"/>
      <c r="E110" s="13"/>
      <c r="F110" s="73"/>
      <c r="G110" s="73"/>
      <c r="H110" s="73"/>
      <c r="I110" s="73"/>
      <c r="J110" s="517"/>
      <c r="K110" s="73"/>
      <c r="L110" s="73"/>
      <c r="M110" s="81"/>
      <c r="N110" s="81"/>
      <c r="O110" s="54"/>
    </row>
    <row r="111" spans="1:15" ht="12.75">
      <c r="A111" s="46"/>
      <c r="B111" s="47"/>
      <c r="C111" s="47"/>
      <c r="D111" s="52"/>
      <c r="E111" s="13"/>
      <c r="F111" s="73"/>
      <c r="G111" s="83"/>
      <c r="H111" s="83"/>
      <c r="I111" s="83"/>
      <c r="J111" s="517"/>
      <c r="K111" s="73"/>
      <c r="L111" s="73"/>
      <c r="M111" s="81"/>
      <c r="N111" s="81"/>
      <c r="O111" s="54"/>
    </row>
    <row r="112" spans="1:15" ht="12.75">
      <c r="A112" s="46"/>
      <c r="B112" s="47"/>
      <c r="C112" s="47"/>
      <c r="D112" s="52"/>
      <c r="E112" s="13"/>
      <c r="F112" s="73"/>
      <c r="G112" s="73"/>
      <c r="H112" s="73"/>
      <c r="I112" s="73"/>
      <c r="J112" s="517"/>
      <c r="K112" s="73"/>
      <c r="L112" s="73"/>
      <c r="M112" s="81"/>
      <c r="N112" s="81"/>
      <c r="O112" s="54"/>
    </row>
    <row r="113" spans="1:15" ht="12.75">
      <c r="A113" s="46"/>
      <c r="B113" s="47"/>
      <c r="C113" s="47"/>
      <c r="D113" s="52"/>
      <c r="E113" s="13"/>
      <c r="F113" s="73"/>
      <c r="G113" s="73"/>
      <c r="H113" s="73"/>
      <c r="I113" s="73"/>
      <c r="J113" s="517"/>
      <c r="K113" s="73"/>
      <c r="L113" s="73"/>
      <c r="M113" s="81"/>
      <c r="N113" s="81"/>
      <c r="O113" s="54"/>
    </row>
    <row r="114" spans="1:15" ht="12.75">
      <c r="A114" s="46"/>
      <c r="B114" s="47"/>
      <c r="C114" s="73"/>
      <c r="D114" s="81"/>
      <c r="E114" s="13"/>
      <c r="F114" s="73"/>
      <c r="G114" s="73"/>
      <c r="H114" s="73"/>
      <c r="I114" s="73"/>
      <c r="J114" s="517"/>
      <c r="K114" s="73"/>
      <c r="L114" s="73"/>
      <c r="M114" s="81"/>
      <c r="N114" s="81"/>
      <c r="O114" s="54"/>
    </row>
    <row r="115" spans="1:15" ht="12.75">
      <c r="A115" s="46"/>
      <c r="B115" s="47"/>
      <c r="C115" s="73"/>
      <c r="D115" s="81"/>
      <c r="E115" s="13"/>
      <c r="F115" s="73"/>
      <c r="G115" s="73"/>
      <c r="H115" s="73"/>
      <c r="I115" s="73"/>
      <c r="J115" s="517"/>
      <c r="K115" s="73"/>
      <c r="L115" s="73"/>
      <c r="M115" s="81"/>
      <c r="N115" s="81"/>
      <c r="O115" s="54"/>
    </row>
    <row r="116" spans="1:15" ht="12.75">
      <c r="A116" s="46"/>
      <c r="B116" s="47"/>
      <c r="C116" s="47"/>
      <c r="D116" s="52"/>
      <c r="E116" s="13"/>
      <c r="F116" s="73"/>
      <c r="G116" s="73"/>
      <c r="H116" s="73"/>
      <c r="I116" s="73"/>
      <c r="J116" s="517"/>
      <c r="K116" s="73"/>
      <c r="L116" s="73"/>
      <c r="M116" s="81"/>
      <c r="N116" s="81"/>
      <c r="O116" s="54"/>
    </row>
    <row r="117" spans="1:15" ht="12.75">
      <c r="A117" s="46"/>
      <c r="B117" s="47"/>
      <c r="C117" s="47"/>
      <c r="D117" s="52"/>
      <c r="E117" s="13"/>
      <c r="F117" s="73"/>
      <c r="G117" s="73"/>
      <c r="H117" s="73"/>
      <c r="I117" s="73"/>
      <c r="J117" s="517"/>
      <c r="K117" s="73"/>
      <c r="L117" s="73"/>
      <c r="M117" s="81"/>
      <c r="N117" s="81"/>
      <c r="O117" s="54"/>
    </row>
    <row r="118" spans="1:15" ht="12.75">
      <c r="A118" s="46"/>
      <c r="B118" s="47"/>
      <c r="C118" s="47"/>
      <c r="D118" s="48"/>
      <c r="E118" s="13"/>
      <c r="F118" s="73"/>
      <c r="G118"/>
      <c r="H118"/>
      <c r="I118"/>
      <c r="J118" s="518"/>
      <c r="K118"/>
      <c r="L118"/>
      <c r="M118" s="54"/>
      <c r="N118" s="54"/>
      <c r="O118" s="54"/>
    </row>
    <row r="119" spans="1:15" ht="12.75">
      <c r="A119" s="46"/>
      <c r="B119" s="47"/>
      <c r="C119" s="47"/>
      <c r="D119" s="48"/>
      <c r="E119" s="13"/>
      <c r="F119" s="73"/>
      <c r="G119"/>
      <c r="H119"/>
      <c r="I119"/>
      <c r="J119" s="518"/>
      <c r="K119"/>
      <c r="L119"/>
      <c r="M119" s="54"/>
      <c r="N119" s="54"/>
      <c r="O119" s="54"/>
    </row>
    <row r="120" spans="1:15">
      <c r="A120" s="66"/>
      <c r="B120" s="40" t="s">
        <v>25</v>
      </c>
      <c r="E120" s="40"/>
      <c r="M120" s="45"/>
      <c r="N120" s="49"/>
      <c r="O120" s="49"/>
    </row>
    <row r="121" spans="1:15">
      <c r="A121" s="59"/>
      <c r="B121" s="40" t="s">
        <v>127</v>
      </c>
      <c r="E121" s="40"/>
      <c r="M121" s="45"/>
      <c r="N121" s="49"/>
      <c r="O121" s="49"/>
    </row>
    <row r="122" spans="1:15">
      <c r="A122" s="60"/>
      <c r="B122" s="40" t="s">
        <v>161</v>
      </c>
      <c r="E122" s="40"/>
      <c r="M122" s="45"/>
      <c r="N122" s="49"/>
      <c r="O122" s="49"/>
    </row>
    <row r="123" spans="1:15">
      <c r="A123" s="729"/>
      <c r="B123" s="729"/>
      <c r="C123" s="729"/>
      <c r="D123" s="729"/>
      <c r="M123" s="45"/>
      <c r="N123" s="49"/>
      <c r="O123" s="49"/>
    </row>
    <row r="124" spans="1:15">
      <c r="M124" s="45"/>
      <c r="N124" s="49"/>
      <c r="O124" s="49"/>
    </row>
    <row r="125" spans="1:15">
      <c r="M125" s="45"/>
      <c r="N125" s="49"/>
      <c r="O125" s="49"/>
    </row>
    <row r="126" spans="1:15">
      <c r="M126" s="45"/>
      <c r="N126" s="49"/>
      <c r="O126" s="49"/>
    </row>
    <row r="127" spans="1:15">
      <c r="M127" s="45"/>
      <c r="N127" s="49"/>
      <c r="O127" s="49"/>
    </row>
    <row r="128" spans="1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</sheetData>
  <autoFilter ref="A4:O101"/>
  <sortState ref="A5:F87">
    <sortCondition ref="C5:C87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03"/>
  <sheetViews>
    <sheetView topLeftCell="A76" zoomScale="96" zoomScaleNormal="96" workbookViewId="0">
      <selection activeCell="D8" sqref="D8"/>
    </sheetView>
  </sheetViews>
  <sheetFormatPr baseColWidth="10" defaultRowHeight="15.75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240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>
      <c r="A1" s="239"/>
      <c r="B1" s="239"/>
      <c r="C1" s="239"/>
      <c r="D1" s="240" t="s">
        <v>5659</v>
      </c>
      <c r="E1" s="240"/>
      <c r="F1" s="240"/>
      <c r="G1" s="240"/>
      <c r="H1" s="533"/>
      <c r="I1" s="983"/>
      <c r="J1" s="983"/>
      <c r="K1" s="983"/>
      <c r="L1" s="239"/>
      <c r="M1" s="239"/>
    </row>
    <row r="2" spans="1:13">
      <c r="A2" s="239"/>
      <c r="B2" s="239"/>
      <c r="C2" s="239"/>
      <c r="D2" s="240"/>
      <c r="E2" s="240"/>
      <c r="F2" s="240"/>
      <c r="G2" s="240"/>
      <c r="H2" s="533"/>
      <c r="I2" s="983"/>
      <c r="J2" s="983"/>
      <c r="K2" s="983"/>
      <c r="L2" s="239"/>
      <c r="M2" s="239"/>
    </row>
    <row r="3" spans="1:13">
      <c r="A3" s="983"/>
      <c r="B3" s="983"/>
      <c r="C3" s="983"/>
      <c r="D3" s="983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983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983"/>
      <c r="L5" s="239"/>
      <c r="M5" s="239"/>
    </row>
    <row r="6" spans="1:13" ht="24" customHeight="1" thickBot="1">
      <c r="A6" s="914" t="s">
        <v>3895</v>
      </c>
      <c r="B6" s="433" t="s">
        <v>5553</v>
      </c>
      <c r="C6" s="400">
        <v>-13170.64</v>
      </c>
      <c r="D6" s="451" t="s">
        <v>5651</v>
      </c>
      <c r="E6" s="525"/>
      <c r="F6" s="526">
        <f>SUM(C6:E6)</f>
        <v>-13170.64</v>
      </c>
      <c r="G6" s="527"/>
      <c r="H6" s="537"/>
      <c r="I6" s="527">
        <v>600617</v>
      </c>
      <c r="J6" s="714">
        <f>F6/1.16</f>
        <v>-11354</v>
      </c>
      <c r="K6" s="529">
        <f>J6*0.16</f>
        <v>-1816.64</v>
      </c>
      <c r="L6" s="602"/>
      <c r="M6" s="252"/>
    </row>
    <row r="7" spans="1:13" ht="24" customHeight="1">
      <c r="A7" s="913" t="s">
        <v>3895</v>
      </c>
      <c r="B7" s="434" t="s">
        <v>3878</v>
      </c>
      <c r="C7" s="423">
        <v>-13170.64</v>
      </c>
      <c r="D7" s="380" t="s">
        <v>5653</v>
      </c>
      <c r="E7" s="520">
        <f>SUM(C7:D7)</f>
        <v>-13170.64</v>
      </c>
      <c r="F7" s="521"/>
      <c r="G7" s="522"/>
      <c r="H7" s="533"/>
      <c r="I7" s="522">
        <v>600617</v>
      </c>
      <c r="J7" s="715">
        <f>E7/1.16</f>
        <v>-11354</v>
      </c>
      <c r="K7" s="524">
        <f t="shared" ref="K7:K69" si="0">J7*0.16</f>
        <v>-1816.64</v>
      </c>
      <c r="L7" s="602"/>
      <c r="M7" s="252"/>
    </row>
    <row r="8" spans="1:13" ht="18.75" customHeight="1">
      <c r="A8" s="913" t="s">
        <v>141</v>
      </c>
      <c r="B8" s="434" t="s">
        <v>4162</v>
      </c>
      <c r="C8" s="423">
        <v>-13500.08</v>
      </c>
      <c r="D8" s="380" t="s">
        <v>5653</v>
      </c>
      <c r="E8" s="520">
        <f>SUM(C8:D8)</f>
        <v>-13500.08</v>
      </c>
      <c r="F8" s="521"/>
      <c r="G8" s="522"/>
      <c r="H8" s="533"/>
      <c r="I8" s="522">
        <v>600684</v>
      </c>
      <c r="J8" s="715">
        <f t="shared" ref="J8:J69" si="1">E8/1.16</f>
        <v>-11638</v>
      </c>
      <c r="K8" s="524">
        <f t="shared" si="0"/>
        <v>-1862.08</v>
      </c>
      <c r="L8" s="602"/>
      <c r="M8" s="252"/>
    </row>
    <row r="9" spans="1:13" ht="18.75" customHeight="1">
      <c r="A9" s="913" t="s">
        <v>454</v>
      </c>
      <c r="B9" s="434" t="s">
        <v>5562</v>
      </c>
      <c r="C9" s="423">
        <v>-38253.32</v>
      </c>
      <c r="D9" s="380" t="s">
        <v>5653</v>
      </c>
      <c r="E9" s="520">
        <f>SUM(C9)</f>
        <v>-38253.32</v>
      </c>
      <c r="F9" s="521"/>
      <c r="G9" s="522"/>
      <c r="H9" s="533"/>
      <c r="I9" s="522">
        <v>600610</v>
      </c>
      <c r="J9" s="715">
        <f t="shared" si="1"/>
        <v>-32977</v>
      </c>
      <c r="K9" s="524">
        <f t="shared" si="0"/>
        <v>-5276.32</v>
      </c>
      <c r="L9" s="602"/>
      <c r="M9" s="252"/>
    </row>
    <row r="10" spans="1:13" ht="18.75" customHeight="1">
      <c r="A10" s="913" t="s">
        <v>2905</v>
      </c>
      <c r="B10" s="434" t="s">
        <v>5561</v>
      </c>
      <c r="C10" s="423">
        <v>-7200.12</v>
      </c>
      <c r="D10" s="380" t="s">
        <v>5653</v>
      </c>
      <c r="E10" s="520"/>
      <c r="F10" s="521"/>
      <c r="G10" s="522"/>
      <c r="H10" s="533"/>
      <c r="I10" s="522"/>
      <c r="J10" s="715"/>
      <c r="K10" s="524"/>
      <c r="L10" s="602"/>
      <c r="M10" s="252"/>
    </row>
    <row r="11" spans="1:13" ht="18.75" customHeight="1">
      <c r="A11" s="913" t="s">
        <v>2905</v>
      </c>
      <c r="B11" s="434" t="s">
        <v>4842</v>
      </c>
      <c r="C11" s="423">
        <v>-7200.12</v>
      </c>
      <c r="D11" s="380" t="s">
        <v>5653</v>
      </c>
      <c r="E11" s="520">
        <f>SUM(C10:C11)</f>
        <v>-14400.24</v>
      </c>
      <c r="F11" s="521"/>
      <c r="G11" s="522"/>
      <c r="H11" s="533"/>
      <c r="I11" s="522">
        <v>600616</v>
      </c>
      <c r="J11" s="715">
        <f t="shared" si="1"/>
        <v>-12414</v>
      </c>
      <c r="K11" s="524">
        <f t="shared" si="0"/>
        <v>-1986.24</v>
      </c>
      <c r="L11" s="602"/>
      <c r="M11" s="252"/>
    </row>
    <row r="12" spans="1:13" ht="18.75" customHeight="1">
      <c r="A12" s="913" t="s">
        <v>136</v>
      </c>
      <c r="B12" s="434" t="s">
        <v>4981</v>
      </c>
      <c r="C12" s="423">
        <v>-7990.08</v>
      </c>
      <c r="D12" s="380" t="s">
        <v>5653</v>
      </c>
      <c r="E12" s="520"/>
      <c r="F12" s="521"/>
      <c r="G12" s="522"/>
      <c r="H12" s="533"/>
      <c r="I12" s="522"/>
      <c r="J12" s="715"/>
      <c r="K12" s="524"/>
      <c r="L12" s="602"/>
      <c r="M12" s="252"/>
    </row>
    <row r="13" spans="1:13" ht="18.75" customHeight="1">
      <c r="A13" s="913" t="s">
        <v>136</v>
      </c>
      <c r="B13" s="434" t="s">
        <v>4745</v>
      </c>
      <c r="C13" s="423">
        <v>-7990.08</v>
      </c>
      <c r="D13" s="380" t="s">
        <v>5653</v>
      </c>
      <c r="E13" s="520"/>
      <c r="F13" s="521"/>
      <c r="G13" s="522"/>
      <c r="H13" s="533"/>
      <c r="I13" s="522"/>
      <c r="J13" s="715"/>
      <c r="K13" s="524"/>
      <c r="L13" s="602"/>
      <c r="M13" s="252"/>
    </row>
    <row r="14" spans="1:13" ht="18.75" customHeight="1" thickBot="1">
      <c r="A14" s="914" t="s">
        <v>136</v>
      </c>
      <c r="B14" s="433" t="s">
        <v>3732</v>
      </c>
      <c r="C14" s="400">
        <v>-7990.08</v>
      </c>
      <c r="D14" s="451" t="s">
        <v>5653</v>
      </c>
      <c r="E14" s="525">
        <f>SUM(C12:C14)</f>
        <v>-23970.239999999998</v>
      </c>
      <c r="F14" s="526">
        <f>SUM(E7:E14)</f>
        <v>-103294.51999999999</v>
      </c>
      <c r="G14" s="527"/>
      <c r="H14" s="537"/>
      <c r="I14" s="527">
        <v>600640</v>
      </c>
      <c r="J14" s="714">
        <f t="shared" si="1"/>
        <v>-20664</v>
      </c>
      <c r="K14" s="529">
        <f t="shared" si="0"/>
        <v>-3306.2400000000002</v>
      </c>
      <c r="L14" s="602"/>
      <c r="M14" s="252"/>
    </row>
    <row r="15" spans="1:13" ht="18.75" customHeight="1">
      <c r="A15" s="913" t="s">
        <v>141</v>
      </c>
      <c r="B15" s="434" t="s">
        <v>5557</v>
      </c>
      <c r="C15" s="423">
        <v>-13500.08</v>
      </c>
      <c r="D15" s="380" t="s">
        <v>5657</v>
      </c>
      <c r="E15" s="520">
        <f>SUM(C15)</f>
        <v>-13500.08</v>
      </c>
      <c r="F15" s="521"/>
      <c r="G15" s="522"/>
      <c r="H15" s="533"/>
      <c r="I15" s="530">
        <v>600684</v>
      </c>
      <c r="J15" s="716">
        <f t="shared" si="1"/>
        <v>-11638</v>
      </c>
      <c r="K15" s="532">
        <f t="shared" si="0"/>
        <v>-1862.08</v>
      </c>
      <c r="L15" s="602"/>
      <c r="M15" s="252"/>
    </row>
    <row r="16" spans="1:13" ht="18.75" customHeight="1">
      <c r="A16" s="913" t="s">
        <v>1296</v>
      </c>
      <c r="B16" s="434" t="s">
        <v>3632</v>
      </c>
      <c r="C16" s="423">
        <v>-21428.68</v>
      </c>
      <c r="D16" s="380" t="s">
        <v>5657</v>
      </c>
      <c r="E16" s="520">
        <f t="shared" ref="E16:E17" si="2">SUM(C16)</f>
        <v>-21428.68</v>
      </c>
      <c r="F16" s="521"/>
      <c r="G16" s="522"/>
      <c r="H16" s="533"/>
      <c r="I16" s="522">
        <v>600625</v>
      </c>
      <c r="J16" s="715">
        <f t="shared" si="1"/>
        <v>-18473</v>
      </c>
      <c r="K16" s="524">
        <f t="shared" si="0"/>
        <v>-2955.68</v>
      </c>
      <c r="L16" s="602"/>
      <c r="M16" s="252"/>
    </row>
    <row r="17" spans="1:13" ht="18.75" customHeight="1" thickBot="1">
      <c r="A17" s="914" t="s">
        <v>136</v>
      </c>
      <c r="B17" s="433" t="s">
        <v>3733</v>
      </c>
      <c r="C17" s="400">
        <v>-9000.44</v>
      </c>
      <c r="D17" s="451" t="s">
        <v>5657</v>
      </c>
      <c r="E17" s="525">
        <f t="shared" si="2"/>
        <v>-9000.44</v>
      </c>
      <c r="F17" s="526">
        <f>SUM(E15:E17)</f>
        <v>-43929.200000000004</v>
      </c>
      <c r="G17" s="527"/>
      <c r="H17" s="537"/>
      <c r="I17" s="527">
        <v>600640</v>
      </c>
      <c r="J17" s="714">
        <f t="shared" si="1"/>
        <v>-7759.0000000000009</v>
      </c>
      <c r="K17" s="529">
        <f t="shared" si="0"/>
        <v>-1241.4400000000003</v>
      </c>
      <c r="L17" s="602"/>
      <c r="M17" s="252"/>
    </row>
    <row r="18" spans="1:13" ht="18.75" customHeight="1">
      <c r="A18" s="913" t="s">
        <v>1136</v>
      </c>
      <c r="B18" s="988" t="s">
        <v>5554</v>
      </c>
      <c r="C18" s="447">
        <v>1241.2</v>
      </c>
      <c r="D18" s="380" t="s">
        <v>5650</v>
      </c>
      <c r="E18" s="520">
        <f>SUM(C18)</f>
        <v>1241.2</v>
      </c>
      <c r="F18" s="521"/>
      <c r="G18" s="522"/>
      <c r="H18" s="533"/>
      <c r="I18" s="530">
        <v>803001</v>
      </c>
      <c r="J18" s="716">
        <f t="shared" si="1"/>
        <v>1070</v>
      </c>
      <c r="K18" s="532">
        <f t="shared" si="0"/>
        <v>171.20000000000002</v>
      </c>
      <c r="L18" s="602"/>
      <c r="M18" s="252"/>
    </row>
    <row r="19" spans="1:13" ht="18.75" customHeight="1">
      <c r="A19" s="913" t="s">
        <v>2905</v>
      </c>
      <c r="B19" s="496" t="s">
        <v>5559</v>
      </c>
      <c r="C19" s="356">
        <v>4499.6400000000003</v>
      </c>
      <c r="D19" s="380" t="s">
        <v>5650</v>
      </c>
      <c r="E19" s="520"/>
      <c r="F19" s="521"/>
      <c r="G19" s="522"/>
      <c r="H19" s="533"/>
      <c r="I19" s="522"/>
      <c r="J19" s="715"/>
      <c r="K19" s="524"/>
      <c r="L19" s="602"/>
      <c r="M19" s="252"/>
    </row>
    <row r="20" spans="1:13" ht="18.75" customHeight="1">
      <c r="A20" s="913" t="s">
        <v>2905</v>
      </c>
      <c r="B20" s="496" t="s">
        <v>4969</v>
      </c>
      <c r="C20" s="356">
        <v>4499.6400000000003</v>
      </c>
      <c r="D20" s="380" t="s">
        <v>5650</v>
      </c>
      <c r="E20" s="520"/>
      <c r="F20" s="521"/>
      <c r="G20" s="522"/>
      <c r="H20" s="533"/>
      <c r="I20" s="522"/>
      <c r="J20" s="715"/>
      <c r="K20" s="524"/>
      <c r="L20" s="602"/>
      <c r="M20" s="252"/>
    </row>
    <row r="21" spans="1:13" ht="18.75" customHeight="1">
      <c r="A21" s="913" t="s">
        <v>2905</v>
      </c>
      <c r="B21" s="496" t="s">
        <v>5558</v>
      </c>
      <c r="C21" s="356">
        <v>11699.76</v>
      </c>
      <c r="D21" s="380" t="s">
        <v>5650</v>
      </c>
      <c r="E21" s="520">
        <f>SUM(C19:C21)</f>
        <v>20699.04</v>
      </c>
      <c r="F21" s="521"/>
      <c r="G21" s="522"/>
      <c r="H21" s="533"/>
      <c r="I21" s="522">
        <v>600616</v>
      </c>
      <c r="J21" s="715">
        <f t="shared" si="1"/>
        <v>17844.000000000004</v>
      </c>
      <c r="K21" s="524">
        <f t="shared" si="0"/>
        <v>2855.0400000000004</v>
      </c>
      <c r="L21" s="602"/>
      <c r="M21" s="252"/>
    </row>
    <row r="22" spans="1:13" ht="18.75" customHeight="1">
      <c r="A22" s="913" t="s">
        <v>3895</v>
      </c>
      <c r="B22" s="496" t="s">
        <v>3878</v>
      </c>
      <c r="C22" s="356">
        <v>13170.64</v>
      </c>
      <c r="D22" s="380" t="s">
        <v>5650</v>
      </c>
      <c r="E22" s="520"/>
      <c r="F22" s="521"/>
      <c r="G22" s="522"/>
      <c r="H22" s="533"/>
      <c r="I22" s="522"/>
      <c r="J22" s="715"/>
      <c r="K22" s="524"/>
      <c r="L22" s="602"/>
      <c r="M22" s="252"/>
    </row>
    <row r="23" spans="1:13" ht="18.75" customHeight="1">
      <c r="A23" s="913" t="s">
        <v>3895</v>
      </c>
      <c r="B23" s="496" t="s">
        <v>5553</v>
      </c>
      <c r="C23" s="356">
        <v>13170.64</v>
      </c>
      <c r="D23" s="380" t="s">
        <v>5650</v>
      </c>
      <c r="E23" s="520">
        <f>SUM(C22:C23)</f>
        <v>26341.279999999999</v>
      </c>
      <c r="F23" s="521"/>
      <c r="G23" s="522"/>
      <c r="H23" s="533"/>
      <c r="I23" s="522">
        <v>600616</v>
      </c>
      <c r="J23" s="715">
        <f t="shared" si="1"/>
        <v>22708</v>
      </c>
      <c r="K23" s="524">
        <f t="shared" si="0"/>
        <v>3633.28</v>
      </c>
      <c r="L23" s="602"/>
      <c r="M23" s="252"/>
    </row>
    <row r="24" spans="1:13" ht="18.75" customHeight="1">
      <c r="A24" s="729" t="s">
        <v>141</v>
      </c>
      <c r="B24" s="496" t="s">
        <v>4162</v>
      </c>
      <c r="C24" s="356">
        <v>13500.08</v>
      </c>
      <c r="D24" s="380" t="s">
        <v>5650</v>
      </c>
      <c r="E24" s="520"/>
      <c r="F24" s="521"/>
      <c r="G24" s="522"/>
      <c r="H24" s="533"/>
      <c r="I24" s="522"/>
      <c r="J24" s="715"/>
      <c r="K24" s="524"/>
      <c r="L24" s="602"/>
      <c r="M24" s="252"/>
    </row>
    <row r="25" spans="1:13" ht="18.75" customHeight="1">
      <c r="A25" s="729" t="s">
        <v>141</v>
      </c>
      <c r="B25" s="496" t="s">
        <v>5557</v>
      </c>
      <c r="C25" s="356">
        <v>13500.08</v>
      </c>
      <c r="D25" s="380" t="s">
        <v>5650</v>
      </c>
      <c r="E25" s="520">
        <f>SUM(C24:C25)</f>
        <v>27000.16</v>
      </c>
      <c r="F25" s="521"/>
      <c r="G25" s="522"/>
      <c r="H25" s="533"/>
      <c r="I25" s="522">
        <v>600684</v>
      </c>
      <c r="J25" s="715">
        <f t="shared" si="1"/>
        <v>23276</v>
      </c>
      <c r="K25" s="524">
        <f t="shared" si="0"/>
        <v>3724.16</v>
      </c>
      <c r="L25" s="602"/>
      <c r="M25" s="252"/>
    </row>
    <row r="26" spans="1:13" ht="18.75" customHeight="1" thickBot="1">
      <c r="A26" s="989" t="s">
        <v>383</v>
      </c>
      <c r="B26" s="495" t="s">
        <v>5555</v>
      </c>
      <c r="C26" s="366">
        <v>17561.240000000002</v>
      </c>
      <c r="D26" s="451" t="s">
        <v>5650</v>
      </c>
      <c r="E26" s="525">
        <f>SUM(C26)</f>
        <v>17561.240000000002</v>
      </c>
      <c r="F26" s="526">
        <f>SUM(E18:E26)</f>
        <v>92842.920000000013</v>
      </c>
      <c r="G26" s="527"/>
      <c r="H26" s="537"/>
      <c r="I26" s="527">
        <v>600606</v>
      </c>
      <c r="J26" s="714">
        <f t="shared" si="1"/>
        <v>15139.000000000002</v>
      </c>
      <c r="K26" s="529">
        <f t="shared" si="0"/>
        <v>2422.2400000000002</v>
      </c>
      <c r="L26" s="602"/>
      <c r="M26" s="252"/>
    </row>
    <row r="27" spans="1:13" ht="18.75" customHeight="1">
      <c r="A27" s="913" t="s">
        <v>2905</v>
      </c>
      <c r="B27" s="988" t="s">
        <v>5564</v>
      </c>
      <c r="C27" s="447">
        <v>1241.2</v>
      </c>
      <c r="D27" s="380" t="s">
        <v>5652</v>
      </c>
      <c r="E27" s="520">
        <f>SUM(C27:D27)</f>
        <v>1241.2</v>
      </c>
      <c r="F27" s="521"/>
      <c r="G27" s="522"/>
      <c r="H27" s="533"/>
      <c r="I27" s="530">
        <v>803001</v>
      </c>
      <c r="J27" s="716">
        <f t="shared" si="1"/>
        <v>1070</v>
      </c>
      <c r="K27" s="532">
        <f t="shared" si="0"/>
        <v>171.20000000000002</v>
      </c>
      <c r="L27" s="602"/>
      <c r="M27" s="252"/>
    </row>
    <row r="28" spans="1:13" ht="18.75" customHeight="1">
      <c r="A28" s="913" t="s">
        <v>2905</v>
      </c>
      <c r="B28" s="496" t="s">
        <v>4842</v>
      </c>
      <c r="C28" s="356">
        <v>4499.6400000000003</v>
      </c>
      <c r="D28" s="380" t="s">
        <v>5652</v>
      </c>
      <c r="E28" s="520"/>
      <c r="F28" s="521"/>
      <c r="G28" s="522"/>
      <c r="H28" s="533"/>
      <c r="I28" s="522"/>
      <c r="J28" s="715"/>
      <c r="K28" s="524"/>
      <c r="L28" s="602"/>
      <c r="M28" s="252"/>
    </row>
    <row r="29" spans="1:13" ht="18.75" customHeight="1">
      <c r="A29" s="913" t="s">
        <v>2905</v>
      </c>
      <c r="B29" s="496" t="s">
        <v>5561</v>
      </c>
      <c r="C29" s="356">
        <v>7200.12</v>
      </c>
      <c r="D29" s="380" t="s">
        <v>5652</v>
      </c>
      <c r="E29" s="520">
        <f>SUM(C28:C29)</f>
        <v>11699.76</v>
      </c>
      <c r="F29" s="521"/>
      <c r="G29" s="522"/>
      <c r="H29" s="533"/>
      <c r="I29" s="522">
        <v>600616</v>
      </c>
      <c r="J29" s="715">
        <f t="shared" si="1"/>
        <v>10086</v>
      </c>
      <c r="K29" s="524">
        <f t="shared" si="0"/>
        <v>1613.76</v>
      </c>
      <c r="L29" s="602"/>
      <c r="M29" s="252"/>
    </row>
    <row r="30" spans="1:13" ht="18.75" customHeight="1">
      <c r="A30" s="913" t="s">
        <v>136</v>
      </c>
      <c r="B30" s="496" t="s">
        <v>4981</v>
      </c>
      <c r="C30" s="356">
        <v>9100.2000000000007</v>
      </c>
      <c r="D30" s="380" t="s">
        <v>5652</v>
      </c>
      <c r="E30" s="520"/>
      <c r="F30" s="521"/>
      <c r="G30" s="522"/>
      <c r="H30" s="533"/>
      <c r="I30" s="522"/>
      <c r="J30" s="715"/>
      <c r="K30" s="524"/>
      <c r="L30" s="602"/>
      <c r="M30" s="252"/>
    </row>
    <row r="31" spans="1:13" ht="18.75" customHeight="1">
      <c r="A31" s="913" t="s">
        <v>136</v>
      </c>
      <c r="B31" s="496" t="s">
        <v>3734</v>
      </c>
      <c r="C31" s="356">
        <v>9100.2000000000007</v>
      </c>
      <c r="D31" s="380" t="s">
        <v>5652</v>
      </c>
      <c r="E31" s="520">
        <f>SUM(C30:C31)</f>
        <v>18200.400000000001</v>
      </c>
      <c r="F31" s="521"/>
      <c r="G31" s="522"/>
      <c r="H31" s="533"/>
      <c r="I31" s="522">
        <v>600640</v>
      </c>
      <c r="J31" s="715">
        <f t="shared" si="1"/>
        <v>15690.000000000002</v>
      </c>
      <c r="K31" s="524">
        <f t="shared" si="0"/>
        <v>2510.4000000000005</v>
      </c>
      <c r="L31" s="602"/>
      <c r="M31" s="252"/>
    </row>
    <row r="32" spans="1:13" ht="18.75" customHeight="1">
      <c r="A32" s="913" t="s">
        <v>3895</v>
      </c>
      <c r="B32" s="496" t="s">
        <v>3878</v>
      </c>
      <c r="C32" s="356">
        <v>13170.64</v>
      </c>
      <c r="D32" s="380" t="s">
        <v>5652</v>
      </c>
      <c r="E32" s="520"/>
      <c r="F32" s="521"/>
      <c r="G32" s="522"/>
      <c r="H32" s="533"/>
      <c r="I32" s="522"/>
      <c r="J32" s="715"/>
      <c r="K32" s="524"/>
      <c r="L32" s="602"/>
      <c r="M32" s="252"/>
    </row>
    <row r="33" spans="1:13" ht="18.75" customHeight="1">
      <c r="A33" s="729" t="s">
        <v>3895</v>
      </c>
      <c r="B33" s="496" t="s">
        <v>3856</v>
      </c>
      <c r="C33" s="356">
        <v>13366.68</v>
      </c>
      <c r="D33" s="380" t="s">
        <v>5652</v>
      </c>
      <c r="E33" s="520">
        <f>SUM(C32:C33)</f>
        <v>26537.32</v>
      </c>
      <c r="F33" s="521"/>
      <c r="G33" s="522"/>
      <c r="H33" s="533"/>
      <c r="I33" s="522">
        <v>600617</v>
      </c>
      <c r="J33" s="715">
        <f t="shared" si="1"/>
        <v>22877</v>
      </c>
      <c r="K33" s="524">
        <f t="shared" si="0"/>
        <v>3660.32</v>
      </c>
      <c r="L33" s="602"/>
      <c r="M33" s="252"/>
    </row>
    <row r="34" spans="1:13" ht="18.75" customHeight="1">
      <c r="A34" s="729" t="s">
        <v>141</v>
      </c>
      <c r="B34" s="496" t="s">
        <v>4168</v>
      </c>
      <c r="C34" s="356">
        <v>13500.08</v>
      </c>
      <c r="D34" s="380" t="s">
        <v>5652</v>
      </c>
      <c r="E34" s="520"/>
      <c r="F34" s="521"/>
      <c r="G34" s="522"/>
      <c r="H34" s="533"/>
      <c r="I34" s="522"/>
      <c r="J34" s="715">
        <f t="shared" si="1"/>
        <v>0</v>
      </c>
      <c r="K34" s="524">
        <f t="shared" si="0"/>
        <v>0</v>
      </c>
      <c r="L34" s="602"/>
      <c r="M34" s="252"/>
    </row>
    <row r="35" spans="1:13" ht="18.75" customHeight="1">
      <c r="A35" s="729" t="s">
        <v>141</v>
      </c>
      <c r="B35" s="496" t="s">
        <v>4162</v>
      </c>
      <c r="C35" s="356">
        <v>13500.08</v>
      </c>
      <c r="D35" s="380" t="s">
        <v>5652</v>
      </c>
      <c r="E35" s="520">
        <f>SUM(C34:C35)</f>
        <v>27000.16</v>
      </c>
      <c r="F35" s="521"/>
      <c r="G35" s="522"/>
      <c r="H35" s="533"/>
      <c r="I35" s="522">
        <v>600684</v>
      </c>
      <c r="J35" s="715">
        <f t="shared" si="1"/>
        <v>23276</v>
      </c>
      <c r="K35" s="524">
        <f t="shared" si="0"/>
        <v>3724.16</v>
      </c>
      <c r="L35" s="602"/>
      <c r="M35" s="252"/>
    </row>
    <row r="36" spans="1:13" ht="18.75" customHeight="1" thickBot="1">
      <c r="A36" s="989" t="s">
        <v>454</v>
      </c>
      <c r="B36" s="495" t="s">
        <v>5562</v>
      </c>
      <c r="C36" s="366">
        <v>38253.32</v>
      </c>
      <c r="D36" s="451" t="s">
        <v>5652</v>
      </c>
      <c r="E36" s="525">
        <f>SUM(C36)</f>
        <v>38253.32</v>
      </c>
      <c r="F36" s="526">
        <f>SUM(E27:E36)</f>
        <v>122932.16</v>
      </c>
      <c r="G36" s="527"/>
      <c r="H36" s="537"/>
      <c r="I36" s="527">
        <v>600610</v>
      </c>
      <c r="J36" s="714">
        <f t="shared" si="1"/>
        <v>32977</v>
      </c>
      <c r="K36" s="529">
        <f t="shared" si="0"/>
        <v>5276.32</v>
      </c>
      <c r="L36" s="602"/>
      <c r="M36" s="252"/>
    </row>
    <row r="37" spans="1:13" ht="18.75" customHeight="1">
      <c r="A37" s="913" t="s">
        <v>136</v>
      </c>
      <c r="B37" s="988" t="s">
        <v>5566</v>
      </c>
      <c r="C37" s="447">
        <v>1241.2</v>
      </c>
      <c r="D37" s="380" t="s">
        <v>5654</v>
      </c>
      <c r="E37" s="520"/>
      <c r="F37" s="521"/>
      <c r="G37" s="522"/>
      <c r="H37" s="533"/>
      <c r="I37" s="522"/>
      <c r="J37" s="715"/>
      <c r="K37" s="524"/>
      <c r="L37" s="602"/>
      <c r="M37" s="252"/>
    </row>
    <row r="38" spans="1:13" ht="18.75" customHeight="1">
      <c r="A38" s="913" t="s">
        <v>136</v>
      </c>
      <c r="B38" s="988" t="s">
        <v>5567</v>
      </c>
      <c r="C38" s="447">
        <v>1241.2</v>
      </c>
      <c r="D38" s="380" t="s">
        <v>5654</v>
      </c>
      <c r="E38" s="520"/>
      <c r="F38" s="521"/>
      <c r="G38" s="522"/>
      <c r="H38" s="533"/>
      <c r="I38" s="522"/>
      <c r="J38" s="715"/>
      <c r="K38" s="524"/>
      <c r="L38" s="602"/>
      <c r="M38" s="252"/>
    </row>
    <row r="39" spans="1:13" ht="18.75" customHeight="1">
      <c r="A39" s="913" t="s">
        <v>136</v>
      </c>
      <c r="B39" s="988" t="s">
        <v>5568</v>
      </c>
      <c r="C39" s="447">
        <v>1241.2</v>
      </c>
      <c r="D39" s="380" t="s">
        <v>5654</v>
      </c>
      <c r="E39" s="520"/>
      <c r="F39" s="521"/>
      <c r="G39" s="522"/>
      <c r="H39" s="533"/>
      <c r="I39" s="522"/>
      <c r="J39" s="715"/>
      <c r="K39" s="524"/>
      <c r="L39" s="602"/>
      <c r="M39" s="252"/>
    </row>
    <row r="40" spans="1:13" ht="18.75" customHeight="1">
      <c r="A40" s="913" t="s">
        <v>136</v>
      </c>
      <c r="B40" s="988" t="s">
        <v>5569</v>
      </c>
      <c r="C40" s="447">
        <v>1241.2</v>
      </c>
      <c r="D40" s="380" t="s">
        <v>5654</v>
      </c>
      <c r="E40" s="520"/>
      <c r="F40" s="521"/>
      <c r="G40" s="522"/>
      <c r="H40" s="533"/>
      <c r="I40" s="522"/>
      <c r="J40" s="715"/>
      <c r="K40" s="524"/>
      <c r="L40" s="602"/>
      <c r="M40" s="252"/>
    </row>
    <row r="41" spans="1:13" ht="18.75" customHeight="1">
      <c r="A41" s="913" t="s">
        <v>136</v>
      </c>
      <c r="B41" s="988" t="s">
        <v>5570</v>
      </c>
      <c r="C41" s="447">
        <v>1241.2</v>
      </c>
      <c r="D41" s="380" t="s">
        <v>5654</v>
      </c>
      <c r="E41" s="520"/>
      <c r="F41" s="521"/>
      <c r="G41" s="522"/>
      <c r="H41" s="533"/>
      <c r="I41" s="522"/>
      <c r="J41" s="715"/>
      <c r="K41" s="524"/>
      <c r="L41" s="602"/>
      <c r="M41" s="252"/>
    </row>
    <row r="42" spans="1:13" ht="18.75" customHeight="1">
      <c r="A42" s="913" t="s">
        <v>136</v>
      </c>
      <c r="B42" s="988" t="s">
        <v>5571</v>
      </c>
      <c r="C42" s="447">
        <v>1241.2</v>
      </c>
      <c r="D42" s="380" t="s">
        <v>5654</v>
      </c>
      <c r="E42" s="520"/>
      <c r="F42" s="521"/>
      <c r="G42" s="522"/>
      <c r="H42" s="533"/>
      <c r="I42" s="522"/>
      <c r="J42" s="715"/>
      <c r="K42" s="524"/>
      <c r="L42" s="602"/>
      <c r="M42" s="252"/>
    </row>
    <row r="43" spans="1:13" ht="18.75" customHeight="1">
      <c r="A43" s="913" t="s">
        <v>136</v>
      </c>
      <c r="B43" s="988" t="s">
        <v>5572</v>
      </c>
      <c r="C43" s="447">
        <v>1241.2</v>
      </c>
      <c r="D43" s="380" t="s">
        <v>5654</v>
      </c>
      <c r="E43" s="520"/>
      <c r="F43" s="521"/>
      <c r="G43" s="522"/>
      <c r="H43" s="533"/>
      <c r="I43" s="522"/>
      <c r="J43" s="715"/>
      <c r="K43" s="524"/>
      <c r="L43" s="602"/>
      <c r="M43" s="252"/>
    </row>
    <row r="44" spans="1:13" ht="18.75" customHeight="1">
      <c r="A44" s="913" t="s">
        <v>136</v>
      </c>
      <c r="B44" s="988" t="s">
        <v>5573</v>
      </c>
      <c r="C44" s="447">
        <v>1241.2</v>
      </c>
      <c r="D44" s="380" t="s">
        <v>5654</v>
      </c>
      <c r="E44" s="520"/>
      <c r="F44" s="521"/>
      <c r="G44" s="522"/>
      <c r="H44" s="533"/>
      <c r="I44" s="522"/>
      <c r="J44" s="715"/>
      <c r="K44" s="524"/>
      <c r="L44" s="602"/>
      <c r="M44" s="252"/>
    </row>
    <row r="45" spans="1:13" ht="18.75" customHeight="1">
      <c r="A45" s="913" t="s">
        <v>136</v>
      </c>
      <c r="B45" s="988" t="s">
        <v>5574</v>
      </c>
      <c r="C45" s="447">
        <v>1241.2</v>
      </c>
      <c r="D45" s="380" t="s">
        <v>5654</v>
      </c>
      <c r="E45" s="520"/>
      <c r="F45" s="521"/>
      <c r="G45" s="522"/>
      <c r="H45" s="533"/>
      <c r="I45" s="522"/>
      <c r="J45" s="715"/>
      <c r="K45" s="524"/>
      <c r="L45" s="602"/>
      <c r="M45" s="252"/>
    </row>
    <row r="46" spans="1:13" ht="18.75" customHeight="1">
      <c r="A46" s="913" t="s">
        <v>136</v>
      </c>
      <c r="B46" s="988" t="s">
        <v>5575</v>
      </c>
      <c r="C46" s="447">
        <v>1241.2</v>
      </c>
      <c r="D46" s="380" t="s">
        <v>5654</v>
      </c>
      <c r="E46" s="520"/>
      <c r="F46" s="521"/>
      <c r="G46" s="522"/>
      <c r="H46" s="533"/>
      <c r="I46" s="522"/>
      <c r="J46" s="715"/>
      <c r="K46" s="524"/>
      <c r="L46" s="602"/>
      <c r="M46" s="252"/>
    </row>
    <row r="47" spans="1:13" ht="18.75" customHeight="1">
      <c r="A47" s="913" t="s">
        <v>136</v>
      </c>
      <c r="B47" s="988" t="s">
        <v>5576</v>
      </c>
      <c r="C47" s="447">
        <v>1241.2</v>
      </c>
      <c r="D47" s="380" t="s">
        <v>5654</v>
      </c>
      <c r="E47" s="520"/>
      <c r="F47" s="521"/>
      <c r="G47" s="522"/>
      <c r="H47" s="533"/>
      <c r="I47" s="522"/>
      <c r="J47" s="715"/>
      <c r="K47" s="524"/>
      <c r="L47" s="602"/>
      <c r="M47" s="252"/>
    </row>
    <row r="48" spans="1:13" ht="18.75" customHeight="1">
      <c r="A48" s="913" t="s">
        <v>136</v>
      </c>
      <c r="B48" s="988" t="s">
        <v>5578</v>
      </c>
      <c r="C48" s="447">
        <v>1241.2</v>
      </c>
      <c r="D48" s="380" t="s">
        <v>5654</v>
      </c>
      <c r="E48" s="520"/>
      <c r="F48" s="521"/>
      <c r="G48" s="522"/>
      <c r="H48" s="533"/>
      <c r="I48" s="522"/>
      <c r="J48" s="715"/>
      <c r="K48" s="524"/>
      <c r="L48" s="602"/>
      <c r="M48" s="252"/>
    </row>
    <row r="49" spans="1:13" ht="18.75" customHeight="1">
      <c r="A49" s="913" t="s">
        <v>136</v>
      </c>
      <c r="B49" s="988" t="s">
        <v>5579</v>
      </c>
      <c r="C49" s="447">
        <v>1241.2</v>
      </c>
      <c r="D49" s="380" t="s">
        <v>5654</v>
      </c>
      <c r="E49" s="520"/>
      <c r="F49" s="521"/>
      <c r="G49" s="522"/>
      <c r="H49" s="533"/>
      <c r="I49" s="522"/>
      <c r="J49" s="715"/>
      <c r="K49" s="524"/>
      <c r="L49" s="602"/>
      <c r="M49" s="252"/>
    </row>
    <row r="50" spans="1:13" ht="18.75" customHeight="1">
      <c r="A50" s="913" t="s">
        <v>136</v>
      </c>
      <c r="B50" s="988" t="s">
        <v>5580</v>
      </c>
      <c r="C50" s="447">
        <v>1241.2</v>
      </c>
      <c r="D50" s="380" t="s">
        <v>5654</v>
      </c>
      <c r="E50" s="520"/>
      <c r="F50" s="521"/>
      <c r="G50" s="522"/>
      <c r="H50" s="533"/>
      <c r="I50" s="522"/>
      <c r="J50" s="715"/>
      <c r="K50" s="524"/>
      <c r="L50" s="602"/>
      <c r="M50" s="252"/>
    </row>
    <row r="51" spans="1:13" ht="18.75" customHeight="1">
      <c r="A51" s="913" t="s">
        <v>136</v>
      </c>
      <c r="B51" s="988" t="s">
        <v>5581</v>
      </c>
      <c r="C51" s="447">
        <v>1241.2</v>
      </c>
      <c r="D51" s="380" t="s">
        <v>5654</v>
      </c>
      <c r="E51" s="520"/>
      <c r="F51" s="521"/>
      <c r="G51" s="522"/>
      <c r="H51" s="533"/>
      <c r="I51" s="522"/>
      <c r="J51" s="715"/>
      <c r="K51" s="524"/>
      <c r="L51" s="602"/>
      <c r="M51" s="252"/>
    </row>
    <row r="52" spans="1:13" ht="18.75" customHeight="1">
      <c r="A52" s="913" t="s">
        <v>136</v>
      </c>
      <c r="B52" s="988" t="s">
        <v>5582</v>
      </c>
      <c r="C52" s="447">
        <v>1241.2</v>
      </c>
      <c r="D52" s="380" t="s">
        <v>5654</v>
      </c>
      <c r="E52" s="520"/>
      <c r="F52" s="521"/>
      <c r="G52" s="522"/>
      <c r="H52" s="533"/>
      <c r="I52" s="522"/>
      <c r="J52" s="715"/>
      <c r="K52" s="524"/>
      <c r="L52" s="602"/>
      <c r="M52" s="252"/>
    </row>
    <row r="53" spans="1:13" ht="18.75" customHeight="1">
      <c r="A53" s="913" t="s">
        <v>136</v>
      </c>
      <c r="B53" s="988" t="s">
        <v>5586</v>
      </c>
      <c r="C53" s="447">
        <v>1241.2</v>
      </c>
      <c r="D53" s="380" t="s">
        <v>5654</v>
      </c>
      <c r="E53" s="520"/>
      <c r="F53" s="521"/>
      <c r="G53" s="522"/>
      <c r="H53" s="533"/>
      <c r="I53" s="522"/>
      <c r="J53" s="715"/>
      <c r="K53" s="524"/>
      <c r="L53" s="602"/>
      <c r="M53" s="252"/>
    </row>
    <row r="54" spans="1:13" ht="18.75" customHeight="1">
      <c r="A54" s="913" t="s">
        <v>136</v>
      </c>
      <c r="B54" s="988" t="s">
        <v>5588</v>
      </c>
      <c r="C54" s="447">
        <v>1241.2</v>
      </c>
      <c r="D54" s="380" t="s">
        <v>5654</v>
      </c>
      <c r="E54" s="520"/>
      <c r="F54" s="521"/>
      <c r="G54" s="522"/>
      <c r="H54" s="533"/>
      <c r="I54" s="522"/>
      <c r="J54" s="715"/>
      <c r="K54" s="524"/>
      <c r="L54" s="602"/>
      <c r="M54" s="252"/>
    </row>
    <row r="55" spans="1:13" ht="18.75" customHeight="1">
      <c r="A55" s="913" t="s">
        <v>136</v>
      </c>
      <c r="B55" s="988" t="s">
        <v>5589</v>
      </c>
      <c r="C55" s="447">
        <v>1241.2</v>
      </c>
      <c r="D55" s="380" t="s">
        <v>5654</v>
      </c>
      <c r="E55" s="520"/>
      <c r="F55" s="521"/>
      <c r="G55" s="522"/>
      <c r="H55" s="533"/>
      <c r="I55" s="522"/>
      <c r="J55" s="715"/>
      <c r="K55" s="524"/>
      <c r="L55" s="602"/>
      <c r="M55" s="252"/>
    </row>
    <row r="56" spans="1:13" ht="18.75" customHeight="1" thickBot="1">
      <c r="A56" s="914" t="s">
        <v>136</v>
      </c>
      <c r="B56" s="990" t="s">
        <v>5590</v>
      </c>
      <c r="C56" s="436">
        <v>1241.2</v>
      </c>
      <c r="D56" s="451" t="s">
        <v>5654</v>
      </c>
      <c r="E56" s="525"/>
      <c r="F56" s="526">
        <f>SUM(C37:C56)</f>
        <v>24824.000000000007</v>
      </c>
      <c r="G56" s="527"/>
      <c r="H56" s="537"/>
      <c r="I56" s="527">
        <v>803001</v>
      </c>
      <c r="J56" s="714">
        <f>F56/1.16</f>
        <v>21400.000000000007</v>
      </c>
      <c r="K56" s="529">
        <f>J56*0.16</f>
        <v>3424.0000000000014</v>
      </c>
      <c r="L56" s="602"/>
      <c r="M56" s="252"/>
    </row>
    <row r="57" spans="1:13" ht="18.75" customHeight="1">
      <c r="A57" s="913" t="s">
        <v>136</v>
      </c>
      <c r="B57" s="988" t="s">
        <v>5577</v>
      </c>
      <c r="C57" s="447">
        <v>1241.2</v>
      </c>
      <c r="D57" s="380" t="s">
        <v>5655</v>
      </c>
      <c r="E57" s="520"/>
      <c r="F57" s="521"/>
      <c r="G57" s="522"/>
      <c r="H57" s="533"/>
      <c r="I57" s="522"/>
      <c r="J57" s="715"/>
      <c r="K57" s="524"/>
      <c r="L57" s="602"/>
      <c r="M57" s="252"/>
    </row>
    <row r="58" spans="1:13" ht="18.75" customHeight="1">
      <c r="A58" s="913" t="s">
        <v>5626</v>
      </c>
      <c r="B58" s="988" t="s">
        <v>5583</v>
      </c>
      <c r="C58" s="447">
        <v>1241.2</v>
      </c>
      <c r="D58" s="380" t="s">
        <v>5655</v>
      </c>
      <c r="E58" s="520"/>
      <c r="F58" s="521"/>
      <c r="G58" s="522"/>
      <c r="H58" s="533"/>
      <c r="I58" s="522"/>
      <c r="J58" s="715"/>
      <c r="K58" s="524"/>
      <c r="L58" s="602"/>
      <c r="M58" s="252"/>
    </row>
    <row r="59" spans="1:13" ht="18.75" customHeight="1">
      <c r="A59" s="913" t="s">
        <v>457</v>
      </c>
      <c r="B59" s="988" t="s">
        <v>5584</v>
      </c>
      <c r="C59" s="447">
        <v>1241.2</v>
      </c>
      <c r="D59" s="380" t="s">
        <v>5655</v>
      </c>
      <c r="E59" s="520"/>
      <c r="F59" s="521"/>
      <c r="G59" s="522"/>
      <c r="H59" s="533"/>
      <c r="I59" s="522"/>
      <c r="J59" s="715"/>
      <c r="K59" s="524"/>
      <c r="L59" s="602"/>
      <c r="M59" s="252"/>
    </row>
    <row r="60" spans="1:13" ht="18.75" customHeight="1">
      <c r="A60" s="913" t="s">
        <v>136</v>
      </c>
      <c r="B60" s="988" t="s">
        <v>5585</v>
      </c>
      <c r="C60" s="356">
        <v>1241.2</v>
      </c>
      <c r="D60" s="380" t="s">
        <v>5655</v>
      </c>
      <c r="E60" s="520"/>
      <c r="F60" s="521"/>
      <c r="G60" s="522"/>
      <c r="H60" s="533"/>
      <c r="I60" s="522"/>
      <c r="J60" s="715"/>
      <c r="K60" s="524"/>
      <c r="L60" s="602"/>
      <c r="M60" s="252"/>
    </row>
    <row r="61" spans="1:13" ht="18.75" customHeight="1" thickBot="1">
      <c r="A61" s="914" t="s">
        <v>136</v>
      </c>
      <c r="B61" s="990" t="s">
        <v>5587</v>
      </c>
      <c r="C61" s="366">
        <v>1241.2</v>
      </c>
      <c r="D61" s="451" t="s">
        <v>5655</v>
      </c>
      <c r="E61" s="525"/>
      <c r="F61" s="526">
        <f>SUM(C57:C61)</f>
        <v>6206</v>
      </c>
      <c r="G61" s="527"/>
      <c r="H61" s="537"/>
      <c r="I61" s="527">
        <v>803001</v>
      </c>
      <c r="J61" s="714">
        <f>SUM(F61/1.16)</f>
        <v>5350</v>
      </c>
      <c r="K61" s="529">
        <f t="shared" si="0"/>
        <v>856</v>
      </c>
      <c r="L61" s="602"/>
      <c r="M61" s="252"/>
    </row>
    <row r="62" spans="1:13" ht="18.75" customHeight="1">
      <c r="A62" s="913" t="s">
        <v>2905</v>
      </c>
      <c r="B62" s="496" t="s">
        <v>4345</v>
      </c>
      <c r="C62" s="356">
        <v>4499.6400000000003</v>
      </c>
      <c r="D62" s="380" t="s">
        <v>5656</v>
      </c>
      <c r="E62" s="520"/>
      <c r="F62" s="521"/>
      <c r="G62" s="522"/>
      <c r="H62" s="533"/>
      <c r="I62" s="522"/>
      <c r="J62" s="715"/>
      <c r="K62" s="524"/>
      <c r="L62" s="602"/>
      <c r="M62" s="252"/>
    </row>
    <row r="63" spans="1:13" ht="18.75" customHeight="1">
      <c r="A63" s="913" t="s">
        <v>2905</v>
      </c>
      <c r="B63" s="496" t="s">
        <v>4527</v>
      </c>
      <c r="C63" s="356">
        <v>7200.12</v>
      </c>
      <c r="D63" s="380" t="s">
        <v>5656</v>
      </c>
      <c r="E63" s="520"/>
      <c r="F63" s="521"/>
      <c r="G63" s="522"/>
      <c r="H63" s="533"/>
      <c r="I63" s="522"/>
      <c r="J63" s="715"/>
      <c r="K63" s="524"/>
      <c r="L63" s="602"/>
      <c r="M63" s="252"/>
    </row>
    <row r="64" spans="1:13" ht="18.75" customHeight="1">
      <c r="A64" s="913" t="s">
        <v>2905</v>
      </c>
      <c r="B64" s="496" t="s">
        <v>4504</v>
      </c>
      <c r="C64" s="356">
        <v>7200.12</v>
      </c>
      <c r="D64" s="380" t="s">
        <v>5656</v>
      </c>
      <c r="E64" s="520">
        <f>SUM(C62:C64)</f>
        <v>18899.88</v>
      </c>
      <c r="F64" s="521"/>
      <c r="G64" s="522"/>
      <c r="H64" s="533"/>
      <c r="I64" s="522">
        <v>600616</v>
      </c>
      <c r="J64" s="715">
        <f t="shared" si="1"/>
        <v>16293.000000000002</v>
      </c>
      <c r="K64" s="524">
        <f t="shared" si="0"/>
        <v>2606.8800000000006</v>
      </c>
      <c r="L64" s="602"/>
      <c r="M64" s="252"/>
    </row>
    <row r="65" spans="1:13" ht="18.75" customHeight="1">
      <c r="A65" s="913" t="s">
        <v>136</v>
      </c>
      <c r="B65" s="496" t="s">
        <v>3732</v>
      </c>
      <c r="C65" s="356">
        <v>9100.2000000000007</v>
      </c>
      <c r="D65" s="380" t="s">
        <v>5656</v>
      </c>
      <c r="E65" s="520"/>
      <c r="F65" s="521"/>
      <c r="G65" s="522"/>
      <c r="H65" s="533"/>
      <c r="I65" s="522"/>
      <c r="J65" s="715"/>
      <c r="K65" s="524"/>
      <c r="L65" s="602"/>
      <c r="M65" s="252"/>
    </row>
    <row r="66" spans="1:13" ht="18.75" customHeight="1">
      <c r="A66" s="913" t="s">
        <v>136</v>
      </c>
      <c r="B66" s="496" t="s">
        <v>3733</v>
      </c>
      <c r="C66" s="356">
        <v>9100.2000000000007</v>
      </c>
      <c r="D66" s="380" t="s">
        <v>5656</v>
      </c>
      <c r="E66" s="520"/>
      <c r="F66" s="521"/>
      <c r="G66" s="522"/>
      <c r="H66" s="533"/>
      <c r="I66" s="522"/>
      <c r="J66" s="715"/>
      <c r="K66" s="524"/>
      <c r="L66" s="602"/>
      <c r="M66" s="252"/>
    </row>
    <row r="67" spans="1:13" ht="18.75" customHeight="1">
      <c r="A67" s="913" t="s">
        <v>136</v>
      </c>
      <c r="B67" s="496" t="s">
        <v>4447</v>
      </c>
      <c r="C67" s="356">
        <v>9459.7999999999993</v>
      </c>
      <c r="D67" s="380" t="s">
        <v>5656</v>
      </c>
      <c r="E67" s="520">
        <f>SUM(C65:C67)</f>
        <v>27660.2</v>
      </c>
      <c r="F67" s="521"/>
      <c r="G67" s="522"/>
      <c r="H67" s="533"/>
      <c r="I67" s="522">
        <v>600640</v>
      </c>
      <c r="J67" s="715">
        <f t="shared" si="1"/>
        <v>23845.000000000004</v>
      </c>
      <c r="K67" s="524">
        <f t="shared" si="0"/>
        <v>3815.2000000000007</v>
      </c>
      <c r="L67" s="602"/>
      <c r="M67" s="252"/>
    </row>
    <row r="68" spans="1:13" ht="18.75" customHeight="1">
      <c r="A68" s="729" t="s">
        <v>3895</v>
      </c>
      <c r="B68" s="496" t="s">
        <v>4090</v>
      </c>
      <c r="C68" s="356">
        <v>13366.68</v>
      </c>
      <c r="D68" s="380" t="s">
        <v>5656</v>
      </c>
      <c r="E68" s="520">
        <f>SUM(C68:D68)</f>
        <v>13366.68</v>
      </c>
      <c r="F68" s="521"/>
      <c r="G68" s="522"/>
      <c r="H68" s="533"/>
      <c r="I68" s="522">
        <v>600617</v>
      </c>
      <c r="J68" s="715">
        <f t="shared" si="1"/>
        <v>11523.000000000002</v>
      </c>
      <c r="K68" s="524">
        <f t="shared" si="0"/>
        <v>1843.6800000000003</v>
      </c>
      <c r="L68" s="602"/>
      <c r="M68" s="252"/>
    </row>
    <row r="69" spans="1:13" ht="18.75" customHeight="1" thickBot="1">
      <c r="A69" s="989" t="s">
        <v>141</v>
      </c>
      <c r="B69" s="495" t="s">
        <v>5557</v>
      </c>
      <c r="C69" s="366">
        <v>13500.08</v>
      </c>
      <c r="D69" s="451" t="s">
        <v>5656</v>
      </c>
      <c r="E69" s="525">
        <f>SUM(C69:D69)</f>
        <v>13500.08</v>
      </c>
      <c r="F69" s="526">
        <f>SUM(E63:E69)</f>
        <v>73426.84</v>
      </c>
      <c r="G69" s="527"/>
      <c r="H69" s="537"/>
      <c r="I69" s="527">
        <v>600684</v>
      </c>
      <c r="J69" s="714">
        <f t="shared" si="1"/>
        <v>11638</v>
      </c>
      <c r="K69" s="529">
        <f t="shared" si="0"/>
        <v>1862.08</v>
      </c>
      <c r="L69" s="602"/>
      <c r="M69" s="252"/>
    </row>
    <row r="70" spans="1:13" ht="18.75" customHeight="1">
      <c r="A70" s="913" t="s">
        <v>2905</v>
      </c>
      <c r="B70" s="988" t="s">
        <v>5597</v>
      </c>
      <c r="C70" s="447">
        <v>1241.2</v>
      </c>
      <c r="D70" s="380" t="s">
        <v>5658</v>
      </c>
      <c r="E70" s="520"/>
      <c r="F70" s="521"/>
      <c r="G70" s="522"/>
      <c r="H70" s="533"/>
      <c r="I70" s="522"/>
      <c r="J70" s="715"/>
      <c r="K70" s="524"/>
      <c r="L70" s="602"/>
      <c r="M70" s="252"/>
    </row>
    <row r="71" spans="1:13" ht="18.75" customHeight="1">
      <c r="A71" s="913" t="s">
        <v>2905</v>
      </c>
      <c r="B71" s="988" t="s">
        <v>5598</v>
      </c>
      <c r="C71" s="447">
        <v>1241.2</v>
      </c>
      <c r="D71" s="380" t="s">
        <v>5658</v>
      </c>
      <c r="E71" s="520"/>
      <c r="F71" s="521"/>
      <c r="G71" s="522"/>
      <c r="H71" s="533"/>
      <c r="I71" s="522"/>
      <c r="J71" s="715"/>
      <c r="K71" s="524"/>
      <c r="L71" s="602"/>
      <c r="M71" s="252"/>
    </row>
    <row r="72" spans="1:13" ht="18.75" customHeight="1">
      <c r="A72" s="913" t="s">
        <v>2905</v>
      </c>
      <c r="B72" s="988" t="s">
        <v>5599</v>
      </c>
      <c r="C72" s="447">
        <v>1241.2</v>
      </c>
      <c r="D72" s="380" t="s">
        <v>5658</v>
      </c>
      <c r="E72" s="520"/>
      <c r="F72" s="521"/>
      <c r="G72" s="522"/>
      <c r="H72" s="533"/>
      <c r="I72" s="522"/>
      <c r="J72" s="715"/>
      <c r="K72" s="524"/>
      <c r="L72" s="602"/>
      <c r="M72" s="252"/>
    </row>
    <row r="73" spans="1:13" ht="18.75" customHeight="1">
      <c r="A73" s="913" t="s">
        <v>2905</v>
      </c>
      <c r="B73" s="988" t="s">
        <v>5600</v>
      </c>
      <c r="C73" s="447">
        <v>1241.2</v>
      </c>
      <c r="D73" s="380" t="s">
        <v>5658</v>
      </c>
      <c r="E73" s="520"/>
      <c r="F73" s="521"/>
      <c r="G73" s="522"/>
      <c r="H73" s="533"/>
      <c r="I73" s="522"/>
      <c r="J73" s="715"/>
      <c r="K73" s="524"/>
      <c r="L73" s="602"/>
      <c r="M73" s="252"/>
    </row>
    <row r="74" spans="1:13" ht="18.75" customHeight="1">
      <c r="A74" s="913" t="s">
        <v>2905</v>
      </c>
      <c r="B74" s="988" t="s">
        <v>5601</v>
      </c>
      <c r="C74" s="447">
        <v>1241.2</v>
      </c>
      <c r="D74" s="380" t="s">
        <v>5658</v>
      </c>
      <c r="E74" s="520"/>
      <c r="F74" s="521"/>
      <c r="G74" s="522"/>
      <c r="H74" s="533"/>
      <c r="I74" s="522"/>
      <c r="J74" s="715"/>
      <c r="K74" s="524"/>
      <c r="L74" s="602"/>
      <c r="M74" s="252"/>
    </row>
    <row r="75" spans="1:13" ht="24" customHeight="1">
      <c r="A75" s="913" t="s">
        <v>5626</v>
      </c>
      <c r="B75" s="988" t="s">
        <v>5602</v>
      </c>
      <c r="C75" s="447">
        <v>1241.2</v>
      </c>
      <c r="D75" s="380" t="s">
        <v>5658</v>
      </c>
      <c r="E75" s="520"/>
      <c r="F75" s="521"/>
      <c r="G75" s="522"/>
      <c r="H75" s="533"/>
      <c r="I75" s="522"/>
      <c r="J75" s="715"/>
      <c r="K75" s="524"/>
      <c r="L75" s="602"/>
      <c r="M75" s="252"/>
    </row>
    <row r="76" spans="1:13" ht="24" customHeight="1">
      <c r="A76" s="913" t="s">
        <v>136</v>
      </c>
      <c r="B76" s="988" t="s">
        <v>5603</v>
      </c>
      <c r="C76" s="447">
        <v>1241.2</v>
      </c>
      <c r="D76" s="380" t="s">
        <v>5658</v>
      </c>
      <c r="E76" s="520">
        <f>SUM(C70:C76)</f>
        <v>8688.4</v>
      </c>
      <c r="F76" s="521"/>
      <c r="G76" s="522"/>
      <c r="H76" s="533"/>
      <c r="I76" s="522">
        <v>803001</v>
      </c>
      <c r="J76" s="715">
        <f t="shared" ref="J76:J88" si="3">E76/1.16</f>
        <v>7490</v>
      </c>
      <c r="K76" s="524">
        <f t="shared" ref="K76:K88" si="4">J76*0.16</f>
        <v>1198.4000000000001</v>
      </c>
      <c r="L76" s="602"/>
      <c r="M76" s="252"/>
    </row>
    <row r="77" spans="1:13" ht="24" customHeight="1">
      <c r="A77" s="913" t="s">
        <v>2905</v>
      </c>
      <c r="B77" s="496" t="s">
        <v>5593</v>
      </c>
      <c r="C77" s="356">
        <v>4499.6400000000003</v>
      </c>
      <c r="D77" s="380" t="s">
        <v>5658</v>
      </c>
      <c r="E77" s="520"/>
      <c r="F77" s="521"/>
      <c r="G77" s="522"/>
      <c r="H77" s="533"/>
      <c r="I77" s="522"/>
      <c r="J77" s="715"/>
      <c r="K77" s="524"/>
      <c r="L77" s="602"/>
      <c r="M77" s="252"/>
    </row>
    <row r="78" spans="1:13" ht="24" customHeight="1">
      <c r="A78" s="913" t="s">
        <v>2905</v>
      </c>
      <c r="B78" s="496" t="s">
        <v>4531</v>
      </c>
      <c r="C78" s="356">
        <v>7200.12</v>
      </c>
      <c r="D78" s="380" t="s">
        <v>5658</v>
      </c>
      <c r="E78" s="520"/>
      <c r="F78" s="521"/>
      <c r="G78" s="522"/>
      <c r="H78" s="533"/>
      <c r="I78" s="522"/>
      <c r="J78" s="715"/>
      <c r="K78" s="524"/>
      <c r="L78" s="602"/>
      <c r="M78" s="252"/>
    </row>
    <row r="79" spans="1:13" ht="24" customHeight="1">
      <c r="A79" s="913" t="s">
        <v>2905</v>
      </c>
      <c r="B79" s="496" t="s">
        <v>5183</v>
      </c>
      <c r="C79" s="356">
        <v>7200.12</v>
      </c>
      <c r="D79" s="380" t="s">
        <v>5658</v>
      </c>
      <c r="E79" s="520"/>
      <c r="F79" s="521"/>
      <c r="G79" s="522"/>
      <c r="H79" s="533"/>
      <c r="I79" s="522"/>
      <c r="J79" s="715"/>
      <c r="K79" s="524"/>
      <c r="L79" s="602"/>
      <c r="M79" s="252"/>
    </row>
    <row r="80" spans="1:13" ht="24" customHeight="1">
      <c r="A80" s="913" t="s">
        <v>2905</v>
      </c>
      <c r="B80" s="496" t="s">
        <v>4968</v>
      </c>
      <c r="C80" s="356">
        <v>7200.12</v>
      </c>
      <c r="D80" s="380" t="s">
        <v>5658</v>
      </c>
      <c r="E80" s="520"/>
      <c r="F80" s="521"/>
      <c r="G80" s="522"/>
      <c r="H80" s="533"/>
      <c r="I80" s="522"/>
      <c r="J80" s="715"/>
      <c r="K80" s="524"/>
      <c r="L80" s="602"/>
      <c r="M80" s="252"/>
    </row>
    <row r="81" spans="1:13" ht="24" customHeight="1">
      <c r="A81" s="913" t="s">
        <v>2905</v>
      </c>
      <c r="B81" s="496" t="s">
        <v>4444</v>
      </c>
      <c r="C81" s="356">
        <v>7200.12</v>
      </c>
      <c r="D81" s="380" t="s">
        <v>5658</v>
      </c>
      <c r="E81" s="520">
        <f>SUM(C77:C81)</f>
        <v>33300.120000000003</v>
      </c>
      <c r="F81" s="521"/>
      <c r="G81" s="522"/>
      <c r="H81" s="533"/>
      <c r="I81" s="522">
        <v>600616</v>
      </c>
      <c r="J81" s="715">
        <f t="shared" si="3"/>
        <v>28707.000000000004</v>
      </c>
      <c r="K81" s="524">
        <f t="shared" si="4"/>
        <v>4593.1200000000008</v>
      </c>
      <c r="L81" s="602"/>
      <c r="M81" s="252"/>
    </row>
    <row r="82" spans="1:13" ht="24" customHeight="1">
      <c r="A82" s="913" t="s">
        <v>134</v>
      </c>
      <c r="B82" s="496" t="s">
        <v>5596</v>
      </c>
      <c r="C82" s="356">
        <v>8117.68</v>
      </c>
      <c r="D82" s="380" t="s">
        <v>5658</v>
      </c>
      <c r="E82" s="520"/>
      <c r="F82" s="521"/>
      <c r="G82" s="522"/>
      <c r="H82" s="533"/>
      <c r="I82" s="522"/>
      <c r="J82" s="715"/>
      <c r="K82" s="524"/>
      <c r="L82" s="602"/>
      <c r="M82" s="252"/>
    </row>
    <row r="83" spans="1:13" ht="24" customHeight="1">
      <c r="A83" s="913" t="s">
        <v>134</v>
      </c>
      <c r="B83" s="496" t="s">
        <v>4858</v>
      </c>
      <c r="C83" s="356">
        <v>11456.16</v>
      </c>
      <c r="D83" s="380" t="s">
        <v>5658</v>
      </c>
      <c r="E83" s="520">
        <f>SUM(C82:C83)</f>
        <v>19573.84</v>
      </c>
      <c r="F83" s="521"/>
      <c r="G83" s="522"/>
      <c r="H83" s="533"/>
      <c r="I83" s="522">
        <v>600644</v>
      </c>
      <c r="J83" s="715">
        <f t="shared" si="3"/>
        <v>16874</v>
      </c>
      <c r="K83" s="524">
        <f t="shared" si="4"/>
        <v>2699.84</v>
      </c>
      <c r="L83" s="602"/>
      <c r="M83" s="252"/>
    </row>
    <row r="84" spans="1:13" ht="24" customHeight="1">
      <c r="A84" s="729" t="s">
        <v>141</v>
      </c>
      <c r="B84" s="496" t="s">
        <v>5594</v>
      </c>
      <c r="C84" s="356">
        <v>13500.08</v>
      </c>
      <c r="D84" s="380" t="s">
        <v>5658</v>
      </c>
      <c r="E84" s="520">
        <f>SUM(C84)</f>
        <v>13500.08</v>
      </c>
      <c r="F84" s="521"/>
      <c r="G84" s="522"/>
      <c r="H84" s="533"/>
      <c r="I84" s="522">
        <v>600684</v>
      </c>
      <c r="J84" s="715">
        <f t="shared" si="3"/>
        <v>11638</v>
      </c>
      <c r="K84" s="524">
        <f t="shared" si="4"/>
        <v>1862.08</v>
      </c>
      <c r="L84" s="602"/>
      <c r="M84" s="252"/>
    </row>
    <row r="85" spans="1:13" ht="24" customHeight="1">
      <c r="A85" s="729" t="s">
        <v>242</v>
      </c>
      <c r="B85" s="496" t="s">
        <v>2407</v>
      </c>
      <c r="C85" s="356">
        <v>13799.36</v>
      </c>
      <c r="D85" s="380" t="s">
        <v>5658</v>
      </c>
      <c r="E85" s="520">
        <f t="shared" ref="E85:E88" si="5">SUM(C85)</f>
        <v>13799.36</v>
      </c>
      <c r="F85" s="521"/>
      <c r="G85" s="522"/>
      <c r="H85" s="533"/>
      <c r="I85" s="522">
        <v>600634</v>
      </c>
      <c r="J85" s="715">
        <f t="shared" si="3"/>
        <v>11896.000000000002</v>
      </c>
      <c r="K85" s="524">
        <f t="shared" si="4"/>
        <v>1903.3600000000004</v>
      </c>
      <c r="L85" s="602"/>
      <c r="M85" s="252"/>
    </row>
    <row r="86" spans="1:13" ht="24" customHeight="1">
      <c r="A86" s="729" t="s">
        <v>383</v>
      </c>
      <c r="B86" s="496" t="s">
        <v>4225</v>
      </c>
      <c r="C86" s="356">
        <v>14056.88</v>
      </c>
      <c r="D86" s="380" t="s">
        <v>5658</v>
      </c>
      <c r="E86" s="520">
        <f t="shared" si="5"/>
        <v>14056.88</v>
      </c>
      <c r="F86" s="521"/>
      <c r="G86" s="522"/>
      <c r="H86" s="533"/>
      <c r="I86" s="522">
        <v>600606</v>
      </c>
      <c r="J86" s="715">
        <f t="shared" si="3"/>
        <v>12118</v>
      </c>
      <c r="K86" s="524">
        <f t="shared" si="4"/>
        <v>1938.88</v>
      </c>
      <c r="L86" s="602"/>
      <c r="M86" s="252"/>
    </row>
    <row r="87" spans="1:13" ht="24" customHeight="1">
      <c r="A87" s="729" t="s">
        <v>1296</v>
      </c>
      <c r="B87" s="496" t="s">
        <v>3632</v>
      </c>
      <c r="C87" s="356">
        <v>21428.68</v>
      </c>
      <c r="D87" s="380" t="s">
        <v>5658</v>
      </c>
      <c r="E87" s="520">
        <f t="shared" si="5"/>
        <v>21428.68</v>
      </c>
      <c r="F87" s="521"/>
      <c r="G87" s="522"/>
      <c r="H87" s="533"/>
      <c r="I87" s="522">
        <v>600625</v>
      </c>
      <c r="J87" s="715">
        <f t="shared" si="3"/>
        <v>18473</v>
      </c>
      <c r="K87" s="524">
        <f t="shared" si="4"/>
        <v>2955.68</v>
      </c>
      <c r="L87" s="602"/>
      <c r="M87" s="252"/>
    </row>
    <row r="88" spans="1:13" ht="24" customHeight="1" thickBot="1">
      <c r="A88" s="989" t="s">
        <v>844</v>
      </c>
      <c r="B88" s="495" t="s">
        <v>5595</v>
      </c>
      <c r="C88" s="366">
        <v>72711.12</v>
      </c>
      <c r="D88" s="451" t="s">
        <v>5658</v>
      </c>
      <c r="E88" s="525">
        <f t="shared" si="5"/>
        <v>72711.12</v>
      </c>
      <c r="F88" s="526">
        <f>SUM(E74:E88)</f>
        <v>197058.48</v>
      </c>
      <c r="G88" s="527"/>
      <c r="H88" s="537"/>
      <c r="I88" s="527">
        <v>600654</v>
      </c>
      <c r="J88" s="714">
        <f t="shared" si="3"/>
        <v>62682</v>
      </c>
      <c r="K88" s="529">
        <f t="shared" si="4"/>
        <v>10029.120000000001</v>
      </c>
      <c r="L88" s="602"/>
      <c r="M88" s="252"/>
    </row>
    <row r="89" spans="1:13" ht="24" customHeight="1">
      <c r="A89" s="987"/>
      <c r="B89" s="633"/>
      <c r="C89" s="449"/>
      <c r="D89" s="380"/>
      <c r="E89" s="520"/>
      <c r="F89" s="521"/>
      <c r="G89" s="522"/>
      <c r="H89" s="533"/>
      <c r="I89" s="522"/>
      <c r="J89" s="715"/>
      <c r="K89" s="524"/>
      <c r="L89" s="602"/>
      <c r="M89" s="252"/>
    </row>
    <row r="90" spans="1:13" ht="24" customHeight="1">
      <c r="A90" s="987"/>
      <c r="B90" s="633"/>
      <c r="C90" s="449"/>
      <c r="D90" s="380"/>
      <c r="E90" s="520"/>
      <c r="F90" s="521"/>
      <c r="G90" s="522"/>
      <c r="H90" s="533"/>
      <c r="I90" s="522"/>
      <c r="J90" s="715"/>
      <c r="K90" s="524"/>
      <c r="L90" s="602"/>
      <c r="M90" s="252"/>
    </row>
    <row r="91" spans="1:13" ht="24" customHeight="1">
      <c r="A91" s="987"/>
      <c r="B91" s="633"/>
      <c r="C91" s="449"/>
      <c r="D91" s="380"/>
      <c r="E91" s="520"/>
      <c r="F91" s="521"/>
      <c r="G91" s="522"/>
      <c r="H91" s="533"/>
      <c r="I91" s="522"/>
      <c r="J91" s="715"/>
      <c r="K91" s="524"/>
      <c r="L91" s="602"/>
      <c r="M91" s="252"/>
    </row>
    <row r="92" spans="1:13" ht="18.75" customHeight="1">
      <c r="A92" s="913"/>
      <c r="B92" s="414"/>
      <c r="C92" s="382"/>
      <c r="D92" s="380"/>
      <c r="E92" s="520"/>
      <c r="F92" s="521"/>
      <c r="G92" s="522"/>
      <c r="H92" s="533"/>
      <c r="I92" s="522"/>
      <c r="J92" s="715"/>
      <c r="K92" s="524"/>
      <c r="L92" s="602"/>
      <c r="M92" s="252"/>
    </row>
    <row r="93" spans="1:13" ht="15" customHeight="1">
      <c r="A93" s="913"/>
      <c r="B93" s="601"/>
      <c r="C93" s="839"/>
      <c r="D93" s="380"/>
      <c r="E93" s="520"/>
      <c r="F93" s="521"/>
      <c r="G93" s="522"/>
      <c r="H93" s="533"/>
      <c r="I93" s="522"/>
      <c r="J93" s="715"/>
      <c r="K93" s="524"/>
      <c r="L93" s="602"/>
      <c r="M93" s="252"/>
    </row>
    <row r="94" spans="1:13" ht="15" customHeight="1">
      <c r="A94" s="325"/>
      <c r="B94" s="983"/>
      <c r="C94" s="281">
        <f>SUM(C6:C93)</f>
        <v>356896.04000000004</v>
      </c>
      <c r="D94" s="281"/>
      <c r="E94" s="281"/>
      <c r="F94" s="281">
        <f>SUM(F6:F93)</f>
        <v>356896.04000000004</v>
      </c>
      <c r="G94" s="281"/>
      <c r="H94" s="534">
        <f>SUM(H6:H93)</f>
        <v>0</v>
      </c>
      <c r="I94" s="281"/>
      <c r="J94" s="281">
        <f>SUM(J6:J93)</f>
        <v>307669</v>
      </c>
      <c r="K94" s="281">
        <f>SUM(K6:K93)</f>
        <v>49227.040000000015</v>
      </c>
      <c r="L94" s="281"/>
      <c r="M94" s="283"/>
    </row>
    <row r="95" spans="1:13" ht="15" customHeight="1">
      <c r="A95" s="278"/>
      <c r="B95" s="983"/>
      <c r="C95" s="240"/>
      <c r="D95" s="281"/>
      <c r="E95" s="281"/>
      <c r="F95" s="237"/>
      <c r="G95" s="240"/>
      <c r="H95" s="533"/>
      <c r="I95" s="240"/>
      <c r="J95" s="243"/>
      <c r="K95" s="251"/>
      <c r="L95" s="252"/>
      <c r="M95" s="252"/>
    </row>
    <row r="96" spans="1:13" ht="15" customHeight="1">
      <c r="A96" s="697"/>
      <c r="B96" s="1052"/>
      <c r="C96" s="1051"/>
      <c r="D96" s="1051"/>
      <c r="E96" s="1051"/>
      <c r="F96" s="1051"/>
      <c r="G96" s="240"/>
      <c r="H96" s="533"/>
      <c r="I96" s="240"/>
      <c r="J96" s="243"/>
      <c r="K96" s="251"/>
      <c r="L96" s="252"/>
      <c r="M96" s="252"/>
    </row>
    <row r="97" spans="1:13">
      <c r="A97" s="284"/>
      <c r="B97" s="595"/>
      <c r="C97" s="273"/>
      <c r="D97" s="281"/>
      <c r="E97" s="281"/>
      <c r="F97" s="281"/>
      <c r="G97" s="295"/>
      <c r="H97" s="534"/>
      <c r="I97" s="281"/>
      <c r="J97" s="281"/>
      <c r="K97" s="281"/>
      <c r="L97" s="286"/>
      <c r="M97" s="252"/>
    </row>
    <row r="98" spans="1:13" thickBot="1">
      <c r="A98" s="603"/>
      <c r="B98" s="595"/>
      <c r="C98" s="273"/>
      <c r="D98" s="250"/>
      <c r="E98" s="330"/>
      <c r="F98" s="331"/>
      <c r="G98" s="332"/>
      <c r="H98" s="535"/>
      <c r="I98" s="239"/>
      <c r="J98" s="239"/>
      <c r="K98" s="252"/>
      <c r="L98" s="252"/>
      <c r="M98" s="288"/>
    </row>
    <row r="99" spans="1:13" ht="16.5" thickBot="1">
      <c r="A99" s="284"/>
      <c r="B99" s="273"/>
      <c r="C99" s="273"/>
      <c r="D99" s="250"/>
      <c r="E99" s="330"/>
      <c r="F99" s="331"/>
      <c r="G99" s="332"/>
      <c r="H99" s="535"/>
      <c r="I99" s="239"/>
      <c r="J99" s="289" t="s">
        <v>551</v>
      </c>
      <c r="K99" s="290">
        <f>J94+K94-F94</f>
        <v>0</v>
      </c>
      <c r="L99" s="252"/>
      <c r="M99" s="288"/>
    </row>
    <row r="100" spans="1:13">
      <c r="A100" s="284"/>
      <c r="B100" s="273"/>
      <c r="C100" s="239"/>
      <c r="D100" s="252"/>
      <c r="E100" s="813"/>
      <c r="F100" s="812"/>
      <c r="G100" s="811"/>
      <c r="H100" s="535"/>
      <c r="I100" s="239"/>
      <c r="J100" s="239"/>
      <c r="K100" s="252"/>
      <c r="L100" s="252"/>
      <c r="M100" s="288"/>
    </row>
    <row r="101" spans="1:13">
      <c r="A101" s="284"/>
      <c r="B101" s="273"/>
      <c r="C101" s="273"/>
      <c r="D101" s="250"/>
      <c r="E101" s="239"/>
      <c r="F101" s="239"/>
      <c r="G101" s="239"/>
      <c r="H101" s="535"/>
      <c r="I101" s="239"/>
      <c r="J101" s="239"/>
      <c r="K101" s="252"/>
      <c r="L101" s="252"/>
      <c r="M101" s="288"/>
    </row>
    <row r="102" spans="1:13">
      <c r="A102" s="284"/>
      <c r="B102" s="273"/>
      <c r="C102" s="273"/>
      <c r="D102" s="250"/>
      <c r="E102" s="239"/>
      <c r="F102" s="239"/>
      <c r="G102" s="239"/>
      <c r="H102" s="535"/>
      <c r="I102" s="239"/>
      <c r="J102" s="239"/>
      <c r="K102" s="252"/>
      <c r="L102" s="252"/>
      <c r="M102" s="288"/>
    </row>
    <row r="103" spans="1:13">
      <c r="A103" s="284"/>
      <c r="B103" s="273"/>
      <c r="C103" s="273"/>
      <c r="D103" s="291"/>
      <c r="E103" s="292"/>
      <c r="F103" s="292"/>
      <c r="G103" s="292"/>
      <c r="H103" s="536"/>
      <c r="I103" s="292"/>
      <c r="J103" s="292"/>
      <c r="K103" s="288"/>
      <c r="L103" s="288"/>
      <c r="M103" s="288"/>
    </row>
    <row r="104" spans="1:13">
      <c r="A104" s="604"/>
      <c r="B104" s="605"/>
      <c r="C104" s="606"/>
      <c r="D104" s="520"/>
      <c r="E104" s="292"/>
      <c r="F104" s="292"/>
      <c r="G104" s="292"/>
      <c r="H104" s="536"/>
      <c r="I104" s="292"/>
      <c r="J104" s="292"/>
      <c r="K104" s="288"/>
      <c r="L104" s="288"/>
      <c r="M104" s="288"/>
    </row>
    <row r="105" spans="1:13">
      <c r="A105" s="294"/>
      <c r="B105" s="239" t="s">
        <v>25</v>
      </c>
      <c r="C105" s="239"/>
      <c r="D105" s="239"/>
      <c r="E105" s="240"/>
      <c r="F105" s="240"/>
      <c r="G105" s="240"/>
      <c r="H105" s="533"/>
      <c r="I105" s="240"/>
      <c r="K105" s="295"/>
      <c r="L105" s="252"/>
      <c r="M105" s="252"/>
    </row>
    <row r="106" spans="1:13">
      <c r="A106" s="296"/>
      <c r="B106" s="239" t="s">
        <v>127</v>
      </c>
      <c r="C106" s="239"/>
      <c r="D106" s="239"/>
      <c r="E106" s="240"/>
      <c r="F106" s="240"/>
      <c r="G106" s="240"/>
      <c r="H106" s="533"/>
      <c r="I106" s="240"/>
      <c r="K106" s="295"/>
      <c r="L106" s="252"/>
      <c r="M106" s="252"/>
    </row>
    <row r="107" spans="1:13">
      <c r="A107" s="297"/>
      <c r="B107" s="239" t="s">
        <v>161</v>
      </c>
      <c r="C107" s="239"/>
      <c r="D107" s="239"/>
      <c r="E107" s="240"/>
      <c r="F107" s="240"/>
      <c r="G107" s="240"/>
      <c r="H107" s="533"/>
      <c r="I107" s="240"/>
      <c r="K107" s="295"/>
      <c r="L107" s="252"/>
      <c r="M107" s="252"/>
    </row>
    <row r="108" spans="1:13">
      <c r="A108" s="239"/>
      <c r="B108" s="239"/>
      <c r="C108" s="239"/>
      <c r="D108" s="239"/>
      <c r="E108" s="240"/>
      <c r="F108" s="240"/>
      <c r="G108" s="240"/>
      <c r="H108" s="533"/>
      <c r="I108" s="240"/>
      <c r="K108" s="295"/>
      <c r="L108" s="252"/>
      <c r="M108" s="252"/>
    </row>
    <row r="109" spans="1:13">
      <c r="A109" s="239"/>
      <c r="B109" s="239"/>
      <c r="C109" s="239"/>
      <c r="D109" s="239"/>
      <c r="E109" s="240"/>
      <c r="F109" s="240"/>
      <c r="G109" s="240"/>
      <c r="H109" s="533"/>
      <c r="I109" s="240"/>
      <c r="K109" s="295"/>
      <c r="L109" s="252"/>
      <c r="M109" s="252"/>
    </row>
    <row r="110" spans="1:13">
      <c r="K110" s="45"/>
      <c r="L110" s="49"/>
      <c r="M110" s="49"/>
    </row>
    <row r="111" spans="1:13">
      <c r="K111" s="45"/>
      <c r="L111" s="49"/>
      <c r="M111" s="49"/>
    </row>
    <row r="112" spans="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</sheetData>
  <autoFilter ref="A5:L97"/>
  <sortState ref="A6:D88">
    <sortCondition ref="D6:D88"/>
  </sortState>
  <mergeCells count="3">
    <mergeCell ref="I3:K3"/>
    <mergeCell ref="A4:D4"/>
    <mergeCell ref="B96:F96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60"/>
  <sheetViews>
    <sheetView zoomScaleNormal="100" workbookViewId="0">
      <pane ySplit="4" topLeftCell="A17" activePane="bottomLeft" state="frozenSplit"/>
      <selection pane="bottomLeft" activeCell="C40" sqref="C40"/>
    </sheetView>
  </sheetViews>
  <sheetFormatPr baseColWidth="10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1" style="33" bestFit="1" customWidth="1"/>
    <col min="18" max="18" width="12.28515625" style="9" customWidth="1"/>
    <col min="19" max="16384" width="11.42578125" style="10"/>
  </cols>
  <sheetData>
    <row r="1" spans="1:18">
      <c r="K1" s="10" t="s">
        <v>246</v>
      </c>
    </row>
    <row r="2" spans="1:18">
      <c r="A2" s="1046" t="s">
        <v>5688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">
      <c r="A4" s="14" t="s">
        <v>247</v>
      </c>
      <c r="B4" s="15" t="s">
        <v>248</v>
      </c>
      <c r="C4" s="15" t="s">
        <v>249</v>
      </c>
      <c r="D4" s="15" t="s">
        <v>250</v>
      </c>
      <c r="E4" s="15" t="s">
        <v>251</v>
      </c>
      <c r="F4" s="15" t="s">
        <v>165</v>
      </c>
      <c r="G4" s="15" t="s">
        <v>166</v>
      </c>
      <c r="H4" s="15"/>
      <c r="I4" s="951" t="s">
        <v>167</v>
      </c>
      <c r="J4" s="951" t="s">
        <v>168</v>
      </c>
      <c r="K4" s="952" t="s">
        <v>128</v>
      </c>
      <c r="L4" s="952"/>
      <c r="M4" s="947" t="s">
        <v>129</v>
      </c>
      <c r="N4" s="948" t="s">
        <v>130</v>
      </c>
      <c r="O4" s="15" t="s">
        <v>131</v>
      </c>
      <c r="P4" s="953" t="s">
        <v>132</v>
      </c>
      <c r="Q4" s="953"/>
      <c r="R4" s="22"/>
    </row>
    <row r="5" spans="1:18" s="24" customFormat="1" ht="12.75">
      <c r="A5" s="954" t="s">
        <v>5664</v>
      </c>
      <c r="B5" s="954" t="s">
        <v>2731</v>
      </c>
      <c r="C5" s="954" t="s">
        <v>3856</v>
      </c>
      <c r="D5" s="955"/>
      <c r="E5" s="955"/>
      <c r="F5" s="955"/>
      <c r="G5" s="956">
        <v>-13366.68</v>
      </c>
      <c r="H5" s="957" t="s">
        <v>133</v>
      </c>
      <c r="I5" s="958"/>
      <c r="J5" s="959"/>
      <c r="K5" s="960"/>
      <c r="L5" s="960"/>
      <c r="M5" s="949" t="s">
        <v>138</v>
      </c>
      <c r="N5" s="950" t="s">
        <v>5645</v>
      </c>
      <c r="O5" s="950" t="s">
        <v>3895</v>
      </c>
      <c r="P5" s="1040" t="s">
        <v>5707</v>
      </c>
      <c r="Q5" s="962"/>
      <c r="R5" s="29"/>
    </row>
    <row r="6" spans="1:18" s="24" customFormat="1" ht="12.75">
      <c r="A6" s="954" t="s">
        <v>5665</v>
      </c>
      <c r="B6" s="954" t="s">
        <v>2731</v>
      </c>
      <c r="C6" s="954" t="s">
        <v>3556</v>
      </c>
      <c r="D6" s="955"/>
      <c r="E6" s="955"/>
      <c r="F6" s="955"/>
      <c r="G6" s="956">
        <v>-9000.44</v>
      </c>
      <c r="H6" s="957" t="s">
        <v>135</v>
      </c>
      <c r="I6" s="958"/>
      <c r="J6" s="959"/>
      <c r="K6" s="960"/>
      <c r="L6" s="960"/>
      <c r="M6" s="949" t="s">
        <v>138</v>
      </c>
      <c r="N6" s="950" t="s">
        <v>3593</v>
      </c>
      <c r="O6" s="950" t="s">
        <v>136</v>
      </c>
      <c r="P6" s="1040" t="s">
        <v>5708</v>
      </c>
      <c r="Q6" s="962"/>
      <c r="R6" s="29"/>
    </row>
    <row r="7" spans="1:18" s="24" customFormat="1" ht="12.75">
      <c r="A7" s="954" t="s">
        <v>5665</v>
      </c>
      <c r="B7" s="954" t="s">
        <v>2731</v>
      </c>
      <c r="C7" s="954" t="s">
        <v>4980</v>
      </c>
      <c r="D7" s="955"/>
      <c r="E7" s="955"/>
      <c r="F7" s="955"/>
      <c r="G7" s="956">
        <v>-13500.08</v>
      </c>
      <c r="H7" s="957" t="s">
        <v>137</v>
      </c>
      <c r="I7" s="958"/>
      <c r="J7" s="959"/>
      <c r="K7" s="960"/>
      <c r="L7" s="960"/>
      <c r="M7" s="949" t="s">
        <v>138</v>
      </c>
      <c r="N7" s="950" t="s">
        <v>5029</v>
      </c>
      <c r="O7" s="950" t="s">
        <v>141</v>
      </c>
      <c r="P7" s="1040" t="s">
        <v>5708</v>
      </c>
      <c r="Q7" s="962"/>
      <c r="R7" s="29"/>
    </row>
    <row r="8" spans="1:18" s="24" customFormat="1" ht="12.75">
      <c r="A8" s="954" t="s">
        <v>5665</v>
      </c>
      <c r="B8" s="954" t="s">
        <v>2731</v>
      </c>
      <c r="C8" s="954" t="s">
        <v>5666</v>
      </c>
      <c r="D8" s="955"/>
      <c r="E8" s="955"/>
      <c r="F8" s="955"/>
      <c r="G8" s="956">
        <v>-4499.6400000000003</v>
      </c>
      <c r="H8" s="957" t="s">
        <v>139</v>
      </c>
      <c r="I8" s="958"/>
      <c r="J8" s="959"/>
      <c r="K8" s="960"/>
      <c r="L8" s="960"/>
      <c r="M8" s="949" t="s">
        <v>138</v>
      </c>
      <c r="N8" s="950" t="s">
        <v>5509</v>
      </c>
      <c r="O8" s="950" t="s">
        <v>2905</v>
      </c>
      <c r="P8" s="1040" t="s">
        <v>5708</v>
      </c>
      <c r="Q8" s="962"/>
      <c r="R8" s="29"/>
    </row>
    <row r="9" spans="1:18" s="24" customFormat="1" ht="12.75">
      <c r="A9" s="954" t="s">
        <v>5665</v>
      </c>
      <c r="B9" s="954" t="s">
        <v>2731</v>
      </c>
      <c r="C9" s="954" t="s">
        <v>5667</v>
      </c>
      <c r="D9" s="955"/>
      <c r="E9" s="955"/>
      <c r="F9" s="955"/>
      <c r="G9" s="956">
        <v>-4499.6400000000003</v>
      </c>
      <c r="H9" s="957" t="s">
        <v>140</v>
      </c>
      <c r="I9" s="958"/>
      <c r="J9" s="959"/>
      <c r="K9" s="960"/>
      <c r="L9" s="960"/>
      <c r="M9" s="949" t="s">
        <v>138</v>
      </c>
      <c r="N9" s="950" t="s">
        <v>5515</v>
      </c>
      <c r="O9" s="950" t="s">
        <v>2905</v>
      </c>
      <c r="P9" s="1040" t="s">
        <v>5708</v>
      </c>
      <c r="Q9" s="962"/>
      <c r="R9" s="29"/>
    </row>
    <row r="10" spans="1:18" s="24" customFormat="1" ht="12.75">
      <c r="A10" s="954" t="s">
        <v>5665</v>
      </c>
      <c r="B10" s="954" t="s">
        <v>2731</v>
      </c>
      <c r="C10" s="954" t="s">
        <v>4090</v>
      </c>
      <c r="D10" s="955"/>
      <c r="E10" s="955"/>
      <c r="F10" s="955"/>
      <c r="G10" s="956">
        <v>-13366.68</v>
      </c>
      <c r="H10" s="957"/>
      <c r="I10" s="958"/>
      <c r="J10" s="959"/>
      <c r="K10" s="960"/>
      <c r="L10" s="960"/>
      <c r="M10" s="949" t="s">
        <v>138</v>
      </c>
      <c r="N10" s="950" t="s">
        <v>4112</v>
      </c>
      <c r="O10" s="950" t="s">
        <v>3895</v>
      </c>
      <c r="P10" s="1040" t="s">
        <v>5708</v>
      </c>
      <c r="Q10" s="962"/>
      <c r="R10" s="29"/>
    </row>
    <row r="11" spans="1:18" s="24" customFormat="1" ht="12.75">
      <c r="A11" s="954" t="s">
        <v>5668</v>
      </c>
      <c r="B11" s="954" t="s">
        <v>2731</v>
      </c>
      <c r="C11" s="954" t="s">
        <v>5130</v>
      </c>
      <c r="D11" s="955"/>
      <c r="E11" s="955"/>
      <c r="F11" s="955"/>
      <c r="G11" s="956">
        <v>-11456.16</v>
      </c>
      <c r="H11" s="957"/>
      <c r="I11" s="958"/>
      <c r="J11" s="959"/>
      <c r="K11" s="960"/>
      <c r="L11" s="960"/>
      <c r="M11" s="949" t="s">
        <v>138</v>
      </c>
      <c r="N11" s="950" t="s">
        <v>5689</v>
      </c>
      <c r="O11" s="950" t="s">
        <v>134</v>
      </c>
      <c r="P11" s="1040" t="s">
        <v>5709</v>
      </c>
      <c r="Q11" s="962"/>
      <c r="R11" s="29"/>
    </row>
    <row r="12" spans="1:18" s="24" customFormat="1" ht="12.75">
      <c r="A12" s="954" t="s">
        <v>5668</v>
      </c>
      <c r="B12" s="954" t="s">
        <v>2731</v>
      </c>
      <c r="C12" s="954" t="s">
        <v>4744</v>
      </c>
      <c r="D12" s="955"/>
      <c r="E12" s="955"/>
      <c r="F12" s="955"/>
      <c r="G12" s="956">
        <v>-7990.08</v>
      </c>
      <c r="H12" s="957"/>
      <c r="I12" s="958"/>
      <c r="J12" s="959"/>
      <c r="K12" s="960"/>
      <c r="L12" s="960"/>
      <c r="M12" s="949" t="s">
        <v>138</v>
      </c>
      <c r="N12" s="950" t="s">
        <v>4793</v>
      </c>
      <c r="O12" s="950" t="s">
        <v>136</v>
      </c>
      <c r="P12" s="1040" t="s">
        <v>5709</v>
      </c>
      <c r="Q12" s="962"/>
      <c r="R12" s="29"/>
    </row>
    <row r="13" spans="1:18" s="24" customFormat="1" ht="12.75">
      <c r="A13" s="954" t="s">
        <v>5668</v>
      </c>
      <c r="B13" s="954" t="s">
        <v>2731</v>
      </c>
      <c r="C13" s="954" t="s">
        <v>4630</v>
      </c>
      <c r="D13" s="955"/>
      <c r="E13" s="955"/>
      <c r="F13" s="955"/>
      <c r="G13" s="956">
        <v>-4499.6400000000003</v>
      </c>
      <c r="H13" s="957" t="s">
        <v>142</v>
      </c>
      <c r="I13" s="958"/>
      <c r="J13" s="959"/>
      <c r="K13" s="960"/>
      <c r="L13" s="960"/>
      <c r="M13" s="949" t="s">
        <v>138</v>
      </c>
      <c r="N13" s="950" t="s">
        <v>4688</v>
      </c>
      <c r="O13" s="950" t="s">
        <v>2905</v>
      </c>
      <c r="P13" s="1040" t="s">
        <v>5709</v>
      </c>
      <c r="Q13" s="962"/>
      <c r="R13" s="29"/>
    </row>
    <row r="14" spans="1:18" s="24" customFormat="1" ht="12.75">
      <c r="A14" s="963" t="s">
        <v>5664</v>
      </c>
      <c r="B14" s="963" t="s">
        <v>2834</v>
      </c>
      <c r="C14" s="963" t="s">
        <v>5672</v>
      </c>
      <c r="D14" s="955"/>
      <c r="E14" s="955"/>
      <c r="F14" s="955"/>
      <c r="G14" s="964">
        <v>1241.2</v>
      </c>
      <c r="H14" s="957"/>
      <c r="I14" s="958"/>
      <c r="J14" s="959"/>
      <c r="K14" s="960"/>
      <c r="L14" s="960"/>
      <c r="M14" s="949" t="s">
        <v>138</v>
      </c>
      <c r="N14" s="950" t="s">
        <v>5690</v>
      </c>
      <c r="O14" s="950" t="s">
        <v>2905</v>
      </c>
      <c r="P14" s="1040" t="s">
        <v>5710</v>
      </c>
      <c r="Q14" s="962"/>
      <c r="R14" s="29"/>
    </row>
    <row r="15" spans="1:18" s="24" customFormat="1" ht="12.75">
      <c r="A15" s="963" t="s">
        <v>5664</v>
      </c>
      <c r="B15" s="963" t="s">
        <v>2834</v>
      </c>
      <c r="C15" s="963" t="s">
        <v>5673</v>
      </c>
      <c r="D15" s="955"/>
      <c r="E15" s="955"/>
      <c r="F15" s="955"/>
      <c r="G15" s="964">
        <v>1241.2</v>
      </c>
      <c r="H15" s="957"/>
      <c r="I15" s="958"/>
      <c r="J15" s="959"/>
      <c r="K15" s="960"/>
      <c r="L15" s="960"/>
      <c r="M15" s="949" t="s">
        <v>138</v>
      </c>
      <c r="N15" s="950" t="s">
        <v>5691</v>
      </c>
      <c r="O15" s="950" t="s">
        <v>2905</v>
      </c>
      <c r="P15" s="1040" t="s">
        <v>5710</v>
      </c>
      <c r="Q15" s="962"/>
      <c r="R15" s="29"/>
    </row>
    <row r="16" spans="1:18" s="24" customFormat="1" ht="12.75">
      <c r="A16" s="963" t="s">
        <v>5664</v>
      </c>
      <c r="B16" s="963" t="s">
        <v>2834</v>
      </c>
      <c r="C16" s="963" t="s">
        <v>5674</v>
      </c>
      <c r="D16" s="955"/>
      <c r="E16" s="955"/>
      <c r="F16" s="955"/>
      <c r="G16" s="964">
        <v>1241.2</v>
      </c>
      <c r="H16" s="957"/>
      <c r="I16" s="958"/>
      <c r="J16" s="959"/>
      <c r="K16" s="960"/>
      <c r="L16" s="960"/>
      <c r="M16" s="949" t="s">
        <v>138</v>
      </c>
      <c r="N16" s="950" t="s">
        <v>5692</v>
      </c>
      <c r="O16" s="950" t="s">
        <v>457</v>
      </c>
      <c r="P16" s="1040" t="s">
        <v>5710</v>
      </c>
      <c r="Q16" s="962"/>
      <c r="R16" s="29"/>
    </row>
    <row r="17" spans="1:18" s="24" customFormat="1" ht="12.75">
      <c r="A17" s="963" t="s">
        <v>5664</v>
      </c>
      <c r="B17" s="963" t="s">
        <v>2834</v>
      </c>
      <c r="C17" s="963" t="s">
        <v>5675</v>
      </c>
      <c r="D17" s="955"/>
      <c r="E17" s="955"/>
      <c r="F17" s="955"/>
      <c r="G17" s="964">
        <v>1241.2</v>
      </c>
      <c r="H17" s="957"/>
      <c r="I17" s="958"/>
      <c r="J17" s="959"/>
      <c r="K17" s="960"/>
      <c r="L17" s="960"/>
      <c r="M17" s="949" t="s">
        <v>138</v>
      </c>
      <c r="N17" s="950" t="s">
        <v>5693</v>
      </c>
      <c r="O17" s="950" t="s">
        <v>136</v>
      </c>
      <c r="P17" s="1040" t="s">
        <v>5710</v>
      </c>
      <c r="Q17" s="962"/>
      <c r="R17" s="29"/>
    </row>
    <row r="18" spans="1:18" s="24" customFormat="1" ht="12.75">
      <c r="A18" s="963" t="s">
        <v>5676</v>
      </c>
      <c r="B18" s="963" t="s">
        <v>2834</v>
      </c>
      <c r="C18" s="963" t="s">
        <v>5677</v>
      </c>
      <c r="D18" s="955"/>
      <c r="E18" s="955"/>
      <c r="F18" s="955"/>
      <c r="G18" s="964">
        <v>1241.2</v>
      </c>
      <c r="H18" s="957"/>
      <c r="I18" s="958"/>
      <c r="J18" s="959"/>
      <c r="K18" s="960"/>
      <c r="L18" s="960"/>
      <c r="M18" s="949" t="s">
        <v>138</v>
      </c>
      <c r="N18" s="950" t="s">
        <v>5694</v>
      </c>
      <c r="O18" s="950" t="s">
        <v>136</v>
      </c>
      <c r="P18" s="1040" t="s">
        <v>5711</v>
      </c>
      <c r="Q18" s="962"/>
      <c r="R18" s="29"/>
    </row>
    <row r="19" spans="1:18" s="24" customFormat="1" ht="12.75">
      <c r="A19" s="963" t="s">
        <v>5676</v>
      </c>
      <c r="B19" s="963" t="s">
        <v>2834</v>
      </c>
      <c r="C19" s="963" t="s">
        <v>5678</v>
      </c>
      <c r="D19" s="955"/>
      <c r="E19" s="955"/>
      <c r="F19" s="955"/>
      <c r="G19" s="964">
        <v>1241.2</v>
      </c>
      <c r="H19" s="957"/>
      <c r="I19" s="958"/>
      <c r="J19" s="959"/>
      <c r="K19" s="960"/>
      <c r="L19" s="960"/>
      <c r="M19" s="949" t="s">
        <v>138</v>
      </c>
      <c r="N19" s="950" t="s">
        <v>5695</v>
      </c>
      <c r="O19" s="950" t="s">
        <v>136</v>
      </c>
      <c r="P19" s="1040" t="s">
        <v>5711</v>
      </c>
      <c r="Q19" s="962"/>
      <c r="R19" s="29"/>
    </row>
    <row r="20" spans="1:18" s="24" customFormat="1" ht="12.75">
      <c r="A20" s="963" t="s">
        <v>5676</v>
      </c>
      <c r="B20" s="963" t="s">
        <v>2834</v>
      </c>
      <c r="C20" s="963" t="s">
        <v>5679</v>
      </c>
      <c r="D20" s="955"/>
      <c r="E20" s="955"/>
      <c r="F20" s="955"/>
      <c r="G20" s="964">
        <v>1241.2</v>
      </c>
      <c r="H20" s="957"/>
      <c r="I20" s="958"/>
      <c r="J20" s="959"/>
      <c r="K20" s="960"/>
      <c r="L20" s="960"/>
      <c r="M20" s="949" t="s">
        <v>138</v>
      </c>
      <c r="N20" s="950" t="s">
        <v>5696</v>
      </c>
      <c r="O20" s="950" t="s">
        <v>457</v>
      </c>
      <c r="P20" s="1040" t="s">
        <v>5711</v>
      </c>
      <c r="Q20" s="962"/>
      <c r="R20" s="29"/>
    </row>
    <row r="21" spans="1:18" s="24" customFormat="1" ht="12.75">
      <c r="A21" s="963" t="s">
        <v>5682</v>
      </c>
      <c r="B21" s="963" t="s">
        <v>2834</v>
      </c>
      <c r="C21" s="963" t="s">
        <v>5683</v>
      </c>
      <c r="D21" s="955"/>
      <c r="E21" s="955"/>
      <c r="F21" s="955"/>
      <c r="G21" s="964">
        <v>1241.2</v>
      </c>
      <c r="H21" s="957"/>
      <c r="I21" s="958"/>
      <c r="J21" s="959"/>
      <c r="K21" s="960"/>
      <c r="L21" s="960"/>
      <c r="M21" s="949" t="s">
        <v>138</v>
      </c>
      <c r="N21" s="950" t="s">
        <v>5697</v>
      </c>
      <c r="O21" s="950" t="s">
        <v>1136</v>
      </c>
      <c r="P21" s="1040" t="s">
        <v>5712</v>
      </c>
      <c r="Q21" s="962"/>
      <c r="R21" s="29"/>
    </row>
    <row r="22" spans="1:18" s="24" customFormat="1" ht="12.75">
      <c r="A22" s="963" t="s">
        <v>5682</v>
      </c>
      <c r="B22" s="963" t="s">
        <v>2834</v>
      </c>
      <c r="C22" s="963" t="s">
        <v>5684</v>
      </c>
      <c r="D22" s="955"/>
      <c r="E22" s="955"/>
      <c r="F22" s="955"/>
      <c r="G22" s="964">
        <v>1241.2</v>
      </c>
      <c r="H22" s="957"/>
      <c r="I22" s="958"/>
      <c r="J22" s="959"/>
      <c r="K22" s="960"/>
      <c r="L22" s="960"/>
      <c r="M22" s="949" t="s">
        <v>138</v>
      </c>
      <c r="N22" s="950" t="s">
        <v>5698</v>
      </c>
      <c r="O22" s="950" t="s">
        <v>1136</v>
      </c>
      <c r="P22" s="1040" t="s">
        <v>5712</v>
      </c>
      <c r="Q22" s="962"/>
      <c r="R22" s="29"/>
    </row>
    <row r="23" spans="1:18" s="24" customFormat="1" ht="12.75">
      <c r="A23" s="963" t="s">
        <v>5682</v>
      </c>
      <c r="B23" s="963" t="s">
        <v>2834</v>
      </c>
      <c r="C23" s="963" t="s">
        <v>5685</v>
      </c>
      <c r="D23" s="955"/>
      <c r="E23" s="955"/>
      <c r="F23" s="955"/>
      <c r="G23" s="964">
        <v>1241.2</v>
      </c>
      <c r="H23" s="957"/>
      <c r="I23" s="958"/>
      <c r="J23" s="959"/>
      <c r="K23" s="960"/>
      <c r="L23" s="960"/>
      <c r="M23" s="949" t="s">
        <v>138</v>
      </c>
      <c r="N23" s="950" t="s">
        <v>5699</v>
      </c>
      <c r="O23" s="950" t="s">
        <v>457</v>
      </c>
      <c r="P23" s="1040" t="s">
        <v>5712</v>
      </c>
      <c r="Q23" s="962"/>
      <c r="R23" s="29"/>
    </row>
    <row r="24" spans="1:18" s="24" customFormat="1" ht="12.75">
      <c r="A24" s="963" t="s">
        <v>5665</v>
      </c>
      <c r="B24" s="963" t="s">
        <v>2834</v>
      </c>
      <c r="C24" s="963" t="s">
        <v>5686</v>
      </c>
      <c r="D24" s="955"/>
      <c r="E24" s="955"/>
      <c r="F24" s="955"/>
      <c r="G24" s="964">
        <v>1241.2</v>
      </c>
      <c r="H24" s="957"/>
      <c r="I24" s="958"/>
      <c r="J24" s="959"/>
      <c r="K24" s="960"/>
      <c r="L24" s="960"/>
      <c r="M24" s="949" t="s">
        <v>138</v>
      </c>
      <c r="N24" s="950" t="s">
        <v>5700</v>
      </c>
      <c r="O24" s="950" t="s">
        <v>390</v>
      </c>
      <c r="P24" s="1040" t="s">
        <v>5713</v>
      </c>
      <c r="Q24" s="962"/>
      <c r="R24" s="29"/>
    </row>
    <row r="25" spans="1:18" s="24" customFormat="1" ht="12.75">
      <c r="A25" s="968" t="s">
        <v>5664</v>
      </c>
      <c r="B25" s="968" t="s">
        <v>2834</v>
      </c>
      <c r="C25" s="969" t="s">
        <v>5163</v>
      </c>
      <c r="D25" s="955"/>
      <c r="E25" s="955"/>
      <c r="F25" s="955"/>
      <c r="G25" s="994">
        <v>13500.08</v>
      </c>
      <c r="H25" s="957"/>
      <c r="I25" s="958"/>
      <c r="J25" s="959"/>
      <c r="K25" s="960"/>
      <c r="L25" s="960"/>
      <c r="M25" s="949" t="s">
        <v>138</v>
      </c>
      <c r="N25" s="950" t="s">
        <v>5221</v>
      </c>
      <c r="O25" s="950" t="s">
        <v>3895</v>
      </c>
      <c r="P25" s="1040" t="s">
        <v>5710</v>
      </c>
      <c r="Q25" s="962"/>
      <c r="R25" s="29"/>
    </row>
    <row r="26" spans="1:18" s="24" customFormat="1" ht="12.75">
      <c r="A26" s="968" t="s">
        <v>5664</v>
      </c>
      <c r="B26" s="968" t="s">
        <v>2834</v>
      </c>
      <c r="C26" s="969" t="s">
        <v>5669</v>
      </c>
      <c r="D26" s="955"/>
      <c r="E26" s="955"/>
      <c r="F26" s="955"/>
      <c r="G26" s="994">
        <v>4499.6400000000003</v>
      </c>
      <c r="H26" s="957"/>
      <c r="I26" s="958"/>
      <c r="J26" s="959"/>
      <c r="K26" s="960"/>
      <c r="L26" s="960"/>
      <c r="M26" s="949" t="s">
        <v>138</v>
      </c>
      <c r="N26" s="950" t="s">
        <v>5514</v>
      </c>
      <c r="O26" s="950" t="s">
        <v>2905</v>
      </c>
      <c r="P26" s="1040" t="s">
        <v>5710</v>
      </c>
      <c r="Q26" s="962"/>
      <c r="R26" s="29"/>
    </row>
    <row r="27" spans="1:18" s="24" customFormat="1" ht="12.75">
      <c r="A27" s="968" t="s">
        <v>5664</v>
      </c>
      <c r="B27" s="968" t="s">
        <v>2834</v>
      </c>
      <c r="C27" s="970" t="s">
        <v>5666</v>
      </c>
      <c r="D27" s="955"/>
      <c r="E27" s="955"/>
      <c r="F27" s="955"/>
      <c r="G27" s="994">
        <v>4499.6400000000003</v>
      </c>
      <c r="H27" s="957" t="s">
        <v>139</v>
      </c>
      <c r="I27" s="958"/>
      <c r="J27" s="959"/>
      <c r="K27" s="960"/>
      <c r="L27" s="960"/>
      <c r="M27" s="949" t="s">
        <v>138</v>
      </c>
      <c r="N27" s="950" t="s">
        <v>5509</v>
      </c>
      <c r="O27" s="950" t="s">
        <v>2905</v>
      </c>
      <c r="P27" s="1040" t="s">
        <v>5710</v>
      </c>
      <c r="Q27" s="962"/>
      <c r="R27" s="29"/>
    </row>
    <row r="28" spans="1:18" s="24" customFormat="1" ht="12.75">
      <c r="A28" s="968" t="s">
        <v>5664</v>
      </c>
      <c r="B28" s="968" t="s">
        <v>2834</v>
      </c>
      <c r="C28" s="969" t="s">
        <v>4930</v>
      </c>
      <c r="D28" s="955"/>
      <c r="E28" s="955"/>
      <c r="F28" s="955"/>
      <c r="G28" s="994">
        <v>4499.6400000000003</v>
      </c>
      <c r="H28" s="957"/>
      <c r="I28" s="958"/>
      <c r="J28" s="959"/>
      <c r="K28" s="960"/>
      <c r="L28" s="960"/>
      <c r="M28" s="949" t="s">
        <v>138</v>
      </c>
      <c r="N28" s="950" t="s">
        <v>4944</v>
      </c>
      <c r="O28" s="950" t="s">
        <v>2905</v>
      </c>
      <c r="P28" s="1040" t="s">
        <v>5710</v>
      </c>
      <c r="Q28" s="962"/>
      <c r="R28" s="29"/>
    </row>
    <row r="29" spans="1:18" s="24" customFormat="1" ht="12.75">
      <c r="A29" s="968" t="s">
        <v>5676</v>
      </c>
      <c r="B29" s="968" t="s">
        <v>2834</v>
      </c>
      <c r="C29" s="968" t="s">
        <v>5667</v>
      </c>
      <c r="D29" s="955"/>
      <c r="E29" s="955"/>
      <c r="F29" s="955"/>
      <c r="G29" s="994">
        <v>4499.6400000000003</v>
      </c>
      <c r="H29" s="957" t="s">
        <v>140</v>
      </c>
      <c r="I29" s="958"/>
      <c r="J29" s="959"/>
      <c r="K29" s="960"/>
      <c r="L29" s="960"/>
      <c r="M29" s="949" t="s">
        <v>138</v>
      </c>
      <c r="N29" s="950" t="s">
        <v>5515</v>
      </c>
      <c r="O29" s="950" t="s">
        <v>2905</v>
      </c>
      <c r="P29" s="1040" t="s">
        <v>5711</v>
      </c>
      <c r="Q29" s="962"/>
      <c r="R29" s="29"/>
    </row>
    <row r="30" spans="1:18" s="24" customFormat="1" ht="12.75">
      <c r="A30" s="968" t="s">
        <v>5676</v>
      </c>
      <c r="B30" s="968" t="s">
        <v>2834</v>
      </c>
      <c r="C30" s="970" t="s">
        <v>5681</v>
      </c>
      <c r="D30" s="955"/>
      <c r="E30" s="955"/>
      <c r="F30" s="955"/>
      <c r="G30" s="994">
        <v>4499.6400000000003</v>
      </c>
      <c r="H30" s="957"/>
      <c r="I30" s="958"/>
      <c r="J30" s="959"/>
      <c r="K30" s="960"/>
      <c r="L30" s="960"/>
      <c r="M30" s="949" t="s">
        <v>138</v>
      </c>
      <c r="N30" s="950" t="s">
        <v>5701</v>
      </c>
      <c r="O30" s="950" t="s">
        <v>2905</v>
      </c>
      <c r="P30" s="1040" t="s">
        <v>5711</v>
      </c>
      <c r="Q30" s="962"/>
      <c r="R30" s="29"/>
    </row>
    <row r="31" spans="1:18" s="24" customFormat="1" ht="12.75">
      <c r="A31" s="968" t="s">
        <v>5668</v>
      </c>
      <c r="B31" s="968" t="s">
        <v>2834</v>
      </c>
      <c r="C31" s="970" t="s">
        <v>4630</v>
      </c>
      <c r="D31" s="955"/>
      <c r="E31" s="955"/>
      <c r="F31" s="955"/>
      <c r="G31" s="994">
        <v>4499.6400000000003</v>
      </c>
      <c r="H31" s="957" t="s">
        <v>142</v>
      </c>
      <c r="I31" s="958"/>
      <c r="J31" s="959"/>
      <c r="K31" s="960"/>
      <c r="L31" s="960"/>
      <c r="M31" s="949" t="s">
        <v>138</v>
      </c>
      <c r="N31" s="950" t="s">
        <v>4688</v>
      </c>
      <c r="O31" s="950" t="s">
        <v>2905</v>
      </c>
      <c r="P31" s="1040" t="s">
        <v>5714</v>
      </c>
      <c r="Q31" s="962"/>
      <c r="R31" s="29"/>
    </row>
    <row r="32" spans="1:18" s="24" customFormat="1" ht="12.75">
      <c r="A32" s="968" t="s">
        <v>5668</v>
      </c>
      <c r="B32" s="968" t="s">
        <v>2834</v>
      </c>
      <c r="C32" s="970" t="s">
        <v>5687</v>
      </c>
      <c r="D32" s="955"/>
      <c r="E32" s="955"/>
      <c r="F32" s="955"/>
      <c r="G32" s="994">
        <v>4499.6400000000003</v>
      </c>
      <c r="H32" s="957"/>
      <c r="I32" s="958"/>
      <c r="J32" s="959"/>
      <c r="K32" s="960"/>
      <c r="L32" s="960"/>
      <c r="M32" s="949" t="s">
        <v>138</v>
      </c>
      <c r="N32" s="950" t="s">
        <v>5506</v>
      </c>
      <c r="O32" s="950" t="s">
        <v>2905</v>
      </c>
      <c r="P32" s="1040" t="s">
        <v>5714</v>
      </c>
      <c r="Q32" s="962"/>
      <c r="R32" s="29"/>
    </row>
    <row r="33" spans="1:18" s="24" customFormat="1" ht="12.75">
      <c r="A33" s="968" t="s">
        <v>5665</v>
      </c>
      <c r="B33" s="968" t="s">
        <v>2834</v>
      </c>
      <c r="C33" s="970" t="s">
        <v>4505</v>
      </c>
      <c r="D33" s="955"/>
      <c r="E33" s="955"/>
      <c r="F33" s="955"/>
      <c r="G33" s="994">
        <v>7200.12</v>
      </c>
      <c r="H33" s="957"/>
      <c r="I33" s="958"/>
      <c r="J33" s="959"/>
      <c r="K33" s="960"/>
      <c r="L33" s="960"/>
      <c r="M33" s="949" t="s">
        <v>138</v>
      </c>
      <c r="N33" s="950" t="s">
        <v>4544</v>
      </c>
      <c r="O33" s="950" t="s">
        <v>2905</v>
      </c>
      <c r="P33" s="1040" t="s">
        <v>5713</v>
      </c>
      <c r="Q33" s="962"/>
      <c r="R33" s="29"/>
    </row>
    <row r="34" spans="1:18" s="24" customFormat="1" ht="12.75">
      <c r="A34" s="968" t="s">
        <v>5668</v>
      </c>
      <c r="B34" s="968" t="s">
        <v>2834</v>
      </c>
      <c r="C34" s="970" t="s">
        <v>4619</v>
      </c>
      <c r="D34" s="965"/>
      <c r="E34" s="965"/>
      <c r="F34" s="965"/>
      <c r="G34" s="994">
        <v>7200.12</v>
      </c>
      <c r="H34" s="957"/>
      <c r="I34" s="958"/>
      <c r="J34" s="959"/>
      <c r="K34" s="960"/>
      <c r="L34" s="960"/>
      <c r="M34" s="949" t="s">
        <v>138</v>
      </c>
      <c r="N34" s="950" t="s">
        <v>4677</v>
      </c>
      <c r="O34" s="950" t="s">
        <v>2905</v>
      </c>
      <c r="P34" s="1040" t="s">
        <v>5714</v>
      </c>
      <c r="Q34" s="962"/>
      <c r="R34" s="29"/>
    </row>
    <row r="35" spans="1:18" s="24" customFormat="1" ht="12.75">
      <c r="A35" s="968" t="s">
        <v>5664</v>
      </c>
      <c r="B35" s="968" t="s">
        <v>2834</v>
      </c>
      <c r="C35" s="969" t="s">
        <v>5670</v>
      </c>
      <c r="D35" s="965"/>
      <c r="E35" s="965"/>
      <c r="F35" s="965"/>
      <c r="G35" s="994">
        <v>9100.2000000000007</v>
      </c>
      <c r="H35" s="957"/>
      <c r="I35" s="958"/>
      <c r="J35" s="959"/>
      <c r="K35" s="960"/>
      <c r="L35" s="960"/>
      <c r="M35" s="949" t="s">
        <v>138</v>
      </c>
      <c r="N35" s="950" t="s">
        <v>5702</v>
      </c>
      <c r="O35" s="950" t="s">
        <v>136</v>
      </c>
      <c r="P35" s="1040" t="s">
        <v>5710</v>
      </c>
      <c r="Q35" s="962"/>
      <c r="R35" s="29"/>
    </row>
    <row r="36" spans="1:18" s="24" customFormat="1" ht="12.75">
      <c r="A36" s="968" t="s">
        <v>5664</v>
      </c>
      <c r="B36" s="968" t="s">
        <v>2834</v>
      </c>
      <c r="C36" s="969" t="s">
        <v>4745</v>
      </c>
      <c r="D36" s="965"/>
      <c r="E36" s="965"/>
      <c r="F36" s="965"/>
      <c r="G36" s="994">
        <v>9100.2000000000007</v>
      </c>
      <c r="H36" s="957"/>
      <c r="I36" s="958"/>
      <c r="J36" s="959"/>
      <c r="K36" s="960"/>
      <c r="L36" s="960"/>
      <c r="M36" s="949" t="s">
        <v>138</v>
      </c>
      <c r="N36" s="950" t="s">
        <v>4794</v>
      </c>
      <c r="O36" s="950" t="s">
        <v>136</v>
      </c>
      <c r="P36" s="1040" t="s">
        <v>5710</v>
      </c>
      <c r="Q36" s="962"/>
      <c r="R36" s="29"/>
    </row>
    <row r="37" spans="1:18" s="24" customFormat="1" ht="12.75">
      <c r="A37" s="968" t="s">
        <v>5665</v>
      </c>
      <c r="B37" s="968" t="s">
        <v>2834</v>
      </c>
      <c r="C37" s="968" t="s">
        <v>3556</v>
      </c>
      <c r="D37" s="966"/>
      <c r="E37" s="966"/>
      <c r="F37" s="966"/>
      <c r="G37" s="994">
        <v>9100.2000000000007</v>
      </c>
      <c r="H37" s="967" t="s">
        <v>135</v>
      </c>
      <c r="I37" s="958"/>
      <c r="J37" s="959"/>
      <c r="K37" s="960"/>
      <c r="L37" s="960"/>
      <c r="M37" s="949" t="s">
        <v>138</v>
      </c>
      <c r="N37" s="950" t="s">
        <v>3593</v>
      </c>
      <c r="O37" s="950" t="s">
        <v>136</v>
      </c>
      <c r="P37" s="1040" t="s">
        <v>5713</v>
      </c>
      <c r="Q37" s="962"/>
      <c r="R37" s="29"/>
    </row>
    <row r="38" spans="1:18" s="24" customFormat="1" ht="12.75">
      <c r="A38" s="968" t="s">
        <v>5676</v>
      </c>
      <c r="B38" s="968" t="s">
        <v>2834</v>
      </c>
      <c r="C38" s="970" t="s">
        <v>4595</v>
      </c>
      <c r="D38" s="966"/>
      <c r="E38" s="966"/>
      <c r="F38" s="966"/>
      <c r="G38" s="994">
        <v>9459.7999999999993</v>
      </c>
      <c r="H38" s="967"/>
      <c r="I38" s="958"/>
      <c r="J38" s="959"/>
      <c r="K38" s="960"/>
      <c r="L38" s="960"/>
      <c r="M38" s="949" t="s">
        <v>138</v>
      </c>
      <c r="N38" s="950" t="s">
        <v>4654</v>
      </c>
      <c r="O38" s="950" t="s">
        <v>136</v>
      </c>
      <c r="P38" s="1040" t="s">
        <v>5711</v>
      </c>
      <c r="Q38" s="962"/>
      <c r="R38" s="29"/>
    </row>
    <row r="39" spans="1:18" s="24" customFormat="1" ht="12.75">
      <c r="A39" s="968" t="s">
        <v>5668</v>
      </c>
      <c r="B39" s="968" t="s">
        <v>2834</v>
      </c>
      <c r="C39" s="970" t="s">
        <v>3179</v>
      </c>
      <c r="D39" s="966"/>
      <c r="E39" s="966"/>
      <c r="F39" s="966"/>
      <c r="G39" s="994">
        <v>11699.76</v>
      </c>
      <c r="H39" s="967"/>
      <c r="I39" s="958"/>
      <c r="J39" s="959"/>
      <c r="K39" s="960"/>
      <c r="L39" s="960"/>
      <c r="M39" s="949" t="s">
        <v>138</v>
      </c>
      <c r="N39" s="950" t="s">
        <v>3236</v>
      </c>
      <c r="O39" s="950" t="s">
        <v>2905</v>
      </c>
      <c r="P39" s="1040" t="s">
        <v>5714</v>
      </c>
      <c r="Q39" s="962"/>
      <c r="R39" s="29"/>
    </row>
    <row r="40" spans="1:18" s="24" customFormat="1" ht="12.75">
      <c r="A40" s="968" t="s">
        <v>5676</v>
      </c>
      <c r="B40" s="968" t="s">
        <v>2834</v>
      </c>
      <c r="C40" s="968" t="s">
        <v>5680</v>
      </c>
      <c r="D40" s="966"/>
      <c r="E40" s="966"/>
      <c r="F40" s="966"/>
      <c r="G40" s="994">
        <v>12333.12</v>
      </c>
      <c r="H40" s="967"/>
      <c r="I40" s="958"/>
      <c r="J40" s="959"/>
      <c r="K40" s="960"/>
      <c r="L40" s="960"/>
      <c r="M40" s="949" t="s">
        <v>138</v>
      </c>
      <c r="N40" s="950" t="s">
        <v>5703</v>
      </c>
      <c r="O40" s="950" t="s">
        <v>457</v>
      </c>
      <c r="P40" s="1040" t="s">
        <v>5711</v>
      </c>
      <c r="Q40" s="962"/>
      <c r="R40" s="29"/>
    </row>
    <row r="41" spans="1:18" s="24" customFormat="1" ht="12.75">
      <c r="A41" s="968" t="s">
        <v>5676</v>
      </c>
      <c r="B41" s="968" t="s">
        <v>2834</v>
      </c>
      <c r="C41" s="970" t="s">
        <v>4606</v>
      </c>
      <c r="D41" s="966"/>
      <c r="E41" s="966"/>
      <c r="F41" s="966"/>
      <c r="G41" s="994">
        <v>12333.12</v>
      </c>
      <c r="H41" s="967"/>
      <c r="I41" s="958"/>
      <c r="J41" s="959"/>
      <c r="K41" s="960"/>
      <c r="L41" s="960"/>
      <c r="M41" s="949" t="s">
        <v>138</v>
      </c>
      <c r="N41" s="950" t="s">
        <v>4665</v>
      </c>
      <c r="O41" s="950" t="s">
        <v>457</v>
      </c>
      <c r="P41" s="1040" t="s">
        <v>5711</v>
      </c>
      <c r="Q41" s="962"/>
      <c r="R41" s="29"/>
    </row>
    <row r="42" spans="1:18" s="24" customFormat="1" ht="12.75">
      <c r="A42" s="968" t="s">
        <v>5664</v>
      </c>
      <c r="B42" s="968" t="s">
        <v>2834</v>
      </c>
      <c r="C42" s="968" t="s">
        <v>3856</v>
      </c>
      <c r="D42" s="966"/>
      <c r="E42" s="966"/>
      <c r="F42" s="966"/>
      <c r="G42" s="994">
        <v>13366.68</v>
      </c>
      <c r="H42" s="967" t="s">
        <v>133</v>
      </c>
      <c r="I42" s="958"/>
      <c r="J42" s="959"/>
      <c r="K42" s="960"/>
      <c r="L42" s="960"/>
      <c r="M42" s="949" t="s">
        <v>138</v>
      </c>
      <c r="N42" s="950" t="s">
        <v>5645</v>
      </c>
      <c r="O42" s="950" t="s">
        <v>3895</v>
      </c>
      <c r="P42" s="1040" t="s">
        <v>5710</v>
      </c>
      <c r="Q42" s="962"/>
      <c r="R42" s="29"/>
    </row>
    <row r="43" spans="1:18" s="24" customFormat="1" ht="12.75">
      <c r="A43" s="968" t="s">
        <v>5664</v>
      </c>
      <c r="B43" s="968" t="s">
        <v>2834</v>
      </c>
      <c r="C43" s="969" t="s">
        <v>5164</v>
      </c>
      <c r="D43" s="966"/>
      <c r="E43" s="966"/>
      <c r="F43" s="966"/>
      <c r="G43" s="994">
        <v>13500.08</v>
      </c>
      <c r="H43" s="967"/>
      <c r="I43" s="958"/>
      <c r="J43" s="959"/>
      <c r="K43" s="960"/>
      <c r="L43" s="960"/>
      <c r="M43" s="949" t="s">
        <v>138</v>
      </c>
      <c r="N43" s="950" t="s">
        <v>5222</v>
      </c>
      <c r="O43" s="950" t="s">
        <v>3895</v>
      </c>
      <c r="P43" s="1040" t="s">
        <v>5710</v>
      </c>
      <c r="Q43" s="962"/>
      <c r="R43" s="29"/>
    </row>
    <row r="44" spans="1:18" s="24" customFormat="1" ht="12.75">
      <c r="A44" s="968" t="s">
        <v>5676</v>
      </c>
      <c r="B44" s="968" t="s">
        <v>2834</v>
      </c>
      <c r="C44" s="970" t="s">
        <v>4980</v>
      </c>
      <c r="D44" s="966"/>
      <c r="E44" s="966"/>
      <c r="F44" s="966"/>
      <c r="G44" s="994">
        <v>13500.08</v>
      </c>
      <c r="H44" s="967" t="s">
        <v>137</v>
      </c>
      <c r="I44" s="958"/>
      <c r="J44" s="959"/>
      <c r="K44" s="960"/>
      <c r="L44" s="960"/>
      <c r="M44" s="949" t="s">
        <v>138</v>
      </c>
      <c r="N44" s="950" t="s">
        <v>5029</v>
      </c>
      <c r="O44" s="950" t="s">
        <v>141</v>
      </c>
      <c r="P44" s="1040" t="s">
        <v>5713</v>
      </c>
      <c r="Q44" s="962"/>
      <c r="R44" s="29"/>
    </row>
    <row r="45" spans="1:18" s="24" customFormat="1" ht="12.75">
      <c r="A45" s="968" t="s">
        <v>5665</v>
      </c>
      <c r="B45" s="968" t="s">
        <v>2834</v>
      </c>
      <c r="C45" s="968" t="s">
        <v>4980</v>
      </c>
      <c r="D45" s="966"/>
      <c r="E45" s="966"/>
      <c r="F45" s="966"/>
      <c r="G45" s="994">
        <v>13500.08</v>
      </c>
      <c r="H45" s="967" t="s">
        <v>137</v>
      </c>
      <c r="I45" s="958"/>
      <c r="J45" s="959"/>
      <c r="K45" s="960"/>
      <c r="L45" s="960"/>
      <c r="M45" s="949" t="s">
        <v>138</v>
      </c>
      <c r="N45" s="950" t="s">
        <v>5029</v>
      </c>
      <c r="O45" s="950" t="s">
        <v>141</v>
      </c>
      <c r="P45" s="1040" t="s">
        <v>5711</v>
      </c>
      <c r="Q45" s="962"/>
      <c r="R45" s="29"/>
    </row>
    <row r="46" spans="1:18" s="24" customFormat="1" ht="12.75">
      <c r="A46" s="968" t="s">
        <v>5664</v>
      </c>
      <c r="B46" s="968" t="s">
        <v>2834</v>
      </c>
      <c r="C46" s="969" t="s">
        <v>5671</v>
      </c>
      <c r="D46" s="966"/>
      <c r="E46" s="966"/>
      <c r="F46" s="966"/>
      <c r="G46" s="994">
        <v>14316.72</v>
      </c>
      <c r="H46" s="967"/>
      <c r="I46" s="958"/>
      <c r="J46" s="959"/>
      <c r="K46" s="960"/>
      <c r="L46" s="960"/>
      <c r="M46" s="949" t="s">
        <v>138</v>
      </c>
      <c r="N46" s="950" t="s">
        <v>5704</v>
      </c>
      <c r="O46" s="950" t="s">
        <v>457</v>
      </c>
      <c r="P46" s="1040" t="s">
        <v>5710</v>
      </c>
      <c r="Q46" s="962"/>
      <c r="R46" s="29"/>
    </row>
    <row r="47" spans="1:18" s="24" customFormat="1" ht="12.75">
      <c r="A47" s="968" t="s">
        <v>5676</v>
      </c>
      <c r="B47" s="968" t="s">
        <v>2834</v>
      </c>
      <c r="C47" s="970" t="s">
        <v>4869</v>
      </c>
      <c r="D47" s="966"/>
      <c r="E47" s="966"/>
      <c r="F47" s="966"/>
      <c r="G47" s="994">
        <v>35999.440000000002</v>
      </c>
      <c r="H47" s="967"/>
      <c r="I47" s="958"/>
      <c r="J47" s="959"/>
      <c r="K47" s="960"/>
      <c r="L47" s="960"/>
      <c r="M47" s="949" t="s">
        <v>138</v>
      </c>
      <c r="N47" s="950" t="s">
        <v>4889</v>
      </c>
      <c r="O47" s="950" t="s">
        <v>390</v>
      </c>
      <c r="P47" s="1040" t="s">
        <v>5711</v>
      </c>
      <c r="Q47" s="962"/>
      <c r="R47" s="29"/>
    </row>
    <row r="48" spans="1:18" s="24" customFormat="1" ht="12.75">
      <c r="A48" s="995" t="s">
        <v>5665</v>
      </c>
      <c r="B48" s="995" t="s">
        <v>2770</v>
      </c>
      <c r="C48" s="995">
        <v>200028</v>
      </c>
      <c r="D48" s="966"/>
      <c r="E48" s="966"/>
      <c r="F48" s="966"/>
      <c r="G48" s="996">
        <v>-11188.85</v>
      </c>
      <c r="H48" s="967"/>
      <c r="I48" s="958"/>
      <c r="J48" s="959"/>
      <c r="K48" s="960"/>
      <c r="L48" s="960"/>
      <c r="M48" s="949" t="s">
        <v>138</v>
      </c>
      <c r="N48" s="950"/>
      <c r="O48" s="950"/>
      <c r="P48" s="1040" t="s">
        <v>5715</v>
      </c>
      <c r="Q48" s="962"/>
      <c r="R48" s="29"/>
    </row>
    <row r="49" spans="1:18" s="24" customFormat="1" ht="12.75">
      <c r="A49" s="995" t="s">
        <v>5665</v>
      </c>
      <c r="B49" s="995" t="s">
        <v>2770</v>
      </c>
      <c r="C49" s="995">
        <v>200028</v>
      </c>
      <c r="D49" s="966"/>
      <c r="E49" s="966"/>
      <c r="F49" s="966"/>
      <c r="G49" s="996">
        <v>-11373.45</v>
      </c>
      <c r="H49" s="967"/>
      <c r="I49" s="958"/>
      <c r="J49" s="959"/>
      <c r="K49" s="960"/>
      <c r="L49" s="960"/>
      <c r="M49" s="949" t="s">
        <v>138</v>
      </c>
      <c r="N49" s="950"/>
      <c r="O49" s="950"/>
      <c r="P49" s="1040" t="s">
        <v>5716</v>
      </c>
      <c r="Q49" s="962"/>
      <c r="R49" s="29"/>
    </row>
    <row r="50" spans="1:18" s="24" customFormat="1" ht="12.75">
      <c r="A50" s="995" t="s">
        <v>5665</v>
      </c>
      <c r="B50" s="995" t="s">
        <v>2770</v>
      </c>
      <c r="C50" s="995">
        <v>200028</v>
      </c>
      <c r="D50" s="966"/>
      <c r="E50" s="966"/>
      <c r="F50" s="966"/>
      <c r="G50" s="995">
        <v>-870</v>
      </c>
      <c r="H50" s="967"/>
      <c r="I50" s="958"/>
      <c r="J50" s="959"/>
      <c r="K50" s="960"/>
      <c r="L50" s="960"/>
      <c r="M50" s="949" t="s">
        <v>138</v>
      </c>
      <c r="N50" s="950"/>
      <c r="O50" s="950"/>
      <c r="P50" s="1040" t="s">
        <v>5717</v>
      </c>
      <c r="Q50" s="962"/>
      <c r="R50" s="29"/>
    </row>
    <row r="51" spans="1:18" s="24" customFormat="1" ht="12.75">
      <c r="A51" s="995" t="s">
        <v>5665</v>
      </c>
      <c r="B51" s="995" t="s">
        <v>2770</v>
      </c>
      <c r="C51" s="995">
        <v>200028</v>
      </c>
      <c r="D51" s="966"/>
      <c r="E51" s="966"/>
      <c r="F51" s="966"/>
      <c r="G51" s="996">
        <v>-5428.28</v>
      </c>
      <c r="H51" s="967"/>
      <c r="I51" s="958"/>
      <c r="J51" s="959"/>
      <c r="K51" s="960"/>
      <c r="L51" s="960"/>
      <c r="M51" s="949" t="s">
        <v>138</v>
      </c>
      <c r="N51" s="950"/>
      <c r="O51" s="950"/>
      <c r="P51" s="1040" t="s">
        <v>5718</v>
      </c>
      <c r="Q51" s="962"/>
      <c r="R51" s="29"/>
    </row>
    <row r="52" spans="1:18" s="24" customFormat="1" ht="12.75">
      <c r="A52" s="995" t="s">
        <v>5665</v>
      </c>
      <c r="B52" s="995" t="s">
        <v>2770</v>
      </c>
      <c r="C52" s="995">
        <v>200028</v>
      </c>
      <c r="D52" s="966"/>
      <c r="E52" s="966"/>
      <c r="F52" s="966"/>
      <c r="G52" s="996">
        <v>-5428.28</v>
      </c>
      <c r="H52" s="967"/>
      <c r="I52" s="958"/>
      <c r="J52" s="959"/>
      <c r="K52" s="960"/>
      <c r="L52" s="960"/>
      <c r="M52" s="949" t="s">
        <v>138</v>
      </c>
      <c r="N52" s="950"/>
      <c r="O52" s="950"/>
      <c r="P52" s="1040" t="s">
        <v>5719</v>
      </c>
      <c r="Q52" s="962"/>
      <c r="R52" s="29"/>
    </row>
    <row r="53" spans="1:18" s="24" customFormat="1" ht="12.75">
      <c r="A53" s="975"/>
      <c r="B53" s="975"/>
      <c r="C53" s="975"/>
      <c r="D53" s="966"/>
      <c r="E53" s="966"/>
      <c r="F53" s="966"/>
      <c r="G53" s="976"/>
      <c r="H53" s="967"/>
      <c r="I53" s="958"/>
      <c r="J53" s="959"/>
      <c r="K53" s="960"/>
      <c r="L53" s="960"/>
      <c r="M53" s="949"/>
      <c r="N53" s="950"/>
      <c r="O53" s="950"/>
      <c r="P53" s="961"/>
      <c r="Q53" s="962"/>
      <c r="R53" s="29"/>
    </row>
    <row r="54" spans="1:18" s="24" customFormat="1" ht="12.75">
      <c r="A54" s="975"/>
      <c r="B54" s="975"/>
      <c r="C54" s="975"/>
      <c r="D54" s="966"/>
      <c r="E54" s="966"/>
      <c r="F54" s="966"/>
      <c r="G54" s="976"/>
      <c r="H54" s="967"/>
      <c r="I54" s="958"/>
      <c r="J54" s="959"/>
      <c r="K54" s="960"/>
      <c r="L54" s="960"/>
      <c r="M54" s="949"/>
      <c r="N54" s="950"/>
      <c r="O54" s="950"/>
      <c r="P54" s="961"/>
      <c r="Q54" s="962"/>
      <c r="R54" s="29"/>
    </row>
    <row r="55" spans="1:18" s="24" customFormat="1" ht="12.75">
      <c r="A55" s="975"/>
      <c r="B55" s="975"/>
      <c r="C55" s="975"/>
      <c r="D55" s="955"/>
      <c r="E55" s="955"/>
      <c r="F55" s="955"/>
      <c r="G55" s="976"/>
      <c r="H55" s="967"/>
      <c r="I55" s="958"/>
      <c r="J55" s="959"/>
      <c r="K55" s="960"/>
      <c r="L55" s="960"/>
      <c r="M55" s="949"/>
      <c r="N55" s="950"/>
      <c r="O55" s="950"/>
      <c r="P55" s="961"/>
      <c r="Q55" s="962"/>
      <c r="R55" s="29"/>
    </row>
    <row r="56" spans="1:18" s="24" customFormat="1" ht="13.5" thickBot="1">
      <c r="A56" s="499"/>
      <c r="B56" s="431"/>
      <c r="C56"/>
      <c r="D56" s="334"/>
      <c r="E56" s="333"/>
      <c r="F56" s="333"/>
      <c r="G56" s="2"/>
      <c r="H56" s="335"/>
      <c r="I56" s="399"/>
      <c r="J56" s="336"/>
      <c r="K56" s="337"/>
      <c r="L56" s="337"/>
      <c r="M56" s="338"/>
      <c r="N56" s="339"/>
      <c r="O56" s="339"/>
      <c r="P56" s="339"/>
      <c r="Q56" s="28"/>
      <c r="R56" s="29"/>
    </row>
    <row r="57" spans="1:18" s="32" customFormat="1" ht="12.75" thickBot="1">
      <c r="A57" s="39"/>
      <c r="B57" s="10"/>
      <c r="C57" s="10"/>
      <c r="D57" s="72">
        <f>SUM(D5:D56)</f>
        <v>0</v>
      </c>
      <c r="E57" s="10"/>
      <c r="F57" s="10"/>
      <c r="G57" s="72">
        <f>SUM(G5:G56)</f>
        <v>133892.57999999996</v>
      </c>
      <c r="H57" s="22"/>
      <c r="I57" s="72">
        <f>SUM(I5:I56)</f>
        <v>0</v>
      </c>
      <c r="J57" s="72">
        <f>SUM(J5:J56)</f>
        <v>0</v>
      </c>
      <c r="K57" s="36"/>
      <c r="L57" s="10"/>
      <c r="M57" s="34"/>
      <c r="N57" s="37" t="s">
        <v>223</v>
      </c>
      <c r="O57" s="38">
        <f>SUM(I57:K57)</f>
        <v>0</v>
      </c>
      <c r="Q57" s="33"/>
      <c r="R57" s="9"/>
    </row>
    <row r="58" spans="1:18" s="32" customFormat="1">
      <c r="A58" s="39"/>
      <c r="B58" s="10"/>
      <c r="C58" s="559"/>
      <c r="D58" s="10"/>
      <c r="E58" s="10"/>
      <c r="F58" s="10"/>
      <c r="G58" s="559"/>
      <c r="H58" s="22"/>
      <c r="I58" s="10"/>
      <c r="J58" s="10"/>
      <c r="K58" s="10"/>
      <c r="L58" s="10"/>
      <c r="M58" s="34"/>
      <c r="N58" s="35"/>
      <c r="O58" s="31"/>
      <c r="Q58" s="33"/>
      <c r="R58" s="9"/>
    </row>
    <row r="59" spans="1:18">
      <c r="G59" s="1045">
        <f>SUBTOTAL(9,G14:G24)</f>
        <v>13653.200000000003</v>
      </c>
    </row>
    <row r="60" spans="1:18">
      <c r="G60" s="1045">
        <f>+G59/1.16</f>
        <v>11770.000000000004</v>
      </c>
    </row>
  </sheetData>
  <autoFilter ref="A4:R57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topLeftCell="A21" workbookViewId="0">
      <selection activeCell="G1" sqref="G1:G48"/>
    </sheetView>
  </sheetViews>
  <sheetFormatPr baseColWidth="10" defaultRowHeight="12.75"/>
  <cols>
    <col min="6" max="6" width="19.7109375" bestFit="1" customWidth="1"/>
  </cols>
  <sheetData>
    <row r="1" spans="1:7">
      <c r="A1" s="343" t="s">
        <v>5664</v>
      </c>
      <c r="B1" s="343">
        <v>7300047279</v>
      </c>
      <c r="C1" s="343" t="s">
        <v>2730</v>
      </c>
      <c r="D1" s="343" t="s">
        <v>3856</v>
      </c>
      <c r="E1" s="343" t="s">
        <v>5340</v>
      </c>
      <c r="F1" s="343" t="s">
        <v>2731</v>
      </c>
      <c r="G1" s="344">
        <v>-13366.68</v>
      </c>
    </row>
    <row r="2" spans="1:7">
      <c r="A2" s="343" t="s">
        <v>5665</v>
      </c>
      <c r="B2" s="343">
        <v>7300047679</v>
      </c>
      <c r="C2" s="343" t="s">
        <v>2730</v>
      </c>
      <c r="D2" s="343" t="s">
        <v>3556</v>
      </c>
      <c r="E2" s="343" t="s">
        <v>4093</v>
      </c>
      <c r="F2" s="343" t="s">
        <v>2731</v>
      </c>
      <c r="G2" s="344">
        <v>-9000.44</v>
      </c>
    </row>
    <row r="3" spans="1:7">
      <c r="A3" s="343" t="s">
        <v>5665</v>
      </c>
      <c r="B3" s="343">
        <v>7300047680</v>
      </c>
      <c r="C3" s="343" t="s">
        <v>2730</v>
      </c>
      <c r="D3" s="343" t="s">
        <v>4980</v>
      </c>
      <c r="E3" s="343" t="s">
        <v>5340</v>
      </c>
      <c r="F3" s="343" t="s">
        <v>2731</v>
      </c>
      <c r="G3" s="344">
        <v>-13500.08</v>
      </c>
    </row>
    <row r="4" spans="1:7">
      <c r="A4" s="343" t="s">
        <v>5665</v>
      </c>
      <c r="B4" s="343">
        <v>7300047682</v>
      </c>
      <c r="C4" s="343" t="s">
        <v>2730</v>
      </c>
      <c r="D4" s="343" t="s">
        <v>5666</v>
      </c>
      <c r="E4" s="343" t="s">
        <v>5340</v>
      </c>
      <c r="F4" s="343" t="s">
        <v>2731</v>
      </c>
      <c r="G4" s="344">
        <v>-4499.6400000000003</v>
      </c>
    </row>
    <row r="5" spans="1:7">
      <c r="A5" s="343" t="s">
        <v>5665</v>
      </c>
      <c r="B5" s="343">
        <v>7300047683</v>
      </c>
      <c r="C5" s="343" t="s">
        <v>2730</v>
      </c>
      <c r="D5" s="343" t="s">
        <v>5667</v>
      </c>
      <c r="E5" s="343" t="s">
        <v>5340</v>
      </c>
      <c r="F5" s="343" t="s">
        <v>2731</v>
      </c>
      <c r="G5" s="344">
        <v>-4499.6400000000003</v>
      </c>
    </row>
    <row r="6" spans="1:7">
      <c r="A6" s="343" t="s">
        <v>5665</v>
      </c>
      <c r="B6" s="343">
        <v>7300047684</v>
      </c>
      <c r="C6" s="343" t="s">
        <v>2730</v>
      </c>
      <c r="D6" s="343" t="s">
        <v>4090</v>
      </c>
      <c r="E6" s="343" t="s">
        <v>5340</v>
      </c>
      <c r="F6" s="343" t="s">
        <v>2731</v>
      </c>
      <c r="G6" s="344">
        <v>-13366.68</v>
      </c>
    </row>
    <row r="7" spans="1:7">
      <c r="A7" s="343" t="s">
        <v>5668</v>
      </c>
      <c r="B7" s="343">
        <v>7300049084</v>
      </c>
      <c r="C7" s="343" t="s">
        <v>2730</v>
      </c>
      <c r="D7" s="343" t="s">
        <v>5130</v>
      </c>
      <c r="E7" s="343" t="s">
        <v>5122</v>
      </c>
      <c r="F7" s="343" t="s">
        <v>2731</v>
      </c>
      <c r="G7" s="344">
        <v>-11456.16</v>
      </c>
    </row>
    <row r="8" spans="1:7">
      <c r="A8" s="343" t="s">
        <v>5668</v>
      </c>
      <c r="B8" s="343">
        <v>7300049085</v>
      </c>
      <c r="C8" s="343" t="s">
        <v>2730</v>
      </c>
      <c r="D8" s="343" t="s">
        <v>4744</v>
      </c>
      <c r="E8" s="343" t="s">
        <v>5126</v>
      </c>
      <c r="F8" s="343" t="s">
        <v>2731</v>
      </c>
      <c r="G8" s="344">
        <v>-7990.08</v>
      </c>
    </row>
    <row r="9" spans="1:7">
      <c r="A9" s="343" t="s">
        <v>5668</v>
      </c>
      <c r="B9" s="343">
        <v>7300049087</v>
      </c>
      <c r="C9" s="343" t="s">
        <v>2730</v>
      </c>
      <c r="D9" s="343" t="s">
        <v>4630</v>
      </c>
      <c r="E9" s="343" t="s">
        <v>5340</v>
      </c>
      <c r="F9" s="343" t="s">
        <v>2731</v>
      </c>
      <c r="G9" s="344">
        <v>-4499.6400000000003</v>
      </c>
    </row>
    <row r="10" spans="1:7">
      <c r="A10" s="571" t="s">
        <v>5664</v>
      </c>
      <c r="B10" s="571">
        <v>7400249673</v>
      </c>
      <c r="C10" s="571" t="s">
        <v>2742</v>
      </c>
      <c r="D10" s="571" t="s">
        <v>5672</v>
      </c>
      <c r="E10" s="571" t="s">
        <v>157</v>
      </c>
      <c r="F10" s="571" t="s">
        <v>2834</v>
      </c>
      <c r="G10" s="572">
        <v>1241.2</v>
      </c>
    </row>
    <row r="11" spans="1:7">
      <c r="A11" s="571" t="s">
        <v>5664</v>
      </c>
      <c r="B11" s="571">
        <v>7400249676</v>
      </c>
      <c r="C11" s="571" t="s">
        <v>2742</v>
      </c>
      <c r="D11" s="571" t="s">
        <v>5673</v>
      </c>
      <c r="E11" s="571" t="s">
        <v>157</v>
      </c>
      <c r="F11" s="571" t="s">
        <v>2834</v>
      </c>
      <c r="G11" s="572">
        <v>1241.2</v>
      </c>
    </row>
    <row r="12" spans="1:7">
      <c r="A12" s="571" t="s">
        <v>5664</v>
      </c>
      <c r="B12" s="571">
        <v>7400249680</v>
      </c>
      <c r="C12" s="571" t="s">
        <v>2742</v>
      </c>
      <c r="D12" s="571" t="s">
        <v>5674</v>
      </c>
      <c r="E12" s="571" t="s">
        <v>157</v>
      </c>
      <c r="F12" s="571" t="s">
        <v>2834</v>
      </c>
      <c r="G12" s="572">
        <v>1241.2</v>
      </c>
    </row>
    <row r="13" spans="1:7">
      <c r="A13" s="571" t="s">
        <v>5664</v>
      </c>
      <c r="B13" s="571">
        <v>7400249683</v>
      </c>
      <c r="C13" s="571" t="s">
        <v>2742</v>
      </c>
      <c r="D13" s="571" t="s">
        <v>5675</v>
      </c>
      <c r="E13" s="571" t="s">
        <v>157</v>
      </c>
      <c r="F13" s="571" t="s">
        <v>2834</v>
      </c>
      <c r="G13" s="572">
        <v>1241.2</v>
      </c>
    </row>
    <row r="14" spans="1:7">
      <c r="A14" s="571" t="s">
        <v>5676</v>
      </c>
      <c r="B14" s="571">
        <v>7400251228</v>
      </c>
      <c r="C14" s="571" t="s">
        <v>2742</v>
      </c>
      <c r="D14" s="571" t="s">
        <v>5677</v>
      </c>
      <c r="E14" s="571" t="s">
        <v>157</v>
      </c>
      <c r="F14" s="571" t="s">
        <v>2834</v>
      </c>
      <c r="G14" s="572">
        <v>1241.2</v>
      </c>
    </row>
    <row r="15" spans="1:7">
      <c r="A15" s="571" t="s">
        <v>5676</v>
      </c>
      <c r="B15" s="571">
        <v>7400251231</v>
      </c>
      <c r="C15" s="571" t="s">
        <v>2742</v>
      </c>
      <c r="D15" s="571" t="s">
        <v>5678</v>
      </c>
      <c r="E15" s="571" t="s">
        <v>157</v>
      </c>
      <c r="F15" s="571" t="s">
        <v>2834</v>
      </c>
      <c r="G15" s="572">
        <v>1241.2</v>
      </c>
    </row>
    <row r="16" spans="1:7">
      <c r="A16" s="571" t="s">
        <v>5676</v>
      </c>
      <c r="B16" s="571">
        <v>7400251234</v>
      </c>
      <c r="C16" s="571" t="s">
        <v>2742</v>
      </c>
      <c r="D16" s="571" t="s">
        <v>5679</v>
      </c>
      <c r="E16" s="571" t="s">
        <v>157</v>
      </c>
      <c r="F16" s="571" t="s">
        <v>2834</v>
      </c>
      <c r="G16" s="572">
        <v>1241.2</v>
      </c>
    </row>
    <row r="17" spans="1:7">
      <c r="A17" s="571" t="s">
        <v>5682</v>
      </c>
      <c r="B17" s="571">
        <v>7400252628</v>
      </c>
      <c r="C17" s="571" t="s">
        <v>2742</v>
      </c>
      <c r="D17" s="571" t="s">
        <v>5683</v>
      </c>
      <c r="E17" s="571" t="s">
        <v>157</v>
      </c>
      <c r="F17" s="571" t="s">
        <v>2834</v>
      </c>
      <c r="G17" s="572">
        <v>1241.2</v>
      </c>
    </row>
    <row r="18" spans="1:7">
      <c r="A18" s="571" t="s">
        <v>5682</v>
      </c>
      <c r="B18" s="571">
        <v>7400252631</v>
      </c>
      <c r="C18" s="571" t="s">
        <v>2742</v>
      </c>
      <c r="D18" s="571" t="s">
        <v>5684</v>
      </c>
      <c r="E18" s="571" t="s">
        <v>157</v>
      </c>
      <c r="F18" s="571" t="s">
        <v>2834</v>
      </c>
      <c r="G18" s="572">
        <v>1241.2</v>
      </c>
    </row>
    <row r="19" spans="1:7">
      <c r="A19" s="571" t="s">
        <v>5682</v>
      </c>
      <c r="B19" s="571">
        <v>7400252634</v>
      </c>
      <c r="C19" s="571" t="s">
        <v>2742</v>
      </c>
      <c r="D19" s="571" t="s">
        <v>5685</v>
      </c>
      <c r="E19" s="571" t="s">
        <v>157</v>
      </c>
      <c r="F19" s="571" t="s">
        <v>2834</v>
      </c>
      <c r="G19" s="572">
        <v>1241.2</v>
      </c>
    </row>
    <row r="20" spans="1:7">
      <c r="A20" s="571" t="s">
        <v>5665</v>
      </c>
      <c r="B20" s="571">
        <v>7400253861</v>
      </c>
      <c r="C20" s="571" t="s">
        <v>2742</v>
      </c>
      <c r="D20" s="571" t="s">
        <v>5686</v>
      </c>
      <c r="E20" s="571" t="s">
        <v>157</v>
      </c>
      <c r="F20" s="571" t="s">
        <v>2834</v>
      </c>
      <c r="G20" s="572">
        <v>1241.2</v>
      </c>
    </row>
    <row r="21" spans="1:7">
      <c r="A21" t="s">
        <v>5664</v>
      </c>
      <c r="B21">
        <v>7400249642</v>
      </c>
      <c r="C21" t="s">
        <v>2742</v>
      </c>
      <c r="D21" t="s">
        <v>5163</v>
      </c>
      <c r="E21" t="s">
        <v>5340</v>
      </c>
      <c r="F21" t="s">
        <v>2834</v>
      </c>
      <c r="G21" s="2">
        <v>13500.08</v>
      </c>
    </row>
    <row r="22" spans="1:7">
      <c r="A22" t="s">
        <v>5664</v>
      </c>
      <c r="B22">
        <v>7400249657</v>
      </c>
      <c r="C22" t="s">
        <v>2742</v>
      </c>
      <c r="D22" t="s">
        <v>5669</v>
      </c>
      <c r="E22" t="s">
        <v>5340</v>
      </c>
      <c r="F22" t="s">
        <v>2834</v>
      </c>
      <c r="G22" s="2">
        <v>4499.6400000000003</v>
      </c>
    </row>
    <row r="23" spans="1:7">
      <c r="A23" t="s">
        <v>5664</v>
      </c>
      <c r="B23">
        <v>7400249660</v>
      </c>
      <c r="C23" t="s">
        <v>2742</v>
      </c>
      <c r="D23" t="s">
        <v>5666</v>
      </c>
      <c r="E23" t="s">
        <v>5340</v>
      </c>
      <c r="F23" t="s">
        <v>2834</v>
      </c>
      <c r="G23" s="2">
        <v>4499.6400000000003</v>
      </c>
    </row>
    <row r="24" spans="1:7">
      <c r="A24" t="s">
        <v>5664</v>
      </c>
      <c r="B24">
        <v>7400249668</v>
      </c>
      <c r="C24" t="s">
        <v>2742</v>
      </c>
      <c r="D24" t="s">
        <v>4930</v>
      </c>
      <c r="E24" t="s">
        <v>5338</v>
      </c>
      <c r="F24" t="s">
        <v>2834</v>
      </c>
      <c r="G24" s="2">
        <v>4499.6400000000003</v>
      </c>
    </row>
    <row r="25" spans="1:7">
      <c r="A25" t="s">
        <v>5676</v>
      </c>
      <c r="B25">
        <v>7400251121</v>
      </c>
      <c r="C25" t="s">
        <v>2742</v>
      </c>
      <c r="D25" t="s">
        <v>5667</v>
      </c>
      <c r="E25" t="s">
        <v>5340</v>
      </c>
      <c r="F25" t="s">
        <v>2834</v>
      </c>
      <c r="G25" s="2">
        <v>4499.6400000000003</v>
      </c>
    </row>
    <row r="26" spans="1:7">
      <c r="A26" t="s">
        <v>5676</v>
      </c>
      <c r="B26">
        <v>7400251243</v>
      </c>
      <c r="C26" t="s">
        <v>2742</v>
      </c>
      <c r="D26" t="s">
        <v>5681</v>
      </c>
      <c r="E26" t="s">
        <v>5338</v>
      </c>
      <c r="F26" t="s">
        <v>2834</v>
      </c>
      <c r="G26" s="2">
        <v>4499.6400000000003</v>
      </c>
    </row>
    <row r="27" spans="1:7">
      <c r="A27" t="s">
        <v>5668</v>
      </c>
      <c r="B27">
        <v>7400255295</v>
      </c>
      <c r="C27" t="s">
        <v>2742</v>
      </c>
      <c r="D27" t="s">
        <v>4630</v>
      </c>
      <c r="E27" t="s">
        <v>5340</v>
      </c>
      <c r="F27" t="s">
        <v>2834</v>
      </c>
      <c r="G27" s="2">
        <v>4499.6400000000003</v>
      </c>
    </row>
    <row r="28" spans="1:7">
      <c r="A28" t="s">
        <v>5668</v>
      </c>
      <c r="B28">
        <v>7400255297</v>
      </c>
      <c r="C28" t="s">
        <v>2742</v>
      </c>
      <c r="D28" t="s">
        <v>5687</v>
      </c>
      <c r="E28" t="s">
        <v>5340</v>
      </c>
      <c r="F28" t="s">
        <v>2834</v>
      </c>
      <c r="G28" s="2">
        <v>4499.6400000000003</v>
      </c>
    </row>
    <row r="29" spans="1:7">
      <c r="A29" t="s">
        <v>5665</v>
      </c>
      <c r="B29">
        <v>7400253872</v>
      </c>
      <c r="C29" t="s">
        <v>2742</v>
      </c>
      <c r="D29" t="s">
        <v>4505</v>
      </c>
      <c r="E29" t="s">
        <v>5340</v>
      </c>
      <c r="F29" t="s">
        <v>2834</v>
      </c>
      <c r="G29" s="2">
        <v>7200.12</v>
      </c>
    </row>
    <row r="30" spans="1:7">
      <c r="A30" t="s">
        <v>5668</v>
      </c>
      <c r="B30">
        <v>7400255290</v>
      </c>
      <c r="C30" t="s">
        <v>2742</v>
      </c>
      <c r="D30" t="s">
        <v>4619</v>
      </c>
      <c r="E30" t="s">
        <v>5340</v>
      </c>
      <c r="F30" t="s">
        <v>2834</v>
      </c>
      <c r="G30" s="2">
        <v>7200.12</v>
      </c>
    </row>
    <row r="31" spans="1:7">
      <c r="A31" t="s">
        <v>5664</v>
      </c>
      <c r="B31">
        <v>7400249663</v>
      </c>
      <c r="C31" t="s">
        <v>2742</v>
      </c>
      <c r="D31" t="s">
        <v>5670</v>
      </c>
      <c r="E31" t="s">
        <v>5340</v>
      </c>
      <c r="F31" t="s">
        <v>2834</v>
      </c>
      <c r="G31" s="2">
        <v>9100.2000000000007</v>
      </c>
    </row>
    <row r="32" spans="1:7">
      <c r="A32" t="s">
        <v>5664</v>
      </c>
      <c r="B32">
        <v>7400249666</v>
      </c>
      <c r="C32" t="s">
        <v>2742</v>
      </c>
      <c r="D32" t="s">
        <v>4745</v>
      </c>
      <c r="E32" t="s">
        <v>5340</v>
      </c>
      <c r="F32" t="s">
        <v>2834</v>
      </c>
      <c r="G32" s="2">
        <v>9100.2000000000007</v>
      </c>
    </row>
    <row r="33" spans="1:7">
      <c r="A33" t="s">
        <v>5665</v>
      </c>
      <c r="B33">
        <v>7400253870</v>
      </c>
      <c r="C33" t="s">
        <v>2742</v>
      </c>
      <c r="D33" t="s">
        <v>3556</v>
      </c>
      <c r="E33" t="s">
        <v>5340</v>
      </c>
      <c r="F33" t="s">
        <v>2834</v>
      </c>
      <c r="G33" s="2">
        <v>9100.2000000000007</v>
      </c>
    </row>
    <row r="34" spans="1:7">
      <c r="A34" t="s">
        <v>5676</v>
      </c>
      <c r="B34">
        <v>7400251116</v>
      </c>
      <c r="C34" t="s">
        <v>2742</v>
      </c>
      <c r="D34" t="s">
        <v>4595</v>
      </c>
      <c r="E34" t="s">
        <v>5340</v>
      </c>
      <c r="F34" t="s">
        <v>2834</v>
      </c>
      <c r="G34" s="2">
        <v>9459.7999999999993</v>
      </c>
    </row>
    <row r="35" spans="1:7">
      <c r="A35" t="s">
        <v>5668</v>
      </c>
      <c r="B35">
        <v>7400255288</v>
      </c>
      <c r="C35" t="s">
        <v>2742</v>
      </c>
      <c r="D35" t="s">
        <v>3179</v>
      </c>
      <c r="E35" t="s">
        <v>5338</v>
      </c>
      <c r="F35" t="s">
        <v>2834</v>
      </c>
      <c r="G35" s="2">
        <v>11699.76</v>
      </c>
    </row>
    <row r="36" spans="1:7">
      <c r="A36" t="s">
        <v>5676</v>
      </c>
      <c r="B36">
        <v>7400251237</v>
      </c>
      <c r="C36" t="s">
        <v>2742</v>
      </c>
      <c r="D36" t="s">
        <v>5680</v>
      </c>
      <c r="E36" t="s">
        <v>5556</v>
      </c>
      <c r="F36" t="s">
        <v>2834</v>
      </c>
      <c r="G36" s="2">
        <v>12333.12</v>
      </c>
    </row>
    <row r="37" spans="1:7">
      <c r="A37" t="s">
        <v>5676</v>
      </c>
      <c r="B37">
        <v>7400251240</v>
      </c>
      <c r="C37" t="s">
        <v>2742</v>
      </c>
      <c r="D37" t="s">
        <v>4606</v>
      </c>
      <c r="E37" t="s">
        <v>5556</v>
      </c>
      <c r="F37" t="s">
        <v>2834</v>
      </c>
      <c r="G37" s="2">
        <v>12333.12</v>
      </c>
    </row>
    <row r="38" spans="1:7">
      <c r="A38" t="s">
        <v>5664</v>
      </c>
      <c r="B38">
        <v>7400249650</v>
      </c>
      <c r="C38" t="s">
        <v>2742</v>
      </c>
      <c r="D38" t="s">
        <v>3856</v>
      </c>
      <c r="E38" t="s">
        <v>5340</v>
      </c>
      <c r="F38" t="s">
        <v>2834</v>
      </c>
      <c r="G38" s="2">
        <v>13366.68</v>
      </c>
    </row>
    <row r="39" spans="1:7">
      <c r="A39" t="s">
        <v>5664</v>
      </c>
      <c r="B39">
        <v>7400249646</v>
      </c>
      <c r="C39" t="s">
        <v>2742</v>
      </c>
      <c r="D39" t="s">
        <v>5164</v>
      </c>
      <c r="E39" t="s">
        <v>5340</v>
      </c>
      <c r="F39" t="s">
        <v>2834</v>
      </c>
      <c r="G39" s="2">
        <v>13500.08</v>
      </c>
    </row>
    <row r="40" spans="1:7">
      <c r="A40" t="s">
        <v>5676</v>
      </c>
      <c r="B40">
        <v>7400251111</v>
      </c>
      <c r="C40" t="s">
        <v>2742</v>
      </c>
      <c r="D40" t="s">
        <v>4980</v>
      </c>
      <c r="E40" t="s">
        <v>5340</v>
      </c>
      <c r="F40" t="s">
        <v>2834</v>
      </c>
      <c r="G40" s="2">
        <v>13500.08</v>
      </c>
    </row>
    <row r="41" spans="1:7">
      <c r="A41" t="s">
        <v>5665</v>
      </c>
      <c r="B41">
        <v>7400253867</v>
      </c>
      <c r="C41" t="s">
        <v>2742</v>
      </c>
      <c r="D41" t="s">
        <v>4980</v>
      </c>
      <c r="E41" t="s">
        <v>5340</v>
      </c>
      <c r="F41" t="s">
        <v>2834</v>
      </c>
      <c r="G41" s="2">
        <v>13500.08</v>
      </c>
    </row>
    <row r="42" spans="1:7">
      <c r="A42" t="s">
        <v>5664</v>
      </c>
      <c r="B42">
        <v>7400249671</v>
      </c>
      <c r="C42" t="s">
        <v>2742</v>
      </c>
      <c r="D42" t="s">
        <v>5671</v>
      </c>
      <c r="E42" t="s">
        <v>5335</v>
      </c>
      <c r="F42" t="s">
        <v>2834</v>
      </c>
      <c r="G42" s="2">
        <v>14316.72</v>
      </c>
    </row>
    <row r="43" spans="1:7">
      <c r="A43" t="s">
        <v>5676</v>
      </c>
      <c r="B43">
        <v>7400251246</v>
      </c>
      <c r="C43" t="s">
        <v>2742</v>
      </c>
      <c r="D43" t="s">
        <v>4869</v>
      </c>
      <c r="E43" t="s">
        <v>5340</v>
      </c>
      <c r="F43" t="s">
        <v>2834</v>
      </c>
      <c r="G43" s="2">
        <v>35999.440000000002</v>
      </c>
    </row>
    <row r="44" spans="1:7">
      <c r="A44" s="51" t="s">
        <v>5665</v>
      </c>
      <c r="B44" s="51">
        <v>7300047959</v>
      </c>
      <c r="C44" s="51" t="s">
        <v>2769</v>
      </c>
      <c r="D44" s="51">
        <v>200028</v>
      </c>
      <c r="E44" s="51">
        <v>3737</v>
      </c>
      <c r="F44" s="51" t="s">
        <v>2770</v>
      </c>
      <c r="G44" s="6">
        <v>-11188.85</v>
      </c>
    </row>
    <row r="45" spans="1:7">
      <c r="A45" s="51" t="s">
        <v>5665</v>
      </c>
      <c r="B45" s="51">
        <v>7300048141</v>
      </c>
      <c r="C45" s="51" t="s">
        <v>2769</v>
      </c>
      <c r="D45" s="51">
        <v>200028</v>
      </c>
      <c r="E45" s="51">
        <v>3935</v>
      </c>
      <c r="F45" s="51" t="s">
        <v>2770</v>
      </c>
      <c r="G45" s="6">
        <v>-11373.45</v>
      </c>
    </row>
    <row r="46" spans="1:7">
      <c r="A46" s="51" t="s">
        <v>5665</v>
      </c>
      <c r="B46" s="51">
        <v>7300048289</v>
      </c>
      <c r="C46" s="51" t="s">
        <v>2769</v>
      </c>
      <c r="D46" s="51">
        <v>200028</v>
      </c>
      <c r="E46" s="51">
        <v>4078</v>
      </c>
      <c r="F46" s="51" t="s">
        <v>2770</v>
      </c>
      <c r="G46" s="51">
        <v>-870</v>
      </c>
    </row>
    <row r="47" spans="1:7">
      <c r="A47" s="51" t="s">
        <v>5665</v>
      </c>
      <c r="B47" s="51">
        <v>7300048456</v>
      </c>
      <c r="C47" s="51" t="s">
        <v>2769</v>
      </c>
      <c r="D47" s="51">
        <v>200028</v>
      </c>
      <c r="E47" s="51">
        <v>4270</v>
      </c>
      <c r="F47" s="51" t="s">
        <v>2770</v>
      </c>
      <c r="G47" s="6">
        <v>-5428.28</v>
      </c>
    </row>
    <row r="48" spans="1:7">
      <c r="A48" s="51" t="s">
        <v>5665</v>
      </c>
      <c r="B48" s="51">
        <v>7300048694</v>
      </c>
      <c r="C48" s="51" t="s">
        <v>2769</v>
      </c>
      <c r="D48" s="51">
        <v>200028</v>
      </c>
      <c r="E48" s="51">
        <v>4517</v>
      </c>
      <c r="F48" s="51" t="s">
        <v>2770</v>
      </c>
      <c r="G48" s="6">
        <v>-5428.28</v>
      </c>
    </row>
    <row r="49" spans="1:7">
      <c r="A49" t="s">
        <v>5660</v>
      </c>
      <c r="G49" s="6">
        <f>SUM(G1:G48)</f>
        <v>133892.57999999996</v>
      </c>
    </row>
    <row r="50" spans="1:7">
      <c r="A50" t="s">
        <v>5661</v>
      </c>
    </row>
    <row r="51" spans="1:7">
      <c r="A51" t="s">
        <v>5662</v>
      </c>
    </row>
    <row r="52" spans="1:7">
      <c r="A52" t="s">
        <v>5663</v>
      </c>
    </row>
    <row r="53" spans="1:7">
      <c r="A53" t="s">
        <v>1066</v>
      </c>
    </row>
  </sheetData>
  <sortState ref="A11:G43">
    <sortCondition ref="G11:G43"/>
  </sortState>
  <pageMargins left="0.7" right="0.7" top="0.75" bottom="0.75" header="0.3" footer="0.3"/>
  <pageSetup paperSize="9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67"/>
  <sheetViews>
    <sheetView topLeftCell="A19" workbookViewId="0">
      <selection activeCell="B47" sqref="B47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3">
      <c r="D1" s="41" t="s">
        <v>5705</v>
      </c>
      <c r="E1" s="40"/>
      <c r="K1" s="991"/>
      <c r="L1" s="991"/>
      <c r="M1" s="991"/>
    </row>
    <row r="2" spans="1:13" ht="15">
      <c r="A2" s="991"/>
      <c r="B2" s="991"/>
      <c r="C2" s="991"/>
      <c r="D2" s="991"/>
      <c r="E2" s="991"/>
      <c r="F2" s="992"/>
      <c r="K2" s="1048" t="s">
        <v>185</v>
      </c>
      <c r="L2" s="1048"/>
      <c r="M2" s="1048"/>
    </row>
    <row r="3" spans="1:13" ht="12" customHeight="1">
      <c r="A3" s="1048" t="s">
        <v>186</v>
      </c>
      <c r="B3" s="1048"/>
      <c r="C3" s="1048"/>
      <c r="D3" s="1048"/>
      <c r="E3" s="1048"/>
      <c r="F3" s="992"/>
      <c r="K3" s="41" t="s">
        <v>187</v>
      </c>
      <c r="L3" s="42"/>
      <c r="M3" s="991"/>
    </row>
    <row r="4" spans="1:13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991"/>
    </row>
    <row r="5" spans="1:13" ht="15" customHeight="1">
      <c r="A5" s="643" t="s">
        <v>138</v>
      </c>
      <c r="B5" s="913" t="s">
        <v>3593</v>
      </c>
      <c r="C5" s="913" t="s">
        <v>136</v>
      </c>
      <c r="D5" s="541">
        <v>-9000.44</v>
      </c>
      <c r="E5" s="931" t="s">
        <v>135</v>
      </c>
      <c r="F5" s="933" t="s">
        <v>190</v>
      </c>
      <c r="G5" s="357"/>
      <c r="H5" s="357"/>
      <c r="I5" s="357"/>
      <c r="L5" s="42"/>
      <c r="M5" s="991"/>
    </row>
    <row r="6" spans="1:13" ht="15" customHeight="1">
      <c r="A6" s="643" t="s">
        <v>138</v>
      </c>
      <c r="B6" s="913" t="s">
        <v>4793</v>
      </c>
      <c r="C6" s="913" t="s">
        <v>136</v>
      </c>
      <c r="D6" s="541">
        <v>-7990.08</v>
      </c>
      <c r="E6" s="931"/>
      <c r="F6" s="933" t="s">
        <v>190</v>
      </c>
      <c r="G6" s="357"/>
      <c r="H6" s="357"/>
      <c r="I6" s="357"/>
      <c r="L6" s="42"/>
      <c r="M6" s="991"/>
    </row>
    <row r="7" spans="1:13" ht="15" customHeight="1">
      <c r="A7" s="643" t="s">
        <v>138</v>
      </c>
      <c r="B7" s="913" t="s">
        <v>5693</v>
      </c>
      <c r="C7" s="913" t="s">
        <v>136</v>
      </c>
      <c r="D7" s="839">
        <v>1241.2</v>
      </c>
      <c r="E7" s="931"/>
      <c r="F7" s="933" t="s">
        <v>137</v>
      </c>
      <c r="G7" s="357"/>
      <c r="H7" s="357"/>
      <c r="I7" s="357"/>
      <c r="L7" s="42"/>
      <c r="M7" s="991"/>
    </row>
    <row r="8" spans="1:13" ht="15" customHeight="1">
      <c r="A8" s="643" t="s">
        <v>138</v>
      </c>
      <c r="B8" s="913" t="s">
        <v>5694</v>
      </c>
      <c r="C8" s="913" t="s">
        <v>136</v>
      </c>
      <c r="D8" s="839">
        <v>1241.2</v>
      </c>
      <c r="E8" s="931"/>
      <c r="F8" s="933" t="s">
        <v>137</v>
      </c>
      <c r="G8" s="357"/>
      <c r="H8" s="357"/>
      <c r="I8" s="357"/>
      <c r="L8" s="42"/>
      <c r="M8" s="991"/>
    </row>
    <row r="9" spans="1:13" ht="15" customHeight="1">
      <c r="A9" s="643" t="s">
        <v>138</v>
      </c>
      <c r="B9" s="913" t="s">
        <v>5695</v>
      </c>
      <c r="C9" s="913" t="s">
        <v>136</v>
      </c>
      <c r="D9" s="839">
        <v>1241.2</v>
      </c>
      <c r="E9" s="931"/>
      <c r="F9" s="933" t="s">
        <v>137</v>
      </c>
      <c r="G9" s="357"/>
      <c r="H9" s="357"/>
      <c r="I9" s="357"/>
      <c r="L9" s="42"/>
      <c r="M9" s="991"/>
    </row>
    <row r="10" spans="1:13" ht="15" customHeight="1">
      <c r="A10" s="643" t="s">
        <v>138</v>
      </c>
      <c r="B10" s="984" t="s">
        <v>5702</v>
      </c>
      <c r="C10" s="913" t="s">
        <v>136</v>
      </c>
      <c r="D10" s="48">
        <v>9100.2000000000007</v>
      </c>
      <c r="E10" s="931"/>
      <c r="F10" s="933" t="s">
        <v>190</v>
      </c>
      <c r="G10" s="357"/>
      <c r="H10" s="357"/>
      <c r="I10" s="357"/>
      <c r="L10" s="42"/>
      <c r="M10" s="991"/>
    </row>
    <row r="11" spans="1:13" ht="15" customHeight="1">
      <c r="A11" s="643" t="s">
        <v>138</v>
      </c>
      <c r="B11" s="913" t="s">
        <v>4794</v>
      </c>
      <c r="C11" s="913" t="s">
        <v>136</v>
      </c>
      <c r="D11" s="48">
        <v>9100.2000000000007</v>
      </c>
      <c r="E11" s="931"/>
      <c r="F11" s="933" t="s">
        <v>190</v>
      </c>
      <c r="G11" s="357"/>
      <c r="H11" s="357"/>
      <c r="I11" s="357"/>
      <c r="L11" s="42"/>
      <c r="M11" s="991"/>
    </row>
    <row r="12" spans="1:13" ht="15" customHeight="1">
      <c r="A12" s="643" t="s">
        <v>138</v>
      </c>
      <c r="B12" s="913" t="s">
        <v>3593</v>
      </c>
      <c r="C12" s="913" t="s">
        <v>136</v>
      </c>
      <c r="D12" s="48">
        <v>9100.2000000000007</v>
      </c>
      <c r="E12" s="335" t="s">
        <v>135</v>
      </c>
      <c r="F12" s="933" t="s">
        <v>190</v>
      </c>
      <c r="G12" s="357"/>
      <c r="H12" s="357"/>
      <c r="I12" s="357"/>
      <c r="L12" s="42"/>
      <c r="M12" s="991"/>
    </row>
    <row r="13" spans="1:13" ht="15" customHeight="1" thickBot="1">
      <c r="A13" s="730" t="s">
        <v>138</v>
      </c>
      <c r="B13" s="927" t="s">
        <v>4654</v>
      </c>
      <c r="C13" s="914" t="s">
        <v>136</v>
      </c>
      <c r="D13" s="87">
        <v>9459.7999999999993</v>
      </c>
      <c r="E13" s="364"/>
      <c r="F13" s="934" t="s">
        <v>190</v>
      </c>
      <c r="G13" s="367"/>
      <c r="H13" s="367"/>
      <c r="I13" s="367"/>
      <c r="L13" s="42"/>
      <c r="M13" s="991"/>
    </row>
    <row r="14" spans="1:13" ht="15" customHeight="1">
      <c r="A14" s="643" t="s">
        <v>138</v>
      </c>
      <c r="B14" s="981" t="s">
        <v>5509</v>
      </c>
      <c r="C14" s="913" t="s">
        <v>2905</v>
      </c>
      <c r="D14" s="541">
        <v>-4499.6400000000003</v>
      </c>
      <c r="E14" s="931" t="s">
        <v>139</v>
      </c>
      <c r="F14" s="933" t="s">
        <v>190</v>
      </c>
      <c r="G14" s="357"/>
      <c r="H14" s="357"/>
      <c r="I14" s="357"/>
      <c r="L14" s="42"/>
      <c r="M14" s="991"/>
    </row>
    <row r="15" spans="1:13" ht="15" customHeight="1">
      <c r="A15" s="643" t="s">
        <v>138</v>
      </c>
      <c r="B15" s="981" t="s">
        <v>5515</v>
      </c>
      <c r="C15" s="913" t="s">
        <v>2905</v>
      </c>
      <c r="D15" s="541">
        <v>-4499.6400000000003</v>
      </c>
      <c r="E15" s="931" t="s">
        <v>140</v>
      </c>
      <c r="F15" s="933" t="s">
        <v>190</v>
      </c>
      <c r="G15" s="357"/>
      <c r="H15" s="357"/>
      <c r="I15" s="357"/>
      <c r="L15" s="42"/>
      <c r="M15" s="991"/>
    </row>
    <row r="16" spans="1:13" ht="15" customHeight="1">
      <c r="A16" s="643" t="s">
        <v>138</v>
      </c>
      <c r="B16" s="981" t="s">
        <v>4688</v>
      </c>
      <c r="C16" s="913" t="s">
        <v>2905</v>
      </c>
      <c r="D16" s="541">
        <v>-4499.6400000000003</v>
      </c>
      <c r="E16" s="931" t="s">
        <v>142</v>
      </c>
      <c r="F16" s="933" t="s">
        <v>190</v>
      </c>
      <c r="G16" s="357"/>
      <c r="H16" s="357"/>
      <c r="I16" s="357"/>
      <c r="L16" s="42"/>
      <c r="M16" s="991"/>
    </row>
    <row r="17" spans="1:13" ht="15" customHeight="1">
      <c r="A17" s="643" t="s">
        <v>138</v>
      </c>
      <c r="B17" s="913" t="s">
        <v>5690</v>
      </c>
      <c r="C17" s="913" t="s">
        <v>2905</v>
      </c>
      <c r="D17" s="839">
        <v>1241.2</v>
      </c>
      <c r="E17" s="931"/>
      <c r="F17" s="933" t="s">
        <v>137</v>
      </c>
      <c r="G17" s="357"/>
      <c r="H17" s="357"/>
      <c r="I17" s="357"/>
      <c r="L17" s="42"/>
      <c r="M17" s="991"/>
    </row>
    <row r="18" spans="1:13" ht="15" customHeight="1">
      <c r="A18" s="643" t="s">
        <v>138</v>
      </c>
      <c r="B18" s="913" t="s">
        <v>5691</v>
      </c>
      <c r="C18" s="913" t="s">
        <v>2905</v>
      </c>
      <c r="D18" s="839">
        <v>1241.2</v>
      </c>
      <c r="E18" s="931"/>
      <c r="F18" s="933" t="s">
        <v>137</v>
      </c>
      <c r="G18" s="357"/>
      <c r="H18" s="357"/>
      <c r="I18" s="357"/>
      <c r="L18" s="42"/>
      <c r="M18" s="991"/>
    </row>
    <row r="19" spans="1:13" ht="15" customHeight="1">
      <c r="A19" s="643" t="s">
        <v>138</v>
      </c>
      <c r="B19" s="984" t="s">
        <v>5514</v>
      </c>
      <c r="C19" s="913" t="s">
        <v>2905</v>
      </c>
      <c r="D19" s="48">
        <v>4499.6400000000003</v>
      </c>
      <c r="E19" s="931"/>
      <c r="F19" s="933" t="s">
        <v>190</v>
      </c>
      <c r="G19" s="357"/>
      <c r="H19" s="357"/>
      <c r="I19" s="357"/>
      <c r="L19" s="42"/>
      <c r="M19" s="991"/>
    </row>
    <row r="20" spans="1:13" ht="15" customHeight="1">
      <c r="A20" s="643" t="s">
        <v>138</v>
      </c>
      <c r="B20" s="981" t="s">
        <v>5509</v>
      </c>
      <c r="C20" s="913" t="s">
        <v>2905</v>
      </c>
      <c r="D20" s="48">
        <v>4499.6400000000003</v>
      </c>
      <c r="E20" s="931" t="s">
        <v>139</v>
      </c>
      <c r="F20" s="933" t="s">
        <v>190</v>
      </c>
      <c r="G20" s="357"/>
      <c r="H20" s="357"/>
      <c r="I20" s="357"/>
      <c r="L20" s="42"/>
      <c r="M20" s="991"/>
    </row>
    <row r="21" spans="1:13" ht="15" customHeight="1">
      <c r="A21" s="643" t="s">
        <v>138</v>
      </c>
      <c r="B21" s="984" t="s">
        <v>4944</v>
      </c>
      <c r="C21" s="913" t="s">
        <v>2905</v>
      </c>
      <c r="D21" s="48">
        <v>4499.6400000000003</v>
      </c>
      <c r="E21" s="931"/>
      <c r="F21" s="933" t="s">
        <v>190</v>
      </c>
      <c r="G21" s="357"/>
      <c r="H21" s="357"/>
      <c r="I21" s="357"/>
      <c r="L21" s="42"/>
      <c r="M21" s="991"/>
    </row>
    <row r="22" spans="1:13" ht="15" customHeight="1">
      <c r="A22" s="643" t="s">
        <v>138</v>
      </c>
      <c r="B22" s="981" t="s">
        <v>5515</v>
      </c>
      <c r="C22" s="913" t="s">
        <v>2905</v>
      </c>
      <c r="D22" s="48">
        <v>4499.6400000000003</v>
      </c>
      <c r="E22" s="931" t="s">
        <v>140</v>
      </c>
      <c r="F22" s="933" t="s">
        <v>190</v>
      </c>
      <c r="G22" s="357"/>
      <c r="H22" s="357"/>
      <c r="I22" s="357"/>
      <c r="L22" s="42"/>
      <c r="M22" s="991"/>
    </row>
    <row r="23" spans="1:13" ht="15" customHeight="1">
      <c r="A23" s="643" t="s">
        <v>138</v>
      </c>
      <c r="B23" s="984" t="s">
        <v>5701</v>
      </c>
      <c r="C23" s="913" t="s">
        <v>2905</v>
      </c>
      <c r="D23" s="48">
        <v>4499.6400000000003</v>
      </c>
      <c r="E23" s="931"/>
      <c r="F23" s="933" t="s">
        <v>190</v>
      </c>
      <c r="G23" s="357"/>
      <c r="H23" s="357"/>
      <c r="I23" s="357"/>
      <c r="L23" s="42"/>
      <c r="M23" s="991"/>
    </row>
    <row r="24" spans="1:13" ht="15" customHeight="1">
      <c r="A24" s="643" t="s">
        <v>138</v>
      </c>
      <c r="B24" s="981" t="s">
        <v>4688</v>
      </c>
      <c r="C24" s="913" t="s">
        <v>2905</v>
      </c>
      <c r="D24" s="48">
        <v>4499.6400000000003</v>
      </c>
      <c r="E24" s="931" t="s">
        <v>142</v>
      </c>
      <c r="F24" s="933" t="s">
        <v>190</v>
      </c>
      <c r="G24" s="357"/>
      <c r="H24" s="357"/>
      <c r="I24" s="357"/>
      <c r="L24" s="42"/>
      <c r="M24" s="991"/>
    </row>
    <row r="25" spans="1:13" ht="15" customHeight="1">
      <c r="A25" s="643" t="s">
        <v>138</v>
      </c>
      <c r="B25" s="913" t="s">
        <v>5506</v>
      </c>
      <c r="C25" s="913" t="s">
        <v>2905</v>
      </c>
      <c r="D25" s="48">
        <v>4499.6400000000003</v>
      </c>
      <c r="E25" s="931"/>
      <c r="F25" s="933" t="s">
        <v>190</v>
      </c>
      <c r="G25" s="357"/>
      <c r="H25" s="357"/>
      <c r="I25" s="357"/>
      <c r="L25" s="42"/>
      <c r="M25" s="991"/>
    </row>
    <row r="26" spans="1:13" ht="15" customHeight="1">
      <c r="A26" s="643" t="s">
        <v>138</v>
      </c>
      <c r="B26" s="913" t="s">
        <v>4544</v>
      </c>
      <c r="C26" s="913" t="s">
        <v>2905</v>
      </c>
      <c r="D26" s="48">
        <v>7200.12</v>
      </c>
      <c r="E26" s="931"/>
      <c r="F26" s="933" t="s">
        <v>190</v>
      </c>
      <c r="G26" s="357"/>
      <c r="H26" s="357"/>
      <c r="I26" s="357"/>
      <c r="L26" s="42"/>
      <c r="M26" s="991"/>
    </row>
    <row r="27" spans="1:13" ht="15" customHeight="1">
      <c r="A27" s="643" t="s">
        <v>138</v>
      </c>
      <c r="B27" s="984" t="s">
        <v>4677</v>
      </c>
      <c r="C27" s="913" t="s">
        <v>2905</v>
      </c>
      <c r="D27" s="48">
        <v>7200.12</v>
      </c>
      <c r="E27" s="931"/>
      <c r="F27" s="933" t="s">
        <v>190</v>
      </c>
      <c r="G27" s="357"/>
      <c r="H27" s="357"/>
      <c r="I27" s="357"/>
      <c r="L27" s="42"/>
      <c r="M27" s="991"/>
    </row>
    <row r="28" spans="1:13" ht="15" customHeight="1" thickBot="1">
      <c r="A28" s="730" t="s">
        <v>138</v>
      </c>
      <c r="B28" s="927" t="s">
        <v>3236</v>
      </c>
      <c r="C28" s="914" t="s">
        <v>2905</v>
      </c>
      <c r="D28" s="87">
        <v>11699.76</v>
      </c>
      <c r="E28" s="364"/>
      <c r="F28" s="934" t="s">
        <v>190</v>
      </c>
      <c r="G28" s="367"/>
      <c r="H28" s="367"/>
      <c r="I28" s="367"/>
      <c r="L28" s="42"/>
      <c r="M28" s="991"/>
    </row>
    <row r="29" spans="1:13" ht="15" customHeight="1">
      <c r="A29" s="643" t="s">
        <v>138</v>
      </c>
      <c r="B29" s="981" t="s">
        <v>5645</v>
      </c>
      <c r="C29" s="913" t="s">
        <v>3895</v>
      </c>
      <c r="D29" s="541">
        <v>-13366.68</v>
      </c>
      <c r="E29" s="931" t="s">
        <v>133</v>
      </c>
      <c r="F29" s="933" t="s">
        <v>190</v>
      </c>
      <c r="G29" s="357"/>
      <c r="H29" s="357"/>
      <c r="I29" s="357"/>
      <c r="L29" s="42"/>
      <c r="M29" s="991"/>
    </row>
    <row r="30" spans="1:13" ht="15" customHeight="1">
      <c r="A30" s="643" t="s">
        <v>138</v>
      </c>
      <c r="B30" s="913" t="s">
        <v>4112</v>
      </c>
      <c r="C30" s="913" t="s">
        <v>3895</v>
      </c>
      <c r="D30" s="541">
        <v>-13366.68</v>
      </c>
      <c r="E30" s="931"/>
      <c r="F30" s="933" t="s">
        <v>190</v>
      </c>
      <c r="G30" s="357"/>
      <c r="H30" s="357"/>
      <c r="I30" s="357"/>
      <c r="L30" s="42"/>
      <c r="M30" s="991"/>
    </row>
    <row r="31" spans="1:13" ht="15" customHeight="1">
      <c r="A31" s="643" t="s">
        <v>138</v>
      </c>
      <c r="B31" s="913" t="s">
        <v>5221</v>
      </c>
      <c r="C31" s="913" t="s">
        <v>3895</v>
      </c>
      <c r="D31" s="48">
        <v>13500.08</v>
      </c>
      <c r="E31" s="931"/>
      <c r="F31" s="933" t="s">
        <v>190</v>
      </c>
      <c r="G31" s="357"/>
      <c r="H31" s="357"/>
      <c r="I31" s="357"/>
      <c r="L31" s="42"/>
      <c r="M31" s="991"/>
    </row>
    <row r="32" spans="1:13" ht="15" customHeight="1">
      <c r="A32" s="643" t="s">
        <v>138</v>
      </c>
      <c r="B32" s="981" t="s">
        <v>5645</v>
      </c>
      <c r="C32" s="913" t="s">
        <v>3895</v>
      </c>
      <c r="D32" s="48">
        <v>13366.68</v>
      </c>
      <c r="E32" s="335" t="s">
        <v>133</v>
      </c>
      <c r="F32" s="933" t="s">
        <v>190</v>
      </c>
      <c r="G32" s="357"/>
      <c r="H32" s="357"/>
      <c r="I32" s="357"/>
      <c r="L32" s="42"/>
      <c r="M32" s="991"/>
    </row>
    <row r="33" spans="1:13" ht="15" customHeight="1" thickBot="1">
      <c r="A33" s="730" t="s">
        <v>138</v>
      </c>
      <c r="B33" s="927" t="s">
        <v>5222</v>
      </c>
      <c r="C33" s="914" t="s">
        <v>3895</v>
      </c>
      <c r="D33" s="87">
        <v>13500.08</v>
      </c>
      <c r="E33" s="364"/>
      <c r="F33" s="934" t="s">
        <v>190</v>
      </c>
      <c r="G33" s="367"/>
      <c r="H33" s="367"/>
      <c r="I33" s="367"/>
      <c r="L33" s="42"/>
      <c r="M33" s="991"/>
    </row>
    <row r="34" spans="1:13" ht="15" customHeight="1" thickBot="1">
      <c r="A34" s="731" t="s">
        <v>138</v>
      </c>
      <c r="B34" s="915" t="s">
        <v>5689</v>
      </c>
      <c r="C34" s="915" t="s">
        <v>134</v>
      </c>
      <c r="D34" s="452">
        <v>-11456.16</v>
      </c>
      <c r="E34" s="980"/>
      <c r="F34" s="935" t="s">
        <v>190</v>
      </c>
      <c r="G34" s="375"/>
      <c r="H34" s="375"/>
      <c r="I34" s="375"/>
      <c r="L34" s="42"/>
      <c r="M34" s="991"/>
    </row>
    <row r="35" spans="1:13" ht="15" customHeight="1">
      <c r="A35" s="643" t="s">
        <v>138</v>
      </c>
      <c r="B35" s="981" t="s">
        <v>5029</v>
      </c>
      <c r="C35" s="913" t="s">
        <v>141</v>
      </c>
      <c r="D35" s="541">
        <v>-13500.08</v>
      </c>
      <c r="E35" s="931" t="s">
        <v>137</v>
      </c>
      <c r="F35" s="933" t="s">
        <v>190</v>
      </c>
      <c r="G35" s="357"/>
      <c r="H35" s="357"/>
      <c r="I35" s="357"/>
      <c r="L35" s="42"/>
      <c r="M35" s="991"/>
    </row>
    <row r="36" spans="1:13" ht="15" customHeight="1">
      <c r="A36" s="643" t="s">
        <v>138</v>
      </c>
      <c r="B36" s="981" t="s">
        <v>5029</v>
      </c>
      <c r="C36" s="913" t="s">
        <v>141</v>
      </c>
      <c r="D36" s="48">
        <v>13500.08</v>
      </c>
      <c r="E36" s="335" t="s">
        <v>137</v>
      </c>
      <c r="F36" s="933" t="s">
        <v>190</v>
      </c>
      <c r="G36" s="357"/>
      <c r="H36" s="357"/>
      <c r="I36" s="357"/>
      <c r="L36" s="42"/>
      <c r="M36" s="991"/>
    </row>
    <row r="37" spans="1:13" ht="15" customHeight="1" thickBot="1">
      <c r="A37" s="730" t="s">
        <v>138</v>
      </c>
      <c r="B37" s="927" t="s">
        <v>5029</v>
      </c>
      <c r="C37" s="914" t="s">
        <v>141</v>
      </c>
      <c r="D37" s="87">
        <v>13500.08</v>
      </c>
      <c r="E37" s="364" t="s">
        <v>137</v>
      </c>
      <c r="F37" s="934" t="s">
        <v>190</v>
      </c>
      <c r="G37" s="367"/>
      <c r="H37" s="367"/>
      <c r="I37" s="367"/>
      <c r="L37" s="42"/>
      <c r="M37" s="991"/>
    </row>
    <row r="38" spans="1:13" ht="15" customHeight="1">
      <c r="A38" s="643" t="s">
        <v>138</v>
      </c>
      <c r="B38" s="913" t="s">
        <v>5700</v>
      </c>
      <c r="C38" s="913" t="s">
        <v>390</v>
      </c>
      <c r="D38" s="839">
        <v>1241.2</v>
      </c>
      <c r="E38" s="931"/>
      <c r="F38" s="933" t="s">
        <v>137</v>
      </c>
      <c r="G38" s="357"/>
      <c r="H38" s="357"/>
      <c r="I38" s="357"/>
      <c r="L38" s="42"/>
      <c r="M38" s="991"/>
    </row>
    <row r="39" spans="1:13" ht="15" customHeight="1" thickBot="1">
      <c r="A39" s="730" t="s">
        <v>138</v>
      </c>
      <c r="B39" s="927" t="s">
        <v>4889</v>
      </c>
      <c r="C39" s="914" t="s">
        <v>390</v>
      </c>
      <c r="D39" s="87">
        <v>35999.440000000002</v>
      </c>
      <c r="E39" s="364"/>
      <c r="F39" s="934" t="s">
        <v>190</v>
      </c>
      <c r="G39" s="367"/>
      <c r="H39" s="367"/>
      <c r="I39" s="367"/>
      <c r="L39" s="42"/>
      <c r="M39" s="991"/>
    </row>
    <row r="40" spans="1:13" ht="15" customHeight="1">
      <c r="A40" s="643" t="s">
        <v>138</v>
      </c>
      <c r="B40" s="913" t="s">
        <v>5697</v>
      </c>
      <c r="C40" s="913" t="s">
        <v>1136</v>
      </c>
      <c r="D40" s="839">
        <v>1241.2</v>
      </c>
      <c r="E40" s="931"/>
      <c r="F40" s="933" t="s">
        <v>137</v>
      </c>
      <c r="G40" s="357"/>
      <c r="H40" s="357"/>
      <c r="I40" s="357"/>
      <c r="L40" s="42"/>
      <c r="M40" s="991"/>
    </row>
    <row r="41" spans="1:13" ht="15" customHeight="1" thickBot="1">
      <c r="A41" s="730" t="s">
        <v>138</v>
      </c>
      <c r="B41" s="914" t="s">
        <v>5698</v>
      </c>
      <c r="C41" s="914" t="s">
        <v>1136</v>
      </c>
      <c r="D41" s="576">
        <v>1241.2</v>
      </c>
      <c r="E41" s="997"/>
      <c r="F41" s="934" t="s">
        <v>137</v>
      </c>
      <c r="G41" s="367"/>
      <c r="H41" s="367"/>
      <c r="I41" s="367"/>
      <c r="L41" s="42"/>
      <c r="M41" s="991"/>
    </row>
    <row r="42" spans="1:13" ht="15" customHeight="1">
      <c r="A42" s="643" t="s">
        <v>138</v>
      </c>
      <c r="B42" s="913" t="s">
        <v>5692</v>
      </c>
      <c r="C42" s="913" t="s">
        <v>457</v>
      </c>
      <c r="D42" s="839">
        <v>1241.2</v>
      </c>
      <c r="E42" s="931"/>
      <c r="F42" s="933" t="s">
        <v>137</v>
      </c>
      <c r="G42" s="357"/>
      <c r="H42" s="357"/>
      <c r="I42" s="357"/>
      <c r="L42" s="42"/>
      <c r="M42" s="991"/>
    </row>
    <row r="43" spans="1:13" ht="15" customHeight="1">
      <c r="A43" s="643" t="s">
        <v>138</v>
      </c>
      <c r="B43" s="913" t="s">
        <v>5696</v>
      </c>
      <c r="C43" s="913" t="s">
        <v>457</v>
      </c>
      <c r="D43" s="839">
        <v>1241.2</v>
      </c>
      <c r="E43" s="931"/>
      <c r="F43" s="933" t="s">
        <v>137</v>
      </c>
      <c r="G43" s="357"/>
      <c r="H43" s="357"/>
      <c r="I43" s="357"/>
      <c r="L43" s="42"/>
      <c r="M43" s="991"/>
    </row>
    <row r="44" spans="1:13" ht="15" customHeight="1">
      <c r="A44" s="643" t="s">
        <v>138</v>
      </c>
      <c r="B44" s="913" t="s">
        <v>5699</v>
      </c>
      <c r="C44" s="913" t="s">
        <v>457</v>
      </c>
      <c r="D44" s="839">
        <v>1241.2</v>
      </c>
      <c r="E44" s="931"/>
      <c r="F44" s="933" t="s">
        <v>137</v>
      </c>
      <c r="G44" s="357"/>
      <c r="H44" s="357"/>
      <c r="I44" s="357"/>
      <c r="L44" s="42"/>
      <c r="M44" s="991"/>
    </row>
    <row r="45" spans="1:13" ht="15" customHeight="1">
      <c r="A45" s="643" t="s">
        <v>138</v>
      </c>
      <c r="B45" s="984" t="s">
        <v>5703</v>
      </c>
      <c r="C45" s="913" t="s">
        <v>457</v>
      </c>
      <c r="D45" s="48">
        <v>12333.12</v>
      </c>
      <c r="E45" s="335"/>
      <c r="F45" s="933" t="s">
        <v>190</v>
      </c>
      <c r="G45" s="357"/>
      <c r="H45" s="357"/>
      <c r="I45" s="357"/>
      <c r="L45" s="42"/>
      <c r="M45" s="991"/>
    </row>
    <row r="46" spans="1:13" ht="15" customHeight="1">
      <c r="A46" s="643" t="s">
        <v>138</v>
      </c>
      <c r="B46" s="984" t="s">
        <v>4665</v>
      </c>
      <c r="C46" s="913" t="s">
        <v>457</v>
      </c>
      <c r="D46" s="48">
        <v>12333.12</v>
      </c>
      <c r="E46" s="335"/>
      <c r="F46" s="933" t="s">
        <v>190</v>
      </c>
      <c r="G46" s="357"/>
      <c r="H46" s="357"/>
      <c r="I46" s="357"/>
      <c r="L46" s="42"/>
      <c r="M46" s="991"/>
    </row>
    <row r="47" spans="1:13" ht="15" customHeight="1" thickBot="1">
      <c r="A47" s="730" t="s">
        <v>138</v>
      </c>
      <c r="B47" s="927" t="s">
        <v>5503</v>
      </c>
      <c r="C47" s="914" t="s">
        <v>457</v>
      </c>
      <c r="D47" s="87">
        <v>14316.72</v>
      </c>
      <c r="E47" s="364"/>
      <c r="F47" s="934" t="s">
        <v>190</v>
      </c>
      <c r="G47" s="367"/>
      <c r="H47" s="367"/>
      <c r="I47" s="367"/>
      <c r="L47" s="42"/>
      <c r="M47" s="991"/>
    </row>
    <row r="48" spans="1:13" ht="15" customHeight="1">
      <c r="A48" s="643"/>
      <c r="B48" s="913"/>
      <c r="C48" s="913"/>
      <c r="D48" s="382"/>
      <c r="E48" s="335"/>
      <c r="F48" s="933"/>
      <c r="G48" s="357"/>
      <c r="H48" s="357"/>
      <c r="I48" s="357"/>
      <c r="L48" s="42"/>
      <c r="M48" s="991"/>
    </row>
    <row r="49" spans="1:15" ht="18.75" customHeight="1">
      <c r="A49" s="565"/>
      <c r="B49" s="565"/>
      <c r="C49" s="913"/>
      <c r="D49" s="723"/>
      <c r="E49" s="335"/>
      <c r="F49" s="496"/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64"/>
      <c r="B50" s="79"/>
      <c r="C50" s="61"/>
      <c r="D50" s="65">
        <f>SUM(D5:D49)</f>
        <v>168181.43999999997</v>
      </c>
      <c r="E50" s="65"/>
      <c r="F50" s="65"/>
      <c r="G50" s="65">
        <f>SUM(G49:G49)</f>
        <v>0</v>
      </c>
      <c r="H50" s="65"/>
      <c r="I50" s="65"/>
      <c r="J50" s="384">
        <f>SUM(J49:J49)</f>
        <v>0</v>
      </c>
      <c r="K50" s="65"/>
      <c r="L50" s="65">
        <f>SUM(L49:L49)</f>
        <v>0</v>
      </c>
      <c r="M50" s="65">
        <f>SUM(M49:M49)</f>
        <v>0</v>
      </c>
      <c r="N50" s="65"/>
      <c r="O50" s="49"/>
    </row>
    <row r="51" spans="1:15" ht="15" customHeight="1">
      <c r="A51" s="64"/>
      <c r="B51" s="79"/>
      <c r="C51" s="61"/>
      <c r="D51" s="65"/>
      <c r="E51" s="13"/>
      <c r="F51" s="75"/>
      <c r="G51" s="65"/>
      <c r="H51" s="13"/>
      <c r="L51" s="42"/>
      <c r="M51" s="71"/>
      <c r="N51" s="49"/>
      <c r="O51" s="49"/>
    </row>
    <row r="52" spans="1:15" ht="15" customHeight="1">
      <c r="A52" s="46"/>
      <c r="B52" s="47"/>
      <c r="C52" s="47"/>
      <c r="D52" s="55"/>
      <c r="E52" s="13"/>
      <c r="F52" s="70"/>
      <c r="L52" s="42"/>
      <c r="M52" s="71"/>
      <c r="N52" s="49"/>
      <c r="O52" s="49"/>
    </row>
    <row r="53" spans="1:15" ht="12.75">
      <c r="A53" s="46"/>
      <c r="B53" s="47"/>
      <c r="C53" s="47"/>
      <c r="D53" s="65"/>
      <c r="E53" s="65"/>
      <c r="F53" s="65"/>
      <c r="G53" s="65"/>
      <c r="H53" s="65"/>
      <c r="I53" s="65"/>
      <c r="J53" s="384"/>
      <c r="K53" s="65"/>
      <c r="L53" s="65"/>
      <c r="M53" s="65"/>
      <c r="N53" s="80"/>
      <c r="O53" s="49"/>
    </row>
    <row r="54" spans="1:15" ht="12.75">
      <c r="A54" s="46"/>
      <c r="B54" s="47"/>
      <c r="C54" s="47"/>
      <c r="D54" s="52"/>
      <c r="E54" s="13"/>
      <c r="F54" s="65"/>
      <c r="G54" s="73"/>
      <c r="H54" s="73"/>
      <c r="I54" s="73"/>
      <c r="J54" s="517"/>
      <c r="K54" s="73"/>
      <c r="L54" s="73"/>
      <c r="M54" s="154">
        <f>L50+M50-G50</f>
        <v>0</v>
      </c>
      <c r="N54" s="81"/>
      <c r="O54" s="54"/>
    </row>
    <row r="55" spans="1:15" ht="12.75">
      <c r="A55" s="46"/>
      <c r="B55" s="47"/>
      <c r="C55" s="47"/>
      <c r="D55" s="52"/>
      <c r="E55" s="13"/>
      <c r="F55" s="73"/>
      <c r="G55" s="73"/>
      <c r="H55" s="73"/>
      <c r="I55" s="73"/>
      <c r="J55" s="517"/>
      <c r="K55" s="73"/>
      <c r="L55" s="73"/>
      <c r="M55" s="81"/>
      <c r="N55" s="81"/>
      <c r="O55" s="54"/>
    </row>
    <row r="56" spans="1:15" ht="12.75">
      <c r="A56" s="46"/>
      <c r="B56" s="47"/>
      <c r="C56" s="47"/>
      <c r="D56" s="52"/>
      <c r="E56" s="13"/>
      <c r="F56" s="73"/>
      <c r="G56" s="73"/>
      <c r="H56" s="73"/>
      <c r="I56" s="73"/>
      <c r="J56" s="517"/>
      <c r="K56" s="73"/>
      <c r="L56" s="73"/>
      <c r="M56" s="81"/>
      <c r="N56" s="81"/>
      <c r="O56" s="54"/>
    </row>
    <row r="57" spans="1:15" ht="12.75">
      <c r="A57" s="46"/>
      <c r="B57" s="47"/>
      <c r="C57" s="47"/>
      <c r="D57" s="52"/>
      <c r="E57" s="13"/>
      <c r="F57" s="73"/>
      <c r="G57" s="82"/>
      <c r="H57" s="82"/>
      <c r="I57" s="83"/>
      <c r="J57" s="517"/>
      <c r="K57" s="73"/>
      <c r="L57" s="73"/>
      <c r="M57" s="81"/>
      <c r="N57" s="81"/>
      <c r="O57" s="54"/>
    </row>
    <row r="58" spans="1:15" ht="12.75">
      <c r="A58" s="46"/>
      <c r="B58" s="47"/>
      <c r="C58" s="47"/>
      <c r="D58" s="52"/>
      <c r="E58" s="13"/>
      <c r="F58" s="73"/>
      <c r="G58" s="73"/>
      <c r="H58" s="73"/>
      <c r="I58" s="73"/>
      <c r="J58" s="517"/>
      <c r="K58" s="73"/>
      <c r="L58" s="73"/>
      <c r="M58" s="81"/>
      <c r="N58" s="81"/>
      <c r="O58" s="54"/>
    </row>
    <row r="59" spans="1:15" ht="12.75">
      <c r="A59" s="46"/>
      <c r="B59" s="47"/>
      <c r="C59" s="47"/>
      <c r="D59" s="52"/>
      <c r="E59" s="13"/>
      <c r="F59" s="73"/>
      <c r="G59" s="73"/>
      <c r="H59" s="73"/>
      <c r="I59" s="73"/>
      <c r="J59" s="517"/>
      <c r="K59" s="73"/>
      <c r="L59" s="73"/>
      <c r="M59" s="81"/>
      <c r="N59" s="81"/>
      <c r="O59" s="54"/>
    </row>
    <row r="60" spans="1:15" ht="12.75">
      <c r="A60" s="46"/>
      <c r="B60" s="47"/>
      <c r="C60" s="47"/>
      <c r="D60" s="52"/>
      <c r="E60" s="13"/>
      <c r="F60" s="73"/>
      <c r="G60" s="83"/>
      <c r="H60" s="83"/>
      <c r="I60" s="83"/>
      <c r="J60" s="517"/>
      <c r="K60" s="73"/>
      <c r="L60" s="73"/>
      <c r="M60" s="81"/>
      <c r="N60" s="81"/>
      <c r="O60" s="54"/>
    </row>
    <row r="61" spans="1:15" ht="12.75">
      <c r="A61" s="46"/>
      <c r="B61" s="47"/>
      <c r="C61" s="47"/>
      <c r="D61" s="52"/>
      <c r="E61" s="13"/>
      <c r="F61" s="73"/>
      <c r="G61" s="73"/>
      <c r="H61" s="73"/>
      <c r="I61" s="73"/>
      <c r="J61" s="517"/>
      <c r="K61" s="73"/>
      <c r="L61" s="73"/>
      <c r="M61" s="81"/>
      <c r="N61" s="81"/>
      <c r="O61" s="54"/>
    </row>
    <row r="62" spans="1:15" ht="12.75">
      <c r="A62" s="46"/>
      <c r="B62" s="47"/>
      <c r="C62" s="47"/>
      <c r="D62" s="52"/>
      <c r="E62" s="13"/>
      <c r="F62" s="73"/>
      <c r="G62" s="73"/>
      <c r="H62" s="73"/>
      <c r="I62" s="73"/>
      <c r="J62" s="517"/>
      <c r="K62" s="73"/>
      <c r="L62" s="73"/>
      <c r="M62" s="81"/>
      <c r="N62" s="81"/>
      <c r="O62" s="54"/>
    </row>
    <row r="63" spans="1:15" ht="12.75">
      <c r="A63" s="46"/>
      <c r="B63" s="47"/>
      <c r="C63" s="73"/>
      <c r="D63" s="81"/>
      <c r="E63" s="13"/>
      <c r="F63" s="73"/>
      <c r="G63" s="73"/>
      <c r="H63" s="73"/>
      <c r="I63" s="73"/>
      <c r="J63" s="517"/>
      <c r="K63" s="73"/>
      <c r="L63" s="73"/>
      <c r="M63" s="81"/>
      <c r="N63" s="81"/>
      <c r="O63" s="54"/>
    </row>
    <row r="64" spans="1:15" ht="12.75">
      <c r="A64" s="46"/>
      <c r="B64" s="47"/>
      <c r="C64" s="73"/>
      <c r="D64" s="81"/>
      <c r="E64" s="13"/>
      <c r="F64" s="73"/>
      <c r="G64" s="73"/>
      <c r="H64" s="73"/>
      <c r="I64" s="73"/>
      <c r="J64" s="517"/>
      <c r="K64" s="73"/>
      <c r="L64" s="73"/>
      <c r="M64" s="81"/>
      <c r="N64" s="81"/>
      <c r="O64" s="54"/>
    </row>
    <row r="65" spans="1:15" ht="12.75">
      <c r="A65" s="46"/>
      <c r="B65" s="47"/>
      <c r="C65" s="47"/>
      <c r="D65" s="52"/>
      <c r="E65" s="13"/>
      <c r="F65" s="73"/>
      <c r="G65" s="73"/>
      <c r="H65" s="73"/>
      <c r="I65" s="73"/>
      <c r="J65" s="517"/>
      <c r="K65" s="73"/>
      <c r="L65" s="73"/>
      <c r="M65" s="81"/>
      <c r="N65" s="81"/>
      <c r="O65" s="54"/>
    </row>
    <row r="66" spans="1:15" ht="12.75">
      <c r="A66" s="46"/>
      <c r="B66" s="47"/>
      <c r="C66" s="47"/>
      <c r="D66" s="52"/>
      <c r="E66" s="13"/>
      <c r="F66" s="73"/>
      <c r="G66" s="73"/>
      <c r="H66" s="73"/>
      <c r="I66" s="73"/>
      <c r="J66" s="517"/>
      <c r="K66" s="73"/>
      <c r="L66" s="73"/>
      <c r="M66" s="81"/>
      <c r="N66" s="81"/>
      <c r="O66" s="54"/>
    </row>
    <row r="67" spans="1:15" ht="12.75">
      <c r="A67" s="46"/>
      <c r="B67" s="47"/>
      <c r="C67" s="47"/>
      <c r="D67" s="48"/>
      <c r="E67" s="13"/>
      <c r="F67" s="73"/>
      <c r="G67"/>
      <c r="H67"/>
      <c r="I67"/>
      <c r="J67" s="518"/>
      <c r="K67"/>
      <c r="L67"/>
      <c r="M67" s="54"/>
      <c r="N67" s="54"/>
      <c r="O67" s="54"/>
    </row>
    <row r="68" spans="1:15" ht="12.75">
      <c r="A68" s="46"/>
      <c r="B68" s="47"/>
      <c r="C68" s="47"/>
      <c r="D68" s="48"/>
      <c r="E68" s="13"/>
      <c r="F68" s="73"/>
      <c r="G68"/>
      <c r="H68"/>
      <c r="I68"/>
      <c r="J68" s="518"/>
      <c r="K68"/>
      <c r="L68"/>
      <c r="M68" s="54"/>
      <c r="N68" s="54"/>
      <c r="O68" s="54"/>
    </row>
    <row r="69" spans="1:15">
      <c r="A69" s="66"/>
      <c r="B69" s="40" t="s">
        <v>25</v>
      </c>
      <c r="E69" s="40"/>
      <c r="M69" s="45"/>
      <c r="N69" s="49"/>
      <c r="O69" s="49"/>
    </row>
    <row r="70" spans="1:15">
      <c r="A70" s="59"/>
      <c r="B70" s="40" t="s">
        <v>127</v>
      </c>
      <c r="E70" s="40"/>
      <c r="M70" s="45"/>
      <c r="N70" s="49"/>
      <c r="O70" s="49"/>
    </row>
    <row r="71" spans="1:15">
      <c r="A71" s="60"/>
      <c r="B71" s="40" t="s">
        <v>161</v>
      </c>
      <c r="E71" s="40"/>
      <c r="M71" s="45"/>
      <c r="N71" s="49"/>
      <c r="O71" s="49"/>
    </row>
    <row r="72" spans="1:15">
      <c r="A72" s="729"/>
      <c r="B72" s="729"/>
      <c r="C72" s="729"/>
      <c r="D72" s="729"/>
      <c r="M72" s="45"/>
      <c r="N72" s="49"/>
      <c r="O72" s="49"/>
    </row>
    <row r="73" spans="1:15">
      <c r="M73" s="45"/>
      <c r="N73" s="49"/>
      <c r="O73" s="49"/>
    </row>
    <row r="74" spans="1:15">
      <c r="M74" s="45"/>
      <c r="N74" s="49"/>
      <c r="O74" s="49"/>
    </row>
    <row r="75" spans="1:15">
      <c r="M75" s="45"/>
      <c r="N75" s="49"/>
      <c r="O75" s="49"/>
    </row>
    <row r="76" spans="1:15">
      <c r="M76" s="45"/>
      <c r="N76" s="49"/>
      <c r="O76" s="49"/>
    </row>
    <row r="77" spans="1:15">
      <c r="M77" s="45"/>
      <c r="N77" s="49"/>
      <c r="O77" s="49"/>
    </row>
    <row r="78" spans="1:15">
      <c r="M78" s="45"/>
      <c r="N78" s="49"/>
      <c r="O78" s="49"/>
    </row>
    <row r="79" spans="1:15">
      <c r="M79" s="45"/>
      <c r="N79" s="49"/>
      <c r="O79" s="49"/>
    </row>
    <row r="80" spans="1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</sheetData>
  <autoFilter ref="A4:O50"/>
  <sortState ref="A5:F47">
    <sortCondition ref="C5:C47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66"/>
  <sheetViews>
    <sheetView topLeftCell="A44" zoomScale="96" zoomScaleNormal="96" workbookViewId="0">
      <selection activeCell="G63" sqref="G63"/>
    </sheetView>
  </sheetViews>
  <sheetFormatPr baseColWidth="10" defaultRowHeight="15.75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240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>
      <c r="A1" s="239"/>
      <c r="B1" s="239"/>
      <c r="C1" s="239"/>
      <c r="D1" s="240" t="s">
        <v>5706</v>
      </c>
      <c r="E1" s="240"/>
      <c r="F1" s="240"/>
      <c r="G1" s="240"/>
      <c r="H1" s="533"/>
      <c r="I1" s="993"/>
      <c r="J1" s="993"/>
      <c r="K1" s="993"/>
      <c r="L1" s="239"/>
      <c r="M1" s="239"/>
    </row>
    <row r="2" spans="1:13">
      <c r="A2" s="239"/>
      <c r="B2" s="239"/>
      <c r="C2" s="239"/>
      <c r="D2" s="240"/>
      <c r="E2" s="240"/>
      <c r="F2" s="240"/>
      <c r="G2" s="240"/>
      <c r="H2" s="533"/>
      <c r="I2" s="993"/>
      <c r="J2" s="993"/>
      <c r="K2" s="993"/>
      <c r="L2" s="239"/>
      <c r="M2" s="239"/>
    </row>
    <row r="3" spans="1:13">
      <c r="A3" s="993"/>
      <c r="B3" s="993"/>
      <c r="C3" s="993"/>
      <c r="D3" s="993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993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993"/>
      <c r="L5" s="239"/>
      <c r="M5" s="239"/>
    </row>
    <row r="6" spans="1:13" ht="24" customHeight="1" thickBot="1">
      <c r="A6" s="1038" t="s">
        <v>3895</v>
      </c>
      <c r="B6" s="1008" t="s">
        <v>3856</v>
      </c>
      <c r="C6" s="1005">
        <v>-13366.68</v>
      </c>
      <c r="D6" s="451" t="s">
        <v>5707</v>
      </c>
      <c r="E6" s="1017"/>
      <c r="F6" s="1018">
        <f>C6</f>
        <v>-13366.68</v>
      </c>
      <c r="G6" s="1019"/>
      <c r="H6" s="1024"/>
      <c r="I6" s="1019">
        <v>600617</v>
      </c>
      <c r="J6" s="1032">
        <f>F6/1.16</f>
        <v>-11523.000000000002</v>
      </c>
      <c r="K6" s="1020">
        <f>J6*0.16</f>
        <v>-1843.6800000000003</v>
      </c>
      <c r="L6" s="602"/>
      <c r="M6" s="252"/>
    </row>
    <row r="7" spans="1:13" ht="24" customHeight="1">
      <c r="A7" s="913" t="s">
        <v>136</v>
      </c>
      <c r="B7" s="434" t="s">
        <v>3556</v>
      </c>
      <c r="C7" s="423">
        <v>-9000.44</v>
      </c>
      <c r="D7" s="380" t="s">
        <v>5708</v>
      </c>
      <c r="E7" s="520">
        <f>SUM(C7:D7)</f>
        <v>-9000.44</v>
      </c>
      <c r="F7" s="521"/>
      <c r="G7" s="522"/>
      <c r="H7" s="533"/>
      <c r="I7" s="1021">
        <v>600640</v>
      </c>
      <c r="J7" s="1034">
        <f>E7/1.16</f>
        <v>-7759.0000000000009</v>
      </c>
      <c r="K7" s="1022">
        <f>J7*0.16</f>
        <v>-1241.4400000000003</v>
      </c>
      <c r="L7" s="602"/>
      <c r="M7" s="252"/>
    </row>
    <row r="8" spans="1:13" ht="18.75" customHeight="1">
      <c r="A8" s="913" t="s">
        <v>141</v>
      </c>
      <c r="B8" s="434" t="s">
        <v>4980</v>
      </c>
      <c r="C8" s="423">
        <v>-13500.08</v>
      </c>
      <c r="D8" s="380" t="s">
        <v>5708</v>
      </c>
      <c r="E8" s="1013">
        <f>SUM(C8:D8)</f>
        <v>-13500.08</v>
      </c>
      <c r="F8" s="521"/>
      <c r="G8" s="522"/>
      <c r="H8" s="533"/>
      <c r="I8" s="1015">
        <v>600684</v>
      </c>
      <c r="J8" s="1033">
        <f t="shared" ref="J8:J41" si="0">E8/1.16</f>
        <v>-11638</v>
      </c>
      <c r="K8" s="1016">
        <f t="shared" ref="K8:K53" si="1">J8*0.16</f>
        <v>-1862.08</v>
      </c>
      <c r="L8" s="602"/>
      <c r="M8" s="252"/>
    </row>
    <row r="9" spans="1:13" ht="18.75" customHeight="1">
      <c r="A9" s="913" t="s">
        <v>2905</v>
      </c>
      <c r="B9" s="434" t="s">
        <v>5666</v>
      </c>
      <c r="C9" s="423">
        <v>-4499.6400000000003</v>
      </c>
      <c r="D9" s="380" t="s">
        <v>5708</v>
      </c>
      <c r="E9" s="520"/>
      <c r="F9" s="521"/>
      <c r="G9" s="522"/>
      <c r="H9" s="533"/>
      <c r="I9" s="1015"/>
      <c r="J9" s="1033"/>
      <c r="K9" s="1016"/>
      <c r="L9" s="602"/>
      <c r="M9" s="252"/>
    </row>
    <row r="10" spans="1:13" ht="18.75" customHeight="1">
      <c r="A10" s="913" t="s">
        <v>2905</v>
      </c>
      <c r="B10" s="434" t="s">
        <v>5667</v>
      </c>
      <c r="C10" s="423">
        <v>-4499.6400000000003</v>
      </c>
      <c r="D10" s="380" t="s">
        <v>5708</v>
      </c>
      <c r="E10" s="520">
        <f>SUM(C9:C10)</f>
        <v>-8999.2800000000007</v>
      </c>
      <c r="F10" s="521"/>
      <c r="G10" s="522"/>
      <c r="H10" s="533"/>
      <c r="I10" s="1015">
        <v>600616</v>
      </c>
      <c r="J10" s="1033">
        <f t="shared" si="0"/>
        <v>-7758.0000000000009</v>
      </c>
      <c r="K10" s="1016">
        <f t="shared" si="1"/>
        <v>-1241.2800000000002</v>
      </c>
      <c r="L10" s="602"/>
      <c r="M10" s="252"/>
    </row>
    <row r="11" spans="1:13" ht="18.75" customHeight="1" thickBot="1">
      <c r="A11" s="1038" t="s">
        <v>3895</v>
      </c>
      <c r="B11" s="1008" t="s">
        <v>4090</v>
      </c>
      <c r="C11" s="1005">
        <v>-13366.68</v>
      </c>
      <c r="D11" s="451" t="s">
        <v>5708</v>
      </c>
      <c r="E11" s="1017">
        <f>SUM(C11)</f>
        <v>-13366.68</v>
      </c>
      <c r="F11" s="1018">
        <f>SUM(E7:E11)</f>
        <v>-44866.48</v>
      </c>
      <c r="G11" s="1019"/>
      <c r="H11" s="1024"/>
      <c r="I11" s="1019">
        <v>600617</v>
      </c>
      <c r="J11" s="1032">
        <f t="shared" si="0"/>
        <v>-11523.000000000002</v>
      </c>
      <c r="K11" s="1020">
        <f t="shared" si="1"/>
        <v>-1843.6800000000003</v>
      </c>
      <c r="L11" s="602"/>
      <c r="M11" s="252"/>
    </row>
    <row r="12" spans="1:13" ht="18.75" customHeight="1">
      <c r="A12" s="913" t="s">
        <v>134</v>
      </c>
      <c r="B12" s="1009" t="s">
        <v>5130</v>
      </c>
      <c r="C12" s="1006">
        <v>-11456.16</v>
      </c>
      <c r="D12" s="380" t="s">
        <v>5709</v>
      </c>
      <c r="E12" s="520">
        <f>SUM(C12:D12)</f>
        <v>-11456.16</v>
      </c>
      <c r="F12" s="521"/>
      <c r="G12" s="522"/>
      <c r="H12" s="533"/>
      <c r="I12" s="1021">
        <v>600644</v>
      </c>
      <c r="J12" s="1034">
        <f t="shared" si="0"/>
        <v>-9876</v>
      </c>
      <c r="K12" s="1022">
        <f t="shared" si="1"/>
        <v>-1580.16</v>
      </c>
      <c r="L12" s="602"/>
      <c r="M12" s="252"/>
    </row>
    <row r="13" spans="1:13" ht="18.75" customHeight="1">
      <c r="A13" s="913" t="s">
        <v>136</v>
      </c>
      <c r="B13" s="1009" t="s">
        <v>4744</v>
      </c>
      <c r="C13" s="1006">
        <v>-7990.08</v>
      </c>
      <c r="D13" s="380" t="s">
        <v>5709</v>
      </c>
      <c r="E13" s="1013">
        <f t="shared" ref="E13:E14" si="2">SUM(C13:D13)</f>
        <v>-7990.08</v>
      </c>
      <c r="F13" s="521"/>
      <c r="G13" s="522"/>
      <c r="H13" s="533"/>
      <c r="I13" s="1015">
        <v>600640</v>
      </c>
      <c r="J13" s="1033">
        <f t="shared" si="0"/>
        <v>-6888</v>
      </c>
      <c r="K13" s="1016">
        <f t="shared" si="1"/>
        <v>-1102.08</v>
      </c>
      <c r="L13" s="602"/>
      <c r="M13" s="252"/>
    </row>
    <row r="14" spans="1:13" ht="18.75" customHeight="1" thickBot="1">
      <c r="A14" s="1038" t="s">
        <v>2905</v>
      </c>
      <c r="B14" s="1008" t="s">
        <v>4630</v>
      </c>
      <c r="C14" s="1005">
        <v>-4499.6400000000003</v>
      </c>
      <c r="D14" s="451" t="s">
        <v>5709</v>
      </c>
      <c r="E14" s="1017">
        <f t="shared" si="2"/>
        <v>-4499.6400000000003</v>
      </c>
      <c r="F14" s="1018">
        <f>SUM(E12:E14)</f>
        <v>-23945.879999999997</v>
      </c>
      <c r="G14" s="1019"/>
      <c r="H14" s="1024"/>
      <c r="I14" s="1019">
        <v>600616</v>
      </c>
      <c r="J14" s="1032">
        <f t="shared" si="0"/>
        <v>-3879.0000000000005</v>
      </c>
      <c r="K14" s="1020">
        <f t="shared" si="1"/>
        <v>-620.6400000000001</v>
      </c>
      <c r="L14" s="602"/>
      <c r="M14" s="252"/>
    </row>
    <row r="15" spans="1:13" ht="18.75" customHeight="1">
      <c r="A15" s="913" t="s">
        <v>2905</v>
      </c>
      <c r="B15" s="1041" t="s">
        <v>5672</v>
      </c>
      <c r="C15" s="1000">
        <v>1241.2</v>
      </c>
      <c r="D15" s="380" t="s">
        <v>5710</v>
      </c>
      <c r="E15" s="520"/>
      <c r="F15" s="521"/>
      <c r="G15" s="522"/>
      <c r="H15" s="533"/>
      <c r="I15" s="522"/>
      <c r="J15" s="1033"/>
      <c r="K15" s="1016"/>
      <c r="L15" s="602"/>
      <c r="M15" s="252"/>
    </row>
    <row r="16" spans="1:13" ht="18.75" customHeight="1">
      <c r="A16" s="913" t="s">
        <v>2905</v>
      </c>
      <c r="B16" s="1041" t="s">
        <v>5673</v>
      </c>
      <c r="C16" s="1000">
        <v>1241.2</v>
      </c>
      <c r="D16" s="380" t="s">
        <v>5710</v>
      </c>
      <c r="E16" s="520"/>
      <c r="F16" s="521"/>
      <c r="G16" s="522"/>
      <c r="H16" s="533"/>
      <c r="I16" s="522"/>
      <c r="J16" s="1033"/>
      <c r="K16" s="1016"/>
      <c r="L16" s="602"/>
      <c r="M16" s="252"/>
    </row>
    <row r="17" spans="1:13" ht="18.75" customHeight="1">
      <c r="A17" s="913" t="s">
        <v>457</v>
      </c>
      <c r="B17" s="1041" t="s">
        <v>5674</v>
      </c>
      <c r="C17" s="1000">
        <v>1241.2</v>
      </c>
      <c r="D17" s="380" t="s">
        <v>5710</v>
      </c>
      <c r="E17" s="520"/>
      <c r="F17" s="521"/>
      <c r="G17" s="522"/>
      <c r="H17" s="533"/>
      <c r="I17" s="1015"/>
      <c r="J17" s="1033"/>
      <c r="K17" s="1016"/>
      <c r="L17" s="602"/>
      <c r="M17" s="252"/>
    </row>
    <row r="18" spans="1:13" ht="18.75" customHeight="1">
      <c r="A18" s="913" t="s">
        <v>136</v>
      </c>
      <c r="B18" s="1041" t="s">
        <v>5675</v>
      </c>
      <c r="C18" s="1010">
        <v>1241.2</v>
      </c>
      <c r="D18" s="380" t="s">
        <v>5710</v>
      </c>
      <c r="E18" s="520">
        <f>SUM(C15:C18)</f>
        <v>4964.8</v>
      </c>
      <c r="F18" s="521"/>
      <c r="G18" s="522"/>
      <c r="H18" s="533"/>
      <c r="I18" s="1015">
        <v>803001</v>
      </c>
      <c r="J18" s="1033">
        <f t="shared" si="0"/>
        <v>4280</v>
      </c>
      <c r="K18" s="1016">
        <f t="shared" si="1"/>
        <v>684.80000000000007</v>
      </c>
      <c r="L18" s="602"/>
      <c r="M18" s="252"/>
    </row>
    <row r="19" spans="1:13" ht="18.75" customHeight="1">
      <c r="A19" s="913" t="s">
        <v>2905</v>
      </c>
      <c r="B19" s="1012" t="s">
        <v>5669</v>
      </c>
      <c r="C19" s="1003">
        <v>4499.6400000000003</v>
      </c>
      <c r="D19" s="380" t="s">
        <v>5710</v>
      </c>
      <c r="E19" s="520"/>
      <c r="F19" s="521"/>
      <c r="G19" s="522"/>
      <c r="H19" s="533"/>
      <c r="I19" s="1015"/>
      <c r="J19" s="1033"/>
      <c r="K19" s="1016"/>
      <c r="L19" s="602"/>
      <c r="M19" s="252"/>
    </row>
    <row r="20" spans="1:13" ht="18.75" customHeight="1">
      <c r="A20" s="913" t="s">
        <v>2905</v>
      </c>
      <c r="B20" s="1012" t="s">
        <v>5666</v>
      </c>
      <c r="C20" s="1003">
        <v>4499.6400000000003</v>
      </c>
      <c r="D20" s="380" t="s">
        <v>5710</v>
      </c>
      <c r="E20" s="520"/>
      <c r="F20" s="521"/>
      <c r="G20" s="522"/>
      <c r="H20" s="533"/>
      <c r="I20" s="1015"/>
      <c r="J20" s="1033"/>
      <c r="K20" s="1016"/>
      <c r="L20" s="602"/>
      <c r="M20" s="252"/>
    </row>
    <row r="21" spans="1:13" ht="18.75" customHeight="1">
      <c r="A21" s="913" t="s">
        <v>2905</v>
      </c>
      <c r="B21" s="1012" t="s">
        <v>4930</v>
      </c>
      <c r="C21" s="1003">
        <v>4499.6400000000003</v>
      </c>
      <c r="D21" s="380" t="s">
        <v>5710</v>
      </c>
      <c r="E21" s="520">
        <f>SUM(C19:C21)</f>
        <v>13498.920000000002</v>
      </c>
      <c r="F21" s="521"/>
      <c r="G21" s="522"/>
      <c r="H21" s="533"/>
      <c r="I21" s="1015">
        <v>600616</v>
      </c>
      <c r="J21" s="1033">
        <f t="shared" si="0"/>
        <v>11637.000000000002</v>
      </c>
      <c r="K21" s="1016">
        <f t="shared" si="1"/>
        <v>1861.9200000000003</v>
      </c>
      <c r="L21" s="602"/>
      <c r="M21" s="252"/>
    </row>
    <row r="22" spans="1:13" ht="18.75" customHeight="1">
      <c r="A22" s="1036" t="s">
        <v>136</v>
      </c>
      <c r="B22" s="1012" t="s">
        <v>5670</v>
      </c>
      <c r="C22" s="1003">
        <v>9100.2000000000007</v>
      </c>
      <c r="D22" s="380" t="s">
        <v>5710</v>
      </c>
      <c r="E22" s="520"/>
      <c r="F22" s="521"/>
      <c r="G22" s="522"/>
      <c r="H22" s="533"/>
      <c r="I22" s="1015"/>
      <c r="J22" s="1033"/>
      <c r="K22" s="1016"/>
      <c r="L22" s="602"/>
      <c r="M22" s="252"/>
    </row>
    <row r="23" spans="1:13" ht="18.75" customHeight="1">
      <c r="A23" s="1037" t="s">
        <v>136</v>
      </c>
      <c r="B23" s="1012" t="s">
        <v>4745</v>
      </c>
      <c r="C23" s="1003">
        <v>9100.2000000000007</v>
      </c>
      <c r="D23" s="380" t="s">
        <v>5710</v>
      </c>
      <c r="E23" s="520">
        <f>SUM(C22:C23)</f>
        <v>18200.400000000001</v>
      </c>
      <c r="F23" s="521"/>
      <c r="G23" s="522"/>
      <c r="H23" s="533"/>
      <c r="I23" s="1015">
        <v>600640</v>
      </c>
      <c r="J23" s="1033">
        <f t="shared" si="0"/>
        <v>15690.000000000002</v>
      </c>
      <c r="K23" s="1016">
        <f t="shared" si="1"/>
        <v>2510.4000000000005</v>
      </c>
      <c r="L23" s="602"/>
      <c r="M23" s="252"/>
    </row>
    <row r="24" spans="1:13" s="1001" customFormat="1" ht="18.75" customHeight="1">
      <c r="A24" s="1036" t="s">
        <v>3895</v>
      </c>
      <c r="B24" s="1012" t="s">
        <v>5163</v>
      </c>
      <c r="C24" s="1003">
        <v>13500.08</v>
      </c>
      <c r="D24" s="380" t="s">
        <v>5710</v>
      </c>
      <c r="E24" s="1013"/>
      <c r="F24" s="1014"/>
      <c r="G24" s="1015"/>
      <c r="H24" s="1023"/>
      <c r="I24" s="1015"/>
      <c r="J24" s="1033"/>
      <c r="K24" s="1016"/>
      <c r="L24" s="1030"/>
      <c r="M24" s="1002"/>
    </row>
    <row r="25" spans="1:13" ht="18.75" customHeight="1">
      <c r="A25" s="1037" t="s">
        <v>3895</v>
      </c>
      <c r="B25" s="1012" t="s">
        <v>3856</v>
      </c>
      <c r="C25" s="1003">
        <v>13366.68</v>
      </c>
      <c r="D25" s="380" t="s">
        <v>5710</v>
      </c>
      <c r="E25" s="520"/>
      <c r="F25" s="521"/>
      <c r="G25" s="522"/>
      <c r="H25" s="533"/>
      <c r="I25" s="1015"/>
      <c r="J25" s="1033"/>
      <c r="K25" s="1016"/>
      <c r="L25" s="602"/>
      <c r="M25" s="252"/>
    </row>
    <row r="26" spans="1:13" ht="18.75" customHeight="1">
      <c r="A26" s="1037" t="s">
        <v>3895</v>
      </c>
      <c r="B26" s="1012" t="s">
        <v>5164</v>
      </c>
      <c r="C26" s="1003">
        <v>13500.08</v>
      </c>
      <c r="D26" s="380" t="s">
        <v>5710</v>
      </c>
      <c r="E26" s="520">
        <f>SUM(C24:C26)</f>
        <v>40366.840000000004</v>
      </c>
      <c r="F26" s="521"/>
      <c r="G26" s="522"/>
      <c r="H26" s="533"/>
      <c r="I26" s="1015">
        <v>600617</v>
      </c>
      <c r="J26" s="1033">
        <f t="shared" si="0"/>
        <v>34799.000000000007</v>
      </c>
      <c r="K26" s="1016">
        <f t="shared" si="1"/>
        <v>5567.8400000000011</v>
      </c>
      <c r="L26" s="602"/>
      <c r="M26" s="252"/>
    </row>
    <row r="27" spans="1:13" ht="18.75" customHeight="1" thickBot="1">
      <c r="A27" s="1038" t="s">
        <v>457</v>
      </c>
      <c r="B27" s="1011" t="s">
        <v>5671</v>
      </c>
      <c r="C27" s="1004">
        <v>14316.72</v>
      </c>
      <c r="D27" s="451" t="s">
        <v>5710</v>
      </c>
      <c r="E27" s="1017">
        <f>SUM(C27)</f>
        <v>14316.72</v>
      </c>
      <c r="F27" s="1018">
        <f>SUM(E16:E27)</f>
        <v>91347.680000000008</v>
      </c>
      <c r="G27" s="1019"/>
      <c r="H27" s="1024"/>
      <c r="I27" s="1019">
        <v>600691</v>
      </c>
      <c r="J27" s="1032">
        <f t="shared" si="0"/>
        <v>12342</v>
      </c>
      <c r="K27" s="1020">
        <f t="shared" si="1"/>
        <v>1974.72</v>
      </c>
      <c r="L27" s="602"/>
      <c r="M27" s="252"/>
    </row>
    <row r="28" spans="1:13" ht="18.75" customHeight="1">
      <c r="A28" s="1037" t="s">
        <v>136</v>
      </c>
      <c r="B28" s="1041" t="s">
        <v>5677</v>
      </c>
      <c r="C28" s="1000">
        <v>1241.2</v>
      </c>
      <c r="D28" s="380" t="s">
        <v>5711</v>
      </c>
      <c r="E28" s="520"/>
      <c r="F28" s="521"/>
      <c r="G28" s="522"/>
      <c r="H28" s="533"/>
      <c r="I28" s="522"/>
      <c r="J28" s="1033"/>
      <c r="K28" s="1016"/>
      <c r="L28" s="602"/>
      <c r="M28" s="252"/>
    </row>
    <row r="29" spans="1:13" ht="18.75" customHeight="1">
      <c r="A29" s="913" t="s">
        <v>136</v>
      </c>
      <c r="B29" s="1041" t="s">
        <v>5678</v>
      </c>
      <c r="C29" s="1000">
        <v>1241.2</v>
      </c>
      <c r="D29" s="380" t="s">
        <v>5711</v>
      </c>
      <c r="E29" s="520"/>
      <c r="F29" s="521"/>
      <c r="G29" s="522"/>
      <c r="H29" s="533"/>
      <c r="I29" s="1015"/>
      <c r="J29" s="1033"/>
      <c r="K29" s="1016"/>
      <c r="L29" s="602"/>
      <c r="M29" s="252"/>
    </row>
    <row r="30" spans="1:13" ht="18.75" customHeight="1">
      <c r="A30" s="913" t="s">
        <v>457</v>
      </c>
      <c r="B30" s="1041" t="s">
        <v>5679</v>
      </c>
      <c r="C30" s="1000">
        <v>1241.2</v>
      </c>
      <c r="D30" s="380" t="s">
        <v>5711</v>
      </c>
      <c r="E30" s="520">
        <f>SUM(C28:C30)</f>
        <v>3723.6000000000004</v>
      </c>
      <c r="F30" s="521"/>
      <c r="G30" s="522"/>
      <c r="H30" s="533"/>
      <c r="I30" s="1015">
        <v>803001</v>
      </c>
      <c r="J30" s="1033">
        <f t="shared" si="0"/>
        <v>3210.0000000000005</v>
      </c>
      <c r="K30" s="1016">
        <f t="shared" si="1"/>
        <v>513.60000000000014</v>
      </c>
      <c r="L30" s="602"/>
      <c r="M30" s="252"/>
    </row>
    <row r="31" spans="1:13" ht="18.75" customHeight="1">
      <c r="A31" s="913" t="s">
        <v>2905</v>
      </c>
      <c r="B31" s="1012" t="s">
        <v>5667</v>
      </c>
      <c r="C31" s="1003">
        <v>4499.6400000000003</v>
      </c>
      <c r="D31" s="380" t="s">
        <v>5711</v>
      </c>
      <c r="E31" s="520"/>
      <c r="F31" s="521"/>
      <c r="G31" s="522"/>
      <c r="H31" s="533"/>
      <c r="I31" s="1015"/>
      <c r="J31" s="1033"/>
      <c r="K31" s="1016"/>
      <c r="L31" s="602"/>
      <c r="M31" s="252"/>
    </row>
    <row r="32" spans="1:13" ht="18.75" customHeight="1">
      <c r="A32" s="913" t="s">
        <v>2905</v>
      </c>
      <c r="B32" s="1012" t="s">
        <v>5681</v>
      </c>
      <c r="C32" s="1003">
        <v>4499.6400000000003</v>
      </c>
      <c r="D32" s="380" t="s">
        <v>5711</v>
      </c>
      <c r="E32" s="520">
        <f>SUM(C31:C32)</f>
        <v>8999.2800000000007</v>
      </c>
      <c r="F32" s="521"/>
      <c r="G32" s="522"/>
      <c r="H32" s="533"/>
      <c r="I32" s="1015">
        <v>600616</v>
      </c>
      <c r="J32" s="1033">
        <f t="shared" si="0"/>
        <v>7758.0000000000009</v>
      </c>
      <c r="K32" s="1016">
        <f t="shared" si="1"/>
        <v>1241.2800000000002</v>
      </c>
      <c r="L32" s="602"/>
      <c r="M32" s="252"/>
    </row>
    <row r="33" spans="1:13" ht="18.75" customHeight="1">
      <c r="A33" s="1037" t="s">
        <v>136</v>
      </c>
      <c r="B33" s="1012" t="s">
        <v>4595</v>
      </c>
      <c r="C33" s="1003">
        <v>9459.7999999999993</v>
      </c>
      <c r="D33" s="380" t="s">
        <v>5711</v>
      </c>
      <c r="E33" s="520">
        <f>SUM(C33)</f>
        <v>9459.7999999999993</v>
      </c>
      <c r="F33" s="521"/>
      <c r="G33" s="522"/>
      <c r="H33" s="533"/>
      <c r="I33" s="1015">
        <v>600640</v>
      </c>
      <c r="J33" s="1033">
        <f t="shared" si="0"/>
        <v>8155</v>
      </c>
      <c r="K33" s="1016">
        <f t="shared" si="1"/>
        <v>1304.8</v>
      </c>
      <c r="L33" s="602"/>
      <c r="M33" s="252"/>
    </row>
    <row r="34" spans="1:13" ht="18.75" customHeight="1">
      <c r="A34" s="1037" t="s">
        <v>457</v>
      </c>
      <c r="B34" s="1012" t="s">
        <v>5680</v>
      </c>
      <c r="C34" s="1003">
        <v>12333.12</v>
      </c>
      <c r="D34" s="380" t="s">
        <v>5711</v>
      </c>
      <c r="E34" s="520"/>
      <c r="F34" s="521"/>
      <c r="G34" s="522"/>
      <c r="H34" s="533"/>
      <c r="I34" s="1015"/>
      <c r="J34" s="1033"/>
      <c r="K34" s="1016"/>
      <c r="L34" s="602"/>
      <c r="M34" s="252"/>
    </row>
    <row r="35" spans="1:13" ht="18.75" customHeight="1">
      <c r="A35" s="1037" t="s">
        <v>457</v>
      </c>
      <c r="B35" s="1012" t="s">
        <v>4606</v>
      </c>
      <c r="C35" s="1003">
        <v>12333.12</v>
      </c>
      <c r="D35" s="380" t="s">
        <v>5711</v>
      </c>
      <c r="E35" s="520">
        <f>SUM(C34:C35)</f>
        <v>24666.240000000002</v>
      </c>
      <c r="F35" s="521"/>
      <c r="G35" s="522"/>
      <c r="H35" s="533"/>
      <c r="I35" s="1015">
        <v>600691</v>
      </c>
      <c r="J35" s="1033">
        <f t="shared" si="0"/>
        <v>21264.000000000004</v>
      </c>
      <c r="K35" s="1016">
        <f t="shared" si="1"/>
        <v>3402.2400000000007</v>
      </c>
      <c r="L35" s="602"/>
      <c r="M35" s="252"/>
    </row>
    <row r="36" spans="1:13" ht="18.75" customHeight="1">
      <c r="A36" s="1037" t="s">
        <v>141</v>
      </c>
      <c r="B36" s="1012" t="s">
        <v>4980</v>
      </c>
      <c r="C36" s="1003">
        <v>13500.08</v>
      </c>
      <c r="D36" s="380" t="s">
        <v>5711</v>
      </c>
      <c r="E36" s="520">
        <f>SUM(C36)</f>
        <v>13500.08</v>
      </c>
      <c r="F36" s="521"/>
      <c r="G36" s="522"/>
      <c r="H36" s="533"/>
      <c r="I36" s="1015">
        <v>600684</v>
      </c>
      <c r="J36" s="1033">
        <f t="shared" si="0"/>
        <v>11638</v>
      </c>
      <c r="K36" s="1016">
        <f t="shared" si="1"/>
        <v>1862.08</v>
      </c>
      <c r="L36" s="602"/>
      <c r="M36" s="252"/>
    </row>
    <row r="37" spans="1:13" ht="18.75" customHeight="1" thickBot="1">
      <c r="A37" s="1038" t="s">
        <v>390</v>
      </c>
      <c r="B37" s="1011" t="s">
        <v>4869</v>
      </c>
      <c r="C37" s="1004">
        <v>35999.440000000002</v>
      </c>
      <c r="D37" s="451" t="s">
        <v>5711</v>
      </c>
      <c r="E37" s="1017">
        <f>SUM(C37:D37)</f>
        <v>35999.440000000002</v>
      </c>
      <c r="F37" s="1018">
        <f>SUM(E29:E37)</f>
        <v>96348.44</v>
      </c>
      <c r="G37" s="1019"/>
      <c r="H37" s="1024"/>
      <c r="I37" s="1019">
        <v>600623</v>
      </c>
      <c r="J37" s="1032">
        <f t="shared" si="0"/>
        <v>31034.000000000004</v>
      </c>
      <c r="K37" s="1020">
        <f t="shared" si="1"/>
        <v>4965.4400000000005</v>
      </c>
      <c r="L37" s="602"/>
      <c r="M37" s="252"/>
    </row>
    <row r="38" spans="1:13" ht="18.75" customHeight="1">
      <c r="A38" s="1036" t="s">
        <v>390</v>
      </c>
      <c r="B38" s="1041" t="s">
        <v>5686</v>
      </c>
      <c r="C38" s="1000">
        <v>1241.2</v>
      </c>
      <c r="D38" s="380" t="s">
        <v>5713</v>
      </c>
      <c r="E38" s="520">
        <f>SUM(C38)</f>
        <v>1241.2</v>
      </c>
      <c r="F38" s="521"/>
      <c r="G38" s="522"/>
      <c r="H38" s="533"/>
      <c r="I38" s="1021">
        <v>803001</v>
      </c>
      <c r="J38" s="1034">
        <f t="shared" si="0"/>
        <v>1070</v>
      </c>
      <c r="K38" s="1022">
        <f t="shared" si="1"/>
        <v>171.20000000000002</v>
      </c>
      <c r="L38" s="602"/>
      <c r="M38" s="252"/>
    </row>
    <row r="39" spans="1:13" ht="18.75" customHeight="1">
      <c r="A39" s="1036" t="s">
        <v>2905</v>
      </c>
      <c r="B39" s="1012" t="s">
        <v>4505</v>
      </c>
      <c r="C39" s="1003">
        <v>7200.12</v>
      </c>
      <c r="D39" s="380" t="s">
        <v>5713</v>
      </c>
      <c r="E39" s="520">
        <f>SUM(C39)</f>
        <v>7200.12</v>
      </c>
      <c r="F39" s="521"/>
      <c r="G39" s="522"/>
      <c r="H39" s="533"/>
      <c r="I39" s="1015">
        <v>600616</v>
      </c>
      <c r="J39" s="1033">
        <f t="shared" si="0"/>
        <v>6207</v>
      </c>
      <c r="K39" s="1016">
        <f t="shared" si="1"/>
        <v>993.12</v>
      </c>
      <c r="L39" s="602"/>
      <c r="M39" s="252"/>
    </row>
    <row r="40" spans="1:13" ht="18.75" customHeight="1">
      <c r="A40" s="913" t="s">
        <v>136</v>
      </c>
      <c r="B40" s="1012" t="s">
        <v>3556</v>
      </c>
      <c r="C40" s="1003">
        <v>9100.2000000000007</v>
      </c>
      <c r="D40" s="380" t="s">
        <v>5713</v>
      </c>
      <c r="E40" s="1013">
        <f t="shared" ref="E40:E41" si="3">SUM(C40)</f>
        <v>9100.2000000000007</v>
      </c>
      <c r="F40" s="521"/>
      <c r="G40" s="522"/>
      <c r="H40" s="533"/>
      <c r="I40" s="1015">
        <v>600640</v>
      </c>
      <c r="J40" s="1033">
        <f t="shared" si="0"/>
        <v>7845.0000000000009</v>
      </c>
      <c r="K40" s="1016">
        <f t="shared" si="1"/>
        <v>1255.2000000000003</v>
      </c>
      <c r="L40" s="602"/>
      <c r="M40" s="252"/>
    </row>
    <row r="41" spans="1:13" ht="18.75" customHeight="1" thickBot="1">
      <c r="A41" s="1038" t="s">
        <v>141</v>
      </c>
      <c r="B41" s="1011" t="s">
        <v>4980</v>
      </c>
      <c r="C41" s="1004">
        <v>13500.08</v>
      </c>
      <c r="D41" s="451" t="s">
        <v>5713</v>
      </c>
      <c r="E41" s="1017">
        <f t="shared" si="3"/>
        <v>13500.08</v>
      </c>
      <c r="F41" s="1018">
        <f>SUM(E38:E41)</f>
        <v>31041.599999999999</v>
      </c>
      <c r="G41" s="1019"/>
      <c r="H41" s="1024"/>
      <c r="I41" s="1019">
        <v>600684</v>
      </c>
      <c r="J41" s="1032">
        <f t="shared" si="0"/>
        <v>11638</v>
      </c>
      <c r="K41" s="1020">
        <f t="shared" si="1"/>
        <v>1862.08</v>
      </c>
      <c r="L41" s="602"/>
      <c r="M41" s="252"/>
    </row>
    <row r="42" spans="1:13" ht="18.75" customHeight="1">
      <c r="A42" s="913" t="s">
        <v>2905</v>
      </c>
      <c r="B42" s="1012" t="s">
        <v>4630</v>
      </c>
      <c r="C42" s="1003">
        <v>4499.6400000000003</v>
      </c>
      <c r="D42" s="380" t="s">
        <v>5714</v>
      </c>
      <c r="E42" s="520"/>
      <c r="F42" s="521"/>
      <c r="G42" s="522"/>
      <c r="H42" s="533"/>
      <c r="I42" s="522"/>
      <c r="J42" s="1033"/>
      <c r="K42" s="1016"/>
      <c r="L42" s="602"/>
      <c r="M42" s="252"/>
    </row>
    <row r="43" spans="1:13" ht="18.75" customHeight="1">
      <c r="A43" s="1036" t="s">
        <v>2905</v>
      </c>
      <c r="B43" s="1012" t="s">
        <v>5687</v>
      </c>
      <c r="C43" s="1003">
        <v>4499.6400000000003</v>
      </c>
      <c r="D43" s="380" t="s">
        <v>5714</v>
      </c>
      <c r="E43" s="520"/>
      <c r="F43" s="521"/>
      <c r="G43" s="522"/>
      <c r="H43" s="533"/>
      <c r="I43" s="1015"/>
      <c r="J43" s="1033"/>
      <c r="K43" s="1016"/>
      <c r="L43" s="602"/>
      <c r="M43" s="252"/>
    </row>
    <row r="44" spans="1:13" ht="18.75" customHeight="1">
      <c r="A44" s="1036" t="s">
        <v>2905</v>
      </c>
      <c r="B44" s="1012" t="s">
        <v>4619</v>
      </c>
      <c r="C44" s="1003">
        <v>7200.12</v>
      </c>
      <c r="D44" s="380" t="s">
        <v>5714</v>
      </c>
      <c r="E44" s="520"/>
      <c r="F44" s="521"/>
      <c r="G44" s="522"/>
      <c r="H44" s="533"/>
      <c r="I44" s="1015"/>
      <c r="J44" s="1033"/>
      <c r="K44" s="1016"/>
      <c r="L44" s="602"/>
      <c r="M44" s="252"/>
    </row>
    <row r="45" spans="1:13" ht="18.75" customHeight="1" thickBot="1">
      <c r="A45" s="1038" t="s">
        <v>2905</v>
      </c>
      <c r="B45" s="1011" t="s">
        <v>3179</v>
      </c>
      <c r="C45" s="1004">
        <v>11699.76</v>
      </c>
      <c r="D45" s="451" t="s">
        <v>5714</v>
      </c>
      <c r="E45" s="1017"/>
      <c r="F45" s="1018">
        <f>SUM(C42:C45)</f>
        <v>27899.160000000003</v>
      </c>
      <c r="G45" s="1019"/>
      <c r="H45" s="1024"/>
      <c r="I45" s="1019">
        <v>600616</v>
      </c>
      <c r="J45" s="1032">
        <f>F45/1.16</f>
        <v>24051.000000000004</v>
      </c>
      <c r="K45" s="1020">
        <f t="shared" si="1"/>
        <v>3848.1600000000008</v>
      </c>
      <c r="L45" s="602"/>
      <c r="M45" s="252"/>
    </row>
    <row r="46" spans="1:13" ht="18.75" customHeight="1">
      <c r="A46" s="913" t="s">
        <v>1136</v>
      </c>
      <c r="B46" s="1041" t="s">
        <v>5683</v>
      </c>
      <c r="C46" s="1000">
        <v>1241.2</v>
      </c>
      <c r="D46" s="380" t="s">
        <v>5712</v>
      </c>
      <c r="E46" s="520"/>
      <c r="F46" s="521"/>
      <c r="G46" s="522"/>
      <c r="H46" s="533"/>
      <c r="I46" s="1021"/>
      <c r="J46" s="1034"/>
      <c r="K46" s="1022"/>
      <c r="L46" s="602"/>
      <c r="M46" s="252"/>
    </row>
    <row r="47" spans="1:13" ht="18.75" customHeight="1">
      <c r="A47" s="913" t="s">
        <v>1136</v>
      </c>
      <c r="B47" s="1041" t="s">
        <v>5684</v>
      </c>
      <c r="C47" s="1000">
        <v>1241.2</v>
      </c>
      <c r="D47" s="380" t="s">
        <v>5712</v>
      </c>
      <c r="E47" s="520"/>
      <c r="F47" s="521"/>
      <c r="G47" s="522"/>
      <c r="H47" s="533"/>
      <c r="I47" s="1015"/>
      <c r="J47" s="1033"/>
      <c r="K47" s="1016"/>
      <c r="L47" s="602"/>
      <c r="M47" s="252"/>
    </row>
    <row r="48" spans="1:13" ht="18.75" customHeight="1" thickBot="1">
      <c r="A48" s="1042" t="s">
        <v>457</v>
      </c>
      <c r="B48" s="1043" t="s">
        <v>5685</v>
      </c>
      <c r="C48" s="999">
        <v>1241.2</v>
      </c>
      <c r="D48" s="451" t="s">
        <v>5712</v>
      </c>
      <c r="E48" s="1017"/>
      <c r="F48" s="1018">
        <f>SUM(C46:C48)</f>
        <v>3723.6000000000004</v>
      </c>
      <c r="G48" s="1019"/>
      <c r="H48" s="1024"/>
      <c r="I48" s="1019">
        <v>803001</v>
      </c>
      <c r="J48" s="1032">
        <f>F48/1.16</f>
        <v>3210.0000000000005</v>
      </c>
      <c r="K48" s="1020">
        <f t="shared" si="1"/>
        <v>513.60000000000014</v>
      </c>
      <c r="L48" s="602"/>
      <c r="M48" s="252"/>
    </row>
    <row r="49" spans="1:13" ht="22.5" customHeight="1" thickBot="1">
      <c r="A49" s="1039" t="s">
        <v>2770</v>
      </c>
      <c r="B49" s="1031">
        <v>200028</v>
      </c>
      <c r="C49" s="1007">
        <v>-11188.85</v>
      </c>
      <c r="D49" s="998" t="s">
        <v>5715</v>
      </c>
      <c r="E49" s="1025"/>
      <c r="F49" s="1026">
        <f>SUM(C49)</f>
        <v>-11188.85</v>
      </c>
      <c r="G49" s="1027"/>
      <c r="H49" s="1028"/>
      <c r="I49" s="1027">
        <v>700065</v>
      </c>
      <c r="J49" s="1035">
        <f>F49/1.16</f>
        <v>-9645.560344827587</v>
      </c>
      <c r="K49" s="1029">
        <f t="shared" si="1"/>
        <v>-1543.2896551724139</v>
      </c>
      <c r="L49" s="602"/>
      <c r="M49" s="252"/>
    </row>
    <row r="50" spans="1:13" ht="22.5" customHeight="1" thickBot="1">
      <c r="A50" s="1039" t="s">
        <v>2770</v>
      </c>
      <c r="B50" s="1031">
        <v>200028</v>
      </c>
      <c r="C50" s="1007">
        <v>-11373.45</v>
      </c>
      <c r="D50" s="998" t="s">
        <v>5716</v>
      </c>
      <c r="E50" s="1025"/>
      <c r="F50" s="1026">
        <f t="shared" ref="F50:F53" si="4">SUM(C50)</f>
        <v>-11373.45</v>
      </c>
      <c r="G50" s="1027"/>
      <c r="H50" s="1028"/>
      <c r="I50" s="1019">
        <v>700065</v>
      </c>
      <c r="J50" s="1035">
        <f t="shared" ref="J50:J53" si="5">F50/1.16</f>
        <v>-9804.6982758620707</v>
      </c>
      <c r="K50" s="1029">
        <f t="shared" si="1"/>
        <v>-1568.7517241379314</v>
      </c>
      <c r="L50" s="602"/>
      <c r="M50" s="252"/>
    </row>
    <row r="51" spans="1:13" ht="22.5" customHeight="1" thickBot="1">
      <c r="A51" s="1039" t="s">
        <v>2770</v>
      </c>
      <c r="B51" s="1031">
        <v>200028</v>
      </c>
      <c r="C51" s="1007">
        <v>-870</v>
      </c>
      <c r="D51" s="998" t="s">
        <v>5717</v>
      </c>
      <c r="E51" s="1025"/>
      <c r="F51" s="1026">
        <f t="shared" si="4"/>
        <v>-870</v>
      </c>
      <c r="G51" s="1027"/>
      <c r="H51" s="1028"/>
      <c r="I51" s="1027">
        <v>700065</v>
      </c>
      <c r="J51" s="1035">
        <f t="shared" si="5"/>
        <v>-750</v>
      </c>
      <c r="K51" s="1029">
        <f t="shared" si="1"/>
        <v>-120</v>
      </c>
      <c r="L51" s="602"/>
      <c r="M51" s="252"/>
    </row>
    <row r="52" spans="1:13" ht="22.5" customHeight="1" thickBot="1">
      <c r="A52" s="1039" t="s">
        <v>2770</v>
      </c>
      <c r="B52" s="1031">
        <v>200028</v>
      </c>
      <c r="C52" s="1007">
        <v>-5428.28</v>
      </c>
      <c r="D52" s="998" t="s">
        <v>5718</v>
      </c>
      <c r="E52" s="1025"/>
      <c r="F52" s="1026">
        <f t="shared" si="4"/>
        <v>-5428.28</v>
      </c>
      <c r="G52" s="1027"/>
      <c r="H52" s="1028"/>
      <c r="I52" s="1027">
        <v>700065</v>
      </c>
      <c r="J52" s="1035">
        <f t="shared" si="5"/>
        <v>-4679.5517241379312</v>
      </c>
      <c r="K52" s="1029">
        <f t="shared" si="1"/>
        <v>-748.72827586206904</v>
      </c>
      <c r="L52" s="602"/>
      <c r="M52" s="252"/>
    </row>
    <row r="53" spans="1:13" ht="22.5" customHeight="1" thickBot="1">
      <c r="A53" s="1039" t="s">
        <v>2770</v>
      </c>
      <c r="B53" s="1031">
        <v>200028</v>
      </c>
      <c r="C53" s="1007">
        <v>-5428.28</v>
      </c>
      <c r="D53" s="998" t="s">
        <v>5719</v>
      </c>
      <c r="E53" s="1025"/>
      <c r="F53" s="1026">
        <f t="shared" si="4"/>
        <v>-5428.28</v>
      </c>
      <c r="G53" s="1027"/>
      <c r="H53" s="1028"/>
      <c r="I53" s="1027">
        <v>700065</v>
      </c>
      <c r="J53" s="1035">
        <f t="shared" si="5"/>
        <v>-4679.5517241379312</v>
      </c>
      <c r="K53" s="1029">
        <f t="shared" si="1"/>
        <v>-748.72827586206904</v>
      </c>
      <c r="L53" s="602"/>
      <c r="M53" s="252"/>
    </row>
    <row r="54" spans="1:13" ht="18.75" customHeight="1">
      <c r="A54" s="913"/>
      <c r="B54" s="988"/>
      <c r="C54" s="447"/>
      <c r="D54" s="380"/>
      <c r="E54" s="520"/>
      <c r="F54" s="521"/>
      <c r="G54" s="522"/>
      <c r="H54" s="533"/>
      <c r="I54" s="522"/>
      <c r="J54" s="715"/>
      <c r="K54" s="524"/>
      <c r="L54" s="602"/>
      <c r="M54" s="252"/>
    </row>
    <row r="55" spans="1:13" ht="18.75" customHeight="1">
      <c r="A55" s="913"/>
      <c r="B55" s="414"/>
      <c r="C55" s="382"/>
      <c r="D55" s="380"/>
      <c r="E55" s="520"/>
      <c r="F55" s="521"/>
      <c r="G55" s="522"/>
      <c r="H55" s="533"/>
      <c r="I55" s="522"/>
      <c r="J55" s="715"/>
      <c r="K55" s="524"/>
      <c r="L55" s="602"/>
      <c r="M55" s="252"/>
    </row>
    <row r="56" spans="1:13" ht="15" customHeight="1">
      <c r="A56" s="913"/>
      <c r="B56" s="601"/>
      <c r="C56" s="839"/>
      <c r="D56" s="380"/>
      <c r="E56" s="520"/>
      <c r="F56" s="521"/>
      <c r="G56" s="522"/>
      <c r="H56" s="533"/>
      <c r="I56" s="522"/>
      <c r="J56" s="715"/>
      <c r="K56" s="524"/>
      <c r="L56" s="602"/>
      <c r="M56" s="252"/>
    </row>
    <row r="57" spans="1:13" ht="15" customHeight="1">
      <c r="A57" s="325"/>
      <c r="B57" s="993"/>
      <c r="C57" s="281">
        <f>SUM(C6:C56)</f>
        <v>133892.58000000002</v>
      </c>
      <c r="D57" s="281"/>
      <c r="E57" s="281"/>
      <c r="F57" s="281">
        <f>SUM(F6:F56)</f>
        <v>133892.57999999999</v>
      </c>
      <c r="G57" s="281"/>
      <c r="H57" s="534">
        <f>SUM(H6:H56)</f>
        <v>0</v>
      </c>
      <c r="I57" s="281"/>
      <c r="J57" s="281">
        <f>SUM(J6:J56)</f>
        <v>115424.63793103451</v>
      </c>
      <c r="K57" s="281">
        <f>SUM(K6:K56)</f>
        <v>18467.942068965516</v>
      </c>
      <c r="L57" s="281"/>
      <c r="M57" s="283"/>
    </row>
    <row r="58" spans="1:13" ht="15" customHeight="1">
      <c r="A58" s="278"/>
      <c r="B58" s="993"/>
      <c r="C58" s="240"/>
      <c r="D58" s="281"/>
      <c r="E58" s="281"/>
      <c r="F58" s="237"/>
      <c r="G58" s="240"/>
      <c r="H58" s="533"/>
      <c r="I58" s="240"/>
      <c r="J58" s="243"/>
      <c r="K58" s="251"/>
      <c r="L58" s="252"/>
      <c r="M58" s="252"/>
    </row>
    <row r="59" spans="1:13" ht="15" customHeight="1">
      <c r="A59" s="697"/>
      <c r="B59" s="1052"/>
      <c r="C59" s="1051"/>
      <c r="D59" s="1051"/>
      <c r="E59" s="1051"/>
      <c r="F59" s="1051"/>
      <c r="G59" s="240"/>
      <c r="H59" s="533"/>
      <c r="I59" s="240"/>
      <c r="J59" s="243"/>
      <c r="K59" s="251"/>
      <c r="L59" s="252"/>
      <c r="M59" s="252"/>
    </row>
    <row r="60" spans="1:13">
      <c r="A60" s="284"/>
      <c r="B60" s="595"/>
      <c r="C60" s="273"/>
      <c r="D60" s="281"/>
      <c r="E60" s="281"/>
      <c r="F60" s="281"/>
      <c r="G60" s="295"/>
      <c r="H60" s="534"/>
      <c r="I60" s="281"/>
      <c r="J60" s="281"/>
      <c r="K60" s="281"/>
      <c r="L60" s="286"/>
      <c r="M60" s="252"/>
    </row>
    <row r="61" spans="1:13" thickBot="1">
      <c r="A61" s="603"/>
      <c r="B61" s="595"/>
      <c r="C61" s="273"/>
      <c r="D61" s="250"/>
      <c r="E61" s="330" t="s">
        <v>5720</v>
      </c>
      <c r="F61" s="331">
        <v>43099</v>
      </c>
      <c r="G61" s="332">
        <v>366828.38</v>
      </c>
      <c r="H61" s="535"/>
      <c r="I61" s="239"/>
      <c r="J61" s="239"/>
      <c r="K61" s="252"/>
      <c r="L61" s="252"/>
      <c r="M61" s="288"/>
    </row>
    <row r="62" spans="1:13" ht="16.5" thickBot="1">
      <c r="A62" s="284"/>
      <c r="B62" s="273"/>
      <c r="C62" s="273"/>
      <c r="D62" s="250"/>
      <c r="E62" s="330" t="s">
        <v>5721</v>
      </c>
      <c r="F62" s="331">
        <v>43099</v>
      </c>
      <c r="G62" s="332">
        <v>133892.57999999999</v>
      </c>
      <c r="H62" s="535"/>
      <c r="I62" s="239"/>
      <c r="J62" s="289" t="s">
        <v>551</v>
      </c>
      <c r="K62" s="290">
        <f>J57+K57-F57</f>
        <v>0</v>
      </c>
      <c r="L62" s="252"/>
      <c r="M62" s="288"/>
    </row>
    <row r="63" spans="1:13">
      <c r="A63" s="284"/>
      <c r="B63" s="273"/>
      <c r="C63" s="239"/>
      <c r="D63" s="252"/>
      <c r="E63" s="813"/>
      <c r="F63" s="812"/>
      <c r="G63" s="811"/>
      <c r="H63" s="535"/>
      <c r="I63" s="239"/>
      <c r="J63" s="239"/>
      <c r="K63" s="252"/>
      <c r="L63" s="252"/>
      <c r="M63" s="288"/>
    </row>
    <row r="64" spans="1:13">
      <c r="A64" s="284"/>
      <c r="B64" s="273"/>
      <c r="C64" s="273"/>
      <c r="D64" s="250"/>
      <c r="E64" s="239"/>
      <c r="F64" s="239"/>
      <c r="G64" s="239"/>
      <c r="H64" s="535"/>
      <c r="I64" s="239"/>
      <c r="J64" s="239"/>
      <c r="K64" s="252"/>
      <c r="L64" s="252"/>
      <c r="M64" s="288"/>
    </row>
    <row r="65" spans="1:13">
      <c r="A65" s="284"/>
      <c r="B65" s="273"/>
      <c r="C65" s="273"/>
      <c r="D65" s="250"/>
      <c r="E65" s="239"/>
      <c r="F65" s="239"/>
      <c r="G65" s="239"/>
      <c r="H65" s="535"/>
      <c r="I65" s="239"/>
      <c r="J65" s="239"/>
      <c r="K65" s="252"/>
      <c r="L65" s="252"/>
      <c r="M65" s="288"/>
    </row>
    <row r="66" spans="1:13">
      <c r="A66" s="284"/>
      <c r="B66" s="273"/>
      <c r="C66" s="273"/>
      <c r="D66" s="291"/>
      <c r="E66" s="292"/>
      <c r="F66" s="292"/>
      <c r="G66" s="292"/>
      <c r="H66" s="536"/>
      <c r="I66" s="292"/>
      <c r="J66" s="292"/>
      <c r="K66" s="288"/>
      <c r="L66" s="288"/>
      <c r="M66" s="288"/>
    </row>
    <row r="67" spans="1:13">
      <c r="A67" s="604"/>
      <c r="B67" s="605"/>
      <c r="C67" s="606"/>
      <c r="D67" s="520"/>
      <c r="E67" s="292"/>
      <c r="F67" s="292"/>
      <c r="G67" s="292"/>
      <c r="H67" s="536"/>
      <c r="I67" s="292"/>
      <c r="J67" s="292"/>
      <c r="K67" s="288"/>
      <c r="L67" s="288"/>
      <c r="M67" s="288"/>
    </row>
    <row r="68" spans="1:13">
      <c r="A68" s="294"/>
      <c r="B68" s="239" t="s">
        <v>25</v>
      </c>
      <c r="C68" s="239"/>
      <c r="D68" s="239"/>
      <c r="E68" s="240"/>
      <c r="F68" s="240"/>
      <c r="G68" s="240"/>
      <c r="H68" s="533"/>
      <c r="I68" s="240"/>
      <c r="K68" s="295"/>
      <c r="L68" s="252"/>
      <c r="M68" s="252"/>
    </row>
    <row r="69" spans="1:13">
      <c r="A69" s="296"/>
      <c r="B69" s="239" t="s">
        <v>127</v>
      </c>
      <c r="C69" s="239"/>
      <c r="D69" s="239"/>
      <c r="E69" s="240"/>
      <c r="F69" s="240"/>
      <c r="G69" s="240"/>
      <c r="H69" s="533"/>
      <c r="I69" s="240"/>
      <c r="K69" s="295"/>
      <c r="L69" s="252"/>
      <c r="M69" s="252"/>
    </row>
    <row r="70" spans="1:13">
      <c r="A70" s="297"/>
      <c r="B70" s="239" t="s">
        <v>161</v>
      </c>
      <c r="C70" s="239"/>
      <c r="D70" s="239"/>
      <c r="E70" s="240"/>
      <c r="F70" s="240"/>
      <c r="G70" s="240"/>
      <c r="H70" s="533"/>
      <c r="I70" s="240"/>
      <c r="K70" s="295"/>
      <c r="L70" s="252"/>
      <c r="M70" s="252"/>
    </row>
    <row r="71" spans="1:13">
      <c r="A71" s="239"/>
      <c r="B71" s="239"/>
      <c r="C71" s="239"/>
      <c r="D71" s="239"/>
      <c r="E71" s="240"/>
      <c r="F71" s="240"/>
      <c r="G71" s="240"/>
      <c r="H71" s="533"/>
      <c r="I71" s="240"/>
      <c r="K71" s="295"/>
      <c r="L71" s="252"/>
      <c r="M71" s="252"/>
    </row>
    <row r="72" spans="1:13">
      <c r="A72" s="239"/>
      <c r="B72" s="239"/>
      <c r="C72" s="239"/>
      <c r="D72" s="239"/>
      <c r="E72" s="240"/>
      <c r="F72" s="240"/>
      <c r="G72" s="240"/>
      <c r="H72" s="533"/>
      <c r="I72" s="240"/>
      <c r="K72" s="295"/>
      <c r="L72" s="252"/>
      <c r="M72" s="252"/>
    </row>
    <row r="73" spans="1:13">
      <c r="K73" s="45"/>
      <c r="L73" s="49"/>
      <c r="M73" s="49"/>
    </row>
    <row r="74" spans="1:13">
      <c r="K74" s="45"/>
      <c r="L74" s="49"/>
      <c r="M74" s="49"/>
    </row>
    <row r="75" spans="1:13">
      <c r="K75" s="45"/>
      <c r="L75" s="49"/>
      <c r="M75" s="49"/>
    </row>
    <row r="76" spans="1:13">
      <c r="K76" s="45"/>
      <c r="L76" s="49"/>
      <c r="M76" s="49"/>
    </row>
    <row r="77" spans="1:13">
      <c r="K77" s="45"/>
      <c r="L77" s="49"/>
      <c r="M77" s="49"/>
    </row>
    <row r="78" spans="1:13">
      <c r="K78" s="45"/>
      <c r="L78" s="49"/>
      <c r="M78" s="49"/>
    </row>
    <row r="79" spans="1:13">
      <c r="K79" s="45"/>
      <c r="L79" s="49"/>
      <c r="M79" s="49"/>
    </row>
    <row r="80" spans="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</sheetData>
  <autoFilter ref="A5:L60"/>
  <sortState ref="A7:D48">
    <sortCondition ref="D7:D48"/>
  </sortState>
  <mergeCells count="3">
    <mergeCell ref="I3:K3"/>
    <mergeCell ref="A4:D4"/>
    <mergeCell ref="B59:F59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89"/>
  <sheetViews>
    <sheetView zoomScale="115" workbookViewId="0">
      <pane ySplit="4" topLeftCell="A50" activePane="bottomLeft" state="frozenSplit"/>
      <selection pane="bottomLeft" activeCell="C76" sqref="C76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1061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42770</v>
      </c>
      <c r="B5" s="343" t="s">
        <v>160</v>
      </c>
      <c r="C5" s="343" t="s">
        <v>57</v>
      </c>
      <c r="D5" s="334"/>
      <c r="E5" s="333"/>
      <c r="F5" s="333"/>
      <c r="G5" s="344">
        <v>-9000.44</v>
      </c>
      <c r="H5" s="335" t="s">
        <v>133</v>
      </c>
      <c r="I5" s="334"/>
      <c r="J5" s="336"/>
      <c r="K5" s="337"/>
      <c r="L5" s="337"/>
      <c r="M5" s="338" t="s">
        <v>138</v>
      </c>
      <c r="N5" s="339" t="s">
        <v>271</v>
      </c>
      <c r="O5" s="339" t="s">
        <v>136</v>
      </c>
      <c r="P5" s="339" t="s">
        <v>1048</v>
      </c>
      <c r="Q5" s="28"/>
      <c r="R5" s="29"/>
    </row>
    <row r="6" spans="1:18" s="24" customFormat="1" ht="12.75">
      <c r="A6" s="342">
        <v>42773</v>
      </c>
      <c r="B6" s="343" t="s">
        <v>160</v>
      </c>
      <c r="C6" s="343" t="s">
        <v>925</v>
      </c>
      <c r="D6" s="334"/>
      <c r="E6" s="333"/>
      <c r="F6" s="333"/>
      <c r="G6" s="344">
        <v>-9899.44</v>
      </c>
      <c r="H6" s="335"/>
      <c r="I6" s="334"/>
      <c r="J6" s="336"/>
      <c r="K6" s="337"/>
      <c r="L6" s="337"/>
      <c r="M6" s="338" t="s">
        <v>138</v>
      </c>
      <c r="N6" s="339" t="s">
        <v>990</v>
      </c>
      <c r="O6" s="339" t="s">
        <v>136</v>
      </c>
      <c r="P6" s="339" t="s">
        <v>1051</v>
      </c>
      <c r="Q6" s="28"/>
      <c r="R6" s="29"/>
    </row>
    <row r="7" spans="1:18" s="24" customFormat="1" ht="12.75">
      <c r="A7" s="342">
        <v>42775</v>
      </c>
      <c r="B7" s="343" t="s">
        <v>160</v>
      </c>
      <c r="C7" s="343" t="s">
        <v>927</v>
      </c>
      <c r="D7" s="334"/>
      <c r="E7" s="333"/>
      <c r="F7" s="333"/>
      <c r="G7" s="344">
        <v>-9000.44</v>
      </c>
      <c r="H7" s="335" t="s">
        <v>135</v>
      </c>
      <c r="I7" s="334"/>
      <c r="J7" s="336"/>
      <c r="K7" s="337"/>
      <c r="L7" s="337"/>
      <c r="M7" s="338" t="s">
        <v>138</v>
      </c>
      <c r="N7" s="339" t="s">
        <v>989</v>
      </c>
      <c r="O7" s="339" t="s">
        <v>136</v>
      </c>
      <c r="P7" s="339" t="s">
        <v>1055</v>
      </c>
      <c r="Q7" s="28"/>
      <c r="R7" s="29"/>
    </row>
    <row r="8" spans="1:18" s="24" customFormat="1" ht="12.75">
      <c r="A8" s="342">
        <v>42776</v>
      </c>
      <c r="B8" s="343" t="s">
        <v>160</v>
      </c>
      <c r="C8" s="343" t="s">
        <v>790</v>
      </c>
      <c r="D8" s="334"/>
      <c r="E8" s="333"/>
      <c r="F8" s="333"/>
      <c r="G8" s="344">
        <v>-9000.44</v>
      </c>
      <c r="H8" s="335" t="s">
        <v>137</v>
      </c>
      <c r="I8" s="334"/>
      <c r="J8" s="336"/>
      <c r="K8" s="337"/>
      <c r="L8" s="337"/>
      <c r="M8" s="338" t="s">
        <v>138</v>
      </c>
      <c r="N8" s="339" t="s">
        <v>878</v>
      </c>
      <c r="O8" s="339" t="s">
        <v>136</v>
      </c>
      <c r="P8" s="339" t="s">
        <v>1057</v>
      </c>
      <c r="Q8" s="28"/>
      <c r="R8" s="29"/>
    </row>
    <row r="9" spans="1:18" s="24" customFormat="1" ht="12.75">
      <c r="A9" s="342">
        <v>42776</v>
      </c>
      <c r="B9" s="343" t="s">
        <v>160</v>
      </c>
      <c r="C9" s="343" t="s">
        <v>490</v>
      </c>
      <c r="D9" s="334"/>
      <c r="E9" s="333"/>
      <c r="F9" s="333"/>
      <c r="G9" s="344">
        <v>-13500.08</v>
      </c>
      <c r="H9" s="335" t="s">
        <v>139</v>
      </c>
      <c r="I9" s="334"/>
      <c r="J9" s="336"/>
      <c r="K9" s="337"/>
      <c r="L9" s="337"/>
      <c r="M9" s="338" t="s">
        <v>138</v>
      </c>
      <c r="N9" s="339" t="s">
        <v>555</v>
      </c>
      <c r="O9" s="339" t="s">
        <v>136</v>
      </c>
      <c r="P9" s="339" t="s">
        <v>1057</v>
      </c>
      <c r="Q9" s="28"/>
      <c r="R9" s="29"/>
    </row>
    <row r="10" spans="1:18" s="24" customFormat="1" ht="12.75">
      <c r="A10" s="342">
        <v>42776</v>
      </c>
      <c r="B10" s="343" t="s">
        <v>160</v>
      </c>
      <c r="C10" s="343" t="s">
        <v>677</v>
      </c>
      <c r="D10" s="334"/>
      <c r="E10" s="333"/>
      <c r="F10" s="333"/>
      <c r="G10" s="344">
        <v>-6750.04</v>
      </c>
      <c r="H10" s="335" t="s">
        <v>140</v>
      </c>
      <c r="I10" s="334"/>
      <c r="J10" s="336"/>
      <c r="K10" s="337"/>
      <c r="L10" s="337"/>
      <c r="M10" s="338" t="s">
        <v>138</v>
      </c>
      <c r="N10" s="339" t="s">
        <v>727</v>
      </c>
      <c r="O10" s="339" t="s">
        <v>134</v>
      </c>
      <c r="P10" s="339" t="s">
        <v>1057</v>
      </c>
      <c r="Q10" s="28"/>
      <c r="R10" s="29"/>
    </row>
    <row r="11" spans="1:18" s="24" customFormat="1" ht="12.75">
      <c r="A11" s="345">
        <v>42770</v>
      </c>
      <c r="B11" s="346" t="s">
        <v>156</v>
      </c>
      <c r="C11" s="346" t="s">
        <v>929</v>
      </c>
      <c r="D11" s="334"/>
      <c r="E11" s="333"/>
      <c r="F11" s="333"/>
      <c r="G11" s="352">
        <v>1241.2</v>
      </c>
      <c r="H11" s="335"/>
      <c r="I11" s="334"/>
      <c r="J11" s="336"/>
      <c r="K11" s="337"/>
      <c r="L11" s="337"/>
      <c r="M11" s="338" t="s">
        <v>138</v>
      </c>
      <c r="N11" s="339" t="s">
        <v>991</v>
      </c>
      <c r="O11" s="339" t="s">
        <v>136</v>
      </c>
      <c r="P11" s="339" t="s">
        <v>1046</v>
      </c>
      <c r="Q11" s="28"/>
      <c r="R11" s="29"/>
    </row>
    <row r="12" spans="1:18" s="24" customFormat="1" ht="12.75">
      <c r="A12" s="345">
        <v>42770</v>
      </c>
      <c r="B12" s="346" t="s">
        <v>156</v>
      </c>
      <c r="C12" s="346" t="s">
        <v>930</v>
      </c>
      <c r="D12" s="334"/>
      <c r="E12" s="333"/>
      <c r="F12" s="333"/>
      <c r="G12" s="352">
        <v>1241.2</v>
      </c>
      <c r="H12" s="335"/>
      <c r="I12" s="334"/>
      <c r="J12" s="336"/>
      <c r="K12" s="337"/>
      <c r="L12" s="337"/>
      <c r="M12" s="338" t="s">
        <v>138</v>
      </c>
      <c r="N12" s="339" t="s">
        <v>992</v>
      </c>
      <c r="O12" s="339" t="s">
        <v>136</v>
      </c>
      <c r="P12" s="339" t="s">
        <v>1046</v>
      </c>
      <c r="Q12" s="28"/>
      <c r="R12" s="29"/>
    </row>
    <row r="13" spans="1:18" s="24" customFormat="1" ht="12.75">
      <c r="A13" s="345">
        <v>42770</v>
      </c>
      <c r="B13" s="346" t="s">
        <v>156</v>
      </c>
      <c r="C13" s="346" t="s">
        <v>931</v>
      </c>
      <c r="D13" s="334"/>
      <c r="E13" s="333"/>
      <c r="F13" s="333"/>
      <c r="G13" s="352">
        <v>1241.2</v>
      </c>
      <c r="H13" s="335"/>
      <c r="I13" s="334"/>
      <c r="J13" s="336"/>
      <c r="K13" s="337"/>
      <c r="L13" s="337"/>
      <c r="M13" s="338" t="s">
        <v>138</v>
      </c>
      <c r="N13" s="339" t="s">
        <v>993</v>
      </c>
      <c r="O13" s="339" t="s">
        <v>136</v>
      </c>
      <c r="P13" s="339" t="s">
        <v>1046</v>
      </c>
      <c r="Q13" s="28"/>
      <c r="R13" s="29"/>
    </row>
    <row r="14" spans="1:18" s="24" customFormat="1" ht="12.75">
      <c r="A14" s="345">
        <v>42770</v>
      </c>
      <c r="B14" s="346" t="s">
        <v>156</v>
      </c>
      <c r="C14" s="346" t="s">
        <v>932</v>
      </c>
      <c r="D14" s="334"/>
      <c r="E14" s="333"/>
      <c r="F14" s="333"/>
      <c r="G14" s="352">
        <v>1241.2</v>
      </c>
      <c r="H14" s="335"/>
      <c r="I14" s="334"/>
      <c r="J14" s="336"/>
      <c r="K14" s="337"/>
      <c r="L14" s="337"/>
      <c r="M14" s="338" t="s">
        <v>138</v>
      </c>
      <c r="N14" s="339" t="s">
        <v>994</v>
      </c>
      <c r="O14" s="339" t="s">
        <v>136</v>
      </c>
      <c r="P14" s="339" t="s">
        <v>1046</v>
      </c>
      <c r="Q14" s="28"/>
      <c r="R14" s="29"/>
    </row>
    <row r="15" spans="1:18" s="24" customFormat="1" ht="12.75">
      <c r="A15" s="345">
        <v>42770</v>
      </c>
      <c r="B15" s="346" t="s">
        <v>156</v>
      </c>
      <c r="C15" s="346" t="s">
        <v>933</v>
      </c>
      <c r="D15" s="334"/>
      <c r="E15" s="333"/>
      <c r="F15" s="333"/>
      <c r="G15" s="352">
        <v>1241.2</v>
      </c>
      <c r="H15" s="335"/>
      <c r="I15" s="334"/>
      <c r="J15" s="336"/>
      <c r="K15" s="337"/>
      <c r="L15" s="337"/>
      <c r="M15" s="338" t="s">
        <v>138</v>
      </c>
      <c r="N15" s="339" t="s">
        <v>995</v>
      </c>
      <c r="O15" s="339" t="s">
        <v>136</v>
      </c>
      <c r="P15" s="339" t="s">
        <v>1046</v>
      </c>
      <c r="Q15" s="28"/>
      <c r="R15" s="29"/>
    </row>
    <row r="16" spans="1:18" s="24" customFormat="1" ht="12.75">
      <c r="A16" s="345">
        <v>42770</v>
      </c>
      <c r="B16" s="346" t="s">
        <v>156</v>
      </c>
      <c r="C16" s="346" t="s">
        <v>934</v>
      </c>
      <c r="D16" s="334"/>
      <c r="E16" s="333"/>
      <c r="F16" s="333"/>
      <c r="G16" s="352">
        <v>1241.2</v>
      </c>
      <c r="H16" s="335"/>
      <c r="I16" s="334"/>
      <c r="J16" s="336"/>
      <c r="K16" s="337"/>
      <c r="L16" s="337"/>
      <c r="M16" s="338" t="s">
        <v>138</v>
      </c>
      <c r="N16" s="339" t="s">
        <v>996</v>
      </c>
      <c r="O16" s="339" t="s">
        <v>136</v>
      </c>
      <c r="P16" s="339" t="s">
        <v>1046</v>
      </c>
      <c r="Q16" s="28"/>
      <c r="R16" s="29"/>
    </row>
    <row r="17" spans="1:18" s="24" customFormat="1" ht="12.75">
      <c r="A17" s="345">
        <v>42770</v>
      </c>
      <c r="B17" s="346" t="s">
        <v>156</v>
      </c>
      <c r="C17" s="346" t="s">
        <v>935</v>
      </c>
      <c r="D17" s="334"/>
      <c r="E17" s="333"/>
      <c r="F17" s="333"/>
      <c r="G17" s="352">
        <v>1241.2</v>
      </c>
      <c r="H17" s="335"/>
      <c r="I17" s="334"/>
      <c r="J17" s="336"/>
      <c r="K17" s="337"/>
      <c r="L17" s="337"/>
      <c r="M17" s="338" t="s">
        <v>138</v>
      </c>
      <c r="N17" s="339" t="s">
        <v>997</v>
      </c>
      <c r="O17" s="339" t="s">
        <v>136</v>
      </c>
      <c r="P17" s="339" t="s">
        <v>1046</v>
      </c>
      <c r="Q17" s="28"/>
      <c r="R17" s="29"/>
    </row>
    <row r="18" spans="1:18" s="24" customFormat="1" ht="12.75">
      <c r="A18" s="345">
        <v>42770</v>
      </c>
      <c r="B18" s="346" t="s">
        <v>156</v>
      </c>
      <c r="C18" s="346" t="s">
        <v>936</v>
      </c>
      <c r="D18" s="334"/>
      <c r="E18" s="333"/>
      <c r="F18" s="333"/>
      <c r="G18" s="352">
        <v>1241.2</v>
      </c>
      <c r="H18" s="335"/>
      <c r="I18" s="334"/>
      <c r="J18" s="336"/>
      <c r="K18" s="337"/>
      <c r="L18" s="337"/>
      <c r="M18" s="338" t="s">
        <v>138</v>
      </c>
      <c r="N18" s="339" t="s">
        <v>998</v>
      </c>
      <c r="O18" s="339" t="s">
        <v>136</v>
      </c>
      <c r="P18" s="339" t="s">
        <v>1046</v>
      </c>
      <c r="Q18" s="28"/>
      <c r="R18" s="29"/>
    </row>
    <row r="19" spans="1:18" s="24" customFormat="1" ht="12.75">
      <c r="A19" s="345">
        <v>42770</v>
      </c>
      <c r="B19" s="346" t="s">
        <v>156</v>
      </c>
      <c r="C19" s="346" t="s">
        <v>937</v>
      </c>
      <c r="D19" s="334"/>
      <c r="E19" s="333"/>
      <c r="F19" s="333"/>
      <c r="G19" s="352">
        <v>1241.2</v>
      </c>
      <c r="H19" s="335"/>
      <c r="I19" s="334"/>
      <c r="J19" s="336"/>
      <c r="K19" s="337"/>
      <c r="L19" s="337"/>
      <c r="M19" s="338" t="s">
        <v>138</v>
      </c>
      <c r="N19" s="339" t="s">
        <v>999</v>
      </c>
      <c r="O19" s="339" t="s">
        <v>136</v>
      </c>
      <c r="P19" s="339" t="s">
        <v>1046</v>
      </c>
      <c r="Q19" s="28"/>
      <c r="R19" s="29"/>
    </row>
    <row r="20" spans="1:18" s="24" customFormat="1" ht="12.75">
      <c r="A20" s="345">
        <v>42770</v>
      </c>
      <c r="B20" s="346" t="s">
        <v>156</v>
      </c>
      <c r="C20" s="346" t="s">
        <v>938</v>
      </c>
      <c r="D20" s="334"/>
      <c r="E20" s="333"/>
      <c r="F20" s="333"/>
      <c r="G20" s="352">
        <v>1241.2</v>
      </c>
      <c r="H20" s="335"/>
      <c r="I20" s="334"/>
      <c r="J20" s="336"/>
      <c r="K20" s="337"/>
      <c r="L20" s="337"/>
      <c r="M20" s="338" t="s">
        <v>138</v>
      </c>
      <c r="N20" s="339" t="s">
        <v>1000</v>
      </c>
      <c r="O20" s="339" t="s">
        <v>136</v>
      </c>
      <c r="P20" s="339" t="s">
        <v>1046</v>
      </c>
      <c r="Q20" s="28"/>
      <c r="R20" s="29"/>
    </row>
    <row r="21" spans="1:18" s="24" customFormat="1" ht="12.75">
      <c r="A21" s="345">
        <v>42770</v>
      </c>
      <c r="B21" s="346" t="s">
        <v>156</v>
      </c>
      <c r="C21" s="346" t="s">
        <v>939</v>
      </c>
      <c r="D21" s="334"/>
      <c r="E21" s="333"/>
      <c r="F21" s="333"/>
      <c r="G21" s="352">
        <v>1241.2</v>
      </c>
      <c r="H21" s="335"/>
      <c r="I21" s="334"/>
      <c r="J21" s="336"/>
      <c r="K21" s="337"/>
      <c r="L21" s="337"/>
      <c r="M21" s="338" t="s">
        <v>138</v>
      </c>
      <c r="N21" s="339" t="s">
        <v>1001</v>
      </c>
      <c r="O21" s="339" t="s">
        <v>136</v>
      </c>
      <c r="P21" s="339" t="s">
        <v>1046</v>
      </c>
      <c r="Q21" s="28"/>
      <c r="R21" s="29"/>
    </row>
    <row r="22" spans="1:18" s="24" customFormat="1" ht="12.75">
      <c r="A22" s="345">
        <v>42770</v>
      </c>
      <c r="B22" s="346" t="s">
        <v>156</v>
      </c>
      <c r="C22" s="346" t="s">
        <v>940</v>
      </c>
      <c r="D22" s="334"/>
      <c r="E22" s="333"/>
      <c r="F22" s="333"/>
      <c r="G22" s="352">
        <v>1241.2</v>
      </c>
      <c r="H22" s="335"/>
      <c r="I22" s="334"/>
      <c r="J22" s="336"/>
      <c r="K22" s="337"/>
      <c r="L22" s="337"/>
      <c r="M22" s="338" t="s">
        <v>138</v>
      </c>
      <c r="N22" s="339" t="s">
        <v>1002</v>
      </c>
      <c r="O22" s="339" t="s">
        <v>136</v>
      </c>
      <c r="P22" s="339" t="s">
        <v>1046</v>
      </c>
      <c r="Q22" s="28"/>
      <c r="R22" s="29"/>
    </row>
    <row r="23" spans="1:18" s="24" customFormat="1" ht="12.75">
      <c r="A23" s="345">
        <v>42770</v>
      </c>
      <c r="B23" s="346" t="s">
        <v>156</v>
      </c>
      <c r="C23" s="346" t="s">
        <v>941</v>
      </c>
      <c r="D23" s="334"/>
      <c r="E23" s="333"/>
      <c r="F23" s="333"/>
      <c r="G23" s="352">
        <v>1241.2</v>
      </c>
      <c r="H23" s="335"/>
      <c r="I23" s="334"/>
      <c r="J23" s="336"/>
      <c r="K23" s="337"/>
      <c r="L23" s="337"/>
      <c r="M23" s="338" t="s">
        <v>138</v>
      </c>
      <c r="N23" s="339" t="s">
        <v>1003</v>
      </c>
      <c r="O23" s="339" t="s">
        <v>136</v>
      </c>
      <c r="P23" s="339" t="s">
        <v>1046</v>
      </c>
      <c r="Q23" s="28"/>
      <c r="R23" s="29"/>
    </row>
    <row r="24" spans="1:18" s="24" customFormat="1" ht="12.75">
      <c r="A24" s="345">
        <v>42770</v>
      </c>
      <c r="B24" s="346" t="s">
        <v>156</v>
      </c>
      <c r="C24" s="346" t="s">
        <v>942</v>
      </c>
      <c r="D24" s="334"/>
      <c r="E24" s="333"/>
      <c r="F24" s="333"/>
      <c r="G24" s="352">
        <v>1241.2</v>
      </c>
      <c r="H24" s="335"/>
      <c r="I24" s="334"/>
      <c r="J24" s="336"/>
      <c r="K24" s="337"/>
      <c r="L24" s="337"/>
      <c r="M24" s="338" t="s">
        <v>138</v>
      </c>
      <c r="N24" s="339" t="s">
        <v>1004</v>
      </c>
      <c r="O24" s="339" t="s">
        <v>136</v>
      </c>
      <c r="P24" s="339" t="s">
        <v>1046</v>
      </c>
      <c r="Q24" s="28"/>
      <c r="R24" s="29"/>
    </row>
    <row r="25" spans="1:18" s="24" customFormat="1" ht="12.75">
      <c r="A25" s="345">
        <v>42770</v>
      </c>
      <c r="B25" s="346" t="s">
        <v>156</v>
      </c>
      <c r="C25" s="346" t="s">
        <v>943</v>
      </c>
      <c r="D25" s="334"/>
      <c r="E25" s="333"/>
      <c r="F25" s="333"/>
      <c r="G25" s="352">
        <v>1241.2</v>
      </c>
      <c r="H25" s="335"/>
      <c r="I25" s="334"/>
      <c r="J25" s="336"/>
      <c r="K25" s="337"/>
      <c r="L25" s="337"/>
      <c r="M25" s="338" t="s">
        <v>138</v>
      </c>
      <c r="N25" s="339" t="s">
        <v>1005</v>
      </c>
      <c r="O25" s="339" t="s">
        <v>136</v>
      </c>
      <c r="P25" s="339" t="s">
        <v>1046</v>
      </c>
      <c r="Q25" s="28"/>
      <c r="R25" s="29"/>
    </row>
    <row r="26" spans="1:18" s="24" customFormat="1" ht="12.75">
      <c r="A26" s="345">
        <v>42770</v>
      </c>
      <c r="B26" s="346" t="s">
        <v>156</v>
      </c>
      <c r="C26" s="346" t="s">
        <v>944</v>
      </c>
      <c r="D26" s="334"/>
      <c r="E26" s="333"/>
      <c r="F26" s="333"/>
      <c r="G26" s="352">
        <v>1241.2</v>
      </c>
      <c r="H26" s="335"/>
      <c r="I26" s="334"/>
      <c r="J26" s="336"/>
      <c r="K26" s="337"/>
      <c r="L26" s="337"/>
      <c r="M26" s="338" t="s">
        <v>138</v>
      </c>
      <c r="N26" s="339" t="s">
        <v>1006</v>
      </c>
      <c r="O26" s="339" t="s">
        <v>136</v>
      </c>
      <c r="P26" s="339" t="s">
        <v>1046</v>
      </c>
      <c r="Q26" s="28"/>
      <c r="R26" s="29"/>
    </row>
    <row r="27" spans="1:18" s="24" customFormat="1" ht="12.75">
      <c r="A27" s="345">
        <v>42770</v>
      </c>
      <c r="B27" s="346" t="s">
        <v>156</v>
      </c>
      <c r="C27" s="346" t="s">
        <v>945</v>
      </c>
      <c r="D27" s="334"/>
      <c r="E27" s="333"/>
      <c r="F27" s="333"/>
      <c r="G27" s="352">
        <v>1241.2</v>
      </c>
      <c r="H27" s="335"/>
      <c r="I27" s="334"/>
      <c r="J27" s="336"/>
      <c r="K27" s="337"/>
      <c r="L27" s="337"/>
      <c r="M27" s="338" t="s">
        <v>138</v>
      </c>
      <c r="N27" s="339" t="s">
        <v>1007</v>
      </c>
      <c r="O27" s="339" t="s">
        <v>134</v>
      </c>
      <c r="P27" s="339" t="s">
        <v>1046</v>
      </c>
      <c r="Q27" s="28"/>
      <c r="R27" s="29"/>
    </row>
    <row r="28" spans="1:18" s="24" customFormat="1" ht="12.75">
      <c r="A28" s="345">
        <v>42770</v>
      </c>
      <c r="B28" s="346" t="s">
        <v>156</v>
      </c>
      <c r="C28" s="346" t="s">
        <v>946</v>
      </c>
      <c r="D28" s="334"/>
      <c r="E28" s="333"/>
      <c r="F28" s="333"/>
      <c r="G28" s="352">
        <v>1241.2</v>
      </c>
      <c r="H28" s="335"/>
      <c r="I28" s="334"/>
      <c r="J28" s="336"/>
      <c r="K28" s="337"/>
      <c r="L28" s="337"/>
      <c r="M28" s="338" t="s">
        <v>138</v>
      </c>
      <c r="N28" s="339" t="s">
        <v>1008</v>
      </c>
      <c r="O28" s="339" t="s">
        <v>134</v>
      </c>
      <c r="P28" s="339" t="s">
        <v>1046</v>
      </c>
      <c r="Q28" s="28"/>
      <c r="R28" s="29"/>
    </row>
    <row r="29" spans="1:18" s="24" customFormat="1" ht="12.75">
      <c r="A29" s="345">
        <v>42770</v>
      </c>
      <c r="B29" s="346" t="s">
        <v>156</v>
      </c>
      <c r="C29" s="346" t="s">
        <v>927</v>
      </c>
      <c r="D29" s="334"/>
      <c r="E29" s="333"/>
      <c r="F29" s="333"/>
      <c r="G29" s="352">
        <v>1241.2</v>
      </c>
      <c r="H29" s="335" t="s">
        <v>140</v>
      </c>
      <c r="I29" s="334"/>
      <c r="J29" s="336"/>
      <c r="K29" s="337"/>
      <c r="L29" s="337"/>
      <c r="M29" s="338" t="s">
        <v>138</v>
      </c>
      <c r="N29" s="339" t="s">
        <v>989</v>
      </c>
      <c r="O29" s="339" t="s">
        <v>134</v>
      </c>
      <c r="P29" s="339" t="s">
        <v>1046</v>
      </c>
      <c r="Q29" s="28"/>
      <c r="R29" s="29"/>
    </row>
    <row r="30" spans="1:18" s="24" customFormat="1" ht="12.75">
      <c r="A30" s="345">
        <v>42770</v>
      </c>
      <c r="B30" s="346" t="s">
        <v>156</v>
      </c>
      <c r="C30" s="346" t="s">
        <v>947</v>
      </c>
      <c r="D30" s="334"/>
      <c r="E30" s="333"/>
      <c r="F30" s="333"/>
      <c r="G30" s="352">
        <v>1241.2</v>
      </c>
      <c r="H30" s="335"/>
      <c r="I30" s="334"/>
      <c r="J30" s="336"/>
      <c r="K30" s="337"/>
      <c r="L30" s="337"/>
      <c r="M30" s="338" t="s">
        <v>138</v>
      </c>
      <c r="N30" s="339" t="s">
        <v>1009</v>
      </c>
      <c r="O30" s="339" t="s">
        <v>136</v>
      </c>
      <c r="P30" s="339" t="s">
        <v>1046</v>
      </c>
      <c r="Q30" s="28"/>
      <c r="R30" s="29"/>
    </row>
    <row r="31" spans="1:18" s="24" customFormat="1" ht="12.75">
      <c r="A31" s="345">
        <v>42773</v>
      </c>
      <c r="B31" s="346" t="s">
        <v>156</v>
      </c>
      <c r="C31" s="346" t="s">
        <v>948</v>
      </c>
      <c r="D31" s="334"/>
      <c r="E31" s="333"/>
      <c r="F31" s="333"/>
      <c r="G31" s="352">
        <v>1241.2</v>
      </c>
      <c r="H31" s="335"/>
      <c r="I31" s="334"/>
      <c r="J31" s="336"/>
      <c r="K31" s="337"/>
      <c r="L31" s="337"/>
      <c r="M31" s="338" t="s">
        <v>138</v>
      </c>
      <c r="N31" s="339" t="s">
        <v>1010</v>
      </c>
      <c r="O31" s="339" t="s">
        <v>136</v>
      </c>
      <c r="P31" s="339" t="s">
        <v>1049</v>
      </c>
      <c r="Q31" s="28"/>
      <c r="R31" s="29"/>
    </row>
    <row r="32" spans="1:18" s="24" customFormat="1" ht="12.75">
      <c r="A32" s="345">
        <v>42773</v>
      </c>
      <c r="B32" s="346" t="s">
        <v>156</v>
      </c>
      <c r="C32" s="346" t="s">
        <v>949</v>
      </c>
      <c r="D32" s="334"/>
      <c r="E32" s="333"/>
      <c r="F32" s="333"/>
      <c r="G32" s="352">
        <v>1241.2</v>
      </c>
      <c r="H32" s="335"/>
      <c r="I32" s="334"/>
      <c r="J32" s="336"/>
      <c r="K32" s="337"/>
      <c r="L32" s="337"/>
      <c r="M32" s="338" t="s">
        <v>138</v>
      </c>
      <c r="N32" s="339" t="s">
        <v>1011</v>
      </c>
      <c r="O32" s="339" t="s">
        <v>141</v>
      </c>
      <c r="P32" s="339" t="s">
        <v>1049</v>
      </c>
      <c r="Q32" s="28"/>
      <c r="R32" s="29"/>
    </row>
    <row r="33" spans="1:18" s="24" customFormat="1" ht="12.75">
      <c r="A33" s="345">
        <v>42773</v>
      </c>
      <c r="B33" s="346" t="s">
        <v>156</v>
      </c>
      <c r="C33" s="346" t="s">
        <v>950</v>
      </c>
      <c r="D33" s="334"/>
      <c r="E33" s="333"/>
      <c r="F33" s="333"/>
      <c r="G33" s="352">
        <v>1241.2</v>
      </c>
      <c r="H33" s="335"/>
      <c r="I33" s="334"/>
      <c r="J33" s="336"/>
      <c r="K33" s="337"/>
      <c r="L33" s="337"/>
      <c r="M33" s="338" t="s">
        <v>138</v>
      </c>
      <c r="N33" s="339" t="s">
        <v>1012</v>
      </c>
      <c r="O33" s="339" t="s">
        <v>370</v>
      </c>
      <c r="P33" s="339" t="s">
        <v>1050</v>
      </c>
      <c r="Q33" s="28"/>
      <c r="R33" s="29"/>
    </row>
    <row r="34" spans="1:18" s="24" customFormat="1" ht="12.75">
      <c r="A34" s="345">
        <v>42773</v>
      </c>
      <c r="B34" s="346" t="s">
        <v>156</v>
      </c>
      <c r="C34" s="346" t="s">
        <v>951</v>
      </c>
      <c r="D34" s="334"/>
      <c r="E34" s="333"/>
      <c r="F34" s="333"/>
      <c r="G34" s="352">
        <v>1241.2</v>
      </c>
      <c r="H34" s="335"/>
      <c r="I34" s="334"/>
      <c r="J34" s="336"/>
      <c r="K34" s="337"/>
      <c r="L34" s="337"/>
      <c r="M34" s="338" t="s">
        <v>138</v>
      </c>
      <c r="N34" s="339" t="s">
        <v>1013</v>
      </c>
      <c r="O34" s="339" t="s">
        <v>141</v>
      </c>
      <c r="P34" s="339" t="s">
        <v>1049</v>
      </c>
      <c r="Q34" s="28"/>
      <c r="R34" s="29"/>
    </row>
    <row r="35" spans="1:18" s="24" customFormat="1" ht="12.75">
      <c r="A35" s="345">
        <v>42773</v>
      </c>
      <c r="B35" s="346" t="s">
        <v>156</v>
      </c>
      <c r="C35" s="346" t="s">
        <v>952</v>
      </c>
      <c r="D35" s="334"/>
      <c r="E35" s="333"/>
      <c r="F35" s="333"/>
      <c r="G35" s="352">
        <v>1241.2</v>
      </c>
      <c r="H35" s="335"/>
      <c r="I35" s="334"/>
      <c r="J35" s="336"/>
      <c r="K35" s="337"/>
      <c r="L35" s="337"/>
      <c r="M35" s="338" t="s">
        <v>138</v>
      </c>
      <c r="N35" s="339" t="s">
        <v>1014</v>
      </c>
      <c r="O35" s="339" t="s">
        <v>370</v>
      </c>
      <c r="P35" s="339" t="s">
        <v>1050</v>
      </c>
      <c r="Q35" s="28"/>
      <c r="R35" s="29"/>
    </row>
    <row r="36" spans="1:18" s="24" customFormat="1" ht="12.75">
      <c r="A36" s="345">
        <v>42773</v>
      </c>
      <c r="B36" s="346" t="s">
        <v>156</v>
      </c>
      <c r="C36" s="346" t="s">
        <v>953</v>
      </c>
      <c r="D36" s="334"/>
      <c r="E36" s="333"/>
      <c r="F36" s="333"/>
      <c r="G36" s="352">
        <v>1241.2</v>
      </c>
      <c r="H36" s="335"/>
      <c r="I36" s="334"/>
      <c r="J36" s="336"/>
      <c r="K36" s="337"/>
      <c r="L36" s="337"/>
      <c r="M36" s="338" t="s">
        <v>138</v>
      </c>
      <c r="N36" s="339" t="s">
        <v>1015</v>
      </c>
      <c r="O36" s="339" t="s">
        <v>141</v>
      </c>
      <c r="P36" s="339" t="s">
        <v>1049</v>
      </c>
      <c r="Q36" s="28"/>
      <c r="R36" s="29"/>
    </row>
    <row r="37" spans="1:18" s="24" customFormat="1" ht="12.75">
      <c r="A37" s="345">
        <v>42773</v>
      </c>
      <c r="B37" s="346" t="s">
        <v>156</v>
      </c>
      <c r="C37" s="346" t="s">
        <v>954</v>
      </c>
      <c r="D37" s="334"/>
      <c r="E37" s="333"/>
      <c r="F37" s="333"/>
      <c r="G37" s="352">
        <v>1241.2</v>
      </c>
      <c r="H37" s="335"/>
      <c r="I37" s="334"/>
      <c r="J37" s="336"/>
      <c r="K37" s="337"/>
      <c r="L37" s="337"/>
      <c r="M37" s="338" t="s">
        <v>138</v>
      </c>
      <c r="N37" s="339" t="s">
        <v>1016</v>
      </c>
      <c r="O37" s="339" t="s">
        <v>141</v>
      </c>
      <c r="P37" s="339" t="s">
        <v>1049</v>
      </c>
      <c r="Q37" s="28"/>
      <c r="R37" s="29"/>
    </row>
    <row r="38" spans="1:18" s="24" customFormat="1" ht="12.75">
      <c r="A38" s="345">
        <v>42773</v>
      </c>
      <c r="B38" s="346" t="s">
        <v>156</v>
      </c>
      <c r="C38" s="346" t="s">
        <v>955</v>
      </c>
      <c r="D38" s="334"/>
      <c r="E38" s="333"/>
      <c r="F38" s="333"/>
      <c r="G38" s="352">
        <v>1241.2</v>
      </c>
      <c r="H38" s="335"/>
      <c r="I38" s="334"/>
      <c r="J38" s="336"/>
      <c r="K38" s="337"/>
      <c r="L38" s="337"/>
      <c r="M38" s="338" t="s">
        <v>138</v>
      </c>
      <c r="N38" s="339" t="s">
        <v>1017</v>
      </c>
      <c r="O38" s="339" t="s">
        <v>141</v>
      </c>
      <c r="P38" s="339" t="s">
        <v>1049</v>
      </c>
      <c r="Q38" s="28"/>
      <c r="R38" s="29"/>
    </row>
    <row r="39" spans="1:18" s="24" customFormat="1" ht="12.75">
      <c r="A39" s="345">
        <v>42773</v>
      </c>
      <c r="B39" s="346" t="s">
        <v>156</v>
      </c>
      <c r="C39" s="346" t="s">
        <v>956</v>
      </c>
      <c r="D39" s="334"/>
      <c r="E39" s="333"/>
      <c r="F39" s="333"/>
      <c r="G39" s="352">
        <v>1241.2</v>
      </c>
      <c r="H39" s="335"/>
      <c r="I39" s="334"/>
      <c r="J39" s="336"/>
      <c r="K39" s="337"/>
      <c r="L39" s="337"/>
      <c r="M39" s="338" t="s">
        <v>138</v>
      </c>
      <c r="N39" s="339" t="s">
        <v>1018</v>
      </c>
      <c r="O39" s="339" t="s">
        <v>141</v>
      </c>
      <c r="P39" s="339" t="s">
        <v>1049</v>
      </c>
      <c r="Q39" s="28"/>
      <c r="R39" s="29"/>
    </row>
    <row r="40" spans="1:18" s="24" customFormat="1" ht="12.75">
      <c r="A40" s="345">
        <v>42773</v>
      </c>
      <c r="B40" s="346" t="s">
        <v>156</v>
      </c>
      <c r="C40" s="346" t="s">
        <v>957</v>
      </c>
      <c r="D40" s="334"/>
      <c r="E40" s="333"/>
      <c r="F40" s="333"/>
      <c r="G40" s="352">
        <v>1241.2</v>
      </c>
      <c r="H40" s="335"/>
      <c r="I40" s="334"/>
      <c r="J40" s="336"/>
      <c r="K40" s="337"/>
      <c r="L40" s="337"/>
      <c r="M40" s="338" t="s">
        <v>138</v>
      </c>
      <c r="N40" s="339" t="s">
        <v>1019</v>
      </c>
      <c r="O40" s="339" t="s">
        <v>141</v>
      </c>
      <c r="P40" s="339" t="s">
        <v>1049</v>
      </c>
      <c r="Q40" s="28"/>
      <c r="R40" s="29"/>
    </row>
    <row r="41" spans="1:18" s="24" customFormat="1" ht="12.75">
      <c r="A41" s="345">
        <v>42773</v>
      </c>
      <c r="B41" s="346" t="s">
        <v>156</v>
      </c>
      <c r="C41" s="346" t="s">
        <v>958</v>
      </c>
      <c r="D41" s="334"/>
      <c r="E41" s="333"/>
      <c r="F41" s="333"/>
      <c r="G41" s="352">
        <v>1241.2</v>
      </c>
      <c r="H41" s="335"/>
      <c r="I41" s="334"/>
      <c r="J41" s="336"/>
      <c r="K41" s="337"/>
      <c r="L41" s="337"/>
      <c r="M41" s="338" t="s">
        <v>138</v>
      </c>
      <c r="N41" s="339" t="s">
        <v>1020</v>
      </c>
      <c r="O41" s="339" t="s">
        <v>141</v>
      </c>
      <c r="P41" s="339" t="s">
        <v>1049</v>
      </c>
      <c r="Q41" s="28"/>
      <c r="R41" s="29"/>
    </row>
    <row r="42" spans="1:18" s="24" customFormat="1" ht="12.75">
      <c r="A42" s="345">
        <v>42773</v>
      </c>
      <c r="B42" s="346" t="s">
        <v>156</v>
      </c>
      <c r="C42" s="346" t="s">
        <v>959</v>
      </c>
      <c r="D42" s="334"/>
      <c r="E42" s="333"/>
      <c r="F42" s="333"/>
      <c r="G42" s="352">
        <v>1241.2</v>
      </c>
      <c r="H42" s="335"/>
      <c r="I42" s="334"/>
      <c r="J42" s="336"/>
      <c r="K42" s="337"/>
      <c r="L42" s="337"/>
      <c r="M42" s="338" t="s">
        <v>138</v>
      </c>
      <c r="N42" s="339" t="s">
        <v>1021</v>
      </c>
      <c r="O42" s="339" t="s">
        <v>141</v>
      </c>
      <c r="P42" s="339" t="s">
        <v>1049</v>
      </c>
      <c r="Q42" s="28"/>
      <c r="R42" s="29"/>
    </row>
    <row r="43" spans="1:18" s="24" customFormat="1" ht="12.75">
      <c r="A43" s="345">
        <v>42773</v>
      </c>
      <c r="B43" s="346" t="s">
        <v>156</v>
      </c>
      <c r="C43" s="346" t="s">
        <v>960</v>
      </c>
      <c r="D43" s="334"/>
      <c r="E43" s="333"/>
      <c r="F43" s="333"/>
      <c r="G43" s="352">
        <v>1241.2</v>
      </c>
      <c r="H43" s="335"/>
      <c r="I43" s="334"/>
      <c r="J43" s="336"/>
      <c r="K43" s="337"/>
      <c r="L43" s="337"/>
      <c r="M43" s="338" t="s">
        <v>138</v>
      </c>
      <c r="N43" s="339" t="s">
        <v>1022</v>
      </c>
      <c r="O43" s="339" t="s">
        <v>141</v>
      </c>
      <c r="P43" s="339" t="s">
        <v>1049</v>
      </c>
      <c r="Q43" s="28"/>
      <c r="R43" s="29"/>
    </row>
    <row r="44" spans="1:18" s="24" customFormat="1" ht="12.75">
      <c r="A44" s="345">
        <v>42773</v>
      </c>
      <c r="B44" s="346" t="s">
        <v>156</v>
      </c>
      <c r="C44" s="346" t="s">
        <v>961</v>
      </c>
      <c r="D44" s="334"/>
      <c r="E44" s="333"/>
      <c r="F44" s="333"/>
      <c r="G44" s="352">
        <v>1241.2</v>
      </c>
      <c r="H44" s="335"/>
      <c r="I44" s="334"/>
      <c r="J44" s="336"/>
      <c r="K44" s="337"/>
      <c r="L44" s="337"/>
      <c r="M44" s="338" t="s">
        <v>138</v>
      </c>
      <c r="N44" s="339" t="s">
        <v>1023</v>
      </c>
      <c r="O44" s="339" t="s">
        <v>141</v>
      </c>
      <c r="P44" s="339" t="s">
        <v>1049</v>
      </c>
      <c r="Q44" s="28"/>
      <c r="R44" s="29"/>
    </row>
    <row r="45" spans="1:18" s="24" customFormat="1" ht="12.75">
      <c r="A45" s="345">
        <v>42773</v>
      </c>
      <c r="B45" s="346" t="s">
        <v>156</v>
      </c>
      <c r="C45" s="346" t="s">
        <v>962</v>
      </c>
      <c r="D45" s="334"/>
      <c r="E45" s="333"/>
      <c r="F45" s="333"/>
      <c r="G45" s="352">
        <v>1241.2</v>
      </c>
      <c r="H45" s="335"/>
      <c r="I45" s="334"/>
      <c r="J45" s="336"/>
      <c r="K45" s="337"/>
      <c r="L45" s="337"/>
      <c r="M45" s="338" t="s">
        <v>138</v>
      </c>
      <c r="N45" s="339" t="s">
        <v>1024</v>
      </c>
      <c r="O45" s="339" t="s">
        <v>141</v>
      </c>
      <c r="P45" s="339" t="s">
        <v>1049</v>
      </c>
      <c r="Q45" s="28"/>
      <c r="R45" s="29"/>
    </row>
    <row r="46" spans="1:18" s="24" customFormat="1" ht="12.75">
      <c r="A46" s="345">
        <v>42773</v>
      </c>
      <c r="B46" s="346" t="s">
        <v>156</v>
      </c>
      <c r="C46" s="346" t="s">
        <v>964</v>
      </c>
      <c r="D46" s="334"/>
      <c r="E46" s="333"/>
      <c r="F46" s="333"/>
      <c r="G46" s="352">
        <v>1241.2</v>
      </c>
      <c r="H46" s="335"/>
      <c r="I46" s="334"/>
      <c r="J46" s="336"/>
      <c r="K46" s="337"/>
      <c r="L46" s="337"/>
      <c r="M46" s="338" t="s">
        <v>138</v>
      </c>
      <c r="N46" s="339" t="s">
        <v>1025</v>
      </c>
      <c r="O46" s="339" t="s">
        <v>141</v>
      </c>
      <c r="P46" s="339" t="s">
        <v>1049</v>
      </c>
      <c r="Q46" s="28"/>
      <c r="R46" s="29"/>
    </row>
    <row r="47" spans="1:18" s="24" customFormat="1" ht="12.75">
      <c r="A47" s="345">
        <v>42773</v>
      </c>
      <c r="B47" s="346" t="s">
        <v>156</v>
      </c>
      <c r="C47" s="346" t="s">
        <v>965</v>
      </c>
      <c r="D47" s="334"/>
      <c r="E47" s="333"/>
      <c r="F47" s="333"/>
      <c r="G47" s="352">
        <v>1241.2</v>
      </c>
      <c r="H47" s="335"/>
      <c r="I47" s="334"/>
      <c r="J47" s="336"/>
      <c r="K47" s="337"/>
      <c r="L47" s="337"/>
      <c r="M47" s="338" t="s">
        <v>138</v>
      </c>
      <c r="N47" s="339" t="s">
        <v>1026</v>
      </c>
      <c r="O47" s="339" t="s">
        <v>136</v>
      </c>
      <c r="P47" s="339" t="s">
        <v>1050</v>
      </c>
      <c r="Q47" s="28"/>
      <c r="R47" s="29"/>
    </row>
    <row r="48" spans="1:18" s="24" customFormat="1" ht="12.75">
      <c r="A48" s="345">
        <v>42773</v>
      </c>
      <c r="B48" s="346" t="s">
        <v>156</v>
      </c>
      <c r="C48" s="346" t="s">
        <v>966</v>
      </c>
      <c r="D48" s="334"/>
      <c r="E48" s="333"/>
      <c r="F48" s="333"/>
      <c r="G48" s="352">
        <v>1241.2</v>
      </c>
      <c r="H48" s="335"/>
      <c r="I48" s="334"/>
      <c r="J48" s="336"/>
      <c r="K48" s="337"/>
      <c r="L48" s="337"/>
      <c r="M48" s="338" t="s">
        <v>138</v>
      </c>
      <c r="N48" s="339" t="s">
        <v>1027</v>
      </c>
      <c r="O48" s="339" t="s">
        <v>141</v>
      </c>
      <c r="P48" s="339" t="s">
        <v>1049</v>
      </c>
      <c r="Q48" s="28"/>
      <c r="R48" s="29"/>
    </row>
    <row r="49" spans="1:18" s="24" customFormat="1" ht="12.75">
      <c r="A49" s="345">
        <v>42773</v>
      </c>
      <c r="B49" s="346" t="s">
        <v>156</v>
      </c>
      <c r="C49" s="346" t="s">
        <v>967</v>
      </c>
      <c r="D49" s="334"/>
      <c r="E49" s="333"/>
      <c r="F49" s="333"/>
      <c r="G49" s="352">
        <v>1241.2</v>
      </c>
      <c r="H49" s="335"/>
      <c r="I49" s="334"/>
      <c r="J49" s="336"/>
      <c r="K49" s="337"/>
      <c r="L49" s="337"/>
      <c r="M49" s="338" t="s">
        <v>138</v>
      </c>
      <c r="N49" s="339" t="s">
        <v>1028</v>
      </c>
      <c r="O49" s="339" t="s">
        <v>141</v>
      </c>
      <c r="P49" s="339" t="s">
        <v>1049</v>
      </c>
      <c r="Q49" s="28"/>
      <c r="R49" s="29"/>
    </row>
    <row r="50" spans="1:18" s="24" customFormat="1" ht="12.75">
      <c r="A50" s="345">
        <v>42773</v>
      </c>
      <c r="B50" s="346" t="s">
        <v>156</v>
      </c>
      <c r="C50" s="346" t="s">
        <v>968</v>
      </c>
      <c r="D50" s="334"/>
      <c r="E50" s="333"/>
      <c r="F50" s="333"/>
      <c r="G50" s="352">
        <v>1241.2</v>
      </c>
      <c r="H50" s="335"/>
      <c r="I50" s="334"/>
      <c r="J50" s="336"/>
      <c r="K50" s="337"/>
      <c r="L50" s="337"/>
      <c r="M50" s="338" t="s">
        <v>138</v>
      </c>
      <c r="N50" s="339" t="s">
        <v>1029</v>
      </c>
      <c r="O50" s="339" t="s">
        <v>141</v>
      </c>
      <c r="P50" s="339" t="s">
        <v>1049</v>
      </c>
      <c r="Q50" s="28"/>
      <c r="R50" s="29"/>
    </row>
    <row r="51" spans="1:18" s="24" customFormat="1" ht="12.75">
      <c r="A51" s="345">
        <v>42773</v>
      </c>
      <c r="B51" s="346" t="s">
        <v>156</v>
      </c>
      <c r="C51" s="346" t="s">
        <v>969</v>
      </c>
      <c r="D51" s="334"/>
      <c r="E51" s="333"/>
      <c r="F51" s="333"/>
      <c r="G51" s="352">
        <v>1241.2</v>
      </c>
      <c r="H51" s="335"/>
      <c r="I51" s="334"/>
      <c r="J51" s="336"/>
      <c r="K51" s="337"/>
      <c r="L51" s="337"/>
      <c r="M51" s="338" t="s">
        <v>138</v>
      </c>
      <c r="N51" s="339" t="s">
        <v>1030</v>
      </c>
      <c r="O51" s="339" t="s">
        <v>141</v>
      </c>
      <c r="P51" s="339" t="s">
        <v>1049</v>
      </c>
      <c r="Q51" s="28"/>
      <c r="R51" s="29"/>
    </row>
    <row r="52" spans="1:18" s="24" customFormat="1" ht="12.75">
      <c r="A52" s="345">
        <v>42773</v>
      </c>
      <c r="B52" s="346" t="s">
        <v>156</v>
      </c>
      <c r="C52" s="346" t="s">
        <v>970</v>
      </c>
      <c r="D52" s="334"/>
      <c r="E52" s="333"/>
      <c r="F52" s="333"/>
      <c r="G52" s="352">
        <v>1241.2</v>
      </c>
      <c r="H52" s="335"/>
      <c r="I52" s="334"/>
      <c r="J52" s="336"/>
      <c r="K52" s="337"/>
      <c r="L52" s="337"/>
      <c r="M52" s="338" t="s">
        <v>138</v>
      </c>
      <c r="N52" s="339" t="s">
        <v>1031</v>
      </c>
      <c r="O52" s="339" t="s">
        <v>141</v>
      </c>
      <c r="P52" s="339" t="s">
        <v>1049</v>
      </c>
      <c r="Q52" s="28"/>
      <c r="R52" s="29"/>
    </row>
    <row r="53" spans="1:18" s="24" customFormat="1" ht="12.75">
      <c r="A53" s="345">
        <v>42773</v>
      </c>
      <c r="B53" s="346" t="s">
        <v>156</v>
      </c>
      <c r="C53" s="346" t="s">
        <v>971</v>
      </c>
      <c r="D53" s="334"/>
      <c r="E53" s="333"/>
      <c r="F53" s="333"/>
      <c r="G53" s="352">
        <v>1241.2</v>
      </c>
      <c r="H53" s="335"/>
      <c r="I53" s="334"/>
      <c r="J53" s="336"/>
      <c r="K53" s="337"/>
      <c r="L53" s="337"/>
      <c r="M53" s="338" t="s">
        <v>138</v>
      </c>
      <c r="N53" s="339" t="s">
        <v>1032</v>
      </c>
      <c r="O53" s="339" t="s">
        <v>141</v>
      </c>
      <c r="P53" s="339" t="s">
        <v>1049</v>
      </c>
      <c r="Q53" s="28"/>
      <c r="R53" s="29"/>
    </row>
    <row r="54" spans="1:18" s="24" customFormat="1" ht="12.75">
      <c r="A54" s="345">
        <v>42774</v>
      </c>
      <c r="B54" s="346" t="s">
        <v>156</v>
      </c>
      <c r="C54" s="346" t="s">
        <v>972</v>
      </c>
      <c r="D54" s="334"/>
      <c r="E54" s="333"/>
      <c r="F54" s="333"/>
      <c r="G54" s="352">
        <v>1241.2</v>
      </c>
      <c r="H54" s="335"/>
      <c r="I54" s="334"/>
      <c r="J54" s="336"/>
      <c r="K54" s="337"/>
      <c r="L54" s="337"/>
      <c r="M54" s="338" t="s">
        <v>138</v>
      </c>
      <c r="N54" s="339" t="s">
        <v>1033</v>
      </c>
      <c r="O54" s="339" t="s">
        <v>383</v>
      </c>
      <c r="P54" s="339" t="s">
        <v>1052</v>
      </c>
      <c r="Q54" s="28"/>
      <c r="R54" s="29"/>
    </row>
    <row r="55" spans="1:18" s="24" customFormat="1" ht="12.75">
      <c r="A55" s="345">
        <v>42774</v>
      </c>
      <c r="B55" s="346" t="s">
        <v>156</v>
      </c>
      <c r="C55" s="346" t="s">
        <v>975</v>
      </c>
      <c r="D55" s="334"/>
      <c r="E55" s="333"/>
      <c r="F55" s="333"/>
      <c r="G55" s="352">
        <v>1241.2</v>
      </c>
      <c r="H55" s="335"/>
      <c r="I55" s="334"/>
      <c r="J55" s="336"/>
      <c r="K55" s="337"/>
      <c r="L55" s="337"/>
      <c r="M55" s="338" t="s">
        <v>138</v>
      </c>
      <c r="N55" s="339" t="s">
        <v>1034</v>
      </c>
      <c r="O55" s="339" t="s">
        <v>136</v>
      </c>
      <c r="P55" s="339" t="s">
        <v>1052</v>
      </c>
      <c r="Q55" s="28"/>
      <c r="R55" s="29"/>
    </row>
    <row r="56" spans="1:18" s="24" customFormat="1" ht="12.75">
      <c r="A56" s="345">
        <v>42774</v>
      </c>
      <c r="B56" s="346" t="s">
        <v>156</v>
      </c>
      <c r="C56" s="346" t="s">
        <v>976</v>
      </c>
      <c r="D56" s="334"/>
      <c r="E56" s="333"/>
      <c r="F56" s="333"/>
      <c r="G56" s="352">
        <v>1241.2</v>
      </c>
      <c r="H56" s="335"/>
      <c r="I56" s="334"/>
      <c r="J56" s="336"/>
      <c r="K56" s="337"/>
      <c r="L56" s="337"/>
      <c r="M56" s="338" t="s">
        <v>138</v>
      </c>
      <c r="N56" s="339" t="s">
        <v>1035</v>
      </c>
      <c r="O56" s="339" t="s">
        <v>242</v>
      </c>
      <c r="P56" s="339" t="s">
        <v>1052</v>
      </c>
      <c r="Q56" s="28"/>
      <c r="R56" s="29"/>
    </row>
    <row r="57" spans="1:18" s="24" customFormat="1" ht="12.75">
      <c r="A57" s="345">
        <v>42774</v>
      </c>
      <c r="B57" s="346" t="s">
        <v>156</v>
      </c>
      <c r="C57" s="346" t="s">
        <v>977</v>
      </c>
      <c r="D57" s="334"/>
      <c r="E57" s="333"/>
      <c r="F57" s="333"/>
      <c r="G57" s="352">
        <v>1241.2</v>
      </c>
      <c r="H57" s="335"/>
      <c r="I57" s="334"/>
      <c r="J57" s="336"/>
      <c r="K57" s="337"/>
      <c r="L57" s="337"/>
      <c r="M57" s="338" t="s">
        <v>138</v>
      </c>
      <c r="N57" s="339" t="s">
        <v>1036</v>
      </c>
      <c r="O57" s="339" t="s">
        <v>136</v>
      </c>
      <c r="P57" s="339" t="s">
        <v>1052</v>
      </c>
      <c r="Q57" s="28"/>
      <c r="R57" s="29"/>
    </row>
    <row r="58" spans="1:18" s="24" customFormat="1" ht="12.75">
      <c r="A58" s="345">
        <v>42774</v>
      </c>
      <c r="B58" s="346" t="s">
        <v>156</v>
      </c>
      <c r="C58" s="346" t="s">
        <v>978</v>
      </c>
      <c r="D58" s="334"/>
      <c r="E58" s="333"/>
      <c r="F58" s="333"/>
      <c r="G58" s="352">
        <v>1241.2</v>
      </c>
      <c r="H58" s="335"/>
      <c r="I58" s="334"/>
      <c r="J58" s="336"/>
      <c r="K58" s="337"/>
      <c r="L58" s="337"/>
      <c r="M58" s="338" t="s">
        <v>138</v>
      </c>
      <c r="N58" s="339" t="s">
        <v>1037</v>
      </c>
      <c r="O58" s="339" t="s">
        <v>136</v>
      </c>
      <c r="P58" s="339" t="s">
        <v>1052</v>
      </c>
      <c r="Q58" s="28"/>
      <c r="R58" s="29"/>
    </row>
    <row r="59" spans="1:18" s="24" customFormat="1" ht="12.75">
      <c r="A59" s="345">
        <v>42774</v>
      </c>
      <c r="B59" s="346" t="s">
        <v>156</v>
      </c>
      <c r="C59" s="346" t="s">
        <v>979</v>
      </c>
      <c r="D59" s="334"/>
      <c r="E59" s="333"/>
      <c r="F59" s="333"/>
      <c r="G59" s="352">
        <v>1241.2</v>
      </c>
      <c r="H59" s="335"/>
      <c r="I59" s="334"/>
      <c r="J59" s="336"/>
      <c r="K59" s="337"/>
      <c r="L59" s="337"/>
      <c r="M59" s="338" t="s">
        <v>138</v>
      </c>
      <c r="N59" s="339" t="s">
        <v>1038</v>
      </c>
      <c r="O59" s="339" t="s">
        <v>242</v>
      </c>
      <c r="P59" s="339" t="s">
        <v>1052</v>
      </c>
      <c r="Q59" s="28"/>
      <c r="R59" s="29"/>
    </row>
    <row r="60" spans="1:18" s="24" customFormat="1" ht="12.75">
      <c r="A60" s="345">
        <v>42774</v>
      </c>
      <c r="B60" s="346" t="s">
        <v>156</v>
      </c>
      <c r="C60" s="346" t="s">
        <v>980</v>
      </c>
      <c r="D60" s="334"/>
      <c r="E60" s="333"/>
      <c r="F60" s="333"/>
      <c r="G60" s="352">
        <v>1241.2</v>
      </c>
      <c r="H60" s="335"/>
      <c r="I60" s="334"/>
      <c r="J60" s="336"/>
      <c r="K60" s="337"/>
      <c r="L60" s="337"/>
      <c r="M60" s="338" t="s">
        <v>138</v>
      </c>
      <c r="N60" s="339" t="s">
        <v>1039</v>
      </c>
      <c r="O60" s="339" t="s">
        <v>136</v>
      </c>
      <c r="P60" s="339" t="s">
        <v>1052</v>
      </c>
      <c r="Q60" s="28"/>
      <c r="R60" s="29"/>
    </row>
    <row r="61" spans="1:18" s="24" customFormat="1" ht="12.75">
      <c r="A61" s="345">
        <v>42774</v>
      </c>
      <c r="B61" s="346" t="s">
        <v>156</v>
      </c>
      <c r="C61" s="346" t="s">
        <v>981</v>
      </c>
      <c r="D61" s="334"/>
      <c r="E61" s="333"/>
      <c r="F61" s="333"/>
      <c r="G61" s="352">
        <v>1241.2</v>
      </c>
      <c r="H61" s="335"/>
      <c r="I61" s="334"/>
      <c r="J61" s="336"/>
      <c r="K61" s="337"/>
      <c r="L61" s="337"/>
      <c r="M61" s="338" t="s">
        <v>138</v>
      </c>
      <c r="N61" s="339" t="s">
        <v>1040</v>
      </c>
      <c r="O61" s="339" t="s">
        <v>136</v>
      </c>
      <c r="P61" s="339" t="s">
        <v>1052</v>
      </c>
      <c r="Q61" s="28"/>
      <c r="R61" s="29"/>
    </row>
    <row r="62" spans="1:18" s="24" customFormat="1" ht="12.75">
      <c r="A62" s="1">
        <v>42776</v>
      </c>
      <c r="B62" t="s">
        <v>156</v>
      </c>
      <c r="C62" t="s">
        <v>972</v>
      </c>
      <c r="D62" s="334"/>
      <c r="E62" s="333"/>
      <c r="F62" s="333"/>
      <c r="G62" s="353">
        <v>5032.08</v>
      </c>
      <c r="H62" s="335"/>
      <c r="I62" s="334"/>
      <c r="J62" s="336"/>
      <c r="K62" s="337"/>
      <c r="L62" s="337"/>
      <c r="M62" s="338" t="s">
        <v>138</v>
      </c>
      <c r="N62" s="339" t="s">
        <v>1033</v>
      </c>
      <c r="O62" s="339" t="s">
        <v>383</v>
      </c>
      <c r="P62" s="339" t="s">
        <v>1056</v>
      </c>
      <c r="Q62" s="28"/>
      <c r="R62" s="29"/>
    </row>
    <row r="63" spans="1:18" s="24" customFormat="1" ht="12.75">
      <c r="A63" s="1">
        <v>42776</v>
      </c>
      <c r="B63" t="s">
        <v>156</v>
      </c>
      <c r="C63" s="341" t="s">
        <v>674</v>
      </c>
      <c r="D63" s="334"/>
      <c r="E63" s="333"/>
      <c r="F63" s="333"/>
      <c r="G63" s="350">
        <v>5032.08</v>
      </c>
      <c r="H63" s="335"/>
      <c r="I63" s="334"/>
      <c r="J63" s="336"/>
      <c r="K63" s="337"/>
      <c r="L63" s="337"/>
      <c r="M63" s="338" t="s">
        <v>138</v>
      </c>
      <c r="N63" s="339" t="s">
        <v>712</v>
      </c>
      <c r="O63" s="339" t="s">
        <v>383</v>
      </c>
      <c r="P63" s="339" t="s">
        <v>1056</v>
      </c>
      <c r="Q63" s="28"/>
      <c r="R63" s="29"/>
    </row>
    <row r="64" spans="1:18" s="24" customFormat="1" ht="12.75">
      <c r="A64" s="1">
        <v>42773</v>
      </c>
      <c r="B64" t="s">
        <v>156</v>
      </c>
      <c r="C64" t="s">
        <v>528</v>
      </c>
      <c r="D64" s="334"/>
      <c r="E64" s="333"/>
      <c r="F64" s="333"/>
      <c r="G64" s="353">
        <v>6299.96</v>
      </c>
      <c r="H64" s="335"/>
      <c r="I64" s="334"/>
      <c r="J64" s="336"/>
      <c r="K64" s="337"/>
      <c r="L64" s="337"/>
      <c r="M64" s="338" t="s">
        <v>138</v>
      </c>
      <c r="N64" s="339" t="s">
        <v>570</v>
      </c>
      <c r="O64" s="339" t="s">
        <v>141</v>
      </c>
      <c r="P64" s="339" t="s">
        <v>1050</v>
      </c>
      <c r="Q64" s="28"/>
      <c r="R64" s="29"/>
    </row>
    <row r="65" spans="1:18" s="24" customFormat="1" ht="12.75">
      <c r="A65" s="1">
        <v>42773</v>
      </c>
      <c r="B65" t="s">
        <v>156</v>
      </c>
      <c r="C65" t="s">
        <v>776</v>
      </c>
      <c r="D65" s="334"/>
      <c r="E65" s="333"/>
      <c r="F65" s="333"/>
      <c r="G65" s="353">
        <v>6299.96</v>
      </c>
      <c r="H65" s="335"/>
      <c r="I65" s="334"/>
      <c r="J65" s="336"/>
      <c r="K65" s="337"/>
      <c r="L65" s="337"/>
      <c r="M65" s="338" t="s">
        <v>138</v>
      </c>
      <c r="N65" s="339" t="s">
        <v>838</v>
      </c>
      <c r="O65" s="339" t="s">
        <v>141</v>
      </c>
      <c r="P65" s="339" t="s">
        <v>1050</v>
      </c>
      <c r="Q65" s="28"/>
      <c r="R65" s="29"/>
    </row>
    <row r="66" spans="1:18" s="24" customFormat="1" ht="12.75">
      <c r="A66" s="1">
        <v>42773</v>
      </c>
      <c r="B66" t="s">
        <v>156</v>
      </c>
      <c r="C66" t="s">
        <v>538</v>
      </c>
      <c r="D66" s="334"/>
      <c r="E66" s="333"/>
      <c r="F66" s="333"/>
      <c r="G66" s="353">
        <v>6299.96</v>
      </c>
      <c r="H66" s="335"/>
      <c r="I66" s="334"/>
      <c r="J66" s="336"/>
      <c r="K66" s="337"/>
      <c r="L66" s="337"/>
      <c r="M66" s="338" t="s">
        <v>138</v>
      </c>
      <c r="N66" s="339" t="s">
        <v>575</v>
      </c>
      <c r="O66" s="339" t="s">
        <v>141</v>
      </c>
      <c r="P66" s="339" t="s">
        <v>1050</v>
      </c>
      <c r="Q66" s="28"/>
      <c r="R66" s="29"/>
    </row>
    <row r="67" spans="1:18" s="24" customFormat="1" ht="12.75">
      <c r="A67" s="1">
        <v>42775</v>
      </c>
      <c r="B67" t="s">
        <v>156</v>
      </c>
      <c r="C67" s="341" t="s">
        <v>95</v>
      </c>
      <c r="D67" s="334"/>
      <c r="E67" s="333"/>
      <c r="F67" s="333"/>
      <c r="G67" s="349">
        <v>6299.96</v>
      </c>
      <c r="H67" s="335"/>
      <c r="I67" s="334"/>
      <c r="J67" s="336"/>
      <c r="K67" s="337"/>
      <c r="L67" s="337"/>
      <c r="M67" s="338" t="s">
        <v>138</v>
      </c>
      <c r="N67" s="339" t="s">
        <v>306</v>
      </c>
      <c r="O67" s="339" t="s">
        <v>141</v>
      </c>
      <c r="P67" s="339" t="s">
        <v>1053</v>
      </c>
      <c r="Q67" s="28"/>
      <c r="R67" s="29"/>
    </row>
    <row r="68" spans="1:18" s="24" customFormat="1" ht="12.75">
      <c r="A68" s="1">
        <v>42770</v>
      </c>
      <c r="B68" t="s">
        <v>156</v>
      </c>
      <c r="C68" t="s">
        <v>805</v>
      </c>
      <c r="D68" s="334"/>
      <c r="E68" s="333"/>
      <c r="F68" s="333"/>
      <c r="G68" s="351">
        <v>6750.04</v>
      </c>
      <c r="H68" s="335"/>
      <c r="I68" s="334"/>
      <c r="J68" s="336"/>
      <c r="K68" s="337"/>
      <c r="L68" s="337"/>
      <c r="M68" s="338" t="s">
        <v>138</v>
      </c>
      <c r="N68" s="339" t="s">
        <v>863</v>
      </c>
      <c r="O68" s="339" t="s">
        <v>134</v>
      </c>
      <c r="P68" s="339" t="s">
        <v>1047</v>
      </c>
      <c r="Q68" s="28"/>
      <c r="R68" s="29"/>
    </row>
    <row r="69" spans="1:18" s="24" customFormat="1" ht="12.75">
      <c r="A69" s="1">
        <v>42775</v>
      </c>
      <c r="B69" t="s">
        <v>156</v>
      </c>
      <c r="C69" s="341" t="s">
        <v>982</v>
      </c>
      <c r="D69" s="334"/>
      <c r="E69" s="333"/>
      <c r="F69" s="333"/>
      <c r="G69" s="349">
        <v>6750.04</v>
      </c>
      <c r="H69" s="335"/>
      <c r="I69" s="334"/>
      <c r="J69" s="340"/>
      <c r="K69" s="337"/>
      <c r="L69" s="337"/>
      <c r="M69" s="338" t="s">
        <v>138</v>
      </c>
      <c r="N69" s="339" t="s">
        <v>1041</v>
      </c>
      <c r="O69" s="339" t="s">
        <v>134</v>
      </c>
      <c r="P69" s="339" t="s">
        <v>1053</v>
      </c>
      <c r="Q69" s="28"/>
      <c r="R69" s="29"/>
    </row>
    <row r="70" spans="1:18" s="24" customFormat="1" ht="12.75">
      <c r="A70" s="1">
        <v>42775</v>
      </c>
      <c r="B70" t="s">
        <v>156</v>
      </c>
      <c r="C70" s="341" t="s">
        <v>677</v>
      </c>
      <c r="D70" s="334"/>
      <c r="E70" s="333"/>
      <c r="F70" s="333"/>
      <c r="G70" s="2">
        <v>6750.04</v>
      </c>
      <c r="H70" s="335" t="s">
        <v>140</v>
      </c>
      <c r="I70" s="334"/>
      <c r="J70" s="340"/>
      <c r="K70" s="337"/>
      <c r="L70" s="337"/>
      <c r="M70" s="338" t="s">
        <v>138</v>
      </c>
      <c r="N70" s="339" t="s">
        <v>727</v>
      </c>
      <c r="O70" s="339" t="s">
        <v>134</v>
      </c>
      <c r="P70" s="339" t="s">
        <v>1053</v>
      </c>
      <c r="Q70" s="28"/>
      <c r="R70" s="29"/>
    </row>
    <row r="71" spans="1:18" s="24" customFormat="1" ht="12.75">
      <c r="A71" s="1">
        <v>42776</v>
      </c>
      <c r="B71" t="s">
        <v>156</v>
      </c>
      <c r="C71" s="341" t="s">
        <v>985</v>
      </c>
      <c r="D71" s="334"/>
      <c r="E71" s="333"/>
      <c r="F71" s="333"/>
      <c r="G71" s="350">
        <v>6750.04</v>
      </c>
      <c r="H71" s="335"/>
      <c r="I71" s="334"/>
      <c r="J71" s="340"/>
      <c r="K71" s="337"/>
      <c r="L71" s="337"/>
      <c r="M71" s="338" t="s">
        <v>138</v>
      </c>
      <c r="N71" s="339" t="s">
        <v>1042</v>
      </c>
      <c r="O71" s="339" t="s">
        <v>134</v>
      </c>
      <c r="P71" s="339" t="s">
        <v>1056</v>
      </c>
      <c r="Q71" s="28"/>
      <c r="R71" s="29"/>
    </row>
    <row r="72" spans="1:18" s="24" customFormat="1" ht="12.75">
      <c r="A72" s="1">
        <v>42770</v>
      </c>
      <c r="B72" t="s">
        <v>156</v>
      </c>
      <c r="C72" s="341" t="s">
        <v>57</v>
      </c>
      <c r="D72" s="334"/>
      <c r="E72" s="333"/>
      <c r="F72" s="333"/>
      <c r="G72" s="2">
        <v>9000.44</v>
      </c>
      <c r="H72" s="335" t="s">
        <v>133</v>
      </c>
      <c r="I72" s="334"/>
      <c r="J72" s="340"/>
      <c r="K72" s="337"/>
      <c r="L72" s="337"/>
      <c r="M72" s="338" t="s">
        <v>138</v>
      </c>
      <c r="N72" s="339" t="s">
        <v>271</v>
      </c>
      <c r="O72" s="339" t="s">
        <v>136</v>
      </c>
      <c r="P72" s="339" t="s">
        <v>1047</v>
      </c>
      <c r="Q72" s="28"/>
      <c r="R72" s="29"/>
    </row>
    <row r="73" spans="1:18" s="24" customFormat="1" ht="12.75">
      <c r="A73" s="1">
        <v>42773</v>
      </c>
      <c r="B73" t="s">
        <v>156</v>
      </c>
      <c r="C73" t="s">
        <v>648</v>
      </c>
      <c r="D73" s="334"/>
      <c r="E73" s="333"/>
      <c r="F73" s="333"/>
      <c r="G73" s="353">
        <v>9000.44</v>
      </c>
      <c r="H73" s="335"/>
      <c r="I73" s="334"/>
      <c r="J73" s="340"/>
      <c r="K73" s="337"/>
      <c r="L73" s="337"/>
      <c r="M73" s="338" t="s">
        <v>138</v>
      </c>
      <c r="N73" s="339" t="s">
        <v>705</v>
      </c>
      <c r="O73" s="339" t="s">
        <v>136</v>
      </c>
      <c r="P73" s="339" t="s">
        <v>1050</v>
      </c>
      <c r="Q73" s="28"/>
      <c r="R73" s="29"/>
    </row>
    <row r="74" spans="1:18" s="24" customFormat="1" ht="12.75">
      <c r="A74" s="1">
        <v>42773</v>
      </c>
      <c r="B74" t="s">
        <v>156</v>
      </c>
      <c r="C74" s="341" t="s">
        <v>963</v>
      </c>
      <c r="D74" s="334"/>
      <c r="E74" s="333"/>
      <c r="F74" s="333"/>
      <c r="G74" s="349">
        <v>9000.44</v>
      </c>
      <c r="H74" s="335"/>
      <c r="I74" s="334"/>
      <c r="J74" s="340"/>
      <c r="K74" s="337"/>
      <c r="L74" s="337"/>
      <c r="M74" s="338" t="s">
        <v>138</v>
      </c>
      <c r="N74" s="339" t="s">
        <v>1043</v>
      </c>
      <c r="O74" s="339" t="s">
        <v>136</v>
      </c>
      <c r="P74" s="339" t="s">
        <v>1050</v>
      </c>
      <c r="Q74" s="28"/>
      <c r="R74" s="29"/>
    </row>
    <row r="75" spans="1:18" s="24" customFormat="1" ht="12.75">
      <c r="A75" s="1">
        <v>42773</v>
      </c>
      <c r="B75" t="s">
        <v>156</v>
      </c>
      <c r="C75" s="341" t="s">
        <v>936</v>
      </c>
      <c r="D75" s="334"/>
      <c r="E75" s="333"/>
      <c r="F75" s="333"/>
      <c r="G75" s="2">
        <v>9000.44</v>
      </c>
      <c r="H75" s="335"/>
      <c r="I75" s="334"/>
      <c r="J75" s="340"/>
      <c r="K75" s="337"/>
      <c r="L75" s="337"/>
      <c r="M75" s="338" t="s">
        <v>138</v>
      </c>
      <c r="N75" s="339" t="s">
        <v>998</v>
      </c>
      <c r="O75" s="339" t="s">
        <v>136</v>
      </c>
      <c r="P75" s="339" t="s">
        <v>1050</v>
      </c>
      <c r="Q75" s="28"/>
      <c r="R75" s="29"/>
    </row>
    <row r="76" spans="1:18" s="24" customFormat="1" ht="12.75">
      <c r="A76" s="1">
        <v>42773</v>
      </c>
      <c r="B76" t="s">
        <v>156</v>
      </c>
      <c r="C76" s="341" t="s">
        <v>944</v>
      </c>
      <c r="D76" s="334"/>
      <c r="E76" s="333"/>
      <c r="F76" s="333"/>
      <c r="G76" s="2">
        <v>9000.44</v>
      </c>
      <c r="H76" s="335"/>
      <c r="I76" s="334"/>
      <c r="J76" s="340"/>
      <c r="K76" s="337"/>
      <c r="L76" s="337"/>
      <c r="M76" s="338" t="s">
        <v>138</v>
      </c>
      <c r="N76" s="339" t="s">
        <v>1006</v>
      </c>
      <c r="O76" s="339" t="s">
        <v>136</v>
      </c>
      <c r="P76" s="339" t="s">
        <v>1050</v>
      </c>
      <c r="Q76" s="28"/>
      <c r="R76" s="29"/>
    </row>
    <row r="77" spans="1:18" s="24" customFormat="1" ht="12.75">
      <c r="A77" s="1">
        <v>42773</v>
      </c>
      <c r="B77" t="s">
        <v>156</v>
      </c>
      <c r="C77" s="341" t="s">
        <v>927</v>
      </c>
      <c r="D77" s="334"/>
      <c r="E77" s="333"/>
      <c r="F77" s="333"/>
      <c r="G77" s="350">
        <v>9000.44</v>
      </c>
      <c r="H77" s="335" t="s">
        <v>135</v>
      </c>
      <c r="I77" s="334"/>
      <c r="J77" s="340"/>
      <c r="K77" s="337"/>
      <c r="L77" s="337"/>
      <c r="M77" s="338" t="s">
        <v>138</v>
      </c>
      <c r="N77" s="339" t="s">
        <v>989</v>
      </c>
      <c r="O77" s="339" t="s">
        <v>136</v>
      </c>
      <c r="P77" s="339" t="s">
        <v>1050</v>
      </c>
      <c r="Q77" s="28"/>
      <c r="R77" s="29"/>
    </row>
    <row r="78" spans="1:18" s="24" customFormat="1" ht="12.75">
      <c r="A78" s="1">
        <v>42775</v>
      </c>
      <c r="B78" t="s">
        <v>156</v>
      </c>
      <c r="C78" s="341" t="s">
        <v>938</v>
      </c>
      <c r="D78" s="334"/>
      <c r="E78" s="333"/>
      <c r="F78" s="333"/>
      <c r="G78" s="349">
        <v>9000.44</v>
      </c>
      <c r="H78" s="335"/>
      <c r="I78" s="334"/>
      <c r="J78" s="340"/>
      <c r="K78" s="337"/>
      <c r="L78" s="337"/>
      <c r="M78" s="338" t="s">
        <v>138</v>
      </c>
      <c r="N78" s="339" t="s">
        <v>1000</v>
      </c>
      <c r="O78" s="339" t="s">
        <v>136</v>
      </c>
      <c r="P78" s="339" t="s">
        <v>1053</v>
      </c>
      <c r="Q78" s="28"/>
      <c r="R78" s="29"/>
    </row>
    <row r="79" spans="1:18" s="24" customFormat="1" ht="12.75">
      <c r="A79" s="1">
        <v>42775</v>
      </c>
      <c r="B79" t="s">
        <v>156</v>
      </c>
      <c r="C79" s="341" t="s">
        <v>933</v>
      </c>
      <c r="D79" s="334"/>
      <c r="E79" s="333"/>
      <c r="F79" s="333"/>
      <c r="G79" s="349">
        <v>9000.44</v>
      </c>
      <c r="H79" s="335"/>
      <c r="I79" s="334"/>
      <c r="J79" s="340"/>
      <c r="K79" s="337"/>
      <c r="L79" s="337"/>
      <c r="M79" s="338" t="s">
        <v>138</v>
      </c>
      <c r="N79" s="339" t="s">
        <v>995</v>
      </c>
      <c r="O79" s="339" t="s">
        <v>136</v>
      </c>
      <c r="P79" s="339" t="s">
        <v>1053</v>
      </c>
      <c r="Q79" s="28"/>
      <c r="R79" s="29"/>
    </row>
    <row r="80" spans="1:18" s="24" customFormat="1" ht="12.75">
      <c r="A80" s="1">
        <v>42776</v>
      </c>
      <c r="B80" t="s">
        <v>156</v>
      </c>
      <c r="C80" s="341" t="s">
        <v>790</v>
      </c>
      <c r="D80" s="334"/>
      <c r="E80" s="333"/>
      <c r="F80" s="333"/>
      <c r="G80" s="350">
        <v>9000.44</v>
      </c>
      <c r="H80" s="335" t="s">
        <v>137</v>
      </c>
      <c r="I80" s="334"/>
      <c r="J80" s="340"/>
      <c r="K80" s="337"/>
      <c r="L80" s="337"/>
      <c r="M80" s="338" t="s">
        <v>138</v>
      </c>
      <c r="N80" s="339" t="s">
        <v>878</v>
      </c>
      <c r="O80" s="339" t="s">
        <v>136</v>
      </c>
      <c r="P80" s="339" t="s">
        <v>1056</v>
      </c>
      <c r="Q80" s="28"/>
      <c r="R80" s="29"/>
    </row>
    <row r="81" spans="1:18" s="24" customFormat="1" ht="12.75">
      <c r="A81" s="1">
        <v>42776</v>
      </c>
      <c r="B81" t="s">
        <v>156</v>
      </c>
      <c r="C81" s="341" t="s">
        <v>927</v>
      </c>
      <c r="D81" s="334"/>
      <c r="E81" s="333"/>
      <c r="F81" s="333"/>
      <c r="G81" s="2">
        <v>9000.44</v>
      </c>
      <c r="H81" s="335" t="s">
        <v>135</v>
      </c>
      <c r="I81" s="334"/>
      <c r="J81" s="340"/>
      <c r="K81" s="337"/>
      <c r="L81" s="337"/>
      <c r="M81" s="338" t="s">
        <v>138</v>
      </c>
      <c r="N81" s="339" t="s">
        <v>989</v>
      </c>
      <c r="O81" s="339" t="s">
        <v>136</v>
      </c>
      <c r="P81" s="339" t="s">
        <v>1056</v>
      </c>
      <c r="Q81" s="28"/>
      <c r="R81" s="29"/>
    </row>
    <row r="82" spans="1:18" s="24" customFormat="1" ht="12.75">
      <c r="A82" s="1">
        <v>42774</v>
      </c>
      <c r="B82" t="s">
        <v>156</v>
      </c>
      <c r="C82" t="s">
        <v>973</v>
      </c>
      <c r="D82" s="334"/>
      <c r="E82" s="333"/>
      <c r="F82" s="333"/>
      <c r="G82" s="351">
        <v>11999.04</v>
      </c>
      <c r="H82" s="335"/>
      <c r="I82" s="334"/>
      <c r="J82" s="340"/>
      <c r="K82" s="337"/>
      <c r="L82" s="337"/>
      <c r="M82" s="338" t="s">
        <v>138</v>
      </c>
      <c r="N82" s="339" t="s">
        <v>1044</v>
      </c>
      <c r="O82" s="339" t="s">
        <v>134</v>
      </c>
      <c r="P82" s="339" t="s">
        <v>1052</v>
      </c>
      <c r="Q82" s="28"/>
      <c r="R82" s="29"/>
    </row>
    <row r="83" spans="1:18" s="24" customFormat="1" ht="12.75">
      <c r="A83" s="1">
        <v>42776</v>
      </c>
      <c r="B83" t="s">
        <v>156</v>
      </c>
      <c r="C83" s="341" t="s">
        <v>490</v>
      </c>
      <c r="D83" s="334"/>
      <c r="E83" s="333"/>
      <c r="F83" s="333"/>
      <c r="G83" s="350">
        <v>13500.08</v>
      </c>
      <c r="H83" s="335" t="s">
        <v>139</v>
      </c>
      <c r="I83" s="334"/>
      <c r="J83" s="340"/>
      <c r="K83" s="337"/>
      <c r="L83" s="337"/>
      <c r="M83" s="338" t="s">
        <v>138</v>
      </c>
      <c r="N83" s="339" t="s">
        <v>555</v>
      </c>
      <c r="O83" s="339" t="s">
        <v>136</v>
      </c>
      <c r="P83" s="339" t="s">
        <v>1056</v>
      </c>
      <c r="Q83" s="28"/>
      <c r="R83" s="29"/>
    </row>
    <row r="84" spans="1:18" s="24" customFormat="1" ht="12.75">
      <c r="A84" s="1">
        <v>42776</v>
      </c>
      <c r="B84" t="s">
        <v>156</v>
      </c>
      <c r="C84" s="341" t="s">
        <v>986</v>
      </c>
      <c r="D84" s="334"/>
      <c r="E84" s="333"/>
      <c r="F84" s="333"/>
      <c r="G84" s="350">
        <v>35999.440000000002</v>
      </c>
      <c r="H84" s="335"/>
      <c r="I84" s="334"/>
      <c r="J84" s="340"/>
      <c r="K84" s="337"/>
      <c r="L84" s="337"/>
      <c r="M84" s="338" t="s">
        <v>138</v>
      </c>
      <c r="N84" s="339" t="s">
        <v>1045</v>
      </c>
      <c r="O84" s="339" t="s">
        <v>390</v>
      </c>
      <c r="P84" s="339" t="s">
        <v>1056</v>
      </c>
      <c r="Q84" s="28"/>
      <c r="R84" s="29"/>
    </row>
    <row r="85" spans="1:18" s="24" customFormat="1" ht="12.75">
      <c r="A85" s="1">
        <v>42775</v>
      </c>
      <c r="B85" t="s">
        <v>987</v>
      </c>
      <c r="C85"/>
      <c r="D85" s="334"/>
      <c r="E85" s="333"/>
      <c r="F85" s="333"/>
      <c r="G85" s="2">
        <v>928000</v>
      </c>
      <c r="H85" s="335"/>
      <c r="I85" s="334"/>
      <c r="J85" s="340"/>
      <c r="K85" s="337"/>
      <c r="L85" s="337"/>
      <c r="M85" s="338"/>
      <c r="N85" s="339"/>
      <c r="O85" s="339"/>
      <c r="P85" s="339" t="s">
        <v>1054</v>
      </c>
      <c r="Q85" s="28"/>
      <c r="R85" s="29"/>
    </row>
    <row r="86" spans="1:18" s="24" customFormat="1" ht="13.5" thickBot="1">
      <c r="A86" s="148"/>
      <c r="B86" s="140"/>
      <c r="C86" s="140"/>
      <c r="D86" s="142"/>
      <c r="E86" s="146"/>
      <c r="F86" s="146"/>
      <c r="G86" s="141"/>
      <c r="H86" s="13"/>
      <c r="I86" s="141"/>
      <c r="J86" s="142"/>
      <c r="K86" s="25"/>
      <c r="L86" s="25"/>
      <c r="M86" s="26"/>
      <c r="N86" s="27"/>
      <c r="O86" s="27"/>
      <c r="P86" s="27"/>
      <c r="Q86" s="28"/>
      <c r="R86" s="29"/>
    </row>
    <row r="87" spans="1:18" ht="12.75" thickBot="1">
      <c r="D87" s="72">
        <f>SUM(D5:D86)</f>
        <v>0</v>
      </c>
      <c r="G87" s="72">
        <f>SUM(G5:G86)</f>
        <v>1147917.44</v>
      </c>
      <c r="I87" s="72">
        <f>SUM(I5:I86)</f>
        <v>0</v>
      </c>
      <c r="J87" s="72">
        <f>SUM(J5:J86)</f>
        <v>0</v>
      </c>
      <c r="K87" s="36"/>
      <c r="N87" s="37" t="s">
        <v>223</v>
      </c>
      <c r="O87" s="38">
        <f>SUM(I87:K87)</f>
        <v>0</v>
      </c>
    </row>
    <row r="88" spans="1:18" ht="12.75">
      <c r="A88" s="50"/>
      <c r="B88" s="51"/>
      <c r="C88" s="51"/>
      <c r="G88" s="6"/>
    </row>
    <row r="89" spans="1:18">
      <c r="G89" s="36"/>
    </row>
  </sheetData>
  <autoFilter ref="A4:R87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5:H89"/>
  <sheetViews>
    <sheetView workbookViewId="0">
      <selection activeCell="G83" sqref="G83"/>
    </sheetView>
  </sheetViews>
  <sheetFormatPr baseColWidth="10" defaultRowHeight="12.75"/>
  <cols>
    <col min="2" max="2" width="33" bestFit="1" customWidth="1"/>
    <col min="7" max="7" width="11.7109375" bestFit="1" customWidth="1"/>
  </cols>
  <sheetData>
    <row r="5" spans="1:8">
      <c r="A5" s="342">
        <v>42770</v>
      </c>
      <c r="B5" s="343" t="s">
        <v>160</v>
      </c>
      <c r="C5" s="343" t="s">
        <v>57</v>
      </c>
      <c r="D5" s="343" t="s">
        <v>823</v>
      </c>
      <c r="E5" s="343" t="s">
        <v>57</v>
      </c>
      <c r="F5" s="343" t="s">
        <v>823</v>
      </c>
      <c r="G5" s="344">
        <v>-9000.44</v>
      </c>
    </row>
    <row r="6" spans="1:8">
      <c r="A6" s="342">
        <v>42773</v>
      </c>
      <c r="B6" s="343" t="s">
        <v>160</v>
      </c>
      <c r="C6" s="343" t="s">
        <v>925</v>
      </c>
      <c r="D6" s="343" t="s">
        <v>926</v>
      </c>
      <c r="E6" s="343" t="s">
        <v>925</v>
      </c>
      <c r="F6" s="343" t="s">
        <v>926</v>
      </c>
      <c r="G6" s="344">
        <v>-9899.44</v>
      </c>
    </row>
    <row r="7" spans="1:8">
      <c r="A7" s="342">
        <v>42775</v>
      </c>
      <c r="B7" s="343" t="s">
        <v>160</v>
      </c>
      <c r="C7" s="343" t="s">
        <v>927</v>
      </c>
      <c r="D7" s="343" t="s">
        <v>823</v>
      </c>
      <c r="E7" s="343" t="s">
        <v>927</v>
      </c>
      <c r="F7" s="343" t="s">
        <v>823</v>
      </c>
      <c r="G7" s="344">
        <v>-9000.44</v>
      </c>
    </row>
    <row r="8" spans="1:8">
      <c r="A8" s="342">
        <v>42776</v>
      </c>
      <c r="B8" s="343" t="s">
        <v>160</v>
      </c>
      <c r="C8" s="343" t="s">
        <v>790</v>
      </c>
      <c r="D8" s="343" t="s">
        <v>399</v>
      </c>
      <c r="E8" s="343" t="s">
        <v>790</v>
      </c>
      <c r="F8" s="343" t="s">
        <v>399</v>
      </c>
      <c r="G8" s="344">
        <v>-9000.44</v>
      </c>
    </row>
    <row r="9" spans="1:8">
      <c r="A9" s="342">
        <v>42776</v>
      </c>
      <c r="B9" s="343" t="s">
        <v>160</v>
      </c>
      <c r="C9" s="343" t="s">
        <v>490</v>
      </c>
      <c r="D9" s="343" t="s">
        <v>404</v>
      </c>
      <c r="E9" s="343" t="s">
        <v>490</v>
      </c>
      <c r="F9" s="343" t="s">
        <v>404</v>
      </c>
      <c r="G9" s="344">
        <v>-13500.08</v>
      </c>
    </row>
    <row r="10" spans="1:8">
      <c r="A10" s="342">
        <v>42776</v>
      </c>
      <c r="B10" s="343" t="s">
        <v>160</v>
      </c>
      <c r="C10" s="343" t="s">
        <v>677</v>
      </c>
      <c r="D10" s="343" t="s">
        <v>928</v>
      </c>
      <c r="E10" s="343" t="s">
        <v>677</v>
      </c>
      <c r="F10" s="343" t="s">
        <v>928</v>
      </c>
      <c r="G10" s="344">
        <v>-6750.04</v>
      </c>
    </row>
    <row r="11" spans="1:8">
      <c r="A11" s="345">
        <v>42770</v>
      </c>
      <c r="B11" s="346" t="s">
        <v>156</v>
      </c>
      <c r="C11" s="346" t="s">
        <v>929</v>
      </c>
      <c r="D11" s="346" t="s">
        <v>157</v>
      </c>
      <c r="E11" s="346" t="s">
        <v>929</v>
      </c>
      <c r="F11" s="346" t="s">
        <v>157</v>
      </c>
      <c r="G11" s="347">
        <v>1241.2</v>
      </c>
      <c r="H11" s="346" t="s">
        <v>158</v>
      </c>
    </row>
    <row r="12" spans="1:8">
      <c r="A12" s="345">
        <v>42770</v>
      </c>
      <c r="B12" s="346" t="s">
        <v>156</v>
      </c>
      <c r="C12" s="346" t="s">
        <v>930</v>
      </c>
      <c r="D12" s="346" t="s">
        <v>157</v>
      </c>
      <c r="E12" s="346" t="s">
        <v>930</v>
      </c>
      <c r="F12" s="346" t="s">
        <v>157</v>
      </c>
      <c r="G12" s="347">
        <v>1241.2</v>
      </c>
      <c r="H12" s="346" t="s">
        <v>158</v>
      </c>
    </row>
    <row r="13" spans="1:8">
      <c r="A13" s="345">
        <v>42770</v>
      </c>
      <c r="B13" s="346" t="s">
        <v>156</v>
      </c>
      <c r="C13" s="346" t="s">
        <v>931</v>
      </c>
      <c r="D13" s="346" t="s">
        <v>157</v>
      </c>
      <c r="E13" s="346" t="s">
        <v>931</v>
      </c>
      <c r="F13" s="346" t="s">
        <v>157</v>
      </c>
      <c r="G13" s="347">
        <v>1241.2</v>
      </c>
      <c r="H13" s="346" t="s">
        <v>158</v>
      </c>
    </row>
    <row r="14" spans="1:8">
      <c r="A14" s="345">
        <v>42770</v>
      </c>
      <c r="B14" s="346" t="s">
        <v>156</v>
      </c>
      <c r="C14" s="346" t="s">
        <v>932</v>
      </c>
      <c r="D14" s="346" t="s">
        <v>157</v>
      </c>
      <c r="E14" s="346" t="s">
        <v>932</v>
      </c>
      <c r="F14" s="346" t="s">
        <v>157</v>
      </c>
      <c r="G14" s="347">
        <v>1241.2</v>
      </c>
      <c r="H14" s="346" t="s">
        <v>158</v>
      </c>
    </row>
    <row r="15" spans="1:8">
      <c r="A15" s="345">
        <v>42770</v>
      </c>
      <c r="B15" s="346" t="s">
        <v>156</v>
      </c>
      <c r="C15" s="346" t="s">
        <v>933</v>
      </c>
      <c r="D15" s="346" t="s">
        <v>157</v>
      </c>
      <c r="E15" s="346" t="s">
        <v>933</v>
      </c>
      <c r="F15" s="346" t="s">
        <v>157</v>
      </c>
      <c r="G15" s="347">
        <v>1241.2</v>
      </c>
      <c r="H15" s="346" t="s">
        <v>158</v>
      </c>
    </row>
    <row r="16" spans="1:8">
      <c r="A16" s="345">
        <v>42770</v>
      </c>
      <c r="B16" s="346" t="s">
        <v>156</v>
      </c>
      <c r="C16" s="346" t="s">
        <v>934</v>
      </c>
      <c r="D16" s="346" t="s">
        <v>157</v>
      </c>
      <c r="E16" s="346" t="s">
        <v>934</v>
      </c>
      <c r="F16" s="346" t="s">
        <v>157</v>
      </c>
      <c r="G16" s="347">
        <v>1241.2</v>
      </c>
      <c r="H16" s="346" t="s">
        <v>158</v>
      </c>
    </row>
    <row r="17" spans="1:8">
      <c r="A17" s="345">
        <v>42770</v>
      </c>
      <c r="B17" s="346" t="s">
        <v>156</v>
      </c>
      <c r="C17" s="346" t="s">
        <v>935</v>
      </c>
      <c r="D17" s="346" t="s">
        <v>157</v>
      </c>
      <c r="E17" s="346" t="s">
        <v>935</v>
      </c>
      <c r="F17" s="346" t="s">
        <v>157</v>
      </c>
      <c r="G17" s="347">
        <v>1241.2</v>
      </c>
      <c r="H17" s="346" t="s">
        <v>158</v>
      </c>
    </row>
    <row r="18" spans="1:8">
      <c r="A18" s="345">
        <v>42770</v>
      </c>
      <c r="B18" s="346" t="s">
        <v>156</v>
      </c>
      <c r="C18" s="346" t="s">
        <v>936</v>
      </c>
      <c r="D18" s="346" t="s">
        <v>157</v>
      </c>
      <c r="E18" s="346" t="s">
        <v>936</v>
      </c>
      <c r="F18" s="346" t="s">
        <v>157</v>
      </c>
      <c r="G18" s="347">
        <v>1241.2</v>
      </c>
      <c r="H18" s="346" t="s">
        <v>158</v>
      </c>
    </row>
    <row r="19" spans="1:8">
      <c r="A19" s="345">
        <v>42770</v>
      </c>
      <c r="B19" s="346" t="s">
        <v>156</v>
      </c>
      <c r="C19" s="346" t="s">
        <v>937</v>
      </c>
      <c r="D19" s="346" t="s">
        <v>157</v>
      </c>
      <c r="E19" s="346" t="s">
        <v>937</v>
      </c>
      <c r="F19" s="346" t="s">
        <v>157</v>
      </c>
      <c r="G19" s="347">
        <v>1241.2</v>
      </c>
      <c r="H19" s="346" t="s">
        <v>158</v>
      </c>
    </row>
    <row r="20" spans="1:8">
      <c r="A20" s="345">
        <v>42770</v>
      </c>
      <c r="B20" s="346" t="s">
        <v>156</v>
      </c>
      <c r="C20" s="346" t="s">
        <v>938</v>
      </c>
      <c r="D20" s="346" t="s">
        <v>157</v>
      </c>
      <c r="E20" s="346" t="s">
        <v>938</v>
      </c>
      <c r="F20" s="346" t="s">
        <v>157</v>
      </c>
      <c r="G20" s="347">
        <v>1241.2</v>
      </c>
      <c r="H20" s="346" t="s">
        <v>158</v>
      </c>
    </row>
    <row r="21" spans="1:8">
      <c r="A21" s="345">
        <v>42770</v>
      </c>
      <c r="B21" s="346" t="s">
        <v>156</v>
      </c>
      <c r="C21" s="346" t="s">
        <v>939</v>
      </c>
      <c r="D21" s="346" t="s">
        <v>157</v>
      </c>
      <c r="E21" s="346" t="s">
        <v>939</v>
      </c>
      <c r="F21" s="346" t="s">
        <v>157</v>
      </c>
      <c r="G21" s="347">
        <v>1241.2</v>
      </c>
      <c r="H21" s="346" t="s">
        <v>158</v>
      </c>
    </row>
    <row r="22" spans="1:8">
      <c r="A22" s="345">
        <v>42770</v>
      </c>
      <c r="B22" s="346" t="s">
        <v>156</v>
      </c>
      <c r="C22" s="346" t="s">
        <v>940</v>
      </c>
      <c r="D22" s="346" t="s">
        <v>157</v>
      </c>
      <c r="E22" s="346" t="s">
        <v>940</v>
      </c>
      <c r="F22" s="346" t="s">
        <v>157</v>
      </c>
      <c r="G22" s="347">
        <v>1241.2</v>
      </c>
      <c r="H22" s="346" t="s">
        <v>158</v>
      </c>
    </row>
    <row r="23" spans="1:8">
      <c r="A23" s="345">
        <v>42770</v>
      </c>
      <c r="B23" s="346" t="s">
        <v>156</v>
      </c>
      <c r="C23" s="346" t="s">
        <v>941</v>
      </c>
      <c r="D23" s="346" t="s">
        <v>157</v>
      </c>
      <c r="E23" s="346" t="s">
        <v>941</v>
      </c>
      <c r="F23" s="346" t="s">
        <v>157</v>
      </c>
      <c r="G23" s="347">
        <v>1241.2</v>
      </c>
      <c r="H23" s="346" t="s">
        <v>158</v>
      </c>
    </row>
    <row r="24" spans="1:8">
      <c r="A24" s="345">
        <v>42770</v>
      </c>
      <c r="B24" s="346" t="s">
        <v>156</v>
      </c>
      <c r="C24" s="346" t="s">
        <v>942</v>
      </c>
      <c r="D24" s="346" t="s">
        <v>157</v>
      </c>
      <c r="E24" s="346" t="s">
        <v>942</v>
      </c>
      <c r="F24" s="346" t="s">
        <v>157</v>
      </c>
      <c r="G24" s="347">
        <v>1241.2</v>
      </c>
      <c r="H24" s="346" t="s">
        <v>158</v>
      </c>
    </row>
    <row r="25" spans="1:8">
      <c r="A25" s="345">
        <v>42770</v>
      </c>
      <c r="B25" s="346" t="s">
        <v>156</v>
      </c>
      <c r="C25" s="346" t="s">
        <v>943</v>
      </c>
      <c r="D25" s="346" t="s">
        <v>157</v>
      </c>
      <c r="E25" s="346" t="s">
        <v>943</v>
      </c>
      <c r="F25" s="346" t="s">
        <v>157</v>
      </c>
      <c r="G25" s="347">
        <v>1241.2</v>
      </c>
      <c r="H25" s="346" t="s">
        <v>158</v>
      </c>
    </row>
    <row r="26" spans="1:8">
      <c r="A26" s="345">
        <v>42770</v>
      </c>
      <c r="B26" s="346" t="s">
        <v>156</v>
      </c>
      <c r="C26" s="346" t="s">
        <v>944</v>
      </c>
      <c r="D26" s="346" t="s">
        <v>157</v>
      </c>
      <c r="E26" s="346" t="s">
        <v>944</v>
      </c>
      <c r="F26" s="346" t="s">
        <v>157</v>
      </c>
      <c r="G26" s="347">
        <v>1241.2</v>
      </c>
      <c r="H26" s="346" t="s">
        <v>158</v>
      </c>
    </row>
    <row r="27" spans="1:8">
      <c r="A27" s="345">
        <v>42770</v>
      </c>
      <c r="B27" s="346" t="s">
        <v>156</v>
      </c>
      <c r="C27" s="346" t="s">
        <v>945</v>
      </c>
      <c r="D27" s="346" t="s">
        <v>157</v>
      </c>
      <c r="E27" s="346" t="s">
        <v>945</v>
      </c>
      <c r="F27" s="346" t="s">
        <v>157</v>
      </c>
      <c r="G27" s="347">
        <v>1241.2</v>
      </c>
      <c r="H27" s="346" t="s">
        <v>158</v>
      </c>
    </row>
    <row r="28" spans="1:8">
      <c r="A28" s="345">
        <v>42770</v>
      </c>
      <c r="B28" s="346" t="s">
        <v>156</v>
      </c>
      <c r="C28" s="346" t="s">
        <v>946</v>
      </c>
      <c r="D28" s="346" t="s">
        <v>157</v>
      </c>
      <c r="E28" s="346" t="s">
        <v>946</v>
      </c>
      <c r="F28" s="346" t="s">
        <v>157</v>
      </c>
      <c r="G28" s="347">
        <v>1241.2</v>
      </c>
      <c r="H28" s="346" t="s">
        <v>158</v>
      </c>
    </row>
    <row r="29" spans="1:8">
      <c r="A29" s="345">
        <v>42770</v>
      </c>
      <c r="B29" s="346" t="s">
        <v>156</v>
      </c>
      <c r="C29" s="346" t="s">
        <v>927</v>
      </c>
      <c r="D29" s="346" t="s">
        <v>157</v>
      </c>
      <c r="E29" s="346" t="s">
        <v>927</v>
      </c>
      <c r="F29" s="346" t="s">
        <v>157</v>
      </c>
      <c r="G29" s="347">
        <v>1241.2</v>
      </c>
      <c r="H29" s="346" t="s">
        <v>158</v>
      </c>
    </row>
    <row r="30" spans="1:8">
      <c r="A30" s="345">
        <v>42770</v>
      </c>
      <c r="B30" s="346" t="s">
        <v>156</v>
      </c>
      <c r="C30" s="346" t="s">
        <v>947</v>
      </c>
      <c r="D30" s="346" t="s">
        <v>157</v>
      </c>
      <c r="E30" s="346" t="s">
        <v>947</v>
      </c>
      <c r="F30" s="346" t="s">
        <v>157</v>
      </c>
      <c r="G30" s="347">
        <v>1241.2</v>
      </c>
      <c r="H30" s="346" t="s">
        <v>158</v>
      </c>
    </row>
    <row r="31" spans="1:8">
      <c r="A31" s="345">
        <v>42773</v>
      </c>
      <c r="B31" s="346" t="s">
        <v>156</v>
      </c>
      <c r="C31" s="346" t="s">
        <v>948</v>
      </c>
      <c r="D31" s="346" t="s">
        <v>157</v>
      </c>
      <c r="E31" s="346" t="s">
        <v>948</v>
      </c>
      <c r="F31" s="346" t="s">
        <v>157</v>
      </c>
      <c r="G31" s="347">
        <v>1241.2</v>
      </c>
      <c r="H31" s="346" t="s">
        <v>158</v>
      </c>
    </row>
    <row r="32" spans="1:8">
      <c r="A32" s="345">
        <v>42773</v>
      </c>
      <c r="B32" s="346" t="s">
        <v>156</v>
      </c>
      <c r="C32" s="346" t="s">
        <v>949</v>
      </c>
      <c r="D32" s="346" t="s">
        <v>157</v>
      </c>
      <c r="E32" s="346" t="s">
        <v>949</v>
      </c>
      <c r="F32" s="346" t="s">
        <v>157</v>
      </c>
      <c r="G32" s="347">
        <v>1241.2</v>
      </c>
      <c r="H32" s="346" t="s">
        <v>158</v>
      </c>
    </row>
    <row r="33" spans="1:8">
      <c r="A33" s="345">
        <v>42773</v>
      </c>
      <c r="B33" s="346" t="s">
        <v>156</v>
      </c>
      <c r="C33" s="346" t="s">
        <v>950</v>
      </c>
      <c r="D33" s="346" t="s">
        <v>157</v>
      </c>
      <c r="E33" s="346" t="s">
        <v>950</v>
      </c>
      <c r="F33" s="346" t="s">
        <v>157</v>
      </c>
      <c r="G33" s="347">
        <v>1241.2</v>
      </c>
      <c r="H33" s="346" t="s">
        <v>158</v>
      </c>
    </row>
    <row r="34" spans="1:8">
      <c r="A34" s="345">
        <v>42773</v>
      </c>
      <c r="B34" s="346" t="s">
        <v>156</v>
      </c>
      <c r="C34" s="346" t="s">
        <v>951</v>
      </c>
      <c r="D34" s="346" t="s">
        <v>157</v>
      </c>
      <c r="E34" s="346" t="s">
        <v>951</v>
      </c>
      <c r="F34" s="346" t="s">
        <v>157</v>
      </c>
      <c r="G34" s="347">
        <v>1241.2</v>
      </c>
      <c r="H34" s="346" t="s">
        <v>158</v>
      </c>
    </row>
    <row r="35" spans="1:8">
      <c r="A35" s="345">
        <v>42773</v>
      </c>
      <c r="B35" s="346" t="s">
        <v>156</v>
      </c>
      <c r="C35" s="346" t="s">
        <v>952</v>
      </c>
      <c r="D35" s="346" t="s">
        <v>157</v>
      </c>
      <c r="E35" s="346" t="s">
        <v>952</v>
      </c>
      <c r="F35" s="346" t="s">
        <v>157</v>
      </c>
      <c r="G35" s="347">
        <v>1241.2</v>
      </c>
      <c r="H35" s="346" t="s">
        <v>158</v>
      </c>
    </row>
    <row r="36" spans="1:8">
      <c r="A36" s="345">
        <v>42773</v>
      </c>
      <c r="B36" s="346" t="s">
        <v>156</v>
      </c>
      <c r="C36" s="346" t="s">
        <v>953</v>
      </c>
      <c r="D36" s="346" t="s">
        <v>157</v>
      </c>
      <c r="E36" s="346" t="s">
        <v>953</v>
      </c>
      <c r="F36" s="346" t="s">
        <v>157</v>
      </c>
      <c r="G36" s="347">
        <v>1241.2</v>
      </c>
      <c r="H36" s="346" t="s">
        <v>158</v>
      </c>
    </row>
    <row r="37" spans="1:8">
      <c r="A37" s="345">
        <v>42773</v>
      </c>
      <c r="B37" s="346" t="s">
        <v>156</v>
      </c>
      <c r="C37" s="346" t="s">
        <v>954</v>
      </c>
      <c r="D37" s="346" t="s">
        <v>157</v>
      </c>
      <c r="E37" s="346" t="s">
        <v>954</v>
      </c>
      <c r="F37" s="346" t="s">
        <v>157</v>
      </c>
      <c r="G37" s="347">
        <v>1241.2</v>
      </c>
      <c r="H37" s="346" t="s">
        <v>158</v>
      </c>
    </row>
    <row r="38" spans="1:8">
      <c r="A38" s="345">
        <v>42773</v>
      </c>
      <c r="B38" s="346" t="s">
        <v>156</v>
      </c>
      <c r="C38" s="346" t="s">
        <v>955</v>
      </c>
      <c r="D38" s="346" t="s">
        <v>157</v>
      </c>
      <c r="E38" s="346" t="s">
        <v>955</v>
      </c>
      <c r="F38" s="346" t="s">
        <v>157</v>
      </c>
      <c r="G38" s="347">
        <v>1241.2</v>
      </c>
      <c r="H38" s="346" t="s">
        <v>158</v>
      </c>
    </row>
    <row r="39" spans="1:8">
      <c r="A39" s="345">
        <v>42773</v>
      </c>
      <c r="B39" s="346" t="s">
        <v>156</v>
      </c>
      <c r="C39" s="346" t="s">
        <v>956</v>
      </c>
      <c r="D39" s="346" t="s">
        <v>157</v>
      </c>
      <c r="E39" s="346" t="s">
        <v>956</v>
      </c>
      <c r="F39" s="346" t="s">
        <v>157</v>
      </c>
      <c r="G39" s="347">
        <v>1241.2</v>
      </c>
      <c r="H39" s="346" t="s">
        <v>158</v>
      </c>
    </row>
    <row r="40" spans="1:8">
      <c r="A40" s="345">
        <v>42773</v>
      </c>
      <c r="B40" s="346" t="s">
        <v>156</v>
      </c>
      <c r="C40" s="346" t="s">
        <v>957</v>
      </c>
      <c r="D40" s="346" t="s">
        <v>157</v>
      </c>
      <c r="E40" s="346" t="s">
        <v>957</v>
      </c>
      <c r="F40" s="346" t="s">
        <v>157</v>
      </c>
      <c r="G40" s="347">
        <v>1241.2</v>
      </c>
      <c r="H40" s="346" t="s">
        <v>158</v>
      </c>
    </row>
    <row r="41" spans="1:8">
      <c r="A41" s="345">
        <v>42773</v>
      </c>
      <c r="B41" s="346" t="s">
        <v>156</v>
      </c>
      <c r="C41" s="346" t="s">
        <v>958</v>
      </c>
      <c r="D41" s="346" t="s">
        <v>157</v>
      </c>
      <c r="E41" s="346" t="s">
        <v>958</v>
      </c>
      <c r="F41" s="346" t="s">
        <v>157</v>
      </c>
      <c r="G41" s="347">
        <v>1241.2</v>
      </c>
      <c r="H41" s="346" t="s">
        <v>158</v>
      </c>
    </row>
    <row r="42" spans="1:8">
      <c r="A42" s="345">
        <v>42773</v>
      </c>
      <c r="B42" s="346" t="s">
        <v>156</v>
      </c>
      <c r="C42" s="346" t="s">
        <v>959</v>
      </c>
      <c r="D42" s="346" t="s">
        <v>157</v>
      </c>
      <c r="E42" s="346" t="s">
        <v>959</v>
      </c>
      <c r="F42" s="346" t="s">
        <v>157</v>
      </c>
      <c r="G42" s="347">
        <v>1241.2</v>
      </c>
      <c r="H42" s="346" t="s">
        <v>158</v>
      </c>
    </row>
    <row r="43" spans="1:8">
      <c r="A43" s="345">
        <v>42773</v>
      </c>
      <c r="B43" s="346" t="s">
        <v>156</v>
      </c>
      <c r="C43" s="346" t="s">
        <v>960</v>
      </c>
      <c r="D43" s="346" t="s">
        <v>157</v>
      </c>
      <c r="E43" s="346" t="s">
        <v>960</v>
      </c>
      <c r="F43" s="346" t="s">
        <v>157</v>
      </c>
      <c r="G43" s="347">
        <v>1241.2</v>
      </c>
      <c r="H43" s="346" t="s">
        <v>158</v>
      </c>
    </row>
    <row r="44" spans="1:8">
      <c r="A44" s="345">
        <v>42773</v>
      </c>
      <c r="B44" s="346" t="s">
        <v>156</v>
      </c>
      <c r="C44" s="346" t="s">
        <v>961</v>
      </c>
      <c r="D44" s="346" t="s">
        <v>157</v>
      </c>
      <c r="E44" s="346" t="s">
        <v>961</v>
      </c>
      <c r="F44" s="346" t="s">
        <v>157</v>
      </c>
      <c r="G44" s="347">
        <v>1241.2</v>
      </c>
      <c r="H44" s="346" t="s">
        <v>158</v>
      </c>
    </row>
    <row r="45" spans="1:8">
      <c r="A45" s="345">
        <v>42773</v>
      </c>
      <c r="B45" s="346" t="s">
        <v>156</v>
      </c>
      <c r="C45" s="346" t="s">
        <v>962</v>
      </c>
      <c r="D45" s="346" t="s">
        <v>157</v>
      </c>
      <c r="E45" s="346" t="s">
        <v>962</v>
      </c>
      <c r="F45" s="346" t="s">
        <v>157</v>
      </c>
      <c r="G45" s="347">
        <v>1241.2</v>
      </c>
      <c r="H45" s="346" t="s">
        <v>158</v>
      </c>
    </row>
    <row r="46" spans="1:8">
      <c r="A46" s="345">
        <v>42773</v>
      </c>
      <c r="B46" s="346" t="s">
        <v>156</v>
      </c>
      <c r="C46" s="346" t="s">
        <v>964</v>
      </c>
      <c r="D46" s="346" t="s">
        <v>157</v>
      </c>
      <c r="E46" s="346" t="s">
        <v>964</v>
      </c>
      <c r="F46" s="346" t="s">
        <v>157</v>
      </c>
      <c r="G46" s="347">
        <v>1241.2</v>
      </c>
      <c r="H46" s="346" t="s">
        <v>158</v>
      </c>
    </row>
    <row r="47" spans="1:8">
      <c r="A47" s="345">
        <v>42773</v>
      </c>
      <c r="B47" s="346" t="s">
        <v>156</v>
      </c>
      <c r="C47" s="346" t="s">
        <v>965</v>
      </c>
      <c r="D47" s="346" t="s">
        <v>157</v>
      </c>
      <c r="E47" s="346" t="s">
        <v>965</v>
      </c>
      <c r="F47" s="346" t="s">
        <v>157</v>
      </c>
      <c r="G47" s="347">
        <v>1241.2</v>
      </c>
      <c r="H47" s="346" t="s">
        <v>158</v>
      </c>
    </row>
    <row r="48" spans="1:8">
      <c r="A48" s="345">
        <v>42773</v>
      </c>
      <c r="B48" s="346" t="s">
        <v>156</v>
      </c>
      <c r="C48" s="346" t="s">
        <v>966</v>
      </c>
      <c r="D48" s="346" t="s">
        <v>157</v>
      </c>
      <c r="E48" s="346" t="s">
        <v>966</v>
      </c>
      <c r="F48" s="346" t="s">
        <v>157</v>
      </c>
      <c r="G48" s="347">
        <v>1241.2</v>
      </c>
      <c r="H48" s="346" t="s">
        <v>158</v>
      </c>
    </row>
    <row r="49" spans="1:8">
      <c r="A49" s="345">
        <v>42773</v>
      </c>
      <c r="B49" s="346" t="s">
        <v>156</v>
      </c>
      <c r="C49" s="346" t="s">
        <v>967</v>
      </c>
      <c r="D49" s="346" t="s">
        <v>157</v>
      </c>
      <c r="E49" s="346" t="s">
        <v>967</v>
      </c>
      <c r="F49" s="346" t="s">
        <v>157</v>
      </c>
      <c r="G49" s="347">
        <v>1241.2</v>
      </c>
      <c r="H49" s="346" t="s">
        <v>158</v>
      </c>
    </row>
    <row r="50" spans="1:8">
      <c r="A50" s="345">
        <v>42773</v>
      </c>
      <c r="B50" s="346" t="s">
        <v>156</v>
      </c>
      <c r="C50" s="346" t="s">
        <v>968</v>
      </c>
      <c r="D50" s="346" t="s">
        <v>157</v>
      </c>
      <c r="E50" s="346" t="s">
        <v>968</v>
      </c>
      <c r="F50" s="346" t="s">
        <v>157</v>
      </c>
      <c r="G50" s="347">
        <v>1241.2</v>
      </c>
      <c r="H50" s="346" t="s">
        <v>158</v>
      </c>
    </row>
    <row r="51" spans="1:8">
      <c r="A51" s="345">
        <v>42773</v>
      </c>
      <c r="B51" s="346" t="s">
        <v>156</v>
      </c>
      <c r="C51" s="346" t="s">
        <v>969</v>
      </c>
      <c r="D51" s="346" t="s">
        <v>157</v>
      </c>
      <c r="E51" s="346" t="s">
        <v>969</v>
      </c>
      <c r="F51" s="346" t="s">
        <v>157</v>
      </c>
      <c r="G51" s="347">
        <v>1241.2</v>
      </c>
      <c r="H51" s="346" t="s">
        <v>158</v>
      </c>
    </row>
    <row r="52" spans="1:8">
      <c r="A52" s="345">
        <v>42773</v>
      </c>
      <c r="B52" s="346" t="s">
        <v>156</v>
      </c>
      <c r="C52" s="346" t="s">
        <v>970</v>
      </c>
      <c r="D52" s="346" t="s">
        <v>157</v>
      </c>
      <c r="E52" s="346" t="s">
        <v>970</v>
      </c>
      <c r="F52" s="346" t="s">
        <v>157</v>
      </c>
      <c r="G52" s="347">
        <v>1241.2</v>
      </c>
      <c r="H52" s="346" t="s">
        <v>158</v>
      </c>
    </row>
    <row r="53" spans="1:8">
      <c r="A53" s="345">
        <v>42773</v>
      </c>
      <c r="B53" s="346" t="s">
        <v>156</v>
      </c>
      <c r="C53" s="346" t="s">
        <v>971</v>
      </c>
      <c r="D53" s="346" t="s">
        <v>157</v>
      </c>
      <c r="E53" s="346" t="s">
        <v>971</v>
      </c>
      <c r="F53" s="346" t="s">
        <v>157</v>
      </c>
      <c r="G53" s="347">
        <v>1241.2</v>
      </c>
      <c r="H53" s="346" t="s">
        <v>158</v>
      </c>
    </row>
    <row r="54" spans="1:8">
      <c r="A54" s="345">
        <v>42774</v>
      </c>
      <c r="B54" s="346" t="s">
        <v>156</v>
      </c>
      <c r="C54" s="346" t="s">
        <v>972</v>
      </c>
      <c r="D54" s="346" t="s">
        <v>157</v>
      </c>
      <c r="E54" s="346" t="s">
        <v>972</v>
      </c>
      <c r="F54" s="346" t="s">
        <v>157</v>
      </c>
      <c r="G54" s="347">
        <v>1241.2</v>
      </c>
      <c r="H54" s="346" t="s">
        <v>158</v>
      </c>
    </row>
    <row r="55" spans="1:8">
      <c r="A55" s="345">
        <v>42774</v>
      </c>
      <c r="B55" s="346" t="s">
        <v>156</v>
      </c>
      <c r="C55" s="346" t="s">
        <v>975</v>
      </c>
      <c r="D55" s="346" t="s">
        <v>157</v>
      </c>
      <c r="E55" s="346" t="s">
        <v>975</v>
      </c>
      <c r="F55" s="346" t="s">
        <v>157</v>
      </c>
      <c r="G55" s="347">
        <v>1241.2</v>
      </c>
      <c r="H55" s="346" t="s">
        <v>158</v>
      </c>
    </row>
    <row r="56" spans="1:8">
      <c r="A56" s="345">
        <v>42774</v>
      </c>
      <c r="B56" s="346" t="s">
        <v>156</v>
      </c>
      <c r="C56" s="346" t="s">
        <v>976</v>
      </c>
      <c r="D56" s="346" t="s">
        <v>157</v>
      </c>
      <c r="E56" s="346" t="s">
        <v>976</v>
      </c>
      <c r="F56" s="346" t="s">
        <v>157</v>
      </c>
      <c r="G56" s="347">
        <v>1241.2</v>
      </c>
      <c r="H56" s="346" t="s">
        <v>158</v>
      </c>
    </row>
    <row r="57" spans="1:8">
      <c r="A57" s="345">
        <v>42774</v>
      </c>
      <c r="B57" s="346" t="s">
        <v>156</v>
      </c>
      <c r="C57" s="346" t="s">
        <v>977</v>
      </c>
      <c r="D57" s="346" t="s">
        <v>157</v>
      </c>
      <c r="E57" s="346" t="s">
        <v>977</v>
      </c>
      <c r="F57" s="346" t="s">
        <v>157</v>
      </c>
      <c r="G57" s="347">
        <v>1241.2</v>
      </c>
      <c r="H57" s="346" t="s">
        <v>158</v>
      </c>
    </row>
    <row r="58" spans="1:8">
      <c r="A58" s="345">
        <v>42774</v>
      </c>
      <c r="B58" s="346" t="s">
        <v>156</v>
      </c>
      <c r="C58" s="346" t="s">
        <v>978</v>
      </c>
      <c r="D58" s="346" t="s">
        <v>157</v>
      </c>
      <c r="E58" s="346" t="s">
        <v>978</v>
      </c>
      <c r="F58" s="346" t="s">
        <v>157</v>
      </c>
      <c r="G58" s="347">
        <v>1241.2</v>
      </c>
      <c r="H58" s="346" t="s">
        <v>158</v>
      </c>
    </row>
    <row r="59" spans="1:8">
      <c r="A59" s="345">
        <v>42774</v>
      </c>
      <c r="B59" s="346" t="s">
        <v>156</v>
      </c>
      <c r="C59" s="346" t="s">
        <v>979</v>
      </c>
      <c r="D59" s="346" t="s">
        <v>157</v>
      </c>
      <c r="E59" s="346" t="s">
        <v>979</v>
      </c>
      <c r="F59" s="346" t="s">
        <v>157</v>
      </c>
      <c r="G59" s="347">
        <v>1241.2</v>
      </c>
      <c r="H59" s="346" t="s">
        <v>158</v>
      </c>
    </row>
    <row r="60" spans="1:8">
      <c r="A60" s="345">
        <v>42774</v>
      </c>
      <c r="B60" s="346" t="s">
        <v>156</v>
      </c>
      <c r="C60" s="346" t="s">
        <v>980</v>
      </c>
      <c r="D60" s="346" t="s">
        <v>157</v>
      </c>
      <c r="E60" s="346" t="s">
        <v>980</v>
      </c>
      <c r="F60" s="346" t="s">
        <v>157</v>
      </c>
      <c r="G60" s="347">
        <v>1241.2</v>
      </c>
      <c r="H60" s="346" t="s">
        <v>158</v>
      </c>
    </row>
    <row r="61" spans="1:8">
      <c r="A61" s="345">
        <v>42774</v>
      </c>
      <c r="B61" s="346" t="s">
        <v>156</v>
      </c>
      <c r="C61" s="346" t="s">
        <v>981</v>
      </c>
      <c r="D61" s="346" t="s">
        <v>157</v>
      </c>
      <c r="E61" s="346" t="s">
        <v>981</v>
      </c>
      <c r="F61" s="346" t="s">
        <v>157</v>
      </c>
      <c r="G61" s="347">
        <v>1241.2</v>
      </c>
      <c r="H61" s="346" t="s">
        <v>158</v>
      </c>
    </row>
    <row r="62" spans="1:8">
      <c r="A62" s="1">
        <v>42776</v>
      </c>
      <c r="B62" t="s">
        <v>156</v>
      </c>
      <c r="C62" t="s">
        <v>972</v>
      </c>
      <c r="D62" t="s">
        <v>823</v>
      </c>
      <c r="E62" t="s">
        <v>972</v>
      </c>
      <c r="F62" t="s">
        <v>823</v>
      </c>
      <c r="G62" s="2">
        <v>5032.08</v>
      </c>
      <c r="H62" t="s">
        <v>158</v>
      </c>
    </row>
    <row r="63" spans="1:8">
      <c r="A63" s="1">
        <v>42776</v>
      </c>
      <c r="B63" t="s">
        <v>156</v>
      </c>
      <c r="C63" t="s">
        <v>674</v>
      </c>
      <c r="D63" t="s">
        <v>823</v>
      </c>
      <c r="E63" t="s">
        <v>674</v>
      </c>
      <c r="F63" t="s">
        <v>823</v>
      </c>
      <c r="G63" s="2">
        <v>5032.08</v>
      </c>
      <c r="H63" t="s">
        <v>158</v>
      </c>
    </row>
    <row r="64" spans="1:8">
      <c r="A64" s="1">
        <v>42773</v>
      </c>
      <c r="B64" t="s">
        <v>156</v>
      </c>
      <c r="C64" t="s">
        <v>528</v>
      </c>
      <c r="D64" t="s">
        <v>823</v>
      </c>
      <c r="E64" t="s">
        <v>528</v>
      </c>
      <c r="F64" t="s">
        <v>823</v>
      </c>
      <c r="G64" s="2">
        <v>6299.96</v>
      </c>
      <c r="H64" t="s">
        <v>158</v>
      </c>
    </row>
    <row r="65" spans="1:8">
      <c r="A65" s="1">
        <v>42773</v>
      </c>
      <c r="B65" t="s">
        <v>156</v>
      </c>
      <c r="C65" t="s">
        <v>776</v>
      </c>
      <c r="D65" t="s">
        <v>823</v>
      </c>
      <c r="E65" t="s">
        <v>776</v>
      </c>
      <c r="F65" t="s">
        <v>823</v>
      </c>
      <c r="G65" s="2">
        <v>6299.96</v>
      </c>
      <c r="H65" t="s">
        <v>158</v>
      </c>
    </row>
    <row r="66" spans="1:8">
      <c r="A66" s="1">
        <v>42773</v>
      </c>
      <c r="B66" t="s">
        <v>156</v>
      </c>
      <c r="C66" t="s">
        <v>538</v>
      </c>
      <c r="D66" t="s">
        <v>823</v>
      </c>
      <c r="E66" t="s">
        <v>538</v>
      </c>
      <c r="F66" t="s">
        <v>823</v>
      </c>
      <c r="G66" s="2">
        <v>6299.96</v>
      </c>
      <c r="H66" t="s">
        <v>158</v>
      </c>
    </row>
    <row r="67" spans="1:8">
      <c r="A67" s="1">
        <v>42775</v>
      </c>
      <c r="B67" t="s">
        <v>156</v>
      </c>
      <c r="C67" t="s">
        <v>95</v>
      </c>
      <c r="D67" t="s">
        <v>823</v>
      </c>
      <c r="E67" t="s">
        <v>95</v>
      </c>
      <c r="F67" t="s">
        <v>823</v>
      </c>
      <c r="G67" s="2">
        <v>6299.96</v>
      </c>
      <c r="H67" t="s">
        <v>158</v>
      </c>
    </row>
    <row r="68" spans="1:8">
      <c r="A68" s="1">
        <v>42770</v>
      </c>
      <c r="B68" t="s">
        <v>156</v>
      </c>
      <c r="C68" t="s">
        <v>805</v>
      </c>
      <c r="D68" t="s">
        <v>928</v>
      </c>
      <c r="E68" t="s">
        <v>805</v>
      </c>
      <c r="F68" t="s">
        <v>928</v>
      </c>
      <c r="G68" s="2">
        <v>6750.04</v>
      </c>
      <c r="H68" t="s">
        <v>158</v>
      </c>
    </row>
    <row r="69" spans="1:8">
      <c r="A69" s="1">
        <v>42775</v>
      </c>
      <c r="B69" t="s">
        <v>156</v>
      </c>
      <c r="C69" t="s">
        <v>982</v>
      </c>
      <c r="D69" t="s">
        <v>983</v>
      </c>
      <c r="E69" t="s">
        <v>982</v>
      </c>
      <c r="F69" t="s">
        <v>983</v>
      </c>
      <c r="G69" s="2">
        <v>6750.04</v>
      </c>
      <c r="H69" t="s">
        <v>158</v>
      </c>
    </row>
    <row r="70" spans="1:8">
      <c r="A70" s="1">
        <v>42775</v>
      </c>
      <c r="B70" t="s">
        <v>156</v>
      </c>
      <c r="C70" t="s">
        <v>677</v>
      </c>
      <c r="D70" t="s">
        <v>928</v>
      </c>
      <c r="E70" t="s">
        <v>677</v>
      </c>
      <c r="F70" t="s">
        <v>928</v>
      </c>
      <c r="G70" s="2">
        <v>6750.04</v>
      </c>
      <c r="H70" t="s">
        <v>158</v>
      </c>
    </row>
    <row r="71" spans="1:8">
      <c r="A71" s="1">
        <v>42776</v>
      </c>
      <c r="B71" t="s">
        <v>156</v>
      </c>
      <c r="C71" t="s">
        <v>985</v>
      </c>
      <c r="D71" t="s">
        <v>928</v>
      </c>
      <c r="E71" t="s">
        <v>985</v>
      </c>
      <c r="F71" t="s">
        <v>928</v>
      </c>
      <c r="G71" s="2">
        <v>6750.04</v>
      </c>
      <c r="H71" t="s">
        <v>158</v>
      </c>
    </row>
    <row r="72" spans="1:8">
      <c r="A72" s="1">
        <v>42770</v>
      </c>
      <c r="B72" t="s">
        <v>156</v>
      </c>
      <c r="C72" t="s">
        <v>57</v>
      </c>
      <c r="D72" t="s">
        <v>823</v>
      </c>
      <c r="E72" t="s">
        <v>57</v>
      </c>
      <c r="F72" t="s">
        <v>823</v>
      </c>
      <c r="G72" s="2">
        <v>9000.44</v>
      </c>
      <c r="H72" t="s">
        <v>158</v>
      </c>
    </row>
    <row r="73" spans="1:8">
      <c r="A73" s="1">
        <v>42773</v>
      </c>
      <c r="B73" t="s">
        <v>156</v>
      </c>
      <c r="C73" t="s">
        <v>648</v>
      </c>
      <c r="D73" t="s">
        <v>823</v>
      </c>
      <c r="E73" t="s">
        <v>648</v>
      </c>
      <c r="F73" t="s">
        <v>823</v>
      </c>
      <c r="G73" s="2">
        <v>9000.44</v>
      </c>
      <c r="H73" t="s">
        <v>158</v>
      </c>
    </row>
    <row r="74" spans="1:8">
      <c r="A74" s="1">
        <v>42773</v>
      </c>
      <c r="B74" t="s">
        <v>156</v>
      </c>
      <c r="C74" t="s">
        <v>963</v>
      </c>
      <c r="D74" t="s">
        <v>823</v>
      </c>
      <c r="E74" t="s">
        <v>963</v>
      </c>
      <c r="F74" t="s">
        <v>823</v>
      </c>
      <c r="G74" s="2">
        <v>9000.44</v>
      </c>
      <c r="H74" t="s">
        <v>158</v>
      </c>
    </row>
    <row r="75" spans="1:8">
      <c r="A75" s="1">
        <v>42773</v>
      </c>
      <c r="B75" t="s">
        <v>156</v>
      </c>
      <c r="C75" t="s">
        <v>936</v>
      </c>
      <c r="D75" t="s">
        <v>823</v>
      </c>
      <c r="E75" t="s">
        <v>936</v>
      </c>
      <c r="F75" t="s">
        <v>823</v>
      </c>
      <c r="G75" s="2">
        <v>9000.44</v>
      </c>
      <c r="H75" t="s">
        <v>158</v>
      </c>
    </row>
    <row r="76" spans="1:8">
      <c r="A76" s="1">
        <v>42773</v>
      </c>
      <c r="B76" t="s">
        <v>156</v>
      </c>
      <c r="C76" t="s">
        <v>944</v>
      </c>
      <c r="D76" t="s">
        <v>823</v>
      </c>
      <c r="E76" t="s">
        <v>944</v>
      </c>
      <c r="F76" t="s">
        <v>823</v>
      </c>
      <c r="G76" s="2">
        <v>9000.44</v>
      </c>
      <c r="H76" t="s">
        <v>158</v>
      </c>
    </row>
    <row r="77" spans="1:8">
      <c r="A77" s="1">
        <v>42773</v>
      </c>
      <c r="B77" t="s">
        <v>156</v>
      </c>
      <c r="C77" t="s">
        <v>927</v>
      </c>
      <c r="D77" t="s">
        <v>823</v>
      </c>
      <c r="E77" t="s">
        <v>927</v>
      </c>
      <c r="F77" t="s">
        <v>823</v>
      </c>
      <c r="G77" s="2">
        <v>9000.44</v>
      </c>
      <c r="H77" t="s">
        <v>158</v>
      </c>
    </row>
    <row r="78" spans="1:8">
      <c r="A78" s="1">
        <v>42775</v>
      </c>
      <c r="B78" t="s">
        <v>156</v>
      </c>
      <c r="C78" t="s">
        <v>938</v>
      </c>
      <c r="D78" t="s">
        <v>823</v>
      </c>
      <c r="E78" t="s">
        <v>938</v>
      </c>
      <c r="F78" t="s">
        <v>823</v>
      </c>
      <c r="G78" s="2">
        <v>9000.44</v>
      </c>
      <c r="H78" t="s">
        <v>158</v>
      </c>
    </row>
    <row r="79" spans="1:8">
      <c r="A79" s="1">
        <v>42775</v>
      </c>
      <c r="B79" t="s">
        <v>156</v>
      </c>
      <c r="C79" t="s">
        <v>933</v>
      </c>
      <c r="D79" t="s">
        <v>823</v>
      </c>
      <c r="E79" t="s">
        <v>933</v>
      </c>
      <c r="F79" t="s">
        <v>823</v>
      </c>
      <c r="G79" s="2">
        <v>9000.44</v>
      </c>
      <c r="H79" t="s">
        <v>158</v>
      </c>
    </row>
    <row r="80" spans="1:8">
      <c r="A80" s="1">
        <v>42776</v>
      </c>
      <c r="B80" t="s">
        <v>156</v>
      </c>
      <c r="C80" t="s">
        <v>790</v>
      </c>
      <c r="D80" t="s">
        <v>984</v>
      </c>
      <c r="E80" t="s">
        <v>790</v>
      </c>
      <c r="F80" t="s">
        <v>984</v>
      </c>
      <c r="G80" s="2">
        <v>9000.44</v>
      </c>
      <c r="H80" t="s">
        <v>158</v>
      </c>
    </row>
    <row r="81" spans="1:8">
      <c r="A81" s="1">
        <v>42776</v>
      </c>
      <c r="B81" t="s">
        <v>156</v>
      </c>
      <c r="C81" t="s">
        <v>927</v>
      </c>
      <c r="D81" t="s">
        <v>823</v>
      </c>
      <c r="E81" t="s">
        <v>927</v>
      </c>
      <c r="F81" t="s">
        <v>823</v>
      </c>
      <c r="G81" s="2">
        <v>9000.44</v>
      </c>
      <c r="H81" t="s">
        <v>158</v>
      </c>
    </row>
    <row r="82" spans="1:8">
      <c r="A82" s="1">
        <v>42774</v>
      </c>
      <c r="B82" t="s">
        <v>156</v>
      </c>
      <c r="C82" t="s">
        <v>973</v>
      </c>
      <c r="D82" t="s">
        <v>974</v>
      </c>
      <c r="E82" t="s">
        <v>973</v>
      </c>
      <c r="F82" t="s">
        <v>974</v>
      </c>
      <c r="G82" s="2">
        <v>11999.04</v>
      </c>
      <c r="H82" s="348" t="s">
        <v>158</v>
      </c>
    </row>
    <row r="83" spans="1:8">
      <c r="A83" s="1">
        <v>42776</v>
      </c>
      <c r="B83" t="s">
        <v>156</v>
      </c>
      <c r="C83" t="s">
        <v>490</v>
      </c>
      <c r="D83" t="s">
        <v>823</v>
      </c>
      <c r="E83" t="s">
        <v>490</v>
      </c>
      <c r="F83" t="s">
        <v>823</v>
      </c>
      <c r="G83" s="2">
        <v>13500.08</v>
      </c>
      <c r="H83" s="348" t="s">
        <v>158</v>
      </c>
    </row>
    <row r="84" spans="1:8">
      <c r="A84" s="1">
        <v>42776</v>
      </c>
      <c r="B84" t="s">
        <v>156</v>
      </c>
      <c r="C84" t="s">
        <v>986</v>
      </c>
      <c r="D84" t="s">
        <v>823</v>
      </c>
      <c r="E84" t="s">
        <v>986</v>
      </c>
      <c r="F84" t="s">
        <v>823</v>
      </c>
      <c r="G84" s="2">
        <v>35999.440000000002</v>
      </c>
      <c r="H84" s="348" t="s">
        <v>988</v>
      </c>
    </row>
    <row r="85" spans="1:8">
      <c r="A85" s="1">
        <v>42775</v>
      </c>
      <c r="B85" t="s">
        <v>987</v>
      </c>
      <c r="D85">
        <v>3000270134</v>
      </c>
      <c r="F85">
        <v>3000270134</v>
      </c>
      <c r="G85" s="2">
        <v>928000</v>
      </c>
      <c r="H85" t="s">
        <v>158</v>
      </c>
    </row>
    <row r="86" spans="1:8">
      <c r="A86" t="s">
        <v>922</v>
      </c>
      <c r="G86" s="6">
        <f>SUM(G5:G85)</f>
        <v>1147917.44</v>
      </c>
    </row>
    <row r="87" spans="1:8">
      <c r="A87" t="s">
        <v>923</v>
      </c>
    </row>
    <row r="88" spans="1:8">
      <c r="A88" t="s">
        <v>924</v>
      </c>
    </row>
    <row r="89" spans="1:8">
      <c r="A89" t="s">
        <v>621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05"/>
  <sheetViews>
    <sheetView topLeftCell="A61" workbookViewId="0">
      <selection activeCell="B84" sqref="B84"/>
    </sheetView>
  </sheetViews>
  <sheetFormatPr baseColWidth="10" defaultRowHeight="14.25"/>
  <cols>
    <col min="1" max="1" width="10.140625" style="40" bestFit="1" customWidth="1"/>
    <col min="2" max="2" width="22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1058</v>
      </c>
      <c r="E1" s="40"/>
      <c r="K1" s="44"/>
      <c r="L1" s="44"/>
      <c r="M1" s="44"/>
    </row>
    <row r="2" spans="1:15" ht="15">
      <c r="A2" s="44"/>
      <c r="B2" s="44"/>
      <c r="C2" s="44"/>
      <c r="D2" s="44"/>
      <c r="E2" s="44"/>
      <c r="F2" s="68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8"/>
      <c r="K3" s="41" t="s">
        <v>187</v>
      </c>
      <c r="L3" s="42"/>
      <c r="M3" s="44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44"/>
    </row>
    <row r="5" spans="1:15" ht="15" customHeight="1">
      <c r="A5" s="338" t="s">
        <v>138</v>
      </c>
      <c r="B5" s="339" t="s">
        <v>991</v>
      </c>
      <c r="C5" s="339" t="s">
        <v>136</v>
      </c>
      <c r="D5" s="352">
        <v>1241.2</v>
      </c>
      <c r="E5" s="335"/>
      <c r="F5" s="355" t="s">
        <v>137</v>
      </c>
      <c r="G5" s="356"/>
      <c r="H5" s="335"/>
      <c r="I5" s="357"/>
      <c r="K5" s="357"/>
      <c r="L5" s="358"/>
      <c r="M5" s="359"/>
      <c r="N5" s="360"/>
      <c r="O5" s="49"/>
    </row>
    <row r="6" spans="1:15" ht="15" customHeight="1">
      <c r="A6" s="338" t="s">
        <v>138</v>
      </c>
      <c r="B6" s="339" t="s">
        <v>992</v>
      </c>
      <c r="C6" s="339" t="s">
        <v>136</v>
      </c>
      <c r="D6" s="352">
        <v>1241.2</v>
      </c>
      <c r="E6" s="335"/>
      <c r="F6" s="355" t="s">
        <v>137</v>
      </c>
      <c r="G6" s="356"/>
      <c r="H6" s="335"/>
      <c r="I6" s="357"/>
      <c r="K6" s="357"/>
      <c r="L6" s="358"/>
      <c r="M6" s="359"/>
      <c r="N6" s="360"/>
      <c r="O6" s="49"/>
    </row>
    <row r="7" spans="1:15" ht="15" customHeight="1">
      <c r="A7" s="338" t="s">
        <v>138</v>
      </c>
      <c r="B7" s="339" t="s">
        <v>993</v>
      </c>
      <c r="C7" s="339" t="s">
        <v>136</v>
      </c>
      <c r="D7" s="352">
        <v>1241.2</v>
      </c>
      <c r="E7" s="335"/>
      <c r="F7" s="355" t="s">
        <v>137</v>
      </c>
      <c r="G7" s="356"/>
      <c r="H7" s="335"/>
      <c r="I7" s="357"/>
      <c r="K7" s="357"/>
      <c r="L7" s="358"/>
      <c r="M7" s="359"/>
      <c r="N7" s="360"/>
      <c r="O7" s="49"/>
    </row>
    <row r="8" spans="1:15" ht="15" customHeight="1">
      <c r="A8" s="338" t="s">
        <v>138</v>
      </c>
      <c r="B8" s="339" t="s">
        <v>994</v>
      </c>
      <c r="C8" s="339" t="s">
        <v>136</v>
      </c>
      <c r="D8" s="352">
        <v>1241.2</v>
      </c>
      <c r="E8" s="335"/>
      <c r="F8" s="355" t="s">
        <v>137</v>
      </c>
      <c r="G8" s="356"/>
      <c r="H8" s="335"/>
      <c r="I8" s="357"/>
      <c r="K8" s="357"/>
      <c r="L8" s="358"/>
      <c r="M8" s="359"/>
      <c r="N8" s="360"/>
      <c r="O8" s="49"/>
    </row>
    <row r="9" spans="1:15" ht="15" customHeight="1">
      <c r="A9" s="338" t="s">
        <v>138</v>
      </c>
      <c r="B9" s="339" t="s">
        <v>995</v>
      </c>
      <c r="C9" s="339" t="s">
        <v>136</v>
      </c>
      <c r="D9" s="352">
        <v>1241.2</v>
      </c>
      <c r="E9" s="335"/>
      <c r="F9" s="355" t="s">
        <v>137</v>
      </c>
      <c r="G9" s="356"/>
      <c r="H9" s="335"/>
      <c r="I9" s="357"/>
      <c r="K9" s="357"/>
      <c r="L9" s="358"/>
      <c r="M9" s="359"/>
      <c r="N9" s="360"/>
      <c r="O9" s="49"/>
    </row>
    <row r="10" spans="1:15" ht="15" customHeight="1">
      <c r="A10" s="338" t="s">
        <v>138</v>
      </c>
      <c r="B10" s="339" t="s">
        <v>996</v>
      </c>
      <c r="C10" s="339" t="s">
        <v>136</v>
      </c>
      <c r="D10" s="352">
        <v>1241.2</v>
      </c>
      <c r="E10" s="335"/>
      <c r="F10" s="355" t="s">
        <v>137</v>
      </c>
      <c r="G10" s="356"/>
      <c r="H10" s="335"/>
      <c r="I10" s="357"/>
      <c r="K10" s="357"/>
      <c r="L10" s="358"/>
      <c r="M10" s="359"/>
      <c r="N10" s="360"/>
      <c r="O10" s="49"/>
    </row>
    <row r="11" spans="1:15" ht="15" customHeight="1">
      <c r="A11" s="338" t="s">
        <v>138</v>
      </c>
      <c r="B11" s="339" t="s">
        <v>997</v>
      </c>
      <c r="C11" s="339" t="s">
        <v>136</v>
      </c>
      <c r="D11" s="352">
        <v>1241.2</v>
      </c>
      <c r="E11" s="335"/>
      <c r="F11" s="355" t="s">
        <v>137</v>
      </c>
      <c r="G11" s="356"/>
      <c r="H11" s="335"/>
      <c r="I11" s="357"/>
      <c r="K11" s="357"/>
      <c r="L11" s="358"/>
      <c r="M11" s="359"/>
      <c r="N11" s="360"/>
      <c r="O11" s="49"/>
    </row>
    <row r="12" spans="1:15" ht="15" customHeight="1">
      <c r="A12" s="338" t="s">
        <v>138</v>
      </c>
      <c r="B12" s="339" t="s">
        <v>998</v>
      </c>
      <c r="C12" s="339" t="s">
        <v>136</v>
      </c>
      <c r="D12" s="352">
        <v>1241.2</v>
      </c>
      <c r="E12" s="335"/>
      <c r="F12" s="355" t="s">
        <v>137</v>
      </c>
      <c r="G12" s="356"/>
      <c r="H12" s="335"/>
      <c r="I12" s="357"/>
      <c r="K12" s="357"/>
      <c r="L12" s="358"/>
      <c r="M12" s="359"/>
      <c r="N12" s="360"/>
      <c r="O12" s="49"/>
    </row>
    <row r="13" spans="1:15" ht="15" customHeight="1">
      <c r="A13" s="338" t="s">
        <v>138</v>
      </c>
      <c r="B13" s="339" t="s">
        <v>999</v>
      </c>
      <c r="C13" s="339" t="s">
        <v>136</v>
      </c>
      <c r="D13" s="352">
        <v>1241.2</v>
      </c>
      <c r="E13" s="335"/>
      <c r="F13" s="355" t="s">
        <v>137</v>
      </c>
      <c r="G13" s="356"/>
      <c r="H13" s="335"/>
      <c r="I13" s="357"/>
      <c r="K13" s="357"/>
      <c r="L13" s="358"/>
      <c r="M13" s="359"/>
      <c r="N13" s="360"/>
      <c r="O13" s="49"/>
    </row>
    <row r="14" spans="1:15" ht="15" customHeight="1">
      <c r="A14" s="338" t="s">
        <v>138</v>
      </c>
      <c r="B14" s="339" t="s">
        <v>1000</v>
      </c>
      <c r="C14" s="339" t="s">
        <v>136</v>
      </c>
      <c r="D14" s="352">
        <v>1241.2</v>
      </c>
      <c r="E14" s="335"/>
      <c r="F14" s="355" t="s">
        <v>137</v>
      </c>
      <c r="G14" s="356"/>
      <c r="H14" s="335"/>
      <c r="I14" s="357"/>
      <c r="K14" s="357"/>
      <c r="L14" s="358"/>
      <c r="M14" s="359"/>
      <c r="N14" s="360"/>
      <c r="O14" s="49"/>
    </row>
    <row r="15" spans="1:15" ht="15" customHeight="1">
      <c r="A15" s="338" t="s">
        <v>138</v>
      </c>
      <c r="B15" s="339" t="s">
        <v>1001</v>
      </c>
      <c r="C15" s="339" t="s">
        <v>136</v>
      </c>
      <c r="D15" s="352">
        <v>1241.2</v>
      </c>
      <c r="E15" s="335"/>
      <c r="F15" s="355" t="s">
        <v>137</v>
      </c>
      <c r="G15" s="361"/>
      <c r="H15" s="335"/>
      <c r="I15" s="357"/>
      <c r="K15" s="357"/>
      <c r="L15" s="358"/>
      <c r="M15" s="359"/>
      <c r="N15" s="360"/>
      <c r="O15" s="49"/>
    </row>
    <row r="16" spans="1:15" ht="15" customHeight="1">
      <c r="A16" s="338" t="s">
        <v>138</v>
      </c>
      <c r="B16" s="339" t="s">
        <v>1002</v>
      </c>
      <c r="C16" s="339" t="s">
        <v>136</v>
      </c>
      <c r="D16" s="352">
        <v>1241.2</v>
      </c>
      <c r="E16" s="335"/>
      <c r="F16" s="355" t="s">
        <v>137</v>
      </c>
      <c r="G16" s="356"/>
      <c r="H16" s="335"/>
      <c r="I16" s="357"/>
      <c r="K16" s="357"/>
      <c r="L16" s="358"/>
      <c r="M16" s="359"/>
      <c r="N16" s="360"/>
      <c r="O16" s="49"/>
    </row>
    <row r="17" spans="1:15" ht="15" customHeight="1">
      <c r="A17" s="338" t="s">
        <v>138</v>
      </c>
      <c r="B17" s="339" t="s">
        <v>1003</v>
      </c>
      <c r="C17" s="339" t="s">
        <v>136</v>
      </c>
      <c r="D17" s="352">
        <v>1241.2</v>
      </c>
      <c r="E17" s="335"/>
      <c r="F17" s="355" t="s">
        <v>137</v>
      </c>
      <c r="G17" s="356"/>
      <c r="H17" s="335"/>
      <c r="I17" s="357"/>
      <c r="K17" s="357"/>
      <c r="L17" s="358"/>
      <c r="M17" s="359"/>
      <c r="N17" s="360"/>
      <c r="O17" s="49"/>
    </row>
    <row r="18" spans="1:15" ht="15" customHeight="1">
      <c r="A18" s="338" t="s">
        <v>138</v>
      </c>
      <c r="B18" s="339" t="s">
        <v>1004</v>
      </c>
      <c r="C18" s="339" t="s">
        <v>136</v>
      </c>
      <c r="D18" s="352">
        <v>1241.2</v>
      </c>
      <c r="E18" s="335"/>
      <c r="F18" s="355" t="s">
        <v>137</v>
      </c>
      <c r="G18" s="356"/>
      <c r="H18" s="335"/>
      <c r="I18" s="357"/>
      <c r="K18" s="357"/>
      <c r="L18" s="358"/>
      <c r="M18" s="359"/>
      <c r="N18" s="360"/>
      <c r="O18" s="49"/>
    </row>
    <row r="19" spans="1:15" ht="15" customHeight="1">
      <c r="A19" s="338" t="s">
        <v>138</v>
      </c>
      <c r="B19" s="339" t="s">
        <v>1005</v>
      </c>
      <c r="C19" s="339" t="s">
        <v>136</v>
      </c>
      <c r="D19" s="352">
        <v>1241.2</v>
      </c>
      <c r="E19" s="335"/>
      <c r="F19" s="355" t="s">
        <v>137</v>
      </c>
      <c r="G19" s="356"/>
      <c r="H19" s="335"/>
      <c r="I19" s="357"/>
      <c r="K19" s="357"/>
      <c r="L19" s="358"/>
      <c r="M19" s="359"/>
      <c r="N19" s="360"/>
      <c r="O19" s="49"/>
    </row>
    <row r="20" spans="1:15" ht="15" customHeight="1">
      <c r="A20" s="338" t="s">
        <v>138</v>
      </c>
      <c r="B20" s="339" t="s">
        <v>1006</v>
      </c>
      <c r="C20" s="339" t="s">
        <v>136</v>
      </c>
      <c r="D20" s="352">
        <v>1241.2</v>
      </c>
      <c r="E20" s="335"/>
      <c r="F20" s="355" t="s">
        <v>137</v>
      </c>
      <c r="G20" s="356"/>
      <c r="H20" s="335"/>
      <c r="I20" s="357"/>
      <c r="K20" s="357"/>
      <c r="L20" s="358"/>
      <c r="M20" s="359"/>
      <c r="N20" s="360"/>
      <c r="O20" s="49"/>
    </row>
    <row r="21" spans="1:15" ht="15" customHeight="1">
      <c r="A21" s="338" t="s">
        <v>138</v>
      </c>
      <c r="B21" s="339" t="s">
        <v>1009</v>
      </c>
      <c r="C21" s="339" t="s">
        <v>136</v>
      </c>
      <c r="D21" s="352">
        <v>1241.2</v>
      </c>
      <c r="E21" s="335"/>
      <c r="F21" s="355" t="s">
        <v>137</v>
      </c>
      <c r="G21" s="356"/>
      <c r="H21" s="335"/>
      <c r="I21" s="357"/>
      <c r="K21" s="357"/>
      <c r="L21" s="358"/>
      <c r="M21" s="359"/>
      <c r="N21" s="360"/>
      <c r="O21" s="49"/>
    </row>
    <row r="22" spans="1:15" ht="15" customHeight="1">
      <c r="A22" s="338" t="s">
        <v>138</v>
      </c>
      <c r="B22" s="339" t="s">
        <v>1010</v>
      </c>
      <c r="C22" s="339" t="s">
        <v>136</v>
      </c>
      <c r="D22" s="352">
        <v>1241.2</v>
      </c>
      <c r="E22" s="335"/>
      <c r="F22" s="355" t="s">
        <v>137</v>
      </c>
      <c r="G22" s="356"/>
      <c r="H22" s="335"/>
      <c r="I22" s="357"/>
      <c r="K22" s="357"/>
      <c r="L22" s="358"/>
      <c r="M22" s="359"/>
      <c r="N22" s="360"/>
      <c r="O22" s="49"/>
    </row>
    <row r="23" spans="1:15" ht="15" customHeight="1">
      <c r="A23" s="338" t="s">
        <v>138</v>
      </c>
      <c r="B23" s="339" t="s">
        <v>1026</v>
      </c>
      <c r="C23" s="339" t="s">
        <v>136</v>
      </c>
      <c r="D23" s="352">
        <v>1241.2</v>
      </c>
      <c r="E23" s="335"/>
      <c r="F23" s="355" t="s">
        <v>137</v>
      </c>
      <c r="G23" s="356"/>
      <c r="H23" s="335"/>
      <c r="I23" s="357"/>
      <c r="K23" s="357"/>
      <c r="L23" s="358"/>
      <c r="M23" s="359"/>
      <c r="N23" s="360"/>
      <c r="O23" s="49"/>
    </row>
    <row r="24" spans="1:15" ht="15" customHeight="1">
      <c r="A24" s="338" t="s">
        <v>138</v>
      </c>
      <c r="B24" s="339" t="s">
        <v>1034</v>
      </c>
      <c r="C24" s="339" t="s">
        <v>136</v>
      </c>
      <c r="D24" s="352">
        <v>1241.2</v>
      </c>
      <c r="E24" s="335"/>
      <c r="F24" s="355" t="s">
        <v>137</v>
      </c>
      <c r="G24" s="356"/>
      <c r="H24" s="335"/>
      <c r="I24" s="357"/>
      <c r="K24" s="357"/>
      <c r="L24" s="358"/>
      <c r="M24" s="359"/>
      <c r="N24" s="360"/>
      <c r="O24" s="49"/>
    </row>
    <row r="25" spans="1:15" ht="15" customHeight="1">
      <c r="A25" s="338" t="s">
        <v>138</v>
      </c>
      <c r="B25" s="339" t="s">
        <v>1036</v>
      </c>
      <c r="C25" s="339" t="s">
        <v>136</v>
      </c>
      <c r="D25" s="352">
        <v>1241.2</v>
      </c>
      <c r="E25" s="335"/>
      <c r="F25" s="355" t="s">
        <v>137</v>
      </c>
      <c r="G25" s="356"/>
      <c r="H25" s="335"/>
      <c r="I25" s="357"/>
      <c r="K25" s="357"/>
      <c r="L25" s="358"/>
      <c r="M25" s="359"/>
      <c r="N25" s="360"/>
      <c r="O25" s="49"/>
    </row>
    <row r="26" spans="1:15" ht="15" customHeight="1">
      <c r="A26" s="338" t="s">
        <v>138</v>
      </c>
      <c r="B26" s="339" t="s">
        <v>1037</v>
      </c>
      <c r="C26" s="339" t="s">
        <v>136</v>
      </c>
      <c r="D26" s="352">
        <v>1241.2</v>
      </c>
      <c r="E26" s="335"/>
      <c r="F26" s="355" t="s">
        <v>137</v>
      </c>
      <c r="G26" s="356"/>
      <c r="H26" s="335"/>
      <c r="I26" s="357"/>
      <c r="K26" s="357"/>
      <c r="L26" s="358"/>
      <c r="M26" s="359"/>
      <c r="N26" s="360"/>
      <c r="O26" s="49"/>
    </row>
    <row r="27" spans="1:15" ht="15" customHeight="1">
      <c r="A27" s="338" t="s">
        <v>138</v>
      </c>
      <c r="B27" s="339" t="s">
        <v>1039</v>
      </c>
      <c r="C27" s="339" t="s">
        <v>136</v>
      </c>
      <c r="D27" s="352">
        <v>1241.2</v>
      </c>
      <c r="E27" s="335"/>
      <c r="F27" s="355" t="s">
        <v>137</v>
      </c>
      <c r="G27" s="356"/>
      <c r="H27" s="335"/>
      <c r="I27" s="357"/>
      <c r="K27" s="357"/>
      <c r="L27" s="358"/>
      <c r="M27" s="359"/>
      <c r="N27" s="360"/>
      <c r="O27" s="49"/>
    </row>
    <row r="28" spans="1:15" ht="15" customHeight="1">
      <c r="A28" s="338" t="s">
        <v>138</v>
      </c>
      <c r="B28" s="339" t="s">
        <v>1040</v>
      </c>
      <c r="C28" s="339" t="s">
        <v>136</v>
      </c>
      <c r="D28" s="352">
        <v>1241.2</v>
      </c>
      <c r="E28" s="335"/>
      <c r="F28" s="355" t="s">
        <v>137</v>
      </c>
      <c r="G28" s="356"/>
      <c r="H28" s="335"/>
      <c r="I28" s="357"/>
      <c r="K28" s="357"/>
      <c r="L28" s="358"/>
      <c r="M28" s="359"/>
      <c r="N28" s="360"/>
      <c r="O28" s="49"/>
    </row>
    <row r="29" spans="1:15" ht="15" customHeight="1">
      <c r="A29" s="338" t="s">
        <v>138</v>
      </c>
      <c r="B29" s="396" t="s">
        <v>271</v>
      </c>
      <c r="C29" s="339" t="s">
        <v>136</v>
      </c>
      <c r="D29" s="399">
        <v>-9000.44</v>
      </c>
      <c r="E29" s="335" t="s">
        <v>133</v>
      </c>
      <c r="F29" s="355" t="s">
        <v>190</v>
      </c>
      <c r="G29" s="356"/>
      <c r="H29" s="335"/>
      <c r="I29" s="357"/>
      <c r="K29" s="357"/>
      <c r="L29" s="358"/>
      <c r="M29" s="359"/>
      <c r="N29" s="360"/>
      <c r="O29" s="49"/>
    </row>
    <row r="30" spans="1:15" ht="15" customHeight="1">
      <c r="A30" s="338" t="s">
        <v>138</v>
      </c>
      <c r="B30" s="339" t="s">
        <v>990</v>
      </c>
      <c r="C30" s="339" t="s">
        <v>136</v>
      </c>
      <c r="D30" s="399">
        <v>-9899.44</v>
      </c>
      <c r="E30" s="335"/>
      <c r="F30" s="355" t="s">
        <v>190</v>
      </c>
      <c r="G30" s="356"/>
      <c r="H30" s="335"/>
      <c r="I30" s="357"/>
      <c r="K30" s="357"/>
      <c r="L30" s="358"/>
      <c r="M30" s="359"/>
      <c r="N30" s="360"/>
      <c r="O30" s="49"/>
    </row>
    <row r="31" spans="1:15" ht="15" customHeight="1">
      <c r="A31" s="338" t="s">
        <v>138</v>
      </c>
      <c r="B31" s="396" t="s">
        <v>989</v>
      </c>
      <c r="C31" s="339" t="s">
        <v>136</v>
      </c>
      <c r="D31" s="399">
        <v>-9000.44</v>
      </c>
      <c r="E31" s="335" t="s">
        <v>135</v>
      </c>
      <c r="F31" s="355" t="s">
        <v>190</v>
      </c>
      <c r="G31" s="356"/>
      <c r="H31" s="335"/>
      <c r="I31" s="357"/>
      <c r="K31" s="357"/>
      <c r="L31" s="358"/>
      <c r="M31" s="359"/>
      <c r="N31" s="360"/>
      <c r="O31" s="49"/>
    </row>
    <row r="32" spans="1:15" ht="15" customHeight="1">
      <c r="A32" s="338" t="s">
        <v>138</v>
      </c>
      <c r="B32" s="396" t="s">
        <v>878</v>
      </c>
      <c r="C32" s="339" t="s">
        <v>136</v>
      </c>
      <c r="D32" s="399">
        <v>-9000.44</v>
      </c>
      <c r="E32" s="335" t="s">
        <v>137</v>
      </c>
      <c r="F32" s="355" t="s">
        <v>190</v>
      </c>
      <c r="G32" s="356"/>
      <c r="H32" s="335"/>
      <c r="I32" s="357"/>
      <c r="K32" s="357"/>
      <c r="L32" s="358"/>
      <c r="M32" s="359"/>
      <c r="N32" s="360"/>
      <c r="O32" s="49"/>
    </row>
    <row r="33" spans="1:15" ht="15" customHeight="1">
      <c r="A33" s="338" t="s">
        <v>138</v>
      </c>
      <c r="B33" s="396" t="s">
        <v>555</v>
      </c>
      <c r="C33" s="339" t="s">
        <v>136</v>
      </c>
      <c r="D33" s="399">
        <v>-13500.08</v>
      </c>
      <c r="E33" s="335" t="s">
        <v>139</v>
      </c>
      <c r="F33" s="355" t="s">
        <v>190</v>
      </c>
      <c r="G33" s="356"/>
      <c r="H33" s="335"/>
      <c r="I33" s="357"/>
      <c r="K33" s="357"/>
      <c r="L33" s="358"/>
      <c r="M33" s="359"/>
      <c r="N33" s="360"/>
      <c r="O33" s="49"/>
    </row>
    <row r="34" spans="1:15" ht="15" customHeight="1">
      <c r="A34" s="338" t="s">
        <v>138</v>
      </c>
      <c r="B34" s="396" t="s">
        <v>271</v>
      </c>
      <c r="C34" s="339" t="s">
        <v>136</v>
      </c>
      <c r="D34" s="353">
        <v>9000.44</v>
      </c>
      <c r="E34" s="335" t="s">
        <v>133</v>
      </c>
      <c r="F34" s="355" t="s">
        <v>190</v>
      </c>
      <c r="G34" s="356"/>
      <c r="H34" s="335"/>
      <c r="I34" s="357"/>
      <c r="K34" s="357"/>
      <c r="L34" s="358"/>
      <c r="M34" s="359"/>
      <c r="N34" s="360"/>
      <c r="O34" s="49"/>
    </row>
    <row r="35" spans="1:15" ht="15" customHeight="1">
      <c r="A35" s="338" t="s">
        <v>138</v>
      </c>
      <c r="B35" s="339" t="s">
        <v>705</v>
      </c>
      <c r="C35" s="339" t="s">
        <v>136</v>
      </c>
      <c r="D35" s="353">
        <v>9000.44</v>
      </c>
      <c r="E35" s="335"/>
      <c r="F35" s="355" t="s">
        <v>190</v>
      </c>
      <c r="G35" s="356"/>
      <c r="H35" s="335"/>
      <c r="I35" s="357"/>
      <c r="K35" s="357"/>
      <c r="L35" s="358"/>
      <c r="M35" s="359"/>
      <c r="N35" s="360"/>
      <c r="O35" s="49"/>
    </row>
    <row r="36" spans="1:15" ht="15" customHeight="1">
      <c r="A36" s="338" t="s">
        <v>138</v>
      </c>
      <c r="B36" s="339" t="s">
        <v>1043</v>
      </c>
      <c r="C36" s="339" t="s">
        <v>136</v>
      </c>
      <c r="D36" s="353">
        <v>9000.44</v>
      </c>
      <c r="E36" s="335"/>
      <c r="F36" s="355" t="s">
        <v>190</v>
      </c>
      <c r="G36" s="356"/>
      <c r="H36" s="335"/>
      <c r="I36" s="357"/>
      <c r="K36" s="357"/>
      <c r="L36" s="358"/>
      <c r="M36" s="359"/>
      <c r="N36" s="360"/>
      <c r="O36" s="49"/>
    </row>
    <row r="37" spans="1:15" ht="15" customHeight="1">
      <c r="A37" s="338" t="s">
        <v>138</v>
      </c>
      <c r="B37" s="339" t="s">
        <v>998</v>
      </c>
      <c r="C37" s="339" t="s">
        <v>136</v>
      </c>
      <c r="D37" s="353">
        <v>9000.44</v>
      </c>
      <c r="E37" s="335"/>
      <c r="F37" s="355" t="s">
        <v>190</v>
      </c>
      <c r="G37" s="356"/>
      <c r="H37" s="335"/>
      <c r="I37" s="357"/>
      <c r="K37" s="357"/>
      <c r="L37" s="358"/>
      <c r="M37" s="359"/>
      <c r="N37" s="360"/>
      <c r="O37" s="49"/>
    </row>
    <row r="38" spans="1:15" ht="15" customHeight="1">
      <c r="A38" s="338" t="s">
        <v>138</v>
      </c>
      <c r="B38" s="339" t="s">
        <v>1006</v>
      </c>
      <c r="C38" s="339" t="s">
        <v>136</v>
      </c>
      <c r="D38" s="353">
        <v>9000.44</v>
      </c>
      <c r="E38" s="335"/>
      <c r="F38" s="355" t="s">
        <v>190</v>
      </c>
      <c r="G38" s="356"/>
      <c r="H38" s="335"/>
      <c r="I38" s="357"/>
      <c r="K38" s="357"/>
      <c r="L38" s="358"/>
      <c r="M38" s="359"/>
      <c r="N38" s="360"/>
      <c r="O38" s="49"/>
    </row>
    <row r="39" spans="1:15" ht="15" customHeight="1">
      <c r="A39" s="338" t="s">
        <v>138</v>
      </c>
      <c r="B39" s="398" t="s">
        <v>989</v>
      </c>
      <c r="C39" s="339" t="s">
        <v>136</v>
      </c>
      <c r="D39" s="353">
        <v>9000.44</v>
      </c>
      <c r="E39" s="335" t="s">
        <v>135</v>
      </c>
      <c r="F39" s="355" t="s">
        <v>190</v>
      </c>
      <c r="G39" s="356"/>
      <c r="H39" s="335"/>
      <c r="I39" s="357"/>
      <c r="K39" s="357"/>
      <c r="L39" s="358"/>
      <c r="M39" s="359"/>
      <c r="N39" s="360"/>
      <c r="O39" s="49"/>
    </row>
    <row r="40" spans="1:15" ht="15" customHeight="1">
      <c r="A40" s="338" t="s">
        <v>138</v>
      </c>
      <c r="B40" s="339" t="s">
        <v>1000</v>
      </c>
      <c r="C40" s="339" t="s">
        <v>136</v>
      </c>
      <c r="D40" s="353">
        <v>9000.44</v>
      </c>
      <c r="E40" s="335"/>
      <c r="F40" s="355" t="s">
        <v>190</v>
      </c>
      <c r="G40" s="356"/>
      <c r="H40" s="335"/>
      <c r="I40" s="357"/>
      <c r="K40" s="357"/>
      <c r="L40" s="358"/>
      <c r="M40" s="359"/>
      <c r="N40" s="360"/>
      <c r="O40" s="49"/>
    </row>
    <row r="41" spans="1:15" ht="15" customHeight="1">
      <c r="A41" s="338" t="s">
        <v>138</v>
      </c>
      <c r="B41" s="339" t="s">
        <v>995</v>
      </c>
      <c r="C41" s="339" t="s">
        <v>136</v>
      </c>
      <c r="D41" s="353">
        <v>9000.44</v>
      </c>
      <c r="E41" s="335"/>
      <c r="F41" s="355" t="s">
        <v>190</v>
      </c>
      <c r="G41" s="356"/>
      <c r="H41" s="335"/>
      <c r="I41" s="357"/>
      <c r="K41" s="357"/>
      <c r="L41" s="358"/>
      <c r="M41" s="359"/>
      <c r="N41" s="360"/>
      <c r="O41" s="49"/>
    </row>
    <row r="42" spans="1:15" ht="15" customHeight="1">
      <c r="A42" s="338" t="s">
        <v>138</v>
      </c>
      <c r="B42" s="396" t="s">
        <v>878</v>
      </c>
      <c r="C42" s="339" t="s">
        <v>136</v>
      </c>
      <c r="D42" s="353">
        <v>9000.44</v>
      </c>
      <c r="E42" s="335" t="s">
        <v>137</v>
      </c>
      <c r="F42" s="355" t="s">
        <v>190</v>
      </c>
      <c r="G42" s="356"/>
      <c r="H42" s="335"/>
      <c r="I42" s="357"/>
      <c r="K42" s="357"/>
      <c r="L42" s="358"/>
      <c r="M42" s="359"/>
      <c r="N42" s="360"/>
      <c r="O42" s="49"/>
    </row>
    <row r="43" spans="1:15" ht="15" customHeight="1">
      <c r="A43" s="338" t="s">
        <v>138</v>
      </c>
      <c r="B43" s="396" t="s">
        <v>989</v>
      </c>
      <c r="C43" s="339" t="s">
        <v>136</v>
      </c>
      <c r="D43" s="353">
        <v>9000.44</v>
      </c>
      <c r="E43" s="335" t="s">
        <v>135</v>
      </c>
      <c r="F43" s="355" t="s">
        <v>190</v>
      </c>
      <c r="G43" s="356"/>
      <c r="H43" s="335"/>
      <c r="I43" s="357"/>
      <c r="K43" s="357"/>
      <c r="L43" s="358"/>
      <c r="M43" s="359"/>
      <c r="N43" s="360"/>
      <c r="O43" s="49"/>
    </row>
    <row r="44" spans="1:15" ht="15" customHeight="1" thickBot="1">
      <c r="A44" s="387" t="s">
        <v>138</v>
      </c>
      <c r="B44" s="397" t="s">
        <v>555</v>
      </c>
      <c r="C44" s="362" t="s">
        <v>136</v>
      </c>
      <c r="D44" s="363">
        <v>13500.08</v>
      </c>
      <c r="E44" s="364" t="s">
        <v>139</v>
      </c>
      <c r="F44" s="365" t="s">
        <v>190</v>
      </c>
      <c r="G44" s="366"/>
      <c r="H44" s="364"/>
      <c r="I44" s="367"/>
      <c r="J44" s="388"/>
      <c r="K44" s="367"/>
      <c r="L44" s="368"/>
      <c r="M44" s="369"/>
      <c r="N44" s="370"/>
      <c r="O44" s="49"/>
    </row>
    <row r="45" spans="1:15" ht="15" customHeight="1">
      <c r="A45" s="338" t="s">
        <v>138</v>
      </c>
      <c r="B45" s="339" t="s">
        <v>1033</v>
      </c>
      <c r="C45" s="339" t="s">
        <v>383</v>
      </c>
      <c r="D45" s="352">
        <v>1241.2</v>
      </c>
      <c r="E45" s="335"/>
      <c r="F45" s="355" t="s">
        <v>137</v>
      </c>
      <c r="G45" s="356"/>
      <c r="H45" s="335"/>
      <c r="I45" s="357"/>
      <c r="K45" s="357"/>
      <c r="L45" s="358"/>
      <c r="M45" s="359"/>
      <c r="N45" s="360"/>
      <c r="O45" s="49"/>
    </row>
    <row r="46" spans="1:15" ht="15" customHeight="1">
      <c r="A46" s="338" t="s">
        <v>138</v>
      </c>
      <c r="B46" s="339" t="s">
        <v>1033</v>
      </c>
      <c r="C46" s="339" t="s">
        <v>383</v>
      </c>
      <c r="D46" s="353">
        <v>5032.08</v>
      </c>
      <c r="E46" s="335"/>
      <c r="F46" s="355" t="s">
        <v>190</v>
      </c>
      <c r="G46" s="356"/>
      <c r="H46" s="335"/>
      <c r="I46" s="357"/>
      <c r="K46" s="357"/>
      <c r="L46" s="358"/>
      <c r="M46" s="359"/>
      <c r="N46" s="360"/>
      <c r="O46" s="49"/>
    </row>
    <row r="47" spans="1:15" ht="15" customHeight="1" thickBot="1">
      <c r="A47" s="387" t="s">
        <v>138</v>
      </c>
      <c r="B47" s="362" t="s">
        <v>712</v>
      </c>
      <c r="C47" s="362" t="s">
        <v>383</v>
      </c>
      <c r="D47" s="363">
        <v>5032.08</v>
      </c>
      <c r="E47" s="364"/>
      <c r="F47" s="365" t="s">
        <v>190</v>
      </c>
      <c r="G47" s="366"/>
      <c r="H47" s="364"/>
      <c r="I47" s="367"/>
      <c r="J47" s="388"/>
      <c r="K47" s="367"/>
      <c r="L47" s="368"/>
      <c r="M47" s="369"/>
      <c r="N47" s="370"/>
      <c r="O47" s="49"/>
    </row>
    <row r="48" spans="1:15" ht="15" customHeight="1">
      <c r="A48" s="338" t="s">
        <v>138</v>
      </c>
      <c r="B48" s="339" t="s">
        <v>1012</v>
      </c>
      <c r="C48" s="339" t="s">
        <v>370</v>
      </c>
      <c r="D48" s="352">
        <v>1241.2</v>
      </c>
      <c r="E48" s="335"/>
      <c r="F48" s="355" t="s">
        <v>137</v>
      </c>
      <c r="G48" s="356"/>
      <c r="H48" s="335"/>
      <c r="I48" s="357"/>
      <c r="K48" s="357"/>
      <c r="L48" s="358"/>
      <c r="M48" s="359"/>
      <c r="N48" s="360"/>
      <c r="O48" s="49"/>
    </row>
    <row r="49" spans="1:15" ht="15" customHeight="1">
      <c r="A49" s="338" t="s">
        <v>138</v>
      </c>
      <c r="B49" s="339" t="s">
        <v>1014</v>
      </c>
      <c r="C49" s="339" t="s">
        <v>370</v>
      </c>
      <c r="D49" s="389">
        <v>1241.2</v>
      </c>
      <c r="E49" s="335"/>
      <c r="F49" s="355" t="s">
        <v>137</v>
      </c>
      <c r="G49" s="356"/>
      <c r="H49" s="335"/>
      <c r="I49" s="357"/>
      <c r="K49" s="357"/>
      <c r="L49" s="358"/>
      <c r="M49" s="359"/>
      <c r="N49" s="360"/>
      <c r="O49" s="49"/>
    </row>
    <row r="50" spans="1:15" ht="15" customHeight="1" thickBot="1">
      <c r="A50" s="387" t="s">
        <v>138</v>
      </c>
      <c r="B50" s="397" t="s">
        <v>727</v>
      </c>
      <c r="C50" s="362" t="s">
        <v>134</v>
      </c>
      <c r="D50" s="400">
        <v>-6750.04</v>
      </c>
      <c r="E50" s="364" t="s">
        <v>140</v>
      </c>
      <c r="F50" s="365" t="s">
        <v>190</v>
      </c>
      <c r="G50" s="366"/>
      <c r="H50" s="364"/>
      <c r="I50" s="367"/>
      <c r="J50" s="388"/>
      <c r="K50" s="367"/>
      <c r="L50" s="368"/>
      <c r="M50" s="369"/>
      <c r="N50" s="370"/>
      <c r="O50" s="49"/>
    </row>
    <row r="51" spans="1:15" ht="15" customHeight="1">
      <c r="A51" s="338" t="s">
        <v>138</v>
      </c>
      <c r="B51" s="339" t="s">
        <v>1007</v>
      </c>
      <c r="C51" s="339" t="s">
        <v>134</v>
      </c>
      <c r="D51" s="352">
        <v>1241.2</v>
      </c>
      <c r="E51" s="335"/>
      <c r="F51" s="355" t="s">
        <v>137</v>
      </c>
      <c r="G51" s="356"/>
      <c r="H51" s="335"/>
      <c r="I51" s="357"/>
      <c r="K51" s="357"/>
      <c r="L51" s="358"/>
      <c r="M51" s="359"/>
      <c r="N51" s="360"/>
      <c r="O51" s="49"/>
    </row>
    <row r="52" spans="1:15" ht="15" customHeight="1">
      <c r="A52" s="338" t="s">
        <v>138</v>
      </c>
      <c r="B52" s="339" t="s">
        <v>1008</v>
      </c>
      <c r="C52" s="339" t="s">
        <v>134</v>
      </c>
      <c r="D52" s="352">
        <v>1241.2</v>
      </c>
      <c r="E52" s="335"/>
      <c r="F52" s="355" t="s">
        <v>137</v>
      </c>
      <c r="G52" s="356"/>
      <c r="H52" s="335"/>
      <c r="I52" s="357"/>
      <c r="K52" s="357"/>
      <c r="L52" s="358"/>
      <c r="M52" s="359"/>
      <c r="N52" s="360"/>
      <c r="O52" s="49"/>
    </row>
    <row r="53" spans="1:15" ht="15" customHeight="1">
      <c r="A53" s="338" t="s">
        <v>138</v>
      </c>
      <c r="B53" s="339" t="s">
        <v>989</v>
      </c>
      <c r="C53" s="339" t="s">
        <v>134</v>
      </c>
      <c r="D53" s="352">
        <v>1241.2</v>
      </c>
      <c r="E53" s="335" t="s">
        <v>140</v>
      </c>
      <c r="F53" s="355" t="s">
        <v>137</v>
      </c>
      <c r="G53" s="356"/>
      <c r="H53" s="335"/>
      <c r="I53" s="357"/>
      <c r="K53" s="357"/>
      <c r="L53" s="358"/>
      <c r="M53" s="359"/>
      <c r="N53" s="360"/>
      <c r="O53" s="49"/>
    </row>
    <row r="54" spans="1:15" ht="15" customHeight="1">
      <c r="A54" s="338" t="s">
        <v>138</v>
      </c>
      <c r="B54" s="339" t="s">
        <v>863</v>
      </c>
      <c r="C54" s="339" t="s">
        <v>134</v>
      </c>
      <c r="D54" s="353">
        <v>6750.04</v>
      </c>
      <c r="E54" s="335"/>
      <c r="F54" s="355" t="s">
        <v>190</v>
      </c>
      <c r="G54" s="356"/>
      <c r="H54" s="335"/>
      <c r="I54" s="357"/>
      <c r="K54" s="357"/>
      <c r="L54" s="358"/>
      <c r="M54" s="359"/>
      <c r="N54" s="360"/>
      <c r="O54" s="49"/>
    </row>
    <row r="55" spans="1:15" ht="15" customHeight="1">
      <c r="A55" s="338" t="s">
        <v>138</v>
      </c>
      <c r="B55" s="398" t="s">
        <v>1041</v>
      </c>
      <c r="C55" s="339" t="s">
        <v>134</v>
      </c>
      <c r="D55" s="353">
        <v>6750.04</v>
      </c>
      <c r="E55" s="335"/>
      <c r="F55" s="355" t="s">
        <v>190</v>
      </c>
      <c r="G55" s="356"/>
      <c r="H55" s="335"/>
      <c r="I55" s="357"/>
      <c r="K55" s="357"/>
      <c r="L55" s="358"/>
      <c r="M55" s="359"/>
      <c r="N55" s="360"/>
      <c r="O55" s="49"/>
    </row>
    <row r="56" spans="1:15" ht="15" customHeight="1">
      <c r="A56" s="338" t="s">
        <v>138</v>
      </c>
      <c r="B56" s="396" t="s">
        <v>727</v>
      </c>
      <c r="C56" s="339" t="s">
        <v>134</v>
      </c>
      <c r="D56" s="353">
        <v>6750.04</v>
      </c>
      <c r="E56" s="335" t="s">
        <v>140</v>
      </c>
      <c r="F56" s="355" t="s">
        <v>190</v>
      </c>
      <c r="G56" s="356"/>
      <c r="H56" s="335"/>
      <c r="I56" s="357"/>
      <c r="K56" s="357"/>
      <c r="L56" s="358"/>
      <c r="M56" s="359"/>
      <c r="N56" s="360"/>
      <c r="O56" s="49"/>
    </row>
    <row r="57" spans="1:15" ht="15" customHeight="1">
      <c r="A57" s="338" t="s">
        <v>138</v>
      </c>
      <c r="B57" s="398" t="s">
        <v>1042</v>
      </c>
      <c r="C57" s="339" t="s">
        <v>134</v>
      </c>
      <c r="D57" s="353">
        <v>6750.04</v>
      </c>
      <c r="E57" s="335"/>
      <c r="F57" s="355" t="s">
        <v>190</v>
      </c>
      <c r="G57" s="356"/>
      <c r="H57" s="335"/>
      <c r="I57" s="357"/>
      <c r="K57" s="357"/>
      <c r="L57" s="358"/>
      <c r="M57" s="359"/>
      <c r="N57" s="360"/>
      <c r="O57" s="49"/>
    </row>
    <row r="58" spans="1:15" ht="15" customHeight="1" thickBot="1">
      <c r="A58" s="387" t="s">
        <v>138</v>
      </c>
      <c r="B58" s="401" t="s">
        <v>1044</v>
      </c>
      <c r="C58" s="362" t="s">
        <v>134</v>
      </c>
      <c r="D58" s="363">
        <v>11999.04</v>
      </c>
      <c r="E58" s="364"/>
      <c r="F58" s="365" t="s">
        <v>190</v>
      </c>
      <c r="G58" s="366"/>
      <c r="H58" s="364"/>
      <c r="I58" s="367"/>
      <c r="J58" s="388"/>
      <c r="K58" s="367"/>
      <c r="L58" s="368"/>
      <c r="M58" s="369"/>
      <c r="N58" s="370"/>
      <c r="O58" s="49"/>
    </row>
    <row r="59" spans="1:15" ht="15" customHeight="1">
      <c r="A59" s="338" t="s">
        <v>138</v>
      </c>
      <c r="B59" s="339" t="s">
        <v>1011</v>
      </c>
      <c r="C59" s="339" t="s">
        <v>141</v>
      </c>
      <c r="D59" s="352">
        <v>1241.2</v>
      </c>
      <c r="E59" s="335"/>
      <c r="F59" s="355" t="s">
        <v>137</v>
      </c>
      <c r="G59" s="356"/>
      <c r="H59" s="335"/>
      <c r="I59" s="357"/>
      <c r="K59" s="357"/>
      <c r="L59" s="358"/>
      <c r="M59" s="359"/>
      <c r="N59" s="360"/>
      <c r="O59" s="49"/>
    </row>
    <row r="60" spans="1:15" ht="15" customHeight="1">
      <c r="A60" s="338" t="s">
        <v>138</v>
      </c>
      <c r="B60" s="339" t="s">
        <v>1013</v>
      </c>
      <c r="C60" s="339" t="s">
        <v>141</v>
      </c>
      <c r="D60" s="352">
        <v>1241.2</v>
      </c>
      <c r="E60" s="335"/>
      <c r="F60" s="355" t="s">
        <v>137</v>
      </c>
      <c r="G60" s="356"/>
      <c r="H60" s="335"/>
      <c r="I60" s="357"/>
      <c r="K60" s="357"/>
      <c r="L60" s="358"/>
      <c r="M60" s="359"/>
      <c r="N60" s="360"/>
      <c r="O60" s="49"/>
    </row>
    <row r="61" spans="1:15" ht="15" customHeight="1">
      <c r="A61" s="338" t="s">
        <v>138</v>
      </c>
      <c r="B61" s="339" t="s">
        <v>1015</v>
      </c>
      <c r="C61" s="339" t="s">
        <v>141</v>
      </c>
      <c r="D61" s="352">
        <v>1241.2</v>
      </c>
      <c r="E61" s="335"/>
      <c r="F61" s="355" t="s">
        <v>137</v>
      </c>
      <c r="G61" s="356"/>
      <c r="H61" s="335"/>
      <c r="I61" s="357"/>
      <c r="K61" s="357"/>
      <c r="L61" s="358"/>
      <c r="M61" s="359"/>
      <c r="N61" s="360"/>
      <c r="O61" s="49"/>
    </row>
    <row r="62" spans="1:15" ht="15" customHeight="1">
      <c r="A62" s="338" t="s">
        <v>138</v>
      </c>
      <c r="B62" s="339" t="s">
        <v>1016</v>
      </c>
      <c r="C62" s="339" t="s">
        <v>141</v>
      </c>
      <c r="D62" s="352">
        <v>1241.2</v>
      </c>
      <c r="E62" s="335"/>
      <c r="F62" s="355" t="s">
        <v>137</v>
      </c>
      <c r="G62" s="356"/>
      <c r="H62" s="335"/>
      <c r="I62" s="357"/>
      <c r="K62" s="357"/>
      <c r="L62" s="358"/>
      <c r="M62" s="359"/>
      <c r="N62" s="360"/>
      <c r="O62" s="49"/>
    </row>
    <row r="63" spans="1:15" ht="15" customHeight="1">
      <c r="A63" s="338" t="s">
        <v>138</v>
      </c>
      <c r="B63" s="339" t="s">
        <v>1017</v>
      </c>
      <c r="C63" s="339" t="s">
        <v>141</v>
      </c>
      <c r="D63" s="352">
        <v>1241.2</v>
      </c>
      <c r="E63" s="335"/>
      <c r="F63" s="355" t="s">
        <v>137</v>
      </c>
      <c r="G63" s="356"/>
      <c r="H63" s="335"/>
      <c r="I63" s="357"/>
      <c r="K63" s="357"/>
      <c r="L63" s="358"/>
      <c r="M63" s="359"/>
      <c r="N63" s="360"/>
      <c r="O63" s="49"/>
    </row>
    <row r="64" spans="1:15" ht="15" customHeight="1">
      <c r="A64" s="338" t="s">
        <v>138</v>
      </c>
      <c r="B64" s="339" t="s">
        <v>1018</v>
      </c>
      <c r="C64" s="339" t="s">
        <v>141</v>
      </c>
      <c r="D64" s="352">
        <v>1241.2</v>
      </c>
      <c r="E64" s="335"/>
      <c r="F64" s="355" t="s">
        <v>137</v>
      </c>
      <c r="G64" s="356"/>
      <c r="H64" s="335"/>
      <c r="I64" s="357"/>
      <c r="K64" s="357"/>
      <c r="L64" s="358"/>
      <c r="M64" s="359"/>
      <c r="N64" s="360"/>
      <c r="O64" s="49"/>
    </row>
    <row r="65" spans="1:15" ht="15" customHeight="1">
      <c r="A65" s="338" t="s">
        <v>138</v>
      </c>
      <c r="B65" s="339" t="s">
        <v>1019</v>
      </c>
      <c r="C65" s="339" t="s">
        <v>141</v>
      </c>
      <c r="D65" s="352">
        <v>1241.2</v>
      </c>
      <c r="E65" s="335"/>
      <c r="F65" s="355" t="s">
        <v>137</v>
      </c>
      <c r="G65" s="356"/>
      <c r="H65" s="335"/>
      <c r="I65" s="357"/>
      <c r="K65" s="357"/>
      <c r="L65" s="358"/>
      <c r="M65" s="359"/>
      <c r="N65" s="360"/>
      <c r="O65" s="49"/>
    </row>
    <row r="66" spans="1:15" ht="15" customHeight="1">
      <c r="A66" s="338" t="s">
        <v>138</v>
      </c>
      <c r="B66" s="339" t="s">
        <v>1020</v>
      </c>
      <c r="C66" s="339" t="s">
        <v>141</v>
      </c>
      <c r="D66" s="352">
        <v>1241.2</v>
      </c>
      <c r="E66" s="335"/>
      <c r="F66" s="355" t="s">
        <v>137</v>
      </c>
      <c r="G66" s="356"/>
      <c r="H66" s="335"/>
      <c r="I66" s="357"/>
      <c r="K66" s="357"/>
      <c r="L66" s="358"/>
      <c r="M66" s="359"/>
      <c r="N66" s="360"/>
      <c r="O66" s="49"/>
    </row>
    <row r="67" spans="1:15" ht="15" customHeight="1">
      <c r="A67" s="338" t="s">
        <v>138</v>
      </c>
      <c r="B67" s="339" t="s">
        <v>1021</v>
      </c>
      <c r="C67" s="339" t="s">
        <v>141</v>
      </c>
      <c r="D67" s="352">
        <v>1241.2</v>
      </c>
      <c r="E67" s="335"/>
      <c r="F67" s="355" t="s">
        <v>137</v>
      </c>
      <c r="G67" s="356"/>
      <c r="H67" s="335"/>
      <c r="I67" s="357"/>
      <c r="K67" s="357"/>
      <c r="L67" s="358"/>
      <c r="M67" s="359"/>
      <c r="N67" s="360"/>
      <c r="O67" s="49"/>
    </row>
    <row r="68" spans="1:15" ht="15" customHeight="1">
      <c r="A68" s="338" t="s">
        <v>138</v>
      </c>
      <c r="B68" s="339" t="s">
        <v>1022</v>
      </c>
      <c r="C68" s="339" t="s">
        <v>141</v>
      </c>
      <c r="D68" s="352">
        <v>1241.2</v>
      </c>
      <c r="E68" s="335"/>
      <c r="F68" s="355" t="s">
        <v>137</v>
      </c>
      <c r="G68" s="356"/>
      <c r="H68" s="335"/>
      <c r="I68" s="357"/>
      <c r="K68" s="357"/>
      <c r="L68" s="358"/>
      <c r="M68" s="359"/>
      <c r="N68" s="360"/>
      <c r="O68" s="49"/>
    </row>
    <row r="69" spans="1:15" ht="15" customHeight="1">
      <c r="A69" s="338" t="s">
        <v>138</v>
      </c>
      <c r="B69" s="339" t="s">
        <v>1023</v>
      </c>
      <c r="C69" s="339" t="s">
        <v>141</v>
      </c>
      <c r="D69" s="352">
        <v>1241.2</v>
      </c>
      <c r="E69" s="335"/>
      <c r="F69" s="355" t="s">
        <v>137</v>
      </c>
      <c r="G69" s="356"/>
      <c r="H69" s="335"/>
      <c r="I69" s="357"/>
      <c r="K69" s="357"/>
      <c r="L69" s="358"/>
      <c r="M69" s="359"/>
      <c r="N69" s="360"/>
      <c r="O69" s="49"/>
    </row>
    <row r="70" spans="1:15" ht="15" customHeight="1">
      <c r="A70" s="338" t="s">
        <v>138</v>
      </c>
      <c r="B70" s="339" t="s">
        <v>1024</v>
      </c>
      <c r="C70" s="339" t="s">
        <v>141</v>
      </c>
      <c r="D70" s="352">
        <v>1241.2</v>
      </c>
      <c r="E70" s="335"/>
      <c r="F70" s="355" t="s">
        <v>137</v>
      </c>
      <c r="G70" s="356"/>
      <c r="H70" s="335"/>
      <c r="I70" s="357"/>
      <c r="K70" s="357"/>
      <c r="L70" s="358"/>
      <c r="M70" s="359"/>
      <c r="N70" s="360"/>
      <c r="O70" s="49"/>
    </row>
    <row r="71" spans="1:15" ht="15" customHeight="1">
      <c r="A71" s="338" t="s">
        <v>138</v>
      </c>
      <c r="B71" s="339" t="s">
        <v>1025</v>
      </c>
      <c r="C71" s="339" t="s">
        <v>141</v>
      </c>
      <c r="D71" s="352">
        <v>1241.2</v>
      </c>
      <c r="E71" s="335"/>
      <c r="F71" s="355" t="s">
        <v>137</v>
      </c>
      <c r="G71" s="356"/>
      <c r="H71" s="335"/>
      <c r="I71" s="357"/>
      <c r="K71" s="357"/>
      <c r="L71" s="358"/>
      <c r="M71" s="359"/>
      <c r="N71" s="360"/>
      <c r="O71" s="49"/>
    </row>
    <row r="72" spans="1:15" ht="15" customHeight="1">
      <c r="A72" s="338" t="s">
        <v>138</v>
      </c>
      <c r="B72" s="339" t="s">
        <v>1027</v>
      </c>
      <c r="C72" s="339" t="s">
        <v>141</v>
      </c>
      <c r="D72" s="352">
        <v>1241.2</v>
      </c>
      <c r="E72" s="335"/>
      <c r="F72" s="355" t="s">
        <v>137</v>
      </c>
      <c r="G72" s="356"/>
      <c r="H72" s="335"/>
      <c r="I72" s="357"/>
      <c r="K72" s="357"/>
      <c r="L72" s="358"/>
      <c r="M72" s="359"/>
      <c r="N72" s="360"/>
      <c r="O72" s="49"/>
    </row>
    <row r="73" spans="1:15" ht="15" customHeight="1">
      <c r="A73" s="338" t="s">
        <v>138</v>
      </c>
      <c r="B73" s="339" t="s">
        <v>1028</v>
      </c>
      <c r="C73" s="339" t="s">
        <v>141</v>
      </c>
      <c r="D73" s="352">
        <v>1241.2</v>
      </c>
      <c r="E73" s="335"/>
      <c r="F73" s="355" t="s">
        <v>137</v>
      </c>
      <c r="G73" s="356"/>
      <c r="H73" s="335"/>
      <c r="I73" s="357"/>
      <c r="K73" s="357"/>
      <c r="L73" s="358"/>
      <c r="M73" s="359"/>
      <c r="N73" s="360"/>
      <c r="O73" s="49"/>
    </row>
    <row r="74" spans="1:15" ht="15" customHeight="1">
      <c r="A74" s="338" t="s">
        <v>138</v>
      </c>
      <c r="B74" s="339" t="s">
        <v>1029</v>
      </c>
      <c r="C74" s="339" t="s">
        <v>141</v>
      </c>
      <c r="D74" s="352">
        <v>1241.2</v>
      </c>
      <c r="E74" s="335"/>
      <c r="F74" s="355" t="s">
        <v>137</v>
      </c>
      <c r="G74" s="356"/>
      <c r="H74" s="335"/>
      <c r="I74" s="357"/>
      <c r="K74" s="357"/>
      <c r="L74" s="358"/>
      <c r="M74" s="359"/>
      <c r="N74" s="360"/>
      <c r="O74" s="49"/>
    </row>
    <row r="75" spans="1:15" ht="15" customHeight="1">
      <c r="A75" s="338" t="s">
        <v>138</v>
      </c>
      <c r="B75" s="339" t="s">
        <v>1030</v>
      </c>
      <c r="C75" s="339" t="s">
        <v>141</v>
      </c>
      <c r="D75" s="352">
        <v>1241.2</v>
      </c>
      <c r="E75" s="335"/>
      <c r="F75" s="355" t="s">
        <v>137</v>
      </c>
      <c r="G75" s="356"/>
      <c r="H75" s="335"/>
      <c r="I75" s="357"/>
      <c r="K75" s="357"/>
      <c r="L75" s="358"/>
      <c r="M75" s="359"/>
      <c r="N75" s="360"/>
      <c r="O75" s="49"/>
    </row>
    <row r="76" spans="1:15" ht="15" customHeight="1">
      <c r="A76" s="338" t="s">
        <v>138</v>
      </c>
      <c r="B76" s="339" t="s">
        <v>1031</v>
      </c>
      <c r="C76" s="339" t="s">
        <v>141</v>
      </c>
      <c r="D76" s="352">
        <v>1241.2</v>
      </c>
      <c r="E76" s="335"/>
      <c r="F76" s="355" t="s">
        <v>137</v>
      </c>
      <c r="G76" s="361"/>
      <c r="H76" s="335"/>
      <c r="I76" s="357"/>
      <c r="K76" s="357"/>
      <c r="L76" s="358"/>
      <c r="M76" s="359"/>
      <c r="N76" s="360"/>
      <c r="O76" s="49"/>
    </row>
    <row r="77" spans="1:15" ht="15" customHeight="1">
      <c r="A77" s="338" t="s">
        <v>138</v>
      </c>
      <c r="B77" s="339" t="s">
        <v>1032</v>
      </c>
      <c r="C77" s="339" t="s">
        <v>141</v>
      </c>
      <c r="D77" s="352">
        <v>1241.2</v>
      </c>
      <c r="E77" s="335"/>
      <c r="F77" s="355" t="s">
        <v>137</v>
      </c>
      <c r="G77" s="361"/>
      <c r="H77" s="335"/>
      <c r="I77" s="357"/>
      <c r="K77" s="357"/>
      <c r="L77" s="358"/>
      <c r="M77" s="359"/>
      <c r="N77" s="360"/>
      <c r="O77" s="49"/>
    </row>
    <row r="78" spans="1:15" ht="15" customHeight="1">
      <c r="A78" s="338" t="s">
        <v>138</v>
      </c>
      <c r="B78" s="398" t="s">
        <v>570</v>
      </c>
      <c r="C78" s="339" t="s">
        <v>141</v>
      </c>
      <c r="D78" s="353">
        <v>6299.96</v>
      </c>
      <c r="E78" s="335"/>
      <c r="F78" s="355" t="s">
        <v>190</v>
      </c>
      <c r="G78" s="361"/>
      <c r="H78" s="335"/>
      <c r="I78" s="357"/>
      <c r="K78" s="357"/>
      <c r="L78" s="358"/>
      <c r="M78" s="359"/>
      <c r="N78" s="360"/>
      <c r="O78" s="49"/>
    </row>
    <row r="79" spans="1:15" ht="15" customHeight="1">
      <c r="A79" s="338" t="s">
        <v>138</v>
      </c>
      <c r="B79" s="339" t="s">
        <v>838</v>
      </c>
      <c r="C79" s="339" t="s">
        <v>141</v>
      </c>
      <c r="D79" s="353">
        <v>6299.96</v>
      </c>
      <c r="E79" s="335"/>
      <c r="F79" s="355" t="s">
        <v>190</v>
      </c>
      <c r="G79" s="361"/>
      <c r="H79" s="335"/>
      <c r="I79" s="357"/>
      <c r="K79" s="357"/>
      <c r="L79" s="358"/>
      <c r="M79" s="359"/>
      <c r="N79" s="360"/>
      <c r="O79" s="49"/>
    </row>
    <row r="80" spans="1:15" ht="15" customHeight="1">
      <c r="A80" s="338" t="s">
        <v>138</v>
      </c>
      <c r="B80" s="339" t="s">
        <v>575</v>
      </c>
      <c r="C80" s="339" t="s">
        <v>141</v>
      </c>
      <c r="D80" s="353">
        <v>6299.96</v>
      </c>
      <c r="E80" s="335"/>
      <c r="F80" s="355" t="s">
        <v>190</v>
      </c>
      <c r="G80" s="361"/>
      <c r="H80" s="335"/>
      <c r="I80" s="357"/>
      <c r="K80" s="357"/>
      <c r="L80" s="358"/>
      <c r="M80" s="359"/>
      <c r="N80" s="360"/>
      <c r="O80" s="49"/>
    </row>
    <row r="81" spans="1:15" ht="15" customHeight="1" thickBot="1">
      <c r="A81" s="387" t="s">
        <v>138</v>
      </c>
      <c r="B81" s="401" t="s">
        <v>306</v>
      </c>
      <c r="C81" s="362" t="s">
        <v>141</v>
      </c>
      <c r="D81" s="363">
        <v>6299.96</v>
      </c>
      <c r="E81" s="364"/>
      <c r="F81" s="365" t="s">
        <v>190</v>
      </c>
      <c r="G81" s="371"/>
      <c r="H81" s="364"/>
      <c r="I81" s="367"/>
      <c r="J81" s="388"/>
      <c r="K81" s="367"/>
      <c r="L81" s="368"/>
      <c r="M81" s="369"/>
      <c r="N81" s="370"/>
      <c r="O81" s="49"/>
    </row>
    <row r="82" spans="1:15" ht="15" customHeight="1">
      <c r="A82" s="338" t="s">
        <v>138</v>
      </c>
      <c r="B82" s="339" t="s">
        <v>1035</v>
      </c>
      <c r="C82" s="339" t="s">
        <v>242</v>
      </c>
      <c r="D82" s="352">
        <v>1241.2</v>
      </c>
      <c r="E82" s="335"/>
      <c r="F82" s="355" t="s">
        <v>137</v>
      </c>
      <c r="G82" s="361"/>
      <c r="H82" s="335"/>
      <c r="I82" s="357"/>
      <c r="K82" s="357"/>
      <c r="L82" s="358"/>
      <c r="M82" s="359"/>
      <c r="N82" s="360"/>
      <c r="O82" s="49"/>
    </row>
    <row r="83" spans="1:15" ht="15" customHeight="1" thickBot="1">
      <c r="A83" s="387" t="s">
        <v>138</v>
      </c>
      <c r="B83" s="362" t="s">
        <v>1038</v>
      </c>
      <c r="C83" s="362" t="s">
        <v>242</v>
      </c>
      <c r="D83" s="390">
        <v>1241.2</v>
      </c>
      <c r="E83" s="364"/>
      <c r="F83" s="365" t="s">
        <v>137</v>
      </c>
      <c r="G83" s="371"/>
      <c r="H83" s="364"/>
      <c r="I83" s="367"/>
      <c r="J83" s="388"/>
      <c r="K83" s="367"/>
      <c r="L83" s="368"/>
      <c r="M83" s="369"/>
      <c r="N83" s="370"/>
      <c r="O83" s="49"/>
    </row>
    <row r="84" spans="1:15" ht="15" customHeight="1" thickBot="1">
      <c r="A84" s="391" t="s">
        <v>138</v>
      </c>
      <c r="B84" s="372" t="s">
        <v>1045</v>
      </c>
      <c r="C84" s="372" t="s">
        <v>390</v>
      </c>
      <c r="D84" s="392">
        <v>35999.440000000002</v>
      </c>
      <c r="E84" s="373"/>
      <c r="F84" s="374" t="s">
        <v>190</v>
      </c>
      <c r="G84" s="393"/>
      <c r="H84" s="373"/>
      <c r="I84" s="375"/>
      <c r="J84" s="394"/>
      <c r="K84" s="375"/>
      <c r="L84" s="376"/>
      <c r="M84" s="377"/>
      <c r="N84" s="378"/>
      <c r="O84" s="49"/>
    </row>
    <row r="85" spans="1:15" ht="15" customHeight="1">
      <c r="A85" s="50">
        <v>42775</v>
      </c>
      <c r="B85" s="51" t="s">
        <v>987</v>
      </c>
      <c r="C85" s="395"/>
      <c r="D85" s="6">
        <v>928000</v>
      </c>
      <c r="E85" s="335"/>
      <c r="F85" s="355" t="s">
        <v>190</v>
      </c>
      <c r="G85" s="361"/>
      <c r="H85" s="335"/>
      <c r="I85" s="357"/>
      <c r="K85" s="357"/>
      <c r="L85" s="358"/>
      <c r="M85" s="359"/>
      <c r="N85" s="360"/>
      <c r="O85" s="49"/>
    </row>
    <row r="86" spans="1:15" ht="15" customHeight="1">
      <c r="A86" s="354"/>
      <c r="B86" s="380"/>
      <c r="C86" s="380"/>
      <c r="D86" s="381"/>
      <c r="E86" s="335"/>
      <c r="F86" s="355"/>
      <c r="G86" s="361"/>
      <c r="H86" s="335"/>
      <c r="I86" s="357"/>
      <c r="K86" s="357"/>
      <c r="L86" s="358"/>
      <c r="M86" s="359"/>
      <c r="N86" s="360"/>
      <c r="O86" s="49"/>
    </row>
    <row r="87" spans="1:15" ht="15" customHeight="1">
      <c r="A87" s="64"/>
      <c r="B87" s="79"/>
      <c r="C87" s="61"/>
      <c r="D87" s="65"/>
      <c r="E87" s="13"/>
      <c r="F87" s="75"/>
      <c r="G87" s="52"/>
      <c r="H87" s="13"/>
      <c r="L87" s="42"/>
      <c r="M87" s="71"/>
      <c r="N87" s="49"/>
      <c r="O87" s="49"/>
    </row>
    <row r="88" spans="1:15" ht="15" customHeight="1">
      <c r="A88" s="64"/>
      <c r="B88" s="79"/>
      <c r="C88" s="61"/>
      <c r="D88" s="65">
        <f>SUM(D5:D87)</f>
        <v>1147917.4400000002</v>
      </c>
      <c r="E88" s="65"/>
      <c r="F88" s="65"/>
      <c r="G88" s="65">
        <f>SUM(G5:G87)</f>
        <v>0</v>
      </c>
      <c r="H88" s="65"/>
      <c r="I88" s="65"/>
      <c r="J88" s="384">
        <f>SUM(J5:J87)</f>
        <v>0</v>
      </c>
      <c r="K88" s="65"/>
      <c r="L88" s="65">
        <f>SUM(L5:L87)</f>
        <v>0</v>
      </c>
      <c r="M88" s="65">
        <f>SUM(M5:M87)</f>
        <v>0</v>
      </c>
      <c r="N88" s="65"/>
      <c r="O88" s="49"/>
    </row>
    <row r="89" spans="1:15" ht="15" customHeight="1">
      <c r="A89" s="64"/>
      <c r="B89" s="79"/>
      <c r="C89" s="61"/>
      <c r="D89" s="65"/>
      <c r="E89" s="13"/>
      <c r="F89" s="75"/>
      <c r="G89" s="65"/>
      <c r="H89" s="13"/>
      <c r="L89" s="42"/>
      <c r="M89" s="71"/>
      <c r="N89" s="49"/>
      <c r="O89" s="49"/>
    </row>
    <row r="90" spans="1:15" ht="15" customHeight="1">
      <c r="A90" s="46"/>
      <c r="B90" s="47"/>
      <c r="C90" s="47"/>
      <c r="D90" s="55"/>
      <c r="E90" s="13"/>
      <c r="F90" s="70"/>
      <c r="L90" s="42"/>
      <c r="M90" s="71"/>
      <c r="N90" s="49"/>
      <c r="O90" s="49"/>
    </row>
    <row r="91" spans="1:15" ht="12.75">
      <c r="A91" s="46"/>
      <c r="B91" s="47"/>
      <c r="C91" s="47"/>
      <c r="D91" s="65"/>
      <c r="E91" s="65"/>
      <c r="F91" s="65"/>
      <c r="G91" s="65"/>
      <c r="H91" s="65"/>
      <c r="I91" s="65"/>
      <c r="J91" s="384"/>
      <c r="K91" s="65"/>
      <c r="L91" s="65"/>
      <c r="M91" s="65"/>
      <c r="N91" s="80"/>
      <c r="O91" s="49"/>
    </row>
    <row r="92" spans="1:15" ht="12.75">
      <c r="A92" s="46"/>
      <c r="B92" s="47"/>
      <c r="C92" s="47"/>
      <c r="D92" s="52"/>
      <c r="E92" s="13"/>
      <c r="F92" s="65"/>
      <c r="G92" s="73"/>
      <c r="H92" s="73"/>
      <c r="I92" s="73"/>
      <c r="J92" s="385"/>
      <c r="K92" s="73"/>
      <c r="L92" s="73"/>
      <c r="M92" s="154">
        <f>L88+M88-G88</f>
        <v>0</v>
      </c>
      <c r="N92" s="81"/>
      <c r="O92" s="54"/>
    </row>
    <row r="93" spans="1:15" ht="12.75">
      <c r="A93" s="46"/>
      <c r="B93" s="47"/>
      <c r="C93" s="47"/>
      <c r="D93" s="52"/>
      <c r="E93" s="13"/>
      <c r="F93" s="73"/>
      <c r="G93" s="73"/>
      <c r="H93" s="73"/>
      <c r="I93" s="73"/>
      <c r="J93" s="385"/>
      <c r="K93" s="73"/>
      <c r="L93" s="73"/>
      <c r="M93" s="81"/>
      <c r="N93" s="81"/>
      <c r="O93" s="54"/>
    </row>
    <row r="94" spans="1:15" ht="12.75">
      <c r="A94" s="46"/>
      <c r="B94" s="47"/>
      <c r="C94" s="47"/>
      <c r="D94" s="52"/>
      <c r="E94" s="13"/>
      <c r="F94" s="73"/>
      <c r="G94" s="73"/>
      <c r="H94" s="73"/>
      <c r="I94" s="73"/>
      <c r="J94" s="385"/>
      <c r="K94" s="73"/>
      <c r="L94" s="73"/>
      <c r="M94" s="81"/>
      <c r="N94" s="81"/>
      <c r="O94" s="54"/>
    </row>
    <row r="95" spans="1:15" ht="12.75">
      <c r="A95" s="46"/>
      <c r="B95" s="47"/>
      <c r="C95" s="47"/>
      <c r="D95" s="52"/>
      <c r="E95" s="13"/>
      <c r="F95" s="73"/>
      <c r="G95" s="82"/>
      <c r="H95" s="82"/>
      <c r="I95" s="83"/>
      <c r="J95" s="385"/>
      <c r="K95" s="73"/>
      <c r="L95" s="73"/>
      <c r="M95" s="81"/>
      <c r="N95" s="81"/>
      <c r="O95" s="54"/>
    </row>
    <row r="96" spans="1:15" ht="12.75">
      <c r="A96" s="46"/>
      <c r="B96" s="47"/>
      <c r="C96" s="47"/>
      <c r="D96" s="52"/>
      <c r="E96" s="13"/>
      <c r="F96" s="73"/>
      <c r="G96" s="73"/>
      <c r="H96" s="73"/>
      <c r="I96" s="73"/>
      <c r="J96" s="385"/>
      <c r="K96" s="73"/>
      <c r="L96" s="73"/>
      <c r="M96" s="81"/>
      <c r="N96" s="81"/>
      <c r="O96" s="54"/>
    </row>
    <row r="97" spans="1:15" ht="12.75">
      <c r="A97" s="46"/>
      <c r="B97" s="47"/>
      <c r="C97" s="47"/>
      <c r="D97" s="52"/>
      <c r="E97" s="13"/>
      <c r="F97" s="73"/>
      <c r="G97" s="73"/>
      <c r="H97" s="73"/>
      <c r="I97" s="73"/>
      <c r="J97" s="385"/>
      <c r="K97" s="73"/>
      <c r="L97" s="73"/>
      <c r="M97" s="81"/>
      <c r="N97" s="81"/>
      <c r="O97" s="54"/>
    </row>
    <row r="98" spans="1:15" ht="12.75">
      <c r="A98" s="46"/>
      <c r="B98" s="47"/>
      <c r="C98" s="47"/>
      <c r="D98" s="52"/>
      <c r="E98" s="13"/>
      <c r="F98" s="73"/>
      <c r="G98" s="83"/>
      <c r="H98" s="83"/>
      <c r="I98" s="83"/>
      <c r="J98" s="385"/>
      <c r="K98" s="73"/>
      <c r="L98" s="73"/>
      <c r="M98" s="81"/>
      <c r="N98" s="81"/>
      <c r="O98" s="54"/>
    </row>
    <row r="99" spans="1:15" ht="12.75">
      <c r="A99" s="46"/>
      <c r="B99" s="47"/>
      <c r="C99" s="47"/>
      <c r="D99" s="52"/>
      <c r="E99" s="13"/>
      <c r="F99" s="73"/>
      <c r="G99" s="73"/>
      <c r="H99" s="73"/>
      <c r="I99" s="73"/>
      <c r="J99" s="385"/>
      <c r="K99" s="73"/>
      <c r="L99" s="73"/>
      <c r="M99" s="81"/>
      <c r="N99" s="81"/>
      <c r="O99" s="54"/>
    </row>
    <row r="100" spans="1:15" ht="12.75">
      <c r="A100" s="46"/>
      <c r="B100" s="47"/>
      <c r="C100" s="47"/>
      <c r="D100" s="52"/>
      <c r="E100" s="13"/>
      <c r="F100" s="73"/>
      <c r="G100" s="73"/>
      <c r="H100" s="73"/>
      <c r="I100" s="73"/>
      <c r="J100" s="385"/>
      <c r="K100" s="73"/>
      <c r="L100" s="73"/>
      <c r="M100" s="81"/>
      <c r="N100" s="81"/>
      <c r="O100" s="54"/>
    </row>
    <row r="101" spans="1:15" ht="12.75">
      <c r="A101" s="46"/>
      <c r="B101" s="47"/>
      <c r="C101" s="73"/>
      <c r="D101" s="81"/>
      <c r="E101" s="13"/>
      <c r="F101" s="73"/>
      <c r="G101" s="73"/>
      <c r="H101" s="73"/>
      <c r="I101" s="73"/>
      <c r="J101" s="385"/>
      <c r="K101" s="73"/>
      <c r="L101" s="73"/>
      <c r="M101" s="81"/>
      <c r="N101" s="81"/>
      <c r="O101" s="54"/>
    </row>
    <row r="102" spans="1:15" ht="12.75">
      <c r="A102" s="46"/>
      <c r="B102" s="47"/>
      <c r="C102" s="73"/>
      <c r="D102" s="81"/>
      <c r="E102" s="13"/>
      <c r="F102" s="73"/>
      <c r="G102" s="73"/>
      <c r="H102" s="73"/>
      <c r="I102" s="73"/>
      <c r="J102" s="385"/>
      <c r="K102" s="73"/>
      <c r="L102" s="73"/>
      <c r="M102" s="81"/>
      <c r="N102" s="81"/>
      <c r="O102" s="54"/>
    </row>
    <row r="103" spans="1:15" ht="12.75">
      <c r="A103" s="46"/>
      <c r="B103" s="47"/>
      <c r="C103" s="47"/>
      <c r="D103" s="52"/>
      <c r="E103" s="13"/>
      <c r="F103" s="73"/>
      <c r="G103" s="73"/>
      <c r="H103" s="73"/>
      <c r="I103" s="73"/>
      <c r="J103" s="385"/>
      <c r="K103" s="73"/>
      <c r="L103" s="73"/>
      <c r="M103" s="81"/>
      <c r="N103" s="81"/>
      <c r="O103" s="54"/>
    </row>
    <row r="104" spans="1:15" ht="12.75">
      <c r="A104" s="46"/>
      <c r="B104" s="47"/>
      <c r="C104" s="47"/>
      <c r="D104" s="52"/>
      <c r="E104" s="13"/>
      <c r="F104" s="73"/>
      <c r="G104" s="73"/>
      <c r="H104" s="73"/>
      <c r="I104" s="73"/>
      <c r="J104" s="385"/>
      <c r="K104" s="73"/>
      <c r="L104" s="73"/>
      <c r="M104" s="81"/>
      <c r="N104" s="81"/>
      <c r="O104" s="54"/>
    </row>
    <row r="105" spans="1:15" ht="12.75">
      <c r="A105" s="46"/>
      <c r="B105" s="47"/>
      <c r="C105" s="47"/>
      <c r="D105" s="48"/>
      <c r="E105" s="13"/>
      <c r="F105"/>
      <c r="G105"/>
      <c r="H105"/>
      <c r="I105"/>
      <c r="J105" s="386"/>
      <c r="K105"/>
      <c r="L105"/>
      <c r="M105" s="54"/>
      <c r="N105" s="54"/>
      <c r="O105" s="54"/>
    </row>
    <row r="106" spans="1:15" ht="12.75">
      <c r="A106" s="46"/>
      <c r="B106" s="47"/>
      <c r="C106" s="47"/>
      <c r="D106" s="48"/>
      <c r="E106" s="13"/>
      <c r="F106"/>
      <c r="G106"/>
      <c r="H106"/>
      <c r="I106"/>
      <c r="J106" s="386"/>
      <c r="K106"/>
      <c r="L106"/>
      <c r="M106" s="54"/>
      <c r="N106" s="54"/>
      <c r="O106" s="54"/>
    </row>
    <row r="107" spans="1:15">
      <c r="A107" s="66"/>
      <c r="B107" s="40" t="s">
        <v>25</v>
      </c>
      <c r="E107" s="40"/>
      <c r="M107" s="45"/>
      <c r="N107" s="49"/>
      <c r="O107" s="49"/>
    </row>
    <row r="108" spans="1:15">
      <c r="A108" s="59"/>
      <c r="B108" s="40" t="s">
        <v>127</v>
      </c>
      <c r="E108" s="40"/>
      <c r="M108" s="45"/>
      <c r="N108" s="49"/>
      <c r="O108" s="49"/>
    </row>
    <row r="109" spans="1:15">
      <c r="A109" s="60"/>
      <c r="B109" s="40" t="s">
        <v>161</v>
      </c>
      <c r="E109" s="40"/>
      <c r="M109" s="45"/>
      <c r="N109" s="49"/>
      <c r="O109" s="49"/>
    </row>
    <row r="110" spans="1:15">
      <c r="M110" s="45"/>
      <c r="N110" s="49"/>
      <c r="O110" s="49"/>
    </row>
    <row r="111" spans="1:15">
      <c r="M111" s="45"/>
      <c r="N111" s="49"/>
      <c r="O111" s="49"/>
    </row>
    <row r="112" spans="1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</sheetData>
  <autoFilter ref="A4:N91"/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98"/>
  <sheetViews>
    <sheetView topLeftCell="A70" workbookViewId="0">
      <selection activeCell="D2" sqref="D2"/>
    </sheetView>
  </sheetViews>
  <sheetFormatPr baseColWidth="10" defaultRowHeight="12"/>
  <cols>
    <col min="1" max="1" width="17.140625" style="40" customWidth="1"/>
    <col min="2" max="2" width="18.7109375" style="40" customWidth="1"/>
    <col min="3" max="3" width="16.7109375" style="40" customWidth="1"/>
    <col min="4" max="4" width="15.5703125" style="40" customWidth="1"/>
    <col min="5" max="5" width="12.28515625" style="41" customWidth="1"/>
    <col min="6" max="6" width="17.85546875" style="41" bestFit="1" customWidth="1"/>
    <col min="7" max="7" width="11.28515625" style="41" customWidth="1"/>
    <col min="8" max="8" width="1" style="43" customWidth="1"/>
    <col min="9" max="9" width="12.28515625" style="41" customWidth="1"/>
    <col min="10" max="10" width="14.7109375" style="41" bestFit="1" customWidth="1"/>
    <col min="11" max="11" width="14.28515625" style="4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1378</v>
      </c>
      <c r="E1" s="240"/>
      <c r="F1" s="240"/>
      <c r="G1" s="240"/>
      <c r="H1" s="241"/>
      <c r="I1" s="242"/>
      <c r="J1" s="242"/>
      <c r="K1" s="242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241"/>
      <c r="I2" s="242"/>
      <c r="J2" s="242"/>
      <c r="K2" s="242"/>
      <c r="L2" s="239"/>
      <c r="M2" s="239"/>
    </row>
    <row r="3" spans="1:13" ht="15.75">
      <c r="A3" s="242"/>
      <c r="B3" s="242"/>
      <c r="C3" s="242"/>
      <c r="D3" s="242"/>
      <c r="E3" s="240"/>
      <c r="F3" s="240"/>
      <c r="G3" s="240"/>
      <c r="H3" s="241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241"/>
      <c r="I4" s="240"/>
      <c r="J4" s="243"/>
      <c r="K4" s="242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241"/>
      <c r="I5" s="240" t="s">
        <v>215</v>
      </c>
      <c r="J5" s="243"/>
      <c r="K5" s="242"/>
      <c r="L5" s="239"/>
      <c r="M5" s="239"/>
    </row>
    <row r="6" spans="1:13" ht="15" customHeight="1" thickBot="1">
      <c r="A6" s="362" t="s">
        <v>136</v>
      </c>
      <c r="B6" s="402" t="s">
        <v>57</v>
      </c>
      <c r="C6" s="400">
        <v>-9000.44</v>
      </c>
      <c r="D6" s="362" t="s">
        <v>1048</v>
      </c>
      <c r="E6" s="256"/>
      <c r="F6" s="257">
        <f>SUM(C6:E6)</f>
        <v>-9000.44</v>
      </c>
      <c r="G6" s="258"/>
      <c r="H6" s="259"/>
      <c r="I6" s="258">
        <v>600640</v>
      </c>
      <c r="J6" s="260">
        <f>F6/1.16</f>
        <v>-7759.0000000000009</v>
      </c>
      <c r="K6" s="261">
        <f>J6*0.16</f>
        <v>-1241.4400000000003</v>
      </c>
      <c r="L6" s="262"/>
      <c r="M6" s="252"/>
    </row>
    <row r="7" spans="1:13" ht="15" customHeight="1" thickBot="1">
      <c r="A7" s="372" t="s">
        <v>136</v>
      </c>
      <c r="B7" s="403" t="s">
        <v>925</v>
      </c>
      <c r="C7" s="404">
        <v>-9899.44</v>
      </c>
      <c r="D7" s="372" t="s">
        <v>1051</v>
      </c>
      <c r="E7" s="405"/>
      <c r="F7" s="406">
        <f>SUM(C7:E7)</f>
        <v>-9899.44</v>
      </c>
      <c r="G7" s="407"/>
      <c r="H7" s="408"/>
      <c r="I7" s="407">
        <v>600640</v>
      </c>
      <c r="J7" s="260">
        <f>F7/1.16</f>
        <v>-8534.0000000000018</v>
      </c>
      <c r="K7" s="261">
        <f>J7*0.16</f>
        <v>-1365.4400000000003</v>
      </c>
      <c r="L7" s="411"/>
      <c r="M7" s="252"/>
    </row>
    <row r="8" spans="1:13" ht="15" customHeight="1" thickBot="1">
      <c r="A8" s="372" t="s">
        <v>136</v>
      </c>
      <c r="B8" s="403" t="s">
        <v>927</v>
      </c>
      <c r="C8" s="404">
        <v>-9000.44</v>
      </c>
      <c r="D8" s="372" t="s">
        <v>1055</v>
      </c>
      <c r="E8" s="405"/>
      <c r="F8" s="406">
        <f>SUM(C8)</f>
        <v>-9000.44</v>
      </c>
      <c r="G8" s="407"/>
      <c r="H8" s="408"/>
      <c r="I8" s="407">
        <v>600640</v>
      </c>
      <c r="J8" s="409">
        <f>F8/1.16</f>
        <v>-7759.0000000000009</v>
      </c>
      <c r="K8" s="410">
        <f>J8*0.16</f>
        <v>-1241.4400000000003</v>
      </c>
      <c r="L8" s="411"/>
      <c r="M8" s="252"/>
    </row>
    <row r="9" spans="1:13" ht="15" customHeight="1">
      <c r="A9" s="339" t="s">
        <v>136</v>
      </c>
      <c r="B9" s="343" t="s">
        <v>790</v>
      </c>
      <c r="C9" s="399">
        <v>-9000.44</v>
      </c>
      <c r="D9" s="339" t="s">
        <v>1057</v>
      </c>
      <c r="E9" s="250"/>
      <c r="F9" s="275"/>
      <c r="G9" s="240"/>
      <c r="H9" s="241"/>
      <c r="I9" s="240"/>
      <c r="J9" s="243"/>
      <c r="K9" s="251"/>
      <c r="L9" s="252"/>
      <c r="M9" s="252"/>
    </row>
    <row r="10" spans="1:13" ht="15" customHeight="1">
      <c r="A10" s="339" t="s">
        <v>136</v>
      </c>
      <c r="B10" s="343" t="s">
        <v>490</v>
      </c>
      <c r="C10" s="399">
        <v>-13500.08</v>
      </c>
      <c r="D10" s="339" t="s">
        <v>1057</v>
      </c>
      <c r="E10" s="250">
        <f>SUM(C9:C10)</f>
        <v>-22500.52</v>
      </c>
      <c r="F10" s="275"/>
      <c r="G10" s="240"/>
      <c r="H10" s="241"/>
      <c r="I10" s="240">
        <v>600640</v>
      </c>
      <c r="J10" s="243">
        <f>E10/1.16</f>
        <v>-19397</v>
      </c>
      <c r="K10" s="251">
        <f>J10*0.16</f>
        <v>-3103.52</v>
      </c>
      <c r="L10" s="252"/>
      <c r="M10" s="252"/>
    </row>
    <row r="11" spans="1:13" ht="15" customHeight="1" thickBot="1">
      <c r="A11" s="362" t="s">
        <v>134</v>
      </c>
      <c r="B11" s="402" t="s">
        <v>677</v>
      </c>
      <c r="C11" s="400">
        <v>-6750.04</v>
      </c>
      <c r="D11" s="362" t="s">
        <v>1057</v>
      </c>
      <c r="E11" s="256">
        <f>SUM(C11:D11)</f>
        <v>-6750.04</v>
      </c>
      <c r="F11" s="257">
        <f>SUM(C9:C11)</f>
        <v>-29250.560000000001</v>
      </c>
      <c r="G11" s="258"/>
      <c r="H11" s="259"/>
      <c r="I11" s="258">
        <v>600644</v>
      </c>
      <c r="J11" s="260">
        <f>E11/1.16</f>
        <v>-5819</v>
      </c>
      <c r="K11" s="261">
        <f>J11*0.16</f>
        <v>-931.04</v>
      </c>
      <c r="L11" s="262"/>
      <c r="M11" s="252"/>
    </row>
    <row r="12" spans="1:13" ht="15" customHeight="1">
      <c r="A12" s="339" t="s">
        <v>136</v>
      </c>
      <c r="B12" s="346" t="s">
        <v>929</v>
      </c>
      <c r="C12" s="352">
        <v>1241.2</v>
      </c>
      <c r="D12" s="339" t="s">
        <v>1046</v>
      </c>
      <c r="E12" s="250"/>
      <c r="F12" s="275"/>
      <c r="G12" s="240"/>
      <c r="H12" s="241"/>
      <c r="I12" s="240"/>
      <c r="J12" s="243"/>
      <c r="K12" s="251"/>
      <c r="L12" s="252"/>
      <c r="M12" s="252"/>
    </row>
    <row r="13" spans="1:13" ht="15" customHeight="1">
      <c r="A13" s="339" t="s">
        <v>136</v>
      </c>
      <c r="B13" s="346" t="s">
        <v>930</v>
      </c>
      <c r="C13" s="352">
        <v>1241.2</v>
      </c>
      <c r="D13" s="339" t="s">
        <v>1046</v>
      </c>
      <c r="E13" s="250"/>
      <c r="F13" s="275"/>
      <c r="G13" s="240"/>
      <c r="H13" s="241"/>
      <c r="I13" s="240"/>
      <c r="J13" s="243"/>
      <c r="K13" s="251"/>
      <c r="L13" s="252"/>
      <c r="M13" s="252"/>
    </row>
    <row r="14" spans="1:13" ht="15" customHeight="1">
      <c r="A14" s="339" t="s">
        <v>136</v>
      </c>
      <c r="B14" s="346" t="s">
        <v>931</v>
      </c>
      <c r="C14" s="352">
        <v>1241.2</v>
      </c>
      <c r="D14" s="339" t="s">
        <v>1046</v>
      </c>
      <c r="E14" s="250"/>
      <c r="F14" s="275"/>
      <c r="G14" s="240"/>
      <c r="H14" s="241"/>
      <c r="I14" s="240"/>
      <c r="J14" s="243"/>
      <c r="K14" s="251"/>
      <c r="L14" s="252"/>
      <c r="M14" s="252"/>
    </row>
    <row r="15" spans="1:13" ht="15" customHeight="1">
      <c r="A15" s="339" t="s">
        <v>136</v>
      </c>
      <c r="B15" s="346" t="s">
        <v>932</v>
      </c>
      <c r="C15" s="352">
        <v>1241.2</v>
      </c>
      <c r="D15" s="339" t="s">
        <v>1046</v>
      </c>
      <c r="E15" s="250"/>
      <c r="F15" s="275"/>
      <c r="G15" s="240"/>
      <c r="H15" s="241"/>
      <c r="I15" s="240"/>
      <c r="J15" s="243"/>
      <c r="K15" s="251"/>
      <c r="L15" s="252"/>
      <c r="M15" s="252"/>
    </row>
    <row r="16" spans="1:13" ht="15" customHeight="1">
      <c r="A16" s="339" t="s">
        <v>136</v>
      </c>
      <c r="B16" s="346" t="s">
        <v>933</v>
      </c>
      <c r="C16" s="352">
        <v>1241.2</v>
      </c>
      <c r="D16" s="339" t="s">
        <v>1046</v>
      </c>
      <c r="E16" s="250"/>
      <c r="F16" s="275"/>
      <c r="G16" s="240"/>
      <c r="H16" s="241"/>
      <c r="I16" s="240"/>
      <c r="J16" s="243"/>
      <c r="K16" s="251"/>
      <c r="L16" s="252"/>
      <c r="M16" s="252"/>
    </row>
    <row r="17" spans="1:13" ht="15" customHeight="1">
      <c r="A17" s="339" t="s">
        <v>136</v>
      </c>
      <c r="B17" s="346" t="s">
        <v>934</v>
      </c>
      <c r="C17" s="352">
        <v>1241.2</v>
      </c>
      <c r="D17" s="339" t="s">
        <v>1046</v>
      </c>
      <c r="E17" s="250"/>
      <c r="F17" s="275"/>
      <c r="G17" s="240"/>
      <c r="H17" s="241"/>
      <c r="I17" s="240"/>
      <c r="J17" s="243"/>
      <c r="K17" s="251"/>
      <c r="L17" s="252"/>
      <c r="M17" s="252"/>
    </row>
    <row r="18" spans="1:13" ht="15" customHeight="1">
      <c r="A18" s="339" t="s">
        <v>136</v>
      </c>
      <c r="B18" s="346" t="s">
        <v>935</v>
      </c>
      <c r="C18" s="352">
        <v>1241.2</v>
      </c>
      <c r="D18" s="339" t="s">
        <v>1046</v>
      </c>
      <c r="E18" s="250"/>
      <c r="F18" s="275"/>
      <c r="G18" s="240"/>
      <c r="H18" s="241"/>
      <c r="I18" s="240"/>
      <c r="J18" s="243"/>
      <c r="K18" s="251"/>
      <c r="L18" s="252"/>
      <c r="M18" s="252"/>
    </row>
    <row r="19" spans="1:13" ht="15" customHeight="1">
      <c r="A19" s="339" t="s">
        <v>136</v>
      </c>
      <c r="B19" s="346" t="s">
        <v>936</v>
      </c>
      <c r="C19" s="352">
        <v>1241.2</v>
      </c>
      <c r="D19" s="339" t="s">
        <v>1046</v>
      </c>
      <c r="E19" s="250"/>
      <c r="F19" s="275"/>
      <c r="G19" s="240"/>
      <c r="H19" s="241"/>
      <c r="I19" s="240"/>
      <c r="J19" s="243"/>
      <c r="K19" s="251"/>
      <c r="L19" s="252"/>
      <c r="M19" s="252"/>
    </row>
    <row r="20" spans="1:13" ht="15" customHeight="1">
      <c r="A20" s="339" t="s">
        <v>136</v>
      </c>
      <c r="B20" s="346" t="s">
        <v>937</v>
      </c>
      <c r="C20" s="352">
        <v>1241.2</v>
      </c>
      <c r="D20" s="339" t="s">
        <v>1046</v>
      </c>
      <c r="E20" s="250"/>
      <c r="F20" s="275"/>
      <c r="G20" s="240"/>
      <c r="H20" s="241"/>
      <c r="I20" s="240"/>
      <c r="J20" s="243"/>
      <c r="K20" s="251"/>
      <c r="L20" s="252"/>
      <c r="M20" s="252"/>
    </row>
    <row r="21" spans="1:13" ht="15" customHeight="1">
      <c r="A21" s="339" t="s">
        <v>136</v>
      </c>
      <c r="B21" s="346" t="s">
        <v>938</v>
      </c>
      <c r="C21" s="352">
        <v>1241.2</v>
      </c>
      <c r="D21" s="339" t="s">
        <v>1046</v>
      </c>
      <c r="E21" s="250"/>
      <c r="F21" s="275"/>
      <c r="G21" s="240"/>
      <c r="H21" s="241"/>
      <c r="I21" s="240"/>
      <c r="J21" s="243"/>
      <c r="K21" s="251"/>
      <c r="L21" s="252"/>
      <c r="M21" s="252"/>
    </row>
    <row r="22" spans="1:13" ht="15" customHeight="1">
      <c r="A22" s="339" t="s">
        <v>136</v>
      </c>
      <c r="B22" s="346" t="s">
        <v>939</v>
      </c>
      <c r="C22" s="352">
        <v>1241.2</v>
      </c>
      <c r="D22" s="339" t="s">
        <v>1046</v>
      </c>
      <c r="E22" s="250"/>
      <c r="F22" s="275"/>
      <c r="G22" s="240"/>
      <c r="H22" s="241"/>
      <c r="I22" s="240"/>
      <c r="J22" s="243"/>
      <c r="K22" s="251"/>
      <c r="L22" s="252"/>
      <c r="M22" s="252"/>
    </row>
    <row r="23" spans="1:13" ht="15" customHeight="1">
      <c r="A23" s="339" t="s">
        <v>136</v>
      </c>
      <c r="B23" s="346" t="s">
        <v>940</v>
      </c>
      <c r="C23" s="352">
        <v>1241.2</v>
      </c>
      <c r="D23" s="339" t="s">
        <v>1046</v>
      </c>
      <c r="E23" s="250"/>
      <c r="F23" s="275"/>
      <c r="G23" s="240"/>
      <c r="H23" s="241"/>
      <c r="I23" s="240"/>
      <c r="J23" s="243"/>
      <c r="K23" s="251"/>
      <c r="L23" s="252"/>
      <c r="M23" s="252"/>
    </row>
    <row r="24" spans="1:13" ht="15" customHeight="1">
      <c r="A24" s="339" t="s">
        <v>136</v>
      </c>
      <c r="B24" s="346" t="s">
        <v>941</v>
      </c>
      <c r="C24" s="352">
        <v>1241.2</v>
      </c>
      <c r="D24" s="339" t="s">
        <v>1046</v>
      </c>
      <c r="E24" s="250"/>
      <c r="F24" s="275"/>
      <c r="G24" s="240"/>
      <c r="H24" s="241"/>
      <c r="I24" s="240"/>
      <c r="J24" s="243"/>
      <c r="K24" s="251"/>
      <c r="L24" s="252"/>
      <c r="M24" s="252"/>
    </row>
    <row r="25" spans="1:13" ht="15" customHeight="1">
      <c r="A25" s="339" t="s">
        <v>136</v>
      </c>
      <c r="B25" s="346" t="s">
        <v>942</v>
      </c>
      <c r="C25" s="352">
        <v>1241.2</v>
      </c>
      <c r="D25" s="339" t="s">
        <v>1046</v>
      </c>
      <c r="E25" s="250"/>
      <c r="F25" s="275"/>
      <c r="G25" s="240"/>
      <c r="H25" s="241"/>
      <c r="I25" s="240"/>
      <c r="J25" s="243"/>
      <c r="K25" s="251"/>
      <c r="L25" s="252"/>
      <c r="M25" s="252"/>
    </row>
    <row r="26" spans="1:13" ht="15" customHeight="1">
      <c r="A26" s="339" t="s">
        <v>136</v>
      </c>
      <c r="B26" s="346" t="s">
        <v>943</v>
      </c>
      <c r="C26" s="352">
        <v>1241.2</v>
      </c>
      <c r="D26" s="339" t="s">
        <v>1046</v>
      </c>
      <c r="E26" s="250"/>
      <c r="F26" s="275"/>
      <c r="G26" s="240"/>
      <c r="H26" s="241"/>
      <c r="I26" s="240"/>
      <c r="J26" s="243"/>
      <c r="K26" s="251"/>
      <c r="L26" s="252"/>
      <c r="M26" s="252"/>
    </row>
    <row r="27" spans="1:13" ht="15" customHeight="1">
      <c r="A27" s="339" t="s">
        <v>136</v>
      </c>
      <c r="B27" s="346" t="s">
        <v>944</v>
      </c>
      <c r="C27" s="352">
        <v>1241.2</v>
      </c>
      <c r="D27" s="339" t="s">
        <v>1046</v>
      </c>
      <c r="E27" s="269"/>
      <c r="F27" s="237"/>
      <c r="G27" s="240"/>
      <c r="H27" s="241"/>
      <c r="I27" s="240"/>
      <c r="J27" s="243"/>
      <c r="K27" s="251"/>
      <c r="L27" s="252"/>
      <c r="M27" s="252"/>
    </row>
    <row r="28" spans="1:13" ht="15" customHeight="1">
      <c r="A28" s="339" t="s">
        <v>134</v>
      </c>
      <c r="B28" s="346" t="s">
        <v>945</v>
      </c>
      <c r="C28" s="352">
        <v>1241.2</v>
      </c>
      <c r="D28" s="339" t="s">
        <v>1046</v>
      </c>
      <c r="E28" s="269"/>
      <c r="F28" s="237"/>
      <c r="G28" s="240"/>
      <c r="H28" s="241"/>
      <c r="I28" s="240"/>
      <c r="J28" s="243"/>
      <c r="K28" s="251"/>
      <c r="L28" s="252"/>
      <c r="M28" s="252"/>
    </row>
    <row r="29" spans="1:13" ht="15" customHeight="1">
      <c r="A29" s="339" t="s">
        <v>134</v>
      </c>
      <c r="B29" s="346" t="s">
        <v>946</v>
      </c>
      <c r="C29" s="352">
        <v>1241.2</v>
      </c>
      <c r="D29" s="339" t="s">
        <v>1046</v>
      </c>
      <c r="E29" s="269"/>
      <c r="F29" s="237"/>
      <c r="G29" s="240"/>
      <c r="H29" s="241"/>
      <c r="I29" s="240"/>
      <c r="J29" s="243"/>
      <c r="K29" s="251"/>
      <c r="L29" s="252"/>
      <c r="M29" s="252"/>
    </row>
    <row r="30" spans="1:13" ht="15" customHeight="1">
      <c r="A30" s="339" t="s">
        <v>134</v>
      </c>
      <c r="B30" s="413" t="s">
        <v>927</v>
      </c>
      <c r="C30" s="389">
        <v>1241.2</v>
      </c>
      <c r="D30" s="339" t="s">
        <v>1046</v>
      </c>
      <c r="E30" s="269"/>
      <c r="F30" s="237"/>
      <c r="G30" s="240"/>
      <c r="H30" s="241"/>
      <c r="I30" s="240"/>
      <c r="J30" s="243"/>
      <c r="K30" s="251"/>
      <c r="L30" s="252"/>
      <c r="M30" s="252"/>
    </row>
    <row r="31" spans="1:13" ht="15" customHeight="1" thickBot="1">
      <c r="A31" s="362" t="s">
        <v>136</v>
      </c>
      <c r="B31" s="412" t="s">
        <v>947</v>
      </c>
      <c r="C31" s="390">
        <v>1241.2</v>
      </c>
      <c r="D31" s="362" t="s">
        <v>1046</v>
      </c>
      <c r="E31" s="270"/>
      <c r="F31" s="257">
        <f>SUM(C12:C31)</f>
        <v>24824.000000000007</v>
      </c>
      <c r="G31" s="258"/>
      <c r="H31" s="259"/>
      <c r="I31" s="258">
        <v>803001</v>
      </c>
      <c r="J31" s="260">
        <f>F31/1.16</f>
        <v>21400.000000000007</v>
      </c>
      <c r="K31" s="261">
        <f>J31*0.16</f>
        <v>3424.0000000000014</v>
      </c>
      <c r="L31" s="262"/>
      <c r="M31" s="252"/>
    </row>
    <row r="32" spans="1:13" ht="15" customHeight="1">
      <c r="A32" s="339" t="s">
        <v>136</v>
      </c>
      <c r="B32" s="346" t="s">
        <v>948</v>
      </c>
      <c r="C32" s="352">
        <v>1241.2</v>
      </c>
      <c r="D32" s="339" t="s">
        <v>1049</v>
      </c>
      <c r="E32" s="269"/>
      <c r="F32" s="237"/>
      <c r="G32" s="240"/>
      <c r="H32" s="241"/>
      <c r="I32" s="240"/>
      <c r="J32" s="243"/>
      <c r="K32" s="251"/>
      <c r="L32" s="252"/>
      <c r="M32" s="252"/>
    </row>
    <row r="33" spans="1:13" ht="15" customHeight="1">
      <c r="A33" s="339" t="s">
        <v>141</v>
      </c>
      <c r="B33" s="346" t="s">
        <v>949</v>
      </c>
      <c r="C33" s="352">
        <v>1241.2</v>
      </c>
      <c r="D33" s="339" t="s">
        <v>1049</v>
      </c>
      <c r="E33" s="269"/>
      <c r="F33" s="275"/>
      <c r="G33" s="240"/>
      <c r="H33" s="241"/>
      <c r="I33" s="240"/>
      <c r="J33" s="243"/>
      <c r="K33" s="251"/>
      <c r="L33" s="252"/>
      <c r="M33" s="252"/>
    </row>
    <row r="34" spans="1:13" ht="15" customHeight="1">
      <c r="A34" s="339" t="s">
        <v>141</v>
      </c>
      <c r="B34" s="346" t="s">
        <v>951</v>
      </c>
      <c r="C34" s="352">
        <v>1241.2</v>
      </c>
      <c r="D34" s="339" t="s">
        <v>1049</v>
      </c>
      <c r="E34" s="250"/>
      <c r="F34" s="275"/>
      <c r="G34" s="240"/>
      <c r="H34" s="241"/>
      <c r="I34" s="240"/>
      <c r="J34" s="243"/>
      <c r="K34" s="251"/>
      <c r="L34" s="252"/>
      <c r="M34" s="252"/>
    </row>
    <row r="35" spans="1:13" ht="15" customHeight="1">
      <c r="A35" s="339" t="s">
        <v>141</v>
      </c>
      <c r="B35" s="346" t="s">
        <v>953</v>
      </c>
      <c r="C35" s="352">
        <v>1241.2</v>
      </c>
      <c r="D35" s="339" t="s">
        <v>1049</v>
      </c>
      <c r="E35" s="250"/>
      <c r="F35" s="275"/>
      <c r="G35" s="240"/>
      <c r="H35" s="241"/>
      <c r="I35" s="240"/>
      <c r="J35" s="243"/>
      <c r="K35" s="251"/>
      <c r="L35" s="252"/>
      <c r="M35" s="252"/>
    </row>
    <row r="36" spans="1:13" ht="15" customHeight="1">
      <c r="A36" s="339" t="s">
        <v>141</v>
      </c>
      <c r="B36" s="346" t="s">
        <v>954</v>
      </c>
      <c r="C36" s="352">
        <v>1241.2</v>
      </c>
      <c r="D36" s="339" t="s">
        <v>1049</v>
      </c>
      <c r="E36" s="250"/>
      <c r="F36" s="275"/>
      <c r="G36" s="240"/>
      <c r="H36" s="241"/>
      <c r="I36" s="240"/>
      <c r="J36" s="243"/>
      <c r="K36" s="251"/>
      <c r="L36" s="252"/>
      <c r="M36" s="252"/>
    </row>
    <row r="37" spans="1:13" ht="15" customHeight="1">
      <c r="A37" s="339" t="s">
        <v>141</v>
      </c>
      <c r="B37" s="346" t="s">
        <v>955</v>
      </c>
      <c r="C37" s="352">
        <v>1241.2</v>
      </c>
      <c r="D37" s="339" t="s">
        <v>1049</v>
      </c>
      <c r="E37" s="250"/>
      <c r="F37" s="237"/>
      <c r="G37" s="240"/>
      <c r="H37" s="241"/>
      <c r="I37" s="240"/>
      <c r="J37" s="243"/>
      <c r="K37" s="251"/>
      <c r="L37" s="252"/>
      <c r="M37" s="252"/>
    </row>
    <row r="38" spans="1:13" ht="15" customHeight="1">
      <c r="A38" s="339" t="s">
        <v>141</v>
      </c>
      <c r="B38" s="346" t="s">
        <v>956</v>
      </c>
      <c r="C38" s="352">
        <v>1241.2</v>
      </c>
      <c r="D38" s="339" t="s">
        <v>1049</v>
      </c>
      <c r="E38" s="269"/>
      <c r="F38" s="237"/>
      <c r="G38" s="240"/>
      <c r="H38" s="241"/>
      <c r="I38" s="240"/>
      <c r="J38" s="243"/>
      <c r="K38" s="251"/>
      <c r="L38" s="252"/>
      <c r="M38" s="252"/>
    </row>
    <row r="39" spans="1:13" ht="15" customHeight="1">
      <c r="A39" s="339" t="s">
        <v>141</v>
      </c>
      <c r="B39" s="346" t="s">
        <v>957</v>
      </c>
      <c r="C39" s="352">
        <v>1241.2</v>
      </c>
      <c r="D39" s="339" t="s">
        <v>1049</v>
      </c>
      <c r="E39" s="269"/>
      <c r="F39" s="275"/>
      <c r="G39" s="240"/>
      <c r="H39" s="241"/>
      <c r="I39" s="240"/>
      <c r="J39" s="243"/>
      <c r="K39" s="251"/>
      <c r="L39" s="252"/>
      <c r="M39" s="252"/>
    </row>
    <row r="40" spans="1:13" ht="15" customHeight="1">
      <c r="A40" s="339" t="s">
        <v>141</v>
      </c>
      <c r="B40" s="346" t="s">
        <v>958</v>
      </c>
      <c r="C40" s="352">
        <v>1241.2</v>
      </c>
      <c r="D40" s="339" t="s">
        <v>1049</v>
      </c>
      <c r="E40" s="269"/>
      <c r="F40" s="275"/>
      <c r="G40" s="240"/>
      <c r="H40" s="241"/>
      <c r="I40" s="240"/>
      <c r="J40" s="243"/>
      <c r="K40" s="251"/>
      <c r="L40" s="252"/>
      <c r="M40" s="252"/>
    </row>
    <row r="41" spans="1:13" ht="15" customHeight="1">
      <c r="A41" s="339" t="s">
        <v>141</v>
      </c>
      <c r="B41" s="346" t="s">
        <v>959</v>
      </c>
      <c r="C41" s="352">
        <v>1241.2</v>
      </c>
      <c r="D41" s="339" t="s">
        <v>1049</v>
      </c>
      <c r="E41" s="269"/>
      <c r="F41" s="275"/>
      <c r="G41" s="240"/>
      <c r="H41" s="241"/>
      <c r="I41" s="240"/>
      <c r="J41" s="243"/>
      <c r="K41" s="251"/>
      <c r="L41" s="252"/>
      <c r="M41" s="252"/>
    </row>
    <row r="42" spans="1:13" ht="15" customHeight="1">
      <c r="A42" s="339" t="s">
        <v>141</v>
      </c>
      <c r="B42" s="346" t="s">
        <v>960</v>
      </c>
      <c r="C42" s="352">
        <v>1241.2</v>
      </c>
      <c r="D42" s="339" t="s">
        <v>1049</v>
      </c>
      <c r="E42" s="269"/>
      <c r="F42" s="237"/>
      <c r="G42" s="240"/>
      <c r="H42" s="241"/>
      <c r="I42" s="240"/>
      <c r="J42" s="243"/>
      <c r="K42" s="251"/>
      <c r="L42" s="252"/>
      <c r="M42" s="252"/>
    </row>
    <row r="43" spans="1:13" ht="15" customHeight="1">
      <c r="A43" s="339" t="s">
        <v>141</v>
      </c>
      <c r="B43" s="346" t="s">
        <v>961</v>
      </c>
      <c r="C43" s="352">
        <v>1241.2</v>
      </c>
      <c r="D43" s="339" t="s">
        <v>1049</v>
      </c>
      <c r="E43" s="269"/>
      <c r="F43" s="237"/>
      <c r="G43" s="240"/>
      <c r="H43" s="241"/>
      <c r="I43" s="240"/>
      <c r="J43" s="243"/>
      <c r="K43" s="251"/>
      <c r="L43" s="252"/>
      <c r="M43" s="252"/>
    </row>
    <row r="44" spans="1:13" ht="15" customHeight="1">
      <c r="A44" s="339" t="s">
        <v>141</v>
      </c>
      <c r="B44" s="346" t="s">
        <v>962</v>
      </c>
      <c r="C44" s="352">
        <v>1241.2</v>
      </c>
      <c r="D44" s="339" t="s">
        <v>1049</v>
      </c>
      <c r="E44" s="269"/>
      <c r="F44" s="237"/>
      <c r="G44" s="240"/>
      <c r="H44" s="241"/>
      <c r="I44" s="240"/>
      <c r="J44" s="243"/>
      <c r="K44" s="251"/>
      <c r="L44" s="252"/>
      <c r="M44" s="252"/>
    </row>
    <row r="45" spans="1:13" ht="15" customHeight="1">
      <c r="A45" s="339" t="s">
        <v>141</v>
      </c>
      <c r="B45" s="346" t="s">
        <v>964</v>
      </c>
      <c r="C45" s="352">
        <v>1241.2</v>
      </c>
      <c r="D45" s="339" t="s">
        <v>1049</v>
      </c>
      <c r="E45" s="269"/>
      <c r="F45" s="237"/>
      <c r="G45" s="240"/>
      <c r="H45" s="241"/>
      <c r="I45" s="240"/>
      <c r="J45" s="243"/>
      <c r="K45" s="251"/>
      <c r="L45" s="252"/>
      <c r="M45" s="252"/>
    </row>
    <row r="46" spans="1:13" ht="15" customHeight="1">
      <c r="A46" s="339" t="s">
        <v>141</v>
      </c>
      <c r="B46" s="346" t="s">
        <v>966</v>
      </c>
      <c r="C46" s="352">
        <v>1241.2</v>
      </c>
      <c r="D46" s="339" t="s">
        <v>1049</v>
      </c>
      <c r="E46" s="269"/>
      <c r="F46" s="237"/>
      <c r="G46" s="240"/>
      <c r="H46" s="241"/>
      <c r="I46" s="240"/>
      <c r="J46" s="243"/>
      <c r="K46" s="251"/>
      <c r="L46" s="252"/>
      <c r="M46" s="252"/>
    </row>
    <row r="47" spans="1:13" ht="15" customHeight="1">
      <c r="A47" s="339" t="s">
        <v>141</v>
      </c>
      <c r="B47" s="346" t="s">
        <v>967</v>
      </c>
      <c r="C47" s="352">
        <v>1241.2</v>
      </c>
      <c r="D47" s="339" t="s">
        <v>1049</v>
      </c>
      <c r="E47" s="269"/>
      <c r="F47" s="237"/>
      <c r="G47" s="240"/>
      <c r="H47" s="241"/>
      <c r="I47" s="240"/>
      <c r="J47" s="243"/>
      <c r="K47" s="251"/>
      <c r="L47" s="252"/>
      <c r="M47" s="252"/>
    </row>
    <row r="48" spans="1:13" ht="15" customHeight="1">
      <c r="A48" s="339" t="s">
        <v>141</v>
      </c>
      <c r="B48" s="346" t="s">
        <v>968</v>
      </c>
      <c r="C48" s="352">
        <v>1241.2</v>
      </c>
      <c r="D48" s="339" t="s">
        <v>1049</v>
      </c>
      <c r="E48" s="269"/>
      <c r="F48" s="275"/>
      <c r="G48" s="240"/>
      <c r="H48" s="241"/>
      <c r="I48" s="240"/>
      <c r="J48" s="243"/>
      <c r="K48" s="251"/>
      <c r="L48" s="252"/>
      <c r="M48" s="252"/>
    </row>
    <row r="49" spans="1:13" ht="15" customHeight="1">
      <c r="A49" s="339" t="s">
        <v>141</v>
      </c>
      <c r="B49" s="346" t="s">
        <v>969</v>
      </c>
      <c r="C49" s="352">
        <v>1241.2</v>
      </c>
      <c r="D49" s="339" t="s">
        <v>1049</v>
      </c>
      <c r="E49" s="250"/>
      <c r="F49" s="275"/>
      <c r="G49" s="240"/>
      <c r="H49" s="241"/>
      <c r="I49" s="240"/>
      <c r="J49" s="243"/>
      <c r="K49" s="251"/>
      <c r="L49" s="252"/>
      <c r="M49" s="252"/>
    </row>
    <row r="50" spans="1:13" ht="15" customHeight="1">
      <c r="A50" s="339" t="s">
        <v>141</v>
      </c>
      <c r="B50" s="346" t="s">
        <v>970</v>
      </c>
      <c r="C50" s="352">
        <v>1241.2</v>
      </c>
      <c r="D50" s="339" t="s">
        <v>1049</v>
      </c>
      <c r="E50" s="250"/>
      <c r="F50" s="275"/>
      <c r="G50" s="240"/>
      <c r="H50" s="241"/>
      <c r="I50" s="240"/>
      <c r="J50" s="243"/>
      <c r="K50" s="251"/>
      <c r="L50" s="252"/>
      <c r="M50" s="252"/>
    </row>
    <row r="51" spans="1:13" ht="15" customHeight="1" thickBot="1">
      <c r="A51" s="362" t="s">
        <v>141</v>
      </c>
      <c r="B51" s="412" t="s">
        <v>971</v>
      </c>
      <c r="C51" s="390">
        <v>1241.2</v>
      </c>
      <c r="D51" s="362" t="s">
        <v>1049</v>
      </c>
      <c r="E51" s="256"/>
      <c r="F51" s="257">
        <f>SUM(C32:C51)</f>
        <v>24824.000000000007</v>
      </c>
      <c r="G51" s="258"/>
      <c r="H51" s="259"/>
      <c r="I51" s="258">
        <v>803001</v>
      </c>
      <c r="J51" s="260">
        <f>F51/1.16</f>
        <v>21400.000000000007</v>
      </c>
      <c r="K51" s="261">
        <f>J51*0.16</f>
        <v>3424.0000000000014</v>
      </c>
      <c r="L51" s="262"/>
      <c r="M51" s="252"/>
    </row>
    <row r="52" spans="1:13" ht="15" customHeight="1">
      <c r="A52" s="339" t="s">
        <v>370</v>
      </c>
      <c r="B52" s="346" t="s">
        <v>950</v>
      </c>
      <c r="C52" s="352">
        <v>1241.2</v>
      </c>
      <c r="D52" s="339" t="s">
        <v>1050</v>
      </c>
      <c r="E52" s="250"/>
      <c r="F52" s="275"/>
      <c r="G52" s="240"/>
      <c r="H52" s="241"/>
      <c r="I52" s="240"/>
      <c r="J52" s="243"/>
      <c r="K52" s="251"/>
      <c r="L52" s="252"/>
      <c r="M52" s="252"/>
    </row>
    <row r="53" spans="1:13" ht="15" customHeight="1">
      <c r="A53" s="339" t="s">
        <v>370</v>
      </c>
      <c r="B53" s="346" t="s">
        <v>952</v>
      </c>
      <c r="C53" s="352">
        <v>1241.2</v>
      </c>
      <c r="D53" s="339" t="s">
        <v>1050</v>
      </c>
      <c r="E53" s="250"/>
      <c r="F53" s="275"/>
      <c r="G53" s="240"/>
      <c r="H53" s="241"/>
      <c r="I53" s="240"/>
      <c r="J53" s="243"/>
      <c r="K53" s="251"/>
      <c r="L53" s="252"/>
      <c r="M53" s="252"/>
    </row>
    <row r="54" spans="1:13" ht="15" customHeight="1">
      <c r="A54" s="339" t="s">
        <v>136</v>
      </c>
      <c r="B54" s="346" t="s">
        <v>965</v>
      </c>
      <c r="C54" s="352">
        <v>1241.2</v>
      </c>
      <c r="D54" s="339" t="s">
        <v>1050</v>
      </c>
      <c r="E54" s="250">
        <f>SUM(C52:C54)</f>
        <v>3723.6000000000004</v>
      </c>
      <c r="F54" s="275"/>
      <c r="G54" s="240"/>
      <c r="H54" s="241"/>
      <c r="I54" s="240">
        <v>803001</v>
      </c>
      <c r="J54" s="243">
        <f>E54/1.16</f>
        <v>3210.0000000000005</v>
      </c>
      <c r="K54" s="251">
        <f>J54*0.16</f>
        <v>513.60000000000014</v>
      </c>
      <c r="L54" s="252"/>
      <c r="M54" s="252"/>
    </row>
    <row r="55" spans="1:13" ht="15" customHeight="1">
      <c r="A55" s="339" t="s">
        <v>141</v>
      </c>
      <c r="B55" t="s">
        <v>528</v>
      </c>
      <c r="C55" s="353">
        <v>6299.96</v>
      </c>
      <c r="D55" s="339" t="s">
        <v>1050</v>
      </c>
      <c r="E55" s="250"/>
      <c r="F55" s="275"/>
      <c r="G55" s="240"/>
      <c r="H55" s="241"/>
      <c r="I55" s="240"/>
      <c r="J55" s="243"/>
      <c r="K55" s="251"/>
      <c r="L55" s="252"/>
      <c r="M55" s="252"/>
    </row>
    <row r="56" spans="1:13" ht="15" customHeight="1">
      <c r="A56" s="339" t="s">
        <v>141</v>
      </c>
      <c r="B56" t="s">
        <v>776</v>
      </c>
      <c r="C56" s="353">
        <v>6299.96</v>
      </c>
      <c r="D56" s="339" t="s">
        <v>1050</v>
      </c>
      <c r="E56" s="250"/>
      <c r="F56" s="237"/>
      <c r="G56" s="240"/>
      <c r="H56" s="241"/>
      <c r="I56" s="240"/>
      <c r="J56" s="243"/>
      <c r="K56" s="251"/>
      <c r="L56" s="252"/>
      <c r="M56" s="252"/>
    </row>
    <row r="57" spans="1:13" ht="15" customHeight="1">
      <c r="A57" s="339" t="s">
        <v>141</v>
      </c>
      <c r="B57" t="s">
        <v>538</v>
      </c>
      <c r="C57" s="353">
        <v>6299.96</v>
      </c>
      <c r="D57" s="339" t="s">
        <v>1050</v>
      </c>
      <c r="E57" s="250">
        <f>SUM(C55:C57)</f>
        <v>18899.88</v>
      </c>
      <c r="F57" s="237"/>
      <c r="G57" s="240"/>
      <c r="H57" s="241"/>
      <c r="I57" s="240">
        <v>600684</v>
      </c>
      <c r="J57" s="243">
        <f>E57/1.16</f>
        <v>16293.000000000002</v>
      </c>
      <c r="K57" s="251">
        <f>J57*0.16</f>
        <v>2606.8800000000006</v>
      </c>
      <c r="L57" s="252"/>
      <c r="M57" s="252"/>
    </row>
    <row r="58" spans="1:13" ht="15" customHeight="1">
      <c r="A58" s="339" t="s">
        <v>136</v>
      </c>
      <c r="B58" t="s">
        <v>648</v>
      </c>
      <c r="C58" s="353">
        <v>9000.44</v>
      </c>
      <c r="D58" s="339" t="s">
        <v>1050</v>
      </c>
      <c r="E58" s="250"/>
      <c r="F58" s="275"/>
      <c r="G58" s="240"/>
      <c r="H58" s="241"/>
      <c r="I58" s="240"/>
      <c r="J58" s="243"/>
      <c r="K58" s="251"/>
      <c r="L58" s="252"/>
      <c r="M58" s="252"/>
    </row>
    <row r="59" spans="1:13" ht="15" customHeight="1">
      <c r="A59" s="339" t="s">
        <v>136</v>
      </c>
      <c r="B59" s="341" t="s">
        <v>963</v>
      </c>
      <c r="C59" s="353">
        <v>9000.44</v>
      </c>
      <c r="D59" s="339" t="s">
        <v>1050</v>
      </c>
      <c r="E59" s="250"/>
      <c r="F59" s="275"/>
      <c r="G59" s="240"/>
      <c r="H59" s="241"/>
      <c r="I59" s="240"/>
      <c r="J59" s="243"/>
      <c r="K59" s="251"/>
      <c r="L59" s="252"/>
      <c r="M59" s="252"/>
    </row>
    <row r="60" spans="1:13" ht="15" customHeight="1">
      <c r="A60" s="339" t="s">
        <v>136</v>
      </c>
      <c r="B60" s="341" t="s">
        <v>936</v>
      </c>
      <c r="C60" s="353">
        <v>9000.44</v>
      </c>
      <c r="D60" s="339" t="s">
        <v>1050</v>
      </c>
      <c r="E60" s="269"/>
      <c r="F60" s="237"/>
      <c r="G60" s="240"/>
      <c r="H60" s="241"/>
      <c r="I60" s="240"/>
      <c r="J60" s="243"/>
      <c r="K60" s="251"/>
      <c r="L60" s="252"/>
      <c r="M60" s="252"/>
    </row>
    <row r="61" spans="1:13" ht="15" customHeight="1">
      <c r="A61" s="339" t="s">
        <v>136</v>
      </c>
      <c r="B61" s="414" t="s">
        <v>944</v>
      </c>
      <c r="C61" s="382">
        <v>9000.44</v>
      </c>
      <c r="D61" s="339" t="s">
        <v>1050</v>
      </c>
      <c r="E61" s="269"/>
      <c r="F61" s="237"/>
      <c r="G61" s="240"/>
      <c r="H61" s="241"/>
      <c r="I61" s="240"/>
      <c r="J61" s="243"/>
      <c r="K61" s="251"/>
      <c r="L61" s="252"/>
      <c r="M61" s="252"/>
    </row>
    <row r="62" spans="1:13" ht="15" customHeight="1" thickBot="1">
      <c r="A62" s="362" t="s">
        <v>136</v>
      </c>
      <c r="B62" s="415" t="s">
        <v>927</v>
      </c>
      <c r="C62" s="363">
        <v>9000.44</v>
      </c>
      <c r="D62" s="362" t="s">
        <v>1050</v>
      </c>
      <c r="E62" s="270">
        <f>SUM(C58:C62)</f>
        <v>45002.200000000004</v>
      </c>
      <c r="F62" s="257">
        <f>SUM(E52:E62)</f>
        <v>67625.680000000008</v>
      </c>
      <c r="G62" s="258"/>
      <c r="H62" s="259"/>
      <c r="I62" s="258">
        <v>600640</v>
      </c>
      <c r="J62" s="260">
        <f>E62/1.16</f>
        <v>38795.000000000007</v>
      </c>
      <c r="K62" s="261">
        <f>J62*0.16</f>
        <v>6207.2000000000016</v>
      </c>
      <c r="L62" s="262"/>
      <c r="M62" s="252"/>
    </row>
    <row r="63" spans="1:13" ht="15" customHeight="1">
      <c r="A63" s="339" t="s">
        <v>383</v>
      </c>
      <c r="B63" s="346" t="s">
        <v>972</v>
      </c>
      <c r="C63" s="352">
        <v>1241.2</v>
      </c>
      <c r="D63" s="339" t="s">
        <v>1052</v>
      </c>
      <c r="E63" s="269"/>
      <c r="F63" s="237"/>
      <c r="G63" s="240"/>
      <c r="H63" s="241"/>
      <c r="I63" s="240"/>
      <c r="J63" s="243"/>
      <c r="K63" s="251"/>
      <c r="L63" s="252"/>
      <c r="M63" s="252"/>
    </row>
    <row r="64" spans="1:13" ht="15" customHeight="1">
      <c r="A64" s="339" t="s">
        <v>136</v>
      </c>
      <c r="B64" s="346" t="s">
        <v>975</v>
      </c>
      <c r="C64" s="352">
        <v>1241.2</v>
      </c>
      <c r="D64" s="339" t="s">
        <v>1052</v>
      </c>
      <c r="E64" s="269"/>
      <c r="F64" s="275"/>
      <c r="G64" s="240"/>
      <c r="H64" s="241"/>
      <c r="I64" s="240"/>
      <c r="J64" s="243"/>
      <c r="K64" s="251"/>
      <c r="L64" s="252"/>
      <c r="M64" s="252"/>
    </row>
    <row r="65" spans="1:13" ht="15" customHeight="1">
      <c r="A65" s="339" t="s">
        <v>242</v>
      </c>
      <c r="B65" s="346" t="s">
        <v>976</v>
      </c>
      <c r="C65" s="352">
        <v>1241.2</v>
      </c>
      <c r="D65" s="339" t="s">
        <v>1052</v>
      </c>
      <c r="E65" s="269"/>
      <c r="F65" s="275"/>
      <c r="G65" s="240"/>
      <c r="H65" s="241"/>
      <c r="I65" s="240"/>
      <c r="J65" s="243"/>
      <c r="K65" s="251"/>
      <c r="L65" s="252"/>
      <c r="M65" s="252"/>
    </row>
    <row r="66" spans="1:13" ht="15" customHeight="1">
      <c r="A66" s="339" t="s">
        <v>136</v>
      </c>
      <c r="B66" s="346" t="s">
        <v>977</v>
      </c>
      <c r="C66" s="352">
        <v>1241.2</v>
      </c>
      <c r="D66" s="339" t="s">
        <v>1052</v>
      </c>
      <c r="E66" s="269"/>
      <c r="F66" s="275"/>
      <c r="G66" s="240"/>
      <c r="H66" s="241"/>
      <c r="I66" s="240"/>
      <c r="J66" s="243"/>
      <c r="K66" s="251"/>
      <c r="L66" s="252"/>
      <c r="M66" s="252"/>
    </row>
    <row r="67" spans="1:13" ht="15" customHeight="1">
      <c r="A67" s="339" t="s">
        <v>136</v>
      </c>
      <c r="B67" s="346" t="s">
        <v>978</v>
      </c>
      <c r="C67" s="352">
        <v>1241.2</v>
      </c>
      <c r="D67" s="339" t="s">
        <v>1052</v>
      </c>
      <c r="E67" s="250"/>
      <c r="F67" s="275"/>
      <c r="G67" s="240"/>
      <c r="H67" s="241"/>
      <c r="I67" s="240"/>
      <c r="J67" s="243"/>
      <c r="K67" s="251"/>
      <c r="L67" s="252"/>
      <c r="M67" s="252"/>
    </row>
    <row r="68" spans="1:13" ht="15" customHeight="1">
      <c r="A68" s="339" t="s">
        <v>242</v>
      </c>
      <c r="B68" s="346" t="s">
        <v>979</v>
      </c>
      <c r="C68" s="352">
        <v>1241.2</v>
      </c>
      <c r="D68" s="339" t="s">
        <v>1052</v>
      </c>
      <c r="E68" s="250"/>
      <c r="F68" s="275"/>
      <c r="G68" s="240"/>
      <c r="H68" s="241"/>
      <c r="I68" s="240"/>
      <c r="J68" s="243"/>
      <c r="K68" s="251"/>
      <c r="L68" s="252"/>
      <c r="M68" s="252"/>
    </row>
    <row r="69" spans="1:13" ht="15" customHeight="1">
      <c r="A69" s="339" t="s">
        <v>136</v>
      </c>
      <c r="B69" s="346" t="s">
        <v>980</v>
      </c>
      <c r="C69" s="352">
        <v>1241.2</v>
      </c>
      <c r="D69" s="339" t="s">
        <v>1052</v>
      </c>
      <c r="E69" s="250"/>
      <c r="F69" s="275"/>
      <c r="G69" s="240"/>
      <c r="H69" s="241"/>
      <c r="I69" s="240"/>
      <c r="J69" s="243"/>
      <c r="K69" s="251"/>
      <c r="L69" s="252"/>
      <c r="M69" s="252"/>
    </row>
    <row r="70" spans="1:13" ht="15" customHeight="1">
      <c r="A70" s="339" t="s">
        <v>136</v>
      </c>
      <c r="B70" s="346" t="s">
        <v>981</v>
      </c>
      <c r="C70" s="352">
        <v>1241.2</v>
      </c>
      <c r="D70" s="339" t="s">
        <v>1052</v>
      </c>
      <c r="E70" s="250">
        <f>SUM(C63:C70)</f>
        <v>9929.6</v>
      </c>
      <c r="F70" s="275"/>
      <c r="G70" s="240"/>
      <c r="H70" s="241"/>
      <c r="I70" s="240">
        <v>803001</v>
      </c>
      <c r="J70" s="243">
        <f>E70/1.16</f>
        <v>8560</v>
      </c>
      <c r="K70" s="251">
        <f>J70*0.16</f>
        <v>1369.6000000000001</v>
      </c>
      <c r="L70" s="252"/>
      <c r="M70" s="252"/>
    </row>
    <row r="71" spans="1:13" ht="15" customHeight="1" thickBot="1">
      <c r="A71" s="362" t="s">
        <v>134</v>
      </c>
      <c r="B71" s="416" t="s">
        <v>973</v>
      </c>
      <c r="C71" s="363">
        <v>11999.04</v>
      </c>
      <c r="D71" s="362" t="s">
        <v>1052</v>
      </c>
      <c r="E71" s="256">
        <f>SUM(C71:D71)</f>
        <v>11999.04</v>
      </c>
      <c r="F71" s="257">
        <f>SUM(E64:E71)</f>
        <v>21928.639999999999</v>
      </c>
      <c r="G71" s="258"/>
      <c r="H71" s="259"/>
      <c r="I71" s="258">
        <v>600644</v>
      </c>
      <c r="J71" s="260">
        <f>E71/1.16</f>
        <v>10344.000000000002</v>
      </c>
      <c r="K71" s="261">
        <f>J71*0.16</f>
        <v>1655.0400000000004</v>
      </c>
      <c r="L71" s="262"/>
      <c r="M71" s="252"/>
    </row>
    <row r="72" spans="1:13" ht="15" customHeight="1">
      <c r="A72" s="339" t="s">
        <v>141</v>
      </c>
      <c r="B72" s="341" t="s">
        <v>95</v>
      </c>
      <c r="C72" s="353">
        <v>6299.96</v>
      </c>
      <c r="D72" s="339" t="s">
        <v>1053</v>
      </c>
      <c r="E72" s="250">
        <f>SUM(C72:D72)</f>
        <v>6299.96</v>
      </c>
      <c r="F72" s="275"/>
      <c r="G72" s="240"/>
      <c r="H72" s="241"/>
      <c r="I72" s="240">
        <v>600684</v>
      </c>
      <c r="J72" s="271">
        <f>E72/1.16</f>
        <v>5431</v>
      </c>
      <c r="K72" s="272">
        <f>J72*0.16</f>
        <v>868.96</v>
      </c>
      <c r="L72" s="252"/>
      <c r="M72" s="252"/>
    </row>
    <row r="73" spans="1:13" ht="15" customHeight="1">
      <c r="A73" s="339" t="s">
        <v>134</v>
      </c>
      <c r="B73" s="341" t="s">
        <v>982</v>
      </c>
      <c r="C73" s="353">
        <v>6750.04</v>
      </c>
      <c r="D73" s="339" t="s">
        <v>1053</v>
      </c>
      <c r="E73" s="250"/>
      <c r="F73" s="275"/>
      <c r="G73" s="240"/>
      <c r="H73" s="241"/>
      <c r="I73" s="240"/>
      <c r="J73" s="243"/>
      <c r="K73" s="251"/>
      <c r="L73" s="252"/>
      <c r="M73" s="252"/>
    </row>
    <row r="74" spans="1:13" ht="15" customHeight="1">
      <c r="A74" s="339" t="s">
        <v>134</v>
      </c>
      <c r="B74" s="341" t="s">
        <v>677</v>
      </c>
      <c r="C74" s="353">
        <v>6750.04</v>
      </c>
      <c r="D74" s="339" t="s">
        <v>1053</v>
      </c>
      <c r="E74" s="250">
        <f>SUM(C73:C74)</f>
        <v>13500.08</v>
      </c>
      <c r="F74" s="275"/>
      <c r="G74" s="240"/>
      <c r="H74" s="241"/>
      <c r="I74" s="240">
        <v>600644</v>
      </c>
      <c r="J74" s="243">
        <f>E74/1.16</f>
        <v>11638</v>
      </c>
      <c r="K74" s="251">
        <f>J74*0.16</f>
        <v>1862.08</v>
      </c>
      <c r="L74" s="252"/>
      <c r="M74" s="252"/>
    </row>
    <row r="75" spans="1:13" ht="15" customHeight="1">
      <c r="A75" s="339" t="s">
        <v>136</v>
      </c>
      <c r="B75" s="341" t="s">
        <v>938</v>
      </c>
      <c r="C75" s="353">
        <v>9000.44</v>
      </c>
      <c r="D75" s="339" t="s">
        <v>1053</v>
      </c>
      <c r="E75" s="250"/>
      <c r="F75" s="275"/>
      <c r="G75" s="240"/>
      <c r="H75" s="241"/>
      <c r="I75" s="240"/>
      <c r="J75" s="243"/>
      <c r="K75" s="251"/>
      <c r="L75" s="252"/>
      <c r="M75" s="252"/>
    </row>
    <row r="76" spans="1:13" ht="15" customHeight="1" thickBot="1">
      <c r="A76" s="362" t="s">
        <v>136</v>
      </c>
      <c r="B76" s="415" t="s">
        <v>933</v>
      </c>
      <c r="C76" s="363">
        <v>9000.44</v>
      </c>
      <c r="D76" s="362" t="s">
        <v>1053</v>
      </c>
      <c r="E76" s="270">
        <f>SUM(C75:C76)</f>
        <v>18000.88</v>
      </c>
      <c r="F76" s="257">
        <f>SUM(E72:E76)</f>
        <v>37800.92</v>
      </c>
      <c r="G76" s="258"/>
      <c r="H76" s="259"/>
      <c r="I76" s="258">
        <v>600640</v>
      </c>
      <c r="J76" s="260">
        <f>E76/1.16</f>
        <v>15518.000000000002</v>
      </c>
      <c r="K76" s="261">
        <f>J76*0.16</f>
        <v>2482.8800000000006</v>
      </c>
      <c r="L76" s="262"/>
      <c r="M76" s="252"/>
    </row>
    <row r="77" spans="1:13" ht="15" customHeight="1">
      <c r="A77" s="339" t="s">
        <v>383</v>
      </c>
      <c r="B77" t="s">
        <v>972</v>
      </c>
      <c r="C77" s="353">
        <v>5032.08</v>
      </c>
      <c r="D77" s="339" t="s">
        <v>1056</v>
      </c>
      <c r="E77" s="269"/>
      <c r="F77" s="237"/>
      <c r="G77" s="240"/>
      <c r="H77" s="241"/>
      <c r="I77" s="417"/>
      <c r="J77" s="271"/>
      <c r="K77" s="272"/>
      <c r="L77" s="252"/>
      <c r="M77" s="252"/>
    </row>
    <row r="78" spans="1:13" ht="15" customHeight="1">
      <c r="A78" s="339" t="s">
        <v>383</v>
      </c>
      <c r="B78" s="341" t="s">
        <v>674</v>
      </c>
      <c r="C78" s="353">
        <v>5032.08</v>
      </c>
      <c r="D78" s="339" t="s">
        <v>1056</v>
      </c>
      <c r="E78" s="269">
        <f>SUM(C77:C78)</f>
        <v>10064.16</v>
      </c>
      <c r="F78" s="275"/>
      <c r="G78" s="240"/>
      <c r="H78" s="241"/>
      <c r="I78" s="240">
        <v>600606</v>
      </c>
      <c r="J78" s="243">
        <f>E78/1.16</f>
        <v>8676</v>
      </c>
      <c r="K78" s="251">
        <f>J78*0.16</f>
        <v>1388.16</v>
      </c>
      <c r="L78" s="252"/>
      <c r="M78" s="252"/>
    </row>
    <row r="79" spans="1:13" ht="15" customHeight="1">
      <c r="A79" s="339" t="s">
        <v>134</v>
      </c>
      <c r="B79" s="341" t="s">
        <v>985</v>
      </c>
      <c r="C79" s="353">
        <v>6750.04</v>
      </c>
      <c r="D79" s="339" t="s">
        <v>1056</v>
      </c>
      <c r="E79" s="269">
        <f>SUM(C79)</f>
        <v>6750.04</v>
      </c>
      <c r="F79" s="237"/>
      <c r="G79" s="240"/>
      <c r="H79" s="241"/>
      <c r="I79" s="240">
        <v>600644</v>
      </c>
      <c r="J79" s="243">
        <f>E79/1.16</f>
        <v>5819</v>
      </c>
      <c r="K79" s="251">
        <f>J79*0.16</f>
        <v>931.04</v>
      </c>
      <c r="L79" s="252"/>
      <c r="M79" s="252"/>
    </row>
    <row r="80" spans="1:13" ht="15" customHeight="1">
      <c r="A80" s="339" t="s">
        <v>136</v>
      </c>
      <c r="B80" s="341" t="s">
        <v>790</v>
      </c>
      <c r="C80" s="353">
        <v>9000.44</v>
      </c>
      <c r="D80" s="339" t="s">
        <v>1056</v>
      </c>
      <c r="E80" s="269"/>
      <c r="F80" s="237"/>
      <c r="G80" s="240"/>
      <c r="H80" s="241"/>
      <c r="I80" s="240"/>
      <c r="J80" s="243"/>
      <c r="K80" s="251"/>
      <c r="L80" s="252"/>
      <c r="M80" s="252"/>
    </row>
    <row r="81" spans="1:13" ht="15" customHeight="1">
      <c r="A81" s="339" t="s">
        <v>136</v>
      </c>
      <c r="B81" s="341" t="s">
        <v>927</v>
      </c>
      <c r="C81" s="353">
        <v>9000.44</v>
      </c>
      <c r="D81" s="339" t="s">
        <v>1056</v>
      </c>
      <c r="E81" s="269"/>
      <c r="F81" s="237"/>
      <c r="G81" s="240"/>
      <c r="H81" s="241"/>
      <c r="I81" s="240"/>
      <c r="J81" s="243"/>
      <c r="K81" s="251"/>
      <c r="L81" s="252"/>
      <c r="M81" s="252"/>
    </row>
    <row r="82" spans="1:13" ht="15" customHeight="1">
      <c r="A82" s="339" t="s">
        <v>136</v>
      </c>
      <c r="B82" s="341" t="s">
        <v>490</v>
      </c>
      <c r="C82" s="353">
        <v>13500.08</v>
      </c>
      <c r="D82" s="339" t="s">
        <v>1056</v>
      </c>
      <c r="E82" s="269">
        <f>SUM(C80:C82)</f>
        <v>31500.959999999999</v>
      </c>
      <c r="F82" s="237"/>
      <c r="G82" s="240"/>
      <c r="H82" s="241"/>
      <c r="I82" s="240">
        <v>600640</v>
      </c>
      <c r="J82" s="243">
        <f>E82/1.16</f>
        <v>27156</v>
      </c>
      <c r="K82" s="251">
        <f>J82*0.16</f>
        <v>4344.96</v>
      </c>
      <c r="L82" s="252"/>
      <c r="M82" s="252"/>
    </row>
    <row r="83" spans="1:13" ht="15" customHeight="1" thickBot="1">
      <c r="A83" s="362" t="s">
        <v>390</v>
      </c>
      <c r="B83" s="415" t="s">
        <v>986</v>
      </c>
      <c r="C83" s="363">
        <v>35999.440000000002</v>
      </c>
      <c r="D83" s="362" t="s">
        <v>1056</v>
      </c>
      <c r="E83" s="270">
        <f>SUM(C83)</f>
        <v>35999.440000000002</v>
      </c>
      <c r="F83" s="257">
        <f>SUM(E77:E83)</f>
        <v>84314.6</v>
      </c>
      <c r="G83" s="258"/>
      <c r="H83" s="259"/>
      <c r="I83" s="258">
        <v>600623</v>
      </c>
      <c r="J83" s="260">
        <f>E83/1.16</f>
        <v>31034.000000000004</v>
      </c>
      <c r="K83" s="261">
        <f>J83*0.16</f>
        <v>4965.4400000000005</v>
      </c>
      <c r="L83" s="262"/>
      <c r="M83" s="252"/>
    </row>
    <row r="84" spans="1:13" ht="15" customHeight="1">
      <c r="A84" s="339" t="s">
        <v>134</v>
      </c>
      <c r="B84" t="s">
        <v>805</v>
      </c>
      <c r="C84" s="353">
        <v>6750.04</v>
      </c>
      <c r="D84" s="339" t="s">
        <v>1047</v>
      </c>
      <c r="E84" s="269">
        <f>SUM(C84:D84)</f>
        <v>6750.04</v>
      </c>
      <c r="F84" s="237"/>
      <c r="G84" s="240"/>
      <c r="H84" s="241"/>
      <c r="I84" s="240">
        <v>600644</v>
      </c>
      <c r="J84" s="271">
        <f>E84/1.16</f>
        <v>5819</v>
      </c>
      <c r="K84" s="272">
        <f>J84*0.16</f>
        <v>931.04</v>
      </c>
      <c r="L84" s="252"/>
      <c r="M84" s="252"/>
    </row>
    <row r="85" spans="1:13" ht="15" customHeight="1" thickBot="1">
      <c r="A85" s="362" t="s">
        <v>136</v>
      </c>
      <c r="B85" s="415" t="s">
        <v>57</v>
      </c>
      <c r="C85" s="363">
        <v>9000.44</v>
      </c>
      <c r="D85" s="362" t="s">
        <v>1047</v>
      </c>
      <c r="E85" s="270">
        <f>SUM(C85)</f>
        <v>9000.44</v>
      </c>
      <c r="F85" s="257">
        <f>SUM(E84:E85)</f>
        <v>15750.48</v>
      </c>
      <c r="G85" s="258"/>
      <c r="H85" s="259"/>
      <c r="I85" s="258">
        <v>600640</v>
      </c>
      <c r="J85" s="260">
        <f>E85/1.16</f>
        <v>7759.0000000000009</v>
      </c>
      <c r="K85" s="261">
        <f>J85*0.16</f>
        <v>1241.4400000000003</v>
      </c>
      <c r="L85" s="262"/>
      <c r="M85" s="252"/>
    </row>
    <row r="86" spans="1:13" ht="15" customHeight="1">
      <c r="A86" s="51" t="s">
        <v>987</v>
      </c>
      <c r="B86" s="51"/>
      <c r="C86" s="379">
        <v>928000</v>
      </c>
      <c r="D86" s="339" t="s">
        <v>1054</v>
      </c>
      <c r="E86" s="269"/>
      <c r="F86" s="275">
        <f>SUM(C86:E86)</f>
        <v>928000</v>
      </c>
      <c r="G86" s="240"/>
      <c r="H86" s="241"/>
      <c r="I86" s="240">
        <v>803001</v>
      </c>
      <c r="J86" s="243">
        <f>F86/1.16</f>
        <v>800000</v>
      </c>
      <c r="K86" s="251">
        <f>J86*0.16</f>
        <v>128000</v>
      </c>
      <c r="L86" s="252"/>
      <c r="M86" s="252"/>
    </row>
    <row r="87" spans="1:13" ht="15" customHeight="1">
      <c r="A87" s="273"/>
      <c r="B87" s="277"/>
      <c r="C87" s="250"/>
      <c r="D87" s="273"/>
      <c r="E87" s="269"/>
      <c r="F87" s="275"/>
      <c r="G87" s="240"/>
      <c r="H87" s="241"/>
      <c r="I87" s="240"/>
      <c r="J87" s="243"/>
      <c r="K87" s="251"/>
      <c r="L87" s="252"/>
      <c r="M87" s="252"/>
    </row>
    <row r="88" spans="1:13" ht="15" customHeight="1">
      <c r="A88" s="325"/>
      <c r="B88" s="242"/>
      <c r="C88" s="240"/>
      <c r="D88" s="281"/>
      <c r="E88" s="250"/>
      <c r="F88" s="237"/>
      <c r="G88" s="240"/>
      <c r="H88" s="241"/>
      <c r="I88" s="240"/>
      <c r="J88" s="243"/>
      <c r="K88" s="251"/>
      <c r="L88" s="252"/>
      <c r="M88" s="252"/>
    </row>
    <row r="89" spans="1:13" ht="15" customHeight="1">
      <c r="A89" s="325"/>
      <c r="B89" s="242"/>
      <c r="C89" s="281">
        <f>SUM(C6:C88)</f>
        <v>1147917.44</v>
      </c>
      <c r="D89" s="281"/>
      <c r="E89" s="281"/>
      <c r="F89" s="281">
        <f>SUM(F6:F88)</f>
        <v>1147917.44</v>
      </c>
      <c r="G89" s="281"/>
      <c r="H89" s="282">
        <f>SUM(H6:H88)</f>
        <v>0</v>
      </c>
      <c r="I89" s="281"/>
      <c r="J89" s="281">
        <f>SUM(J6:J88)</f>
        <v>989584</v>
      </c>
      <c r="K89" s="281">
        <f>SUM(K6:K88)</f>
        <v>158333.44</v>
      </c>
      <c r="L89" s="281"/>
      <c r="M89" s="283"/>
    </row>
    <row r="90" spans="1:13" ht="15" customHeight="1">
      <c r="A90" s="278"/>
      <c r="B90" s="242"/>
      <c r="C90" s="240"/>
      <c r="D90" s="281"/>
      <c r="E90" s="281"/>
      <c r="F90" s="237"/>
      <c r="G90" s="240"/>
      <c r="H90" s="241"/>
      <c r="I90" s="240"/>
      <c r="J90" s="243"/>
      <c r="K90" s="251"/>
      <c r="L90" s="252"/>
      <c r="M90" s="252"/>
    </row>
    <row r="91" spans="1:13" ht="15" customHeight="1">
      <c r="A91" s="284"/>
      <c r="B91" s="273"/>
      <c r="C91" s="273"/>
      <c r="D91" s="285"/>
      <c r="E91" s="240"/>
      <c r="F91" s="240"/>
      <c r="G91" s="240"/>
      <c r="H91" s="241"/>
      <c r="I91" s="240"/>
      <c r="J91" s="243"/>
      <c r="K91" s="251"/>
      <c r="L91" s="252"/>
      <c r="M91" s="252"/>
    </row>
    <row r="92" spans="1:13" ht="15.75">
      <c r="A92" s="284"/>
      <c r="B92" s="273"/>
      <c r="C92" s="273"/>
      <c r="D92" s="281"/>
      <c r="E92" s="281"/>
      <c r="F92" s="281"/>
      <c r="G92" s="295"/>
      <c r="H92" s="282"/>
      <c r="I92" s="281"/>
      <c r="J92" s="281"/>
      <c r="K92" s="281"/>
      <c r="L92" s="286"/>
      <c r="M92" s="252"/>
    </row>
    <row r="93" spans="1:13" ht="16.5" thickBot="1">
      <c r="A93" s="284"/>
      <c r="B93" s="273"/>
      <c r="C93" s="273"/>
      <c r="D93" s="250"/>
      <c r="E93" s="330" t="s">
        <v>1059</v>
      </c>
      <c r="F93" s="331">
        <v>42781</v>
      </c>
      <c r="G93" s="332">
        <v>1262219.1000000001</v>
      </c>
      <c r="H93" s="287"/>
      <c r="I93" s="239"/>
      <c r="J93" s="239"/>
      <c r="K93" s="252"/>
      <c r="L93" s="252"/>
      <c r="M93" s="288"/>
    </row>
    <row r="94" spans="1:13" ht="16.5" thickBot="1">
      <c r="A94" s="284"/>
      <c r="B94" s="273"/>
      <c r="C94" s="273"/>
      <c r="D94" s="250"/>
      <c r="E94" s="330" t="s">
        <v>1060</v>
      </c>
      <c r="F94" s="331">
        <v>42781</v>
      </c>
      <c r="G94" s="332">
        <v>1147917.44</v>
      </c>
      <c r="H94" s="287"/>
      <c r="I94" s="239"/>
      <c r="J94" s="289" t="s">
        <v>551</v>
      </c>
      <c r="K94" s="290">
        <f>J89+K89-F89</f>
        <v>0</v>
      </c>
      <c r="L94" s="252"/>
      <c r="M94" s="288"/>
    </row>
    <row r="95" spans="1:13" ht="15.75">
      <c r="A95" s="284"/>
      <c r="B95" s="273"/>
      <c r="C95" s="239"/>
      <c r="D95" s="252"/>
      <c r="E95" s="239"/>
      <c r="F95" s="239"/>
      <c r="G95" s="252"/>
      <c r="H95" s="287"/>
      <c r="I95" s="239"/>
      <c r="J95" s="239"/>
      <c r="K95" s="252"/>
      <c r="L95" s="252"/>
      <c r="M95" s="288"/>
    </row>
    <row r="96" spans="1:13" ht="15.75">
      <c r="A96" s="284"/>
      <c r="B96" s="273"/>
      <c r="C96" s="273"/>
      <c r="D96" s="250"/>
      <c r="E96" s="239"/>
      <c r="F96" s="239"/>
      <c r="G96" s="239"/>
      <c r="H96" s="287"/>
      <c r="I96" s="239"/>
      <c r="J96" s="239"/>
      <c r="K96" s="252"/>
      <c r="L96" s="252"/>
      <c r="M96" s="288"/>
    </row>
    <row r="97" spans="1:13" ht="15.75">
      <c r="A97" s="284"/>
      <c r="B97" s="273"/>
      <c r="C97" s="273"/>
      <c r="D97" s="250"/>
      <c r="E97" s="239"/>
      <c r="F97" s="239"/>
      <c r="G97" s="239"/>
      <c r="H97" s="287"/>
      <c r="I97" s="239"/>
      <c r="J97" s="239"/>
      <c r="K97" s="252"/>
      <c r="L97" s="252"/>
      <c r="M97" s="288"/>
    </row>
    <row r="98" spans="1:13" ht="15.75">
      <c r="A98" s="284"/>
      <c r="B98" s="273"/>
      <c r="C98" s="273"/>
      <c r="D98" s="291"/>
      <c r="E98" s="292"/>
      <c r="F98" s="292"/>
      <c r="G98" s="292"/>
      <c r="H98" s="293"/>
      <c r="I98" s="292"/>
      <c r="J98" s="292"/>
      <c r="K98" s="288"/>
      <c r="L98" s="288"/>
      <c r="M98" s="288"/>
    </row>
    <row r="99" spans="1:13" ht="15.75">
      <c r="A99" s="284"/>
      <c r="B99" s="273"/>
      <c r="C99" s="273"/>
      <c r="D99" s="291"/>
      <c r="E99" s="292"/>
      <c r="F99" s="292"/>
      <c r="G99" s="292"/>
      <c r="H99" s="293"/>
      <c r="I99" s="292"/>
      <c r="J99" s="292"/>
      <c r="K99" s="288"/>
      <c r="L99" s="288"/>
      <c r="M99" s="288"/>
    </row>
    <row r="100" spans="1:13" ht="15.75">
      <c r="A100" s="294"/>
      <c r="B100" s="239" t="s">
        <v>25</v>
      </c>
      <c r="C100" s="239"/>
      <c r="D100" s="239"/>
      <c r="E100" s="240"/>
      <c r="F100" s="240"/>
      <c r="G100" s="240"/>
      <c r="H100" s="241"/>
      <c r="I100" s="240"/>
      <c r="J100" s="240"/>
      <c r="K100" s="295"/>
      <c r="L100" s="252"/>
      <c r="M100" s="252"/>
    </row>
    <row r="101" spans="1:13" ht="15.75">
      <c r="A101" s="296"/>
      <c r="B101" s="239" t="s">
        <v>127</v>
      </c>
      <c r="C101" s="239"/>
      <c r="D101" s="239"/>
      <c r="E101" s="240"/>
      <c r="F101" s="240"/>
      <c r="G101" s="240"/>
      <c r="H101" s="241"/>
      <c r="I101" s="240"/>
      <c r="J101" s="240"/>
      <c r="K101" s="295"/>
      <c r="L101" s="252"/>
      <c r="M101" s="252"/>
    </row>
    <row r="102" spans="1:13" ht="15.75">
      <c r="A102" s="297"/>
      <c r="B102" s="239" t="s">
        <v>161</v>
      </c>
      <c r="C102" s="239"/>
      <c r="D102" s="239"/>
      <c r="E102" s="240"/>
      <c r="F102" s="240"/>
      <c r="G102" s="240"/>
      <c r="H102" s="241"/>
      <c r="I102" s="240"/>
      <c r="J102" s="240"/>
      <c r="K102" s="295"/>
      <c r="L102" s="252"/>
      <c r="M102" s="252"/>
    </row>
    <row r="103" spans="1:13" ht="15.75">
      <c r="A103" s="239"/>
      <c r="B103" s="239"/>
      <c r="C103" s="239"/>
      <c r="D103" s="239"/>
      <c r="E103" s="240"/>
      <c r="F103" s="240"/>
      <c r="G103" s="240"/>
      <c r="H103" s="241"/>
      <c r="I103" s="240"/>
      <c r="J103" s="240"/>
      <c r="K103" s="295"/>
      <c r="L103" s="252"/>
      <c r="M103" s="252"/>
    </row>
    <row r="104" spans="1:13" ht="15.75">
      <c r="A104" s="239"/>
      <c r="B104" s="239"/>
      <c r="C104" s="239"/>
      <c r="D104" s="239"/>
      <c r="E104" s="240"/>
      <c r="F104" s="240"/>
      <c r="G104" s="240"/>
      <c r="H104" s="241"/>
      <c r="I104" s="240"/>
      <c r="J104" s="240"/>
      <c r="K104" s="295"/>
      <c r="L104" s="252"/>
      <c r="M104" s="252"/>
    </row>
    <row r="105" spans="1:13">
      <c r="K105" s="45"/>
      <c r="L105" s="49"/>
      <c r="M105" s="49"/>
    </row>
    <row r="106" spans="1:13">
      <c r="K106" s="45"/>
      <c r="L106" s="49"/>
      <c r="M106" s="49"/>
    </row>
    <row r="107" spans="1:13">
      <c r="K107" s="45"/>
      <c r="L107" s="49"/>
      <c r="M107" s="49"/>
    </row>
    <row r="108" spans="1:13">
      <c r="K108" s="45"/>
      <c r="L108" s="49"/>
      <c r="M108" s="49"/>
    </row>
    <row r="109" spans="1:13">
      <c r="K109" s="45"/>
      <c r="L109" s="49"/>
      <c r="M109" s="49"/>
    </row>
    <row r="110" spans="1:13">
      <c r="K110" s="45"/>
      <c r="L110" s="49"/>
      <c r="M110" s="49"/>
    </row>
    <row r="111" spans="1:13">
      <c r="K111" s="45"/>
      <c r="L111" s="49"/>
      <c r="M111" s="49"/>
    </row>
    <row r="112" spans="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</sheetData>
  <autoFilter ref="A5:L92"/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92"/>
  <sheetViews>
    <sheetView zoomScale="115" workbookViewId="0">
      <pane ySplit="4" topLeftCell="A46" activePane="bottomLeft" state="frozenSplit"/>
      <selection pane="bottomLeft" activeCell="C66" sqref="C66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1062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42777</v>
      </c>
      <c r="B5" s="343" t="s">
        <v>160</v>
      </c>
      <c r="C5" s="343" t="s">
        <v>972</v>
      </c>
      <c r="D5" s="334"/>
      <c r="E5" s="333"/>
      <c r="F5" s="333"/>
      <c r="G5" s="344">
        <v>-5032.08</v>
      </c>
      <c r="H5" s="335"/>
      <c r="I5" s="334"/>
      <c r="J5" s="336"/>
      <c r="K5" s="337"/>
      <c r="L5" s="337"/>
      <c r="M5" s="338" t="s">
        <v>138</v>
      </c>
      <c r="N5" s="339" t="s">
        <v>1033</v>
      </c>
      <c r="O5" s="339" t="s">
        <v>383</v>
      </c>
      <c r="P5" s="339" t="s">
        <v>1182</v>
      </c>
      <c r="Q5" s="28"/>
      <c r="R5" s="29"/>
    </row>
    <row r="6" spans="1:18" s="24" customFormat="1" ht="12.75">
      <c r="A6" s="342">
        <v>42780</v>
      </c>
      <c r="B6" s="343" t="s">
        <v>160</v>
      </c>
      <c r="C6" s="343" t="s">
        <v>644</v>
      </c>
      <c r="D6" s="334"/>
      <c r="E6" s="333"/>
      <c r="F6" s="333"/>
      <c r="G6" s="399">
        <v>-6299.96</v>
      </c>
      <c r="H6" s="335" t="s">
        <v>133</v>
      </c>
      <c r="I6" s="334"/>
      <c r="J6" s="336"/>
      <c r="K6" s="337"/>
      <c r="L6" s="337"/>
      <c r="M6" s="338" t="s">
        <v>138</v>
      </c>
      <c r="N6" s="339" t="s">
        <v>715</v>
      </c>
      <c r="O6" s="339" t="s">
        <v>141</v>
      </c>
      <c r="P6" s="339" t="s">
        <v>1185</v>
      </c>
      <c r="Q6" s="28"/>
      <c r="R6" s="29"/>
    </row>
    <row r="7" spans="1:18" s="24" customFormat="1" ht="12.75">
      <c r="A7" s="342">
        <v>42780</v>
      </c>
      <c r="B7" s="343" t="s">
        <v>160</v>
      </c>
      <c r="C7" s="343" t="s">
        <v>538</v>
      </c>
      <c r="D7" s="334"/>
      <c r="E7" s="333"/>
      <c r="F7" s="333"/>
      <c r="G7" s="399">
        <v>-6299.96</v>
      </c>
      <c r="H7" s="335" t="s">
        <v>135</v>
      </c>
      <c r="I7" s="334"/>
      <c r="J7" s="336"/>
      <c r="K7" s="337"/>
      <c r="L7" s="337"/>
      <c r="M7" s="338" t="s">
        <v>138</v>
      </c>
      <c r="N7" s="339" t="s">
        <v>575</v>
      </c>
      <c r="O7" s="339" t="s">
        <v>141</v>
      </c>
      <c r="P7" s="339" t="s">
        <v>1185</v>
      </c>
      <c r="Q7" s="28"/>
      <c r="R7" s="29"/>
    </row>
    <row r="8" spans="1:18" s="24" customFormat="1" ht="12.75">
      <c r="A8" s="342">
        <v>42780</v>
      </c>
      <c r="B8" s="343" t="s">
        <v>160</v>
      </c>
      <c r="C8" s="343" t="s">
        <v>796</v>
      </c>
      <c r="D8" s="334"/>
      <c r="E8" s="333"/>
      <c r="F8" s="333"/>
      <c r="G8" s="399">
        <v>-6750.04</v>
      </c>
      <c r="H8" s="335" t="s">
        <v>137</v>
      </c>
      <c r="I8" s="334"/>
      <c r="J8" s="336"/>
      <c r="K8" s="337"/>
      <c r="L8" s="337"/>
      <c r="M8" s="338" t="s">
        <v>138</v>
      </c>
      <c r="N8" s="339" t="s">
        <v>873</v>
      </c>
      <c r="O8" s="339" t="s">
        <v>134</v>
      </c>
      <c r="P8" s="339" t="s">
        <v>1185</v>
      </c>
      <c r="Q8" s="28"/>
      <c r="R8" s="29"/>
    </row>
    <row r="9" spans="1:18" s="24" customFormat="1" ht="12.75">
      <c r="A9" s="342">
        <v>42781</v>
      </c>
      <c r="B9" s="343" t="s">
        <v>160</v>
      </c>
      <c r="C9" s="343" t="s">
        <v>944</v>
      </c>
      <c r="D9" s="334"/>
      <c r="E9" s="333"/>
      <c r="F9" s="333"/>
      <c r="G9" s="399">
        <v>-9000.44</v>
      </c>
      <c r="H9" s="335" t="s">
        <v>139</v>
      </c>
      <c r="I9" s="334"/>
      <c r="J9" s="336"/>
      <c r="K9" s="337"/>
      <c r="L9" s="337"/>
      <c r="M9" s="338" t="s">
        <v>138</v>
      </c>
      <c r="N9" s="339" t="s">
        <v>1006</v>
      </c>
      <c r="O9" s="339" t="s">
        <v>136</v>
      </c>
      <c r="P9" s="339" t="s">
        <v>1188</v>
      </c>
      <c r="Q9" s="28"/>
      <c r="R9" s="29"/>
    </row>
    <row r="10" spans="1:18" s="24" customFormat="1" ht="12.75">
      <c r="A10" s="342">
        <v>42781</v>
      </c>
      <c r="B10" s="343" t="s">
        <v>160</v>
      </c>
      <c r="C10" s="343" t="s">
        <v>1067</v>
      </c>
      <c r="D10" s="334"/>
      <c r="E10" s="333"/>
      <c r="F10" s="333"/>
      <c r="G10" s="399">
        <v>-4499.6400000000003</v>
      </c>
      <c r="H10" s="335" t="s">
        <v>140</v>
      </c>
      <c r="I10" s="334"/>
      <c r="J10" s="336"/>
      <c r="K10" s="337"/>
      <c r="L10" s="337"/>
      <c r="M10" s="338" t="s">
        <v>138</v>
      </c>
      <c r="N10" s="339" t="s">
        <v>1125</v>
      </c>
      <c r="O10" s="339" t="s">
        <v>136</v>
      </c>
      <c r="P10" s="339" t="s">
        <v>1188</v>
      </c>
      <c r="Q10" s="28"/>
      <c r="R10" s="29"/>
    </row>
    <row r="11" spans="1:18" s="24" customFormat="1" ht="12.75">
      <c r="A11" s="342">
        <v>42781</v>
      </c>
      <c r="B11" s="343" t="s">
        <v>160</v>
      </c>
      <c r="C11" s="343" t="s">
        <v>936</v>
      </c>
      <c r="D11" s="334"/>
      <c r="E11" s="333"/>
      <c r="F11" s="333"/>
      <c r="G11" s="399">
        <v>-9000.44</v>
      </c>
      <c r="H11" s="335" t="s">
        <v>142</v>
      </c>
      <c r="I11" s="334"/>
      <c r="J11" s="336"/>
      <c r="K11" s="337"/>
      <c r="L11" s="337"/>
      <c r="M11" s="338" t="s">
        <v>138</v>
      </c>
      <c r="N11" s="339" t="s">
        <v>998</v>
      </c>
      <c r="O11" s="339" t="s">
        <v>136</v>
      </c>
      <c r="P11" s="339" t="s">
        <v>1188</v>
      </c>
      <c r="Q11" s="28"/>
      <c r="R11" s="29"/>
    </row>
    <row r="12" spans="1:18" s="24" customFormat="1" ht="12.75">
      <c r="A12" s="419">
        <v>42777</v>
      </c>
      <c r="B12" s="420" t="s">
        <v>156</v>
      </c>
      <c r="C12" s="420" t="s">
        <v>1069</v>
      </c>
      <c r="D12" s="334"/>
      <c r="E12" s="333"/>
      <c r="F12" s="333"/>
      <c r="G12" s="428">
        <v>1241.2</v>
      </c>
      <c r="H12" s="335"/>
      <c r="I12" s="334"/>
      <c r="J12" s="336"/>
      <c r="K12" s="337"/>
      <c r="L12" s="337"/>
      <c r="M12" s="338" t="s">
        <v>138</v>
      </c>
      <c r="N12" s="339" t="s">
        <v>1126</v>
      </c>
      <c r="O12" s="339" t="s">
        <v>370</v>
      </c>
      <c r="P12" s="339" t="s">
        <v>1181</v>
      </c>
      <c r="Q12" s="28"/>
      <c r="R12" s="29"/>
    </row>
    <row r="13" spans="1:18" s="24" customFormat="1" ht="12.75">
      <c r="A13" s="419">
        <v>42777</v>
      </c>
      <c r="B13" s="420" t="s">
        <v>156</v>
      </c>
      <c r="C13" s="420" t="s">
        <v>1070</v>
      </c>
      <c r="D13" s="334"/>
      <c r="E13" s="333"/>
      <c r="F13" s="333"/>
      <c r="G13" s="428">
        <v>1241.2</v>
      </c>
      <c r="H13" s="335"/>
      <c r="I13" s="334"/>
      <c r="J13" s="336"/>
      <c r="K13" s="337"/>
      <c r="L13" s="337"/>
      <c r="M13" s="338" t="s">
        <v>138</v>
      </c>
      <c r="N13" s="339" t="s">
        <v>1130</v>
      </c>
      <c r="O13" s="339" t="s">
        <v>390</v>
      </c>
      <c r="P13" s="339" t="s">
        <v>1181</v>
      </c>
      <c r="Q13" s="28"/>
      <c r="R13" s="29"/>
    </row>
    <row r="14" spans="1:18" s="24" customFormat="1" ht="12.75">
      <c r="A14" s="419">
        <v>42777</v>
      </c>
      <c r="B14" s="420" t="s">
        <v>156</v>
      </c>
      <c r="C14" s="420" t="s">
        <v>1071</v>
      </c>
      <c r="D14" s="334"/>
      <c r="E14" s="333"/>
      <c r="F14" s="333"/>
      <c r="G14" s="428">
        <v>1241.2</v>
      </c>
      <c r="H14" s="335"/>
      <c r="I14" s="334"/>
      <c r="J14" s="336"/>
      <c r="K14" s="337"/>
      <c r="L14" s="337"/>
      <c r="M14" s="338" t="s">
        <v>138</v>
      </c>
      <c r="N14" s="339" t="s">
        <v>1131</v>
      </c>
      <c r="O14" s="339" t="s">
        <v>136</v>
      </c>
      <c r="P14" s="339" t="s">
        <v>1181</v>
      </c>
      <c r="Q14" s="28"/>
      <c r="R14" s="29"/>
    </row>
    <row r="15" spans="1:18" s="24" customFormat="1" ht="12.75">
      <c r="A15" s="419">
        <v>42777</v>
      </c>
      <c r="B15" s="420" t="s">
        <v>156</v>
      </c>
      <c r="C15" s="420" t="s">
        <v>1072</v>
      </c>
      <c r="D15" s="334"/>
      <c r="E15" s="333"/>
      <c r="F15" s="333"/>
      <c r="G15" s="428">
        <v>1241.2</v>
      </c>
      <c r="H15" s="335"/>
      <c r="I15" s="334"/>
      <c r="J15" s="336"/>
      <c r="K15" s="337"/>
      <c r="L15" s="337"/>
      <c r="M15" s="338" t="s">
        <v>138</v>
      </c>
      <c r="N15" s="339" t="s">
        <v>1132</v>
      </c>
      <c r="O15" s="339" t="s">
        <v>136</v>
      </c>
      <c r="P15" s="339" t="s">
        <v>1181</v>
      </c>
      <c r="Q15" s="28"/>
      <c r="R15" s="29"/>
    </row>
    <row r="16" spans="1:18" s="24" customFormat="1" ht="12.75">
      <c r="A16" s="419">
        <v>42777</v>
      </c>
      <c r="B16" s="420" t="s">
        <v>156</v>
      </c>
      <c r="C16" s="420" t="s">
        <v>1073</v>
      </c>
      <c r="D16" s="334"/>
      <c r="E16" s="333"/>
      <c r="F16" s="333"/>
      <c r="G16" s="428">
        <v>1241.2</v>
      </c>
      <c r="H16" s="335"/>
      <c r="I16" s="334"/>
      <c r="J16" s="336"/>
      <c r="K16" s="337"/>
      <c r="L16" s="337"/>
      <c r="M16" s="338" t="s">
        <v>138</v>
      </c>
      <c r="N16" s="339" t="s">
        <v>1133</v>
      </c>
      <c r="O16" s="339" t="s">
        <v>136</v>
      </c>
      <c r="P16" s="339" t="s">
        <v>1181</v>
      </c>
      <c r="Q16" s="28"/>
      <c r="R16" s="29"/>
    </row>
    <row r="17" spans="1:18" s="24" customFormat="1" ht="12.75">
      <c r="A17" s="419">
        <v>42777</v>
      </c>
      <c r="B17" s="420" t="s">
        <v>156</v>
      </c>
      <c r="C17" s="420" t="s">
        <v>1074</v>
      </c>
      <c r="D17" s="334"/>
      <c r="E17" s="333"/>
      <c r="F17" s="333"/>
      <c r="G17" s="428">
        <v>1241.2</v>
      </c>
      <c r="H17" s="335"/>
      <c r="I17" s="334"/>
      <c r="J17" s="336"/>
      <c r="K17" s="337"/>
      <c r="L17" s="337"/>
      <c r="M17" s="338" t="s">
        <v>138</v>
      </c>
      <c r="N17" s="339" t="s">
        <v>1134</v>
      </c>
      <c r="O17" s="339" t="s">
        <v>370</v>
      </c>
      <c r="P17" s="339" t="s">
        <v>1181</v>
      </c>
      <c r="Q17" s="28"/>
      <c r="R17" s="29"/>
    </row>
    <row r="18" spans="1:18" s="24" customFormat="1" ht="12.75">
      <c r="A18" s="419">
        <v>42777</v>
      </c>
      <c r="B18" s="420" t="s">
        <v>156</v>
      </c>
      <c r="C18" s="420" t="s">
        <v>1075</v>
      </c>
      <c r="D18" s="334"/>
      <c r="E18" s="333"/>
      <c r="F18" s="333"/>
      <c r="G18" s="428">
        <v>1241.2</v>
      </c>
      <c r="H18" s="335"/>
      <c r="I18" s="334"/>
      <c r="J18" s="336"/>
      <c r="K18" s="337"/>
      <c r="L18" s="337"/>
      <c r="M18" s="338" t="s">
        <v>138</v>
      </c>
      <c r="N18" s="339" t="s">
        <v>1127</v>
      </c>
      <c r="O18" s="339" t="s">
        <v>136</v>
      </c>
      <c r="P18" s="339" t="s">
        <v>1181</v>
      </c>
      <c r="Q18" s="28"/>
      <c r="R18" s="29"/>
    </row>
    <row r="19" spans="1:18" s="24" customFormat="1" ht="12.75">
      <c r="A19" s="419">
        <v>42777</v>
      </c>
      <c r="B19" s="420" t="s">
        <v>156</v>
      </c>
      <c r="C19" s="420" t="s">
        <v>1076</v>
      </c>
      <c r="D19" s="334"/>
      <c r="E19" s="333"/>
      <c r="F19" s="333"/>
      <c r="G19" s="428">
        <v>1241.2</v>
      </c>
      <c r="H19" s="335"/>
      <c r="I19" s="334"/>
      <c r="J19" s="336"/>
      <c r="K19" s="337"/>
      <c r="L19" s="337"/>
      <c r="M19" s="338" t="s">
        <v>138</v>
      </c>
      <c r="N19" s="339" t="s">
        <v>1135</v>
      </c>
      <c r="O19" s="339" t="s">
        <v>1136</v>
      </c>
      <c r="P19" s="339" t="s">
        <v>1181</v>
      </c>
      <c r="Q19" s="28"/>
      <c r="R19" s="29"/>
    </row>
    <row r="20" spans="1:18" s="24" customFormat="1" ht="12.75">
      <c r="A20" s="419">
        <v>42777</v>
      </c>
      <c r="B20" s="420" t="s">
        <v>156</v>
      </c>
      <c r="C20" s="420" t="s">
        <v>1077</v>
      </c>
      <c r="D20" s="334"/>
      <c r="E20" s="333"/>
      <c r="F20" s="333"/>
      <c r="G20" s="428">
        <v>1241.2</v>
      </c>
      <c r="H20" s="335"/>
      <c r="I20" s="334"/>
      <c r="J20" s="336"/>
      <c r="K20" s="337"/>
      <c r="L20" s="337"/>
      <c r="M20" s="338" t="s">
        <v>138</v>
      </c>
      <c r="N20" s="339" t="s">
        <v>1137</v>
      </c>
      <c r="O20" s="339" t="s">
        <v>136</v>
      </c>
      <c r="P20" s="339" t="s">
        <v>1181</v>
      </c>
      <c r="Q20" s="28"/>
      <c r="R20" s="29"/>
    </row>
    <row r="21" spans="1:18" s="24" customFormat="1" ht="12.75">
      <c r="A21" s="419">
        <v>42780</v>
      </c>
      <c r="B21" s="420" t="s">
        <v>156</v>
      </c>
      <c r="C21" s="420" t="s">
        <v>1078</v>
      </c>
      <c r="D21" s="334"/>
      <c r="E21" s="333"/>
      <c r="F21" s="333"/>
      <c r="G21" s="428">
        <v>1241.2</v>
      </c>
      <c r="H21" s="335"/>
      <c r="I21" s="334"/>
      <c r="J21" s="336"/>
      <c r="K21" s="337"/>
      <c r="L21" s="337"/>
      <c r="M21" s="338" t="s">
        <v>138</v>
      </c>
      <c r="N21" s="339" t="s">
        <v>1138</v>
      </c>
      <c r="O21" s="339" t="s">
        <v>136</v>
      </c>
      <c r="P21" s="339" t="s">
        <v>1183</v>
      </c>
      <c r="Q21" s="28"/>
      <c r="R21" s="29"/>
    </row>
    <row r="22" spans="1:18" s="24" customFormat="1" ht="12.75">
      <c r="A22" s="419">
        <v>42780</v>
      </c>
      <c r="B22" s="420" t="s">
        <v>156</v>
      </c>
      <c r="C22" s="420" t="s">
        <v>1079</v>
      </c>
      <c r="D22" s="334"/>
      <c r="E22" s="333"/>
      <c r="F22" s="333"/>
      <c r="G22" s="428">
        <v>1241.2</v>
      </c>
      <c r="H22" s="335"/>
      <c r="I22" s="334"/>
      <c r="J22" s="336"/>
      <c r="K22" s="337"/>
      <c r="L22" s="337"/>
      <c r="M22" s="338" t="s">
        <v>138</v>
      </c>
      <c r="N22" s="339" t="s">
        <v>1139</v>
      </c>
      <c r="O22" s="339" t="s">
        <v>136</v>
      </c>
      <c r="P22" s="339" t="s">
        <v>1183</v>
      </c>
      <c r="Q22" s="28"/>
      <c r="R22" s="29"/>
    </row>
    <row r="23" spans="1:18" s="24" customFormat="1" ht="12.75">
      <c r="A23" s="419">
        <v>42781</v>
      </c>
      <c r="B23" s="420" t="s">
        <v>156</v>
      </c>
      <c r="C23" s="420" t="s">
        <v>1086</v>
      </c>
      <c r="D23" s="334"/>
      <c r="E23" s="333"/>
      <c r="F23" s="333"/>
      <c r="G23" s="428">
        <v>1241.2</v>
      </c>
      <c r="H23" s="335"/>
      <c r="I23" s="334"/>
      <c r="J23" s="336"/>
      <c r="K23" s="337"/>
      <c r="L23" s="337"/>
      <c r="M23" s="338" t="s">
        <v>138</v>
      </c>
      <c r="N23" s="339" t="s">
        <v>1140</v>
      </c>
      <c r="O23" s="339" t="s">
        <v>844</v>
      </c>
      <c r="P23" s="339" t="s">
        <v>1186</v>
      </c>
      <c r="Q23" s="28"/>
      <c r="R23" s="29"/>
    </row>
    <row r="24" spans="1:18" s="24" customFormat="1" ht="12.75">
      <c r="A24" s="419">
        <v>42781</v>
      </c>
      <c r="B24" s="420" t="s">
        <v>156</v>
      </c>
      <c r="C24" s="420" t="s">
        <v>1088</v>
      </c>
      <c r="D24" s="334"/>
      <c r="E24" s="333"/>
      <c r="F24" s="333"/>
      <c r="G24" s="428">
        <v>1241.2</v>
      </c>
      <c r="H24" s="335"/>
      <c r="I24" s="334"/>
      <c r="J24" s="336"/>
      <c r="K24" s="337"/>
      <c r="L24" s="337"/>
      <c r="M24" s="338" t="s">
        <v>138</v>
      </c>
      <c r="N24" s="339" t="s">
        <v>1128</v>
      </c>
      <c r="O24" s="339" t="s">
        <v>141</v>
      </c>
      <c r="P24" s="339" t="s">
        <v>1186</v>
      </c>
      <c r="Q24" s="28"/>
      <c r="R24" s="29"/>
    </row>
    <row r="25" spans="1:18" s="24" customFormat="1" ht="12.75">
      <c r="A25" s="419">
        <v>42781</v>
      </c>
      <c r="B25" s="420" t="s">
        <v>156</v>
      </c>
      <c r="C25" s="420" t="s">
        <v>1089</v>
      </c>
      <c r="D25" s="334"/>
      <c r="E25" s="333"/>
      <c r="F25" s="333"/>
      <c r="G25" s="428">
        <v>1241.2</v>
      </c>
      <c r="H25" s="335"/>
      <c r="I25" s="334"/>
      <c r="J25" s="336"/>
      <c r="K25" s="337"/>
      <c r="L25" s="337"/>
      <c r="M25" s="338" t="s">
        <v>138</v>
      </c>
      <c r="N25" s="339" t="s">
        <v>1141</v>
      </c>
      <c r="O25" s="339" t="s">
        <v>454</v>
      </c>
      <c r="P25" s="339" t="s">
        <v>1186</v>
      </c>
      <c r="Q25" s="28"/>
      <c r="R25" s="29"/>
    </row>
    <row r="26" spans="1:18" s="24" customFormat="1" ht="12.75">
      <c r="A26" s="419">
        <v>42781</v>
      </c>
      <c r="B26" s="420" t="s">
        <v>156</v>
      </c>
      <c r="C26" s="420" t="s">
        <v>1091</v>
      </c>
      <c r="D26" s="334"/>
      <c r="E26" s="333"/>
      <c r="F26" s="333"/>
      <c r="G26" s="428">
        <v>1241.2</v>
      </c>
      <c r="H26" s="335"/>
      <c r="I26" s="334"/>
      <c r="J26" s="336"/>
      <c r="K26" s="337"/>
      <c r="L26" s="337"/>
      <c r="M26" s="338" t="s">
        <v>138</v>
      </c>
      <c r="N26" s="339" t="s">
        <v>1142</v>
      </c>
      <c r="O26" s="339" t="s">
        <v>141</v>
      </c>
      <c r="P26" s="339" t="s">
        <v>1186</v>
      </c>
      <c r="Q26" s="28"/>
      <c r="R26" s="29"/>
    </row>
    <row r="27" spans="1:18" s="24" customFormat="1" ht="12.75">
      <c r="A27" s="419">
        <v>42781</v>
      </c>
      <c r="B27" s="420" t="s">
        <v>156</v>
      </c>
      <c r="C27" s="420" t="s">
        <v>1092</v>
      </c>
      <c r="D27" s="334"/>
      <c r="E27" s="333"/>
      <c r="F27" s="333"/>
      <c r="G27" s="428">
        <v>1241.2</v>
      </c>
      <c r="H27" s="335"/>
      <c r="I27" s="334"/>
      <c r="J27" s="336"/>
      <c r="K27" s="337"/>
      <c r="L27" s="337"/>
      <c r="M27" s="338" t="s">
        <v>138</v>
      </c>
      <c r="N27" s="339" t="s">
        <v>1143</v>
      </c>
      <c r="O27" s="339" t="s">
        <v>141</v>
      </c>
      <c r="P27" s="339" t="s">
        <v>1186</v>
      </c>
      <c r="Q27" s="28"/>
      <c r="R27" s="29"/>
    </row>
    <row r="28" spans="1:18" s="24" customFormat="1" ht="12.75">
      <c r="A28" s="419">
        <v>42781</v>
      </c>
      <c r="B28" s="420" t="s">
        <v>156</v>
      </c>
      <c r="C28" s="420" t="s">
        <v>1093</v>
      </c>
      <c r="D28" s="334"/>
      <c r="E28" s="333"/>
      <c r="F28" s="333"/>
      <c r="G28" s="428">
        <v>1241.2</v>
      </c>
      <c r="H28" s="335"/>
      <c r="I28" s="334"/>
      <c r="J28" s="336"/>
      <c r="K28" s="337"/>
      <c r="L28" s="337"/>
      <c r="M28" s="338" t="s">
        <v>138</v>
      </c>
      <c r="N28" s="339" t="s">
        <v>1144</v>
      </c>
      <c r="O28" s="339" t="s">
        <v>141</v>
      </c>
      <c r="P28" s="339" t="s">
        <v>1186</v>
      </c>
      <c r="Q28" s="28"/>
      <c r="R28" s="29"/>
    </row>
    <row r="29" spans="1:18" s="24" customFormat="1" ht="12.75">
      <c r="A29" s="419">
        <v>42781</v>
      </c>
      <c r="B29" s="420" t="s">
        <v>156</v>
      </c>
      <c r="C29" s="420" t="s">
        <v>1094</v>
      </c>
      <c r="D29" s="334"/>
      <c r="E29" s="333"/>
      <c r="F29" s="333"/>
      <c r="G29" s="428">
        <v>1241.2</v>
      </c>
      <c r="H29" s="335"/>
      <c r="I29" s="334"/>
      <c r="J29" s="336"/>
      <c r="K29" s="337"/>
      <c r="L29" s="337"/>
      <c r="M29" s="338" t="s">
        <v>138</v>
      </c>
      <c r="N29" s="339" t="s">
        <v>1145</v>
      </c>
      <c r="O29" s="339" t="s">
        <v>141</v>
      </c>
      <c r="P29" s="339" t="s">
        <v>1186</v>
      </c>
      <c r="Q29" s="28"/>
      <c r="R29" s="29"/>
    </row>
    <row r="30" spans="1:18" s="24" customFormat="1" ht="12.75">
      <c r="A30" s="419">
        <v>42781</v>
      </c>
      <c r="B30" s="420" t="s">
        <v>156</v>
      </c>
      <c r="C30" s="420" t="s">
        <v>1095</v>
      </c>
      <c r="D30" s="334"/>
      <c r="E30" s="333"/>
      <c r="F30" s="333"/>
      <c r="G30" s="428">
        <v>1241.2</v>
      </c>
      <c r="H30" s="335"/>
      <c r="I30" s="334"/>
      <c r="J30" s="336"/>
      <c r="K30" s="337"/>
      <c r="L30" s="337"/>
      <c r="M30" s="338" t="s">
        <v>138</v>
      </c>
      <c r="N30" s="339" t="s">
        <v>1129</v>
      </c>
      <c r="O30" s="339" t="s">
        <v>141</v>
      </c>
      <c r="P30" s="339" t="s">
        <v>1186</v>
      </c>
      <c r="Q30" s="28"/>
      <c r="R30" s="29"/>
    </row>
    <row r="31" spans="1:18" s="24" customFormat="1" ht="12.75">
      <c r="A31" s="419">
        <v>42781</v>
      </c>
      <c r="B31" s="420" t="s">
        <v>156</v>
      </c>
      <c r="C31" s="420" t="s">
        <v>1097</v>
      </c>
      <c r="D31" s="334"/>
      <c r="E31" s="333"/>
      <c r="F31" s="333"/>
      <c r="G31" s="428">
        <v>1241.2</v>
      </c>
      <c r="H31" s="335"/>
      <c r="I31" s="334"/>
      <c r="J31" s="336"/>
      <c r="K31" s="337"/>
      <c r="L31" s="337"/>
      <c r="M31" s="338" t="s">
        <v>138</v>
      </c>
      <c r="N31" s="339" t="s">
        <v>1152</v>
      </c>
      <c r="O31" s="339" t="s">
        <v>141</v>
      </c>
      <c r="P31" s="339" t="s">
        <v>1186</v>
      </c>
      <c r="Q31" s="28"/>
      <c r="R31" s="29"/>
    </row>
    <row r="32" spans="1:18" s="24" customFormat="1" ht="12.75">
      <c r="A32" s="419">
        <v>42781</v>
      </c>
      <c r="B32" s="420" t="s">
        <v>156</v>
      </c>
      <c r="C32" s="420" t="s">
        <v>1098</v>
      </c>
      <c r="D32" s="334"/>
      <c r="E32" s="333"/>
      <c r="F32" s="333"/>
      <c r="G32" s="428">
        <v>1241.2</v>
      </c>
      <c r="H32" s="335"/>
      <c r="I32" s="334"/>
      <c r="J32" s="336"/>
      <c r="K32" s="337"/>
      <c r="L32" s="337"/>
      <c r="M32" s="338" t="s">
        <v>138</v>
      </c>
      <c r="N32" s="339" t="s">
        <v>1153</v>
      </c>
      <c r="O32" s="339" t="s">
        <v>136</v>
      </c>
      <c r="P32" s="339" t="s">
        <v>1186</v>
      </c>
      <c r="Q32" s="28"/>
      <c r="R32" s="29"/>
    </row>
    <row r="33" spans="1:18" s="24" customFormat="1" ht="12.75">
      <c r="A33" s="419">
        <v>42781</v>
      </c>
      <c r="B33" s="420" t="s">
        <v>156</v>
      </c>
      <c r="C33" s="420" t="s">
        <v>1099</v>
      </c>
      <c r="D33" s="334"/>
      <c r="E33" s="333"/>
      <c r="F33" s="333"/>
      <c r="G33" s="428">
        <v>1241.2</v>
      </c>
      <c r="H33" s="335"/>
      <c r="I33" s="334"/>
      <c r="J33" s="336"/>
      <c r="K33" s="337"/>
      <c r="L33" s="337"/>
      <c r="M33" s="338" t="s">
        <v>138</v>
      </c>
      <c r="N33" s="339" t="s">
        <v>1150</v>
      </c>
      <c r="O33" s="339" t="s">
        <v>141</v>
      </c>
      <c r="P33" s="339" t="s">
        <v>1186</v>
      </c>
      <c r="Q33" s="28"/>
      <c r="R33" s="29"/>
    </row>
    <row r="34" spans="1:18" s="24" customFormat="1" ht="12.75">
      <c r="A34" s="419">
        <v>42781</v>
      </c>
      <c r="B34" s="420" t="s">
        <v>156</v>
      </c>
      <c r="C34" s="420" t="s">
        <v>1100</v>
      </c>
      <c r="D34" s="334"/>
      <c r="E34" s="333"/>
      <c r="F34" s="333"/>
      <c r="G34" s="428">
        <v>1241.2</v>
      </c>
      <c r="H34" s="335"/>
      <c r="I34" s="334"/>
      <c r="J34" s="336"/>
      <c r="K34" s="337"/>
      <c r="L34" s="337"/>
      <c r="M34" s="338" t="s">
        <v>138</v>
      </c>
      <c r="N34" s="339" t="s">
        <v>1154</v>
      </c>
      <c r="O34" s="339" t="s">
        <v>136</v>
      </c>
      <c r="P34" s="339" t="s">
        <v>1186</v>
      </c>
      <c r="Q34" s="28"/>
      <c r="R34" s="29"/>
    </row>
    <row r="35" spans="1:18" s="24" customFormat="1" ht="12.75">
      <c r="A35" s="419">
        <v>42781</v>
      </c>
      <c r="B35" s="420" t="s">
        <v>156</v>
      </c>
      <c r="C35" s="420" t="s">
        <v>1102</v>
      </c>
      <c r="D35" s="334"/>
      <c r="E35" s="333"/>
      <c r="F35" s="333"/>
      <c r="G35" s="428">
        <v>1241.2</v>
      </c>
      <c r="H35" s="335"/>
      <c r="I35" s="334"/>
      <c r="J35" s="336"/>
      <c r="K35" s="337"/>
      <c r="L35" s="337"/>
      <c r="M35" s="338" t="s">
        <v>138</v>
      </c>
      <c r="N35" s="339" t="s">
        <v>1155</v>
      </c>
      <c r="O35" s="339" t="s">
        <v>141</v>
      </c>
      <c r="P35" s="339" t="s">
        <v>1186</v>
      </c>
      <c r="Q35" s="28"/>
      <c r="R35" s="29"/>
    </row>
    <row r="36" spans="1:18" s="24" customFormat="1" ht="12.75">
      <c r="A36" s="419">
        <v>42781</v>
      </c>
      <c r="B36" s="420" t="s">
        <v>156</v>
      </c>
      <c r="C36" s="420" t="s">
        <v>1103</v>
      </c>
      <c r="D36" s="334"/>
      <c r="E36" s="333"/>
      <c r="F36" s="333"/>
      <c r="G36" s="428">
        <v>1241.2</v>
      </c>
      <c r="H36" s="335"/>
      <c r="I36" s="334"/>
      <c r="J36" s="336"/>
      <c r="K36" s="337"/>
      <c r="L36" s="337"/>
      <c r="M36" s="338" t="s">
        <v>138</v>
      </c>
      <c r="N36" s="339" t="s">
        <v>1146</v>
      </c>
      <c r="O36" s="339" t="s">
        <v>141</v>
      </c>
      <c r="P36" s="339" t="s">
        <v>1186</v>
      </c>
      <c r="Q36" s="28"/>
      <c r="R36" s="29"/>
    </row>
    <row r="37" spans="1:18" s="24" customFormat="1" ht="12.75">
      <c r="A37" s="419">
        <v>42781</v>
      </c>
      <c r="B37" s="420" t="s">
        <v>156</v>
      </c>
      <c r="C37" s="420" t="s">
        <v>1104</v>
      </c>
      <c r="D37" s="334"/>
      <c r="E37" s="333"/>
      <c r="F37" s="333"/>
      <c r="G37" s="428">
        <v>1241.2</v>
      </c>
      <c r="H37" s="335"/>
      <c r="I37" s="334"/>
      <c r="J37" s="336"/>
      <c r="K37" s="337"/>
      <c r="L37" s="337"/>
      <c r="M37" s="338" t="s">
        <v>138</v>
      </c>
      <c r="N37" s="339" t="s">
        <v>1156</v>
      </c>
      <c r="O37" s="339" t="s">
        <v>141</v>
      </c>
      <c r="P37" s="339" t="s">
        <v>1186</v>
      </c>
      <c r="Q37" s="28"/>
      <c r="R37" s="29"/>
    </row>
    <row r="38" spans="1:18" s="24" customFormat="1" ht="12.75">
      <c r="A38" s="419">
        <v>42781</v>
      </c>
      <c r="B38" s="420" t="s">
        <v>156</v>
      </c>
      <c r="C38" s="420" t="s">
        <v>1105</v>
      </c>
      <c r="D38" s="334"/>
      <c r="E38" s="333"/>
      <c r="F38" s="333"/>
      <c r="G38" s="428">
        <v>1241.2</v>
      </c>
      <c r="H38" s="335"/>
      <c r="I38" s="334"/>
      <c r="J38" s="336"/>
      <c r="K38" s="337"/>
      <c r="L38" s="337"/>
      <c r="M38" s="338" t="s">
        <v>138</v>
      </c>
      <c r="N38" s="339" t="s">
        <v>1151</v>
      </c>
      <c r="O38" s="339" t="s">
        <v>565</v>
      </c>
      <c r="P38" s="339" t="s">
        <v>1186</v>
      </c>
      <c r="Q38" s="28"/>
      <c r="R38" s="29"/>
    </row>
    <row r="39" spans="1:18" s="24" customFormat="1" ht="12.75">
      <c r="A39" s="419">
        <v>42781</v>
      </c>
      <c r="B39" s="420" t="s">
        <v>156</v>
      </c>
      <c r="C39" s="420" t="s">
        <v>1106</v>
      </c>
      <c r="D39" s="334"/>
      <c r="E39" s="333"/>
      <c r="F39" s="333"/>
      <c r="G39" s="428">
        <v>1241.2</v>
      </c>
      <c r="H39" s="335"/>
      <c r="I39" s="334"/>
      <c r="J39" s="336"/>
      <c r="K39" s="337"/>
      <c r="L39" s="337"/>
      <c r="M39" s="338" t="s">
        <v>138</v>
      </c>
      <c r="N39" s="339" t="s">
        <v>1157</v>
      </c>
      <c r="O39" s="339" t="s">
        <v>390</v>
      </c>
      <c r="P39" s="339" t="s">
        <v>1187</v>
      </c>
      <c r="Q39" s="28"/>
      <c r="R39" s="29"/>
    </row>
    <row r="40" spans="1:18" s="24" customFormat="1" ht="12.75">
      <c r="A40" s="419">
        <v>42781</v>
      </c>
      <c r="B40" s="420" t="s">
        <v>156</v>
      </c>
      <c r="C40" s="420" t="s">
        <v>1107</v>
      </c>
      <c r="D40" s="334"/>
      <c r="E40" s="333"/>
      <c r="F40" s="333"/>
      <c r="G40" s="428">
        <v>1241.2</v>
      </c>
      <c r="H40" s="335"/>
      <c r="I40" s="334"/>
      <c r="J40" s="336"/>
      <c r="K40" s="337"/>
      <c r="L40" s="337"/>
      <c r="M40" s="338" t="s">
        <v>138</v>
      </c>
      <c r="N40" s="339" t="s">
        <v>1158</v>
      </c>
      <c r="O40" s="339" t="s">
        <v>136</v>
      </c>
      <c r="P40" s="339" t="s">
        <v>1186</v>
      </c>
      <c r="Q40" s="28"/>
      <c r="R40" s="29"/>
    </row>
    <row r="41" spans="1:18" s="24" customFormat="1" ht="12.75">
      <c r="A41" s="419">
        <v>42781</v>
      </c>
      <c r="B41" s="420" t="s">
        <v>156</v>
      </c>
      <c r="C41" s="420" t="s">
        <v>1108</v>
      </c>
      <c r="D41" s="334"/>
      <c r="E41" s="333"/>
      <c r="F41" s="333"/>
      <c r="G41" s="428">
        <v>1241.2</v>
      </c>
      <c r="H41" s="335"/>
      <c r="I41" s="334"/>
      <c r="J41" s="336"/>
      <c r="K41" s="337"/>
      <c r="L41" s="337"/>
      <c r="M41" s="338" t="s">
        <v>138</v>
      </c>
      <c r="N41" s="339" t="s">
        <v>1147</v>
      </c>
      <c r="O41" s="339" t="s">
        <v>390</v>
      </c>
      <c r="P41" s="339" t="s">
        <v>1187</v>
      </c>
      <c r="Q41" s="28"/>
      <c r="R41" s="29"/>
    </row>
    <row r="42" spans="1:18" s="24" customFormat="1" ht="12.75">
      <c r="A42" s="419">
        <v>42781</v>
      </c>
      <c r="B42" s="420" t="s">
        <v>156</v>
      </c>
      <c r="C42" s="420" t="s">
        <v>1109</v>
      </c>
      <c r="D42" s="334"/>
      <c r="E42" s="333"/>
      <c r="F42" s="333"/>
      <c r="G42" s="428">
        <v>1241.2</v>
      </c>
      <c r="H42" s="335"/>
      <c r="I42" s="334"/>
      <c r="J42" s="336"/>
      <c r="K42" s="337"/>
      <c r="L42" s="337"/>
      <c r="M42" s="338" t="s">
        <v>138</v>
      </c>
      <c r="N42" s="339" t="s">
        <v>1159</v>
      </c>
      <c r="O42" s="339" t="s">
        <v>136</v>
      </c>
      <c r="P42" s="339" t="s">
        <v>1186</v>
      </c>
      <c r="Q42" s="28"/>
      <c r="R42" s="29"/>
    </row>
    <row r="43" spans="1:18" s="24" customFormat="1" ht="12.75">
      <c r="A43" s="419">
        <v>42781</v>
      </c>
      <c r="B43" s="420" t="s">
        <v>156</v>
      </c>
      <c r="C43" s="420" t="s">
        <v>1110</v>
      </c>
      <c r="D43" s="334"/>
      <c r="E43" s="333"/>
      <c r="F43" s="333"/>
      <c r="G43" s="428">
        <v>1241.2</v>
      </c>
      <c r="H43" s="335"/>
      <c r="I43" s="334"/>
      <c r="J43" s="336"/>
      <c r="K43" s="337"/>
      <c r="L43" s="337"/>
      <c r="M43" s="338" t="s">
        <v>138</v>
      </c>
      <c r="N43" s="339" t="s">
        <v>1160</v>
      </c>
      <c r="O43" s="339" t="s">
        <v>141</v>
      </c>
      <c r="P43" s="339" t="s">
        <v>1186</v>
      </c>
      <c r="Q43" s="28"/>
      <c r="R43" s="29"/>
    </row>
    <row r="44" spans="1:18" s="24" customFormat="1" ht="12.75">
      <c r="A44" s="419">
        <v>42781</v>
      </c>
      <c r="B44" s="420" t="s">
        <v>156</v>
      </c>
      <c r="C44" s="420" t="s">
        <v>1111</v>
      </c>
      <c r="D44" s="334"/>
      <c r="E44" s="333"/>
      <c r="F44" s="333"/>
      <c r="G44" s="428">
        <v>1241.2</v>
      </c>
      <c r="H44" s="335"/>
      <c r="I44" s="334"/>
      <c r="J44" s="336"/>
      <c r="K44" s="337"/>
      <c r="L44" s="337"/>
      <c r="M44" s="338" t="s">
        <v>138</v>
      </c>
      <c r="N44" s="339" t="s">
        <v>1161</v>
      </c>
      <c r="O44" s="339" t="s">
        <v>141</v>
      </c>
      <c r="P44" s="339" t="s">
        <v>1186</v>
      </c>
      <c r="Q44" s="28"/>
      <c r="R44" s="29"/>
    </row>
    <row r="45" spans="1:18" s="24" customFormat="1" ht="12.75">
      <c r="A45" s="419">
        <v>42782</v>
      </c>
      <c r="B45" s="420" t="s">
        <v>156</v>
      </c>
      <c r="C45" s="420" t="s">
        <v>1114</v>
      </c>
      <c r="D45" s="334"/>
      <c r="E45" s="333"/>
      <c r="F45" s="333"/>
      <c r="G45" s="428">
        <v>1241.2</v>
      </c>
      <c r="H45" s="335"/>
      <c r="I45" s="334"/>
      <c r="J45" s="336"/>
      <c r="K45" s="337"/>
      <c r="L45" s="337"/>
      <c r="M45" s="338" t="s">
        <v>138</v>
      </c>
      <c r="N45" s="339" t="s">
        <v>1162</v>
      </c>
      <c r="O45" s="339" t="s">
        <v>457</v>
      </c>
      <c r="P45" s="339" t="s">
        <v>1190</v>
      </c>
      <c r="Q45" s="28"/>
      <c r="R45" s="29"/>
    </row>
    <row r="46" spans="1:18" s="24" customFormat="1" ht="12.75">
      <c r="A46" s="419">
        <v>42782</v>
      </c>
      <c r="B46" s="420" t="s">
        <v>156</v>
      </c>
      <c r="C46" s="420" t="s">
        <v>1115</v>
      </c>
      <c r="D46" s="334"/>
      <c r="E46" s="333"/>
      <c r="F46" s="333"/>
      <c r="G46" s="428">
        <v>1241.2</v>
      </c>
      <c r="H46" s="335"/>
      <c r="I46" s="334"/>
      <c r="J46" s="336"/>
      <c r="K46" s="337"/>
      <c r="L46" s="337"/>
      <c r="M46" s="338" t="s">
        <v>138</v>
      </c>
      <c r="N46" s="339" t="s">
        <v>1148</v>
      </c>
      <c r="O46" s="339" t="s">
        <v>370</v>
      </c>
      <c r="P46" s="339" t="s">
        <v>1190</v>
      </c>
      <c r="Q46" s="28"/>
      <c r="R46" s="29"/>
    </row>
    <row r="47" spans="1:18" s="24" customFormat="1" ht="12.75">
      <c r="A47" s="419">
        <v>42782</v>
      </c>
      <c r="B47" s="420" t="s">
        <v>156</v>
      </c>
      <c r="C47" s="420" t="s">
        <v>1116</v>
      </c>
      <c r="D47" s="334"/>
      <c r="E47" s="333"/>
      <c r="F47" s="333"/>
      <c r="G47" s="428">
        <v>1241.2</v>
      </c>
      <c r="H47" s="335"/>
      <c r="I47" s="334"/>
      <c r="J47" s="336"/>
      <c r="K47" s="337"/>
      <c r="L47" s="337"/>
      <c r="M47" s="338" t="s">
        <v>138</v>
      </c>
      <c r="N47" s="339" t="s">
        <v>1163</v>
      </c>
      <c r="O47" s="339" t="s">
        <v>141</v>
      </c>
      <c r="P47" s="339" t="s">
        <v>1190</v>
      </c>
      <c r="Q47" s="28"/>
      <c r="R47" s="29"/>
    </row>
    <row r="48" spans="1:18" s="24" customFormat="1" ht="12.75">
      <c r="A48" s="419">
        <v>42783</v>
      </c>
      <c r="B48" s="420" t="s">
        <v>156</v>
      </c>
      <c r="C48" s="420" t="s">
        <v>1118</v>
      </c>
      <c r="D48" s="334"/>
      <c r="E48" s="333"/>
      <c r="F48" s="333"/>
      <c r="G48" s="428">
        <v>1241.2</v>
      </c>
      <c r="H48" s="335"/>
      <c r="I48" s="334"/>
      <c r="J48" s="336"/>
      <c r="K48" s="337"/>
      <c r="L48" s="337"/>
      <c r="M48" s="338" t="s">
        <v>138</v>
      </c>
      <c r="N48" s="339" t="s">
        <v>1164</v>
      </c>
      <c r="O48" s="339" t="s">
        <v>134</v>
      </c>
      <c r="P48" s="339" t="s">
        <v>1194</v>
      </c>
      <c r="Q48" s="28"/>
      <c r="R48" s="29"/>
    </row>
    <row r="49" spans="1:18" s="24" customFormat="1" ht="12.75">
      <c r="A49" s="419">
        <v>42783</v>
      </c>
      <c r="B49" s="420" t="s">
        <v>156</v>
      </c>
      <c r="C49" s="420" t="s">
        <v>1119</v>
      </c>
      <c r="D49" s="334"/>
      <c r="E49" s="333"/>
      <c r="F49" s="333"/>
      <c r="G49" s="428">
        <v>1241.2</v>
      </c>
      <c r="H49" s="335"/>
      <c r="I49" s="334"/>
      <c r="J49" s="336"/>
      <c r="K49" s="337"/>
      <c r="L49" s="337"/>
      <c r="M49" s="338" t="s">
        <v>138</v>
      </c>
      <c r="N49" s="339" t="s">
        <v>1165</v>
      </c>
      <c r="O49" s="339" t="s">
        <v>134</v>
      </c>
      <c r="P49" s="339" t="s">
        <v>1194</v>
      </c>
      <c r="Q49" s="28"/>
      <c r="R49" s="29"/>
    </row>
    <row r="50" spans="1:18" s="24" customFormat="1" ht="12.75">
      <c r="A50" s="419">
        <v>42783</v>
      </c>
      <c r="B50" s="420" t="s">
        <v>156</v>
      </c>
      <c r="C50" s="420" t="s">
        <v>1121</v>
      </c>
      <c r="D50" s="334"/>
      <c r="E50" s="333"/>
      <c r="F50" s="333"/>
      <c r="G50" s="428">
        <v>1241.2</v>
      </c>
      <c r="H50" s="335"/>
      <c r="I50" s="334"/>
      <c r="J50" s="336"/>
      <c r="K50" s="337"/>
      <c r="L50" s="337"/>
      <c r="M50" s="338" t="s">
        <v>138</v>
      </c>
      <c r="N50" s="339" t="s">
        <v>1166</v>
      </c>
      <c r="O50" s="339" t="s">
        <v>242</v>
      </c>
      <c r="P50" s="339" t="s">
        <v>1194</v>
      </c>
      <c r="Q50" s="28"/>
      <c r="R50" s="29"/>
    </row>
    <row r="51" spans="1:18" s="24" customFormat="1" ht="12.75">
      <c r="A51" s="419">
        <v>42783</v>
      </c>
      <c r="B51" s="420" t="s">
        <v>156</v>
      </c>
      <c r="C51" s="420" t="s">
        <v>1122</v>
      </c>
      <c r="D51" s="334"/>
      <c r="E51" s="333"/>
      <c r="F51" s="333"/>
      <c r="G51" s="428">
        <v>1241.2</v>
      </c>
      <c r="H51" s="335"/>
      <c r="I51" s="334"/>
      <c r="J51" s="336"/>
      <c r="K51" s="337"/>
      <c r="L51" s="337"/>
      <c r="M51" s="338" t="s">
        <v>138</v>
      </c>
      <c r="N51" s="339" t="s">
        <v>1149</v>
      </c>
      <c r="O51" s="339" t="s">
        <v>457</v>
      </c>
      <c r="P51" s="339" t="s">
        <v>1194</v>
      </c>
      <c r="Q51" s="28"/>
      <c r="R51" s="29"/>
    </row>
    <row r="52" spans="1:18" s="24" customFormat="1" ht="12.75">
      <c r="A52" s="419">
        <v>42783</v>
      </c>
      <c r="B52" s="420" t="s">
        <v>156</v>
      </c>
      <c r="C52" s="420" t="s">
        <v>1123</v>
      </c>
      <c r="D52" s="334"/>
      <c r="E52" s="333"/>
      <c r="F52" s="333"/>
      <c r="G52" s="428">
        <v>1241.2</v>
      </c>
      <c r="H52" s="335"/>
      <c r="I52" s="334"/>
      <c r="J52" s="336"/>
      <c r="K52" s="337"/>
      <c r="L52" s="337"/>
      <c r="M52" s="338" t="s">
        <v>138</v>
      </c>
      <c r="N52" s="339" t="s">
        <v>1167</v>
      </c>
      <c r="O52" s="339" t="s">
        <v>454</v>
      </c>
      <c r="P52" s="339" t="s">
        <v>1194</v>
      </c>
      <c r="Q52" s="28"/>
      <c r="R52" s="29"/>
    </row>
    <row r="53" spans="1:18" s="24" customFormat="1" ht="12.75">
      <c r="A53" s="1">
        <v>42781</v>
      </c>
      <c r="B53" t="s">
        <v>156</v>
      </c>
      <c r="C53" t="s">
        <v>1087</v>
      </c>
      <c r="D53" s="334"/>
      <c r="E53" s="333"/>
      <c r="F53" s="333"/>
      <c r="G53" s="341">
        <v>845.21</v>
      </c>
      <c r="H53" s="335"/>
      <c r="I53" s="334"/>
      <c r="J53" s="336"/>
      <c r="K53" s="337"/>
      <c r="L53" s="337"/>
      <c r="M53" s="338" t="s">
        <v>138</v>
      </c>
      <c r="N53" s="339" t="s">
        <v>1168</v>
      </c>
      <c r="O53" s="339" t="s">
        <v>136</v>
      </c>
      <c r="P53" s="339" t="s">
        <v>1187</v>
      </c>
      <c r="Q53" s="28"/>
      <c r="R53" s="29"/>
    </row>
    <row r="54" spans="1:18" s="24" customFormat="1" ht="12.75">
      <c r="A54" s="1">
        <v>42783</v>
      </c>
      <c r="B54" t="s">
        <v>156</v>
      </c>
      <c r="C54" s="341" t="s">
        <v>1120</v>
      </c>
      <c r="D54" s="334"/>
      <c r="E54" s="333"/>
      <c r="F54" s="333"/>
      <c r="G54" s="353">
        <v>5032.08</v>
      </c>
      <c r="H54" s="335"/>
      <c r="I54" s="334"/>
      <c r="J54" s="336"/>
      <c r="K54" s="337"/>
      <c r="L54" s="337"/>
      <c r="M54" s="338" t="s">
        <v>138</v>
      </c>
      <c r="N54" s="339" t="s">
        <v>1169</v>
      </c>
      <c r="O54" s="339" t="s">
        <v>383</v>
      </c>
      <c r="P54" s="339" t="s">
        <v>1194</v>
      </c>
      <c r="Q54" s="28"/>
      <c r="R54" s="29"/>
    </row>
    <row r="55" spans="1:18" s="24" customFormat="1" ht="12.75">
      <c r="A55" s="1">
        <v>42780</v>
      </c>
      <c r="B55" t="s">
        <v>156</v>
      </c>
      <c r="C55" s="341" t="s">
        <v>644</v>
      </c>
      <c r="D55" s="334"/>
      <c r="E55" s="333"/>
      <c r="F55" s="333"/>
      <c r="G55" s="353">
        <v>6299.96</v>
      </c>
      <c r="H55" s="335" t="s">
        <v>133</v>
      </c>
      <c r="I55" s="334"/>
      <c r="J55" s="336"/>
      <c r="K55" s="337"/>
      <c r="L55" s="337"/>
      <c r="M55" s="338" t="s">
        <v>138</v>
      </c>
      <c r="N55" s="339" t="s">
        <v>715</v>
      </c>
      <c r="O55" s="339" t="s">
        <v>141</v>
      </c>
      <c r="P55" s="339" t="s">
        <v>1183</v>
      </c>
      <c r="Q55" s="28"/>
      <c r="R55" s="29"/>
    </row>
    <row r="56" spans="1:18" s="24" customFormat="1" ht="12.75">
      <c r="A56" s="1">
        <v>42780</v>
      </c>
      <c r="B56" t="s">
        <v>156</v>
      </c>
      <c r="C56" s="341" t="s">
        <v>538</v>
      </c>
      <c r="D56" s="334"/>
      <c r="E56" s="333"/>
      <c r="F56" s="333"/>
      <c r="G56" s="353">
        <v>6299.96</v>
      </c>
      <c r="H56" s="335" t="s">
        <v>135</v>
      </c>
      <c r="I56" s="334"/>
      <c r="J56" s="336"/>
      <c r="K56" s="337"/>
      <c r="L56" s="337"/>
      <c r="M56" s="338" t="s">
        <v>138</v>
      </c>
      <c r="N56" s="339" t="s">
        <v>575</v>
      </c>
      <c r="O56" s="339" t="s">
        <v>141</v>
      </c>
      <c r="P56" s="339" t="s">
        <v>1183</v>
      </c>
      <c r="Q56" s="28"/>
      <c r="R56" s="29"/>
    </row>
    <row r="57" spans="1:18" s="24" customFormat="1" ht="12.75">
      <c r="A57" s="1">
        <v>42781</v>
      </c>
      <c r="B57" t="s">
        <v>156</v>
      </c>
      <c r="C57" s="341" t="s">
        <v>96</v>
      </c>
      <c r="D57" s="334"/>
      <c r="E57" s="333"/>
      <c r="F57" s="333"/>
      <c r="G57" s="353">
        <v>6299.96</v>
      </c>
      <c r="H57" s="335"/>
      <c r="I57" s="334"/>
      <c r="J57" s="336"/>
      <c r="K57" s="337"/>
      <c r="L57" s="337"/>
      <c r="M57" s="338" t="s">
        <v>138</v>
      </c>
      <c r="N57" s="339" t="s">
        <v>307</v>
      </c>
      <c r="O57" s="339" t="s">
        <v>141</v>
      </c>
      <c r="P57" s="339" t="s">
        <v>1187</v>
      </c>
      <c r="Q57" s="28"/>
      <c r="R57" s="29"/>
    </row>
    <row r="58" spans="1:18" s="24" customFormat="1" ht="12.75">
      <c r="A58" s="1">
        <v>42782</v>
      </c>
      <c r="B58" t="s">
        <v>156</v>
      </c>
      <c r="C58" s="341" t="s">
        <v>1113</v>
      </c>
      <c r="D58" s="334"/>
      <c r="E58" s="333"/>
      <c r="F58" s="333"/>
      <c r="G58" s="353">
        <v>6299.96</v>
      </c>
      <c r="H58" s="335"/>
      <c r="I58" s="334"/>
      <c r="J58" s="336"/>
      <c r="K58" s="337"/>
      <c r="L58" s="337"/>
      <c r="M58" s="338" t="s">
        <v>138</v>
      </c>
      <c r="N58" s="339" t="s">
        <v>1170</v>
      </c>
      <c r="O58" s="339" t="s">
        <v>141</v>
      </c>
      <c r="P58" s="339" t="s">
        <v>1190</v>
      </c>
      <c r="Q58" s="28"/>
      <c r="R58" s="29"/>
    </row>
    <row r="59" spans="1:18" s="24" customFormat="1" ht="12.75">
      <c r="A59" s="1">
        <v>42782</v>
      </c>
      <c r="B59" t="s">
        <v>156</v>
      </c>
      <c r="C59" s="341" t="s">
        <v>408</v>
      </c>
      <c r="D59" s="334"/>
      <c r="E59" s="333"/>
      <c r="F59" s="333"/>
      <c r="G59" s="353">
        <v>6299.96</v>
      </c>
      <c r="H59" s="335"/>
      <c r="I59" s="334"/>
      <c r="J59" s="336"/>
      <c r="K59" s="337"/>
      <c r="L59" s="337"/>
      <c r="M59" s="338" t="s">
        <v>138</v>
      </c>
      <c r="N59" s="339" t="s">
        <v>441</v>
      </c>
      <c r="O59" s="339" t="s">
        <v>141</v>
      </c>
      <c r="P59" s="339" t="s">
        <v>1190</v>
      </c>
      <c r="Q59" s="28"/>
      <c r="R59" s="29"/>
    </row>
    <row r="60" spans="1:18" s="24" customFormat="1" ht="12.75">
      <c r="A60" s="1">
        <v>42780</v>
      </c>
      <c r="B60" t="s">
        <v>156</v>
      </c>
      <c r="C60" s="341" t="s">
        <v>796</v>
      </c>
      <c r="D60" s="334"/>
      <c r="E60" s="333"/>
      <c r="F60" s="333"/>
      <c r="G60" s="353">
        <v>6750.04</v>
      </c>
      <c r="H60" s="335" t="s">
        <v>137</v>
      </c>
      <c r="I60" s="334"/>
      <c r="J60" s="336"/>
      <c r="K60" s="337"/>
      <c r="L60" s="337"/>
      <c r="M60" s="338" t="s">
        <v>138</v>
      </c>
      <c r="N60" s="339" t="s">
        <v>873</v>
      </c>
      <c r="O60" s="339" t="s">
        <v>134</v>
      </c>
      <c r="P60" s="339" t="s">
        <v>1183</v>
      </c>
      <c r="Q60" s="28"/>
      <c r="R60" s="29"/>
    </row>
    <row r="61" spans="1:18" s="24" customFormat="1" ht="12.75">
      <c r="A61" s="1">
        <v>42780</v>
      </c>
      <c r="B61" t="s">
        <v>156</v>
      </c>
      <c r="C61" s="341" t="s">
        <v>1083</v>
      </c>
      <c r="D61" s="334"/>
      <c r="E61" s="333"/>
      <c r="F61" s="333"/>
      <c r="G61" s="353">
        <v>6750.04</v>
      </c>
      <c r="H61" s="335"/>
      <c r="I61" s="334"/>
      <c r="J61" s="336"/>
      <c r="K61" s="337"/>
      <c r="L61" s="337"/>
      <c r="M61" s="338" t="s">
        <v>138</v>
      </c>
      <c r="N61" s="339" t="s">
        <v>1171</v>
      </c>
      <c r="O61" s="339" t="s">
        <v>134</v>
      </c>
      <c r="P61" s="339" t="s">
        <v>1183</v>
      </c>
      <c r="Q61" s="28"/>
      <c r="R61" s="29"/>
    </row>
    <row r="62" spans="1:18" s="24" customFormat="1" ht="12.75">
      <c r="A62" s="1">
        <v>42782</v>
      </c>
      <c r="B62" t="s">
        <v>156</v>
      </c>
      <c r="C62" s="341" t="s">
        <v>1117</v>
      </c>
      <c r="D62" s="334"/>
      <c r="E62" s="333"/>
      <c r="F62" s="333"/>
      <c r="G62" s="353">
        <v>6750.04</v>
      </c>
      <c r="H62" s="335"/>
      <c r="I62" s="334"/>
      <c r="J62" s="336"/>
      <c r="K62" s="337"/>
      <c r="L62" s="337"/>
      <c r="M62" s="338" t="s">
        <v>138</v>
      </c>
      <c r="N62" s="339" t="s">
        <v>1172</v>
      </c>
      <c r="O62" s="339" t="s">
        <v>134</v>
      </c>
      <c r="P62" s="339" t="s">
        <v>1190</v>
      </c>
      <c r="Q62" s="28"/>
      <c r="R62" s="29"/>
    </row>
    <row r="63" spans="1:18" s="24" customFormat="1" ht="12.75">
      <c r="A63" s="1">
        <v>42780</v>
      </c>
      <c r="B63" t="s">
        <v>156</v>
      </c>
      <c r="C63" s="341" t="s">
        <v>1085</v>
      </c>
      <c r="D63" s="334"/>
      <c r="E63" s="333"/>
      <c r="F63" s="333"/>
      <c r="G63" s="353">
        <v>8181.48</v>
      </c>
      <c r="H63" s="335"/>
      <c r="I63" s="334"/>
      <c r="J63" s="336"/>
      <c r="K63" s="337"/>
      <c r="L63" s="337"/>
      <c r="M63" s="338" t="s">
        <v>138</v>
      </c>
      <c r="N63" s="339" t="s">
        <v>1173</v>
      </c>
      <c r="O63" s="339" t="s">
        <v>457</v>
      </c>
      <c r="P63" s="339" t="s">
        <v>1183</v>
      </c>
      <c r="Q63" s="28"/>
      <c r="R63" s="29"/>
    </row>
    <row r="64" spans="1:18" s="24" customFormat="1" ht="12.75">
      <c r="A64" s="1">
        <v>42777</v>
      </c>
      <c r="B64" t="s">
        <v>156</v>
      </c>
      <c r="C64" s="341" t="s">
        <v>62</v>
      </c>
      <c r="D64" s="334"/>
      <c r="E64" s="333"/>
      <c r="F64" s="333"/>
      <c r="G64" s="351">
        <v>9000.44</v>
      </c>
      <c r="H64" s="335"/>
      <c r="I64" s="334"/>
      <c r="J64" s="336"/>
      <c r="K64" s="337"/>
      <c r="L64" s="337"/>
      <c r="M64" s="338" t="s">
        <v>138</v>
      </c>
      <c r="N64" s="339" t="s">
        <v>276</v>
      </c>
      <c r="O64" s="339" t="s">
        <v>136</v>
      </c>
      <c r="P64" s="339" t="s">
        <v>1181</v>
      </c>
      <c r="Q64" s="28"/>
      <c r="R64" s="29"/>
    </row>
    <row r="65" spans="1:18" s="24" customFormat="1" ht="12.75">
      <c r="A65" s="1">
        <v>42777</v>
      </c>
      <c r="B65" t="s">
        <v>156</v>
      </c>
      <c r="C65" t="s">
        <v>929</v>
      </c>
      <c r="D65" s="334"/>
      <c r="E65" s="333"/>
      <c r="F65" s="333"/>
      <c r="G65" s="351">
        <v>9000.44</v>
      </c>
      <c r="H65" s="335"/>
      <c r="I65" s="334"/>
      <c r="J65" s="336"/>
      <c r="K65" s="337"/>
      <c r="L65" s="337"/>
      <c r="M65" s="338" t="s">
        <v>138</v>
      </c>
      <c r="N65" s="339" t="s">
        <v>991</v>
      </c>
      <c r="O65" s="339" t="s">
        <v>136</v>
      </c>
      <c r="P65" s="339" t="s">
        <v>1181</v>
      </c>
      <c r="Q65" s="28"/>
      <c r="R65" s="29"/>
    </row>
    <row r="66" spans="1:18" s="24" customFormat="1" ht="12.75">
      <c r="A66" s="1">
        <v>42780</v>
      </c>
      <c r="B66" t="s">
        <v>156</v>
      </c>
      <c r="C66" s="341" t="s">
        <v>935</v>
      </c>
      <c r="D66" s="334"/>
      <c r="E66" s="333"/>
      <c r="F66" s="333"/>
      <c r="G66" s="353">
        <v>9000.44</v>
      </c>
      <c r="H66" s="335"/>
      <c r="I66" s="334"/>
      <c r="J66" s="336"/>
      <c r="K66" s="337"/>
      <c r="L66" s="337"/>
      <c r="M66" s="338" t="s">
        <v>138</v>
      </c>
      <c r="N66" s="339" t="s">
        <v>997</v>
      </c>
      <c r="O66" s="339" t="s">
        <v>136</v>
      </c>
      <c r="P66" s="339" t="s">
        <v>1183</v>
      </c>
      <c r="Q66" s="28"/>
      <c r="R66" s="29"/>
    </row>
    <row r="67" spans="1:18" s="24" customFormat="1" ht="12.75">
      <c r="A67" s="1">
        <v>42780</v>
      </c>
      <c r="B67" t="s">
        <v>156</v>
      </c>
      <c r="C67" s="341" t="s">
        <v>931</v>
      </c>
      <c r="D67" s="334"/>
      <c r="E67" s="333"/>
      <c r="F67" s="333"/>
      <c r="G67" s="353">
        <v>9000.44</v>
      </c>
      <c r="H67" s="335"/>
      <c r="I67" s="334"/>
      <c r="J67" s="336"/>
      <c r="K67" s="337"/>
      <c r="L67" s="337"/>
      <c r="M67" s="338" t="s">
        <v>138</v>
      </c>
      <c r="N67" s="339" t="s">
        <v>993</v>
      </c>
      <c r="O67" s="339" t="s">
        <v>136</v>
      </c>
      <c r="P67" s="339" t="s">
        <v>1183</v>
      </c>
      <c r="Q67" s="28"/>
      <c r="R67" s="29"/>
    </row>
    <row r="68" spans="1:18" s="24" customFormat="1" ht="12.75">
      <c r="A68" s="1">
        <v>42780</v>
      </c>
      <c r="B68" t="s">
        <v>156</v>
      </c>
      <c r="C68" s="341" t="s">
        <v>934</v>
      </c>
      <c r="D68" s="334"/>
      <c r="E68" s="333"/>
      <c r="F68" s="333"/>
      <c r="G68" s="353">
        <v>9000.44</v>
      </c>
      <c r="H68" s="335"/>
      <c r="I68" s="334"/>
      <c r="J68" s="336"/>
      <c r="K68" s="337"/>
      <c r="L68" s="337"/>
      <c r="M68" s="338" t="s">
        <v>138</v>
      </c>
      <c r="N68" s="339" t="s">
        <v>996</v>
      </c>
      <c r="O68" s="339" t="s">
        <v>136</v>
      </c>
      <c r="P68" s="339" t="s">
        <v>1183</v>
      </c>
      <c r="Q68" s="28"/>
      <c r="R68" s="29"/>
    </row>
    <row r="69" spans="1:18" s="24" customFormat="1" ht="12.75">
      <c r="A69" s="1">
        <v>42780</v>
      </c>
      <c r="B69" t="s">
        <v>156</v>
      </c>
      <c r="C69" s="341" t="s">
        <v>60</v>
      </c>
      <c r="D69" s="334"/>
      <c r="E69" s="333"/>
      <c r="F69" s="333"/>
      <c r="G69" s="353">
        <v>9000.44</v>
      </c>
      <c r="H69" s="335"/>
      <c r="I69" s="334"/>
      <c r="J69" s="336"/>
      <c r="K69" s="337"/>
      <c r="L69" s="337"/>
      <c r="M69" s="338" t="s">
        <v>138</v>
      </c>
      <c r="N69" s="339" t="s">
        <v>274</v>
      </c>
      <c r="O69" s="339" t="s">
        <v>136</v>
      </c>
      <c r="P69" s="339" t="s">
        <v>1183</v>
      </c>
      <c r="Q69" s="28"/>
      <c r="R69" s="29"/>
    </row>
    <row r="70" spans="1:18" s="24" customFormat="1" ht="12.75">
      <c r="A70" s="1">
        <v>42780</v>
      </c>
      <c r="B70" t="s">
        <v>156</v>
      </c>
      <c r="C70" s="341" t="s">
        <v>939</v>
      </c>
      <c r="D70" s="334"/>
      <c r="E70" s="333"/>
      <c r="F70" s="333"/>
      <c r="G70" s="353">
        <v>9000.44</v>
      </c>
      <c r="H70" s="335"/>
      <c r="I70" s="334"/>
      <c r="J70" s="336"/>
      <c r="K70" s="337"/>
      <c r="L70" s="337"/>
      <c r="M70" s="338" t="s">
        <v>138</v>
      </c>
      <c r="N70" s="339" t="s">
        <v>1001</v>
      </c>
      <c r="O70" s="339" t="s">
        <v>136</v>
      </c>
      <c r="P70" s="339" t="s">
        <v>1183</v>
      </c>
      <c r="Q70" s="28"/>
      <c r="R70" s="29"/>
    </row>
    <row r="71" spans="1:18" s="24" customFormat="1" ht="12.75">
      <c r="A71" s="1">
        <v>42780</v>
      </c>
      <c r="B71" t="s">
        <v>156</v>
      </c>
      <c r="C71" s="341" t="s">
        <v>1082</v>
      </c>
      <c r="D71" s="334"/>
      <c r="E71" s="333"/>
      <c r="F71" s="333"/>
      <c r="G71" s="353">
        <v>9000.44</v>
      </c>
      <c r="H71" s="335"/>
      <c r="I71" s="334"/>
      <c r="J71" s="336"/>
      <c r="K71" s="337"/>
      <c r="L71" s="337"/>
      <c r="M71" s="338" t="s">
        <v>138</v>
      </c>
      <c r="N71" s="339" t="s">
        <v>1174</v>
      </c>
      <c r="O71" s="339" t="s">
        <v>136</v>
      </c>
      <c r="P71" s="339" t="s">
        <v>1183</v>
      </c>
      <c r="Q71" s="28"/>
      <c r="R71" s="29"/>
    </row>
    <row r="72" spans="1:18" s="24" customFormat="1" ht="12.75">
      <c r="A72" s="1">
        <v>42780</v>
      </c>
      <c r="B72" t="s">
        <v>156</v>
      </c>
      <c r="C72" s="341" t="s">
        <v>1084</v>
      </c>
      <c r="D72" s="334"/>
      <c r="E72" s="333"/>
      <c r="F72" s="333"/>
      <c r="G72" s="353">
        <v>9000.44</v>
      </c>
      <c r="H72" s="335"/>
      <c r="I72" s="334"/>
      <c r="J72" s="336"/>
      <c r="K72" s="337"/>
      <c r="L72" s="337"/>
      <c r="M72" s="338" t="s">
        <v>138</v>
      </c>
      <c r="N72" s="339" t="s">
        <v>1175</v>
      </c>
      <c r="O72" s="339" t="s">
        <v>136</v>
      </c>
      <c r="P72" s="339" t="s">
        <v>1183</v>
      </c>
      <c r="Q72" s="28"/>
      <c r="R72" s="29"/>
    </row>
    <row r="73" spans="1:18" s="24" customFormat="1" ht="12.75">
      <c r="A73" s="1">
        <v>42781</v>
      </c>
      <c r="B73" t="s">
        <v>156</v>
      </c>
      <c r="C73" s="341" t="s">
        <v>1090</v>
      </c>
      <c r="D73" s="334"/>
      <c r="E73" s="333"/>
      <c r="F73" s="333"/>
      <c r="G73" s="351">
        <v>9000.44</v>
      </c>
      <c r="H73" s="335"/>
      <c r="I73" s="334"/>
      <c r="J73" s="336"/>
      <c r="K73" s="337"/>
      <c r="L73" s="337"/>
      <c r="M73" s="338" t="s">
        <v>138</v>
      </c>
      <c r="N73" s="339" t="s">
        <v>1176</v>
      </c>
      <c r="O73" s="339" t="s">
        <v>136</v>
      </c>
      <c r="P73" s="339" t="s">
        <v>1187</v>
      </c>
      <c r="Q73" s="28"/>
      <c r="R73" s="29"/>
    </row>
    <row r="74" spans="1:18" s="24" customFormat="1" ht="12.75">
      <c r="A74" s="1">
        <v>42781</v>
      </c>
      <c r="B74" t="s">
        <v>156</v>
      </c>
      <c r="C74" s="341" t="s">
        <v>942</v>
      </c>
      <c r="D74" s="334"/>
      <c r="E74" s="333"/>
      <c r="F74" s="333"/>
      <c r="G74" s="353">
        <v>9000.44</v>
      </c>
      <c r="H74" s="335"/>
      <c r="I74" s="334"/>
      <c r="J74" s="336"/>
      <c r="K74" s="337"/>
      <c r="L74" s="337"/>
      <c r="M74" s="338" t="s">
        <v>138</v>
      </c>
      <c r="N74" s="339" t="s">
        <v>1004</v>
      </c>
      <c r="O74" s="339" t="s">
        <v>136</v>
      </c>
      <c r="P74" s="339" t="s">
        <v>1187</v>
      </c>
      <c r="Q74" s="28"/>
      <c r="R74" s="29"/>
    </row>
    <row r="75" spans="1:18" s="24" customFormat="1" ht="12.75">
      <c r="A75" s="1">
        <v>42781</v>
      </c>
      <c r="B75" t="s">
        <v>156</v>
      </c>
      <c r="C75" t="s">
        <v>532</v>
      </c>
      <c r="D75" s="334"/>
      <c r="E75" s="333"/>
      <c r="F75" s="333"/>
      <c r="G75" s="353">
        <v>9000.44</v>
      </c>
      <c r="H75" s="335"/>
      <c r="I75" s="334"/>
      <c r="J75" s="336"/>
      <c r="K75" s="337"/>
      <c r="L75" s="337"/>
      <c r="M75" s="338" t="s">
        <v>138</v>
      </c>
      <c r="N75" s="339" t="s">
        <v>574</v>
      </c>
      <c r="O75" s="339" t="s">
        <v>136</v>
      </c>
      <c r="P75" s="339" t="s">
        <v>1187</v>
      </c>
      <c r="Q75" s="28"/>
      <c r="R75" s="29"/>
    </row>
    <row r="76" spans="1:18" s="24" customFormat="1" ht="12.75">
      <c r="A76" s="1">
        <v>42781</v>
      </c>
      <c r="B76" t="s">
        <v>156</v>
      </c>
      <c r="C76" t="s">
        <v>936</v>
      </c>
      <c r="D76" s="334"/>
      <c r="E76" s="333"/>
      <c r="F76" s="333"/>
      <c r="G76" s="353">
        <v>9000.44</v>
      </c>
      <c r="H76" s="335" t="s">
        <v>142</v>
      </c>
      <c r="I76" s="334"/>
      <c r="J76" s="336"/>
      <c r="K76" s="337"/>
      <c r="L76" s="337"/>
      <c r="M76" s="338" t="s">
        <v>138</v>
      </c>
      <c r="N76" s="339" t="s">
        <v>998</v>
      </c>
      <c r="O76" s="339" t="s">
        <v>136</v>
      </c>
      <c r="P76" s="339" t="s">
        <v>1187</v>
      </c>
      <c r="Q76" s="28"/>
      <c r="R76" s="29"/>
    </row>
    <row r="77" spans="1:18" s="24" customFormat="1" ht="12.75">
      <c r="A77" s="1">
        <v>42781</v>
      </c>
      <c r="B77" t="s">
        <v>156</v>
      </c>
      <c r="C77" t="s">
        <v>944</v>
      </c>
      <c r="D77" s="334"/>
      <c r="E77" s="333"/>
      <c r="F77" s="333"/>
      <c r="G77" s="353">
        <v>9000.44</v>
      </c>
      <c r="H77" s="335" t="s">
        <v>139</v>
      </c>
      <c r="I77" s="334"/>
      <c r="J77" s="336"/>
      <c r="K77" s="337"/>
      <c r="L77" s="337"/>
      <c r="M77" s="338" t="s">
        <v>138</v>
      </c>
      <c r="N77" s="339" t="s">
        <v>1006</v>
      </c>
      <c r="O77" s="339" t="s">
        <v>136</v>
      </c>
      <c r="P77" s="339" t="s">
        <v>1187</v>
      </c>
      <c r="Q77" s="28"/>
      <c r="R77" s="29"/>
    </row>
    <row r="78" spans="1:18" s="24" customFormat="1" ht="12.75">
      <c r="A78" s="1">
        <v>42782</v>
      </c>
      <c r="B78" t="s">
        <v>156</v>
      </c>
      <c r="C78" t="s">
        <v>1112</v>
      </c>
      <c r="D78" s="334"/>
      <c r="E78" s="333"/>
      <c r="F78" s="333"/>
      <c r="G78" s="353">
        <v>9000.44</v>
      </c>
      <c r="H78" s="335"/>
      <c r="I78" s="334"/>
      <c r="J78" s="336"/>
      <c r="K78" s="337"/>
      <c r="L78" s="337"/>
      <c r="M78" s="338" t="s">
        <v>138</v>
      </c>
      <c r="N78" s="339" t="s">
        <v>1177</v>
      </c>
      <c r="O78" s="339" t="s">
        <v>136</v>
      </c>
      <c r="P78" s="339" t="s">
        <v>1190</v>
      </c>
      <c r="Q78" s="28"/>
      <c r="R78" s="29"/>
    </row>
    <row r="79" spans="1:18" s="24" customFormat="1" ht="12.75">
      <c r="A79" s="1">
        <v>42783</v>
      </c>
      <c r="B79" t="s">
        <v>156</v>
      </c>
      <c r="C79" t="s">
        <v>59</v>
      </c>
      <c r="D79" s="334"/>
      <c r="E79" s="333"/>
      <c r="F79" s="333"/>
      <c r="G79" s="353">
        <v>9000.44</v>
      </c>
      <c r="H79" s="335"/>
      <c r="I79" s="334"/>
      <c r="J79" s="336"/>
      <c r="K79" s="337"/>
      <c r="L79" s="337"/>
      <c r="M79" s="338" t="s">
        <v>138</v>
      </c>
      <c r="N79" s="339" t="s">
        <v>273</v>
      </c>
      <c r="O79" s="339" t="s">
        <v>136</v>
      </c>
      <c r="P79" s="339" t="s">
        <v>1194</v>
      </c>
      <c r="Q79" s="28"/>
      <c r="R79" s="29"/>
    </row>
    <row r="80" spans="1:18" s="24" customFormat="1" ht="12.75">
      <c r="A80" s="1">
        <v>42783</v>
      </c>
      <c r="B80" t="s">
        <v>156</v>
      </c>
      <c r="C80" t="s">
        <v>1124</v>
      </c>
      <c r="D80" s="334"/>
      <c r="E80" s="333"/>
      <c r="F80" s="333"/>
      <c r="G80" s="353">
        <v>9000.44</v>
      </c>
      <c r="H80" s="335"/>
      <c r="I80" s="334"/>
      <c r="J80" s="336"/>
      <c r="K80" s="337"/>
      <c r="L80" s="337"/>
      <c r="M80" s="338" t="s">
        <v>138</v>
      </c>
      <c r="N80" s="339" t="s">
        <v>1178</v>
      </c>
      <c r="O80" s="339" t="s">
        <v>136</v>
      </c>
      <c r="P80" s="339" t="s">
        <v>1194</v>
      </c>
      <c r="Q80" s="28"/>
      <c r="R80" s="29"/>
    </row>
    <row r="81" spans="1:18" s="24" customFormat="1" ht="12.75">
      <c r="A81" s="1">
        <v>42782</v>
      </c>
      <c r="B81" t="s">
        <v>156</v>
      </c>
      <c r="C81" t="s">
        <v>1067</v>
      </c>
      <c r="D81" s="334"/>
      <c r="E81" s="333"/>
      <c r="F81" s="333"/>
      <c r="G81" s="353">
        <v>9899.44</v>
      </c>
      <c r="H81" s="335" t="s">
        <v>140</v>
      </c>
      <c r="I81" s="334"/>
      <c r="J81" s="336"/>
      <c r="K81" s="337"/>
      <c r="L81" s="337"/>
      <c r="M81" s="338" t="s">
        <v>138</v>
      </c>
      <c r="N81" s="339" t="s">
        <v>1125</v>
      </c>
      <c r="O81" s="339" t="s">
        <v>136</v>
      </c>
      <c r="P81" s="339" t="s">
        <v>1190</v>
      </c>
      <c r="Q81" s="28"/>
      <c r="R81" s="29"/>
    </row>
    <row r="82" spans="1:18" s="24" customFormat="1" ht="12.75">
      <c r="A82" s="1">
        <v>42781</v>
      </c>
      <c r="B82" t="s">
        <v>156</v>
      </c>
      <c r="C82" t="s">
        <v>1096</v>
      </c>
      <c r="D82" s="334"/>
      <c r="E82" s="333"/>
      <c r="F82" s="333"/>
      <c r="G82" s="353">
        <v>16105.44</v>
      </c>
      <c r="H82" s="335"/>
      <c r="I82" s="334"/>
      <c r="J82" s="336"/>
      <c r="K82" s="337"/>
      <c r="L82" s="337"/>
      <c r="M82" s="338" t="s">
        <v>138</v>
      </c>
      <c r="N82" s="339" t="s">
        <v>1179</v>
      </c>
      <c r="O82" s="339" t="s">
        <v>457</v>
      </c>
      <c r="P82" s="339" t="s">
        <v>1187</v>
      </c>
      <c r="Q82" s="28"/>
      <c r="R82" s="29"/>
    </row>
    <row r="83" spans="1:18" s="24" customFormat="1" ht="12.75">
      <c r="A83" s="1">
        <v>42780</v>
      </c>
      <c r="B83" t="s">
        <v>156</v>
      </c>
      <c r="C83" s="341" t="s">
        <v>1081</v>
      </c>
      <c r="D83" s="334"/>
      <c r="E83" s="333"/>
      <c r="F83" s="333"/>
      <c r="G83" s="353">
        <v>17405.8</v>
      </c>
      <c r="H83" s="335"/>
      <c r="I83" s="334"/>
      <c r="J83" s="336"/>
      <c r="K83" s="337"/>
      <c r="L83" s="337"/>
      <c r="M83" s="338" t="s">
        <v>138</v>
      </c>
      <c r="N83" s="339" t="s">
        <v>1191</v>
      </c>
      <c r="O83" s="339" t="s">
        <v>298</v>
      </c>
      <c r="P83" s="339" t="s">
        <v>1183</v>
      </c>
      <c r="Q83" s="28"/>
      <c r="R83" s="29"/>
    </row>
    <row r="84" spans="1:18" s="24" customFormat="1" ht="12.75">
      <c r="A84" s="1">
        <v>42781</v>
      </c>
      <c r="B84" t="s">
        <v>156</v>
      </c>
      <c r="C84" s="341" t="s">
        <v>1087</v>
      </c>
      <c r="D84" s="334"/>
      <c r="E84" s="333"/>
      <c r="F84" s="333"/>
      <c r="G84" s="353">
        <v>32117.82</v>
      </c>
      <c r="H84" s="335"/>
      <c r="I84" s="334"/>
      <c r="J84" s="336"/>
      <c r="K84" s="337"/>
      <c r="L84" s="337"/>
      <c r="M84" s="338" t="s">
        <v>138</v>
      </c>
      <c r="N84" s="339" t="s">
        <v>1168</v>
      </c>
      <c r="O84" s="339" t="s">
        <v>136</v>
      </c>
      <c r="P84" s="339" t="s">
        <v>1187</v>
      </c>
      <c r="Q84" s="28"/>
      <c r="R84" s="29"/>
    </row>
    <row r="85" spans="1:18" s="24" customFormat="1" ht="12.75">
      <c r="A85" s="1">
        <v>42780</v>
      </c>
      <c r="B85" t="s">
        <v>156</v>
      </c>
      <c r="C85" s="341" t="s">
        <v>1080</v>
      </c>
      <c r="D85" s="334"/>
      <c r="E85" s="333"/>
      <c r="F85" s="333"/>
      <c r="G85" s="353">
        <v>35999.440000000002</v>
      </c>
      <c r="H85" s="335"/>
      <c r="I85" s="334"/>
      <c r="J85" s="336"/>
      <c r="K85" s="337"/>
      <c r="L85" s="337"/>
      <c r="M85" s="338" t="s">
        <v>138</v>
      </c>
      <c r="N85" s="339" t="s">
        <v>1180</v>
      </c>
      <c r="O85" s="339" t="s">
        <v>390</v>
      </c>
      <c r="P85" s="339" t="s">
        <v>1183</v>
      </c>
      <c r="Q85" s="28"/>
      <c r="R85" s="29"/>
    </row>
    <row r="86" spans="1:18" s="24" customFormat="1" ht="12.75">
      <c r="A86" s="50">
        <v>42780</v>
      </c>
      <c r="B86" s="51" t="s">
        <v>987</v>
      </c>
      <c r="C86" s="51">
        <v>3000270206</v>
      </c>
      <c r="D86" s="334"/>
      <c r="E86" s="333"/>
      <c r="F86" s="333"/>
      <c r="G86" s="6">
        <v>232000</v>
      </c>
      <c r="H86" s="335"/>
      <c r="I86" s="334"/>
      <c r="J86" s="336"/>
      <c r="K86" s="337"/>
      <c r="L86" s="337"/>
      <c r="M86" s="338" t="s">
        <v>138</v>
      </c>
      <c r="N86" s="339"/>
      <c r="O86" s="339"/>
      <c r="P86" s="339" t="s">
        <v>1184</v>
      </c>
      <c r="Q86" s="28"/>
      <c r="R86" s="29"/>
    </row>
    <row r="87" spans="1:18" s="24" customFormat="1" ht="12.75">
      <c r="A87" s="50">
        <v>42781</v>
      </c>
      <c r="B87" s="51" t="s">
        <v>987</v>
      </c>
      <c r="C87" s="51">
        <v>3000271423</v>
      </c>
      <c r="D87" s="334"/>
      <c r="E87" s="333"/>
      <c r="F87" s="333"/>
      <c r="G87" s="6">
        <v>1044000</v>
      </c>
      <c r="H87" s="335"/>
      <c r="I87" s="334"/>
      <c r="J87" s="340"/>
      <c r="K87" s="337"/>
      <c r="L87" s="337"/>
      <c r="M87" s="338" t="s">
        <v>138</v>
      </c>
      <c r="N87" s="339"/>
      <c r="O87" s="339"/>
      <c r="P87" s="339" t="s">
        <v>1189</v>
      </c>
      <c r="Q87" s="28"/>
      <c r="R87" s="29"/>
    </row>
    <row r="88" spans="1:18" s="24" customFormat="1" ht="12.75">
      <c r="A88" s="418"/>
      <c r="B88" s="341"/>
      <c r="C88" s="341"/>
      <c r="D88" s="334"/>
      <c r="E88" s="333"/>
      <c r="F88" s="333"/>
      <c r="G88" s="353"/>
      <c r="H88" s="335"/>
      <c r="I88" s="334"/>
      <c r="J88" s="340"/>
      <c r="K88" s="337"/>
      <c r="L88" s="337"/>
      <c r="M88" s="338"/>
      <c r="N88" s="339"/>
      <c r="O88" s="339"/>
      <c r="P88" s="339"/>
      <c r="Q88" s="28"/>
      <c r="R88" s="29"/>
    </row>
    <row r="89" spans="1:18" s="24" customFormat="1" ht="13.5" thickBot="1">
      <c r="A89" s="148"/>
      <c r="B89" s="140"/>
      <c r="C89" s="140"/>
      <c r="D89" s="142"/>
      <c r="E89" s="146"/>
      <c r="F89" s="146"/>
      <c r="G89" s="141"/>
      <c r="H89" s="13"/>
      <c r="I89" s="141"/>
      <c r="J89" s="142"/>
      <c r="K89" s="25"/>
      <c r="L89" s="25"/>
      <c r="M89" s="26"/>
      <c r="N89" s="27"/>
      <c r="O89" s="27"/>
      <c r="P89" s="27"/>
      <c r="Q89" s="28"/>
      <c r="R89" s="29"/>
    </row>
    <row r="90" spans="1:18" ht="12.75" thickBot="1">
      <c r="D90" s="72">
        <f>SUM(D5:D89)</f>
        <v>0</v>
      </c>
      <c r="G90" s="72">
        <f>SUM(G5:G89)</f>
        <v>1610350.75</v>
      </c>
      <c r="I90" s="72">
        <f>SUM(I5:I89)</f>
        <v>0</v>
      </c>
      <c r="J90" s="72">
        <f>SUM(J5:J89)</f>
        <v>0</v>
      </c>
      <c r="K90" s="36"/>
      <c r="N90" s="37" t="s">
        <v>223</v>
      </c>
      <c r="O90" s="38">
        <f>SUM(I90:K90)</f>
        <v>0</v>
      </c>
    </row>
    <row r="91" spans="1:18" ht="12.75">
      <c r="A91" s="50"/>
      <c r="B91" s="51"/>
      <c r="C91" s="51"/>
      <c r="G91" s="6"/>
    </row>
    <row r="92" spans="1:18">
      <c r="G92" s="36"/>
    </row>
  </sheetData>
  <autoFilter ref="A4:R90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88"/>
  <sheetViews>
    <sheetView workbookViewId="0">
      <selection activeCell="G1" sqref="G1:G83"/>
    </sheetView>
  </sheetViews>
  <sheetFormatPr baseColWidth="10" defaultRowHeight="12.75"/>
  <cols>
    <col min="2" max="2" width="33" bestFit="1" customWidth="1"/>
    <col min="7" max="7" width="11.7109375" bestFit="1" customWidth="1"/>
  </cols>
  <sheetData>
    <row r="1" spans="1:8">
      <c r="A1" s="342">
        <v>42777</v>
      </c>
      <c r="B1" s="343" t="s">
        <v>160</v>
      </c>
      <c r="C1" s="343" t="s">
        <v>972</v>
      </c>
      <c r="D1" s="343" t="s">
        <v>823</v>
      </c>
      <c r="E1" s="343" t="s">
        <v>972</v>
      </c>
      <c r="F1" s="343" t="s">
        <v>823</v>
      </c>
      <c r="G1" s="344">
        <v>-5032.08</v>
      </c>
    </row>
    <row r="2" spans="1:8">
      <c r="A2" s="342">
        <v>42780</v>
      </c>
      <c r="B2" s="343" t="s">
        <v>160</v>
      </c>
      <c r="C2" s="343" t="s">
        <v>644</v>
      </c>
      <c r="D2" s="343" t="s">
        <v>823</v>
      </c>
      <c r="E2" s="343" t="s">
        <v>644</v>
      </c>
      <c r="F2" s="343" t="s">
        <v>823</v>
      </c>
      <c r="G2" s="344">
        <v>-6299.96</v>
      </c>
    </row>
    <row r="3" spans="1:8">
      <c r="A3" s="342">
        <v>42780</v>
      </c>
      <c r="B3" s="343" t="s">
        <v>160</v>
      </c>
      <c r="C3" s="343" t="s">
        <v>538</v>
      </c>
      <c r="D3" s="343" t="s">
        <v>823</v>
      </c>
      <c r="E3" s="343" t="s">
        <v>538</v>
      </c>
      <c r="F3" s="343" t="s">
        <v>823</v>
      </c>
      <c r="G3" s="344">
        <v>-6299.96</v>
      </c>
    </row>
    <row r="4" spans="1:8">
      <c r="A4" s="342">
        <v>42780</v>
      </c>
      <c r="B4" s="343" t="s">
        <v>160</v>
      </c>
      <c r="C4" s="343" t="s">
        <v>796</v>
      </c>
      <c r="D4" s="343" t="s">
        <v>399</v>
      </c>
      <c r="E4" s="343" t="s">
        <v>796</v>
      </c>
      <c r="F4" s="343" t="s">
        <v>399</v>
      </c>
      <c r="G4" s="344">
        <v>-6750.04</v>
      </c>
    </row>
    <row r="5" spans="1:8">
      <c r="A5" s="342">
        <v>42781</v>
      </c>
      <c r="B5" s="343" t="s">
        <v>160</v>
      </c>
      <c r="C5" s="343" t="s">
        <v>944</v>
      </c>
      <c r="D5" s="343" t="s">
        <v>823</v>
      </c>
      <c r="E5" s="343" t="s">
        <v>944</v>
      </c>
      <c r="F5" s="343" t="s">
        <v>823</v>
      </c>
      <c r="G5" s="344">
        <v>-9000.44</v>
      </c>
    </row>
    <row r="6" spans="1:8">
      <c r="A6" s="342">
        <v>42781</v>
      </c>
      <c r="B6" s="343" t="s">
        <v>160</v>
      </c>
      <c r="C6" s="343" t="s">
        <v>1067</v>
      </c>
      <c r="D6" s="343" t="s">
        <v>1068</v>
      </c>
      <c r="E6" s="343" t="s">
        <v>1067</v>
      </c>
      <c r="F6" s="343" t="s">
        <v>1068</v>
      </c>
      <c r="G6" s="344">
        <v>-4499.6400000000003</v>
      </c>
    </row>
    <row r="7" spans="1:8">
      <c r="A7" s="342">
        <v>42781</v>
      </c>
      <c r="B7" s="343" t="s">
        <v>160</v>
      </c>
      <c r="C7" s="343" t="s">
        <v>936</v>
      </c>
      <c r="D7" s="343" t="s">
        <v>823</v>
      </c>
      <c r="E7" s="343" t="s">
        <v>936</v>
      </c>
      <c r="F7" s="343" t="s">
        <v>823</v>
      </c>
      <c r="G7" s="344">
        <v>-9000.44</v>
      </c>
    </row>
    <row r="8" spans="1:8">
      <c r="A8" s="419">
        <v>42777</v>
      </c>
      <c r="B8" s="420" t="s">
        <v>156</v>
      </c>
      <c r="C8" s="420" t="s">
        <v>1069</v>
      </c>
      <c r="D8" s="420" t="s">
        <v>157</v>
      </c>
      <c r="E8" s="420" t="s">
        <v>1069</v>
      </c>
      <c r="F8" s="420" t="s">
        <v>157</v>
      </c>
      <c r="G8" s="421">
        <v>1241.2</v>
      </c>
      <c r="H8" s="420" t="s">
        <v>158</v>
      </c>
    </row>
    <row r="9" spans="1:8">
      <c r="A9" s="419">
        <v>42777</v>
      </c>
      <c r="B9" s="420" t="s">
        <v>156</v>
      </c>
      <c r="C9" s="420" t="s">
        <v>1070</v>
      </c>
      <c r="D9" s="420" t="s">
        <v>157</v>
      </c>
      <c r="E9" s="420" t="s">
        <v>1070</v>
      </c>
      <c r="F9" s="420" t="s">
        <v>157</v>
      </c>
      <c r="G9" s="421">
        <v>1241.2</v>
      </c>
      <c r="H9" s="420" t="s">
        <v>158</v>
      </c>
    </row>
    <row r="10" spans="1:8">
      <c r="A10" s="419">
        <v>42777</v>
      </c>
      <c r="B10" s="420" t="s">
        <v>156</v>
      </c>
      <c r="C10" s="420" t="s">
        <v>1071</v>
      </c>
      <c r="D10" s="420" t="s">
        <v>157</v>
      </c>
      <c r="E10" s="420" t="s">
        <v>1071</v>
      </c>
      <c r="F10" s="420" t="s">
        <v>157</v>
      </c>
      <c r="G10" s="421">
        <v>1241.2</v>
      </c>
      <c r="H10" s="420" t="s">
        <v>158</v>
      </c>
    </row>
    <row r="11" spans="1:8">
      <c r="A11" s="419">
        <v>42777</v>
      </c>
      <c r="B11" s="420" t="s">
        <v>156</v>
      </c>
      <c r="C11" s="420" t="s">
        <v>1072</v>
      </c>
      <c r="D11" s="420" t="s">
        <v>157</v>
      </c>
      <c r="E11" s="420" t="s">
        <v>1072</v>
      </c>
      <c r="F11" s="420" t="s">
        <v>157</v>
      </c>
      <c r="G11" s="421">
        <v>1241.2</v>
      </c>
      <c r="H11" s="420" t="s">
        <v>158</v>
      </c>
    </row>
    <row r="12" spans="1:8">
      <c r="A12" s="419">
        <v>42777</v>
      </c>
      <c r="B12" s="420" t="s">
        <v>156</v>
      </c>
      <c r="C12" s="420" t="s">
        <v>1073</v>
      </c>
      <c r="D12" s="420" t="s">
        <v>157</v>
      </c>
      <c r="E12" s="420" t="s">
        <v>1073</v>
      </c>
      <c r="F12" s="420" t="s">
        <v>157</v>
      </c>
      <c r="G12" s="421">
        <v>1241.2</v>
      </c>
      <c r="H12" s="420" t="s">
        <v>158</v>
      </c>
    </row>
    <row r="13" spans="1:8">
      <c r="A13" s="419">
        <v>42777</v>
      </c>
      <c r="B13" s="420" t="s">
        <v>156</v>
      </c>
      <c r="C13" s="420" t="s">
        <v>1074</v>
      </c>
      <c r="D13" s="420" t="s">
        <v>157</v>
      </c>
      <c r="E13" s="420" t="s">
        <v>1074</v>
      </c>
      <c r="F13" s="420" t="s">
        <v>157</v>
      </c>
      <c r="G13" s="421">
        <v>1241.2</v>
      </c>
      <c r="H13" s="420" t="s">
        <v>158</v>
      </c>
    </row>
    <row r="14" spans="1:8">
      <c r="A14" s="419">
        <v>42777</v>
      </c>
      <c r="B14" s="420" t="s">
        <v>156</v>
      </c>
      <c r="C14" s="420" t="s">
        <v>1075</v>
      </c>
      <c r="D14" s="420" t="s">
        <v>157</v>
      </c>
      <c r="E14" s="420" t="s">
        <v>1075</v>
      </c>
      <c r="F14" s="420" t="s">
        <v>157</v>
      </c>
      <c r="G14" s="421">
        <v>1241.2</v>
      </c>
      <c r="H14" s="420" t="s">
        <v>158</v>
      </c>
    </row>
    <row r="15" spans="1:8">
      <c r="A15" s="419">
        <v>42777</v>
      </c>
      <c r="B15" s="420" t="s">
        <v>156</v>
      </c>
      <c r="C15" s="420" t="s">
        <v>1076</v>
      </c>
      <c r="D15" s="420" t="s">
        <v>157</v>
      </c>
      <c r="E15" s="420" t="s">
        <v>1076</v>
      </c>
      <c r="F15" s="420" t="s">
        <v>157</v>
      </c>
      <c r="G15" s="421">
        <v>1241.2</v>
      </c>
      <c r="H15" s="420" t="s">
        <v>158</v>
      </c>
    </row>
    <row r="16" spans="1:8">
      <c r="A16" s="419">
        <v>42777</v>
      </c>
      <c r="B16" s="420" t="s">
        <v>156</v>
      </c>
      <c r="C16" s="420" t="s">
        <v>1077</v>
      </c>
      <c r="D16" s="420" t="s">
        <v>157</v>
      </c>
      <c r="E16" s="420" t="s">
        <v>1077</v>
      </c>
      <c r="F16" s="420" t="s">
        <v>157</v>
      </c>
      <c r="G16" s="421">
        <v>1241.2</v>
      </c>
      <c r="H16" s="420" t="s">
        <v>158</v>
      </c>
    </row>
    <row r="17" spans="1:8">
      <c r="A17" s="419">
        <v>42780</v>
      </c>
      <c r="B17" s="420" t="s">
        <v>156</v>
      </c>
      <c r="C17" s="420" t="s">
        <v>1078</v>
      </c>
      <c r="D17" s="420" t="s">
        <v>157</v>
      </c>
      <c r="E17" s="420" t="s">
        <v>1078</v>
      </c>
      <c r="F17" s="420" t="s">
        <v>157</v>
      </c>
      <c r="G17" s="421">
        <v>1241.2</v>
      </c>
      <c r="H17" s="420" t="s">
        <v>158</v>
      </c>
    </row>
    <row r="18" spans="1:8">
      <c r="A18" s="419">
        <v>42780</v>
      </c>
      <c r="B18" s="420" t="s">
        <v>156</v>
      </c>
      <c r="C18" s="420" t="s">
        <v>1079</v>
      </c>
      <c r="D18" s="420" t="s">
        <v>157</v>
      </c>
      <c r="E18" s="420" t="s">
        <v>1079</v>
      </c>
      <c r="F18" s="420" t="s">
        <v>157</v>
      </c>
      <c r="G18" s="421">
        <v>1241.2</v>
      </c>
      <c r="H18" s="420" t="s">
        <v>158</v>
      </c>
    </row>
    <row r="19" spans="1:8">
      <c r="A19" s="419">
        <v>42781</v>
      </c>
      <c r="B19" s="420" t="s">
        <v>156</v>
      </c>
      <c r="C19" s="420" t="s">
        <v>1086</v>
      </c>
      <c r="D19" s="420" t="s">
        <v>157</v>
      </c>
      <c r="E19" s="420" t="s">
        <v>1086</v>
      </c>
      <c r="F19" s="420" t="s">
        <v>157</v>
      </c>
      <c r="G19" s="421">
        <v>1241.2</v>
      </c>
      <c r="H19" s="420" t="s">
        <v>158</v>
      </c>
    </row>
    <row r="20" spans="1:8">
      <c r="A20" s="419">
        <v>42781</v>
      </c>
      <c r="B20" s="420" t="s">
        <v>156</v>
      </c>
      <c r="C20" s="420" t="s">
        <v>1088</v>
      </c>
      <c r="D20" s="420" t="s">
        <v>157</v>
      </c>
      <c r="E20" s="420" t="s">
        <v>1088</v>
      </c>
      <c r="F20" s="420" t="s">
        <v>157</v>
      </c>
      <c r="G20" s="421">
        <v>1241.2</v>
      </c>
      <c r="H20" s="420" t="s">
        <v>158</v>
      </c>
    </row>
    <row r="21" spans="1:8">
      <c r="A21" s="419">
        <v>42781</v>
      </c>
      <c r="B21" s="420" t="s">
        <v>156</v>
      </c>
      <c r="C21" s="420" t="s">
        <v>1089</v>
      </c>
      <c r="D21" s="420" t="s">
        <v>157</v>
      </c>
      <c r="E21" s="420" t="s">
        <v>1089</v>
      </c>
      <c r="F21" s="420" t="s">
        <v>157</v>
      </c>
      <c r="G21" s="421">
        <v>1241.2</v>
      </c>
      <c r="H21" s="420" t="s">
        <v>158</v>
      </c>
    </row>
    <row r="22" spans="1:8">
      <c r="A22" s="419">
        <v>42781</v>
      </c>
      <c r="B22" s="420" t="s">
        <v>156</v>
      </c>
      <c r="C22" s="420" t="s">
        <v>1091</v>
      </c>
      <c r="D22" s="420" t="s">
        <v>157</v>
      </c>
      <c r="E22" s="420" t="s">
        <v>1091</v>
      </c>
      <c r="F22" s="420" t="s">
        <v>157</v>
      </c>
      <c r="G22" s="421">
        <v>1241.2</v>
      </c>
      <c r="H22" s="420" t="s">
        <v>158</v>
      </c>
    </row>
    <row r="23" spans="1:8">
      <c r="A23" s="419">
        <v>42781</v>
      </c>
      <c r="B23" s="420" t="s">
        <v>156</v>
      </c>
      <c r="C23" s="420" t="s">
        <v>1092</v>
      </c>
      <c r="D23" s="420" t="s">
        <v>157</v>
      </c>
      <c r="E23" s="420" t="s">
        <v>1092</v>
      </c>
      <c r="F23" s="420" t="s">
        <v>157</v>
      </c>
      <c r="G23" s="421">
        <v>1241.2</v>
      </c>
      <c r="H23" s="420" t="s">
        <v>158</v>
      </c>
    </row>
    <row r="24" spans="1:8">
      <c r="A24" s="419">
        <v>42781</v>
      </c>
      <c r="B24" s="420" t="s">
        <v>156</v>
      </c>
      <c r="C24" s="420" t="s">
        <v>1093</v>
      </c>
      <c r="D24" s="420" t="s">
        <v>157</v>
      </c>
      <c r="E24" s="420" t="s">
        <v>1093</v>
      </c>
      <c r="F24" s="420" t="s">
        <v>157</v>
      </c>
      <c r="G24" s="421">
        <v>1241.2</v>
      </c>
      <c r="H24" s="420" t="s">
        <v>158</v>
      </c>
    </row>
    <row r="25" spans="1:8">
      <c r="A25" s="419">
        <v>42781</v>
      </c>
      <c r="B25" s="420" t="s">
        <v>156</v>
      </c>
      <c r="C25" s="420" t="s">
        <v>1094</v>
      </c>
      <c r="D25" s="420" t="s">
        <v>157</v>
      </c>
      <c r="E25" s="420" t="s">
        <v>1094</v>
      </c>
      <c r="F25" s="420" t="s">
        <v>157</v>
      </c>
      <c r="G25" s="421">
        <v>1241.2</v>
      </c>
      <c r="H25" s="420" t="s">
        <v>158</v>
      </c>
    </row>
    <row r="26" spans="1:8">
      <c r="A26" s="419">
        <v>42781</v>
      </c>
      <c r="B26" s="420" t="s">
        <v>156</v>
      </c>
      <c r="C26" s="420" t="s">
        <v>1095</v>
      </c>
      <c r="D26" s="420" t="s">
        <v>157</v>
      </c>
      <c r="E26" s="420" t="s">
        <v>1095</v>
      </c>
      <c r="F26" s="420" t="s">
        <v>157</v>
      </c>
      <c r="G26" s="421">
        <v>1241.2</v>
      </c>
      <c r="H26" s="420" t="s">
        <v>158</v>
      </c>
    </row>
    <row r="27" spans="1:8">
      <c r="A27" s="419">
        <v>42781</v>
      </c>
      <c r="B27" s="420" t="s">
        <v>156</v>
      </c>
      <c r="C27" s="420" t="s">
        <v>1097</v>
      </c>
      <c r="D27" s="420" t="s">
        <v>157</v>
      </c>
      <c r="E27" s="420" t="s">
        <v>1097</v>
      </c>
      <c r="F27" s="420" t="s">
        <v>157</v>
      </c>
      <c r="G27" s="421">
        <v>1241.2</v>
      </c>
      <c r="H27" s="420" t="s">
        <v>158</v>
      </c>
    </row>
    <row r="28" spans="1:8">
      <c r="A28" s="419">
        <v>42781</v>
      </c>
      <c r="B28" s="420" t="s">
        <v>156</v>
      </c>
      <c r="C28" s="420" t="s">
        <v>1098</v>
      </c>
      <c r="D28" s="420" t="s">
        <v>157</v>
      </c>
      <c r="E28" s="420" t="s">
        <v>1098</v>
      </c>
      <c r="F28" s="420" t="s">
        <v>157</v>
      </c>
      <c r="G28" s="421">
        <v>1241.2</v>
      </c>
      <c r="H28" s="420" t="s">
        <v>158</v>
      </c>
    </row>
    <row r="29" spans="1:8">
      <c r="A29" s="419">
        <v>42781</v>
      </c>
      <c r="B29" s="420" t="s">
        <v>156</v>
      </c>
      <c r="C29" s="420" t="s">
        <v>1099</v>
      </c>
      <c r="D29" s="420" t="s">
        <v>157</v>
      </c>
      <c r="E29" s="420" t="s">
        <v>1099</v>
      </c>
      <c r="F29" s="420" t="s">
        <v>157</v>
      </c>
      <c r="G29" s="421">
        <v>1241.2</v>
      </c>
      <c r="H29" s="420" t="s">
        <v>158</v>
      </c>
    </row>
    <row r="30" spans="1:8">
      <c r="A30" s="419">
        <v>42781</v>
      </c>
      <c r="B30" s="420" t="s">
        <v>156</v>
      </c>
      <c r="C30" s="420" t="s">
        <v>1100</v>
      </c>
      <c r="D30" s="420" t="s">
        <v>157</v>
      </c>
      <c r="E30" s="420" t="s">
        <v>1100</v>
      </c>
      <c r="F30" s="420" t="s">
        <v>157</v>
      </c>
      <c r="G30" s="421">
        <v>1241.2</v>
      </c>
      <c r="H30" s="420" t="s">
        <v>158</v>
      </c>
    </row>
    <row r="31" spans="1:8">
      <c r="A31" s="419">
        <v>42781</v>
      </c>
      <c r="B31" s="420" t="s">
        <v>156</v>
      </c>
      <c r="C31" s="420" t="s">
        <v>1102</v>
      </c>
      <c r="D31" s="420" t="s">
        <v>157</v>
      </c>
      <c r="E31" s="420" t="s">
        <v>1102</v>
      </c>
      <c r="F31" s="420" t="s">
        <v>157</v>
      </c>
      <c r="G31" s="421">
        <v>1241.2</v>
      </c>
      <c r="H31" s="420" t="s">
        <v>158</v>
      </c>
    </row>
    <row r="32" spans="1:8">
      <c r="A32" s="419">
        <v>42781</v>
      </c>
      <c r="B32" s="420" t="s">
        <v>156</v>
      </c>
      <c r="C32" s="420" t="s">
        <v>1103</v>
      </c>
      <c r="D32" s="420" t="s">
        <v>157</v>
      </c>
      <c r="E32" s="420" t="s">
        <v>1103</v>
      </c>
      <c r="F32" s="420" t="s">
        <v>157</v>
      </c>
      <c r="G32" s="421">
        <v>1241.2</v>
      </c>
      <c r="H32" s="420" t="s">
        <v>158</v>
      </c>
    </row>
    <row r="33" spans="1:8">
      <c r="A33" s="419">
        <v>42781</v>
      </c>
      <c r="B33" s="420" t="s">
        <v>156</v>
      </c>
      <c r="C33" s="420" t="s">
        <v>1104</v>
      </c>
      <c r="D33" s="420" t="s">
        <v>157</v>
      </c>
      <c r="E33" s="420" t="s">
        <v>1104</v>
      </c>
      <c r="F33" s="420" t="s">
        <v>157</v>
      </c>
      <c r="G33" s="421">
        <v>1241.2</v>
      </c>
      <c r="H33" s="420" t="s">
        <v>158</v>
      </c>
    </row>
    <row r="34" spans="1:8">
      <c r="A34" s="419">
        <v>42781</v>
      </c>
      <c r="B34" s="420" t="s">
        <v>156</v>
      </c>
      <c r="C34" s="420" t="s">
        <v>1105</v>
      </c>
      <c r="D34" s="420" t="s">
        <v>157</v>
      </c>
      <c r="E34" s="420" t="s">
        <v>1105</v>
      </c>
      <c r="F34" s="420" t="s">
        <v>157</v>
      </c>
      <c r="G34" s="421">
        <v>1241.2</v>
      </c>
      <c r="H34" s="420" t="s">
        <v>158</v>
      </c>
    </row>
    <row r="35" spans="1:8">
      <c r="A35" s="419">
        <v>42781</v>
      </c>
      <c r="B35" s="420" t="s">
        <v>156</v>
      </c>
      <c r="C35" s="420" t="s">
        <v>1106</v>
      </c>
      <c r="D35" s="420" t="s">
        <v>157</v>
      </c>
      <c r="E35" s="420" t="s">
        <v>1106</v>
      </c>
      <c r="F35" s="420" t="s">
        <v>157</v>
      </c>
      <c r="G35" s="421">
        <v>1241.2</v>
      </c>
      <c r="H35" s="420" t="s">
        <v>158</v>
      </c>
    </row>
    <row r="36" spans="1:8">
      <c r="A36" s="419">
        <v>42781</v>
      </c>
      <c r="B36" s="420" t="s">
        <v>156</v>
      </c>
      <c r="C36" s="420" t="s">
        <v>1107</v>
      </c>
      <c r="D36" s="420" t="s">
        <v>157</v>
      </c>
      <c r="E36" s="420" t="s">
        <v>1107</v>
      </c>
      <c r="F36" s="420" t="s">
        <v>157</v>
      </c>
      <c r="G36" s="421">
        <v>1241.2</v>
      </c>
      <c r="H36" s="420" t="s">
        <v>158</v>
      </c>
    </row>
    <row r="37" spans="1:8">
      <c r="A37" s="419">
        <v>42781</v>
      </c>
      <c r="B37" s="420" t="s">
        <v>156</v>
      </c>
      <c r="C37" s="420" t="s">
        <v>1108</v>
      </c>
      <c r="D37" s="420" t="s">
        <v>157</v>
      </c>
      <c r="E37" s="420" t="s">
        <v>1108</v>
      </c>
      <c r="F37" s="420" t="s">
        <v>157</v>
      </c>
      <c r="G37" s="421">
        <v>1241.2</v>
      </c>
      <c r="H37" s="420" t="s">
        <v>158</v>
      </c>
    </row>
    <row r="38" spans="1:8">
      <c r="A38" s="419">
        <v>42781</v>
      </c>
      <c r="B38" s="420" t="s">
        <v>156</v>
      </c>
      <c r="C38" s="420" t="s">
        <v>1109</v>
      </c>
      <c r="D38" s="420" t="s">
        <v>157</v>
      </c>
      <c r="E38" s="420" t="s">
        <v>1109</v>
      </c>
      <c r="F38" s="420" t="s">
        <v>157</v>
      </c>
      <c r="G38" s="421">
        <v>1241.2</v>
      </c>
      <c r="H38" s="420" t="s">
        <v>158</v>
      </c>
    </row>
    <row r="39" spans="1:8">
      <c r="A39" s="419">
        <v>42781</v>
      </c>
      <c r="B39" s="420" t="s">
        <v>156</v>
      </c>
      <c r="C39" s="420" t="s">
        <v>1110</v>
      </c>
      <c r="D39" s="420" t="s">
        <v>157</v>
      </c>
      <c r="E39" s="420" t="s">
        <v>1110</v>
      </c>
      <c r="F39" s="420" t="s">
        <v>157</v>
      </c>
      <c r="G39" s="421">
        <v>1241.2</v>
      </c>
      <c r="H39" s="420" t="s">
        <v>158</v>
      </c>
    </row>
    <row r="40" spans="1:8">
      <c r="A40" s="419">
        <v>42781</v>
      </c>
      <c r="B40" s="420" t="s">
        <v>156</v>
      </c>
      <c r="C40" s="420" t="s">
        <v>1111</v>
      </c>
      <c r="D40" s="420" t="s">
        <v>157</v>
      </c>
      <c r="E40" s="420" t="s">
        <v>1111</v>
      </c>
      <c r="F40" s="420" t="s">
        <v>157</v>
      </c>
      <c r="G40" s="421">
        <v>1241.2</v>
      </c>
      <c r="H40" s="420" t="s">
        <v>158</v>
      </c>
    </row>
    <row r="41" spans="1:8">
      <c r="A41" s="419">
        <v>42782</v>
      </c>
      <c r="B41" s="420" t="s">
        <v>156</v>
      </c>
      <c r="C41" s="420" t="s">
        <v>1114</v>
      </c>
      <c r="D41" s="420" t="s">
        <v>157</v>
      </c>
      <c r="E41" s="420" t="s">
        <v>1114</v>
      </c>
      <c r="F41" s="420" t="s">
        <v>157</v>
      </c>
      <c r="G41" s="421">
        <v>1241.2</v>
      </c>
      <c r="H41" s="420" t="s">
        <v>158</v>
      </c>
    </row>
    <row r="42" spans="1:8">
      <c r="A42" s="419">
        <v>42782</v>
      </c>
      <c r="B42" s="420" t="s">
        <v>156</v>
      </c>
      <c r="C42" s="420" t="s">
        <v>1115</v>
      </c>
      <c r="D42" s="420" t="s">
        <v>157</v>
      </c>
      <c r="E42" s="420" t="s">
        <v>1115</v>
      </c>
      <c r="F42" s="420" t="s">
        <v>157</v>
      </c>
      <c r="G42" s="421">
        <v>1241.2</v>
      </c>
      <c r="H42" s="420" t="s">
        <v>158</v>
      </c>
    </row>
    <row r="43" spans="1:8">
      <c r="A43" s="419">
        <v>42782</v>
      </c>
      <c r="B43" s="420" t="s">
        <v>156</v>
      </c>
      <c r="C43" s="420" t="s">
        <v>1116</v>
      </c>
      <c r="D43" s="420" t="s">
        <v>157</v>
      </c>
      <c r="E43" s="420" t="s">
        <v>1116</v>
      </c>
      <c r="F43" s="420" t="s">
        <v>157</v>
      </c>
      <c r="G43" s="421">
        <v>1241.2</v>
      </c>
      <c r="H43" s="420" t="s">
        <v>158</v>
      </c>
    </row>
    <row r="44" spans="1:8">
      <c r="A44" s="419">
        <v>42783</v>
      </c>
      <c r="B44" s="420" t="s">
        <v>156</v>
      </c>
      <c r="C44" s="420" t="s">
        <v>1118</v>
      </c>
      <c r="D44" s="420" t="s">
        <v>157</v>
      </c>
      <c r="E44" s="420" t="s">
        <v>1118</v>
      </c>
      <c r="F44" s="420" t="s">
        <v>157</v>
      </c>
      <c r="G44" s="421">
        <v>1241.2</v>
      </c>
      <c r="H44" s="420" t="s">
        <v>158</v>
      </c>
    </row>
    <row r="45" spans="1:8">
      <c r="A45" s="419">
        <v>42783</v>
      </c>
      <c r="B45" s="420" t="s">
        <v>156</v>
      </c>
      <c r="C45" s="420" t="s">
        <v>1119</v>
      </c>
      <c r="D45" s="420" t="s">
        <v>157</v>
      </c>
      <c r="E45" s="420" t="s">
        <v>1119</v>
      </c>
      <c r="F45" s="420" t="s">
        <v>157</v>
      </c>
      <c r="G45" s="421">
        <v>1241.2</v>
      </c>
      <c r="H45" s="420" t="s">
        <v>158</v>
      </c>
    </row>
    <row r="46" spans="1:8">
      <c r="A46" s="419">
        <v>42783</v>
      </c>
      <c r="B46" s="420" t="s">
        <v>156</v>
      </c>
      <c r="C46" s="420" t="s">
        <v>1121</v>
      </c>
      <c r="D46" s="420" t="s">
        <v>157</v>
      </c>
      <c r="E46" s="420" t="s">
        <v>1121</v>
      </c>
      <c r="F46" s="420" t="s">
        <v>157</v>
      </c>
      <c r="G46" s="421">
        <v>1241.2</v>
      </c>
      <c r="H46" s="420" t="s">
        <v>158</v>
      </c>
    </row>
    <row r="47" spans="1:8">
      <c r="A47" s="419">
        <v>42783</v>
      </c>
      <c r="B47" s="420" t="s">
        <v>156</v>
      </c>
      <c r="C47" s="420" t="s">
        <v>1122</v>
      </c>
      <c r="D47" s="420" t="s">
        <v>157</v>
      </c>
      <c r="E47" s="420" t="s">
        <v>1122</v>
      </c>
      <c r="F47" s="420" t="s">
        <v>157</v>
      </c>
      <c r="G47" s="421">
        <v>1241.2</v>
      </c>
      <c r="H47" s="420" t="s">
        <v>158</v>
      </c>
    </row>
    <row r="48" spans="1:8">
      <c r="A48" s="419">
        <v>42783</v>
      </c>
      <c r="B48" s="420" t="s">
        <v>156</v>
      </c>
      <c r="C48" s="420" t="s">
        <v>1123</v>
      </c>
      <c r="D48" s="420" t="s">
        <v>157</v>
      </c>
      <c r="E48" s="420" t="s">
        <v>1123</v>
      </c>
      <c r="F48" s="420" t="s">
        <v>157</v>
      </c>
      <c r="G48" s="421">
        <v>1241.2</v>
      </c>
      <c r="H48" s="420" t="s">
        <v>158</v>
      </c>
    </row>
    <row r="49" spans="1:8">
      <c r="A49" s="1">
        <v>42781</v>
      </c>
      <c r="B49" t="s">
        <v>156</v>
      </c>
      <c r="C49" t="s">
        <v>1087</v>
      </c>
      <c r="D49" t="s">
        <v>163</v>
      </c>
      <c r="E49" t="s">
        <v>1087</v>
      </c>
      <c r="F49" t="s">
        <v>163</v>
      </c>
      <c r="G49">
        <v>845.21</v>
      </c>
      <c r="H49" t="s">
        <v>158</v>
      </c>
    </row>
    <row r="50" spans="1:8">
      <c r="A50" s="1">
        <v>42783</v>
      </c>
      <c r="B50" t="s">
        <v>156</v>
      </c>
      <c r="C50" t="s">
        <v>1120</v>
      </c>
      <c r="D50" t="s">
        <v>823</v>
      </c>
      <c r="E50" t="s">
        <v>1120</v>
      </c>
      <c r="F50" t="s">
        <v>823</v>
      </c>
      <c r="G50" s="2">
        <v>5032.08</v>
      </c>
      <c r="H50" t="s">
        <v>158</v>
      </c>
    </row>
    <row r="51" spans="1:8">
      <c r="A51" s="1">
        <v>42780</v>
      </c>
      <c r="B51" t="s">
        <v>156</v>
      </c>
      <c r="C51" t="s">
        <v>644</v>
      </c>
      <c r="D51" t="s">
        <v>823</v>
      </c>
      <c r="E51" t="s">
        <v>644</v>
      </c>
      <c r="F51" t="s">
        <v>823</v>
      </c>
      <c r="G51" s="2">
        <v>6299.96</v>
      </c>
      <c r="H51" t="s">
        <v>158</v>
      </c>
    </row>
    <row r="52" spans="1:8">
      <c r="A52" s="1">
        <v>42780</v>
      </c>
      <c r="B52" t="s">
        <v>156</v>
      </c>
      <c r="C52" t="s">
        <v>538</v>
      </c>
      <c r="D52" t="s">
        <v>823</v>
      </c>
      <c r="E52" t="s">
        <v>538</v>
      </c>
      <c r="F52" t="s">
        <v>823</v>
      </c>
      <c r="G52" s="2">
        <v>6299.96</v>
      </c>
      <c r="H52" t="s">
        <v>158</v>
      </c>
    </row>
    <row r="53" spans="1:8">
      <c r="A53" s="1">
        <v>42781</v>
      </c>
      <c r="B53" t="s">
        <v>156</v>
      </c>
      <c r="C53" t="s">
        <v>96</v>
      </c>
      <c r="D53" t="s">
        <v>823</v>
      </c>
      <c r="E53" t="s">
        <v>96</v>
      </c>
      <c r="F53" t="s">
        <v>823</v>
      </c>
      <c r="G53" s="2">
        <v>6299.96</v>
      </c>
      <c r="H53" t="s">
        <v>158</v>
      </c>
    </row>
    <row r="54" spans="1:8">
      <c r="A54" s="1">
        <v>42782</v>
      </c>
      <c r="B54" t="s">
        <v>156</v>
      </c>
      <c r="C54" t="s">
        <v>1113</v>
      </c>
      <c r="D54" t="s">
        <v>823</v>
      </c>
      <c r="E54" t="s">
        <v>1113</v>
      </c>
      <c r="F54" t="s">
        <v>823</v>
      </c>
      <c r="G54" s="2">
        <v>6299.96</v>
      </c>
      <c r="H54" t="s">
        <v>158</v>
      </c>
    </row>
    <row r="55" spans="1:8">
      <c r="A55" s="1">
        <v>42782</v>
      </c>
      <c r="B55" t="s">
        <v>156</v>
      </c>
      <c r="C55" t="s">
        <v>408</v>
      </c>
      <c r="D55" t="s">
        <v>823</v>
      </c>
      <c r="E55" t="s">
        <v>408</v>
      </c>
      <c r="F55" t="s">
        <v>823</v>
      </c>
      <c r="G55" s="2">
        <v>6299.96</v>
      </c>
      <c r="H55" t="s">
        <v>158</v>
      </c>
    </row>
    <row r="56" spans="1:8">
      <c r="A56" s="1">
        <v>42780</v>
      </c>
      <c r="B56" t="s">
        <v>156</v>
      </c>
      <c r="C56" t="s">
        <v>796</v>
      </c>
      <c r="D56" t="s">
        <v>928</v>
      </c>
      <c r="E56" t="s">
        <v>796</v>
      </c>
      <c r="F56" t="s">
        <v>928</v>
      </c>
      <c r="G56" s="2">
        <v>6750.04</v>
      </c>
      <c r="H56" t="s">
        <v>158</v>
      </c>
    </row>
    <row r="57" spans="1:8">
      <c r="A57" s="1">
        <v>42780</v>
      </c>
      <c r="B57" t="s">
        <v>156</v>
      </c>
      <c r="C57" t="s">
        <v>1083</v>
      </c>
      <c r="D57" t="s">
        <v>928</v>
      </c>
      <c r="E57" t="s">
        <v>1083</v>
      </c>
      <c r="F57" t="s">
        <v>928</v>
      </c>
      <c r="G57" s="2">
        <v>6750.04</v>
      </c>
      <c r="H57" t="s">
        <v>158</v>
      </c>
    </row>
    <row r="58" spans="1:8">
      <c r="A58" s="1">
        <v>42782</v>
      </c>
      <c r="B58" t="s">
        <v>156</v>
      </c>
      <c r="C58" t="s">
        <v>1117</v>
      </c>
      <c r="D58" t="s">
        <v>928</v>
      </c>
      <c r="E58" t="s">
        <v>1117</v>
      </c>
      <c r="F58" t="s">
        <v>928</v>
      </c>
      <c r="G58" s="2">
        <v>6750.04</v>
      </c>
      <c r="H58" t="s">
        <v>158</v>
      </c>
    </row>
    <row r="59" spans="1:8">
      <c r="A59" s="1">
        <v>42780</v>
      </c>
      <c r="B59" t="s">
        <v>156</v>
      </c>
      <c r="C59" t="s">
        <v>1085</v>
      </c>
      <c r="D59" t="s">
        <v>823</v>
      </c>
      <c r="E59" t="s">
        <v>1085</v>
      </c>
      <c r="F59" t="s">
        <v>823</v>
      </c>
      <c r="G59" s="2">
        <v>8181.48</v>
      </c>
      <c r="H59" t="s">
        <v>158</v>
      </c>
    </row>
    <row r="60" spans="1:8">
      <c r="A60" s="1">
        <v>42777</v>
      </c>
      <c r="B60" t="s">
        <v>156</v>
      </c>
      <c r="C60" t="s">
        <v>62</v>
      </c>
      <c r="D60" t="s">
        <v>823</v>
      </c>
      <c r="E60" t="s">
        <v>62</v>
      </c>
      <c r="F60" t="s">
        <v>823</v>
      </c>
      <c r="G60" s="2">
        <v>9000.44</v>
      </c>
      <c r="H60" t="s">
        <v>158</v>
      </c>
    </row>
    <row r="61" spans="1:8">
      <c r="A61" s="1">
        <v>42777</v>
      </c>
      <c r="B61" t="s">
        <v>156</v>
      </c>
      <c r="C61" t="s">
        <v>929</v>
      </c>
      <c r="D61" t="s">
        <v>823</v>
      </c>
      <c r="E61" t="s">
        <v>929</v>
      </c>
      <c r="F61" t="s">
        <v>823</v>
      </c>
      <c r="G61" s="2">
        <v>9000.44</v>
      </c>
      <c r="H61" t="s">
        <v>158</v>
      </c>
    </row>
    <row r="62" spans="1:8">
      <c r="A62" s="1">
        <v>42780</v>
      </c>
      <c r="B62" t="s">
        <v>156</v>
      </c>
      <c r="C62" t="s">
        <v>935</v>
      </c>
      <c r="D62" t="s">
        <v>823</v>
      </c>
      <c r="E62" t="s">
        <v>935</v>
      </c>
      <c r="F62" t="s">
        <v>823</v>
      </c>
      <c r="G62" s="2">
        <v>9000.44</v>
      </c>
      <c r="H62" t="s">
        <v>158</v>
      </c>
    </row>
    <row r="63" spans="1:8">
      <c r="A63" s="1">
        <v>42780</v>
      </c>
      <c r="B63" t="s">
        <v>156</v>
      </c>
      <c r="C63" t="s">
        <v>931</v>
      </c>
      <c r="D63" t="s">
        <v>823</v>
      </c>
      <c r="E63" t="s">
        <v>931</v>
      </c>
      <c r="F63" t="s">
        <v>823</v>
      </c>
      <c r="G63" s="2">
        <v>9000.44</v>
      </c>
      <c r="H63" t="s">
        <v>158</v>
      </c>
    </row>
    <row r="64" spans="1:8">
      <c r="A64" s="1">
        <v>42780</v>
      </c>
      <c r="B64" t="s">
        <v>156</v>
      </c>
      <c r="C64" t="s">
        <v>934</v>
      </c>
      <c r="D64" t="s">
        <v>823</v>
      </c>
      <c r="E64" t="s">
        <v>934</v>
      </c>
      <c r="F64" t="s">
        <v>823</v>
      </c>
      <c r="G64" s="2">
        <v>9000.44</v>
      </c>
      <c r="H64" t="s">
        <v>158</v>
      </c>
    </row>
    <row r="65" spans="1:8">
      <c r="A65" s="1">
        <v>42780</v>
      </c>
      <c r="B65" t="s">
        <v>156</v>
      </c>
      <c r="C65" t="s">
        <v>60</v>
      </c>
      <c r="D65" t="s">
        <v>823</v>
      </c>
      <c r="E65" t="s">
        <v>60</v>
      </c>
      <c r="F65" t="s">
        <v>823</v>
      </c>
      <c r="G65" s="2">
        <v>9000.44</v>
      </c>
      <c r="H65" t="s">
        <v>158</v>
      </c>
    </row>
    <row r="66" spans="1:8">
      <c r="A66" s="1">
        <v>42780</v>
      </c>
      <c r="B66" t="s">
        <v>156</v>
      </c>
      <c r="C66" t="s">
        <v>939</v>
      </c>
      <c r="D66" t="s">
        <v>823</v>
      </c>
      <c r="E66" t="s">
        <v>939</v>
      </c>
      <c r="F66" t="s">
        <v>823</v>
      </c>
      <c r="G66" s="2">
        <v>9000.44</v>
      </c>
      <c r="H66" t="s">
        <v>158</v>
      </c>
    </row>
    <row r="67" spans="1:8">
      <c r="A67" s="1">
        <v>42780</v>
      </c>
      <c r="B67" t="s">
        <v>156</v>
      </c>
      <c r="C67" t="s">
        <v>1082</v>
      </c>
      <c r="D67" t="s">
        <v>823</v>
      </c>
      <c r="E67" t="s">
        <v>1082</v>
      </c>
      <c r="F67" t="s">
        <v>823</v>
      </c>
      <c r="G67" s="2">
        <v>9000.44</v>
      </c>
      <c r="H67" t="s">
        <v>158</v>
      </c>
    </row>
    <row r="68" spans="1:8">
      <c r="A68" s="1">
        <v>42780</v>
      </c>
      <c r="B68" t="s">
        <v>156</v>
      </c>
      <c r="C68" t="s">
        <v>1084</v>
      </c>
      <c r="D68" t="s">
        <v>823</v>
      </c>
      <c r="E68" t="s">
        <v>1084</v>
      </c>
      <c r="F68" t="s">
        <v>823</v>
      </c>
      <c r="G68" s="2">
        <v>9000.44</v>
      </c>
      <c r="H68" t="s">
        <v>158</v>
      </c>
    </row>
    <row r="69" spans="1:8">
      <c r="A69" s="1">
        <v>42781</v>
      </c>
      <c r="B69" t="s">
        <v>156</v>
      </c>
      <c r="C69" t="s">
        <v>1090</v>
      </c>
      <c r="D69" t="s">
        <v>823</v>
      </c>
      <c r="E69" t="s">
        <v>1090</v>
      </c>
      <c r="F69" t="s">
        <v>823</v>
      </c>
      <c r="G69" s="2">
        <v>9000.44</v>
      </c>
      <c r="H69" t="s">
        <v>158</v>
      </c>
    </row>
    <row r="70" spans="1:8">
      <c r="A70" s="1">
        <v>42781</v>
      </c>
      <c r="B70" t="s">
        <v>156</v>
      </c>
      <c r="C70" t="s">
        <v>942</v>
      </c>
      <c r="D70" t="s">
        <v>823</v>
      </c>
      <c r="E70" t="s">
        <v>942</v>
      </c>
      <c r="F70" t="s">
        <v>823</v>
      </c>
      <c r="G70" s="2">
        <v>9000.44</v>
      </c>
      <c r="H70" t="s">
        <v>158</v>
      </c>
    </row>
    <row r="71" spans="1:8">
      <c r="A71" s="1">
        <v>42781</v>
      </c>
      <c r="B71" t="s">
        <v>156</v>
      </c>
      <c r="C71" t="s">
        <v>532</v>
      </c>
      <c r="D71" t="s">
        <v>823</v>
      </c>
      <c r="E71" t="s">
        <v>532</v>
      </c>
      <c r="F71" t="s">
        <v>823</v>
      </c>
      <c r="G71" s="2">
        <v>9000.44</v>
      </c>
      <c r="H71" t="s">
        <v>158</v>
      </c>
    </row>
    <row r="72" spans="1:8">
      <c r="A72" s="1">
        <v>42781</v>
      </c>
      <c r="B72" t="s">
        <v>156</v>
      </c>
      <c r="C72" t="s">
        <v>936</v>
      </c>
      <c r="D72" t="s">
        <v>823</v>
      </c>
      <c r="E72" t="s">
        <v>936</v>
      </c>
      <c r="F72" t="s">
        <v>823</v>
      </c>
      <c r="G72" s="2">
        <v>9000.44</v>
      </c>
      <c r="H72" t="s">
        <v>158</v>
      </c>
    </row>
    <row r="73" spans="1:8">
      <c r="A73" s="1">
        <v>42781</v>
      </c>
      <c r="B73" t="s">
        <v>156</v>
      </c>
      <c r="C73" t="s">
        <v>944</v>
      </c>
      <c r="D73" t="s">
        <v>823</v>
      </c>
      <c r="E73" t="s">
        <v>944</v>
      </c>
      <c r="F73" t="s">
        <v>823</v>
      </c>
      <c r="G73" s="2">
        <v>9000.44</v>
      </c>
      <c r="H73" t="s">
        <v>158</v>
      </c>
    </row>
    <row r="74" spans="1:8">
      <c r="A74" s="1">
        <v>42782</v>
      </c>
      <c r="B74" t="s">
        <v>156</v>
      </c>
      <c r="C74" t="s">
        <v>1112</v>
      </c>
      <c r="D74" t="s">
        <v>823</v>
      </c>
      <c r="E74" t="s">
        <v>1112</v>
      </c>
      <c r="F74" t="s">
        <v>823</v>
      </c>
      <c r="G74" s="2">
        <v>9000.44</v>
      </c>
      <c r="H74" t="s">
        <v>158</v>
      </c>
    </row>
    <row r="75" spans="1:8">
      <c r="A75" s="1">
        <v>42783</v>
      </c>
      <c r="B75" t="s">
        <v>156</v>
      </c>
      <c r="C75" t="s">
        <v>59</v>
      </c>
      <c r="D75" t="s">
        <v>823</v>
      </c>
      <c r="E75" t="s">
        <v>59</v>
      </c>
      <c r="F75" t="s">
        <v>823</v>
      </c>
      <c r="G75" s="2">
        <v>9000.44</v>
      </c>
      <c r="H75" t="s">
        <v>158</v>
      </c>
    </row>
    <row r="76" spans="1:8">
      <c r="A76" s="1">
        <v>42783</v>
      </c>
      <c r="B76" t="s">
        <v>156</v>
      </c>
      <c r="C76" t="s">
        <v>1124</v>
      </c>
      <c r="D76" t="s">
        <v>823</v>
      </c>
      <c r="E76" t="s">
        <v>1124</v>
      </c>
      <c r="F76" t="s">
        <v>823</v>
      </c>
      <c r="G76" s="2">
        <v>9000.44</v>
      </c>
      <c r="H76" t="s">
        <v>158</v>
      </c>
    </row>
    <row r="77" spans="1:8">
      <c r="A77" s="1">
        <v>42782</v>
      </c>
      <c r="B77" t="s">
        <v>156</v>
      </c>
      <c r="C77" t="s">
        <v>1067</v>
      </c>
      <c r="D77" t="s">
        <v>926</v>
      </c>
      <c r="E77" t="s">
        <v>1067</v>
      </c>
      <c r="F77" t="s">
        <v>926</v>
      </c>
      <c r="G77" s="2">
        <v>9899.44</v>
      </c>
      <c r="H77" t="s">
        <v>158</v>
      </c>
    </row>
    <row r="78" spans="1:8">
      <c r="A78" s="1">
        <v>42781</v>
      </c>
      <c r="B78" t="s">
        <v>156</v>
      </c>
      <c r="C78" t="s">
        <v>1096</v>
      </c>
      <c r="D78" t="s">
        <v>974</v>
      </c>
      <c r="E78" t="s">
        <v>1096</v>
      </c>
      <c r="F78" t="s">
        <v>974</v>
      </c>
      <c r="G78" s="2">
        <v>16105.44</v>
      </c>
      <c r="H78" t="s">
        <v>158</v>
      </c>
    </row>
    <row r="79" spans="1:8">
      <c r="A79" s="1">
        <v>42780</v>
      </c>
      <c r="B79" t="s">
        <v>156</v>
      </c>
      <c r="C79" t="s">
        <v>1081</v>
      </c>
      <c r="D79" t="s">
        <v>974</v>
      </c>
      <c r="E79" t="s">
        <v>1081</v>
      </c>
      <c r="F79" t="s">
        <v>974</v>
      </c>
      <c r="G79" s="2">
        <v>17405.8</v>
      </c>
      <c r="H79" t="s">
        <v>158</v>
      </c>
    </row>
    <row r="80" spans="1:8">
      <c r="A80" s="1">
        <v>42781</v>
      </c>
      <c r="B80" t="s">
        <v>156</v>
      </c>
      <c r="C80" t="s">
        <v>1087</v>
      </c>
      <c r="D80" t="s">
        <v>1101</v>
      </c>
      <c r="E80" t="s">
        <v>1087</v>
      </c>
      <c r="F80" t="s">
        <v>1101</v>
      </c>
      <c r="G80" s="2">
        <v>32117.82</v>
      </c>
      <c r="H80" t="s">
        <v>158</v>
      </c>
    </row>
    <row r="81" spans="1:8">
      <c r="A81" s="1">
        <v>42780</v>
      </c>
      <c r="B81" t="s">
        <v>156</v>
      </c>
      <c r="C81" t="s">
        <v>1080</v>
      </c>
      <c r="D81" t="s">
        <v>823</v>
      </c>
      <c r="E81" t="s">
        <v>1080</v>
      </c>
      <c r="F81" t="s">
        <v>823</v>
      </c>
      <c r="G81" s="2">
        <v>35999.440000000002</v>
      </c>
      <c r="H81" t="s">
        <v>158</v>
      </c>
    </row>
    <row r="82" spans="1:8">
      <c r="A82" s="50">
        <v>42780</v>
      </c>
      <c r="B82" s="51" t="s">
        <v>987</v>
      </c>
      <c r="C82" s="51">
        <v>3000270206</v>
      </c>
      <c r="D82" s="51"/>
      <c r="E82" s="51">
        <v>3000270206</v>
      </c>
      <c r="F82" s="51"/>
      <c r="G82" s="6">
        <v>232000</v>
      </c>
      <c r="H82" s="51" t="s">
        <v>158</v>
      </c>
    </row>
    <row r="83" spans="1:8">
      <c r="A83" s="50">
        <v>42781</v>
      </c>
      <c r="B83" s="51" t="s">
        <v>987</v>
      </c>
      <c r="C83" s="51">
        <v>3000271423</v>
      </c>
      <c r="D83" s="51"/>
      <c r="E83" s="51">
        <v>3000271423</v>
      </c>
      <c r="F83" s="51"/>
      <c r="G83" s="6">
        <v>1044000</v>
      </c>
      <c r="H83" s="51" t="s">
        <v>158</v>
      </c>
    </row>
    <row r="84" spans="1:8">
      <c r="A84" t="s">
        <v>1063</v>
      </c>
      <c r="G84" s="422">
        <f>SUM(G1:G83)</f>
        <v>1610350.75</v>
      </c>
    </row>
    <row r="85" spans="1:8">
      <c r="A85" t="s">
        <v>1064</v>
      </c>
    </row>
    <row r="86" spans="1:8">
      <c r="A86" t="s">
        <v>1065</v>
      </c>
    </row>
    <row r="87" spans="1:8">
      <c r="A87" t="s">
        <v>1066</v>
      </c>
    </row>
    <row r="88" spans="1:8">
      <c r="A88" t="s">
        <v>621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07"/>
  <sheetViews>
    <sheetView topLeftCell="A34" workbookViewId="0">
      <selection activeCell="L76" sqref="L76"/>
    </sheetView>
  </sheetViews>
  <sheetFormatPr baseColWidth="10" defaultRowHeight="14.25"/>
  <cols>
    <col min="1" max="1" width="10.140625" style="40" bestFit="1" customWidth="1"/>
    <col min="2" max="2" width="22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1192</v>
      </c>
      <c r="E1" s="40"/>
      <c r="K1" s="44"/>
      <c r="L1" s="44"/>
      <c r="M1" s="44"/>
    </row>
    <row r="2" spans="1:15" ht="15">
      <c r="A2" s="44"/>
      <c r="B2" s="44"/>
      <c r="C2" s="44"/>
      <c r="D2" s="44"/>
      <c r="E2" s="44"/>
      <c r="F2" s="68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8"/>
      <c r="K3" s="41" t="s">
        <v>187</v>
      </c>
      <c r="L3" s="42"/>
      <c r="M3" s="44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44"/>
    </row>
    <row r="5" spans="1:15" ht="15" customHeight="1">
      <c r="A5" s="338" t="s">
        <v>138</v>
      </c>
      <c r="B5" s="339" t="s">
        <v>1132</v>
      </c>
      <c r="C5" s="339" t="s">
        <v>136</v>
      </c>
      <c r="D5" s="421">
        <v>1241.2</v>
      </c>
      <c r="E5" s="335"/>
      <c r="F5" s="355" t="s">
        <v>137</v>
      </c>
      <c r="G5" s="356"/>
      <c r="H5" s="335"/>
      <c r="I5" s="357"/>
      <c r="K5" s="357"/>
      <c r="L5" s="358"/>
      <c r="M5" s="359"/>
      <c r="N5" s="360"/>
      <c r="O5" s="360"/>
    </row>
    <row r="6" spans="1:15" ht="15" customHeight="1">
      <c r="A6" s="338" t="s">
        <v>138</v>
      </c>
      <c r="B6" s="339" t="s">
        <v>1127</v>
      </c>
      <c r="C6" s="339" t="s">
        <v>136</v>
      </c>
      <c r="D6" s="421">
        <v>1241.2</v>
      </c>
      <c r="E6" s="335"/>
      <c r="F6" s="355" t="s">
        <v>137</v>
      </c>
      <c r="G6" s="356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339" t="s">
        <v>1137</v>
      </c>
      <c r="C7" s="339" t="s">
        <v>136</v>
      </c>
      <c r="D7" s="421">
        <v>1241.2</v>
      </c>
      <c r="E7" s="335"/>
      <c r="F7" s="355" t="s">
        <v>137</v>
      </c>
      <c r="G7" s="356"/>
      <c r="H7" s="335"/>
      <c r="I7" s="357"/>
      <c r="K7" s="357"/>
      <c r="L7" s="358"/>
      <c r="M7" s="359"/>
      <c r="N7" s="360"/>
      <c r="O7" s="360"/>
    </row>
    <row r="8" spans="1:15" ht="15" customHeight="1">
      <c r="A8" s="338" t="s">
        <v>138</v>
      </c>
      <c r="B8" s="339" t="s">
        <v>1131</v>
      </c>
      <c r="C8" s="339" t="s">
        <v>136</v>
      </c>
      <c r="D8" s="421">
        <v>1241.2</v>
      </c>
      <c r="E8" s="335"/>
      <c r="F8" s="355" t="s">
        <v>137</v>
      </c>
      <c r="G8" s="356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339" t="s">
        <v>1133</v>
      </c>
      <c r="C9" s="339" t="s">
        <v>136</v>
      </c>
      <c r="D9" s="421">
        <v>1241.2</v>
      </c>
      <c r="E9" s="335"/>
      <c r="F9" s="355" t="s">
        <v>137</v>
      </c>
      <c r="G9" s="356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339" t="s">
        <v>1138</v>
      </c>
      <c r="C10" s="339" t="s">
        <v>136</v>
      </c>
      <c r="D10" s="421">
        <v>1241.2</v>
      </c>
      <c r="E10" s="335"/>
      <c r="F10" s="355" t="s">
        <v>137</v>
      </c>
      <c r="G10" s="356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339" t="s">
        <v>1139</v>
      </c>
      <c r="C11" s="339" t="s">
        <v>136</v>
      </c>
      <c r="D11" s="421">
        <v>1241.2</v>
      </c>
      <c r="E11" s="335"/>
      <c r="F11" s="355" t="s">
        <v>137</v>
      </c>
      <c r="G11" s="356"/>
      <c r="H11" s="335"/>
      <c r="I11" s="357"/>
      <c r="K11" s="357"/>
      <c r="L11" s="358"/>
      <c r="M11" s="359"/>
      <c r="N11" s="360"/>
      <c r="O11" s="360"/>
    </row>
    <row r="12" spans="1:15" ht="15" customHeight="1">
      <c r="A12" s="338" t="s">
        <v>138</v>
      </c>
      <c r="B12" s="339" t="s">
        <v>1153</v>
      </c>
      <c r="C12" s="339" t="s">
        <v>136</v>
      </c>
      <c r="D12" s="421">
        <v>1241.2</v>
      </c>
      <c r="E12" s="335"/>
      <c r="F12" s="355" t="s">
        <v>137</v>
      </c>
      <c r="G12" s="356"/>
      <c r="H12" s="335"/>
      <c r="I12" s="35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39" t="s">
        <v>1154</v>
      </c>
      <c r="C13" s="339" t="s">
        <v>136</v>
      </c>
      <c r="D13" s="421">
        <v>1241.2</v>
      </c>
      <c r="E13" s="335"/>
      <c r="F13" s="355" t="s">
        <v>137</v>
      </c>
      <c r="G13" s="356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39" t="s">
        <v>1158</v>
      </c>
      <c r="C14" s="339" t="s">
        <v>136</v>
      </c>
      <c r="D14" s="421">
        <v>1241.2</v>
      </c>
      <c r="E14" s="335"/>
      <c r="F14" s="355" t="s">
        <v>137</v>
      </c>
      <c r="G14" s="356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39" t="s">
        <v>1159</v>
      </c>
      <c r="C15" s="339" t="s">
        <v>136</v>
      </c>
      <c r="D15" s="421">
        <v>1241.2</v>
      </c>
      <c r="E15" s="335"/>
      <c r="F15" s="355" t="s">
        <v>137</v>
      </c>
      <c r="G15" s="356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96" t="s">
        <v>1125</v>
      </c>
      <c r="C16" s="339" t="s">
        <v>136</v>
      </c>
      <c r="D16" s="344">
        <v>-4499.6400000000003</v>
      </c>
      <c r="E16" s="335" t="s">
        <v>140</v>
      </c>
      <c r="F16" s="355" t="s">
        <v>190</v>
      </c>
      <c r="G16" s="356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8" t="s">
        <v>138</v>
      </c>
      <c r="B17" s="396" t="s">
        <v>1006</v>
      </c>
      <c r="C17" s="339" t="s">
        <v>136</v>
      </c>
      <c r="D17" s="344">
        <v>-9000.44</v>
      </c>
      <c r="E17" s="335" t="s">
        <v>139</v>
      </c>
      <c r="F17" s="355" t="s">
        <v>190</v>
      </c>
      <c r="G17" s="356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8" t="s">
        <v>138</v>
      </c>
      <c r="B18" s="396" t="s">
        <v>998</v>
      </c>
      <c r="C18" s="339" t="s">
        <v>136</v>
      </c>
      <c r="D18" s="344">
        <v>-9000.44</v>
      </c>
      <c r="E18" s="335" t="s">
        <v>142</v>
      </c>
      <c r="F18" s="355" t="s">
        <v>190</v>
      </c>
      <c r="G18" s="356"/>
      <c r="H18" s="335"/>
      <c r="I18" s="357"/>
      <c r="K18" s="357"/>
      <c r="L18" s="358"/>
      <c r="M18" s="359"/>
      <c r="N18" s="360"/>
      <c r="O18" s="360"/>
    </row>
    <row r="19" spans="1:15" ht="15" customHeight="1">
      <c r="A19" s="338" t="s">
        <v>138</v>
      </c>
      <c r="B19" s="396" t="s">
        <v>1125</v>
      </c>
      <c r="C19" s="339" t="s">
        <v>136</v>
      </c>
      <c r="D19" s="2">
        <v>9899.44</v>
      </c>
      <c r="E19" s="335" t="s">
        <v>140</v>
      </c>
      <c r="F19" s="355" t="s">
        <v>190</v>
      </c>
      <c r="G19" s="356"/>
      <c r="H19" s="335"/>
      <c r="I19" s="357"/>
      <c r="K19" s="357"/>
      <c r="L19" s="358"/>
      <c r="M19" s="359"/>
      <c r="N19" s="360"/>
      <c r="O19" s="360"/>
    </row>
    <row r="20" spans="1:15" ht="15" customHeight="1">
      <c r="A20" s="338" t="s">
        <v>138</v>
      </c>
      <c r="B20" s="339" t="s">
        <v>1168</v>
      </c>
      <c r="C20" s="339" t="s">
        <v>136</v>
      </c>
      <c r="D20">
        <v>845.21</v>
      </c>
      <c r="E20" s="335"/>
      <c r="F20" s="355" t="s">
        <v>190</v>
      </c>
      <c r="G20" s="356"/>
      <c r="H20" s="335"/>
      <c r="I20" s="357"/>
      <c r="K20" s="357"/>
      <c r="L20" s="358"/>
      <c r="M20" s="359"/>
      <c r="N20" s="360"/>
      <c r="O20" s="360"/>
    </row>
    <row r="21" spans="1:15" ht="15" customHeight="1">
      <c r="A21" s="338" t="s">
        <v>138</v>
      </c>
      <c r="B21" s="339" t="s">
        <v>1168</v>
      </c>
      <c r="C21" s="339" t="s">
        <v>136</v>
      </c>
      <c r="D21" s="2">
        <v>32117.82</v>
      </c>
      <c r="E21" s="335"/>
      <c r="F21" s="355" t="s">
        <v>190</v>
      </c>
      <c r="G21" s="356"/>
      <c r="H21" s="335"/>
      <c r="I21" s="357"/>
      <c r="K21" s="357"/>
      <c r="L21" s="358"/>
      <c r="M21" s="359"/>
      <c r="N21" s="360"/>
      <c r="O21" s="360"/>
    </row>
    <row r="22" spans="1:15" ht="15" customHeight="1">
      <c r="A22" s="338" t="s">
        <v>138</v>
      </c>
      <c r="B22" s="339" t="s">
        <v>273</v>
      </c>
      <c r="C22" s="339" t="s">
        <v>136</v>
      </c>
      <c r="D22" s="2">
        <v>9000.44</v>
      </c>
      <c r="E22" s="335"/>
      <c r="F22" s="355" t="s">
        <v>190</v>
      </c>
      <c r="G22" s="356"/>
      <c r="H22" s="335"/>
      <c r="I22" s="357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39" t="s">
        <v>274</v>
      </c>
      <c r="C23" s="339" t="s">
        <v>136</v>
      </c>
      <c r="D23" s="2">
        <v>9000.44</v>
      </c>
      <c r="E23" s="335"/>
      <c r="F23" s="355" t="s">
        <v>190</v>
      </c>
      <c r="G23" s="356"/>
      <c r="H23" s="335"/>
      <c r="I23" s="357"/>
      <c r="K23" s="357"/>
      <c r="L23" s="358"/>
      <c r="M23" s="359"/>
      <c r="N23" s="360"/>
      <c r="O23" s="360"/>
    </row>
    <row r="24" spans="1:15" ht="15" customHeight="1">
      <c r="A24" s="338" t="s">
        <v>138</v>
      </c>
      <c r="B24" s="339" t="s">
        <v>276</v>
      </c>
      <c r="C24" s="339" t="s">
        <v>136</v>
      </c>
      <c r="D24" s="2">
        <v>9000.44</v>
      </c>
      <c r="E24" s="335"/>
      <c r="F24" s="355" t="s">
        <v>190</v>
      </c>
      <c r="G24" s="356"/>
      <c r="H24" s="335"/>
      <c r="I24" s="357"/>
      <c r="K24" s="357"/>
      <c r="L24" s="358"/>
      <c r="M24" s="359"/>
      <c r="N24" s="360"/>
      <c r="O24" s="360"/>
    </row>
    <row r="25" spans="1:15" ht="15" customHeight="1">
      <c r="A25" s="338" t="s">
        <v>138</v>
      </c>
      <c r="B25" s="339" t="s">
        <v>574</v>
      </c>
      <c r="C25" s="339" t="s">
        <v>136</v>
      </c>
      <c r="D25" s="2">
        <v>9000.44</v>
      </c>
      <c r="E25" s="335"/>
      <c r="F25" s="355" t="s">
        <v>190</v>
      </c>
      <c r="G25" s="356"/>
      <c r="H25" s="335"/>
      <c r="I25" s="357"/>
      <c r="K25" s="357"/>
      <c r="L25" s="358"/>
      <c r="M25" s="359"/>
      <c r="N25" s="360"/>
      <c r="O25" s="360"/>
    </row>
    <row r="26" spans="1:15" ht="15" customHeight="1">
      <c r="A26" s="338" t="s">
        <v>138</v>
      </c>
      <c r="B26" s="398" t="s">
        <v>1176</v>
      </c>
      <c r="C26" s="339" t="s">
        <v>136</v>
      </c>
      <c r="D26" s="2">
        <v>9000.44</v>
      </c>
      <c r="E26" s="335"/>
      <c r="F26" s="355" t="s">
        <v>190</v>
      </c>
      <c r="G26" s="356"/>
      <c r="H26" s="335"/>
      <c r="I26" s="357"/>
      <c r="K26" s="357"/>
      <c r="L26" s="358"/>
      <c r="M26" s="359"/>
      <c r="N26" s="360"/>
      <c r="O26" s="360"/>
    </row>
    <row r="27" spans="1:15" ht="15" customHeight="1">
      <c r="A27" s="338" t="s">
        <v>138</v>
      </c>
      <c r="B27" s="398" t="s">
        <v>991</v>
      </c>
      <c r="C27" s="339" t="s">
        <v>136</v>
      </c>
      <c r="D27" s="2">
        <v>9000.44</v>
      </c>
      <c r="E27" s="335"/>
      <c r="F27" s="355" t="s">
        <v>190</v>
      </c>
      <c r="G27" s="356"/>
      <c r="H27" s="335"/>
      <c r="I27" s="357"/>
      <c r="K27" s="357"/>
      <c r="L27" s="358"/>
      <c r="M27" s="359"/>
      <c r="N27" s="360"/>
      <c r="O27" s="360"/>
    </row>
    <row r="28" spans="1:15" ht="15" customHeight="1">
      <c r="A28" s="338" t="s">
        <v>138</v>
      </c>
      <c r="B28" s="339" t="s">
        <v>1001</v>
      </c>
      <c r="C28" s="339" t="s">
        <v>136</v>
      </c>
      <c r="D28" s="2">
        <v>9000.44</v>
      </c>
      <c r="E28" s="335"/>
      <c r="F28" s="355" t="s">
        <v>190</v>
      </c>
      <c r="G28" s="356"/>
      <c r="H28" s="335"/>
      <c r="I28" s="357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396" t="s">
        <v>1006</v>
      </c>
      <c r="C29" s="339" t="s">
        <v>136</v>
      </c>
      <c r="D29" s="2">
        <v>9000.44</v>
      </c>
      <c r="E29" s="335" t="s">
        <v>139</v>
      </c>
      <c r="F29" s="355" t="s">
        <v>190</v>
      </c>
      <c r="G29" s="356"/>
      <c r="H29" s="335"/>
      <c r="I29" s="357"/>
      <c r="K29" s="357"/>
      <c r="L29" s="358"/>
      <c r="M29" s="359"/>
      <c r="N29" s="360"/>
      <c r="O29" s="360"/>
    </row>
    <row r="30" spans="1:15" ht="15" customHeight="1">
      <c r="A30" s="338" t="s">
        <v>138</v>
      </c>
      <c r="B30" s="339" t="s">
        <v>997</v>
      </c>
      <c r="C30" s="339" t="s">
        <v>136</v>
      </c>
      <c r="D30" s="2">
        <v>9000.44</v>
      </c>
      <c r="E30" s="335"/>
      <c r="F30" s="355" t="s">
        <v>190</v>
      </c>
      <c r="G30" s="356"/>
      <c r="H30" s="335"/>
      <c r="I30" s="357"/>
      <c r="K30" s="357"/>
      <c r="L30" s="358"/>
      <c r="M30" s="359"/>
      <c r="N30" s="360"/>
      <c r="O30" s="360"/>
    </row>
    <row r="31" spans="1:15" ht="15" customHeight="1">
      <c r="A31" s="338" t="s">
        <v>138</v>
      </c>
      <c r="B31" s="396" t="s">
        <v>998</v>
      </c>
      <c r="C31" s="339" t="s">
        <v>136</v>
      </c>
      <c r="D31" s="2">
        <v>9000.44</v>
      </c>
      <c r="E31" s="335" t="s">
        <v>142</v>
      </c>
      <c r="F31" s="355" t="s">
        <v>190</v>
      </c>
      <c r="G31" s="356"/>
      <c r="H31" s="335"/>
      <c r="I31" s="357"/>
      <c r="K31" s="357"/>
      <c r="L31" s="358"/>
      <c r="M31" s="359"/>
      <c r="N31" s="360"/>
      <c r="O31" s="360"/>
    </row>
    <row r="32" spans="1:15" ht="15" customHeight="1">
      <c r="A32" s="338" t="s">
        <v>138</v>
      </c>
      <c r="B32" s="339" t="s">
        <v>993</v>
      </c>
      <c r="C32" s="339" t="s">
        <v>136</v>
      </c>
      <c r="D32" s="2">
        <v>9000.44</v>
      </c>
      <c r="E32" s="335"/>
      <c r="F32" s="355" t="s">
        <v>190</v>
      </c>
      <c r="G32" s="356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8" t="s">
        <v>138</v>
      </c>
      <c r="B33" s="339" t="s">
        <v>996</v>
      </c>
      <c r="C33" s="339" t="s">
        <v>136</v>
      </c>
      <c r="D33" s="2">
        <v>9000.44</v>
      </c>
      <c r="E33" s="335"/>
      <c r="F33" s="355" t="s">
        <v>190</v>
      </c>
      <c r="G33" s="356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339" t="s">
        <v>1004</v>
      </c>
      <c r="C34" s="339" t="s">
        <v>136</v>
      </c>
      <c r="D34" s="2">
        <v>9000.44</v>
      </c>
      <c r="E34" s="335"/>
      <c r="F34" s="355" t="s">
        <v>190</v>
      </c>
      <c r="G34" s="356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8" t="s">
        <v>138</v>
      </c>
      <c r="B35" s="339" t="s">
        <v>1174</v>
      </c>
      <c r="C35" s="339" t="s">
        <v>136</v>
      </c>
      <c r="D35" s="2">
        <v>9000.44</v>
      </c>
      <c r="E35" s="335"/>
      <c r="F35" s="355" t="s">
        <v>190</v>
      </c>
      <c r="G35" s="356"/>
      <c r="H35" s="335"/>
      <c r="I35" s="357"/>
      <c r="K35" s="357"/>
      <c r="L35" s="358"/>
      <c r="M35" s="359"/>
      <c r="N35" s="360"/>
      <c r="O35" s="360"/>
    </row>
    <row r="36" spans="1:15" ht="15" customHeight="1">
      <c r="A36" s="338" t="s">
        <v>138</v>
      </c>
      <c r="B36" s="339" t="s">
        <v>1175</v>
      </c>
      <c r="C36" s="339" t="s">
        <v>136</v>
      </c>
      <c r="D36" s="2">
        <v>9000.44</v>
      </c>
      <c r="E36" s="335"/>
      <c r="F36" s="355" t="s">
        <v>190</v>
      </c>
      <c r="G36" s="356"/>
      <c r="H36" s="335"/>
      <c r="I36" s="357"/>
      <c r="K36" s="357"/>
      <c r="L36" s="358"/>
      <c r="M36" s="359"/>
      <c r="N36" s="360"/>
      <c r="O36" s="360"/>
    </row>
    <row r="37" spans="1:15" ht="15" customHeight="1">
      <c r="A37" s="338" t="s">
        <v>138</v>
      </c>
      <c r="B37" s="398" t="s">
        <v>1177</v>
      </c>
      <c r="C37" s="339" t="s">
        <v>136</v>
      </c>
      <c r="D37" s="2">
        <v>9000.44</v>
      </c>
      <c r="E37" s="335"/>
      <c r="F37" s="355" t="s">
        <v>190</v>
      </c>
      <c r="G37" s="356"/>
      <c r="H37" s="335"/>
      <c r="I37" s="357"/>
      <c r="K37" s="357"/>
      <c r="L37" s="358"/>
      <c r="M37" s="359"/>
      <c r="N37" s="360"/>
      <c r="O37" s="360"/>
    </row>
    <row r="38" spans="1:15" ht="15" customHeight="1" thickBot="1">
      <c r="A38" s="387" t="s">
        <v>138</v>
      </c>
      <c r="B38" s="362" t="s">
        <v>1178</v>
      </c>
      <c r="C38" s="362" t="s">
        <v>136</v>
      </c>
      <c r="D38" s="87">
        <v>9000.44</v>
      </c>
      <c r="E38" s="364"/>
      <c r="F38" s="365" t="s">
        <v>190</v>
      </c>
      <c r="G38" s="366"/>
      <c r="H38" s="364"/>
      <c r="I38" s="367"/>
      <c r="J38" s="388"/>
      <c r="K38" s="367"/>
      <c r="L38" s="368"/>
      <c r="M38" s="369"/>
      <c r="N38" s="370"/>
      <c r="O38" s="360"/>
    </row>
    <row r="39" spans="1:15" ht="15" customHeight="1" thickBot="1">
      <c r="A39" s="391" t="s">
        <v>138</v>
      </c>
      <c r="B39" s="372" t="s">
        <v>1140</v>
      </c>
      <c r="C39" s="372" t="s">
        <v>844</v>
      </c>
      <c r="D39" s="424">
        <v>1241.2</v>
      </c>
      <c r="E39" s="373"/>
      <c r="F39" s="374" t="s">
        <v>137</v>
      </c>
      <c r="G39" s="425"/>
      <c r="H39" s="373"/>
      <c r="I39" s="375"/>
      <c r="J39" s="394"/>
      <c r="K39" s="375"/>
      <c r="L39" s="376"/>
      <c r="M39" s="377"/>
      <c r="N39" s="378"/>
      <c r="O39" s="360"/>
    </row>
    <row r="40" spans="1:15" ht="15" customHeight="1">
      <c r="A40" s="338" t="s">
        <v>138</v>
      </c>
      <c r="B40" s="339" t="s">
        <v>1033</v>
      </c>
      <c r="C40" s="339" t="s">
        <v>383</v>
      </c>
      <c r="D40" s="344">
        <v>-5032.08</v>
      </c>
      <c r="E40" s="335"/>
      <c r="F40" s="355" t="s">
        <v>190</v>
      </c>
      <c r="G40" s="356"/>
      <c r="H40" s="335"/>
      <c r="I40" s="357"/>
      <c r="K40" s="357"/>
      <c r="L40" s="358"/>
      <c r="M40" s="359"/>
      <c r="N40" s="360"/>
      <c r="O40" s="360"/>
    </row>
    <row r="41" spans="1:15" ht="15" customHeight="1" thickBot="1">
      <c r="A41" s="387" t="s">
        <v>138</v>
      </c>
      <c r="B41" s="401" t="s">
        <v>1169</v>
      </c>
      <c r="C41" s="362" t="s">
        <v>383</v>
      </c>
      <c r="D41" s="87">
        <v>5032.08</v>
      </c>
      <c r="E41" s="364"/>
      <c r="F41" s="365" t="s">
        <v>190</v>
      </c>
      <c r="G41" s="366"/>
      <c r="H41" s="364"/>
      <c r="I41" s="367"/>
      <c r="J41" s="388"/>
      <c r="K41" s="367"/>
      <c r="L41" s="368"/>
      <c r="M41" s="369"/>
      <c r="N41" s="370"/>
      <c r="O41" s="360"/>
    </row>
    <row r="42" spans="1:15" ht="15" customHeight="1" thickBot="1">
      <c r="A42" s="391" t="s">
        <v>138</v>
      </c>
      <c r="B42" s="372" t="s">
        <v>1191</v>
      </c>
      <c r="C42" s="372" t="s">
        <v>298</v>
      </c>
      <c r="D42" s="98">
        <v>17405.8</v>
      </c>
      <c r="E42" s="373"/>
      <c r="F42" s="374" t="s">
        <v>190</v>
      </c>
      <c r="G42" s="425"/>
      <c r="H42" s="373"/>
      <c r="I42" s="375"/>
      <c r="J42" s="394"/>
      <c r="K42" s="375"/>
      <c r="L42" s="376"/>
      <c r="M42" s="377"/>
      <c r="N42" s="378"/>
      <c r="O42" s="360"/>
    </row>
    <row r="43" spans="1:15" ht="15" customHeight="1">
      <c r="A43" s="338" t="s">
        <v>138</v>
      </c>
      <c r="B43" s="339" t="s">
        <v>1141</v>
      </c>
      <c r="C43" s="339" t="s">
        <v>454</v>
      </c>
      <c r="D43" s="421">
        <v>1241.2</v>
      </c>
      <c r="E43" s="335"/>
      <c r="F43" s="355" t="s">
        <v>137</v>
      </c>
      <c r="G43" s="356"/>
      <c r="H43" s="335"/>
      <c r="I43" s="357"/>
      <c r="K43" s="357"/>
      <c r="L43" s="358"/>
      <c r="M43" s="359"/>
      <c r="N43" s="360"/>
      <c r="O43" s="360"/>
    </row>
    <row r="44" spans="1:15" ht="15" customHeight="1" thickBot="1">
      <c r="A44" s="387" t="s">
        <v>138</v>
      </c>
      <c r="B44" s="362" t="s">
        <v>1167</v>
      </c>
      <c r="C44" s="362" t="s">
        <v>454</v>
      </c>
      <c r="D44" s="426">
        <v>1241.2</v>
      </c>
      <c r="E44" s="364"/>
      <c r="F44" s="365" t="s">
        <v>137</v>
      </c>
      <c r="G44" s="366"/>
      <c r="H44" s="364"/>
      <c r="I44" s="367"/>
      <c r="J44" s="388"/>
      <c r="K44" s="367"/>
      <c r="L44" s="368"/>
      <c r="M44" s="369"/>
      <c r="N44" s="370"/>
      <c r="O44" s="360"/>
    </row>
    <row r="45" spans="1:15" ht="15" customHeight="1">
      <c r="A45" s="338" t="s">
        <v>138</v>
      </c>
      <c r="B45" s="339" t="s">
        <v>1126</v>
      </c>
      <c r="C45" s="339" t="s">
        <v>370</v>
      </c>
      <c r="D45" s="421">
        <v>1241.2</v>
      </c>
      <c r="E45" s="335"/>
      <c r="F45" s="355" t="s">
        <v>137</v>
      </c>
      <c r="G45" s="356"/>
      <c r="H45" s="335"/>
      <c r="I45" s="357"/>
      <c r="K45" s="357"/>
      <c r="L45" s="358"/>
      <c r="M45" s="359"/>
      <c r="N45" s="360"/>
      <c r="O45" s="360"/>
    </row>
    <row r="46" spans="1:15" ht="15" customHeight="1">
      <c r="A46" s="338" t="s">
        <v>138</v>
      </c>
      <c r="B46" s="339" t="s">
        <v>1134</v>
      </c>
      <c r="C46" s="339" t="s">
        <v>370</v>
      </c>
      <c r="D46" s="421">
        <v>1241.2</v>
      </c>
      <c r="E46" s="335"/>
      <c r="F46" s="355" t="s">
        <v>137</v>
      </c>
      <c r="G46" s="356"/>
      <c r="H46" s="335"/>
      <c r="I46" s="357"/>
      <c r="K46" s="357"/>
      <c r="L46" s="358"/>
      <c r="M46" s="359"/>
      <c r="N46" s="360"/>
      <c r="O46" s="360"/>
    </row>
    <row r="47" spans="1:15" ht="15" customHeight="1" thickBot="1">
      <c r="A47" s="387" t="s">
        <v>138</v>
      </c>
      <c r="B47" s="362" t="s">
        <v>1148</v>
      </c>
      <c r="C47" s="362" t="s">
        <v>370</v>
      </c>
      <c r="D47" s="426">
        <v>1241.2</v>
      </c>
      <c r="E47" s="364"/>
      <c r="F47" s="365" t="s">
        <v>137</v>
      </c>
      <c r="G47" s="366"/>
      <c r="H47" s="364"/>
      <c r="I47" s="367"/>
      <c r="J47" s="388"/>
      <c r="K47" s="367"/>
      <c r="L47" s="368"/>
      <c r="M47" s="369"/>
      <c r="N47" s="370"/>
      <c r="O47" s="360"/>
    </row>
    <row r="48" spans="1:15" ht="15" customHeight="1" thickBot="1">
      <c r="A48" s="391" t="s">
        <v>138</v>
      </c>
      <c r="B48" s="372" t="s">
        <v>1151</v>
      </c>
      <c r="C48" s="372" t="s">
        <v>565</v>
      </c>
      <c r="D48" s="424">
        <v>1241.2</v>
      </c>
      <c r="E48" s="373"/>
      <c r="F48" s="374" t="s">
        <v>137</v>
      </c>
      <c r="G48" s="425"/>
      <c r="H48" s="373"/>
      <c r="I48" s="375"/>
      <c r="J48" s="394"/>
      <c r="K48" s="375"/>
      <c r="L48" s="376"/>
      <c r="M48" s="377"/>
      <c r="N48" s="378"/>
      <c r="O48" s="360"/>
    </row>
    <row r="49" spans="1:15" ht="15" customHeight="1">
      <c r="A49" s="338" t="s">
        <v>138</v>
      </c>
      <c r="B49" s="396" t="s">
        <v>873</v>
      </c>
      <c r="C49" s="339" t="s">
        <v>134</v>
      </c>
      <c r="D49" s="344">
        <v>-6750.04</v>
      </c>
      <c r="E49" s="335" t="s">
        <v>137</v>
      </c>
      <c r="F49" s="355" t="s">
        <v>190</v>
      </c>
      <c r="G49" s="356"/>
      <c r="H49" s="335"/>
      <c r="I49" s="357"/>
      <c r="K49" s="357"/>
      <c r="L49" s="358"/>
      <c r="M49" s="359"/>
      <c r="N49" s="360"/>
      <c r="O49" s="360"/>
    </row>
    <row r="50" spans="1:15" ht="15" customHeight="1">
      <c r="A50" s="338" t="s">
        <v>138</v>
      </c>
      <c r="B50" s="396" t="s">
        <v>873</v>
      </c>
      <c r="C50" s="339" t="s">
        <v>134</v>
      </c>
      <c r="D50" s="2">
        <v>6750.04</v>
      </c>
      <c r="E50" s="335" t="s">
        <v>137</v>
      </c>
      <c r="F50" s="355" t="s">
        <v>190</v>
      </c>
      <c r="G50" s="356"/>
      <c r="H50" s="335"/>
      <c r="I50" s="35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98" t="s">
        <v>1171</v>
      </c>
      <c r="C51" s="339" t="s">
        <v>134</v>
      </c>
      <c r="D51" s="2">
        <v>6750.04</v>
      </c>
      <c r="E51" s="335"/>
      <c r="F51" s="355" t="s">
        <v>190</v>
      </c>
      <c r="G51" s="356"/>
      <c r="H51" s="335"/>
      <c r="I51" s="357"/>
      <c r="K51" s="357"/>
      <c r="L51" s="358"/>
      <c r="M51" s="359"/>
      <c r="N51" s="360"/>
      <c r="O51" s="360"/>
    </row>
    <row r="52" spans="1:15" ht="15" customHeight="1">
      <c r="A52" s="338" t="s">
        <v>138</v>
      </c>
      <c r="B52" s="339" t="s">
        <v>1172</v>
      </c>
      <c r="C52" s="339" t="s">
        <v>134</v>
      </c>
      <c r="D52" s="2">
        <v>6750.04</v>
      </c>
      <c r="E52" s="335"/>
      <c r="F52" s="355" t="s">
        <v>190</v>
      </c>
      <c r="G52" s="356"/>
      <c r="H52" s="335"/>
      <c r="I52" s="35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39" t="s">
        <v>1164</v>
      </c>
      <c r="C53" s="339" t="s">
        <v>134</v>
      </c>
      <c r="D53" s="421">
        <v>1241.2</v>
      </c>
      <c r="E53" s="335"/>
      <c r="F53" s="355" t="s">
        <v>137</v>
      </c>
      <c r="G53" s="356"/>
      <c r="H53" s="335"/>
      <c r="I53" s="357"/>
      <c r="K53" s="357"/>
      <c r="L53" s="358"/>
      <c r="M53" s="359"/>
      <c r="N53" s="360"/>
      <c r="O53" s="360"/>
    </row>
    <row r="54" spans="1:15" ht="15" customHeight="1" thickBot="1">
      <c r="A54" s="387" t="s">
        <v>138</v>
      </c>
      <c r="B54" s="362" t="s">
        <v>1165</v>
      </c>
      <c r="C54" s="362" t="s">
        <v>134</v>
      </c>
      <c r="D54" s="426">
        <v>1241.2</v>
      </c>
      <c r="E54" s="364"/>
      <c r="F54" s="365" t="s">
        <v>137</v>
      </c>
      <c r="G54" s="366"/>
      <c r="H54" s="364"/>
      <c r="I54" s="367"/>
      <c r="J54" s="388"/>
      <c r="K54" s="367"/>
      <c r="L54" s="368"/>
      <c r="M54" s="369"/>
      <c r="N54" s="370"/>
      <c r="O54" s="360"/>
    </row>
    <row r="55" spans="1:15" ht="15" customHeight="1">
      <c r="A55" s="338" t="s">
        <v>138</v>
      </c>
      <c r="B55" s="396" t="s">
        <v>575</v>
      </c>
      <c r="C55" s="339" t="s">
        <v>141</v>
      </c>
      <c r="D55" s="344">
        <v>-6299.96</v>
      </c>
      <c r="E55" s="335" t="s">
        <v>135</v>
      </c>
      <c r="F55" s="355" t="s">
        <v>190</v>
      </c>
      <c r="G55" s="356"/>
      <c r="H55" s="335"/>
      <c r="I55" s="357"/>
      <c r="K55" s="357"/>
      <c r="L55" s="358"/>
      <c r="M55" s="359"/>
      <c r="N55" s="360"/>
      <c r="O55" s="360"/>
    </row>
    <row r="56" spans="1:15" ht="15" customHeight="1">
      <c r="A56" s="338" t="s">
        <v>138</v>
      </c>
      <c r="B56" s="396" t="s">
        <v>715</v>
      </c>
      <c r="C56" s="339" t="s">
        <v>141</v>
      </c>
      <c r="D56" s="344">
        <v>-6299.96</v>
      </c>
      <c r="E56" s="335" t="s">
        <v>133</v>
      </c>
      <c r="F56" s="355" t="s">
        <v>190</v>
      </c>
      <c r="G56" s="356"/>
      <c r="H56" s="335"/>
      <c r="I56" s="357"/>
      <c r="K56" s="357"/>
      <c r="L56" s="358"/>
      <c r="M56" s="359"/>
      <c r="N56" s="360"/>
      <c r="O56" s="360"/>
    </row>
    <row r="57" spans="1:15" ht="15" customHeight="1">
      <c r="A57" s="338" t="s">
        <v>138</v>
      </c>
      <c r="B57" s="398" t="s">
        <v>1170</v>
      </c>
      <c r="C57" s="339" t="s">
        <v>141</v>
      </c>
      <c r="D57" s="2">
        <v>6299.96</v>
      </c>
      <c r="E57" s="335"/>
      <c r="F57" s="355" t="s">
        <v>190</v>
      </c>
      <c r="G57" s="356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8" t="s">
        <v>138</v>
      </c>
      <c r="B58" s="398" t="s">
        <v>307</v>
      </c>
      <c r="C58" s="339" t="s">
        <v>141</v>
      </c>
      <c r="D58" s="2">
        <v>6299.96</v>
      </c>
      <c r="E58" s="335"/>
      <c r="F58" s="355" t="s">
        <v>190</v>
      </c>
      <c r="G58" s="356"/>
      <c r="H58" s="335"/>
      <c r="I58" s="357"/>
      <c r="K58" s="357"/>
      <c r="L58" s="358"/>
      <c r="M58" s="359"/>
      <c r="N58" s="360"/>
      <c r="O58" s="360"/>
    </row>
    <row r="59" spans="1:15" ht="15" customHeight="1">
      <c r="A59" s="338" t="s">
        <v>138</v>
      </c>
      <c r="B59" s="339" t="s">
        <v>441</v>
      </c>
      <c r="C59" s="339" t="s">
        <v>141</v>
      </c>
      <c r="D59" s="2">
        <v>6299.96</v>
      </c>
      <c r="E59" s="335"/>
      <c r="F59" s="355" t="s">
        <v>190</v>
      </c>
      <c r="G59" s="356"/>
      <c r="H59" s="335"/>
      <c r="I59" s="357"/>
      <c r="K59" s="357"/>
      <c r="L59" s="358"/>
      <c r="M59" s="359"/>
      <c r="N59" s="360"/>
      <c r="O59" s="360"/>
    </row>
    <row r="60" spans="1:15" ht="15" customHeight="1">
      <c r="A60" s="338" t="s">
        <v>138</v>
      </c>
      <c r="B60" s="396" t="s">
        <v>575</v>
      </c>
      <c r="C60" s="339" t="s">
        <v>141</v>
      </c>
      <c r="D60" s="2">
        <v>6299.96</v>
      </c>
      <c r="E60" s="335" t="s">
        <v>135</v>
      </c>
      <c r="F60" s="355" t="s">
        <v>190</v>
      </c>
      <c r="G60" s="356"/>
      <c r="H60" s="335"/>
      <c r="I60" s="357"/>
      <c r="K60" s="357"/>
      <c r="L60" s="358"/>
      <c r="M60" s="359"/>
      <c r="N60" s="360"/>
      <c r="O60" s="360"/>
    </row>
    <row r="61" spans="1:15" ht="15" customHeight="1">
      <c r="A61" s="338" t="s">
        <v>138</v>
      </c>
      <c r="B61" s="396" t="s">
        <v>715</v>
      </c>
      <c r="C61" s="339" t="s">
        <v>141</v>
      </c>
      <c r="D61" s="2">
        <v>6299.96</v>
      </c>
      <c r="E61" s="335" t="s">
        <v>133</v>
      </c>
      <c r="F61" s="355" t="s">
        <v>190</v>
      </c>
      <c r="G61" s="356"/>
      <c r="H61" s="335"/>
      <c r="I61" s="357"/>
      <c r="K61" s="357"/>
      <c r="L61" s="358"/>
      <c r="M61" s="359"/>
      <c r="N61" s="360"/>
      <c r="O61" s="360"/>
    </row>
    <row r="62" spans="1:15" ht="15" customHeight="1">
      <c r="A62" s="338" t="s">
        <v>138</v>
      </c>
      <c r="B62" s="339" t="s">
        <v>1128</v>
      </c>
      <c r="C62" s="339" t="s">
        <v>141</v>
      </c>
      <c r="D62" s="421">
        <v>1241.2</v>
      </c>
      <c r="E62" s="335"/>
      <c r="F62" s="355" t="s">
        <v>137</v>
      </c>
      <c r="G62" s="356"/>
      <c r="H62" s="335"/>
      <c r="I62" s="357"/>
      <c r="K62" s="357"/>
      <c r="L62" s="358"/>
      <c r="M62" s="359"/>
      <c r="N62" s="360"/>
      <c r="O62" s="360"/>
    </row>
    <row r="63" spans="1:15" ht="15" customHeight="1">
      <c r="A63" s="338" t="s">
        <v>138</v>
      </c>
      <c r="B63" s="339" t="s">
        <v>1142</v>
      </c>
      <c r="C63" s="339" t="s">
        <v>141</v>
      </c>
      <c r="D63" s="421">
        <v>1241.2</v>
      </c>
      <c r="E63" s="335"/>
      <c r="F63" s="355" t="s">
        <v>137</v>
      </c>
      <c r="G63" s="356"/>
      <c r="H63" s="335"/>
      <c r="I63" s="357"/>
      <c r="K63" s="357"/>
      <c r="L63" s="358"/>
      <c r="M63" s="359"/>
      <c r="N63" s="360"/>
      <c r="O63" s="360"/>
    </row>
    <row r="64" spans="1:15" ht="15" customHeight="1">
      <c r="A64" s="338" t="s">
        <v>138</v>
      </c>
      <c r="B64" s="339" t="s">
        <v>1161</v>
      </c>
      <c r="C64" s="339" t="s">
        <v>141</v>
      </c>
      <c r="D64" s="421">
        <v>1241.2</v>
      </c>
      <c r="E64" s="335"/>
      <c r="F64" s="355" t="s">
        <v>137</v>
      </c>
      <c r="G64" s="356"/>
      <c r="H64" s="335"/>
      <c r="I64" s="357"/>
      <c r="K64" s="357"/>
      <c r="L64" s="358"/>
      <c r="M64" s="359"/>
      <c r="N64" s="360"/>
      <c r="O64" s="360"/>
    </row>
    <row r="65" spans="1:15" ht="15" customHeight="1">
      <c r="A65" s="338" t="s">
        <v>138</v>
      </c>
      <c r="B65" s="339" t="s">
        <v>1160</v>
      </c>
      <c r="C65" s="339" t="s">
        <v>141</v>
      </c>
      <c r="D65" s="421">
        <v>1241.2</v>
      </c>
      <c r="E65" s="335"/>
      <c r="F65" s="355" t="s">
        <v>137</v>
      </c>
      <c r="G65" s="356"/>
      <c r="H65" s="335"/>
      <c r="I65" s="357"/>
      <c r="K65" s="357"/>
      <c r="L65" s="358"/>
      <c r="M65" s="359"/>
      <c r="N65" s="360"/>
      <c r="O65" s="360"/>
    </row>
    <row r="66" spans="1:15" ht="15" customHeight="1">
      <c r="A66" s="338" t="s">
        <v>138</v>
      </c>
      <c r="B66" s="339" t="s">
        <v>1152</v>
      </c>
      <c r="C66" s="339" t="s">
        <v>141</v>
      </c>
      <c r="D66" s="421">
        <v>1241.2</v>
      </c>
      <c r="E66" s="335"/>
      <c r="F66" s="355" t="s">
        <v>137</v>
      </c>
      <c r="G66" s="356"/>
      <c r="H66" s="335"/>
      <c r="I66" s="357"/>
      <c r="K66" s="357"/>
      <c r="L66" s="358"/>
      <c r="M66" s="359"/>
      <c r="N66" s="360"/>
      <c r="O66" s="360"/>
    </row>
    <row r="67" spans="1:15" ht="15" customHeight="1">
      <c r="A67" s="338" t="s">
        <v>138</v>
      </c>
      <c r="B67" s="339" t="s">
        <v>1150</v>
      </c>
      <c r="C67" s="339" t="s">
        <v>141</v>
      </c>
      <c r="D67" s="421">
        <v>1241.2</v>
      </c>
      <c r="E67" s="335"/>
      <c r="F67" s="355" t="s">
        <v>137</v>
      </c>
      <c r="G67" s="356"/>
      <c r="H67" s="335"/>
      <c r="I67" s="357"/>
      <c r="K67" s="357"/>
      <c r="L67" s="358"/>
      <c r="M67" s="359"/>
      <c r="N67" s="360"/>
      <c r="O67" s="360"/>
    </row>
    <row r="68" spans="1:15" ht="15" customHeight="1">
      <c r="A68" s="338" t="s">
        <v>138</v>
      </c>
      <c r="B68" s="339" t="s">
        <v>1155</v>
      </c>
      <c r="C68" s="339" t="s">
        <v>141</v>
      </c>
      <c r="D68" s="421">
        <v>1241.2</v>
      </c>
      <c r="E68" s="335"/>
      <c r="F68" s="355" t="s">
        <v>137</v>
      </c>
      <c r="G68" s="356"/>
      <c r="H68" s="335"/>
      <c r="I68" s="357"/>
      <c r="K68" s="357"/>
      <c r="L68" s="358"/>
      <c r="M68" s="359"/>
      <c r="N68" s="360"/>
      <c r="O68" s="360"/>
    </row>
    <row r="69" spans="1:15" ht="15" customHeight="1">
      <c r="A69" s="338" t="s">
        <v>138</v>
      </c>
      <c r="B69" s="339" t="s">
        <v>1143</v>
      </c>
      <c r="C69" s="339" t="s">
        <v>141</v>
      </c>
      <c r="D69" s="421">
        <v>1241.2</v>
      </c>
      <c r="E69" s="335"/>
      <c r="F69" s="355" t="s">
        <v>137</v>
      </c>
      <c r="G69" s="356"/>
      <c r="H69" s="335"/>
      <c r="I69" s="357"/>
      <c r="K69" s="357"/>
      <c r="L69" s="358"/>
      <c r="M69" s="359"/>
      <c r="N69" s="360"/>
      <c r="O69" s="360"/>
    </row>
    <row r="70" spans="1:15" ht="15" customHeight="1">
      <c r="A70" s="338" t="s">
        <v>138</v>
      </c>
      <c r="B70" s="339" t="s">
        <v>1145</v>
      </c>
      <c r="C70" s="339" t="s">
        <v>141</v>
      </c>
      <c r="D70" s="421">
        <v>1241.2</v>
      </c>
      <c r="E70" s="335"/>
      <c r="F70" s="355" t="s">
        <v>137</v>
      </c>
      <c r="G70" s="356"/>
      <c r="H70" s="335"/>
      <c r="I70" s="357"/>
      <c r="K70" s="357"/>
      <c r="L70" s="358"/>
      <c r="M70" s="359"/>
      <c r="N70" s="360"/>
      <c r="O70" s="360"/>
    </row>
    <row r="71" spans="1:15" ht="15" customHeight="1">
      <c r="A71" s="338" t="s">
        <v>138</v>
      </c>
      <c r="B71" s="339" t="s">
        <v>1146</v>
      </c>
      <c r="C71" s="339" t="s">
        <v>141</v>
      </c>
      <c r="D71" s="421">
        <v>1241.2</v>
      </c>
      <c r="E71" s="335"/>
      <c r="F71" s="355" t="s">
        <v>137</v>
      </c>
      <c r="G71" s="356"/>
      <c r="H71" s="335"/>
      <c r="I71" s="357"/>
      <c r="K71" s="357"/>
      <c r="L71" s="358"/>
      <c r="M71" s="359"/>
      <c r="N71" s="360"/>
      <c r="O71" s="360"/>
    </row>
    <row r="72" spans="1:15" ht="15" customHeight="1">
      <c r="A72" s="338" t="s">
        <v>138</v>
      </c>
      <c r="B72" s="339" t="s">
        <v>1129</v>
      </c>
      <c r="C72" s="339" t="s">
        <v>141</v>
      </c>
      <c r="D72" s="421">
        <v>1241.2</v>
      </c>
      <c r="E72" s="335"/>
      <c r="F72" s="355" t="s">
        <v>137</v>
      </c>
      <c r="G72" s="356"/>
      <c r="H72" s="335"/>
      <c r="I72" s="357"/>
      <c r="K72" s="357"/>
      <c r="L72" s="358"/>
      <c r="M72" s="359"/>
      <c r="N72" s="360"/>
      <c r="O72" s="360"/>
    </row>
    <row r="73" spans="1:15" ht="15" customHeight="1">
      <c r="A73" s="338" t="s">
        <v>138</v>
      </c>
      <c r="B73" s="339" t="s">
        <v>1156</v>
      </c>
      <c r="C73" s="339" t="s">
        <v>141</v>
      </c>
      <c r="D73" s="421">
        <v>1241.2</v>
      </c>
      <c r="E73" s="335"/>
      <c r="F73" s="355" t="s">
        <v>137</v>
      </c>
      <c r="G73" s="356"/>
      <c r="H73" s="335"/>
      <c r="I73" s="357"/>
      <c r="K73" s="357"/>
      <c r="L73" s="358"/>
      <c r="M73" s="359"/>
      <c r="N73" s="360"/>
      <c r="O73" s="360"/>
    </row>
    <row r="74" spans="1:15" ht="15" customHeight="1">
      <c r="A74" s="338" t="s">
        <v>138</v>
      </c>
      <c r="B74" s="339" t="s">
        <v>1144</v>
      </c>
      <c r="C74" s="339" t="s">
        <v>141</v>
      </c>
      <c r="D74" s="427">
        <v>1241.2</v>
      </c>
      <c r="E74" s="335"/>
      <c r="F74" s="355" t="s">
        <v>137</v>
      </c>
      <c r="G74" s="356"/>
      <c r="H74" s="335"/>
      <c r="I74" s="357"/>
      <c r="K74" s="357"/>
      <c r="L74" s="358"/>
      <c r="M74" s="359"/>
      <c r="N74" s="360"/>
      <c r="O74" s="360"/>
    </row>
    <row r="75" spans="1:15" ht="15" customHeight="1" thickBot="1">
      <c r="A75" s="387" t="s">
        <v>138</v>
      </c>
      <c r="B75" s="362" t="s">
        <v>1163</v>
      </c>
      <c r="C75" s="362" t="s">
        <v>141</v>
      </c>
      <c r="D75" s="426">
        <v>1241.2</v>
      </c>
      <c r="E75" s="364"/>
      <c r="F75" s="365" t="s">
        <v>137</v>
      </c>
      <c r="G75" s="366"/>
      <c r="H75" s="364"/>
      <c r="I75" s="367"/>
      <c r="J75" s="388"/>
      <c r="K75" s="367"/>
      <c r="L75" s="368"/>
      <c r="M75" s="369"/>
      <c r="N75" s="370"/>
      <c r="O75" s="360"/>
    </row>
    <row r="76" spans="1:15" ht="15" customHeight="1" thickBot="1">
      <c r="A76" s="391" t="s">
        <v>138</v>
      </c>
      <c r="B76" s="372" t="s">
        <v>1166</v>
      </c>
      <c r="C76" s="372" t="s">
        <v>242</v>
      </c>
      <c r="D76" s="424">
        <v>1241.2</v>
      </c>
      <c r="E76" s="373"/>
      <c r="F76" s="374" t="s">
        <v>137</v>
      </c>
      <c r="G76" s="425"/>
      <c r="H76" s="373"/>
      <c r="I76" s="375"/>
      <c r="J76" s="394"/>
      <c r="K76" s="375"/>
      <c r="L76" s="376"/>
      <c r="M76" s="377"/>
      <c r="N76" s="378"/>
      <c r="O76" s="360"/>
    </row>
    <row r="77" spans="1:15" ht="15" customHeight="1">
      <c r="A77" s="338" t="s">
        <v>138</v>
      </c>
      <c r="B77" s="339" t="s">
        <v>1180</v>
      </c>
      <c r="C77" s="339" t="s">
        <v>390</v>
      </c>
      <c r="D77" s="2">
        <v>35999.440000000002</v>
      </c>
      <c r="E77" s="335"/>
      <c r="F77" s="355" t="s">
        <v>190</v>
      </c>
      <c r="G77" s="356"/>
      <c r="H77" s="335"/>
      <c r="I77" s="357"/>
      <c r="K77" s="357"/>
      <c r="L77" s="358"/>
      <c r="M77" s="359"/>
      <c r="N77" s="360"/>
      <c r="O77" s="360"/>
    </row>
    <row r="78" spans="1:15" ht="15" customHeight="1">
      <c r="A78" s="338" t="s">
        <v>138</v>
      </c>
      <c r="B78" s="339" t="s">
        <v>1130</v>
      </c>
      <c r="C78" s="339" t="s">
        <v>390</v>
      </c>
      <c r="D78" s="421">
        <v>1241.2</v>
      </c>
      <c r="E78" s="335"/>
      <c r="F78" s="355" t="s">
        <v>137</v>
      </c>
      <c r="G78" s="356"/>
      <c r="H78" s="335"/>
      <c r="I78" s="357"/>
      <c r="K78" s="357"/>
      <c r="L78" s="358"/>
      <c r="M78" s="359"/>
      <c r="N78" s="360"/>
      <c r="O78" s="360"/>
    </row>
    <row r="79" spans="1:15" ht="15" customHeight="1">
      <c r="A79" s="338" t="s">
        <v>138</v>
      </c>
      <c r="B79" s="339" t="s">
        <v>1147</v>
      </c>
      <c r="C79" s="339" t="s">
        <v>390</v>
      </c>
      <c r="D79" s="421">
        <v>1241.2</v>
      </c>
      <c r="E79" s="335"/>
      <c r="F79" s="355" t="s">
        <v>137</v>
      </c>
      <c r="G79" s="356"/>
      <c r="H79" s="335"/>
      <c r="I79" s="357"/>
      <c r="K79" s="357"/>
      <c r="L79" s="358"/>
      <c r="M79" s="359"/>
      <c r="N79" s="360"/>
      <c r="O79" s="360"/>
    </row>
    <row r="80" spans="1:15" ht="15" customHeight="1" thickBot="1">
      <c r="A80" s="387" t="s">
        <v>138</v>
      </c>
      <c r="B80" s="362" t="s">
        <v>1157</v>
      </c>
      <c r="C80" s="362" t="s">
        <v>390</v>
      </c>
      <c r="D80" s="426">
        <v>1241.2</v>
      </c>
      <c r="E80" s="364"/>
      <c r="F80" s="365" t="s">
        <v>137</v>
      </c>
      <c r="G80" s="366"/>
      <c r="H80" s="364"/>
      <c r="I80" s="367"/>
      <c r="J80" s="388"/>
      <c r="K80" s="367"/>
      <c r="L80" s="368"/>
      <c r="M80" s="369"/>
      <c r="N80" s="370"/>
      <c r="O80" s="360"/>
    </row>
    <row r="81" spans="1:15" ht="15" customHeight="1" thickBot="1">
      <c r="A81" s="391" t="s">
        <v>138</v>
      </c>
      <c r="B81" s="372" t="s">
        <v>1135</v>
      </c>
      <c r="C81" s="372" t="s">
        <v>1136</v>
      </c>
      <c r="D81" s="424">
        <v>1241.2</v>
      </c>
      <c r="E81" s="373"/>
      <c r="F81" s="374" t="s">
        <v>137</v>
      </c>
      <c r="G81" s="425"/>
      <c r="H81" s="373"/>
      <c r="I81" s="375"/>
      <c r="J81" s="394"/>
      <c r="K81" s="375"/>
      <c r="L81" s="376"/>
      <c r="M81" s="377"/>
      <c r="N81" s="378"/>
      <c r="O81" s="360"/>
    </row>
    <row r="82" spans="1:15" ht="15" customHeight="1">
      <c r="A82" s="338" t="s">
        <v>138</v>
      </c>
      <c r="B82" s="398" t="s">
        <v>1173</v>
      </c>
      <c r="C82" s="339" t="s">
        <v>457</v>
      </c>
      <c r="D82" s="2">
        <v>8181.48</v>
      </c>
      <c r="E82" s="335"/>
      <c r="F82" s="355" t="s">
        <v>190</v>
      </c>
      <c r="G82" s="356"/>
      <c r="H82" s="335"/>
      <c r="I82" s="357"/>
      <c r="K82" s="357"/>
      <c r="L82" s="358"/>
      <c r="M82" s="359"/>
      <c r="N82" s="360"/>
      <c r="O82" s="360"/>
    </row>
    <row r="83" spans="1:15" ht="15" customHeight="1">
      <c r="A83" s="338" t="s">
        <v>138</v>
      </c>
      <c r="B83" s="339" t="s">
        <v>1162</v>
      </c>
      <c r="C83" s="339" t="s">
        <v>457</v>
      </c>
      <c r="D83" s="421">
        <v>1241.2</v>
      </c>
      <c r="E83" s="335"/>
      <c r="F83" s="355" t="s">
        <v>137</v>
      </c>
      <c r="G83" s="356"/>
      <c r="H83" s="335"/>
      <c r="I83" s="357"/>
      <c r="K83" s="357"/>
      <c r="L83" s="358"/>
      <c r="M83" s="359"/>
      <c r="N83" s="360"/>
      <c r="O83" s="360"/>
    </row>
    <row r="84" spans="1:15" ht="15" customHeight="1">
      <c r="A84" s="338" t="s">
        <v>138</v>
      </c>
      <c r="B84" s="339" t="s">
        <v>1149</v>
      </c>
      <c r="C84" s="339" t="s">
        <v>457</v>
      </c>
      <c r="D84" s="421">
        <v>1241.2</v>
      </c>
      <c r="E84" s="335"/>
      <c r="F84" s="355" t="s">
        <v>137</v>
      </c>
      <c r="G84" s="356"/>
      <c r="H84" s="335"/>
      <c r="I84" s="357"/>
      <c r="K84" s="357"/>
      <c r="L84" s="358"/>
      <c r="M84" s="359"/>
      <c r="N84" s="360"/>
      <c r="O84" s="360"/>
    </row>
    <row r="85" spans="1:15" ht="15" customHeight="1" thickBot="1">
      <c r="A85" s="387" t="s">
        <v>138</v>
      </c>
      <c r="B85" s="362" t="s">
        <v>1193</v>
      </c>
      <c r="C85" s="362" t="s">
        <v>457</v>
      </c>
      <c r="D85" s="87">
        <v>16105.44</v>
      </c>
      <c r="E85" s="364"/>
      <c r="F85" s="365" t="s">
        <v>190</v>
      </c>
      <c r="G85" s="366"/>
      <c r="H85" s="364"/>
      <c r="I85" s="367"/>
      <c r="J85" s="388"/>
      <c r="K85" s="367"/>
      <c r="L85" s="368"/>
      <c r="M85" s="369"/>
      <c r="N85" s="370"/>
      <c r="O85" s="360"/>
    </row>
    <row r="86" spans="1:15" ht="15" customHeight="1">
      <c r="A86" s="338" t="s">
        <v>138</v>
      </c>
      <c r="B86" s="51" t="s">
        <v>987</v>
      </c>
      <c r="C86" s="339"/>
      <c r="D86" s="6">
        <v>232000</v>
      </c>
      <c r="E86" s="335"/>
      <c r="F86" s="355" t="s">
        <v>190</v>
      </c>
      <c r="G86" s="356"/>
      <c r="H86" s="335"/>
      <c r="I86" s="357"/>
      <c r="K86" s="357"/>
      <c r="L86" s="358"/>
      <c r="M86" s="359"/>
      <c r="N86" s="360"/>
      <c r="O86" s="360"/>
    </row>
    <row r="87" spans="1:15" ht="15" customHeight="1">
      <c r="A87" s="338" t="s">
        <v>138</v>
      </c>
      <c r="B87" s="51" t="s">
        <v>987</v>
      </c>
      <c r="C87" s="339"/>
      <c r="D87" s="6">
        <v>1044000</v>
      </c>
      <c r="E87" s="335"/>
      <c r="F87" s="355" t="s">
        <v>190</v>
      </c>
      <c r="G87" s="356"/>
      <c r="H87" s="335"/>
      <c r="I87" s="357"/>
      <c r="K87" s="357"/>
      <c r="L87" s="358"/>
      <c r="M87" s="359"/>
      <c r="N87" s="360"/>
      <c r="O87" s="360"/>
    </row>
    <row r="88" spans="1:15" ht="15" customHeight="1">
      <c r="A88" s="354"/>
      <c r="B88" s="380"/>
      <c r="C88" s="380"/>
      <c r="D88" s="389"/>
      <c r="E88" s="335"/>
      <c r="F88" s="355"/>
      <c r="G88" s="356"/>
      <c r="H88" s="335"/>
      <c r="I88" s="357"/>
      <c r="K88" s="357"/>
      <c r="L88" s="358"/>
      <c r="M88" s="359"/>
      <c r="N88" s="360"/>
      <c r="O88" s="360"/>
    </row>
    <row r="89" spans="1:15" ht="15" customHeight="1">
      <c r="A89" s="64"/>
      <c r="B89" s="79"/>
      <c r="C89" s="61"/>
      <c r="D89" s="65"/>
      <c r="E89" s="13"/>
      <c r="F89" s="75"/>
      <c r="G89" s="52"/>
      <c r="H89" s="13"/>
      <c r="L89" s="42"/>
      <c r="M89" s="71"/>
      <c r="N89" s="49"/>
      <c r="O89" s="49"/>
    </row>
    <row r="90" spans="1:15" ht="15" customHeight="1">
      <c r="A90" s="64"/>
      <c r="B90" s="79"/>
      <c r="C90" s="61"/>
      <c r="D90" s="65">
        <f>SUM(D5:D89)</f>
        <v>1610350.7500000005</v>
      </c>
      <c r="E90" s="65"/>
      <c r="F90" s="65"/>
      <c r="G90" s="65">
        <f>SUM(G5:G89)</f>
        <v>0</v>
      </c>
      <c r="H90" s="65"/>
      <c r="I90" s="65"/>
      <c r="J90" s="384">
        <f>SUM(J5:J89)</f>
        <v>0</v>
      </c>
      <c r="K90" s="65"/>
      <c r="L90" s="65">
        <f>SUM(L5:L89)</f>
        <v>0</v>
      </c>
      <c r="M90" s="65">
        <f>SUM(M5:M89)</f>
        <v>0</v>
      </c>
      <c r="N90" s="65"/>
      <c r="O90" s="49"/>
    </row>
    <row r="91" spans="1:15" ht="15" customHeight="1">
      <c r="A91" s="64"/>
      <c r="B91" s="79"/>
      <c r="C91" s="61"/>
      <c r="D91" s="65"/>
      <c r="E91" s="13"/>
      <c r="F91" s="75"/>
      <c r="G91" s="65"/>
      <c r="H91" s="13"/>
      <c r="L91" s="42"/>
      <c r="M91" s="71"/>
      <c r="N91" s="49"/>
      <c r="O91" s="49"/>
    </row>
    <row r="92" spans="1:15" ht="15" customHeight="1">
      <c r="A92" s="46"/>
      <c r="B92" s="47"/>
      <c r="C92" s="47"/>
      <c r="D92" s="55"/>
      <c r="E92" s="13"/>
      <c r="F92" s="70"/>
      <c r="L92" s="42"/>
      <c r="M92" s="71"/>
      <c r="N92" s="49"/>
      <c r="O92" s="49"/>
    </row>
    <row r="93" spans="1:15" ht="12.75">
      <c r="A93" s="46"/>
      <c r="B93" s="47"/>
      <c r="C93" s="47"/>
      <c r="D93" s="65"/>
      <c r="E93" s="65"/>
      <c r="F93" s="65"/>
      <c r="G93" s="65"/>
      <c r="H93" s="65"/>
      <c r="I93" s="65"/>
      <c r="J93" s="384"/>
      <c r="K93" s="65"/>
      <c r="L93" s="65"/>
      <c r="M93" s="65"/>
      <c r="N93" s="80"/>
      <c r="O93" s="49"/>
    </row>
    <row r="94" spans="1:15" ht="12.75">
      <c r="A94" s="46"/>
      <c r="B94" s="47"/>
      <c r="C94" s="47"/>
      <c r="D94" s="52"/>
      <c r="E94" s="13"/>
      <c r="F94" s="65"/>
      <c r="G94" s="73"/>
      <c r="H94" s="73"/>
      <c r="I94" s="73"/>
      <c r="J94" s="385"/>
      <c r="K94" s="73"/>
      <c r="L94" s="73"/>
      <c r="M94" s="154">
        <f>L90+M90-G90</f>
        <v>0</v>
      </c>
      <c r="N94" s="81"/>
      <c r="O94" s="54"/>
    </row>
    <row r="95" spans="1:15" ht="12.75">
      <c r="A95" s="46"/>
      <c r="B95" s="47"/>
      <c r="C95" s="47"/>
      <c r="D95" s="52"/>
      <c r="E95" s="13"/>
      <c r="F95" s="73"/>
      <c r="G95" s="73"/>
      <c r="H95" s="73"/>
      <c r="I95" s="73"/>
      <c r="J95" s="385"/>
      <c r="K95" s="73"/>
      <c r="L95" s="73"/>
      <c r="M95" s="81"/>
      <c r="N95" s="81"/>
      <c r="O95" s="54"/>
    </row>
    <row r="96" spans="1:15" ht="12.75">
      <c r="A96" s="46"/>
      <c r="B96" s="47"/>
      <c r="C96" s="47"/>
      <c r="D96" s="52"/>
      <c r="E96" s="13"/>
      <c r="F96" s="73"/>
      <c r="G96" s="73"/>
      <c r="H96" s="73"/>
      <c r="I96" s="73"/>
      <c r="J96" s="385"/>
      <c r="K96" s="73"/>
      <c r="L96" s="73"/>
      <c r="M96" s="81"/>
      <c r="N96" s="81"/>
      <c r="O96" s="54"/>
    </row>
    <row r="97" spans="1:15" ht="12.75">
      <c r="A97" s="46"/>
      <c r="B97" s="47"/>
      <c r="C97" s="47"/>
      <c r="D97" s="52"/>
      <c r="E97" s="13"/>
      <c r="F97" s="73"/>
      <c r="G97" s="82"/>
      <c r="H97" s="82"/>
      <c r="I97" s="83"/>
      <c r="J97" s="385"/>
      <c r="K97" s="73"/>
      <c r="L97" s="73"/>
      <c r="M97" s="81"/>
      <c r="N97" s="81"/>
      <c r="O97" s="54"/>
    </row>
    <row r="98" spans="1:15" ht="12.75">
      <c r="A98" s="46"/>
      <c r="B98" s="47"/>
      <c r="C98" s="47"/>
      <c r="D98" s="52"/>
      <c r="E98" s="13"/>
      <c r="F98" s="73"/>
      <c r="G98" s="73"/>
      <c r="H98" s="73"/>
      <c r="I98" s="73"/>
      <c r="J98" s="385"/>
      <c r="K98" s="73"/>
      <c r="L98" s="73"/>
      <c r="M98" s="81"/>
      <c r="N98" s="81"/>
      <c r="O98" s="54"/>
    </row>
    <row r="99" spans="1:15" ht="12.75">
      <c r="A99" s="46"/>
      <c r="B99" s="47"/>
      <c r="C99" s="47"/>
      <c r="D99" s="52"/>
      <c r="E99" s="13"/>
      <c r="F99" s="73"/>
      <c r="G99" s="73"/>
      <c r="H99" s="73"/>
      <c r="I99" s="73"/>
      <c r="J99" s="385"/>
      <c r="K99" s="73"/>
      <c r="L99" s="73"/>
      <c r="M99" s="81"/>
      <c r="N99" s="81"/>
      <c r="O99" s="54"/>
    </row>
    <row r="100" spans="1:15" ht="12.75">
      <c r="A100" s="46"/>
      <c r="B100" s="47"/>
      <c r="C100" s="47"/>
      <c r="D100" s="52"/>
      <c r="E100" s="13"/>
      <c r="F100" s="73"/>
      <c r="G100" s="83"/>
      <c r="H100" s="83"/>
      <c r="I100" s="83"/>
      <c r="J100" s="385"/>
      <c r="K100" s="73"/>
      <c r="L100" s="73"/>
      <c r="M100" s="81"/>
      <c r="N100" s="81"/>
      <c r="O100" s="54"/>
    </row>
    <row r="101" spans="1:15" ht="12.75">
      <c r="A101" s="46"/>
      <c r="B101" s="47"/>
      <c r="C101" s="47"/>
      <c r="D101" s="52"/>
      <c r="E101" s="13"/>
      <c r="F101" s="73"/>
      <c r="G101" s="73"/>
      <c r="H101" s="73"/>
      <c r="I101" s="73"/>
      <c r="J101" s="385"/>
      <c r="K101" s="73"/>
      <c r="L101" s="73"/>
      <c r="M101" s="81"/>
      <c r="N101" s="81"/>
      <c r="O101" s="54"/>
    </row>
    <row r="102" spans="1:15" ht="12.75">
      <c r="A102" s="46"/>
      <c r="B102" s="47"/>
      <c r="C102" s="47"/>
      <c r="D102" s="52"/>
      <c r="E102" s="13"/>
      <c r="F102" s="73"/>
      <c r="G102" s="73"/>
      <c r="H102" s="73"/>
      <c r="I102" s="73"/>
      <c r="J102" s="385"/>
      <c r="K102" s="73"/>
      <c r="L102" s="73"/>
      <c r="M102" s="81"/>
      <c r="N102" s="81"/>
      <c r="O102" s="54"/>
    </row>
    <row r="103" spans="1:15" ht="12.75">
      <c r="A103" s="46"/>
      <c r="B103" s="47"/>
      <c r="C103" s="73"/>
      <c r="D103" s="81"/>
      <c r="E103" s="13"/>
      <c r="F103" s="73"/>
      <c r="G103" s="73"/>
      <c r="H103" s="73"/>
      <c r="I103" s="73"/>
      <c r="J103" s="385"/>
      <c r="K103" s="73"/>
      <c r="L103" s="73"/>
      <c r="M103" s="81"/>
      <c r="N103" s="81"/>
      <c r="O103" s="54"/>
    </row>
    <row r="104" spans="1:15" ht="12.75">
      <c r="A104" s="46"/>
      <c r="B104" s="47"/>
      <c r="C104" s="73"/>
      <c r="D104" s="81"/>
      <c r="E104" s="13"/>
      <c r="F104" s="73"/>
      <c r="G104" s="73"/>
      <c r="H104" s="73"/>
      <c r="I104" s="73"/>
      <c r="J104" s="385"/>
      <c r="K104" s="73"/>
      <c r="L104" s="73"/>
      <c r="M104" s="81"/>
      <c r="N104" s="81"/>
      <c r="O104" s="54"/>
    </row>
    <row r="105" spans="1:15" ht="12.75">
      <c r="A105" s="46"/>
      <c r="B105" s="47"/>
      <c r="C105" s="47"/>
      <c r="D105" s="52"/>
      <c r="E105" s="13"/>
      <c r="F105" s="73"/>
      <c r="G105" s="73"/>
      <c r="H105" s="73"/>
      <c r="I105" s="73"/>
      <c r="J105" s="385"/>
      <c r="K105" s="73"/>
      <c r="L105" s="73"/>
      <c r="M105" s="81"/>
      <c r="N105" s="81"/>
      <c r="O105" s="54"/>
    </row>
    <row r="106" spans="1:15" ht="12.75">
      <c r="A106" s="46"/>
      <c r="B106" s="47"/>
      <c r="C106" s="47"/>
      <c r="D106" s="52"/>
      <c r="E106" s="13"/>
      <c r="F106" s="73"/>
      <c r="G106" s="73"/>
      <c r="H106" s="73"/>
      <c r="I106" s="73"/>
      <c r="J106" s="385"/>
      <c r="K106" s="73"/>
      <c r="L106" s="73"/>
      <c r="M106" s="81"/>
      <c r="N106" s="81"/>
      <c r="O106" s="54"/>
    </row>
    <row r="107" spans="1:15" ht="12.75">
      <c r="A107" s="46"/>
      <c r="B107" s="47"/>
      <c r="C107" s="47"/>
      <c r="D107" s="48"/>
      <c r="E107" s="13"/>
      <c r="F107"/>
      <c r="G107"/>
      <c r="H107"/>
      <c r="I107"/>
      <c r="J107" s="386"/>
      <c r="K107"/>
      <c r="L107"/>
      <c r="M107" s="54"/>
      <c r="N107" s="54"/>
      <c r="O107" s="54"/>
    </row>
    <row r="108" spans="1:15" ht="12.75">
      <c r="A108" s="46"/>
      <c r="B108" s="47"/>
      <c r="C108" s="47"/>
      <c r="D108" s="48"/>
      <c r="E108" s="13"/>
      <c r="F108"/>
      <c r="G108"/>
      <c r="H108"/>
      <c r="I108"/>
      <c r="J108" s="386"/>
      <c r="K108"/>
      <c r="L108"/>
      <c r="M108" s="54"/>
      <c r="N108" s="54"/>
      <c r="O108" s="54"/>
    </row>
    <row r="109" spans="1:15">
      <c r="A109" s="66"/>
      <c r="B109" s="40" t="s">
        <v>25</v>
      </c>
      <c r="E109" s="40"/>
      <c r="M109" s="45"/>
      <c r="N109" s="49"/>
      <c r="O109" s="49"/>
    </row>
    <row r="110" spans="1:15">
      <c r="A110" s="59"/>
      <c r="B110" s="40" t="s">
        <v>127</v>
      </c>
      <c r="E110" s="40"/>
      <c r="M110" s="45"/>
      <c r="N110" s="49"/>
      <c r="O110" s="49"/>
    </row>
    <row r="111" spans="1:15">
      <c r="A111" s="60"/>
      <c r="B111" s="40" t="s">
        <v>161</v>
      </c>
      <c r="E111" s="40"/>
      <c r="M111" s="45"/>
      <c r="N111" s="49"/>
      <c r="O111" s="49"/>
    </row>
    <row r="112" spans="1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</sheetData>
  <autoFilter ref="A4:N93"/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99"/>
  <sheetViews>
    <sheetView topLeftCell="A61" workbookViewId="0">
      <selection activeCell="D3" sqref="D3"/>
    </sheetView>
  </sheetViews>
  <sheetFormatPr baseColWidth="10" defaultRowHeight="12"/>
  <cols>
    <col min="1" max="1" width="17.140625" style="40" customWidth="1"/>
    <col min="2" max="2" width="18.7109375" style="40" customWidth="1"/>
    <col min="3" max="3" width="16.7109375" style="40" customWidth="1"/>
    <col min="4" max="4" width="15.5703125" style="40" customWidth="1"/>
    <col min="5" max="5" width="12.28515625" style="41" customWidth="1"/>
    <col min="6" max="6" width="19.140625" style="41" bestFit="1" customWidth="1"/>
    <col min="7" max="7" width="11.28515625" style="41" customWidth="1"/>
    <col min="8" max="8" width="1" style="4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1192</v>
      </c>
      <c r="E1" s="240"/>
      <c r="F1" s="240"/>
      <c r="G1" s="240"/>
      <c r="H1" s="241"/>
      <c r="I1" s="242"/>
      <c r="J1" s="242"/>
      <c r="K1" s="242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241"/>
      <c r="I2" s="242"/>
      <c r="J2" s="242"/>
      <c r="K2" s="242"/>
      <c r="L2" s="239"/>
      <c r="M2" s="239"/>
    </row>
    <row r="3" spans="1:13" ht="15.75">
      <c r="A3" s="242"/>
      <c r="B3" s="242"/>
      <c r="C3" s="242"/>
      <c r="D3" s="242"/>
      <c r="E3" s="240"/>
      <c r="F3" s="240"/>
      <c r="G3" s="240"/>
      <c r="H3" s="241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241"/>
      <c r="I4" s="240"/>
      <c r="J4" s="243"/>
      <c r="K4" s="242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241"/>
      <c r="I5" s="240" t="s">
        <v>215</v>
      </c>
      <c r="J5" s="243"/>
      <c r="K5" s="242"/>
      <c r="L5" s="239"/>
      <c r="M5" s="239"/>
    </row>
    <row r="6" spans="1:13" ht="15" customHeight="1" thickBot="1">
      <c r="A6" s="362" t="s">
        <v>383</v>
      </c>
      <c r="B6" s="433" t="s">
        <v>972</v>
      </c>
      <c r="C6" s="400">
        <v>-5032.08</v>
      </c>
      <c r="D6" s="362" t="s">
        <v>1182</v>
      </c>
      <c r="E6" s="256"/>
      <c r="F6" s="257">
        <f>SUM(C6:E6)</f>
        <v>-5032.08</v>
      </c>
      <c r="G6" s="258"/>
      <c r="H6" s="259"/>
      <c r="I6" s="258">
        <v>600606</v>
      </c>
      <c r="J6" s="260">
        <f>F6/1.16</f>
        <v>-4338</v>
      </c>
      <c r="K6" s="261">
        <f>J6*0.16</f>
        <v>-694.08</v>
      </c>
      <c r="L6" s="262"/>
      <c r="M6" s="252"/>
    </row>
    <row r="7" spans="1:13" ht="15" customHeight="1">
      <c r="A7" s="339" t="s">
        <v>141</v>
      </c>
      <c r="B7" s="431" t="s">
        <v>644</v>
      </c>
      <c r="C7" s="399">
        <v>-6299.96</v>
      </c>
      <c r="D7" s="339" t="s">
        <v>1185</v>
      </c>
      <c r="E7" s="250"/>
      <c r="F7" s="275"/>
      <c r="G7" s="240"/>
      <c r="H7" s="241"/>
      <c r="I7" s="240"/>
      <c r="J7" s="271"/>
      <c r="K7" s="272"/>
      <c r="L7" s="252"/>
      <c r="M7" s="252"/>
    </row>
    <row r="8" spans="1:13" ht="15" customHeight="1">
      <c r="A8" s="339" t="s">
        <v>141</v>
      </c>
      <c r="B8" s="434" t="s">
        <v>538</v>
      </c>
      <c r="C8" s="423">
        <v>-6299.96</v>
      </c>
      <c r="D8" s="339" t="s">
        <v>1185</v>
      </c>
      <c r="E8" s="250">
        <f>SUM(C7:C8)</f>
        <v>-12599.92</v>
      </c>
      <c r="F8" s="275"/>
      <c r="G8" s="240"/>
      <c r="H8" s="241"/>
      <c r="I8" s="240">
        <v>600684</v>
      </c>
      <c r="J8" s="243">
        <f>E8/1.16</f>
        <v>-10862</v>
      </c>
      <c r="K8" s="251">
        <f>J8*0.16</f>
        <v>-1737.92</v>
      </c>
      <c r="L8" s="252"/>
      <c r="M8" s="252"/>
    </row>
    <row r="9" spans="1:13" ht="15" customHeight="1" thickBot="1">
      <c r="A9" s="362" t="s">
        <v>134</v>
      </c>
      <c r="B9" s="433" t="s">
        <v>796</v>
      </c>
      <c r="C9" s="400">
        <v>-6750.04</v>
      </c>
      <c r="D9" s="362" t="s">
        <v>1185</v>
      </c>
      <c r="E9" s="256">
        <f>SUM(C9:D9)</f>
        <v>-6750.04</v>
      </c>
      <c r="F9" s="257">
        <f>SUM(E7:E9)</f>
        <v>-19349.96</v>
      </c>
      <c r="G9" s="258"/>
      <c r="H9" s="259"/>
      <c r="I9" s="258">
        <v>600644</v>
      </c>
      <c r="J9" s="260">
        <f>E9/1.16</f>
        <v>-5819</v>
      </c>
      <c r="K9" s="261">
        <f>J9*0.16</f>
        <v>-931.04</v>
      </c>
      <c r="L9" s="262"/>
      <c r="M9" s="252"/>
    </row>
    <row r="10" spans="1:13" ht="15" customHeight="1">
      <c r="A10" s="339" t="s">
        <v>136</v>
      </c>
      <c r="B10" s="431" t="s">
        <v>944</v>
      </c>
      <c r="C10" s="399">
        <v>-9000.44</v>
      </c>
      <c r="D10" s="339" t="s">
        <v>1188</v>
      </c>
      <c r="E10" s="250"/>
      <c r="F10" s="275"/>
      <c r="G10" s="240"/>
      <c r="H10" s="241"/>
      <c r="I10" s="240"/>
      <c r="J10" s="243"/>
      <c r="K10" s="251"/>
      <c r="L10" s="252"/>
      <c r="M10" s="252"/>
    </row>
    <row r="11" spans="1:13" ht="15" customHeight="1">
      <c r="A11" s="339" t="s">
        <v>136</v>
      </c>
      <c r="B11" s="431" t="s">
        <v>1067</v>
      </c>
      <c r="C11" s="399">
        <v>-4499.6400000000003</v>
      </c>
      <c r="D11" s="339" t="s">
        <v>1188</v>
      </c>
      <c r="E11" s="250"/>
      <c r="F11" s="275"/>
      <c r="G11" s="240"/>
      <c r="H11" s="241"/>
      <c r="I11" s="240"/>
      <c r="J11" s="243"/>
      <c r="K11" s="251"/>
      <c r="L11" s="252"/>
      <c r="M11" s="252"/>
    </row>
    <row r="12" spans="1:13" ht="15" customHeight="1" thickBot="1">
      <c r="A12" s="362" t="s">
        <v>136</v>
      </c>
      <c r="B12" s="433" t="s">
        <v>936</v>
      </c>
      <c r="C12" s="400">
        <v>-9000.44</v>
      </c>
      <c r="D12" s="362" t="s">
        <v>1188</v>
      </c>
      <c r="E12" s="256"/>
      <c r="F12" s="257">
        <f>SUM(C10:C12)</f>
        <v>-22500.520000000004</v>
      </c>
      <c r="G12" s="258"/>
      <c r="H12" s="259"/>
      <c r="I12" s="258">
        <v>600640</v>
      </c>
      <c r="J12" s="260">
        <f>F12/1.16</f>
        <v>-19397.000000000004</v>
      </c>
      <c r="K12" s="261">
        <f>J12*0.16</f>
        <v>-3103.5200000000004</v>
      </c>
      <c r="L12" s="262"/>
      <c r="M12" s="252"/>
    </row>
    <row r="13" spans="1:13" ht="15" customHeight="1">
      <c r="A13" s="339" t="s">
        <v>370</v>
      </c>
      <c r="B13" s="432" t="s">
        <v>1069</v>
      </c>
      <c r="C13" s="428">
        <v>1241.2</v>
      </c>
      <c r="D13" s="339" t="s">
        <v>1181</v>
      </c>
      <c r="E13" s="250"/>
      <c r="F13" s="275"/>
      <c r="G13" s="240"/>
      <c r="H13" s="241"/>
      <c r="I13" s="240"/>
      <c r="J13" s="243"/>
      <c r="K13" s="251"/>
      <c r="L13" s="252"/>
      <c r="M13" s="252"/>
    </row>
    <row r="14" spans="1:13" ht="15" customHeight="1">
      <c r="A14" s="339" t="s">
        <v>390</v>
      </c>
      <c r="B14" s="432" t="s">
        <v>1070</v>
      </c>
      <c r="C14" s="428">
        <v>1241.2</v>
      </c>
      <c r="D14" s="339" t="s">
        <v>1181</v>
      </c>
      <c r="E14" s="250"/>
      <c r="F14" s="275"/>
      <c r="G14" s="240"/>
      <c r="H14" s="241"/>
      <c r="I14" s="240"/>
      <c r="J14" s="243"/>
      <c r="K14" s="251"/>
      <c r="L14" s="252"/>
      <c r="M14" s="252"/>
    </row>
    <row r="15" spans="1:13" ht="15" customHeight="1">
      <c r="A15" s="339" t="s">
        <v>136</v>
      </c>
      <c r="B15" s="432" t="s">
        <v>1071</v>
      </c>
      <c r="C15" s="428">
        <v>1241.2</v>
      </c>
      <c r="D15" s="339" t="s">
        <v>1181</v>
      </c>
      <c r="E15" s="250"/>
      <c r="F15" s="275"/>
      <c r="G15" s="240"/>
      <c r="H15" s="241"/>
      <c r="I15" s="240"/>
      <c r="J15" s="243"/>
      <c r="K15" s="251"/>
      <c r="L15" s="252"/>
      <c r="M15" s="252"/>
    </row>
    <row r="16" spans="1:13" ht="15" customHeight="1">
      <c r="A16" s="339" t="s">
        <v>136</v>
      </c>
      <c r="B16" s="432" t="s">
        <v>1072</v>
      </c>
      <c r="C16" s="428">
        <v>1241.2</v>
      </c>
      <c r="D16" s="339" t="s">
        <v>1181</v>
      </c>
      <c r="E16" s="250"/>
      <c r="F16" s="275"/>
      <c r="G16" s="240"/>
      <c r="H16" s="241"/>
      <c r="I16" s="240"/>
      <c r="J16" s="243"/>
      <c r="K16" s="251"/>
      <c r="L16" s="252"/>
      <c r="M16" s="252"/>
    </row>
    <row r="17" spans="1:13" ht="15" customHeight="1">
      <c r="A17" s="339" t="s">
        <v>136</v>
      </c>
      <c r="B17" s="432" t="s">
        <v>1073</v>
      </c>
      <c r="C17" s="428">
        <v>1241.2</v>
      </c>
      <c r="D17" s="339" t="s">
        <v>1181</v>
      </c>
      <c r="E17" s="250"/>
      <c r="F17" s="275"/>
      <c r="G17" s="240"/>
      <c r="H17" s="241"/>
      <c r="I17" s="240"/>
      <c r="J17" s="243"/>
      <c r="K17" s="251"/>
      <c r="L17" s="252"/>
      <c r="M17" s="252"/>
    </row>
    <row r="18" spans="1:13" ht="15" customHeight="1">
      <c r="A18" s="339" t="s">
        <v>370</v>
      </c>
      <c r="B18" s="432" t="s">
        <v>1074</v>
      </c>
      <c r="C18" s="428">
        <v>1241.2</v>
      </c>
      <c r="D18" s="339" t="s">
        <v>1181</v>
      </c>
      <c r="E18" s="250"/>
      <c r="F18" s="275"/>
      <c r="G18" s="240"/>
      <c r="H18" s="241"/>
      <c r="I18" s="240"/>
      <c r="J18" s="243"/>
      <c r="K18" s="251"/>
      <c r="L18" s="252"/>
      <c r="M18" s="252"/>
    </row>
    <row r="19" spans="1:13" ht="15" customHeight="1">
      <c r="A19" s="339" t="s">
        <v>136</v>
      </c>
      <c r="B19" s="432" t="s">
        <v>1075</v>
      </c>
      <c r="C19" s="428">
        <v>1241.2</v>
      </c>
      <c r="D19" s="339" t="s">
        <v>1181</v>
      </c>
      <c r="E19" s="250"/>
      <c r="F19" s="275"/>
      <c r="G19" s="240"/>
      <c r="H19" s="241"/>
      <c r="I19" s="240"/>
      <c r="J19" s="243"/>
      <c r="K19" s="251"/>
      <c r="L19" s="252"/>
      <c r="M19" s="252"/>
    </row>
    <row r="20" spans="1:13" ht="15" customHeight="1">
      <c r="A20" s="339" t="s">
        <v>1136</v>
      </c>
      <c r="B20" s="432" t="s">
        <v>1076</v>
      </c>
      <c r="C20" s="428">
        <v>1241.2</v>
      </c>
      <c r="D20" s="339" t="s">
        <v>1181</v>
      </c>
      <c r="E20" s="250"/>
      <c r="F20" s="275"/>
      <c r="G20" s="240"/>
      <c r="H20" s="241"/>
      <c r="I20" s="240"/>
      <c r="J20" s="243"/>
      <c r="K20" s="251"/>
      <c r="L20" s="252"/>
      <c r="M20" s="252"/>
    </row>
    <row r="21" spans="1:13" ht="15" customHeight="1">
      <c r="A21" s="339" t="s">
        <v>136</v>
      </c>
      <c r="B21" s="432" t="s">
        <v>1077</v>
      </c>
      <c r="C21" s="428">
        <v>1241.2</v>
      </c>
      <c r="D21" s="339" t="s">
        <v>1181</v>
      </c>
      <c r="E21" s="250">
        <f>SUM(C13:C21)</f>
        <v>11170.800000000001</v>
      </c>
      <c r="F21" s="275"/>
      <c r="G21" s="240"/>
      <c r="H21" s="241"/>
      <c r="I21" s="240">
        <v>803001</v>
      </c>
      <c r="J21" s="243">
        <f>E21/1.16</f>
        <v>9630.0000000000018</v>
      </c>
      <c r="K21" s="251">
        <f>J21*0.16</f>
        <v>1540.8000000000004</v>
      </c>
      <c r="L21" s="252"/>
      <c r="M21" s="252"/>
    </row>
    <row r="22" spans="1:13" ht="15" customHeight="1">
      <c r="A22" s="339" t="s">
        <v>136</v>
      </c>
      <c r="B22" s="341" t="s">
        <v>62</v>
      </c>
      <c r="C22" s="353">
        <v>9000.44</v>
      </c>
      <c r="D22" s="339" t="s">
        <v>1181</v>
      </c>
      <c r="E22" s="250"/>
      <c r="F22" s="275"/>
      <c r="G22" s="240"/>
      <c r="H22" s="241"/>
      <c r="I22" s="240"/>
      <c r="J22" s="243"/>
      <c r="K22" s="251"/>
      <c r="L22" s="252"/>
      <c r="M22" s="252"/>
    </row>
    <row r="23" spans="1:13" ht="15" customHeight="1" thickBot="1">
      <c r="A23" s="362" t="s">
        <v>136</v>
      </c>
      <c r="B23" s="415" t="s">
        <v>929</v>
      </c>
      <c r="C23" s="363">
        <v>9000.44</v>
      </c>
      <c r="D23" s="362" t="s">
        <v>1181</v>
      </c>
      <c r="E23" s="256">
        <f>SUM(C22:C23)</f>
        <v>18000.88</v>
      </c>
      <c r="F23" s="257">
        <f>SUM(E15:E23)</f>
        <v>29171.68</v>
      </c>
      <c r="G23" s="258"/>
      <c r="H23" s="259"/>
      <c r="I23" s="258">
        <v>600640</v>
      </c>
      <c r="J23" s="260">
        <f>E23/1.16</f>
        <v>15518.000000000002</v>
      </c>
      <c r="K23" s="261">
        <f>J23*0.16</f>
        <v>2482.8800000000006</v>
      </c>
      <c r="L23" s="262"/>
      <c r="M23" s="252"/>
    </row>
    <row r="24" spans="1:13" ht="15" customHeight="1">
      <c r="A24" s="339" t="s">
        <v>136</v>
      </c>
      <c r="B24" s="432" t="s">
        <v>1078</v>
      </c>
      <c r="C24" s="428">
        <v>1241.2</v>
      </c>
      <c r="D24" s="339" t="s">
        <v>1183</v>
      </c>
      <c r="E24" s="250"/>
      <c r="F24" s="275"/>
      <c r="G24" s="240"/>
      <c r="H24" s="241"/>
      <c r="I24" s="417"/>
      <c r="J24" s="271"/>
      <c r="K24" s="272"/>
      <c r="L24" s="441"/>
      <c r="M24" s="252"/>
    </row>
    <row r="25" spans="1:13" ht="15" customHeight="1">
      <c r="A25" s="339" t="s">
        <v>136</v>
      </c>
      <c r="B25" s="432" t="s">
        <v>1079</v>
      </c>
      <c r="C25" s="428">
        <v>1241.2</v>
      </c>
      <c r="D25" s="339" t="s">
        <v>1183</v>
      </c>
      <c r="E25" s="250">
        <f>SUM(C24:C25)</f>
        <v>2482.4</v>
      </c>
      <c r="F25" s="275"/>
      <c r="G25" s="240"/>
      <c r="H25" s="241"/>
      <c r="I25" s="240">
        <v>803001</v>
      </c>
      <c r="J25" s="243">
        <f>E25/1.16</f>
        <v>2140</v>
      </c>
      <c r="K25" s="251">
        <f>J25*0.16</f>
        <v>342.40000000000003</v>
      </c>
      <c r="L25" s="252"/>
      <c r="M25" s="252"/>
    </row>
    <row r="26" spans="1:13" ht="15" customHeight="1">
      <c r="A26" s="339" t="s">
        <v>141</v>
      </c>
      <c r="B26" s="341" t="s">
        <v>644</v>
      </c>
      <c r="C26" s="353">
        <v>6299.96</v>
      </c>
      <c r="D26" s="339" t="s">
        <v>1183</v>
      </c>
      <c r="E26" s="250"/>
      <c r="F26" s="275"/>
      <c r="G26" s="240"/>
      <c r="H26" s="241"/>
      <c r="I26" s="240"/>
      <c r="J26" s="243"/>
      <c r="K26" s="251"/>
      <c r="L26" s="252"/>
      <c r="M26" s="252"/>
    </row>
    <row r="27" spans="1:13" ht="15" customHeight="1">
      <c r="A27" s="339" t="s">
        <v>141</v>
      </c>
      <c r="B27" s="341" t="s">
        <v>538</v>
      </c>
      <c r="C27" s="353">
        <v>6299.96</v>
      </c>
      <c r="D27" s="339" t="s">
        <v>1183</v>
      </c>
      <c r="E27" s="269">
        <f>SUM(C26:C27)</f>
        <v>12599.92</v>
      </c>
      <c r="F27" s="237"/>
      <c r="G27" s="240"/>
      <c r="H27" s="241"/>
      <c r="I27" s="240">
        <v>600684</v>
      </c>
      <c r="J27" s="243">
        <f>E27/1.16</f>
        <v>10862</v>
      </c>
      <c r="K27" s="251">
        <f>J27*0.16</f>
        <v>1737.92</v>
      </c>
      <c r="L27" s="252"/>
      <c r="M27" s="252"/>
    </row>
    <row r="28" spans="1:13" ht="15" customHeight="1">
      <c r="A28" s="339" t="s">
        <v>134</v>
      </c>
      <c r="B28" s="341" t="s">
        <v>796</v>
      </c>
      <c r="C28" s="353">
        <v>6750.04</v>
      </c>
      <c r="D28" s="339" t="s">
        <v>1183</v>
      </c>
      <c r="E28" s="269"/>
      <c r="F28" s="237"/>
      <c r="G28" s="240"/>
      <c r="H28" s="241"/>
      <c r="I28" s="240"/>
      <c r="J28" s="243"/>
      <c r="K28" s="251"/>
      <c r="L28" s="252"/>
      <c r="M28" s="252"/>
    </row>
    <row r="29" spans="1:13" ht="15" customHeight="1">
      <c r="A29" s="339" t="s">
        <v>134</v>
      </c>
      <c r="B29" s="341" t="s">
        <v>1083</v>
      </c>
      <c r="C29" s="353">
        <v>6750.04</v>
      </c>
      <c r="D29" s="339" t="s">
        <v>1183</v>
      </c>
      <c r="E29" s="269">
        <f>SUM(C28:C29)</f>
        <v>13500.08</v>
      </c>
      <c r="F29" s="237"/>
      <c r="G29" s="240"/>
      <c r="H29" s="241"/>
      <c r="I29" s="240">
        <v>600644</v>
      </c>
      <c r="J29" s="243">
        <f>E29/1.16</f>
        <v>11638</v>
      </c>
      <c r="K29" s="251">
        <f>J29*0.16</f>
        <v>1862.08</v>
      </c>
      <c r="L29" s="252"/>
      <c r="M29" s="252"/>
    </row>
    <row r="30" spans="1:13" ht="15" customHeight="1">
      <c r="A30" s="339" t="s">
        <v>457</v>
      </c>
      <c r="B30" s="341" t="s">
        <v>1085</v>
      </c>
      <c r="C30" s="353">
        <v>8181.48</v>
      </c>
      <c r="D30" s="339" t="s">
        <v>1183</v>
      </c>
      <c r="E30" s="269">
        <f>SUM(C30:D30)</f>
        <v>8181.48</v>
      </c>
      <c r="F30" s="237"/>
      <c r="G30" s="240"/>
      <c r="H30" s="241"/>
      <c r="I30" s="240">
        <v>600691</v>
      </c>
      <c r="J30" s="243">
        <f>E30/1.16</f>
        <v>7053</v>
      </c>
      <c r="K30" s="251">
        <f>J30*0.16</f>
        <v>1128.48</v>
      </c>
      <c r="L30" s="252"/>
      <c r="M30" s="252"/>
    </row>
    <row r="31" spans="1:13" ht="15" customHeight="1">
      <c r="A31" s="339" t="s">
        <v>136</v>
      </c>
      <c r="B31" s="341" t="s">
        <v>935</v>
      </c>
      <c r="C31" s="353">
        <v>9000.44</v>
      </c>
      <c r="D31" s="339" t="s">
        <v>1183</v>
      </c>
      <c r="E31" s="269"/>
      <c r="F31" s="275"/>
      <c r="G31" s="240"/>
      <c r="H31" s="241"/>
      <c r="I31" s="240"/>
      <c r="J31" s="243"/>
      <c r="K31" s="251"/>
      <c r="L31" s="252"/>
      <c r="M31" s="252"/>
    </row>
    <row r="32" spans="1:13" ht="15" customHeight="1">
      <c r="A32" s="339" t="s">
        <v>136</v>
      </c>
      <c r="B32" s="341" t="s">
        <v>931</v>
      </c>
      <c r="C32" s="353">
        <v>9000.44</v>
      </c>
      <c r="D32" s="339" t="s">
        <v>1183</v>
      </c>
      <c r="E32" s="269"/>
      <c r="F32" s="237"/>
      <c r="G32" s="240"/>
      <c r="H32" s="241"/>
      <c r="I32" s="240"/>
      <c r="J32" s="243"/>
      <c r="K32" s="251"/>
      <c r="L32" s="252"/>
      <c r="M32" s="252"/>
    </row>
    <row r="33" spans="1:13" ht="15" customHeight="1">
      <c r="A33" s="339" t="s">
        <v>136</v>
      </c>
      <c r="B33" s="341" t="s">
        <v>934</v>
      </c>
      <c r="C33" s="353">
        <v>9000.44</v>
      </c>
      <c r="D33" s="339" t="s">
        <v>1183</v>
      </c>
      <c r="E33" s="269"/>
      <c r="F33" s="275"/>
      <c r="G33" s="240"/>
      <c r="H33" s="241"/>
      <c r="I33" s="240"/>
      <c r="J33" s="243"/>
      <c r="K33" s="251"/>
      <c r="L33" s="252"/>
      <c r="M33" s="252"/>
    </row>
    <row r="34" spans="1:13" ht="15" customHeight="1">
      <c r="A34" s="339" t="s">
        <v>136</v>
      </c>
      <c r="B34" s="341" t="s">
        <v>60</v>
      </c>
      <c r="C34" s="353">
        <v>9000.44</v>
      </c>
      <c r="D34" s="339" t="s">
        <v>1183</v>
      </c>
      <c r="E34" s="250"/>
      <c r="F34" s="275"/>
      <c r="G34" s="240"/>
      <c r="H34" s="241"/>
      <c r="I34" s="240"/>
      <c r="J34" s="243"/>
      <c r="K34" s="251"/>
      <c r="L34" s="252"/>
      <c r="M34" s="252"/>
    </row>
    <row r="35" spans="1:13" ht="15" customHeight="1">
      <c r="A35" s="339" t="s">
        <v>136</v>
      </c>
      <c r="B35" s="341" t="s">
        <v>939</v>
      </c>
      <c r="C35" s="353">
        <v>9000.44</v>
      </c>
      <c r="D35" s="339" t="s">
        <v>1183</v>
      </c>
      <c r="E35" s="250"/>
      <c r="F35" s="275"/>
      <c r="G35" s="240"/>
      <c r="H35" s="241"/>
      <c r="I35" s="240"/>
      <c r="J35" s="243"/>
      <c r="K35" s="251"/>
      <c r="L35" s="252"/>
      <c r="M35" s="252"/>
    </row>
    <row r="36" spans="1:13" ht="15" customHeight="1">
      <c r="A36" s="339" t="s">
        <v>136</v>
      </c>
      <c r="B36" s="341" t="s">
        <v>1082</v>
      </c>
      <c r="C36" s="353">
        <v>9000.44</v>
      </c>
      <c r="D36" s="339" t="s">
        <v>1183</v>
      </c>
      <c r="E36" s="250"/>
      <c r="F36" s="275"/>
      <c r="G36" s="240"/>
      <c r="H36" s="241"/>
      <c r="I36" s="240"/>
      <c r="J36" s="243"/>
      <c r="K36" s="251"/>
      <c r="L36" s="252"/>
      <c r="M36" s="252"/>
    </row>
    <row r="37" spans="1:13" ht="15" customHeight="1">
      <c r="A37" s="339" t="s">
        <v>136</v>
      </c>
      <c r="B37" s="341" t="s">
        <v>1084</v>
      </c>
      <c r="C37" s="353">
        <v>9000.44</v>
      </c>
      <c r="D37" s="339" t="s">
        <v>1183</v>
      </c>
      <c r="E37" s="250">
        <f>SUM(C31:C37)</f>
        <v>63003.080000000009</v>
      </c>
      <c r="F37" s="237"/>
      <c r="G37" s="240"/>
      <c r="H37" s="241"/>
      <c r="I37" s="240">
        <v>600640</v>
      </c>
      <c r="J37" s="243">
        <f>E37/1.16</f>
        <v>54313.000000000015</v>
      </c>
      <c r="K37" s="251">
        <f>J37*0.16</f>
        <v>8690.0800000000017</v>
      </c>
      <c r="L37" s="252"/>
      <c r="M37" s="252"/>
    </row>
    <row r="38" spans="1:13" ht="15" customHeight="1">
      <c r="A38" s="339" t="s">
        <v>298</v>
      </c>
      <c r="B38" s="414" t="s">
        <v>1081</v>
      </c>
      <c r="C38" s="382">
        <v>17405.8</v>
      </c>
      <c r="D38" s="339" t="s">
        <v>1183</v>
      </c>
      <c r="E38" s="269">
        <f>SUM(C38)</f>
        <v>17405.8</v>
      </c>
      <c r="F38" s="237"/>
      <c r="G38" s="240"/>
      <c r="H38" s="241"/>
      <c r="I38" s="240">
        <v>600638</v>
      </c>
      <c r="J38" s="243">
        <f>E38/1.16</f>
        <v>15005</v>
      </c>
      <c r="K38" s="251">
        <f>J38*0.16</f>
        <v>2400.8000000000002</v>
      </c>
      <c r="L38" s="252"/>
      <c r="M38" s="252"/>
    </row>
    <row r="39" spans="1:13" ht="15" customHeight="1" thickBot="1">
      <c r="A39" s="362" t="s">
        <v>390</v>
      </c>
      <c r="B39" s="415" t="s">
        <v>1080</v>
      </c>
      <c r="C39" s="363">
        <v>35999.440000000002</v>
      </c>
      <c r="D39" s="362" t="s">
        <v>1183</v>
      </c>
      <c r="E39" s="270">
        <f>SUM(C39:D39)</f>
        <v>35999.440000000002</v>
      </c>
      <c r="F39" s="257">
        <f>SUM(E24:E39)</f>
        <v>153172.20000000001</v>
      </c>
      <c r="G39" s="258"/>
      <c r="H39" s="259"/>
      <c r="I39" s="258">
        <v>600623</v>
      </c>
      <c r="J39" s="260">
        <f>E39/1.16</f>
        <v>31034.000000000004</v>
      </c>
      <c r="K39" s="261">
        <f>J39*0.16</f>
        <v>4965.4400000000005</v>
      </c>
      <c r="L39" s="262"/>
      <c r="M39" s="252"/>
    </row>
    <row r="40" spans="1:13" ht="15" customHeight="1">
      <c r="A40" s="339" t="s">
        <v>844</v>
      </c>
      <c r="B40" s="432" t="s">
        <v>1086</v>
      </c>
      <c r="C40" s="428">
        <v>1241.2</v>
      </c>
      <c r="D40" s="339" t="s">
        <v>1186</v>
      </c>
      <c r="E40" s="269"/>
      <c r="F40" s="275"/>
      <c r="G40" s="240"/>
      <c r="H40" s="241"/>
      <c r="I40" s="240"/>
      <c r="J40" s="243"/>
      <c r="K40" s="251"/>
      <c r="L40" s="252"/>
      <c r="M40" s="252"/>
    </row>
    <row r="41" spans="1:13" ht="15" customHeight="1">
      <c r="A41" s="339" t="s">
        <v>141</v>
      </c>
      <c r="B41" s="432" t="s">
        <v>1088</v>
      </c>
      <c r="C41" s="428">
        <v>1241.2</v>
      </c>
      <c r="D41" s="339" t="s">
        <v>1186</v>
      </c>
      <c r="E41" s="269"/>
      <c r="F41" s="275"/>
      <c r="G41" s="240"/>
      <c r="H41" s="241"/>
      <c r="I41" s="240"/>
      <c r="J41" s="243"/>
      <c r="K41" s="251"/>
      <c r="L41" s="252"/>
      <c r="M41" s="252"/>
    </row>
    <row r="42" spans="1:13" ht="15" customHeight="1">
      <c r="A42" s="339" t="s">
        <v>454</v>
      </c>
      <c r="B42" s="432" t="s">
        <v>1089</v>
      </c>
      <c r="C42" s="428">
        <v>1241.2</v>
      </c>
      <c r="D42" s="339" t="s">
        <v>1186</v>
      </c>
      <c r="E42" s="269"/>
      <c r="F42" s="237"/>
      <c r="G42" s="240"/>
      <c r="H42" s="241"/>
      <c r="I42" s="240"/>
      <c r="J42" s="243"/>
      <c r="K42" s="251"/>
      <c r="L42" s="252"/>
      <c r="M42" s="252"/>
    </row>
    <row r="43" spans="1:13" ht="15" customHeight="1">
      <c r="A43" s="339" t="s">
        <v>141</v>
      </c>
      <c r="B43" s="432" t="s">
        <v>1091</v>
      </c>
      <c r="C43" s="428">
        <v>1241.2</v>
      </c>
      <c r="D43" s="339" t="s">
        <v>1186</v>
      </c>
      <c r="E43" s="269"/>
      <c r="F43" s="237"/>
      <c r="G43" s="240"/>
      <c r="H43" s="241"/>
      <c r="I43" s="240"/>
      <c r="J43" s="243"/>
      <c r="K43" s="251"/>
      <c r="L43" s="252"/>
      <c r="M43" s="252"/>
    </row>
    <row r="44" spans="1:13" ht="15" customHeight="1">
      <c r="A44" s="339" t="s">
        <v>141</v>
      </c>
      <c r="B44" s="432" t="s">
        <v>1092</v>
      </c>
      <c r="C44" s="428">
        <v>1241.2</v>
      </c>
      <c r="D44" s="339" t="s">
        <v>1186</v>
      </c>
      <c r="E44" s="269"/>
      <c r="F44" s="237"/>
      <c r="G44" s="240"/>
      <c r="H44" s="241"/>
      <c r="I44" s="240"/>
      <c r="J44" s="243"/>
      <c r="K44" s="251"/>
      <c r="L44" s="252"/>
      <c r="M44" s="252"/>
    </row>
    <row r="45" spans="1:13" ht="15" customHeight="1">
      <c r="A45" s="339" t="s">
        <v>141</v>
      </c>
      <c r="B45" s="432" t="s">
        <v>1093</v>
      </c>
      <c r="C45" s="428">
        <v>1241.2</v>
      </c>
      <c r="D45" s="339" t="s">
        <v>1186</v>
      </c>
      <c r="E45" s="269"/>
      <c r="F45" s="237"/>
      <c r="G45" s="240"/>
      <c r="H45" s="241"/>
      <c r="I45" s="240"/>
      <c r="J45" s="243"/>
      <c r="K45" s="251"/>
      <c r="L45" s="252"/>
      <c r="M45" s="252"/>
    </row>
    <row r="46" spans="1:13" ht="15" customHeight="1">
      <c r="A46" s="339" t="s">
        <v>141</v>
      </c>
      <c r="B46" s="432" t="s">
        <v>1094</v>
      </c>
      <c r="C46" s="428">
        <v>1241.2</v>
      </c>
      <c r="D46" s="339" t="s">
        <v>1186</v>
      </c>
      <c r="E46" s="269"/>
      <c r="F46" s="237"/>
      <c r="G46" s="240"/>
      <c r="H46" s="241"/>
      <c r="I46" s="240"/>
      <c r="J46" s="243"/>
      <c r="K46" s="251"/>
      <c r="L46" s="252"/>
      <c r="M46" s="252"/>
    </row>
    <row r="47" spans="1:13" ht="15" customHeight="1">
      <c r="A47" s="339" t="s">
        <v>141</v>
      </c>
      <c r="B47" s="432" t="s">
        <v>1095</v>
      </c>
      <c r="C47" s="428">
        <v>1241.2</v>
      </c>
      <c r="D47" s="339" t="s">
        <v>1186</v>
      </c>
      <c r="E47" s="269"/>
      <c r="F47" s="237"/>
      <c r="G47" s="240"/>
      <c r="H47" s="241"/>
      <c r="I47" s="240"/>
      <c r="J47" s="243"/>
      <c r="K47" s="251"/>
      <c r="L47" s="252"/>
      <c r="M47" s="252"/>
    </row>
    <row r="48" spans="1:13" ht="15" customHeight="1">
      <c r="A48" s="339" t="s">
        <v>141</v>
      </c>
      <c r="B48" s="432" t="s">
        <v>1097</v>
      </c>
      <c r="C48" s="428">
        <v>1241.2</v>
      </c>
      <c r="D48" s="339" t="s">
        <v>1186</v>
      </c>
      <c r="E48" s="269"/>
      <c r="F48" s="275"/>
      <c r="G48" s="240"/>
      <c r="H48" s="241"/>
      <c r="I48" s="240"/>
      <c r="J48" s="243"/>
      <c r="K48" s="251"/>
      <c r="L48" s="252"/>
      <c r="M48" s="252"/>
    </row>
    <row r="49" spans="1:13" ht="15" customHeight="1">
      <c r="A49" s="339" t="s">
        <v>136</v>
      </c>
      <c r="B49" s="432" t="s">
        <v>1098</v>
      </c>
      <c r="C49" s="428">
        <v>1241.2</v>
      </c>
      <c r="D49" s="339" t="s">
        <v>1186</v>
      </c>
      <c r="E49" s="250"/>
      <c r="F49" s="275"/>
      <c r="G49" s="240"/>
      <c r="H49" s="241"/>
      <c r="I49" s="240"/>
      <c r="J49" s="243"/>
      <c r="K49" s="251"/>
      <c r="L49" s="252"/>
      <c r="M49" s="252"/>
    </row>
    <row r="50" spans="1:13" ht="15" customHeight="1">
      <c r="A50" s="339" t="s">
        <v>141</v>
      </c>
      <c r="B50" s="432" t="s">
        <v>1099</v>
      </c>
      <c r="C50" s="428">
        <v>1241.2</v>
      </c>
      <c r="D50" s="339" t="s">
        <v>1186</v>
      </c>
      <c r="E50" s="250"/>
      <c r="F50" s="275"/>
      <c r="G50" s="240"/>
      <c r="H50" s="241"/>
      <c r="I50" s="240"/>
      <c r="J50" s="243"/>
      <c r="K50" s="251"/>
      <c r="L50" s="252"/>
      <c r="M50" s="252"/>
    </row>
    <row r="51" spans="1:13" ht="15" customHeight="1">
      <c r="A51" s="339" t="s">
        <v>136</v>
      </c>
      <c r="B51" s="432" t="s">
        <v>1100</v>
      </c>
      <c r="C51" s="428">
        <v>1241.2</v>
      </c>
      <c r="D51" s="339" t="s">
        <v>1186</v>
      </c>
      <c r="E51" s="250"/>
      <c r="F51" s="275"/>
      <c r="G51" s="240"/>
      <c r="H51" s="241"/>
      <c r="I51" s="240"/>
      <c r="J51" s="243"/>
      <c r="K51" s="251"/>
      <c r="L51" s="252"/>
      <c r="M51" s="252"/>
    </row>
    <row r="52" spans="1:13" ht="15" customHeight="1">
      <c r="A52" s="339" t="s">
        <v>141</v>
      </c>
      <c r="B52" s="432" t="s">
        <v>1102</v>
      </c>
      <c r="C52" s="428">
        <v>1241.2</v>
      </c>
      <c r="D52" s="339" t="s">
        <v>1186</v>
      </c>
      <c r="E52" s="250"/>
      <c r="F52" s="275"/>
      <c r="G52" s="240"/>
      <c r="H52" s="241"/>
      <c r="I52" s="240"/>
      <c r="J52" s="243"/>
      <c r="K52" s="251"/>
      <c r="L52" s="252"/>
      <c r="M52" s="252"/>
    </row>
    <row r="53" spans="1:13" ht="15" customHeight="1">
      <c r="A53" s="339" t="s">
        <v>141</v>
      </c>
      <c r="B53" s="432" t="s">
        <v>1103</v>
      </c>
      <c r="C53" s="428">
        <v>1241.2</v>
      </c>
      <c r="D53" s="339" t="s">
        <v>1186</v>
      </c>
      <c r="E53" s="250"/>
      <c r="F53" s="275"/>
      <c r="G53" s="240"/>
      <c r="H53" s="241"/>
      <c r="I53" s="240"/>
      <c r="J53" s="243"/>
      <c r="K53" s="251"/>
      <c r="L53" s="252"/>
      <c r="M53" s="252"/>
    </row>
    <row r="54" spans="1:13" ht="15" customHeight="1">
      <c r="A54" s="339" t="s">
        <v>141</v>
      </c>
      <c r="B54" s="432" t="s">
        <v>1104</v>
      </c>
      <c r="C54" s="428">
        <v>1241.2</v>
      </c>
      <c r="D54" s="339" t="s">
        <v>1186</v>
      </c>
      <c r="E54" s="250"/>
      <c r="F54" s="275"/>
      <c r="G54" s="240"/>
      <c r="H54" s="241"/>
      <c r="I54" s="240"/>
      <c r="J54" s="243"/>
      <c r="K54" s="251"/>
      <c r="L54" s="252"/>
      <c r="M54" s="252"/>
    </row>
    <row r="55" spans="1:13" ht="15" customHeight="1">
      <c r="A55" s="339" t="s">
        <v>565</v>
      </c>
      <c r="B55" s="432" t="s">
        <v>1105</v>
      </c>
      <c r="C55" s="428">
        <v>1241.2</v>
      </c>
      <c r="D55" s="339" t="s">
        <v>1186</v>
      </c>
      <c r="E55" s="250"/>
      <c r="F55" s="275"/>
      <c r="G55" s="240"/>
      <c r="H55" s="241"/>
      <c r="I55" s="240"/>
      <c r="J55" s="243"/>
      <c r="K55" s="251"/>
      <c r="L55" s="252"/>
      <c r="M55" s="252"/>
    </row>
    <row r="56" spans="1:13" ht="15" customHeight="1">
      <c r="A56" s="339" t="s">
        <v>136</v>
      </c>
      <c r="B56" s="432" t="s">
        <v>1107</v>
      </c>
      <c r="C56" s="428">
        <v>1241.2</v>
      </c>
      <c r="D56" s="339" t="s">
        <v>1186</v>
      </c>
      <c r="E56" s="250"/>
      <c r="F56" s="237"/>
      <c r="G56" s="240"/>
      <c r="H56" s="241"/>
      <c r="I56" s="240"/>
      <c r="J56" s="243"/>
      <c r="K56" s="251"/>
      <c r="L56" s="252"/>
      <c r="M56" s="252"/>
    </row>
    <row r="57" spans="1:13" ht="15" customHeight="1">
      <c r="A57" s="339" t="s">
        <v>136</v>
      </c>
      <c r="B57" s="432" t="s">
        <v>1109</v>
      </c>
      <c r="C57" s="428">
        <v>1241.2</v>
      </c>
      <c r="D57" s="339" t="s">
        <v>1186</v>
      </c>
      <c r="E57" s="250"/>
      <c r="F57" s="237"/>
      <c r="G57" s="240"/>
      <c r="H57" s="241"/>
      <c r="I57" s="240"/>
      <c r="J57" s="243"/>
      <c r="K57" s="251"/>
      <c r="L57" s="252"/>
      <c r="M57" s="252"/>
    </row>
    <row r="58" spans="1:13" ht="15" customHeight="1">
      <c r="A58" s="339" t="s">
        <v>141</v>
      </c>
      <c r="B58" s="432" t="s">
        <v>1110</v>
      </c>
      <c r="C58" s="428">
        <v>1241.2</v>
      </c>
      <c r="D58" s="339" t="s">
        <v>1186</v>
      </c>
      <c r="E58" s="250"/>
      <c r="F58" s="275"/>
      <c r="G58" s="240"/>
      <c r="H58" s="241"/>
      <c r="I58" s="240"/>
      <c r="J58" s="243"/>
      <c r="K58" s="251"/>
      <c r="L58" s="252"/>
      <c r="M58" s="252"/>
    </row>
    <row r="59" spans="1:13" ht="15" customHeight="1" thickBot="1">
      <c r="A59" s="362" t="s">
        <v>141</v>
      </c>
      <c r="B59" s="435" t="s">
        <v>1111</v>
      </c>
      <c r="C59" s="436">
        <v>1241.2</v>
      </c>
      <c r="D59" s="362" t="s">
        <v>1186</v>
      </c>
      <c r="E59" s="256"/>
      <c r="F59" s="257">
        <f>SUM(C40:C59)</f>
        <v>24824.000000000007</v>
      </c>
      <c r="G59" s="258"/>
      <c r="H59" s="259"/>
      <c r="I59" s="258">
        <v>803001</v>
      </c>
      <c r="J59" s="260">
        <f>F59/1.16</f>
        <v>21400.000000000007</v>
      </c>
      <c r="K59" s="261">
        <f>J59*0.16</f>
        <v>3424.0000000000014</v>
      </c>
      <c r="L59" s="262"/>
      <c r="M59" s="252"/>
    </row>
    <row r="60" spans="1:13" ht="15" customHeight="1">
      <c r="A60" s="339" t="s">
        <v>390</v>
      </c>
      <c r="B60" s="432" t="s">
        <v>1106</v>
      </c>
      <c r="C60" s="428">
        <v>1241.2</v>
      </c>
      <c r="D60" s="339" t="s">
        <v>1187</v>
      </c>
      <c r="E60" s="269"/>
      <c r="F60" s="237"/>
      <c r="G60" s="240"/>
      <c r="H60" s="241"/>
      <c r="I60" s="240"/>
      <c r="J60" s="271"/>
      <c r="K60" s="272"/>
      <c r="L60" s="252"/>
      <c r="M60" s="252"/>
    </row>
    <row r="61" spans="1:13" ht="15" customHeight="1">
      <c r="A61" s="339" t="s">
        <v>390</v>
      </c>
      <c r="B61" s="432" t="s">
        <v>1108</v>
      </c>
      <c r="C61" s="428">
        <v>1241.2</v>
      </c>
      <c r="D61" s="339" t="s">
        <v>1187</v>
      </c>
      <c r="E61" s="269">
        <f>SUM(C60:C61)</f>
        <v>2482.4</v>
      </c>
      <c r="F61" s="237"/>
      <c r="G61" s="240"/>
      <c r="H61" s="241"/>
      <c r="I61" s="240">
        <v>803001</v>
      </c>
      <c r="J61" s="243">
        <f>E61/1.16</f>
        <v>2140</v>
      </c>
      <c r="K61" s="251">
        <f>J61*0.16</f>
        <v>342.40000000000003</v>
      </c>
      <c r="L61" s="252"/>
      <c r="M61" s="252"/>
    </row>
    <row r="62" spans="1:13" ht="15" customHeight="1">
      <c r="A62" s="339" t="s">
        <v>136</v>
      </c>
      <c r="B62" s="341" t="s">
        <v>1087</v>
      </c>
      <c r="C62" s="341">
        <v>845.21</v>
      </c>
      <c r="D62" s="339" t="s">
        <v>1187</v>
      </c>
      <c r="E62" s="269"/>
      <c r="F62" s="275"/>
      <c r="G62" s="240"/>
      <c r="H62" s="241"/>
      <c r="I62" s="240"/>
      <c r="J62" s="243"/>
      <c r="K62" s="251"/>
      <c r="L62" s="252"/>
      <c r="M62" s="252"/>
    </row>
    <row r="63" spans="1:13" ht="15" customHeight="1">
      <c r="A63" s="339" t="s">
        <v>136</v>
      </c>
      <c r="B63" s="341" t="s">
        <v>1090</v>
      </c>
      <c r="C63" s="353">
        <v>9000.44</v>
      </c>
      <c r="D63" s="339" t="s">
        <v>1187</v>
      </c>
      <c r="E63" s="269"/>
      <c r="F63" s="237"/>
      <c r="G63" s="240"/>
      <c r="H63" s="241"/>
      <c r="I63" s="240"/>
      <c r="J63" s="243"/>
      <c r="K63" s="251"/>
      <c r="L63" s="252"/>
      <c r="M63" s="252"/>
    </row>
    <row r="64" spans="1:13" ht="15" customHeight="1">
      <c r="A64" s="339" t="s">
        <v>136</v>
      </c>
      <c r="B64" s="341" t="s">
        <v>942</v>
      </c>
      <c r="C64" s="353">
        <v>9000.44</v>
      </c>
      <c r="D64" s="339" t="s">
        <v>1187</v>
      </c>
      <c r="E64" s="269"/>
      <c r="F64" s="275"/>
      <c r="G64" s="240"/>
      <c r="H64" s="241"/>
      <c r="I64" s="240"/>
      <c r="J64" s="243"/>
      <c r="K64" s="251"/>
      <c r="L64" s="252"/>
      <c r="M64" s="252"/>
    </row>
    <row r="65" spans="1:13" ht="15" customHeight="1">
      <c r="A65" s="339" t="s">
        <v>136</v>
      </c>
      <c r="B65" s="341" t="s">
        <v>532</v>
      </c>
      <c r="C65" s="353">
        <v>9000.44</v>
      </c>
      <c r="D65" s="339" t="s">
        <v>1187</v>
      </c>
      <c r="E65" s="269"/>
      <c r="F65" s="275"/>
      <c r="G65" s="240"/>
      <c r="H65" s="241"/>
      <c r="I65" s="240"/>
      <c r="J65" s="243"/>
      <c r="K65" s="251"/>
      <c r="L65" s="252"/>
      <c r="M65" s="252"/>
    </row>
    <row r="66" spans="1:13" ht="15" customHeight="1">
      <c r="A66" s="339" t="s">
        <v>136</v>
      </c>
      <c r="B66" s="341" t="s">
        <v>936</v>
      </c>
      <c r="C66" s="353">
        <v>9000.44</v>
      </c>
      <c r="D66" s="339" t="s">
        <v>1187</v>
      </c>
      <c r="E66" s="269"/>
      <c r="F66" s="275"/>
      <c r="G66" s="240"/>
      <c r="H66" s="241"/>
      <c r="I66" s="240"/>
      <c r="J66" s="243"/>
      <c r="K66" s="251"/>
      <c r="L66" s="252"/>
      <c r="M66" s="252"/>
    </row>
    <row r="67" spans="1:13" ht="15" customHeight="1">
      <c r="A67" s="440" t="s">
        <v>136</v>
      </c>
      <c r="B67" s="341" t="s">
        <v>944</v>
      </c>
      <c r="C67" s="353">
        <v>9000.44</v>
      </c>
      <c r="D67" s="440" t="s">
        <v>1187</v>
      </c>
      <c r="E67" s="250"/>
      <c r="F67" s="275"/>
      <c r="G67" s="240"/>
      <c r="H67" s="241"/>
      <c r="I67" s="240"/>
      <c r="J67" s="243"/>
      <c r="K67" s="251"/>
      <c r="L67" s="252"/>
      <c r="M67" s="252"/>
    </row>
    <row r="68" spans="1:13" ht="15" customHeight="1">
      <c r="A68" s="380" t="s">
        <v>136</v>
      </c>
      <c r="B68" s="414" t="s">
        <v>1087</v>
      </c>
      <c r="C68" s="382">
        <v>32117.82</v>
      </c>
      <c r="D68" s="380" t="s">
        <v>1187</v>
      </c>
      <c r="E68" s="250">
        <f>SUM(C62:C68)</f>
        <v>77965.23000000001</v>
      </c>
      <c r="F68" s="275"/>
      <c r="G68" s="240"/>
      <c r="H68" s="241"/>
      <c r="I68" s="240">
        <v>600640</v>
      </c>
      <c r="J68" s="243">
        <f>E68/1.16</f>
        <v>67211.405172413812</v>
      </c>
      <c r="K68" s="251">
        <f>J68*0.16</f>
        <v>10753.82482758621</v>
      </c>
      <c r="L68" s="252"/>
      <c r="M68" s="252"/>
    </row>
    <row r="69" spans="1:13" ht="15" customHeight="1">
      <c r="A69" s="380" t="s">
        <v>141</v>
      </c>
      <c r="B69" s="414" t="s">
        <v>96</v>
      </c>
      <c r="C69" s="382">
        <v>6299.96</v>
      </c>
      <c r="D69" s="380" t="s">
        <v>1187</v>
      </c>
      <c r="E69" s="250">
        <f>SUM(C69:D69)</f>
        <v>6299.96</v>
      </c>
      <c r="F69" s="275"/>
      <c r="G69" s="240"/>
      <c r="H69" s="241"/>
      <c r="I69" s="240">
        <v>600684</v>
      </c>
      <c r="J69" s="243">
        <f>E69/1.16</f>
        <v>5431</v>
      </c>
      <c r="K69" s="251">
        <f>J69*0.16</f>
        <v>868.96</v>
      </c>
      <c r="L69" s="252"/>
      <c r="M69" s="252"/>
    </row>
    <row r="70" spans="1:13" ht="15" customHeight="1" thickBot="1">
      <c r="A70" s="362" t="s">
        <v>457</v>
      </c>
      <c r="B70" s="415" t="s">
        <v>1096</v>
      </c>
      <c r="C70" s="363">
        <v>16105.44</v>
      </c>
      <c r="D70" s="362" t="s">
        <v>1187</v>
      </c>
      <c r="E70" s="256">
        <f>SUM(C70:D70)</f>
        <v>16105.44</v>
      </c>
      <c r="F70" s="257">
        <f>SUM(E60:E70)</f>
        <v>102853.03000000001</v>
      </c>
      <c r="G70" s="258"/>
      <c r="H70" s="259"/>
      <c r="I70" s="258">
        <v>600691</v>
      </c>
      <c r="J70" s="260">
        <f>E70/1.16</f>
        <v>13884.000000000002</v>
      </c>
      <c r="K70" s="261">
        <f>J70*0.16</f>
        <v>2221.4400000000005</v>
      </c>
      <c r="L70" s="262"/>
      <c r="M70" s="252"/>
    </row>
    <row r="71" spans="1:13" ht="15" customHeight="1">
      <c r="A71" s="339" t="s">
        <v>457</v>
      </c>
      <c r="B71" s="432" t="s">
        <v>1114</v>
      </c>
      <c r="C71" s="428">
        <v>1241.2</v>
      </c>
      <c r="D71" s="339" t="s">
        <v>1190</v>
      </c>
      <c r="E71" s="250"/>
      <c r="F71" s="275"/>
      <c r="G71" s="240"/>
      <c r="H71" s="241"/>
      <c r="I71" s="240"/>
      <c r="J71" s="243"/>
      <c r="K71" s="251"/>
      <c r="L71" s="252"/>
      <c r="M71" s="252"/>
    </row>
    <row r="72" spans="1:13" ht="15" customHeight="1">
      <c r="A72" s="339" t="s">
        <v>370</v>
      </c>
      <c r="B72" s="432" t="s">
        <v>1115</v>
      </c>
      <c r="C72" s="428">
        <v>1241.2</v>
      </c>
      <c r="D72" s="339" t="s">
        <v>1190</v>
      </c>
      <c r="E72" s="250"/>
      <c r="F72" s="275"/>
      <c r="G72" s="240"/>
      <c r="H72" s="241"/>
      <c r="I72" s="240"/>
      <c r="J72" s="243"/>
      <c r="K72" s="251"/>
      <c r="L72" s="252"/>
      <c r="M72" s="252"/>
    </row>
    <row r="73" spans="1:13" ht="15" customHeight="1">
      <c r="A73" s="339" t="s">
        <v>141</v>
      </c>
      <c r="B73" s="432" t="s">
        <v>1116</v>
      </c>
      <c r="C73" s="428">
        <v>1241.2</v>
      </c>
      <c r="D73" s="339" t="s">
        <v>1190</v>
      </c>
      <c r="E73" s="250">
        <f>SUM(C71:C73)</f>
        <v>3723.6000000000004</v>
      </c>
      <c r="F73" s="275"/>
      <c r="G73" s="240"/>
      <c r="H73" s="241"/>
      <c r="I73" s="240">
        <v>803001</v>
      </c>
      <c r="J73" s="243">
        <f>E73/1.16</f>
        <v>3210.0000000000005</v>
      </c>
      <c r="K73" s="251">
        <f>J73*0.16</f>
        <v>513.60000000000014</v>
      </c>
      <c r="L73" s="252"/>
      <c r="M73" s="252"/>
    </row>
    <row r="74" spans="1:13" ht="15" customHeight="1">
      <c r="A74" s="339" t="s">
        <v>141</v>
      </c>
      <c r="B74" s="341" t="s">
        <v>1113</v>
      </c>
      <c r="C74" s="353">
        <v>6299.96</v>
      </c>
      <c r="D74" s="339" t="s">
        <v>1190</v>
      </c>
      <c r="E74" s="250"/>
      <c r="F74" s="275"/>
      <c r="G74" s="240"/>
      <c r="H74" s="241"/>
      <c r="I74" s="240"/>
      <c r="J74" s="243"/>
      <c r="K74" s="251"/>
      <c r="L74" s="252"/>
      <c r="M74" s="252"/>
    </row>
    <row r="75" spans="1:13" ht="15" customHeight="1">
      <c r="A75" s="339" t="s">
        <v>141</v>
      </c>
      <c r="B75" s="341" t="s">
        <v>408</v>
      </c>
      <c r="C75" s="353">
        <v>6299.96</v>
      </c>
      <c r="D75" s="339" t="s">
        <v>1190</v>
      </c>
      <c r="E75" s="250">
        <f>SUM(C74:C75)</f>
        <v>12599.92</v>
      </c>
      <c r="F75" s="275"/>
      <c r="G75" s="240"/>
      <c r="H75" s="241"/>
      <c r="I75" s="240">
        <v>600684</v>
      </c>
      <c r="J75" s="243">
        <f>E75/1.16</f>
        <v>10862</v>
      </c>
      <c r="K75" s="251">
        <f>J75*0.16</f>
        <v>1737.92</v>
      </c>
      <c r="L75" s="252"/>
      <c r="M75" s="252"/>
    </row>
    <row r="76" spans="1:13" ht="15" customHeight="1">
      <c r="A76" s="339" t="s">
        <v>134</v>
      </c>
      <c r="B76" s="341" t="s">
        <v>1117</v>
      </c>
      <c r="C76" s="353">
        <v>6750.04</v>
      </c>
      <c r="D76" s="339" t="s">
        <v>1190</v>
      </c>
      <c r="E76" s="269">
        <f>SUM(C76)</f>
        <v>6750.04</v>
      </c>
      <c r="F76" s="275"/>
      <c r="G76" s="240"/>
      <c r="H76" s="241"/>
      <c r="I76" s="240">
        <v>600644</v>
      </c>
      <c r="J76" s="243">
        <f>E76/1.16</f>
        <v>5819</v>
      </c>
      <c r="K76" s="251">
        <f>J76*0.16</f>
        <v>931.04</v>
      </c>
      <c r="L76" s="252"/>
      <c r="M76" s="252"/>
    </row>
    <row r="77" spans="1:13" ht="15" customHeight="1">
      <c r="A77" s="339" t="s">
        <v>136</v>
      </c>
      <c r="B77" s="414" t="s">
        <v>1112</v>
      </c>
      <c r="C77" s="382">
        <v>9000.44</v>
      </c>
      <c r="D77" s="339" t="s">
        <v>1190</v>
      </c>
      <c r="E77" s="269"/>
      <c r="F77" s="237"/>
      <c r="G77" s="240"/>
      <c r="H77" s="241"/>
      <c r="I77" s="240"/>
      <c r="J77" s="243"/>
      <c r="K77" s="251"/>
      <c r="L77" s="252"/>
      <c r="M77" s="252"/>
    </row>
    <row r="78" spans="1:13" ht="15" customHeight="1" thickBot="1">
      <c r="A78" s="362" t="s">
        <v>136</v>
      </c>
      <c r="B78" s="415" t="s">
        <v>1067</v>
      </c>
      <c r="C78" s="363">
        <v>9899.44</v>
      </c>
      <c r="D78" s="362" t="s">
        <v>1190</v>
      </c>
      <c r="E78" s="270">
        <f>SUM(C77:C78)</f>
        <v>18899.88</v>
      </c>
      <c r="F78" s="257">
        <f>SUM(E71:E78)</f>
        <v>41973.440000000002</v>
      </c>
      <c r="G78" s="258"/>
      <c r="H78" s="259"/>
      <c r="I78" s="258">
        <v>600640</v>
      </c>
      <c r="J78" s="260">
        <f>E78/1.16</f>
        <v>16293.000000000002</v>
      </c>
      <c r="K78" s="261">
        <f>J78*0.16</f>
        <v>2606.8800000000006</v>
      </c>
      <c r="L78" s="262"/>
      <c r="M78" s="252"/>
    </row>
    <row r="79" spans="1:13" ht="15" customHeight="1">
      <c r="A79" s="339" t="s">
        <v>134</v>
      </c>
      <c r="B79" s="432" t="s">
        <v>1118</v>
      </c>
      <c r="C79" s="428">
        <v>1241.2</v>
      </c>
      <c r="D79" s="339" t="s">
        <v>1194</v>
      </c>
      <c r="E79" s="269"/>
      <c r="F79" s="237"/>
      <c r="G79" s="240"/>
      <c r="H79" s="241"/>
      <c r="I79" s="240"/>
      <c r="J79" s="243"/>
      <c r="K79" s="251"/>
      <c r="L79" s="252"/>
      <c r="M79" s="252"/>
    </row>
    <row r="80" spans="1:13" ht="15" customHeight="1">
      <c r="A80" s="339" t="s">
        <v>134</v>
      </c>
      <c r="B80" s="432" t="s">
        <v>1119</v>
      </c>
      <c r="C80" s="428">
        <v>1241.2</v>
      </c>
      <c r="D80" s="339" t="s">
        <v>1194</v>
      </c>
      <c r="E80" s="269"/>
      <c r="F80" s="237"/>
      <c r="G80" s="240"/>
      <c r="H80" s="241"/>
      <c r="I80" s="240"/>
      <c r="J80" s="243"/>
      <c r="K80" s="251"/>
      <c r="L80" s="252"/>
      <c r="M80" s="252"/>
    </row>
    <row r="81" spans="1:13" ht="15" customHeight="1">
      <c r="A81" s="339" t="s">
        <v>242</v>
      </c>
      <c r="B81" s="432" t="s">
        <v>1121</v>
      </c>
      <c r="C81" s="428">
        <v>1241.2</v>
      </c>
      <c r="D81" s="339" t="s">
        <v>1194</v>
      </c>
      <c r="E81" s="269"/>
      <c r="F81" s="237"/>
      <c r="G81" s="240"/>
      <c r="H81" s="241"/>
      <c r="I81" s="240"/>
      <c r="J81" s="243"/>
      <c r="K81" s="251"/>
      <c r="L81" s="252"/>
      <c r="M81" s="252"/>
    </row>
    <row r="82" spans="1:13" ht="15" customHeight="1">
      <c r="A82" s="339" t="s">
        <v>457</v>
      </c>
      <c r="B82" s="432" t="s">
        <v>1122</v>
      </c>
      <c r="C82" s="428">
        <v>1241.2</v>
      </c>
      <c r="D82" s="339" t="s">
        <v>1194</v>
      </c>
      <c r="E82" s="269"/>
      <c r="F82" s="237"/>
      <c r="G82" s="240"/>
      <c r="H82" s="241"/>
      <c r="I82" s="240"/>
      <c r="J82" s="243"/>
      <c r="K82" s="251"/>
      <c r="L82" s="252"/>
      <c r="M82" s="252"/>
    </row>
    <row r="83" spans="1:13" ht="15" customHeight="1">
      <c r="A83" s="339" t="s">
        <v>454</v>
      </c>
      <c r="B83" s="432" t="s">
        <v>1123</v>
      </c>
      <c r="C83" s="428">
        <v>1241.2</v>
      </c>
      <c r="D83" s="339" t="s">
        <v>1194</v>
      </c>
      <c r="E83" s="269">
        <f>SUM(C79:C83)</f>
        <v>6206</v>
      </c>
      <c r="F83" s="275"/>
      <c r="G83" s="240"/>
      <c r="H83" s="241"/>
      <c r="I83" s="240">
        <v>803001</v>
      </c>
      <c r="J83" s="243">
        <f>E83/1.16</f>
        <v>5350</v>
      </c>
      <c r="K83" s="251">
        <f>J83*0.16</f>
        <v>856</v>
      </c>
      <c r="L83" s="252"/>
      <c r="M83" s="252"/>
    </row>
    <row r="84" spans="1:13" ht="15" customHeight="1">
      <c r="A84" s="339" t="s">
        <v>383</v>
      </c>
      <c r="B84" s="341" t="s">
        <v>1120</v>
      </c>
      <c r="C84" s="353">
        <v>5032.08</v>
      </c>
      <c r="D84" s="339" t="s">
        <v>1194</v>
      </c>
      <c r="E84" s="269">
        <f>SUM(C84)</f>
        <v>5032.08</v>
      </c>
      <c r="F84" s="237"/>
      <c r="G84" s="240"/>
      <c r="H84" s="241"/>
      <c r="I84" s="240">
        <v>600606</v>
      </c>
      <c r="J84" s="243">
        <f>E84/1.16</f>
        <v>4338</v>
      </c>
      <c r="K84" s="251">
        <f>J84*0.16</f>
        <v>694.08</v>
      </c>
      <c r="L84" s="252"/>
      <c r="M84" s="252"/>
    </row>
    <row r="85" spans="1:13" ht="15" customHeight="1">
      <c r="A85" s="339" t="s">
        <v>136</v>
      </c>
      <c r="B85" s="414" t="s">
        <v>59</v>
      </c>
      <c r="C85" s="382">
        <v>9000.44</v>
      </c>
      <c r="D85" s="339" t="s">
        <v>1194</v>
      </c>
      <c r="E85" s="269"/>
      <c r="F85" s="275"/>
      <c r="G85" s="240"/>
      <c r="H85" s="241"/>
      <c r="I85" s="240"/>
      <c r="J85" s="243"/>
      <c r="K85" s="251"/>
      <c r="L85" s="252"/>
      <c r="M85" s="252"/>
    </row>
    <row r="86" spans="1:13" ht="15" customHeight="1" thickBot="1">
      <c r="A86" s="362" t="s">
        <v>136</v>
      </c>
      <c r="B86" s="415" t="s">
        <v>1124</v>
      </c>
      <c r="C86" s="363">
        <v>9000.44</v>
      </c>
      <c r="D86" s="362" t="s">
        <v>1194</v>
      </c>
      <c r="E86" s="270">
        <f>SUM(C85:C86)</f>
        <v>18000.88</v>
      </c>
      <c r="F86" s="257">
        <f>SUM(E80:E86)</f>
        <v>29238.959999999999</v>
      </c>
      <c r="G86" s="258"/>
      <c r="H86" s="259"/>
      <c r="I86" s="258">
        <v>600640</v>
      </c>
      <c r="J86" s="243">
        <f>E86/1.16</f>
        <v>15518.000000000002</v>
      </c>
      <c r="K86" s="251">
        <f>J86*0.16</f>
        <v>2482.8800000000006</v>
      </c>
      <c r="L86" s="262"/>
      <c r="M86" s="252"/>
    </row>
    <row r="87" spans="1:13" ht="15" customHeight="1" thickBot="1">
      <c r="A87" s="437" t="s">
        <v>987</v>
      </c>
      <c r="B87" s="437">
        <v>3000270206</v>
      </c>
      <c r="C87" s="438">
        <v>232000</v>
      </c>
      <c r="D87" s="372" t="s">
        <v>1184</v>
      </c>
      <c r="E87" s="439"/>
      <c r="F87" s="406">
        <f>SUM(C87)</f>
        <v>232000</v>
      </c>
      <c r="G87" s="407"/>
      <c r="H87" s="408"/>
      <c r="I87" s="407">
        <v>803001</v>
      </c>
      <c r="J87" s="409">
        <f>F87/1.16</f>
        <v>200000</v>
      </c>
      <c r="K87" s="410">
        <f>J87*0.16</f>
        <v>32000</v>
      </c>
      <c r="L87" s="411"/>
      <c r="M87" s="252"/>
    </row>
    <row r="88" spans="1:13" ht="15" customHeight="1">
      <c r="A88" s="51" t="s">
        <v>987</v>
      </c>
      <c r="B88" s="51">
        <v>3000271423</v>
      </c>
      <c r="C88" s="6">
        <v>1044000</v>
      </c>
      <c r="D88" s="339" t="s">
        <v>1189</v>
      </c>
      <c r="E88" s="250"/>
      <c r="F88" s="275">
        <f>SUM(C88)</f>
        <v>1044000</v>
      </c>
      <c r="G88" s="240"/>
      <c r="H88" s="241"/>
      <c r="I88" s="240">
        <v>803001</v>
      </c>
      <c r="J88" s="243">
        <f>F88/1.16</f>
        <v>900000.00000000012</v>
      </c>
      <c r="K88" s="251">
        <f>J88*0.16</f>
        <v>144000.00000000003</v>
      </c>
      <c r="L88" s="252"/>
      <c r="M88" s="252"/>
    </row>
    <row r="89" spans="1:13" ht="15" customHeight="1">
      <c r="A89" s="51"/>
      <c r="B89" s="51"/>
      <c r="C89" s="6"/>
      <c r="D89" s="380"/>
      <c r="E89" s="250"/>
      <c r="F89" s="237"/>
      <c r="G89" s="240"/>
      <c r="H89" s="241"/>
      <c r="I89" s="240"/>
      <c r="J89" s="243"/>
      <c r="K89" s="251"/>
      <c r="L89" s="252"/>
      <c r="M89" s="252"/>
    </row>
    <row r="90" spans="1:13" ht="15" customHeight="1">
      <c r="A90" s="325"/>
      <c r="B90" s="242"/>
      <c r="C90" s="281">
        <f>SUM(C6:C88)</f>
        <v>1610350.7500000005</v>
      </c>
      <c r="D90" s="281"/>
      <c r="E90" s="281"/>
      <c r="F90" s="281">
        <f>SUM(F6:F88)</f>
        <v>1610350.75</v>
      </c>
      <c r="G90" s="281"/>
      <c r="H90" s="282">
        <f>SUM(H6:H88)</f>
        <v>0</v>
      </c>
      <c r="I90" s="281"/>
      <c r="J90" s="281">
        <f>SUM(J6:J88)</f>
        <v>1388233.4051724139</v>
      </c>
      <c r="K90" s="281">
        <f>SUM(K6:K88)</f>
        <v>222117.34482758623</v>
      </c>
      <c r="L90" s="281"/>
      <c r="M90" s="283"/>
    </row>
    <row r="91" spans="1:13" ht="15" customHeight="1">
      <c r="A91" s="278"/>
      <c r="B91" s="242"/>
      <c r="C91" s="240"/>
      <c r="D91" s="281"/>
      <c r="E91" s="281"/>
      <c r="F91" s="237"/>
      <c r="G91" s="240"/>
      <c r="H91" s="241"/>
      <c r="I91" s="240"/>
      <c r="J91" s="243"/>
      <c r="K91" s="251"/>
      <c r="L91" s="252"/>
      <c r="M91" s="252"/>
    </row>
    <row r="92" spans="1:13" ht="15" customHeight="1">
      <c r="A92" s="284"/>
      <c r="B92" s="273"/>
      <c r="C92" s="273"/>
      <c r="D92" s="285"/>
      <c r="E92" s="240"/>
      <c r="F92" s="240"/>
      <c r="G92" s="240"/>
      <c r="H92" s="241"/>
      <c r="I92" s="240"/>
      <c r="J92" s="243"/>
      <c r="K92" s="251"/>
      <c r="L92" s="252"/>
      <c r="M92" s="252"/>
    </row>
    <row r="93" spans="1:13" ht="15.75">
      <c r="A93" s="284"/>
      <c r="B93" s="273"/>
      <c r="C93" s="273"/>
      <c r="D93" s="281"/>
      <c r="E93" s="281"/>
      <c r="F93" s="281"/>
      <c r="G93" s="295"/>
      <c r="H93" s="282"/>
      <c r="I93" s="281"/>
      <c r="J93" s="281"/>
      <c r="K93" s="281"/>
      <c r="L93" s="286"/>
      <c r="M93" s="252"/>
    </row>
    <row r="94" spans="1:13" ht="16.5" thickBot="1">
      <c r="A94" s="284"/>
      <c r="B94" s="273"/>
      <c r="C94" s="273"/>
      <c r="D94" s="250"/>
      <c r="E94" s="330" t="s">
        <v>1196</v>
      </c>
      <c r="F94" s="331">
        <v>42790</v>
      </c>
      <c r="G94" s="332">
        <v>1610350.75</v>
      </c>
      <c r="H94" s="287"/>
      <c r="I94" s="239"/>
      <c r="J94" s="239"/>
      <c r="K94" s="252"/>
      <c r="L94" s="252"/>
      <c r="M94" s="288"/>
    </row>
    <row r="95" spans="1:13" ht="16.5" thickBot="1">
      <c r="A95" s="284"/>
      <c r="B95" s="273"/>
      <c r="C95" s="273"/>
      <c r="D95" s="250"/>
      <c r="E95" s="330" t="s">
        <v>1195</v>
      </c>
      <c r="F95" s="331">
        <v>42790</v>
      </c>
      <c r="G95" s="332">
        <v>1704115.87</v>
      </c>
      <c r="H95" s="287"/>
      <c r="I95" s="239"/>
      <c r="J95" s="289" t="s">
        <v>551</v>
      </c>
      <c r="K95" s="290">
        <f>J90+K90-F90</f>
        <v>0</v>
      </c>
      <c r="L95" s="252"/>
      <c r="M95" s="288"/>
    </row>
    <row r="96" spans="1:13" ht="15.75">
      <c r="A96" s="284"/>
      <c r="B96" s="273"/>
      <c r="C96" s="239"/>
      <c r="D96" s="252"/>
      <c r="E96" s="239"/>
      <c r="F96" s="239"/>
      <c r="G96" s="252"/>
      <c r="H96" s="287"/>
      <c r="I96" s="239"/>
      <c r="J96" s="239"/>
      <c r="K96" s="252"/>
      <c r="L96" s="252"/>
      <c r="M96" s="288"/>
    </row>
    <row r="97" spans="1:13" ht="15.75">
      <c r="A97" s="284"/>
      <c r="B97" s="273"/>
      <c r="C97" s="273"/>
      <c r="D97" s="250"/>
      <c r="E97" s="239"/>
      <c r="F97" s="239"/>
      <c r="G97" s="239"/>
      <c r="H97" s="287"/>
      <c r="I97" s="239"/>
      <c r="J97" s="239"/>
      <c r="K97" s="252"/>
      <c r="L97" s="252"/>
      <c r="M97" s="288"/>
    </row>
    <row r="98" spans="1:13" ht="15.75">
      <c r="A98" s="284"/>
      <c r="B98" s="273"/>
      <c r="C98" s="273"/>
      <c r="D98" s="250"/>
      <c r="E98" s="239"/>
      <c r="F98" s="239"/>
      <c r="G98" s="239"/>
      <c r="H98" s="287"/>
      <c r="I98" s="239"/>
      <c r="J98" s="239"/>
      <c r="K98" s="252"/>
      <c r="L98" s="252"/>
      <c r="M98" s="288"/>
    </row>
    <row r="99" spans="1:13" ht="15.75">
      <c r="A99" s="284"/>
      <c r="B99" s="273"/>
      <c r="C99" s="273"/>
      <c r="D99" s="291"/>
      <c r="E99" s="292"/>
      <c r="F99" s="292"/>
      <c r="G99" s="292"/>
      <c r="H99" s="293"/>
      <c r="I99" s="292"/>
      <c r="J99" s="292"/>
      <c r="K99" s="288"/>
      <c r="L99" s="288"/>
      <c r="M99" s="288"/>
    </row>
    <row r="100" spans="1:13" ht="15.75">
      <c r="A100" s="284"/>
      <c r="B100" s="273"/>
      <c r="C100" s="273"/>
      <c r="D100" s="291"/>
      <c r="E100" s="292"/>
      <c r="F100" s="292"/>
      <c r="G100" s="292"/>
      <c r="H100" s="293"/>
      <c r="I100" s="292"/>
      <c r="J100" s="292"/>
      <c r="K100" s="288"/>
      <c r="L100" s="288"/>
      <c r="M100" s="288"/>
    </row>
    <row r="101" spans="1:13" ht="15.75">
      <c r="A101" s="294"/>
      <c r="B101" s="239" t="s">
        <v>25</v>
      </c>
      <c r="C101" s="239"/>
      <c r="D101" s="239"/>
      <c r="E101" s="240"/>
      <c r="F101" s="240"/>
      <c r="G101" s="240"/>
      <c r="H101" s="241"/>
      <c r="I101" s="240"/>
      <c r="J101" s="240"/>
      <c r="K101" s="295"/>
      <c r="L101" s="252"/>
      <c r="M101" s="252"/>
    </row>
    <row r="102" spans="1:13" ht="15.75">
      <c r="A102" s="296"/>
      <c r="B102" s="239" t="s">
        <v>127</v>
      </c>
      <c r="C102" s="239"/>
      <c r="D102" s="239"/>
      <c r="E102" s="240"/>
      <c r="F102" s="240"/>
      <c r="G102" s="240"/>
      <c r="H102" s="241"/>
      <c r="I102" s="240"/>
      <c r="J102" s="240"/>
      <c r="K102" s="295"/>
      <c r="L102" s="252"/>
      <c r="M102" s="252"/>
    </row>
    <row r="103" spans="1:13" ht="15.75">
      <c r="A103" s="297"/>
      <c r="B103" s="239" t="s">
        <v>161</v>
      </c>
      <c r="C103" s="239"/>
      <c r="D103" s="239"/>
      <c r="E103" s="240"/>
      <c r="F103" s="240"/>
      <c r="G103" s="240"/>
      <c r="H103" s="241"/>
      <c r="I103" s="240"/>
      <c r="J103" s="240"/>
      <c r="K103" s="295"/>
      <c r="L103" s="252"/>
      <c r="M103" s="252"/>
    </row>
    <row r="104" spans="1:13" ht="15.75">
      <c r="A104" s="239"/>
      <c r="B104" s="239"/>
      <c r="C104" s="239"/>
      <c r="D104" s="239"/>
      <c r="E104" s="240"/>
      <c r="F104" s="240"/>
      <c r="G104" s="240"/>
      <c r="H104" s="241"/>
      <c r="I104" s="240"/>
      <c r="J104" s="240"/>
      <c r="K104" s="295"/>
      <c r="L104" s="252"/>
      <c r="M104" s="252"/>
    </row>
    <row r="105" spans="1:13" ht="15.75">
      <c r="A105" s="239"/>
      <c r="B105" s="239"/>
      <c r="C105" s="239"/>
      <c r="D105" s="239"/>
      <c r="E105" s="240"/>
      <c r="F105" s="240"/>
      <c r="G105" s="240"/>
      <c r="H105" s="241"/>
      <c r="I105" s="240"/>
      <c r="J105" s="240"/>
      <c r="K105" s="295"/>
      <c r="L105" s="252"/>
      <c r="M105" s="252"/>
    </row>
    <row r="106" spans="1:13">
      <c r="K106" s="45"/>
      <c r="L106" s="49"/>
      <c r="M106" s="49"/>
    </row>
    <row r="107" spans="1:13">
      <c r="K107" s="45"/>
      <c r="L107" s="49"/>
      <c r="M107" s="49"/>
    </row>
    <row r="108" spans="1:13">
      <c r="K108" s="45"/>
      <c r="L108" s="49"/>
      <c r="M108" s="49"/>
    </row>
    <row r="109" spans="1:13">
      <c r="K109" s="45"/>
      <c r="L109" s="49"/>
      <c r="M109" s="49"/>
    </row>
    <row r="110" spans="1:13">
      <c r="K110" s="45"/>
      <c r="L110" s="49"/>
      <c r="M110" s="49"/>
    </row>
    <row r="111" spans="1:13">
      <c r="K111" s="45"/>
      <c r="L111" s="49"/>
      <c r="M111" s="49"/>
    </row>
    <row r="112" spans="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</sheetData>
  <autoFilter ref="A5:L93"/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131"/>
  <sheetViews>
    <sheetView zoomScale="115" workbookViewId="0">
      <pane ySplit="4" topLeftCell="A110" activePane="bottomLeft" state="frozenSplit"/>
      <selection pane="bottomLeft" activeCell="C120" sqref="C120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1197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42784</v>
      </c>
      <c r="B5" s="343" t="s">
        <v>160</v>
      </c>
      <c r="C5" s="343" t="s">
        <v>525</v>
      </c>
      <c r="D5" s="334"/>
      <c r="E5" s="333"/>
      <c r="F5" s="333"/>
      <c r="G5" s="399">
        <v>-9000.44</v>
      </c>
      <c r="H5" s="335" t="s">
        <v>133</v>
      </c>
      <c r="I5" s="399">
        <v>-9000.44</v>
      </c>
      <c r="J5" s="336"/>
      <c r="K5" s="337"/>
      <c r="L5" s="337"/>
      <c r="M5" s="338" t="s">
        <v>138</v>
      </c>
      <c r="N5" s="339" t="s">
        <v>586</v>
      </c>
      <c r="O5" s="339" t="s">
        <v>136</v>
      </c>
      <c r="P5" s="339" t="s">
        <v>1366</v>
      </c>
      <c r="Q5" s="28"/>
      <c r="R5" s="29"/>
    </row>
    <row r="6" spans="1:18" s="24" customFormat="1" ht="12.75">
      <c r="A6" s="342">
        <v>42784</v>
      </c>
      <c r="B6" s="343" t="s">
        <v>160</v>
      </c>
      <c r="C6" s="343" t="s">
        <v>1090</v>
      </c>
      <c r="D6" s="334"/>
      <c r="E6" s="333"/>
      <c r="F6" s="333"/>
      <c r="G6" s="399">
        <v>-9000.44</v>
      </c>
      <c r="H6" s="335" t="s">
        <v>135</v>
      </c>
      <c r="I6" s="399">
        <v>-9000.44</v>
      </c>
      <c r="J6" s="336"/>
      <c r="K6" s="337"/>
      <c r="L6" s="337"/>
      <c r="M6" s="338" t="s">
        <v>138</v>
      </c>
      <c r="N6" s="339" t="s">
        <v>1176</v>
      </c>
      <c r="O6" s="339" t="s">
        <v>136</v>
      </c>
      <c r="P6" s="339" t="s">
        <v>1366</v>
      </c>
      <c r="Q6" s="28"/>
      <c r="R6" s="29"/>
    </row>
    <row r="7" spans="1:18" s="24" customFormat="1" ht="12.75">
      <c r="A7" s="342">
        <v>42784</v>
      </c>
      <c r="B7" s="343" t="s">
        <v>160</v>
      </c>
      <c r="C7" s="343" t="s">
        <v>99</v>
      </c>
      <c r="D7" s="334"/>
      <c r="E7" s="333"/>
      <c r="F7" s="333"/>
      <c r="G7" s="399">
        <v>-8100.28</v>
      </c>
      <c r="H7" s="335" t="s">
        <v>225</v>
      </c>
      <c r="I7" s="399">
        <v>-8100.28</v>
      </c>
      <c r="J7" s="336"/>
      <c r="K7" s="337"/>
      <c r="L7" s="337"/>
      <c r="M7" s="338" t="s">
        <v>138</v>
      </c>
      <c r="N7" s="339" t="s">
        <v>310</v>
      </c>
      <c r="O7" s="339" t="s">
        <v>141</v>
      </c>
      <c r="P7" s="339" t="s">
        <v>1366</v>
      </c>
      <c r="Q7" s="28"/>
      <c r="R7" s="29"/>
    </row>
    <row r="8" spans="1:18" s="24" customFormat="1" ht="12.75">
      <c r="A8" s="342">
        <v>42784</v>
      </c>
      <c r="B8" s="343" t="s">
        <v>160</v>
      </c>
      <c r="C8" s="343" t="s">
        <v>939</v>
      </c>
      <c r="D8" s="334"/>
      <c r="E8" s="333"/>
      <c r="F8" s="333"/>
      <c r="G8" s="399">
        <v>-9000.44</v>
      </c>
      <c r="H8" s="335" t="s">
        <v>137</v>
      </c>
      <c r="I8" s="399">
        <v>-9000.44</v>
      </c>
      <c r="J8" s="336"/>
      <c r="K8" s="337"/>
      <c r="L8" s="337"/>
      <c r="M8" s="338" t="s">
        <v>138</v>
      </c>
      <c r="N8" s="339" t="s">
        <v>1001</v>
      </c>
      <c r="O8" s="339" t="s">
        <v>136</v>
      </c>
      <c r="P8" s="339" t="s">
        <v>1366</v>
      </c>
      <c r="Q8" s="28"/>
      <c r="R8" s="29"/>
    </row>
    <row r="9" spans="1:18" s="24" customFormat="1" ht="12.75">
      <c r="A9" s="342">
        <v>42787</v>
      </c>
      <c r="B9" s="343" t="s">
        <v>160</v>
      </c>
      <c r="C9" s="343" t="s">
        <v>627</v>
      </c>
      <c r="D9" s="334"/>
      <c r="E9" s="333"/>
      <c r="F9" s="333"/>
      <c r="G9" s="399">
        <v>-9000.44</v>
      </c>
      <c r="H9" s="335" t="s">
        <v>139</v>
      </c>
      <c r="I9" s="399">
        <v>-9000.44</v>
      </c>
      <c r="J9" s="336"/>
      <c r="K9" s="337"/>
      <c r="L9" s="337"/>
      <c r="M9" s="338" t="s">
        <v>138</v>
      </c>
      <c r="N9" s="339" t="s">
        <v>703</v>
      </c>
      <c r="O9" s="339" t="s">
        <v>136</v>
      </c>
      <c r="P9" s="339" t="s">
        <v>1369</v>
      </c>
      <c r="Q9" s="28"/>
      <c r="R9" s="29"/>
    </row>
    <row r="10" spans="1:18" s="24" customFormat="1" ht="12.75">
      <c r="A10" s="342">
        <v>42787</v>
      </c>
      <c r="B10" s="343" t="s">
        <v>160</v>
      </c>
      <c r="C10" s="343" t="s">
        <v>935</v>
      </c>
      <c r="D10" s="334"/>
      <c r="E10" s="333"/>
      <c r="F10" s="333"/>
      <c r="G10" s="399">
        <v>-9000.44</v>
      </c>
      <c r="H10" s="335" t="s">
        <v>140</v>
      </c>
      <c r="I10" s="399">
        <v>-9000.44</v>
      </c>
      <c r="J10" s="336"/>
      <c r="K10" s="337"/>
      <c r="L10" s="337"/>
      <c r="M10" s="338" t="s">
        <v>138</v>
      </c>
      <c r="N10" s="339" t="s">
        <v>997</v>
      </c>
      <c r="O10" s="339" t="s">
        <v>136</v>
      </c>
      <c r="P10" s="339" t="s">
        <v>1369</v>
      </c>
      <c r="Q10" s="28"/>
      <c r="R10" s="29"/>
    </row>
    <row r="11" spans="1:18" s="24" customFormat="1" ht="12.75">
      <c r="A11" s="342">
        <v>42787</v>
      </c>
      <c r="B11" s="343" t="s">
        <v>160</v>
      </c>
      <c r="C11" s="343" t="s">
        <v>62</v>
      </c>
      <c r="D11" s="334"/>
      <c r="E11" s="333"/>
      <c r="F11" s="333"/>
      <c r="G11" s="399">
        <v>-9000.44</v>
      </c>
      <c r="H11" s="335" t="s">
        <v>142</v>
      </c>
      <c r="I11" s="399">
        <v>-9000.44</v>
      </c>
      <c r="J11" s="336"/>
      <c r="K11" s="337"/>
      <c r="L11" s="337"/>
      <c r="M11" s="338" t="s">
        <v>138</v>
      </c>
      <c r="N11" s="339" t="s">
        <v>276</v>
      </c>
      <c r="O11" s="339" t="s">
        <v>136</v>
      </c>
      <c r="P11" s="339" t="s">
        <v>1369</v>
      </c>
      <c r="Q11" s="28"/>
      <c r="R11" s="29"/>
    </row>
    <row r="12" spans="1:18" s="24" customFormat="1" ht="12.75">
      <c r="A12" s="342">
        <v>42788</v>
      </c>
      <c r="B12" s="343" t="s">
        <v>160</v>
      </c>
      <c r="C12" s="343" t="s">
        <v>1201</v>
      </c>
      <c r="D12" s="334"/>
      <c r="E12" s="333"/>
      <c r="F12" s="333"/>
      <c r="G12" s="344">
        <v>-5849.88</v>
      </c>
      <c r="H12" s="335" t="s">
        <v>143</v>
      </c>
      <c r="I12" s="344">
        <v>-5849.88</v>
      </c>
      <c r="J12" s="336"/>
      <c r="K12" s="337"/>
      <c r="L12" s="337"/>
      <c r="M12" s="338" t="s">
        <v>138</v>
      </c>
      <c r="N12" s="339" t="s">
        <v>1284</v>
      </c>
      <c r="O12" s="339" t="s">
        <v>134</v>
      </c>
      <c r="P12" s="339" t="s">
        <v>1372</v>
      </c>
      <c r="Q12" s="28"/>
      <c r="R12" s="29"/>
    </row>
    <row r="13" spans="1:18" s="24" customFormat="1" ht="12.75">
      <c r="A13" s="342">
        <v>42789</v>
      </c>
      <c r="B13" s="343" t="s">
        <v>160</v>
      </c>
      <c r="C13" s="343" t="s">
        <v>1203</v>
      </c>
      <c r="D13" s="334"/>
      <c r="E13" s="333"/>
      <c r="F13" s="333"/>
      <c r="G13" s="399">
        <v>-11999.04</v>
      </c>
      <c r="H13" s="335" t="s">
        <v>144</v>
      </c>
      <c r="I13" s="399">
        <v>-11999.04</v>
      </c>
      <c r="J13" s="336"/>
      <c r="K13" s="337"/>
      <c r="L13" s="337"/>
      <c r="M13" s="338" t="s">
        <v>138</v>
      </c>
      <c r="N13" s="339" t="s">
        <v>1285</v>
      </c>
      <c r="O13" s="339" t="s">
        <v>134</v>
      </c>
      <c r="P13" s="339" t="s">
        <v>1374</v>
      </c>
      <c r="Q13" s="28"/>
      <c r="R13" s="29"/>
    </row>
    <row r="14" spans="1:18" s="24" customFormat="1" ht="12.75">
      <c r="A14" s="342">
        <v>42789</v>
      </c>
      <c r="B14" s="343" t="s">
        <v>160</v>
      </c>
      <c r="C14" s="343" t="s">
        <v>1081</v>
      </c>
      <c r="D14" s="334"/>
      <c r="E14" s="333"/>
      <c r="F14" s="333"/>
      <c r="G14" s="399">
        <v>-17405.8</v>
      </c>
      <c r="H14" s="335" t="s">
        <v>145</v>
      </c>
      <c r="I14" s="399">
        <v>-17405.8</v>
      </c>
      <c r="J14" s="336"/>
      <c r="K14" s="337"/>
      <c r="L14" s="337"/>
      <c r="M14" s="338" t="s">
        <v>138</v>
      </c>
      <c r="N14" s="339" t="s">
        <v>1286</v>
      </c>
      <c r="O14" s="339" t="s">
        <v>298</v>
      </c>
      <c r="P14" s="339" t="s">
        <v>1374</v>
      </c>
      <c r="Q14" s="28"/>
      <c r="R14" s="29"/>
    </row>
    <row r="15" spans="1:18" s="24" customFormat="1" ht="12.75">
      <c r="A15" s="342">
        <v>42789</v>
      </c>
      <c r="B15" s="343" t="s">
        <v>160</v>
      </c>
      <c r="C15" s="343" t="s">
        <v>1080</v>
      </c>
      <c r="D15" s="334"/>
      <c r="E15" s="333"/>
      <c r="F15" s="333"/>
      <c r="G15" s="399">
        <v>-35999.440000000002</v>
      </c>
      <c r="H15" s="335"/>
      <c r="I15" s="399">
        <v>-35999.440000000002</v>
      </c>
      <c r="J15" s="336"/>
      <c r="K15" s="337"/>
      <c r="L15" s="337"/>
      <c r="M15" s="338" t="s">
        <v>138</v>
      </c>
      <c r="N15" s="339" t="s">
        <v>1180</v>
      </c>
      <c r="O15" s="339" t="s">
        <v>390</v>
      </c>
      <c r="P15" s="339" t="s">
        <v>1374</v>
      </c>
      <c r="Q15" s="28"/>
      <c r="R15" s="29"/>
    </row>
    <row r="16" spans="1:18" s="24" customFormat="1" ht="12.75">
      <c r="A16" s="342">
        <v>42789</v>
      </c>
      <c r="B16" s="343" t="s">
        <v>160</v>
      </c>
      <c r="C16" s="343" t="s">
        <v>1204</v>
      </c>
      <c r="D16" s="334"/>
      <c r="E16" s="333"/>
      <c r="F16" s="333"/>
      <c r="G16" s="399">
        <v>-9000.44</v>
      </c>
      <c r="H16" s="335" t="s">
        <v>146</v>
      </c>
      <c r="I16" s="399">
        <v>-9000.44</v>
      </c>
      <c r="J16" s="336"/>
      <c r="K16" s="337"/>
      <c r="L16" s="337"/>
      <c r="M16" s="338" t="s">
        <v>138</v>
      </c>
      <c r="N16" s="339" t="s">
        <v>1287</v>
      </c>
      <c r="O16" s="339" t="s">
        <v>136</v>
      </c>
      <c r="P16" s="339" t="s">
        <v>1374</v>
      </c>
      <c r="Q16" s="28"/>
      <c r="R16" s="29"/>
    </row>
    <row r="17" spans="1:18" s="24" customFormat="1" ht="12.75">
      <c r="A17" s="342">
        <v>42789</v>
      </c>
      <c r="B17" s="343" t="s">
        <v>160</v>
      </c>
      <c r="C17" s="343" t="s">
        <v>677</v>
      </c>
      <c r="D17" s="334"/>
      <c r="E17" s="333"/>
      <c r="F17" s="333"/>
      <c r="G17" s="399">
        <v>-5849.88</v>
      </c>
      <c r="H17" s="335" t="s">
        <v>147</v>
      </c>
      <c r="I17" s="399">
        <v>-5849.88</v>
      </c>
      <c r="J17" s="336"/>
      <c r="K17" s="337"/>
      <c r="L17" s="337"/>
      <c r="M17" s="338" t="s">
        <v>138</v>
      </c>
      <c r="N17" s="339" t="s">
        <v>727</v>
      </c>
      <c r="O17" s="339" t="s">
        <v>134</v>
      </c>
      <c r="P17" s="339" t="s">
        <v>1374</v>
      </c>
      <c r="Q17" s="28"/>
      <c r="R17" s="29"/>
    </row>
    <row r="18" spans="1:18" s="24" customFormat="1" ht="12.75">
      <c r="A18" s="342">
        <v>42789</v>
      </c>
      <c r="B18" s="343" t="s">
        <v>160</v>
      </c>
      <c r="C18" s="343" t="s">
        <v>82</v>
      </c>
      <c r="D18" s="334"/>
      <c r="E18" s="333"/>
      <c r="F18" s="333"/>
      <c r="G18" s="399">
        <v>-9000.44</v>
      </c>
      <c r="H18" s="335" t="s">
        <v>224</v>
      </c>
      <c r="I18" s="399">
        <v>-9000.44</v>
      </c>
      <c r="J18" s="336"/>
      <c r="K18" s="337"/>
      <c r="L18" s="337"/>
      <c r="M18" s="338" t="s">
        <v>138</v>
      </c>
      <c r="N18" s="339" t="s">
        <v>295</v>
      </c>
      <c r="O18" s="339" t="s">
        <v>136</v>
      </c>
      <c r="P18" s="339" t="s">
        <v>1374</v>
      </c>
      <c r="Q18" s="28"/>
      <c r="R18" s="29"/>
    </row>
    <row r="19" spans="1:18" s="24" customFormat="1" ht="12.75">
      <c r="A19" s="342">
        <v>42790</v>
      </c>
      <c r="B19" s="343" t="s">
        <v>160</v>
      </c>
      <c r="C19" s="343" t="s">
        <v>1204</v>
      </c>
      <c r="D19" s="334"/>
      <c r="E19" s="333"/>
      <c r="F19" s="333"/>
      <c r="G19" s="399">
        <v>-9000.44</v>
      </c>
      <c r="H19" s="335" t="s">
        <v>146</v>
      </c>
      <c r="I19" s="399">
        <v>-9000.44</v>
      </c>
      <c r="J19" s="336"/>
      <c r="K19" s="337"/>
      <c r="L19" s="337"/>
      <c r="M19" s="338" t="s">
        <v>138</v>
      </c>
      <c r="N19" s="339" t="s">
        <v>1287</v>
      </c>
      <c r="O19" s="339" t="s">
        <v>136</v>
      </c>
      <c r="P19" s="339" t="s">
        <v>1377</v>
      </c>
      <c r="Q19" s="28"/>
      <c r="R19" s="29"/>
    </row>
    <row r="20" spans="1:18" s="24" customFormat="1" ht="12.75">
      <c r="A20" s="444">
        <v>42784</v>
      </c>
      <c r="B20" s="445" t="s">
        <v>156</v>
      </c>
      <c r="C20" s="445" t="s">
        <v>1205</v>
      </c>
      <c r="D20" s="334"/>
      <c r="E20" s="333"/>
      <c r="F20" s="333"/>
      <c r="G20" s="446">
        <v>1241.2</v>
      </c>
      <c r="H20" s="335"/>
      <c r="I20" s="334"/>
      <c r="J20" s="446">
        <v>1241.2</v>
      </c>
      <c r="K20" s="337"/>
      <c r="L20" s="337"/>
      <c r="M20" s="338" t="s">
        <v>138</v>
      </c>
      <c r="N20" s="339" t="s">
        <v>1288</v>
      </c>
      <c r="O20" s="339" t="s">
        <v>457</v>
      </c>
      <c r="P20" s="339" t="s">
        <v>1365</v>
      </c>
      <c r="Q20" s="28"/>
      <c r="R20" s="29"/>
    </row>
    <row r="21" spans="1:18" s="24" customFormat="1" ht="12.75">
      <c r="A21" s="444">
        <v>42784</v>
      </c>
      <c r="B21" s="445" t="s">
        <v>156</v>
      </c>
      <c r="C21" s="445" t="s">
        <v>1208</v>
      </c>
      <c r="D21" s="334"/>
      <c r="E21" s="333"/>
      <c r="F21" s="333"/>
      <c r="G21" s="446">
        <v>1241.2</v>
      </c>
      <c r="H21" s="335"/>
      <c r="I21" s="334"/>
      <c r="J21" s="446">
        <v>1241.2</v>
      </c>
      <c r="K21" s="337"/>
      <c r="L21" s="337"/>
      <c r="M21" s="338" t="s">
        <v>138</v>
      </c>
      <c r="N21" s="339" t="s">
        <v>1289</v>
      </c>
      <c r="O21" s="339" t="s">
        <v>136</v>
      </c>
      <c r="P21" s="339" t="s">
        <v>1365</v>
      </c>
      <c r="Q21" s="28"/>
      <c r="R21" s="29"/>
    </row>
    <row r="22" spans="1:18" s="24" customFormat="1" ht="12.75">
      <c r="A22" s="444">
        <v>42784</v>
      </c>
      <c r="B22" s="445" t="s">
        <v>156</v>
      </c>
      <c r="C22" s="445" t="s">
        <v>1209</v>
      </c>
      <c r="D22" s="334"/>
      <c r="E22" s="333"/>
      <c r="F22" s="333"/>
      <c r="G22" s="446">
        <v>1241.2</v>
      </c>
      <c r="H22" s="335"/>
      <c r="I22" s="334"/>
      <c r="J22" s="446">
        <v>1241.2</v>
      </c>
      <c r="K22" s="337"/>
      <c r="L22" s="337"/>
      <c r="M22" s="338" t="s">
        <v>138</v>
      </c>
      <c r="N22" s="339" t="s">
        <v>1290</v>
      </c>
      <c r="O22" s="339" t="s">
        <v>242</v>
      </c>
      <c r="P22" s="339" t="s">
        <v>1365</v>
      </c>
      <c r="Q22" s="28"/>
      <c r="R22" s="29"/>
    </row>
    <row r="23" spans="1:18" s="24" customFormat="1" ht="12.75">
      <c r="A23" s="444">
        <v>42784</v>
      </c>
      <c r="B23" s="445" t="s">
        <v>156</v>
      </c>
      <c r="C23" s="445" t="s">
        <v>1211</v>
      </c>
      <c r="D23" s="334"/>
      <c r="E23" s="333"/>
      <c r="F23" s="333"/>
      <c r="G23" s="446">
        <v>1241.2</v>
      </c>
      <c r="H23" s="335"/>
      <c r="I23" s="334"/>
      <c r="J23" s="446">
        <v>1241.2</v>
      </c>
      <c r="K23" s="337"/>
      <c r="L23" s="337"/>
      <c r="M23" s="338" t="s">
        <v>138</v>
      </c>
      <c r="N23" s="339" t="s">
        <v>1291</v>
      </c>
      <c r="O23" s="339" t="s">
        <v>136</v>
      </c>
      <c r="P23" s="339" t="s">
        <v>1365</v>
      </c>
      <c r="Q23" s="28"/>
      <c r="R23" s="29"/>
    </row>
    <row r="24" spans="1:18" s="24" customFormat="1" ht="12.75">
      <c r="A24" s="444">
        <v>42784</v>
      </c>
      <c r="B24" s="445" t="s">
        <v>156</v>
      </c>
      <c r="C24" s="445" t="s">
        <v>1212</v>
      </c>
      <c r="D24" s="334"/>
      <c r="E24" s="333"/>
      <c r="F24" s="333"/>
      <c r="G24" s="446">
        <v>1241.2</v>
      </c>
      <c r="H24" s="335"/>
      <c r="I24" s="334"/>
      <c r="J24" s="446">
        <v>1241.2</v>
      </c>
      <c r="K24" s="337"/>
      <c r="L24" s="337"/>
      <c r="M24" s="338" t="s">
        <v>138</v>
      </c>
      <c r="N24" s="339" t="s">
        <v>1292</v>
      </c>
      <c r="O24" s="339" t="s">
        <v>457</v>
      </c>
      <c r="P24" s="339" t="s">
        <v>1365</v>
      </c>
      <c r="Q24" s="28"/>
      <c r="R24" s="29"/>
    </row>
    <row r="25" spans="1:18" s="24" customFormat="1" ht="12.75">
      <c r="A25" s="444">
        <v>42784</v>
      </c>
      <c r="B25" s="445" t="s">
        <v>156</v>
      </c>
      <c r="C25" s="445" t="s">
        <v>1214</v>
      </c>
      <c r="D25" s="334"/>
      <c r="E25" s="333"/>
      <c r="F25" s="333"/>
      <c r="G25" s="446">
        <v>1241.2</v>
      </c>
      <c r="H25" s="335"/>
      <c r="I25" s="334"/>
      <c r="J25" s="446">
        <v>1241.2</v>
      </c>
      <c r="K25" s="337"/>
      <c r="L25" s="337"/>
      <c r="M25" s="338" t="s">
        <v>138</v>
      </c>
      <c r="N25" s="339" t="s">
        <v>1293</v>
      </c>
      <c r="O25" s="339" t="s">
        <v>136</v>
      </c>
      <c r="P25" s="339" t="s">
        <v>1365</v>
      </c>
      <c r="Q25" s="28"/>
      <c r="R25" s="29"/>
    </row>
    <row r="26" spans="1:18" s="24" customFormat="1" ht="12.75">
      <c r="A26" s="444">
        <v>42784</v>
      </c>
      <c r="B26" s="445" t="s">
        <v>156</v>
      </c>
      <c r="C26" s="445" t="s">
        <v>1215</v>
      </c>
      <c r="D26" s="334"/>
      <c r="E26" s="333"/>
      <c r="F26" s="333"/>
      <c r="G26" s="446">
        <v>1241.2</v>
      </c>
      <c r="H26" s="335"/>
      <c r="I26" s="334"/>
      <c r="J26" s="446">
        <v>1241.2</v>
      </c>
      <c r="K26" s="337"/>
      <c r="L26" s="337"/>
      <c r="M26" s="338" t="s">
        <v>138</v>
      </c>
      <c r="N26" s="339" t="s">
        <v>1294</v>
      </c>
      <c r="O26" s="339" t="s">
        <v>136</v>
      </c>
      <c r="P26" s="339" t="s">
        <v>1365</v>
      </c>
      <c r="Q26" s="28"/>
      <c r="R26" s="29"/>
    </row>
    <row r="27" spans="1:18" s="24" customFormat="1" ht="12.75">
      <c r="A27" s="444">
        <v>42784</v>
      </c>
      <c r="B27" s="445" t="s">
        <v>156</v>
      </c>
      <c r="C27" s="445" t="s">
        <v>1216</v>
      </c>
      <c r="D27" s="334"/>
      <c r="E27" s="333"/>
      <c r="F27" s="333"/>
      <c r="G27" s="446">
        <v>1241.2</v>
      </c>
      <c r="H27" s="335"/>
      <c r="I27" s="334"/>
      <c r="J27" s="446">
        <v>1241.2</v>
      </c>
      <c r="K27" s="337"/>
      <c r="L27" s="337"/>
      <c r="M27" s="338" t="s">
        <v>138</v>
      </c>
      <c r="N27" s="339" t="s">
        <v>1295</v>
      </c>
      <c r="O27" s="339" t="s">
        <v>1296</v>
      </c>
      <c r="P27" s="339" t="s">
        <v>1365</v>
      </c>
      <c r="Q27" s="28"/>
      <c r="R27" s="29"/>
    </row>
    <row r="28" spans="1:18" s="24" customFormat="1" ht="12.75">
      <c r="A28" s="444">
        <v>42784</v>
      </c>
      <c r="B28" s="445" t="s">
        <v>156</v>
      </c>
      <c r="C28" s="445" t="s">
        <v>1217</v>
      </c>
      <c r="D28" s="334"/>
      <c r="E28" s="333"/>
      <c r="F28" s="333"/>
      <c r="G28" s="446">
        <v>1241.2</v>
      </c>
      <c r="H28" s="335"/>
      <c r="I28" s="334"/>
      <c r="J28" s="446">
        <v>1241.2</v>
      </c>
      <c r="K28" s="337"/>
      <c r="L28" s="337"/>
      <c r="M28" s="338" t="s">
        <v>138</v>
      </c>
      <c r="N28" s="339" t="s">
        <v>1297</v>
      </c>
      <c r="O28" s="339" t="s">
        <v>136</v>
      </c>
      <c r="P28" s="339" t="s">
        <v>1365</v>
      </c>
      <c r="Q28" s="28"/>
      <c r="R28" s="29"/>
    </row>
    <row r="29" spans="1:18" s="24" customFormat="1" ht="12.75">
      <c r="A29" s="444">
        <v>42787</v>
      </c>
      <c r="B29" s="445" t="s">
        <v>156</v>
      </c>
      <c r="C29" s="445" t="s">
        <v>1218</v>
      </c>
      <c r="D29" s="334"/>
      <c r="E29" s="333"/>
      <c r="F29" s="333"/>
      <c r="G29" s="446">
        <v>1241.2</v>
      </c>
      <c r="H29" s="335"/>
      <c r="I29" s="334"/>
      <c r="J29" s="446">
        <v>1241.2</v>
      </c>
      <c r="K29" s="337"/>
      <c r="L29" s="337"/>
      <c r="M29" s="338" t="s">
        <v>138</v>
      </c>
      <c r="N29" s="339" t="s">
        <v>1298</v>
      </c>
      <c r="O29" s="339" t="s">
        <v>136</v>
      </c>
      <c r="P29" s="339" t="s">
        <v>1367</v>
      </c>
      <c r="Q29" s="28"/>
      <c r="R29" s="29"/>
    </row>
    <row r="30" spans="1:18" s="24" customFormat="1" ht="12.75">
      <c r="A30" s="444">
        <v>42787</v>
      </c>
      <c r="B30" s="445" t="s">
        <v>156</v>
      </c>
      <c r="C30" s="445" t="s">
        <v>1220</v>
      </c>
      <c r="D30" s="334"/>
      <c r="E30" s="333"/>
      <c r="F30" s="333"/>
      <c r="G30" s="446">
        <v>1241.2</v>
      </c>
      <c r="H30" s="335"/>
      <c r="I30" s="334"/>
      <c r="J30" s="446">
        <v>1241.2</v>
      </c>
      <c r="K30" s="337"/>
      <c r="L30" s="337"/>
      <c r="M30" s="338" t="s">
        <v>138</v>
      </c>
      <c r="N30" s="339" t="s">
        <v>1299</v>
      </c>
      <c r="O30" s="339" t="s">
        <v>298</v>
      </c>
      <c r="P30" s="339" t="s">
        <v>1367</v>
      </c>
      <c r="Q30" s="28"/>
      <c r="R30" s="29"/>
    </row>
    <row r="31" spans="1:18" s="24" customFormat="1" ht="12.75">
      <c r="A31" s="444">
        <v>42787</v>
      </c>
      <c r="B31" s="445" t="s">
        <v>156</v>
      </c>
      <c r="C31" s="445" t="s">
        <v>1223</v>
      </c>
      <c r="D31" s="334"/>
      <c r="E31" s="333"/>
      <c r="F31" s="333"/>
      <c r="G31" s="446">
        <v>1241.2</v>
      </c>
      <c r="H31" s="335"/>
      <c r="I31" s="334"/>
      <c r="J31" s="446">
        <v>1241.2</v>
      </c>
      <c r="K31" s="337"/>
      <c r="L31" s="337"/>
      <c r="M31" s="338" t="s">
        <v>138</v>
      </c>
      <c r="N31" s="339" t="s">
        <v>1300</v>
      </c>
      <c r="O31" s="339" t="s">
        <v>136</v>
      </c>
      <c r="P31" s="339" t="s">
        <v>1367</v>
      </c>
      <c r="Q31" s="28"/>
      <c r="R31" s="29"/>
    </row>
    <row r="32" spans="1:18" s="24" customFormat="1" ht="12.75">
      <c r="A32" s="444">
        <v>42787</v>
      </c>
      <c r="B32" s="445" t="s">
        <v>156</v>
      </c>
      <c r="C32" s="445" t="s">
        <v>1224</v>
      </c>
      <c r="D32" s="334"/>
      <c r="E32" s="333"/>
      <c r="F32" s="333"/>
      <c r="G32" s="446">
        <v>1241.2</v>
      </c>
      <c r="H32" s="335"/>
      <c r="I32" s="334"/>
      <c r="J32" s="446">
        <v>1241.2</v>
      </c>
      <c r="K32" s="337"/>
      <c r="L32" s="337"/>
      <c r="M32" s="338" t="s">
        <v>138</v>
      </c>
      <c r="N32" s="339" t="s">
        <v>1301</v>
      </c>
      <c r="O32" s="339" t="s">
        <v>134</v>
      </c>
      <c r="P32" s="339" t="s">
        <v>1367</v>
      </c>
      <c r="Q32" s="28"/>
      <c r="R32" s="29"/>
    </row>
    <row r="33" spans="1:18" s="24" customFormat="1" ht="12.75">
      <c r="A33" s="444">
        <v>42787</v>
      </c>
      <c r="B33" s="445" t="s">
        <v>156</v>
      </c>
      <c r="C33" s="445" t="s">
        <v>1225</v>
      </c>
      <c r="D33" s="334"/>
      <c r="E33" s="333"/>
      <c r="F33" s="333"/>
      <c r="G33" s="446">
        <v>1241.2</v>
      </c>
      <c r="H33" s="335"/>
      <c r="I33" s="334"/>
      <c r="J33" s="446">
        <v>1241.2</v>
      </c>
      <c r="K33" s="337"/>
      <c r="L33" s="337"/>
      <c r="M33" s="338" t="s">
        <v>138</v>
      </c>
      <c r="N33" s="339" t="s">
        <v>1302</v>
      </c>
      <c r="O33" s="339" t="s">
        <v>136</v>
      </c>
      <c r="P33" s="339" t="s">
        <v>1367</v>
      </c>
      <c r="Q33" s="28"/>
      <c r="R33" s="29"/>
    </row>
    <row r="34" spans="1:18" s="24" customFormat="1" ht="12.75">
      <c r="A34" s="444">
        <v>42787</v>
      </c>
      <c r="B34" s="445" t="s">
        <v>156</v>
      </c>
      <c r="C34" s="445" t="s">
        <v>1226</v>
      </c>
      <c r="D34" s="334"/>
      <c r="E34" s="333"/>
      <c r="F34" s="333"/>
      <c r="G34" s="446">
        <v>1241.2</v>
      </c>
      <c r="H34" s="335"/>
      <c r="I34" s="334"/>
      <c r="J34" s="446">
        <v>1241.2</v>
      </c>
      <c r="K34" s="337"/>
      <c r="L34" s="337"/>
      <c r="M34" s="338" t="s">
        <v>138</v>
      </c>
      <c r="N34" s="339" t="s">
        <v>1303</v>
      </c>
      <c r="O34" s="339" t="s">
        <v>136</v>
      </c>
      <c r="P34" s="339" t="s">
        <v>1367</v>
      </c>
      <c r="Q34" s="28"/>
      <c r="R34" s="29"/>
    </row>
    <row r="35" spans="1:18" s="24" customFormat="1" ht="12.75">
      <c r="A35" s="444">
        <v>42787</v>
      </c>
      <c r="B35" s="445" t="s">
        <v>156</v>
      </c>
      <c r="C35" s="445" t="s">
        <v>1227</v>
      </c>
      <c r="D35" s="334"/>
      <c r="E35" s="333"/>
      <c r="F35" s="333"/>
      <c r="G35" s="446">
        <v>1241.2</v>
      </c>
      <c r="H35" s="335"/>
      <c r="I35" s="334"/>
      <c r="J35" s="446">
        <v>1241.2</v>
      </c>
      <c r="K35" s="337"/>
      <c r="L35" s="337"/>
      <c r="M35" s="338" t="s">
        <v>138</v>
      </c>
      <c r="N35" s="339" t="s">
        <v>1304</v>
      </c>
      <c r="O35" s="339" t="s">
        <v>136</v>
      </c>
      <c r="P35" s="339" t="s">
        <v>1367</v>
      </c>
      <c r="Q35" s="28"/>
      <c r="R35" s="29"/>
    </row>
    <row r="36" spans="1:18" s="24" customFormat="1" ht="12.75">
      <c r="A36" s="444">
        <v>42787</v>
      </c>
      <c r="B36" s="445" t="s">
        <v>156</v>
      </c>
      <c r="C36" s="445" t="s">
        <v>1228</v>
      </c>
      <c r="D36" s="334"/>
      <c r="E36" s="333"/>
      <c r="F36" s="333"/>
      <c r="G36" s="446">
        <v>1241.2</v>
      </c>
      <c r="H36" s="335"/>
      <c r="I36" s="334"/>
      <c r="J36" s="446">
        <v>1241.2</v>
      </c>
      <c r="K36" s="337"/>
      <c r="L36" s="337"/>
      <c r="M36" s="338" t="s">
        <v>138</v>
      </c>
      <c r="N36" s="339" t="s">
        <v>1305</v>
      </c>
      <c r="O36" s="339" t="s">
        <v>136</v>
      </c>
      <c r="P36" s="339" t="s">
        <v>1367</v>
      </c>
      <c r="Q36" s="28"/>
      <c r="R36" s="29"/>
    </row>
    <row r="37" spans="1:18" s="24" customFormat="1" ht="12.75">
      <c r="A37" s="444">
        <v>42787</v>
      </c>
      <c r="B37" s="445" t="s">
        <v>156</v>
      </c>
      <c r="C37" s="445" t="s">
        <v>1229</v>
      </c>
      <c r="D37" s="334"/>
      <c r="E37" s="333"/>
      <c r="F37" s="333"/>
      <c r="G37" s="446">
        <v>1241.2</v>
      </c>
      <c r="H37" s="335"/>
      <c r="I37" s="334"/>
      <c r="J37" s="446">
        <v>1241.2</v>
      </c>
      <c r="K37" s="337"/>
      <c r="L37" s="337"/>
      <c r="M37" s="338" t="s">
        <v>138</v>
      </c>
      <c r="N37" s="339" t="s">
        <v>1306</v>
      </c>
      <c r="O37" s="339" t="s">
        <v>136</v>
      </c>
      <c r="P37" s="339" t="s">
        <v>1367</v>
      </c>
      <c r="Q37" s="28"/>
      <c r="R37" s="29"/>
    </row>
    <row r="38" spans="1:18" s="24" customFormat="1" ht="12.75">
      <c r="A38" s="444">
        <v>42788</v>
      </c>
      <c r="B38" s="445" t="s">
        <v>156</v>
      </c>
      <c r="C38" s="445" t="s">
        <v>1231</v>
      </c>
      <c r="D38" s="334"/>
      <c r="E38" s="333"/>
      <c r="F38" s="333"/>
      <c r="G38" s="446">
        <v>1241.2</v>
      </c>
      <c r="H38" s="335"/>
      <c r="I38" s="334"/>
      <c r="J38" s="446">
        <v>1241.2</v>
      </c>
      <c r="K38" s="337"/>
      <c r="L38" s="337"/>
      <c r="M38" s="338" t="s">
        <v>138</v>
      </c>
      <c r="N38" s="339" t="s">
        <v>1307</v>
      </c>
      <c r="O38" s="339" t="s">
        <v>136</v>
      </c>
      <c r="P38" s="339" t="s">
        <v>1370</v>
      </c>
      <c r="Q38" s="28"/>
      <c r="R38" s="29"/>
    </row>
    <row r="39" spans="1:18" s="24" customFormat="1" ht="12.75">
      <c r="A39" s="444">
        <v>42788</v>
      </c>
      <c r="B39" s="445" t="s">
        <v>156</v>
      </c>
      <c r="C39" s="445" t="s">
        <v>1232</v>
      </c>
      <c r="D39" s="334"/>
      <c r="E39" s="333"/>
      <c r="F39" s="333"/>
      <c r="G39" s="446">
        <v>1241.2</v>
      </c>
      <c r="H39" s="335"/>
      <c r="I39" s="334"/>
      <c r="J39" s="446">
        <v>1241.2</v>
      </c>
      <c r="K39" s="337"/>
      <c r="L39" s="337"/>
      <c r="M39" s="338" t="s">
        <v>138</v>
      </c>
      <c r="N39" s="339" t="s">
        <v>1308</v>
      </c>
      <c r="O39" s="339" t="s">
        <v>136</v>
      </c>
      <c r="P39" s="339" t="s">
        <v>1370</v>
      </c>
      <c r="Q39" s="28"/>
      <c r="R39" s="29"/>
    </row>
    <row r="40" spans="1:18" s="24" customFormat="1" ht="12.75">
      <c r="A40" s="444">
        <v>42788</v>
      </c>
      <c r="B40" s="445" t="s">
        <v>156</v>
      </c>
      <c r="C40" s="445" t="s">
        <v>1234</v>
      </c>
      <c r="D40" s="334"/>
      <c r="E40" s="333"/>
      <c r="F40" s="333"/>
      <c r="G40" s="446">
        <v>1241.2</v>
      </c>
      <c r="H40" s="335"/>
      <c r="I40" s="334"/>
      <c r="J40" s="446">
        <v>1241.2</v>
      </c>
      <c r="K40" s="337"/>
      <c r="L40" s="337"/>
      <c r="M40" s="338" t="s">
        <v>138</v>
      </c>
      <c r="N40" s="339" t="s">
        <v>1309</v>
      </c>
      <c r="O40" s="339" t="s">
        <v>457</v>
      </c>
      <c r="P40" s="339" t="s">
        <v>1370</v>
      </c>
      <c r="Q40" s="28"/>
      <c r="R40" s="29"/>
    </row>
    <row r="41" spans="1:18" s="24" customFormat="1" ht="12.75">
      <c r="A41" s="444">
        <v>42788</v>
      </c>
      <c r="B41" s="445" t="s">
        <v>156</v>
      </c>
      <c r="C41" s="445" t="s">
        <v>1235</v>
      </c>
      <c r="D41" s="334"/>
      <c r="E41" s="333"/>
      <c r="F41" s="333"/>
      <c r="G41" s="446">
        <v>1241.2</v>
      </c>
      <c r="H41" s="335"/>
      <c r="I41" s="334"/>
      <c r="J41" s="446">
        <v>1241.2</v>
      </c>
      <c r="K41" s="337"/>
      <c r="L41" s="337"/>
      <c r="M41" s="338" t="s">
        <v>138</v>
      </c>
      <c r="N41" s="339" t="s">
        <v>1310</v>
      </c>
      <c r="O41" s="339" t="s">
        <v>136</v>
      </c>
      <c r="P41" s="339" t="s">
        <v>1370</v>
      </c>
      <c r="Q41" s="28"/>
      <c r="R41" s="29"/>
    </row>
    <row r="42" spans="1:18" s="24" customFormat="1" ht="12.75">
      <c r="A42" s="444">
        <v>42788</v>
      </c>
      <c r="B42" s="445" t="s">
        <v>156</v>
      </c>
      <c r="C42" s="445" t="s">
        <v>1236</v>
      </c>
      <c r="D42" s="334"/>
      <c r="E42" s="333"/>
      <c r="F42" s="333"/>
      <c r="G42" s="446">
        <v>1241.2</v>
      </c>
      <c r="H42" s="335"/>
      <c r="I42" s="334"/>
      <c r="J42" s="446">
        <v>1241.2</v>
      </c>
      <c r="K42" s="337"/>
      <c r="L42" s="337"/>
      <c r="M42" s="338" t="s">
        <v>138</v>
      </c>
      <c r="N42" s="339" t="s">
        <v>1311</v>
      </c>
      <c r="O42" s="339" t="s">
        <v>457</v>
      </c>
      <c r="P42" s="339" t="s">
        <v>1370</v>
      </c>
      <c r="Q42" s="28"/>
      <c r="R42" s="29"/>
    </row>
    <row r="43" spans="1:18" s="24" customFormat="1" ht="12.75">
      <c r="A43" s="444">
        <v>42788</v>
      </c>
      <c r="B43" s="445" t="s">
        <v>156</v>
      </c>
      <c r="C43" s="445" t="s">
        <v>1237</v>
      </c>
      <c r="D43" s="334"/>
      <c r="E43" s="333"/>
      <c r="F43" s="333"/>
      <c r="G43" s="446">
        <v>1241.2</v>
      </c>
      <c r="H43" s="335"/>
      <c r="I43" s="334"/>
      <c r="J43" s="446">
        <v>1241.2</v>
      </c>
      <c r="K43" s="337"/>
      <c r="L43" s="337"/>
      <c r="M43" s="338" t="s">
        <v>138</v>
      </c>
      <c r="N43" s="339" t="s">
        <v>1312</v>
      </c>
      <c r="O43" s="339" t="s">
        <v>136</v>
      </c>
      <c r="P43" s="339" t="s">
        <v>1370</v>
      </c>
      <c r="Q43" s="28"/>
      <c r="R43" s="29"/>
    </row>
    <row r="44" spans="1:18" s="24" customFormat="1" ht="12.75">
      <c r="A44" s="444">
        <v>42788</v>
      </c>
      <c r="B44" s="445" t="s">
        <v>156</v>
      </c>
      <c r="C44" s="445" t="s">
        <v>1238</v>
      </c>
      <c r="D44" s="334"/>
      <c r="E44" s="333"/>
      <c r="F44" s="333"/>
      <c r="G44" s="446">
        <v>1241.2</v>
      </c>
      <c r="H44" s="335"/>
      <c r="I44" s="334"/>
      <c r="J44" s="446">
        <v>1241.2</v>
      </c>
      <c r="K44" s="337"/>
      <c r="L44" s="337"/>
      <c r="M44" s="338" t="s">
        <v>138</v>
      </c>
      <c r="N44" s="339" t="s">
        <v>1313</v>
      </c>
      <c r="O44" s="339" t="s">
        <v>136</v>
      </c>
      <c r="P44" s="339" t="s">
        <v>1370</v>
      </c>
      <c r="Q44" s="28"/>
      <c r="R44" s="29"/>
    </row>
    <row r="45" spans="1:18" s="24" customFormat="1" ht="12.75">
      <c r="A45" s="444">
        <v>42788</v>
      </c>
      <c r="B45" s="445" t="s">
        <v>156</v>
      </c>
      <c r="C45" s="445" t="s">
        <v>1240</v>
      </c>
      <c r="D45" s="334"/>
      <c r="E45" s="333"/>
      <c r="F45" s="333"/>
      <c r="G45" s="446">
        <v>1241.2</v>
      </c>
      <c r="H45" s="335"/>
      <c r="I45" s="334"/>
      <c r="J45" s="446">
        <v>1241.2</v>
      </c>
      <c r="K45" s="337"/>
      <c r="L45" s="337"/>
      <c r="M45" s="338" t="s">
        <v>138</v>
      </c>
      <c r="N45" s="339" t="s">
        <v>1314</v>
      </c>
      <c r="O45" s="339" t="s">
        <v>136</v>
      </c>
      <c r="P45" s="339" t="s">
        <v>1370</v>
      </c>
      <c r="Q45" s="28"/>
      <c r="R45" s="29"/>
    </row>
    <row r="46" spans="1:18" s="24" customFormat="1" ht="12.75">
      <c r="A46" s="444">
        <v>42788</v>
      </c>
      <c r="B46" s="445" t="s">
        <v>156</v>
      </c>
      <c r="C46" s="445" t="s">
        <v>1241</v>
      </c>
      <c r="D46" s="334"/>
      <c r="E46" s="333"/>
      <c r="F46" s="333"/>
      <c r="G46" s="446">
        <v>1241.2</v>
      </c>
      <c r="H46" s="335"/>
      <c r="I46" s="334"/>
      <c r="J46" s="446">
        <v>1241.2</v>
      </c>
      <c r="K46" s="337"/>
      <c r="L46" s="337"/>
      <c r="M46" s="338" t="s">
        <v>138</v>
      </c>
      <c r="N46" s="339" t="s">
        <v>1315</v>
      </c>
      <c r="O46" s="339" t="s">
        <v>136</v>
      </c>
      <c r="P46" s="339" t="s">
        <v>1370</v>
      </c>
      <c r="Q46" s="28"/>
      <c r="R46" s="29"/>
    </row>
    <row r="47" spans="1:18" s="24" customFormat="1" ht="12.75">
      <c r="A47" s="444">
        <v>42788</v>
      </c>
      <c r="B47" s="445" t="s">
        <v>156</v>
      </c>
      <c r="C47" s="445" t="s">
        <v>1242</v>
      </c>
      <c r="D47" s="334"/>
      <c r="E47" s="333"/>
      <c r="F47" s="333"/>
      <c r="G47" s="446">
        <v>1241.2</v>
      </c>
      <c r="H47" s="335"/>
      <c r="I47" s="334"/>
      <c r="J47" s="446">
        <v>1241.2</v>
      </c>
      <c r="K47" s="337"/>
      <c r="L47" s="337"/>
      <c r="M47" s="338" t="s">
        <v>138</v>
      </c>
      <c r="N47" s="339" t="s">
        <v>1316</v>
      </c>
      <c r="O47" s="339" t="s">
        <v>136</v>
      </c>
      <c r="P47" s="339" t="s">
        <v>1370</v>
      </c>
      <c r="Q47" s="28"/>
      <c r="R47" s="29"/>
    </row>
    <row r="48" spans="1:18" s="24" customFormat="1" ht="12.75">
      <c r="A48" s="444">
        <v>42788</v>
      </c>
      <c r="B48" s="445" t="s">
        <v>156</v>
      </c>
      <c r="C48" s="445" t="s">
        <v>1243</v>
      </c>
      <c r="D48" s="334"/>
      <c r="E48" s="333"/>
      <c r="F48" s="333"/>
      <c r="G48" s="446">
        <v>1241.2</v>
      </c>
      <c r="H48" s="335"/>
      <c r="I48" s="334"/>
      <c r="J48" s="446">
        <v>1241.2</v>
      </c>
      <c r="K48" s="337"/>
      <c r="L48" s="337"/>
      <c r="M48" s="338" t="s">
        <v>138</v>
      </c>
      <c r="N48" s="339" t="s">
        <v>1317</v>
      </c>
      <c r="O48" s="339" t="s">
        <v>136</v>
      </c>
      <c r="P48" s="339" t="s">
        <v>1370</v>
      </c>
      <c r="Q48" s="28"/>
      <c r="R48" s="29"/>
    </row>
    <row r="49" spans="1:18" s="24" customFormat="1" ht="12.75">
      <c r="A49" s="444">
        <v>42788</v>
      </c>
      <c r="B49" s="445" t="s">
        <v>156</v>
      </c>
      <c r="C49" s="445" t="s">
        <v>1244</v>
      </c>
      <c r="D49" s="334"/>
      <c r="E49" s="333"/>
      <c r="F49" s="333"/>
      <c r="G49" s="446">
        <v>1241.2</v>
      </c>
      <c r="H49" s="335"/>
      <c r="I49" s="334"/>
      <c r="J49" s="446">
        <v>1241.2</v>
      </c>
      <c r="K49" s="337"/>
      <c r="L49" s="337"/>
      <c r="M49" s="338" t="s">
        <v>138</v>
      </c>
      <c r="N49" s="339" t="s">
        <v>1318</v>
      </c>
      <c r="O49" s="339" t="s">
        <v>136</v>
      </c>
      <c r="P49" s="339" t="s">
        <v>1370</v>
      </c>
      <c r="Q49" s="28"/>
      <c r="R49" s="29"/>
    </row>
    <row r="50" spans="1:18" s="24" customFormat="1" ht="12.75">
      <c r="A50" s="444">
        <v>42788</v>
      </c>
      <c r="B50" s="445" t="s">
        <v>156</v>
      </c>
      <c r="C50" s="445" t="s">
        <v>1245</v>
      </c>
      <c r="D50" s="334"/>
      <c r="E50" s="333"/>
      <c r="F50" s="333"/>
      <c r="G50" s="446">
        <v>1241.2</v>
      </c>
      <c r="H50" s="335"/>
      <c r="I50" s="334"/>
      <c r="J50" s="446">
        <v>1241.2</v>
      </c>
      <c r="K50" s="337"/>
      <c r="L50" s="337"/>
      <c r="M50" s="338" t="s">
        <v>138</v>
      </c>
      <c r="N50" s="339" t="s">
        <v>1319</v>
      </c>
      <c r="O50" s="339" t="s">
        <v>136</v>
      </c>
      <c r="P50" s="339" t="s">
        <v>1370</v>
      </c>
      <c r="Q50" s="28"/>
      <c r="R50" s="29"/>
    </row>
    <row r="51" spans="1:18" s="24" customFormat="1" ht="12.75">
      <c r="A51" s="444">
        <v>42788</v>
      </c>
      <c r="B51" s="445" t="s">
        <v>156</v>
      </c>
      <c r="C51" s="445" t="s">
        <v>1247</v>
      </c>
      <c r="D51" s="334"/>
      <c r="E51" s="333"/>
      <c r="F51" s="333"/>
      <c r="G51" s="446">
        <v>1241.2</v>
      </c>
      <c r="H51" s="335"/>
      <c r="I51" s="334"/>
      <c r="J51" s="446">
        <v>1241.2</v>
      </c>
      <c r="K51" s="337"/>
      <c r="L51" s="337"/>
      <c r="M51" s="338" t="s">
        <v>138</v>
      </c>
      <c r="N51" s="339" t="s">
        <v>1320</v>
      </c>
      <c r="O51" s="339" t="s">
        <v>136</v>
      </c>
      <c r="P51" s="339" t="s">
        <v>1370</v>
      </c>
      <c r="Q51" s="28"/>
      <c r="R51" s="29"/>
    </row>
    <row r="52" spans="1:18" s="24" customFormat="1" ht="12.75">
      <c r="A52" s="444">
        <v>42788</v>
      </c>
      <c r="B52" s="445" t="s">
        <v>156</v>
      </c>
      <c r="C52" s="445" t="s">
        <v>1248</v>
      </c>
      <c r="D52" s="334"/>
      <c r="E52" s="333"/>
      <c r="F52" s="333"/>
      <c r="G52" s="446">
        <v>1241.2</v>
      </c>
      <c r="H52" s="335"/>
      <c r="I52" s="334"/>
      <c r="J52" s="446">
        <v>1241.2</v>
      </c>
      <c r="K52" s="337"/>
      <c r="L52" s="337"/>
      <c r="M52" s="338" t="s">
        <v>138</v>
      </c>
      <c r="N52" s="339" t="s">
        <v>1321</v>
      </c>
      <c r="O52" s="339" t="s">
        <v>136</v>
      </c>
      <c r="P52" s="339" t="s">
        <v>1370</v>
      </c>
      <c r="Q52" s="28"/>
      <c r="R52" s="29"/>
    </row>
    <row r="53" spans="1:18" s="24" customFormat="1" ht="12.75">
      <c r="A53" s="444">
        <v>42788</v>
      </c>
      <c r="B53" s="445" t="s">
        <v>156</v>
      </c>
      <c r="C53" s="445" t="s">
        <v>1249</v>
      </c>
      <c r="D53" s="334"/>
      <c r="E53" s="333"/>
      <c r="F53" s="333"/>
      <c r="G53" s="446">
        <v>1241.2</v>
      </c>
      <c r="H53" s="335"/>
      <c r="I53" s="334"/>
      <c r="J53" s="446">
        <v>1241.2</v>
      </c>
      <c r="K53" s="337"/>
      <c r="L53" s="337"/>
      <c r="M53" s="338" t="s">
        <v>138</v>
      </c>
      <c r="N53" s="339" t="s">
        <v>1322</v>
      </c>
      <c r="O53" s="339" t="s">
        <v>136</v>
      </c>
      <c r="P53" s="339" t="s">
        <v>1370</v>
      </c>
      <c r="Q53" s="28"/>
      <c r="R53" s="29"/>
    </row>
    <row r="54" spans="1:18" s="24" customFormat="1" ht="12.75">
      <c r="A54" s="444">
        <v>42788</v>
      </c>
      <c r="B54" s="445" t="s">
        <v>156</v>
      </c>
      <c r="C54" s="445" t="s">
        <v>1250</v>
      </c>
      <c r="D54" s="334"/>
      <c r="E54" s="333"/>
      <c r="F54" s="333"/>
      <c r="G54" s="446">
        <v>1241.2</v>
      </c>
      <c r="H54" s="335"/>
      <c r="I54" s="334"/>
      <c r="J54" s="446">
        <v>1241.2</v>
      </c>
      <c r="K54" s="337"/>
      <c r="L54" s="337"/>
      <c r="M54" s="338" t="s">
        <v>138</v>
      </c>
      <c r="N54" s="339" t="s">
        <v>1323</v>
      </c>
      <c r="O54" s="339" t="s">
        <v>298</v>
      </c>
      <c r="P54" s="339" t="s">
        <v>1370</v>
      </c>
      <c r="Q54" s="28"/>
      <c r="R54" s="29"/>
    </row>
    <row r="55" spans="1:18" s="24" customFormat="1" ht="12.75">
      <c r="A55" s="444">
        <v>42789</v>
      </c>
      <c r="B55" s="445" t="s">
        <v>156</v>
      </c>
      <c r="C55" s="445" t="s">
        <v>1257</v>
      </c>
      <c r="D55" s="334"/>
      <c r="E55" s="333"/>
      <c r="F55" s="333"/>
      <c r="G55" s="446">
        <v>1241.2</v>
      </c>
      <c r="H55" s="335"/>
      <c r="I55" s="334"/>
      <c r="J55" s="446">
        <v>1241.2</v>
      </c>
      <c r="K55" s="337"/>
      <c r="L55" s="337"/>
      <c r="M55" s="338" t="s">
        <v>138</v>
      </c>
      <c r="N55" s="339" t="s">
        <v>1324</v>
      </c>
      <c r="O55" s="339" t="s">
        <v>136</v>
      </c>
      <c r="P55" s="339" t="s">
        <v>1373</v>
      </c>
      <c r="Q55" s="28"/>
      <c r="R55" s="29"/>
    </row>
    <row r="56" spans="1:18" s="24" customFormat="1" ht="12.75">
      <c r="A56" s="444">
        <v>42789</v>
      </c>
      <c r="B56" s="445" t="s">
        <v>156</v>
      </c>
      <c r="C56" s="445" t="s">
        <v>1258</v>
      </c>
      <c r="D56" s="334"/>
      <c r="E56" s="333"/>
      <c r="F56" s="333"/>
      <c r="G56" s="446">
        <v>1241.2</v>
      </c>
      <c r="H56" s="335"/>
      <c r="I56" s="334"/>
      <c r="J56" s="446">
        <v>1241.2</v>
      </c>
      <c r="K56" s="337"/>
      <c r="L56" s="337"/>
      <c r="M56" s="338" t="s">
        <v>138</v>
      </c>
      <c r="N56" s="339" t="s">
        <v>1325</v>
      </c>
      <c r="O56" s="339" t="s">
        <v>457</v>
      </c>
      <c r="P56" s="339" t="s">
        <v>1373</v>
      </c>
      <c r="Q56" s="28"/>
      <c r="R56" s="29"/>
    </row>
    <row r="57" spans="1:18" s="24" customFormat="1" ht="12.75">
      <c r="A57" s="444">
        <v>42789</v>
      </c>
      <c r="B57" s="445" t="s">
        <v>156</v>
      </c>
      <c r="C57" s="445" t="s">
        <v>1259</v>
      </c>
      <c r="D57" s="334"/>
      <c r="E57" s="333"/>
      <c r="F57" s="333"/>
      <c r="G57" s="446">
        <v>1241.2</v>
      </c>
      <c r="H57" s="335"/>
      <c r="I57" s="334"/>
      <c r="J57" s="446">
        <v>1241.2</v>
      </c>
      <c r="K57" s="337"/>
      <c r="L57" s="337"/>
      <c r="M57" s="338" t="s">
        <v>138</v>
      </c>
      <c r="N57" s="339" t="s">
        <v>1326</v>
      </c>
      <c r="O57" s="339" t="s">
        <v>383</v>
      </c>
      <c r="P57" s="339" t="s">
        <v>1373</v>
      </c>
      <c r="Q57" s="28"/>
      <c r="R57" s="29"/>
    </row>
    <row r="58" spans="1:18" s="24" customFormat="1" ht="12.75">
      <c r="A58" s="444">
        <v>42789</v>
      </c>
      <c r="B58" s="445" t="s">
        <v>156</v>
      </c>
      <c r="C58" s="445" t="s">
        <v>1260</v>
      </c>
      <c r="D58" s="334"/>
      <c r="E58" s="333"/>
      <c r="F58" s="333"/>
      <c r="G58" s="446">
        <v>1241.2</v>
      </c>
      <c r="H58" s="335"/>
      <c r="I58" s="334"/>
      <c r="J58" s="446">
        <v>1241.2</v>
      </c>
      <c r="K58" s="337"/>
      <c r="L58" s="337"/>
      <c r="M58" s="338" t="s">
        <v>138</v>
      </c>
      <c r="N58" s="339" t="s">
        <v>1327</v>
      </c>
      <c r="O58" s="339" t="s">
        <v>298</v>
      </c>
      <c r="P58" s="339" t="s">
        <v>1373</v>
      </c>
      <c r="Q58" s="28"/>
      <c r="R58" s="29"/>
    </row>
    <row r="59" spans="1:18" s="24" customFormat="1" ht="12.75">
      <c r="A59" s="444">
        <v>42789</v>
      </c>
      <c r="B59" s="445" t="s">
        <v>156</v>
      </c>
      <c r="C59" s="445" t="s">
        <v>1261</v>
      </c>
      <c r="D59" s="334"/>
      <c r="E59" s="333"/>
      <c r="F59" s="333"/>
      <c r="G59" s="446">
        <v>1241.2</v>
      </c>
      <c r="H59" s="335"/>
      <c r="I59" s="334"/>
      <c r="J59" s="446">
        <v>1241.2</v>
      </c>
      <c r="K59" s="337"/>
      <c r="L59" s="337"/>
      <c r="M59" s="338" t="s">
        <v>138</v>
      </c>
      <c r="N59" s="339" t="s">
        <v>1328</v>
      </c>
      <c r="O59" s="339" t="s">
        <v>454</v>
      </c>
      <c r="P59" s="339" t="s">
        <v>1373</v>
      </c>
      <c r="Q59" s="28"/>
      <c r="R59" s="29"/>
    </row>
    <row r="60" spans="1:18" s="24" customFormat="1" ht="12.75">
      <c r="A60" s="444">
        <v>42790</v>
      </c>
      <c r="B60" s="445" t="s">
        <v>156</v>
      </c>
      <c r="C60" s="445" t="s">
        <v>1263</v>
      </c>
      <c r="D60" s="334"/>
      <c r="E60" s="333"/>
      <c r="F60" s="333"/>
      <c r="G60" s="446">
        <v>1241.2</v>
      </c>
      <c r="H60" s="335"/>
      <c r="I60" s="334"/>
      <c r="J60" s="446">
        <v>1241.2</v>
      </c>
      <c r="K60" s="337"/>
      <c r="L60" s="337"/>
      <c r="M60" s="338" t="s">
        <v>138</v>
      </c>
      <c r="N60" s="339" t="s">
        <v>1329</v>
      </c>
      <c r="O60" s="339" t="s">
        <v>141</v>
      </c>
      <c r="P60" s="339" t="s">
        <v>1375</v>
      </c>
      <c r="Q60" s="28"/>
      <c r="R60" s="29"/>
    </row>
    <row r="61" spans="1:18" s="24" customFormat="1" ht="12.75">
      <c r="A61" s="444">
        <v>42790</v>
      </c>
      <c r="B61" s="445" t="s">
        <v>156</v>
      </c>
      <c r="C61" s="445" t="s">
        <v>1264</v>
      </c>
      <c r="D61" s="334"/>
      <c r="E61" s="333"/>
      <c r="F61" s="333"/>
      <c r="G61" s="446">
        <v>1241.2</v>
      </c>
      <c r="H61" s="335"/>
      <c r="I61" s="334"/>
      <c r="J61" s="446">
        <v>1241.2</v>
      </c>
      <c r="K61" s="337"/>
      <c r="L61" s="337"/>
      <c r="M61" s="338" t="s">
        <v>138</v>
      </c>
      <c r="N61" s="339" t="s">
        <v>1330</v>
      </c>
      <c r="O61" s="339" t="s">
        <v>141</v>
      </c>
      <c r="P61" s="339" t="s">
        <v>1375</v>
      </c>
      <c r="Q61" s="28"/>
      <c r="R61" s="29"/>
    </row>
    <row r="62" spans="1:18" s="24" customFormat="1" ht="12.75">
      <c r="A62" s="444">
        <v>42790</v>
      </c>
      <c r="B62" s="445" t="s">
        <v>156</v>
      </c>
      <c r="C62" s="445" t="s">
        <v>1265</v>
      </c>
      <c r="D62" s="334"/>
      <c r="E62" s="333"/>
      <c r="F62" s="333"/>
      <c r="G62" s="446">
        <v>1241.2</v>
      </c>
      <c r="H62" s="335"/>
      <c r="I62" s="334"/>
      <c r="J62" s="446">
        <v>1241.2</v>
      </c>
      <c r="K62" s="337"/>
      <c r="L62" s="337"/>
      <c r="M62" s="338" t="s">
        <v>138</v>
      </c>
      <c r="N62" s="339" t="s">
        <v>1331</v>
      </c>
      <c r="O62" s="339" t="s">
        <v>141</v>
      </c>
      <c r="P62" s="339" t="s">
        <v>1375</v>
      </c>
      <c r="Q62" s="28"/>
      <c r="R62" s="29"/>
    </row>
    <row r="63" spans="1:18" s="24" customFormat="1" ht="12.75">
      <c r="A63" s="444">
        <v>42790</v>
      </c>
      <c r="B63" s="445" t="s">
        <v>156</v>
      </c>
      <c r="C63" s="445" t="s">
        <v>1266</v>
      </c>
      <c r="D63" s="334"/>
      <c r="E63" s="333"/>
      <c r="F63" s="333"/>
      <c r="G63" s="446">
        <v>1241.2</v>
      </c>
      <c r="H63" s="335"/>
      <c r="I63" s="334"/>
      <c r="J63" s="446">
        <v>1241.2</v>
      </c>
      <c r="K63" s="337"/>
      <c r="L63" s="337"/>
      <c r="M63" s="338" t="s">
        <v>138</v>
      </c>
      <c r="N63" s="339" t="s">
        <v>1332</v>
      </c>
      <c r="O63" s="339" t="s">
        <v>141</v>
      </c>
      <c r="P63" s="339" t="s">
        <v>1375</v>
      </c>
      <c r="Q63" s="28"/>
      <c r="R63" s="29"/>
    </row>
    <row r="64" spans="1:18" s="24" customFormat="1" ht="12.75">
      <c r="A64" s="444">
        <v>42790</v>
      </c>
      <c r="B64" s="445" t="s">
        <v>156</v>
      </c>
      <c r="C64" s="445" t="s">
        <v>1267</v>
      </c>
      <c r="D64" s="334"/>
      <c r="E64" s="333"/>
      <c r="F64" s="333"/>
      <c r="G64" s="446">
        <v>1241.2</v>
      </c>
      <c r="H64" s="335"/>
      <c r="I64" s="334"/>
      <c r="J64" s="446">
        <v>1241.2</v>
      </c>
      <c r="K64" s="337"/>
      <c r="L64" s="337"/>
      <c r="M64" s="338" t="s">
        <v>138</v>
      </c>
      <c r="N64" s="339" t="s">
        <v>1333</v>
      </c>
      <c r="O64" s="339" t="s">
        <v>141</v>
      </c>
      <c r="P64" s="339" t="s">
        <v>1375</v>
      </c>
      <c r="Q64" s="28"/>
      <c r="R64" s="29"/>
    </row>
    <row r="65" spans="1:18" s="24" customFormat="1" ht="12.75">
      <c r="A65" s="444">
        <v>42790</v>
      </c>
      <c r="B65" s="445" t="s">
        <v>156</v>
      </c>
      <c r="C65" s="445" t="s">
        <v>1268</v>
      </c>
      <c r="D65" s="334"/>
      <c r="E65" s="333"/>
      <c r="F65" s="333"/>
      <c r="G65" s="446">
        <v>1241.2</v>
      </c>
      <c r="H65" s="335"/>
      <c r="I65" s="334"/>
      <c r="J65" s="446">
        <v>1241.2</v>
      </c>
      <c r="K65" s="337"/>
      <c r="L65" s="337"/>
      <c r="M65" s="338" t="s">
        <v>138</v>
      </c>
      <c r="N65" s="339" t="s">
        <v>1334</v>
      </c>
      <c r="O65" s="339" t="s">
        <v>141</v>
      </c>
      <c r="P65" s="339" t="s">
        <v>1375</v>
      </c>
      <c r="Q65" s="28"/>
      <c r="R65" s="29"/>
    </row>
    <row r="66" spans="1:18" s="24" customFormat="1" ht="12.75">
      <c r="A66" s="444">
        <v>42790</v>
      </c>
      <c r="B66" s="445" t="s">
        <v>156</v>
      </c>
      <c r="C66" s="445" t="s">
        <v>1269</v>
      </c>
      <c r="D66" s="334"/>
      <c r="E66" s="333"/>
      <c r="F66" s="333"/>
      <c r="G66" s="446">
        <v>1241.2</v>
      </c>
      <c r="H66" s="335"/>
      <c r="I66" s="334"/>
      <c r="J66" s="446">
        <v>1241.2</v>
      </c>
      <c r="K66" s="337"/>
      <c r="L66" s="337"/>
      <c r="M66" s="338" t="s">
        <v>138</v>
      </c>
      <c r="N66" s="339" t="s">
        <v>1335</v>
      </c>
      <c r="O66" s="339" t="s">
        <v>141</v>
      </c>
      <c r="P66" s="339" t="s">
        <v>1375</v>
      </c>
      <c r="Q66" s="28"/>
      <c r="R66" s="29"/>
    </row>
    <row r="67" spans="1:18" s="24" customFormat="1" ht="12.75">
      <c r="A67" s="444">
        <v>42790</v>
      </c>
      <c r="B67" s="445" t="s">
        <v>156</v>
      </c>
      <c r="C67" s="445" t="s">
        <v>1270</v>
      </c>
      <c r="D67" s="334"/>
      <c r="E67" s="333"/>
      <c r="F67" s="333"/>
      <c r="G67" s="446">
        <v>1241.2</v>
      </c>
      <c r="H67" s="335"/>
      <c r="I67" s="334"/>
      <c r="J67" s="446">
        <v>1241.2</v>
      </c>
      <c r="K67" s="337"/>
      <c r="L67" s="337"/>
      <c r="M67" s="338" t="s">
        <v>138</v>
      </c>
      <c r="N67" s="339" t="s">
        <v>1336</v>
      </c>
      <c r="O67" s="339" t="s">
        <v>298</v>
      </c>
      <c r="P67" s="339" t="s">
        <v>1375</v>
      </c>
      <c r="Q67" s="28"/>
      <c r="R67" s="29"/>
    </row>
    <row r="68" spans="1:18" s="24" customFormat="1" ht="12.75">
      <c r="A68" s="444">
        <v>42790</v>
      </c>
      <c r="B68" s="445" t="s">
        <v>156</v>
      </c>
      <c r="C68" s="445" t="s">
        <v>1271</v>
      </c>
      <c r="D68" s="334"/>
      <c r="E68" s="333"/>
      <c r="F68" s="333"/>
      <c r="G68" s="446">
        <v>1241.2</v>
      </c>
      <c r="H68" s="335"/>
      <c r="I68" s="334"/>
      <c r="J68" s="446">
        <v>1241.2</v>
      </c>
      <c r="K68" s="337"/>
      <c r="L68" s="337"/>
      <c r="M68" s="338" t="s">
        <v>138</v>
      </c>
      <c r="N68" s="339" t="s">
        <v>1337</v>
      </c>
      <c r="O68" s="339" t="s">
        <v>136</v>
      </c>
      <c r="P68" s="339" t="s">
        <v>1375</v>
      </c>
      <c r="Q68" s="28"/>
      <c r="R68" s="29"/>
    </row>
    <row r="69" spans="1:18" s="24" customFormat="1" ht="12.75">
      <c r="A69" s="444">
        <v>42790</v>
      </c>
      <c r="B69" s="445" t="s">
        <v>156</v>
      </c>
      <c r="C69" s="445" t="s">
        <v>1272</v>
      </c>
      <c r="D69" s="334"/>
      <c r="E69" s="333"/>
      <c r="F69" s="333"/>
      <c r="G69" s="446">
        <v>1241.2</v>
      </c>
      <c r="H69" s="335"/>
      <c r="I69" s="334"/>
      <c r="J69" s="446">
        <v>1241.2</v>
      </c>
      <c r="K69" s="337"/>
      <c r="L69" s="337"/>
      <c r="M69" s="338" t="s">
        <v>138</v>
      </c>
      <c r="N69" s="339" t="s">
        <v>1338</v>
      </c>
      <c r="O69" s="339" t="s">
        <v>136</v>
      </c>
      <c r="P69" s="339" t="s">
        <v>1375</v>
      </c>
      <c r="Q69" s="28"/>
      <c r="R69" s="29"/>
    </row>
    <row r="70" spans="1:18" s="24" customFormat="1" ht="12.75">
      <c r="A70" s="444">
        <v>42790</v>
      </c>
      <c r="B70" s="445" t="s">
        <v>156</v>
      </c>
      <c r="C70" s="445" t="s">
        <v>1273</v>
      </c>
      <c r="D70" s="334"/>
      <c r="E70" s="333"/>
      <c r="F70" s="333"/>
      <c r="G70" s="446">
        <v>1241.2</v>
      </c>
      <c r="H70" s="335"/>
      <c r="I70" s="334"/>
      <c r="J70" s="446">
        <v>1241.2</v>
      </c>
      <c r="K70" s="337"/>
      <c r="L70" s="337"/>
      <c r="M70" s="338" t="s">
        <v>138</v>
      </c>
      <c r="N70" s="339" t="s">
        <v>1339</v>
      </c>
      <c r="O70" s="339" t="s">
        <v>136</v>
      </c>
      <c r="P70" s="339" t="s">
        <v>1375</v>
      </c>
      <c r="Q70" s="28"/>
      <c r="R70" s="29"/>
    </row>
    <row r="71" spans="1:18" s="24" customFormat="1" ht="12.75">
      <c r="A71" s="444">
        <v>42790</v>
      </c>
      <c r="B71" s="445" t="s">
        <v>156</v>
      </c>
      <c r="C71" s="445" t="s">
        <v>1274</v>
      </c>
      <c r="D71" s="334"/>
      <c r="E71" s="333"/>
      <c r="F71" s="333"/>
      <c r="G71" s="446">
        <v>1241.2</v>
      </c>
      <c r="H71" s="335"/>
      <c r="I71" s="334"/>
      <c r="J71" s="446">
        <v>1241.2</v>
      </c>
      <c r="K71" s="337"/>
      <c r="L71" s="337"/>
      <c r="M71" s="338" t="s">
        <v>138</v>
      </c>
      <c r="N71" s="339" t="s">
        <v>1340</v>
      </c>
      <c r="O71" s="339" t="s">
        <v>136</v>
      </c>
      <c r="P71" s="339" t="s">
        <v>1375</v>
      </c>
      <c r="Q71" s="28"/>
      <c r="R71" s="29"/>
    </row>
    <row r="72" spans="1:18" s="24" customFormat="1" ht="12.75">
      <c r="A72" s="444">
        <v>42790</v>
      </c>
      <c r="B72" s="445" t="s">
        <v>156</v>
      </c>
      <c r="C72" s="445" t="s">
        <v>1275</v>
      </c>
      <c r="D72" s="334"/>
      <c r="E72" s="333"/>
      <c r="F72" s="333"/>
      <c r="G72" s="446">
        <v>1241.2</v>
      </c>
      <c r="H72" s="335"/>
      <c r="I72" s="334"/>
      <c r="J72" s="446">
        <v>1241.2</v>
      </c>
      <c r="K72" s="337"/>
      <c r="L72" s="337"/>
      <c r="M72" s="338" t="s">
        <v>138</v>
      </c>
      <c r="N72" s="339" t="s">
        <v>1341</v>
      </c>
      <c r="O72" s="339" t="s">
        <v>457</v>
      </c>
      <c r="P72" s="339" t="s">
        <v>1375</v>
      </c>
      <c r="Q72" s="28"/>
      <c r="R72" s="29"/>
    </row>
    <row r="73" spans="1:18" s="24" customFormat="1" ht="12.75">
      <c r="A73" s="444">
        <v>42790</v>
      </c>
      <c r="B73" s="445" t="s">
        <v>156</v>
      </c>
      <c r="C73" s="445" t="s">
        <v>1276</v>
      </c>
      <c r="D73" s="334"/>
      <c r="E73" s="333"/>
      <c r="F73" s="333"/>
      <c r="G73" s="446">
        <v>1241.2</v>
      </c>
      <c r="H73" s="335"/>
      <c r="I73" s="334"/>
      <c r="J73" s="446">
        <v>1241.2</v>
      </c>
      <c r="K73" s="337"/>
      <c r="L73" s="337"/>
      <c r="M73" s="338" t="s">
        <v>138</v>
      </c>
      <c r="N73" s="339" t="s">
        <v>1342</v>
      </c>
      <c r="O73" s="339" t="s">
        <v>136</v>
      </c>
      <c r="P73" s="339" t="s">
        <v>1375</v>
      </c>
      <c r="Q73" s="28"/>
      <c r="R73" s="29"/>
    </row>
    <row r="74" spans="1:18" s="24" customFormat="1" ht="12.75">
      <c r="A74" s="444">
        <v>42790</v>
      </c>
      <c r="B74" s="445" t="s">
        <v>156</v>
      </c>
      <c r="C74" s="445" t="s">
        <v>1277</v>
      </c>
      <c r="D74" s="334"/>
      <c r="E74" s="333"/>
      <c r="F74" s="333"/>
      <c r="G74" s="446">
        <v>1241.2</v>
      </c>
      <c r="H74" s="335"/>
      <c r="I74" s="334"/>
      <c r="J74" s="446">
        <v>1241.2</v>
      </c>
      <c r="K74" s="337"/>
      <c r="L74" s="337"/>
      <c r="M74" s="338" t="s">
        <v>138</v>
      </c>
      <c r="N74" s="339" t="s">
        <v>1343</v>
      </c>
      <c r="O74" s="339" t="s">
        <v>457</v>
      </c>
      <c r="P74" s="339" t="s">
        <v>1375</v>
      </c>
      <c r="Q74" s="28"/>
      <c r="R74" s="29"/>
    </row>
    <row r="75" spans="1:18" s="24" customFormat="1" ht="12.75">
      <c r="A75" s="444">
        <v>42790</v>
      </c>
      <c r="B75" s="445" t="s">
        <v>156</v>
      </c>
      <c r="C75" s="445" t="s">
        <v>1278</v>
      </c>
      <c r="D75" s="334"/>
      <c r="E75" s="333"/>
      <c r="F75" s="333"/>
      <c r="G75" s="446">
        <v>1241.2</v>
      </c>
      <c r="H75" s="335"/>
      <c r="I75" s="334"/>
      <c r="J75" s="446">
        <v>1241.2</v>
      </c>
      <c r="K75" s="337"/>
      <c r="L75" s="337"/>
      <c r="M75" s="338" t="s">
        <v>138</v>
      </c>
      <c r="N75" s="339" t="s">
        <v>1344</v>
      </c>
      <c r="O75" s="339" t="s">
        <v>136</v>
      </c>
      <c r="P75" s="339" t="s">
        <v>1375</v>
      </c>
      <c r="Q75" s="28"/>
      <c r="R75" s="29"/>
    </row>
    <row r="76" spans="1:18" s="24" customFormat="1" ht="12.75">
      <c r="A76" s="444">
        <v>42790</v>
      </c>
      <c r="B76" s="445" t="s">
        <v>156</v>
      </c>
      <c r="C76" s="445" t="s">
        <v>1279</v>
      </c>
      <c r="D76" s="334"/>
      <c r="E76" s="333"/>
      <c r="F76" s="333"/>
      <c r="G76" s="446">
        <v>1241.2</v>
      </c>
      <c r="H76" s="335"/>
      <c r="I76" s="334"/>
      <c r="J76" s="446">
        <v>1241.2</v>
      </c>
      <c r="K76" s="337"/>
      <c r="L76" s="337"/>
      <c r="M76" s="338" t="s">
        <v>138</v>
      </c>
      <c r="N76" s="339" t="s">
        <v>1345</v>
      </c>
      <c r="O76" s="339" t="s">
        <v>136</v>
      </c>
      <c r="P76" s="339" t="s">
        <v>1375</v>
      </c>
      <c r="Q76" s="28"/>
      <c r="R76" s="29"/>
    </row>
    <row r="77" spans="1:18" s="24" customFormat="1" ht="12.75">
      <c r="A77" s="444">
        <v>42790</v>
      </c>
      <c r="B77" s="445" t="s">
        <v>156</v>
      </c>
      <c r="C77" s="445" t="s">
        <v>1280</v>
      </c>
      <c r="D77" s="334"/>
      <c r="E77" s="333"/>
      <c r="F77" s="333"/>
      <c r="G77" s="446">
        <v>1241.2</v>
      </c>
      <c r="H77" s="335"/>
      <c r="I77" s="334"/>
      <c r="J77" s="446">
        <v>1241.2</v>
      </c>
      <c r="K77" s="337"/>
      <c r="L77" s="337"/>
      <c r="M77" s="338" t="s">
        <v>138</v>
      </c>
      <c r="N77" s="339" t="s">
        <v>1346</v>
      </c>
      <c r="O77" s="339" t="s">
        <v>136</v>
      </c>
      <c r="P77" s="339" t="s">
        <v>1375</v>
      </c>
      <c r="Q77" s="28"/>
      <c r="R77" s="29"/>
    </row>
    <row r="78" spans="1:18" s="24" customFormat="1" ht="12.75">
      <c r="A78" s="444">
        <v>42790</v>
      </c>
      <c r="B78" s="445" t="s">
        <v>156</v>
      </c>
      <c r="C78" s="445" t="s">
        <v>1282</v>
      </c>
      <c r="D78" s="334"/>
      <c r="E78" s="333"/>
      <c r="F78" s="333"/>
      <c r="G78" s="446">
        <v>1241.2</v>
      </c>
      <c r="H78" s="335"/>
      <c r="I78" s="334"/>
      <c r="J78" s="446">
        <v>1241.2</v>
      </c>
      <c r="K78" s="337"/>
      <c r="L78" s="337"/>
      <c r="M78" s="338" t="s">
        <v>138</v>
      </c>
      <c r="N78" s="339" t="s">
        <v>1347</v>
      </c>
      <c r="O78" s="339" t="s">
        <v>141</v>
      </c>
      <c r="P78" s="339" t="s">
        <v>1375</v>
      </c>
      <c r="Q78" s="28"/>
      <c r="R78" s="29"/>
    </row>
    <row r="79" spans="1:18" s="24" customFormat="1" ht="12.75">
      <c r="A79" s="444">
        <v>42790</v>
      </c>
      <c r="B79" s="445" t="s">
        <v>156</v>
      </c>
      <c r="C79" s="445" t="s">
        <v>1283</v>
      </c>
      <c r="D79" s="334"/>
      <c r="E79" s="333"/>
      <c r="F79" s="333"/>
      <c r="G79" s="446">
        <v>1241.2</v>
      </c>
      <c r="H79" s="335"/>
      <c r="I79" s="334"/>
      <c r="J79" s="446">
        <v>1241.2</v>
      </c>
      <c r="K79" s="337"/>
      <c r="L79" s="337"/>
      <c r="M79" s="338" t="s">
        <v>138</v>
      </c>
      <c r="N79" s="339" t="s">
        <v>1348</v>
      </c>
      <c r="O79" s="339" t="s">
        <v>134</v>
      </c>
      <c r="P79" s="339" t="s">
        <v>1375</v>
      </c>
      <c r="Q79" s="28"/>
      <c r="R79" s="29"/>
    </row>
    <row r="80" spans="1:18" s="24" customFormat="1" ht="12.75">
      <c r="A80" s="1">
        <v>42789</v>
      </c>
      <c r="B80" t="s">
        <v>156</v>
      </c>
      <c r="C80" t="s">
        <v>1262</v>
      </c>
      <c r="D80" s="334"/>
      <c r="E80" s="333"/>
      <c r="F80" s="333"/>
      <c r="G80" s="349">
        <v>4901</v>
      </c>
      <c r="H80" s="335"/>
      <c r="I80" s="353">
        <v>4901</v>
      </c>
      <c r="J80" s="336"/>
      <c r="K80" s="337"/>
      <c r="L80" s="337"/>
      <c r="M80" s="338" t="s">
        <v>138</v>
      </c>
      <c r="N80" s="339" t="s">
        <v>1349</v>
      </c>
      <c r="O80" s="339" t="s">
        <v>134</v>
      </c>
      <c r="P80" s="339" t="s">
        <v>1373</v>
      </c>
      <c r="Q80" s="28"/>
      <c r="R80" s="29"/>
    </row>
    <row r="81" spans="1:18" s="24" customFormat="1" ht="12.75">
      <c r="A81" s="1">
        <v>42787</v>
      </c>
      <c r="B81" t="s">
        <v>156</v>
      </c>
      <c r="C81" t="s">
        <v>1221</v>
      </c>
      <c r="D81" s="334"/>
      <c r="E81" s="333"/>
      <c r="F81" s="333"/>
      <c r="G81" s="353">
        <v>5849.88</v>
      </c>
      <c r="H81" s="335"/>
      <c r="I81" s="353">
        <v>5849.88</v>
      </c>
      <c r="J81" s="336"/>
      <c r="K81" s="337"/>
      <c r="L81" s="337"/>
      <c r="M81" s="338" t="s">
        <v>138</v>
      </c>
      <c r="N81" s="339" t="s">
        <v>1350</v>
      </c>
      <c r="O81" s="339" t="s">
        <v>134</v>
      </c>
      <c r="P81" s="339" t="s">
        <v>1367</v>
      </c>
      <c r="Q81" s="28"/>
      <c r="R81" s="29"/>
    </row>
    <row r="82" spans="1:18" s="24" customFormat="1" ht="12.75">
      <c r="A82" s="1">
        <v>42787</v>
      </c>
      <c r="B82" t="s">
        <v>156</v>
      </c>
      <c r="C82" t="s">
        <v>1201</v>
      </c>
      <c r="D82" s="334"/>
      <c r="E82" s="333"/>
      <c r="F82" s="333"/>
      <c r="G82" s="353">
        <v>5849.88</v>
      </c>
      <c r="H82" s="335" t="s">
        <v>143</v>
      </c>
      <c r="I82" s="353">
        <v>5849.88</v>
      </c>
      <c r="J82" s="336"/>
      <c r="K82" s="337"/>
      <c r="L82" s="337"/>
      <c r="M82" s="338" t="s">
        <v>138</v>
      </c>
      <c r="N82" s="339" t="s">
        <v>1284</v>
      </c>
      <c r="O82" s="339" t="s">
        <v>134</v>
      </c>
      <c r="P82" s="339" t="s">
        <v>1368</v>
      </c>
      <c r="Q82" s="28"/>
      <c r="R82" s="29"/>
    </row>
    <row r="83" spans="1:18" s="24" customFormat="1" ht="12.75">
      <c r="A83" s="1">
        <v>42787</v>
      </c>
      <c r="B83" t="s">
        <v>156</v>
      </c>
      <c r="C83" t="s">
        <v>1118</v>
      </c>
      <c r="D83" s="334"/>
      <c r="E83" s="333"/>
      <c r="F83" s="333"/>
      <c r="G83" s="353">
        <v>5849.88</v>
      </c>
      <c r="H83" s="335"/>
      <c r="I83" s="353">
        <v>5849.88</v>
      </c>
      <c r="J83" s="336"/>
      <c r="K83" s="337"/>
      <c r="L83" s="337"/>
      <c r="M83" s="338" t="s">
        <v>138</v>
      </c>
      <c r="N83" s="339" t="s">
        <v>1164</v>
      </c>
      <c r="O83" s="339" t="s">
        <v>134</v>
      </c>
      <c r="P83" s="339" t="s">
        <v>1367</v>
      </c>
      <c r="Q83" s="28"/>
      <c r="R83" s="29"/>
    </row>
    <row r="84" spans="1:18" s="24" customFormat="1" ht="12.75">
      <c r="A84" s="1">
        <v>42787</v>
      </c>
      <c r="B84" t="s">
        <v>156</v>
      </c>
      <c r="C84" t="s">
        <v>813</v>
      </c>
      <c r="D84" s="334"/>
      <c r="E84" s="333"/>
      <c r="F84" s="333"/>
      <c r="G84" s="351">
        <v>5849.88</v>
      </c>
      <c r="H84" s="335"/>
      <c r="I84" s="353">
        <v>5849.88</v>
      </c>
      <c r="J84" s="336"/>
      <c r="K84" s="337"/>
      <c r="L84" s="337"/>
      <c r="M84" s="338" t="s">
        <v>138</v>
      </c>
      <c r="N84" s="339" t="s">
        <v>865</v>
      </c>
      <c r="O84" s="339" t="s">
        <v>134</v>
      </c>
      <c r="P84" s="339" t="s">
        <v>1368</v>
      </c>
      <c r="Q84" s="28"/>
      <c r="R84" s="29"/>
    </row>
    <row r="85" spans="1:18" s="24" customFormat="1" ht="12.75">
      <c r="A85" s="1">
        <v>42788</v>
      </c>
      <c r="B85" t="s">
        <v>156</v>
      </c>
      <c r="C85" s="341" t="s">
        <v>677</v>
      </c>
      <c r="D85" s="334"/>
      <c r="E85" s="333"/>
      <c r="F85" s="333"/>
      <c r="G85" s="353">
        <v>5849.88</v>
      </c>
      <c r="H85" s="335" t="s">
        <v>147</v>
      </c>
      <c r="I85" s="353">
        <v>5849.88</v>
      </c>
      <c r="J85" s="336"/>
      <c r="K85" s="337"/>
      <c r="L85" s="337"/>
      <c r="M85" s="338" t="s">
        <v>138</v>
      </c>
      <c r="N85" s="339" t="s">
        <v>727</v>
      </c>
      <c r="O85" s="339" t="s">
        <v>134</v>
      </c>
      <c r="P85" s="339" t="s">
        <v>1371</v>
      </c>
      <c r="Q85" s="28"/>
      <c r="R85" s="29"/>
    </row>
    <row r="86" spans="1:18" s="24" customFormat="1" ht="12.75">
      <c r="A86" s="1">
        <v>42787</v>
      </c>
      <c r="B86" t="s">
        <v>156</v>
      </c>
      <c r="C86" t="s">
        <v>1230</v>
      </c>
      <c r="D86" s="334"/>
      <c r="E86" s="333"/>
      <c r="F86" s="333"/>
      <c r="G86" s="353">
        <v>6299.96</v>
      </c>
      <c r="H86" s="335"/>
      <c r="I86" s="353">
        <v>6299.96</v>
      </c>
      <c r="J86" s="336"/>
      <c r="K86" s="337"/>
      <c r="L86" s="337"/>
      <c r="M86" s="338" t="s">
        <v>138</v>
      </c>
      <c r="N86" s="339" t="s">
        <v>1351</v>
      </c>
      <c r="O86" s="339" t="s">
        <v>141</v>
      </c>
      <c r="P86" s="339" t="s">
        <v>1367</v>
      </c>
      <c r="Q86" s="28"/>
      <c r="R86" s="29"/>
    </row>
    <row r="87" spans="1:18" s="24" customFormat="1" ht="12.75">
      <c r="A87" s="1">
        <v>42790</v>
      </c>
      <c r="B87" t="s">
        <v>156</v>
      </c>
      <c r="C87" t="s">
        <v>543</v>
      </c>
      <c r="D87" s="334"/>
      <c r="E87" s="333"/>
      <c r="F87" s="333"/>
      <c r="G87" s="353">
        <v>6299.96</v>
      </c>
      <c r="H87" s="335"/>
      <c r="I87" s="353">
        <v>6299.96</v>
      </c>
      <c r="J87" s="336"/>
      <c r="K87" s="337"/>
      <c r="L87" s="337"/>
      <c r="M87" s="338" t="s">
        <v>138</v>
      </c>
      <c r="N87" s="339" t="s">
        <v>580</v>
      </c>
      <c r="O87" s="339" t="s">
        <v>141</v>
      </c>
      <c r="P87" s="339" t="s">
        <v>1376</v>
      </c>
      <c r="Q87" s="28"/>
      <c r="R87" s="29"/>
    </row>
    <row r="88" spans="1:18" s="24" customFormat="1" ht="12.75">
      <c r="A88" s="1">
        <v>42790</v>
      </c>
      <c r="B88" t="s">
        <v>156</v>
      </c>
      <c r="C88" t="s">
        <v>1281</v>
      </c>
      <c r="D88" s="334"/>
      <c r="E88" s="333"/>
      <c r="F88" s="333"/>
      <c r="G88" s="349">
        <v>6299.96</v>
      </c>
      <c r="H88" s="335"/>
      <c r="I88" s="353">
        <v>6299.96</v>
      </c>
      <c r="J88" s="336"/>
      <c r="K88" s="337"/>
      <c r="L88" s="337"/>
      <c r="M88" s="338" t="s">
        <v>138</v>
      </c>
      <c r="N88" s="339" t="s">
        <v>1352</v>
      </c>
      <c r="O88" s="339" t="s">
        <v>141</v>
      </c>
      <c r="P88" s="339" t="s">
        <v>1376</v>
      </c>
      <c r="Q88" s="28"/>
      <c r="R88" s="29"/>
    </row>
    <row r="89" spans="1:18" s="24" customFormat="1" ht="12.75">
      <c r="A89" s="1">
        <v>42789</v>
      </c>
      <c r="B89" t="s">
        <v>156</v>
      </c>
      <c r="C89" t="s">
        <v>945</v>
      </c>
      <c r="D89" s="334"/>
      <c r="E89" s="333"/>
      <c r="F89" s="333"/>
      <c r="G89" s="349">
        <v>6750.04</v>
      </c>
      <c r="H89" s="335"/>
      <c r="I89" s="353">
        <v>6750.04</v>
      </c>
      <c r="J89" s="336"/>
      <c r="K89" s="337"/>
      <c r="L89" s="337"/>
      <c r="M89" s="338" t="s">
        <v>138</v>
      </c>
      <c r="N89" s="339" t="s">
        <v>1007</v>
      </c>
      <c r="O89" s="339" t="s">
        <v>134</v>
      </c>
      <c r="P89" s="339" t="s">
        <v>1373</v>
      </c>
      <c r="Q89" s="28"/>
      <c r="R89" s="29"/>
    </row>
    <row r="90" spans="1:18" s="24" customFormat="1" ht="12.75">
      <c r="A90" s="1">
        <v>42784</v>
      </c>
      <c r="B90" t="s">
        <v>156</v>
      </c>
      <c r="C90" t="s">
        <v>99</v>
      </c>
      <c r="D90" s="334"/>
      <c r="E90" s="333"/>
      <c r="F90" s="333"/>
      <c r="G90" s="353">
        <v>8100.28</v>
      </c>
      <c r="H90" s="335" t="s">
        <v>225</v>
      </c>
      <c r="I90" s="353">
        <v>8100.28</v>
      </c>
      <c r="J90" s="336"/>
      <c r="K90" s="337"/>
      <c r="L90" s="337"/>
      <c r="M90" s="338" t="s">
        <v>138</v>
      </c>
      <c r="N90" s="339" t="s">
        <v>310</v>
      </c>
      <c r="O90" s="339" t="s">
        <v>141</v>
      </c>
      <c r="P90" s="339" t="s">
        <v>1365</v>
      </c>
      <c r="Q90" s="28"/>
      <c r="R90" s="29"/>
    </row>
    <row r="91" spans="1:18" s="24" customFormat="1" ht="12.75">
      <c r="A91" s="1">
        <v>42787</v>
      </c>
      <c r="B91" t="s">
        <v>156</v>
      </c>
      <c r="C91" t="s">
        <v>1222</v>
      </c>
      <c r="D91" s="334"/>
      <c r="E91" s="333"/>
      <c r="F91" s="333"/>
      <c r="G91" s="353">
        <v>8181.48</v>
      </c>
      <c r="H91" s="335"/>
      <c r="I91" s="353">
        <v>8181.48</v>
      </c>
      <c r="J91" s="336"/>
      <c r="K91" s="337"/>
      <c r="L91" s="337"/>
      <c r="M91" s="338" t="s">
        <v>138</v>
      </c>
      <c r="N91" s="339" t="s">
        <v>1353</v>
      </c>
      <c r="O91" s="339" t="s">
        <v>383</v>
      </c>
      <c r="P91" s="339" t="s">
        <v>1367</v>
      </c>
      <c r="Q91" s="28"/>
      <c r="R91" s="29"/>
    </row>
    <row r="92" spans="1:18" s="24" customFormat="1" ht="12.75">
      <c r="A92" s="1">
        <v>42790</v>
      </c>
      <c r="B92" t="s">
        <v>156</v>
      </c>
      <c r="C92" t="s">
        <v>1259</v>
      </c>
      <c r="D92" s="334"/>
      <c r="E92" s="333"/>
      <c r="F92" s="333"/>
      <c r="G92" s="349">
        <v>8181.48</v>
      </c>
      <c r="H92" s="335"/>
      <c r="I92" s="353">
        <v>8181.48</v>
      </c>
      <c r="J92" s="336"/>
      <c r="K92" s="337"/>
      <c r="L92" s="337"/>
      <c r="M92" s="338" t="s">
        <v>138</v>
      </c>
      <c r="N92" s="339" t="s">
        <v>1326</v>
      </c>
      <c r="O92" s="339" t="s">
        <v>383</v>
      </c>
      <c r="P92" s="339" t="s">
        <v>1376</v>
      </c>
      <c r="Q92" s="28"/>
      <c r="R92" s="29"/>
    </row>
    <row r="93" spans="1:18" s="24" customFormat="1" ht="12.75">
      <c r="A93" s="1">
        <v>42789</v>
      </c>
      <c r="B93" t="s">
        <v>156</v>
      </c>
      <c r="C93" t="s">
        <v>1253</v>
      </c>
      <c r="D93" s="334"/>
      <c r="E93" s="333"/>
      <c r="F93" s="333"/>
      <c r="G93" s="349">
        <v>8855.44</v>
      </c>
      <c r="H93" s="335"/>
      <c r="I93" s="353">
        <v>8855.44</v>
      </c>
      <c r="J93" s="336"/>
      <c r="K93" s="337"/>
      <c r="L93" s="337"/>
      <c r="M93" s="338" t="s">
        <v>138</v>
      </c>
      <c r="N93" s="339" t="s">
        <v>1354</v>
      </c>
      <c r="O93" s="339" t="s">
        <v>457</v>
      </c>
      <c r="P93" s="339" t="s">
        <v>1373</v>
      </c>
      <c r="Q93" s="28"/>
      <c r="R93" s="29"/>
    </row>
    <row r="94" spans="1:18" s="24" customFormat="1" ht="12.75">
      <c r="A94" s="1">
        <v>42784</v>
      </c>
      <c r="B94" t="s">
        <v>156</v>
      </c>
      <c r="C94" t="s">
        <v>525</v>
      </c>
      <c r="D94" s="334"/>
      <c r="E94" s="333"/>
      <c r="F94" s="333"/>
      <c r="G94" s="353">
        <v>9000.44</v>
      </c>
      <c r="H94" s="335" t="s">
        <v>133</v>
      </c>
      <c r="I94" s="353">
        <v>9000.44</v>
      </c>
      <c r="J94" s="336"/>
      <c r="K94" s="337"/>
      <c r="L94" s="337"/>
      <c r="M94" s="338" t="s">
        <v>138</v>
      </c>
      <c r="N94" s="339" t="s">
        <v>586</v>
      </c>
      <c r="O94" s="339" t="s">
        <v>136</v>
      </c>
      <c r="P94" s="339" t="s">
        <v>1365</v>
      </c>
      <c r="Q94" s="28"/>
      <c r="R94" s="29"/>
    </row>
    <row r="95" spans="1:18" s="24" customFormat="1" ht="12.75">
      <c r="A95" s="1">
        <v>42784</v>
      </c>
      <c r="B95" t="s">
        <v>156</v>
      </c>
      <c r="C95" t="s">
        <v>937</v>
      </c>
      <c r="D95" s="334"/>
      <c r="E95" s="333"/>
      <c r="F95" s="333"/>
      <c r="G95" s="351">
        <v>9000.44</v>
      </c>
      <c r="H95" s="335"/>
      <c r="I95" s="353">
        <v>9000.44</v>
      </c>
      <c r="J95" s="336"/>
      <c r="K95" s="337"/>
      <c r="L95" s="337"/>
      <c r="M95" s="338" t="s">
        <v>138</v>
      </c>
      <c r="N95" s="339" t="s">
        <v>999</v>
      </c>
      <c r="O95" s="339" t="s">
        <v>136</v>
      </c>
      <c r="P95" s="339" t="s">
        <v>1365</v>
      </c>
      <c r="Q95" s="28"/>
      <c r="R95" s="29"/>
    </row>
    <row r="96" spans="1:18" s="24" customFormat="1" ht="12.75">
      <c r="A96" s="1">
        <v>42784</v>
      </c>
      <c r="B96" t="s">
        <v>156</v>
      </c>
      <c r="C96" t="s">
        <v>1210</v>
      </c>
      <c r="D96" s="334"/>
      <c r="E96" s="333"/>
      <c r="F96" s="333"/>
      <c r="G96" s="351">
        <v>9000.44</v>
      </c>
      <c r="H96" s="335"/>
      <c r="I96" s="353">
        <v>9000.44</v>
      </c>
      <c r="J96" s="336"/>
      <c r="K96" s="337"/>
      <c r="L96" s="337"/>
      <c r="M96" s="338" t="s">
        <v>138</v>
      </c>
      <c r="N96" s="339" t="s">
        <v>1355</v>
      </c>
      <c r="O96" s="339" t="s">
        <v>136</v>
      </c>
      <c r="P96" s="339" t="s">
        <v>1365</v>
      </c>
      <c r="Q96" s="28"/>
      <c r="R96" s="29"/>
    </row>
    <row r="97" spans="1:18" s="24" customFormat="1" ht="12.75">
      <c r="A97" s="1">
        <v>42784</v>
      </c>
      <c r="B97" t="s">
        <v>156</v>
      </c>
      <c r="C97" t="s">
        <v>627</v>
      </c>
      <c r="D97" s="334"/>
      <c r="E97" s="333"/>
      <c r="F97" s="333"/>
      <c r="G97" s="353">
        <v>9000.44</v>
      </c>
      <c r="H97" s="335" t="s">
        <v>139</v>
      </c>
      <c r="I97" s="353">
        <v>9000.44</v>
      </c>
      <c r="J97" s="336"/>
      <c r="K97" s="337"/>
      <c r="L97" s="337"/>
      <c r="M97" s="338" t="s">
        <v>138</v>
      </c>
      <c r="N97" s="339" t="s">
        <v>703</v>
      </c>
      <c r="O97" s="339" t="s">
        <v>136</v>
      </c>
      <c r="P97" s="339" t="s">
        <v>1365</v>
      </c>
      <c r="Q97" s="28"/>
      <c r="R97" s="29"/>
    </row>
    <row r="98" spans="1:18" s="24" customFormat="1" ht="12.75">
      <c r="A98" s="1">
        <v>42784</v>
      </c>
      <c r="B98" t="s">
        <v>156</v>
      </c>
      <c r="C98" t="s">
        <v>1213</v>
      </c>
      <c r="D98" s="334"/>
      <c r="E98" s="333"/>
      <c r="F98" s="333"/>
      <c r="G98" s="351">
        <v>9000.44</v>
      </c>
      <c r="H98" s="335"/>
      <c r="I98" s="353">
        <v>9000.44</v>
      </c>
      <c r="J98" s="336"/>
      <c r="K98" s="337"/>
      <c r="L98" s="337"/>
      <c r="M98" s="338" t="s">
        <v>138</v>
      </c>
      <c r="N98" s="339" t="s">
        <v>1356</v>
      </c>
      <c r="O98" s="339" t="s">
        <v>136</v>
      </c>
      <c r="P98" s="339" t="s">
        <v>1365</v>
      </c>
      <c r="Q98" s="28"/>
      <c r="R98" s="29"/>
    </row>
    <row r="99" spans="1:18" s="24" customFormat="1" ht="12.75">
      <c r="A99" s="1">
        <v>42784</v>
      </c>
      <c r="B99" t="s">
        <v>156</v>
      </c>
      <c r="C99" t="s">
        <v>1090</v>
      </c>
      <c r="D99" s="334"/>
      <c r="E99" s="333"/>
      <c r="F99" s="333"/>
      <c r="G99" s="353">
        <v>9000.44</v>
      </c>
      <c r="H99" s="335" t="s">
        <v>135</v>
      </c>
      <c r="I99" s="353">
        <v>9000.44</v>
      </c>
      <c r="J99" s="336"/>
      <c r="K99" s="337"/>
      <c r="L99" s="337"/>
      <c r="M99" s="338" t="s">
        <v>138</v>
      </c>
      <c r="N99" s="339" t="s">
        <v>1176</v>
      </c>
      <c r="O99" s="339" t="s">
        <v>136</v>
      </c>
      <c r="P99" s="339" t="s">
        <v>1365</v>
      </c>
      <c r="Q99" s="28"/>
      <c r="R99" s="29"/>
    </row>
    <row r="100" spans="1:18" s="24" customFormat="1" ht="12.75">
      <c r="A100" s="1">
        <v>42784</v>
      </c>
      <c r="B100" t="s">
        <v>156</v>
      </c>
      <c r="C100" t="s">
        <v>939</v>
      </c>
      <c r="D100" s="334"/>
      <c r="E100" s="333"/>
      <c r="F100" s="333"/>
      <c r="G100" s="353">
        <v>9000.44</v>
      </c>
      <c r="H100" s="335" t="s">
        <v>137</v>
      </c>
      <c r="I100" s="353">
        <v>9000.44</v>
      </c>
      <c r="J100" s="336"/>
      <c r="K100" s="337"/>
      <c r="L100" s="337"/>
      <c r="M100" s="338" t="s">
        <v>138</v>
      </c>
      <c r="N100" s="339" t="s">
        <v>1001</v>
      </c>
      <c r="O100" s="339" t="s">
        <v>136</v>
      </c>
      <c r="P100" s="339" t="s">
        <v>1365</v>
      </c>
      <c r="Q100" s="28"/>
      <c r="R100" s="29"/>
    </row>
    <row r="101" spans="1:18" s="24" customFormat="1" ht="12.75">
      <c r="A101" s="1">
        <v>42787</v>
      </c>
      <c r="B101" t="s">
        <v>156</v>
      </c>
      <c r="C101" t="s">
        <v>774</v>
      </c>
      <c r="D101" s="334"/>
      <c r="E101" s="333"/>
      <c r="F101" s="333"/>
      <c r="G101" s="349">
        <v>9000.44</v>
      </c>
      <c r="H101" s="335"/>
      <c r="I101" s="353">
        <v>9000.44</v>
      </c>
      <c r="J101" s="336"/>
      <c r="K101" s="337"/>
      <c r="L101" s="337"/>
      <c r="M101" s="338" t="s">
        <v>138</v>
      </c>
      <c r="N101" s="339" t="s">
        <v>836</v>
      </c>
      <c r="O101" s="339" t="s">
        <v>136</v>
      </c>
      <c r="P101" s="339" t="s">
        <v>1367</v>
      </c>
      <c r="Q101" s="28"/>
      <c r="R101" s="29"/>
    </row>
    <row r="102" spans="1:18" s="24" customFormat="1" ht="12.75">
      <c r="A102" s="1">
        <v>42787</v>
      </c>
      <c r="B102" t="s">
        <v>156</v>
      </c>
      <c r="C102" t="s">
        <v>941</v>
      </c>
      <c r="D102" s="334"/>
      <c r="E102" s="333"/>
      <c r="F102" s="333"/>
      <c r="G102" s="353">
        <v>9000.44</v>
      </c>
      <c r="H102" s="335"/>
      <c r="I102" s="353">
        <v>9000.44</v>
      </c>
      <c r="J102" s="336"/>
      <c r="K102" s="337"/>
      <c r="L102" s="337"/>
      <c r="M102" s="338" t="s">
        <v>138</v>
      </c>
      <c r="N102" s="339" t="s">
        <v>1003</v>
      </c>
      <c r="O102" s="339" t="s">
        <v>136</v>
      </c>
      <c r="P102" s="339" t="s">
        <v>1367</v>
      </c>
      <c r="Q102" s="28"/>
      <c r="R102" s="29"/>
    </row>
    <row r="103" spans="1:18" s="24" customFormat="1" ht="12.75">
      <c r="A103" s="1">
        <v>42787</v>
      </c>
      <c r="B103" t="s">
        <v>156</v>
      </c>
      <c r="C103" t="s">
        <v>1219</v>
      </c>
      <c r="D103" s="334"/>
      <c r="E103" s="333"/>
      <c r="F103" s="333"/>
      <c r="G103" s="349">
        <v>9000.44</v>
      </c>
      <c r="H103" s="335"/>
      <c r="I103" s="353">
        <v>9000.44</v>
      </c>
      <c r="J103" s="336"/>
      <c r="K103" s="337"/>
      <c r="L103" s="337"/>
      <c r="M103" s="338" t="s">
        <v>138</v>
      </c>
      <c r="N103" s="339" t="s">
        <v>1357</v>
      </c>
      <c r="O103" s="339" t="s">
        <v>136</v>
      </c>
      <c r="P103" s="339" t="s">
        <v>1367</v>
      </c>
      <c r="Q103" s="28"/>
      <c r="R103" s="29"/>
    </row>
    <row r="104" spans="1:18" s="24" customFormat="1" ht="12.75">
      <c r="A104" s="1">
        <v>42787</v>
      </c>
      <c r="B104" t="s">
        <v>156</v>
      </c>
      <c r="C104" t="s">
        <v>62</v>
      </c>
      <c r="D104" s="334"/>
      <c r="E104" s="333"/>
      <c r="F104" s="333"/>
      <c r="G104" s="349">
        <v>9000.44</v>
      </c>
      <c r="H104" s="335" t="s">
        <v>142</v>
      </c>
      <c r="I104" s="353">
        <v>9000.44</v>
      </c>
      <c r="J104" s="336"/>
      <c r="K104" s="337"/>
      <c r="L104" s="337"/>
      <c r="M104" s="338" t="s">
        <v>138</v>
      </c>
      <c r="N104" s="339" t="s">
        <v>276</v>
      </c>
      <c r="O104" s="339" t="s">
        <v>136</v>
      </c>
      <c r="P104" s="339" t="s">
        <v>1367</v>
      </c>
      <c r="Q104" s="28"/>
      <c r="R104" s="29"/>
    </row>
    <row r="105" spans="1:18" s="24" customFormat="1" ht="12.75">
      <c r="A105" s="1">
        <v>42787</v>
      </c>
      <c r="B105" t="s">
        <v>156</v>
      </c>
      <c r="C105" t="s">
        <v>1204</v>
      </c>
      <c r="D105" s="334"/>
      <c r="E105" s="333"/>
      <c r="F105" s="333"/>
      <c r="G105" s="353">
        <v>9000.44</v>
      </c>
      <c r="H105" s="335" t="s">
        <v>146</v>
      </c>
      <c r="I105" s="353">
        <v>9000.44</v>
      </c>
      <c r="J105" s="336"/>
      <c r="K105" s="337"/>
      <c r="L105" s="337"/>
      <c r="M105" s="338" t="s">
        <v>138</v>
      </c>
      <c r="N105" s="339" t="s">
        <v>1287</v>
      </c>
      <c r="O105" s="339" t="s">
        <v>136</v>
      </c>
      <c r="P105" s="339" t="s">
        <v>1367</v>
      </c>
      <c r="Q105" s="28"/>
      <c r="R105" s="29"/>
    </row>
    <row r="106" spans="1:18" s="24" customFormat="1" ht="12.75">
      <c r="A106" s="1">
        <v>42787</v>
      </c>
      <c r="B106" t="s">
        <v>156</v>
      </c>
      <c r="C106" t="s">
        <v>627</v>
      </c>
      <c r="D106" s="334"/>
      <c r="E106" s="333"/>
      <c r="F106" s="333"/>
      <c r="G106" s="353">
        <v>9000.44</v>
      </c>
      <c r="H106" s="335" t="s">
        <v>139</v>
      </c>
      <c r="I106" s="353">
        <v>9000.44</v>
      </c>
      <c r="J106" s="336"/>
      <c r="K106" s="337"/>
      <c r="L106" s="337"/>
      <c r="M106" s="338" t="s">
        <v>138</v>
      </c>
      <c r="N106" s="339" t="s">
        <v>703</v>
      </c>
      <c r="O106" s="339" t="s">
        <v>136</v>
      </c>
      <c r="P106" s="339" t="s">
        <v>1367</v>
      </c>
      <c r="Q106" s="28"/>
      <c r="R106" s="29"/>
    </row>
    <row r="107" spans="1:18" s="24" customFormat="1" ht="12.75">
      <c r="A107" s="1">
        <v>42787</v>
      </c>
      <c r="B107" t="s">
        <v>156</v>
      </c>
      <c r="C107" t="s">
        <v>935</v>
      </c>
      <c r="D107" s="334"/>
      <c r="E107" s="333"/>
      <c r="F107" s="333"/>
      <c r="G107" s="353">
        <v>9000.44</v>
      </c>
      <c r="H107" s="335" t="s">
        <v>140</v>
      </c>
      <c r="I107" s="353">
        <v>9000.44</v>
      </c>
      <c r="J107" s="336"/>
      <c r="K107" s="337"/>
      <c r="L107" s="337"/>
      <c r="M107" s="338" t="s">
        <v>138</v>
      </c>
      <c r="N107" s="339" t="s">
        <v>997</v>
      </c>
      <c r="O107" s="339" t="s">
        <v>136</v>
      </c>
      <c r="P107" s="339" t="s">
        <v>1367</v>
      </c>
      <c r="Q107" s="28"/>
      <c r="R107" s="29"/>
    </row>
    <row r="108" spans="1:18" s="24" customFormat="1" ht="12.75">
      <c r="A108" s="1">
        <v>42788</v>
      </c>
      <c r="B108" t="s">
        <v>156</v>
      </c>
      <c r="C108" t="s">
        <v>82</v>
      </c>
      <c r="D108" s="334"/>
      <c r="E108" s="333"/>
      <c r="F108" s="333"/>
      <c r="G108" s="353">
        <v>9000.44</v>
      </c>
      <c r="H108" s="335" t="s">
        <v>224</v>
      </c>
      <c r="I108" s="353">
        <v>9000.44</v>
      </c>
      <c r="J108" s="336"/>
      <c r="K108" s="337"/>
      <c r="L108" s="337"/>
      <c r="M108" s="338" t="s">
        <v>138</v>
      </c>
      <c r="N108" s="339" t="s">
        <v>295</v>
      </c>
      <c r="O108" s="339" t="s">
        <v>136</v>
      </c>
      <c r="P108" s="339" t="s">
        <v>1370</v>
      </c>
      <c r="Q108" s="28"/>
      <c r="R108" s="29"/>
    </row>
    <row r="109" spans="1:18" s="24" customFormat="1" ht="12.75">
      <c r="A109" s="1">
        <v>42788</v>
      </c>
      <c r="B109" t="s">
        <v>156</v>
      </c>
      <c r="C109" s="341" t="s">
        <v>1239</v>
      </c>
      <c r="D109" s="334"/>
      <c r="E109" s="333"/>
      <c r="F109" s="333"/>
      <c r="G109" s="349">
        <v>9000.44</v>
      </c>
      <c r="H109" s="335"/>
      <c r="I109" s="2">
        <v>9000.44</v>
      </c>
      <c r="J109" s="336"/>
      <c r="K109" s="337"/>
      <c r="L109" s="337"/>
      <c r="M109" s="338" t="s">
        <v>138</v>
      </c>
      <c r="N109" s="339" t="s">
        <v>1358</v>
      </c>
      <c r="O109" s="339" t="s">
        <v>136</v>
      </c>
      <c r="P109" s="339" t="s">
        <v>1371</v>
      </c>
      <c r="Q109" s="28"/>
      <c r="R109" s="29"/>
    </row>
    <row r="110" spans="1:18" s="24" customFormat="1" ht="12.75">
      <c r="A110" s="1">
        <v>42789</v>
      </c>
      <c r="B110" t="s">
        <v>156</v>
      </c>
      <c r="C110" t="s">
        <v>1251</v>
      </c>
      <c r="D110" s="334"/>
      <c r="E110" s="333"/>
      <c r="F110" s="333"/>
      <c r="G110" s="349">
        <v>9000.44</v>
      </c>
      <c r="H110" s="335"/>
      <c r="I110" s="353">
        <v>9000.44</v>
      </c>
      <c r="J110" s="336"/>
      <c r="K110" s="337"/>
      <c r="L110" s="337"/>
      <c r="M110" s="338" t="s">
        <v>138</v>
      </c>
      <c r="N110" s="339" t="s">
        <v>1359</v>
      </c>
      <c r="O110" s="339" t="s">
        <v>136</v>
      </c>
      <c r="P110" s="339" t="s">
        <v>1373</v>
      </c>
      <c r="Q110" s="28"/>
      <c r="R110" s="29"/>
    </row>
    <row r="111" spans="1:18" s="24" customFormat="1" ht="12.75">
      <c r="A111" s="1">
        <v>42789</v>
      </c>
      <c r="B111" t="s">
        <v>156</v>
      </c>
      <c r="C111" t="s">
        <v>1252</v>
      </c>
      <c r="D111" s="334"/>
      <c r="E111" s="333"/>
      <c r="F111" s="333"/>
      <c r="G111" s="349">
        <v>9000.44</v>
      </c>
      <c r="H111" s="335"/>
      <c r="I111" s="353">
        <v>9000.44</v>
      </c>
      <c r="J111" s="336"/>
      <c r="K111" s="337"/>
      <c r="L111" s="337"/>
      <c r="M111" s="338" t="s">
        <v>138</v>
      </c>
      <c r="N111" s="339" t="s">
        <v>1360</v>
      </c>
      <c r="O111" s="339" t="s">
        <v>136</v>
      </c>
      <c r="P111" s="339" t="s">
        <v>1373</v>
      </c>
      <c r="Q111" s="28"/>
      <c r="R111" s="29"/>
    </row>
    <row r="112" spans="1:18" s="24" customFormat="1" ht="12.75">
      <c r="A112" s="1">
        <v>42789</v>
      </c>
      <c r="B112" t="s">
        <v>156</v>
      </c>
      <c r="C112" t="s">
        <v>1204</v>
      </c>
      <c r="D112" s="334"/>
      <c r="E112" s="333"/>
      <c r="F112" s="333"/>
      <c r="G112" s="353">
        <v>9000.44</v>
      </c>
      <c r="H112" s="335" t="s">
        <v>146</v>
      </c>
      <c r="I112" s="353">
        <v>9000.44</v>
      </c>
      <c r="J112" s="336"/>
      <c r="K112" s="337"/>
      <c r="L112" s="337"/>
      <c r="M112" s="338" t="s">
        <v>138</v>
      </c>
      <c r="N112" s="339" t="s">
        <v>1287</v>
      </c>
      <c r="O112" s="339" t="s">
        <v>136</v>
      </c>
      <c r="P112" s="339" t="s">
        <v>1373</v>
      </c>
      <c r="Q112" s="28"/>
      <c r="R112" s="29"/>
    </row>
    <row r="113" spans="1:18" s="24" customFormat="1" ht="12.75">
      <c r="A113" s="1">
        <v>42789</v>
      </c>
      <c r="B113" t="s">
        <v>156</v>
      </c>
      <c r="C113" t="s">
        <v>1225</v>
      </c>
      <c r="D113" s="334"/>
      <c r="E113" s="333"/>
      <c r="F113" s="333"/>
      <c r="G113" s="349">
        <v>9000.44</v>
      </c>
      <c r="H113" s="335"/>
      <c r="I113" s="353">
        <v>9000.44</v>
      </c>
      <c r="J113" s="336"/>
      <c r="K113" s="337"/>
      <c r="L113" s="337"/>
      <c r="M113" s="338" t="s">
        <v>138</v>
      </c>
      <c r="N113" s="339" t="s">
        <v>1302</v>
      </c>
      <c r="O113" s="339" t="s">
        <v>136</v>
      </c>
      <c r="P113" s="339" t="s">
        <v>1373</v>
      </c>
      <c r="Q113" s="28"/>
      <c r="R113" s="29"/>
    </row>
    <row r="114" spans="1:18" s="24" customFormat="1" ht="12.75">
      <c r="A114" s="1">
        <v>42790</v>
      </c>
      <c r="B114" t="s">
        <v>156</v>
      </c>
      <c r="C114" t="s">
        <v>64</v>
      </c>
      <c r="D114" s="334"/>
      <c r="E114" s="333"/>
      <c r="F114" s="333"/>
      <c r="G114" s="349">
        <v>9000.44</v>
      </c>
      <c r="H114" s="335"/>
      <c r="I114" s="353">
        <v>9000.44</v>
      </c>
      <c r="J114" s="336"/>
      <c r="K114" s="337"/>
      <c r="L114" s="337"/>
      <c r="M114" s="338" t="s">
        <v>138</v>
      </c>
      <c r="N114" s="339" t="s">
        <v>278</v>
      </c>
      <c r="O114" s="339" t="s">
        <v>136</v>
      </c>
      <c r="P114" s="339" t="s">
        <v>1376</v>
      </c>
      <c r="Q114" s="28"/>
      <c r="R114" s="29"/>
    </row>
    <row r="115" spans="1:18" s="24" customFormat="1" ht="12.75">
      <c r="A115" s="1">
        <v>42790</v>
      </c>
      <c r="B115" t="s">
        <v>156</v>
      </c>
      <c r="C115" t="s">
        <v>1204</v>
      </c>
      <c r="D115" s="334"/>
      <c r="E115" s="333"/>
      <c r="F115" s="333"/>
      <c r="G115" s="349">
        <v>9000.44</v>
      </c>
      <c r="H115" s="335" t="s">
        <v>146</v>
      </c>
      <c r="I115" s="353">
        <v>9000.44</v>
      </c>
      <c r="J115" s="336"/>
      <c r="K115" s="337"/>
      <c r="L115" s="337"/>
      <c r="M115" s="338" t="s">
        <v>138</v>
      </c>
      <c r="N115" s="339" t="s">
        <v>1287</v>
      </c>
      <c r="O115" s="339" t="s">
        <v>136</v>
      </c>
      <c r="P115" s="339" t="s">
        <v>1376</v>
      </c>
      <c r="Q115" s="28"/>
      <c r="R115" s="29"/>
    </row>
    <row r="116" spans="1:18" s="24" customFormat="1" ht="12.75">
      <c r="A116" s="1">
        <v>42790</v>
      </c>
      <c r="B116" t="s">
        <v>156</v>
      </c>
      <c r="C116" t="s">
        <v>624</v>
      </c>
      <c r="D116" s="334"/>
      <c r="E116" s="333"/>
      <c r="F116" s="333"/>
      <c r="G116" s="349">
        <v>11699.76</v>
      </c>
      <c r="H116" s="335"/>
      <c r="I116" s="353">
        <v>11699.76</v>
      </c>
      <c r="J116" s="336"/>
      <c r="K116" s="337"/>
      <c r="L116" s="337"/>
      <c r="M116" s="338" t="s">
        <v>138</v>
      </c>
      <c r="N116" s="339" t="s">
        <v>688</v>
      </c>
      <c r="O116" s="339" t="s">
        <v>134</v>
      </c>
      <c r="P116" s="339" t="s">
        <v>1376</v>
      </c>
      <c r="Q116" s="28"/>
      <c r="R116" s="29"/>
    </row>
    <row r="117" spans="1:18" s="24" customFormat="1" ht="12.75">
      <c r="A117" s="1">
        <v>42788</v>
      </c>
      <c r="B117" t="s">
        <v>156</v>
      </c>
      <c r="C117" t="s">
        <v>1203</v>
      </c>
      <c r="D117" s="334"/>
      <c r="E117" s="333"/>
      <c r="F117" s="333"/>
      <c r="G117" s="353">
        <v>11999.04</v>
      </c>
      <c r="H117" s="335" t="s">
        <v>144</v>
      </c>
      <c r="I117" s="353">
        <v>11999.04</v>
      </c>
      <c r="J117" s="336"/>
      <c r="K117" s="337"/>
      <c r="L117" s="337"/>
      <c r="M117" s="338" t="s">
        <v>138</v>
      </c>
      <c r="N117" s="339" t="s">
        <v>1285</v>
      </c>
      <c r="O117" s="339" t="s">
        <v>134</v>
      </c>
      <c r="P117" s="339" t="s">
        <v>1370</v>
      </c>
      <c r="Q117" s="28"/>
      <c r="R117" s="29"/>
    </row>
    <row r="118" spans="1:18" s="24" customFormat="1" ht="12.75">
      <c r="A118" s="1">
        <v>42789</v>
      </c>
      <c r="B118" t="s">
        <v>156</v>
      </c>
      <c r="C118" t="s">
        <v>1255</v>
      </c>
      <c r="D118" s="334"/>
      <c r="E118" s="333"/>
      <c r="F118" s="333"/>
      <c r="G118" s="349">
        <v>11999.04</v>
      </c>
      <c r="H118" s="335"/>
      <c r="I118" s="353">
        <v>11999.04</v>
      </c>
      <c r="J118" s="336"/>
      <c r="K118" s="337"/>
      <c r="L118" s="337"/>
      <c r="M118" s="338" t="s">
        <v>138</v>
      </c>
      <c r="N118" s="339" t="s">
        <v>1361</v>
      </c>
      <c r="O118" s="339" t="s">
        <v>134</v>
      </c>
      <c r="P118" s="339" t="s">
        <v>1373</v>
      </c>
      <c r="Q118" s="28"/>
      <c r="R118" s="29"/>
    </row>
    <row r="119" spans="1:18" s="24" customFormat="1" ht="12.75">
      <c r="A119" s="1">
        <v>42789</v>
      </c>
      <c r="B119" t="s">
        <v>156</v>
      </c>
      <c r="C119" t="s">
        <v>1081</v>
      </c>
      <c r="D119" s="334"/>
      <c r="E119" s="333"/>
      <c r="F119" s="333"/>
      <c r="G119" s="349">
        <v>17405.8</v>
      </c>
      <c r="H119" s="335" t="s">
        <v>145</v>
      </c>
      <c r="I119" s="353">
        <v>17405.8</v>
      </c>
      <c r="J119" s="336"/>
      <c r="K119" s="337"/>
      <c r="L119" s="337"/>
      <c r="M119" s="338" t="s">
        <v>138</v>
      </c>
      <c r="N119" s="339" t="s">
        <v>1286</v>
      </c>
      <c r="O119" s="339" t="s">
        <v>298</v>
      </c>
      <c r="P119" s="339" t="s">
        <v>1373</v>
      </c>
      <c r="Q119" s="28"/>
      <c r="R119" s="29"/>
    </row>
    <row r="120" spans="1:18" s="24" customFormat="1" ht="12.75">
      <c r="A120" s="1">
        <v>42788</v>
      </c>
      <c r="B120" t="s">
        <v>156</v>
      </c>
      <c r="C120" t="s">
        <v>772</v>
      </c>
      <c r="D120" s="334"/>
      <c r="E120" s="333"/>
      <c r="F120" s="333"/>
      <c r="G120" s="349">
        <v>27523.32</v>
      </c>
      <c r="H120" s="335"/>
      <c r="I120" s="353">
        <v>27523.32</v>
      </c>
      <c r="J120" s="336"/>
      <c r="K120" s="337"/>
      <c r="L120" s="337"/>
      <c r="M120" s="338" t="s">
        <v>138</v>
      </c>
      <c r="N120" s="339" t="s">
        <v>835</v>
      </c>
      <c r="O120" s="339" t="s">
        <v>383</v>
      </c>
      <c r="P120" s="339" t="s">
        <v>1370</v>
      </c>
      <c r="Q120" s="28"/>
      <c r="R120" s="29"/>
    </row>
    <row r="121" spans="1:18" s="24" customFormat="1" ht="12.75">
      <c r="A121" s="1">
        <v>42788</v>
      </c>
      <c r="B121" t="s">
        <v>156</v>
      </c>
      <c r="C121" s="341" t="s">
        <v>1246</v>
      </c>
      <c r="D121" s="334"/>
      <c r="E121" s="333"/>
      <c r="F121" s="333"/>
      <c r="G121" s="349">
        <v>29991.8</v>
      </c>
      <c r="H121" s="335"/>
      <c r="I121" s="2">
        <v>29991.8</v>
      </c>
      <c r="J121" s="336"/>
      <c r="K121" s="337"/>
      <c r="L121" s="337"/>
      <c r="M121" s="338" t="s">
        <v>138</v>
      </c>
      <c r="N121" s="339" t="s">
        <v>1362</v>
      </c>
      <c r="O121" s="339" t="s">
        <v>390</v>
      </c>
      <c r="P121" s="339" t="s">
        <v>1371</v>
      </c>
      <c r="Q121" s="28"/>
      <c r="R121" s="29"/>
    </row>
    <row r="122" spans="1:18" s="24" customFormat="1" ht="12.75">
      <c r="A122" s="1">
        <v>42784</v>
      </c>
      <c r="B122" t="s">
        <v>156</v>
      </c>
      <c r="C122" t="s">
        <v>1206</v>
      </c>
      <c r="D122" s="334"/>
      <c r="E122" s="333"/>
      <c r="F122" s="333"/>
      <c r="G122" s="353">
        <v>40660.32</v>
      </c>
      <c r="H122" s="335"/>
      <c r="I122" s="353">
        <v>40660.32</v>
      </c>
      <c r="J122" s="336"/>
      <c r="K122" s="337"/>
      <c r="L122" s="337"/>
      <c r="M122" s="338" t="s">
        <v>138</v>
      </c>
      <c r="N122" s="339" t="s">
        <v>1363</v>
      </c>
      <c r="O122" s="339" t="s">
        <v>1364</v>
      </c>
      <c r="P122" s="339" t="s">
        <v>1365</v>
      </c>
      <c r="Q122" s="28"/>
      <c r="R122" s="29"/>
    </row>
    <row r="123" spans="1:18" s="24" customFormat="1" ht="12.75">
      <c r="A123" s="418"/>
      <c r="B123" s="341"/>
      <c r="C123" s="341"/>
      <c r="D123" s="334"/>
      <c r="E123" s="333"/>
      <c r="F123" s="333"/>
      <c r="G123" s="353"/>
      <c r="H123" s="335"/>
      <c r="I123" s="334"/>
      <c r="J123" s="336"/>
      <c r="K123" s="337"/>
      <c r="L123" s="337"/>
      <c r="M123" s="338"/>
      <c r="N123" s="339"/>
      <c r="O123" s="339"/>
      <c r="P123" s="339"/>
      <c r="Q123" s="28"/>
      <c r="R123" s="29"/>
    </row>
    <row r="124" spans="1:18" s="24" customFormat="1" ht="12.75">
      <c r="A124" s="418"/>
      <c r="B124" s="341"/>
      <c r="C124" s="341"/>
      <c r="D124" s="334"/>
      <c r="E124" s="333"/>
      <c r="F124" s="333"/>
      <c r="G124" s="353"/>
      <c r="H124" s="335"/>
      <c r="I124" s="334"/>
      <c r="J124" s="336"/>
      <c r="K124" s="337"/>
      <c r="L124" s="337"/>
      <c r="M124" s="338"/>
      <c r="N124" s="339"/>
      <c r="O124" s="339"/>
      <c r="P124" s="339"/>
      <c r="Q124" s="28"/>
      <c r="R124" s="29"/>
    </row>
    <row r="125" spans="1:18" s="24" customFormat="1" ht="12.75">
      <c r="A125" s="442"/>
      <c r="B125" s="443"/>
      <c r="C125" s="443"/>
      <c r="D125" s="334"/>
      <c r="E125" s="333"/>
      <c r="F125" s="333"/>
      <c r="G125" s="379"/>
      <c r="H125" s="335"/>
      <c r="I125" s="334"/>
      <c r="J125" s="336"/>
      <c r="K125" s="337"/>
      <c r="L125" s="337"/>
      <c r="M125" s="338"/>
      <c r="N125" s="339"/>
      <c r="O125" s="339"/>
      <c r="P125" s="339"/>
      <c r="Q125" s="28"/>
      <c r="R125" s="29"/>
    </row>
    <row r="126" spans="1:18" s="24" customFormat="1" ht="12.75">
      <c r="A126" s="442"/>
      <c r="B126" s="443"/>
      <c r="C126" s="443"/>
      <c r="D126" s="334"/>
      <c r="E126" s="333"/>
      <c r="F126" s="333"/>
      <c r="G126" s="379"/>
      <c r="H126" s="335"/>
      <c r="I126" s="334"/>
      <c r="J126" s="340"/>
      <c r="K126" s="337"/>
      <c r="L126" s="337"/>
      <c r="M126" s="338"/>
      <c r="N126" s="339"/>
      <c r="O126" s="339"/>
      <c r="P126" s="339"/>
      <c r="Q126" s="28"/>
      <c r="R126" s="29"/>
    </row>
    <row r="127" spans="1:18" s="24" customFormat="1" ht="12.75">
      <c r="A127" s="418"/>
      <c r="B127" s="341"/>
      <c r="C127" s="341"/>
      <c r="D127" s="334"/>
      <c r="E127" s="333"/>
      <c r="F127" s="333"/>
      <c r="G127" s="353"/>
      <c r="H127" s="335"/>
      <c r="I127" s="334"/>
      <c r="J127" s="340"/>
      <c r="K127" s="337"/>
      <c r="L127" s="337"/>
      <c r="M127" s="338"/>
      <c r="N127" s="339"/>
      <c r="O127" s="339"/>
      <c r="P127" s="339"/>
      <c r="Q127" s="28"/>
      <c r="R127" s="29"/>
    </row>
    <row r="128" spans="1:18" s="24" customFormat="1" ht="13.5" thickBot="1">
      <c r="A128" s="148"/>
      <c r="B128" s="140"/>
      <c r="C128" s="140"/>
      <c r="D128" s="142"/>
      <c r="E128" s="146"/>
      <c r="F128" s="146"/>
      <c r="G128" s="141"/>
      <c r="H128" s="13"/>
      <c r="I128" s="141"/>
      <c r="J128" s="142"/>
      <c r="K128" s="25"/>
      <c r="L128" s="25"/>
      <c r="M128" s="26"/>
      <c r="N128" s="27"/>
      <c r="O128" s="27"/>
      <c r="P128" s="27"/>
      <c r="Q128" s="28"/>
      <c r="R128" s="29"/>
    </row>
    <row r="129" spans="1:15" ht="12.75" thickBot="1">
      <c r="D129" s="72">
        <f>SUM(D5:D128)</f>
        <v>0</v>
      </c>
      <c r="G129" s="72">
        <f>SUM(G5:G128)</f>
        <v>350671.48000000027</v>
      </c>
      <c r="I129" s="72">
        <f>SUM(I5:I128)</f>
        <v>276199.48000000004</v>
      </c>
      <c r="J129" s="72">
        <f>SUM(J5:J128)</f>
        <v>74471.999999999913</v>
      </c>
      <c r="K129" s="36"/>
      <c r="N129" s="37" t="s">
        <v>223</v>
      </c>
      <c r="O129" s="38">
        <f>SUM(I129:K129)</f>
        <v>350671.48</v>
      </c>
    </row>
    <row r="130" spans="1:15" ht="12.75">
      <c r="A130" s="50"/>
      <c r="B130" s="51"/>
      <c r="C130" s="51"/>
      <c r="G130" s="6"/>
    </row>
    <row r="131" spans="1:15">
      <c r="G131" s="36"/>
    </row>
  </sheetData>
  <autoFilter ref="A4:R129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>
    <tabColor indexed="29"/>
  </sheetPr>
  <dimension ref="A1:O315"/>
  <sheetViews>
    <sheetView topLeftCell="A22" workbookViewId="0">
      <selection activeCell="B50" sqref="B50"/>
    </sheetView>
  </sheetViews>
  <sheetFormatPr baseColWidth="10" defaultRowHeight="14.25"/>
  <cols>
    <col min="1" max="1" width="10.140625" style="40" bestFit="1" customWidth="1"/>
    <col min="2" max="2" width="28.57031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4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27</v>
      </c>
      <c r="E1" s="40"/>
      <c r="K1" s="44"/>
      <c r="L1" s="44"/>
      <c r="M1" s="44"/>
    </row>
    <row r="2" spans="1:15" ht="15">
      <c r="A2" s="44"/>
      <c r="B2" s="44"/>
      <c r="C2" s="44"/>
      <c r="D2" s="44"/>
      <c r="E2" s="44"/>
      <c r="F2" s="68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8"/>
      <c r="K3" s="41" t="s">
        <v>187</v>
      </c>
      <c r="L3" s="42"/>
      <c r="M3" s="44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44"/>
    </row>
    <row r="5" spans="1:15" ht="15" customHeight="1">
      <c r="A5" s="26" t="s">
        <v>138</v>
      </c>
      <c r="B5" s="27" t="s">
        <v>269</v>
      </c>
      <c r="C5" s="27" t="s">
        <v>136</v>
      </c>
      <c r="D5" s="30">
        <v>1241.2</v>
      </c>
      <c r="E5" s="13"/>
      <c r="F5" s="75" t="s">
        <v>137</v>
      </c>
      <c r="G5" s="53"/>
      <c r="H5" s="13"/>
      <c r="L5" s="42"/>
      <c r="M5" s="71"/>
      <c r="N5" s="49"/>
      <c r="O5" s="49"/>
    </row>
    <row r="6" spans="1:15" ht="15" customHeight="1">
      <c r="A6" s="26" t="s">
        <v>138</v>
      </c>
      <c r="B6" s="27" t="s">
        <v>270</v>
      </c>
      <c r="C6" s="27" t="s">
        <v>136</v>
      </c>
      <c r="D6" s="30">
        <v>1241.2</v>
      </c>
      <c r="E6" s="13"/>
      <c r="F6" s="75" t="s">
        <v>137</v>
      </c>
      <c r="G6" s="53"/>
      <c r="H6" s="13"/>
      <c r="L6" s="42"/>
      <c r="M6" s="71"/>
      <c r="N6" s="49"/>
      <c r="O6" s="49"/>
    </row>
    <row r="7" spans="1:15" ht="15" customHeight="1">
      <c r="A7" s="26" t="s">
        <v>138</v>
      </c>
      <c r="B7" s="27" t="s">
        <v>271</v>
      </c>
      <c r="C7" s="27" t="s">
        <v>136</v>
      </c>
      <c r="D7" s="30">
        <v>1241.2</v>
      </c>
      <c r="E7" s="13"/>
      <c r="F7" s="75" t="s">
        <v>137</v>
      </c>
      <c r="G7" s="53"/>
      <c r="H7" s="13"/>
      <c r="L7" s="42"/>
      <c r="M7" s="71"/>
      <c r="N7" s="49"/>
      <c r="O7" s="49"/>
    </row>
    <row r="8" spans="1:15" ht="15" customHeight="1">
      <c r="A8" s="26" t="s">
        <v>138</v>
      </c>
      <c r="B8" s="27" t="s">
        <v>272</v>
      </c>
      <c r="C8" s="27" t="s">
        <v>136</v>
      </c>
      <c r="D8" s="30">
        <v>1241.2</v>
      </c>
      <c r="E8" s="13"/>
      <c r="F8" s="75" t="s">
        <v>137</v>
      </c>
      <c r="G8" s="53"/>
      <c r="H8" s="13"/>
      <c r="L8" s="42"/>
      <c r="M8" s="71"/>
      <c r="N8" s="49"/>
      <c r="O8" s="49"/>
    </row>
    <row r="9" spans="1:15" ht="15" customHeight="1">
      <c r="A9" s="26" t="s">
        <v>138</v>
      </c>
      <c r="B9" s="27" t="s">
        <v>273</v>
      </c>
      <c r="C9" s="27" t="s">
        <v>136</v>
      </c>
      <c r="D9" s="30">
        <v>1241.2</v>
      </c>
      <c r="E9" s="13"/>
      <c r="F9" s="75" t="s">
        <v>137</v>
      </c>
      <c r="G9" s="53"/>
      <c r="H9" s="13"/>
      <c r="L9" s="42"/>
      <c r="M9" s="71"/>
      <c r="N9" s="49"/>
      <c r="O9" s="49"/>
    </row>
    <row r="10" spans="1:15" ht="15" customHeight="1">
      <c r="A10" s="26" t="s">
        <v>138</v>
      </c>
      <c r="B10" s="27" t="s">
        <v>274</v>
      </c>
      <c r="C10" s="27" t="s">
        <v>136</v>
      </c>
      <c r="D10" s="30">
        <v>1241.2</v>
      </c>
      <c r="E10" s="13"/>
      <c r="F10" s="75" t="s">
        <v>137</v>
      </c>
      <c r="G10" s="53"/>
      <c r="H10" s="13"/>
      <c r="L10" s="42"/>
      <c r="M10" s="71"/>
      <c r="N10" s="49"/>
      <c r="O10" s="49"/>
    </row>
    <row r="11" spans="1:15" ht="15" customHeight="1">
      <c r="A11" s="26" t="s">
        <v>138</v>
      </c>
      <c r="B11" s="27" t="s">
        <v>275</v>
      </c>
      <c r="C11" s="27" t="s">
        <v>136</v>
      </c>
      <c r="D11" s="30">
        <v>1241.2</v>
      </c>
      <c r="E11" s="13"/>
      <c r="F11" s="75" t="s">
        <v>137</v>
      </c>
      <c r="G11" s="73"/>
      <c r="H11" s="13"/>
      <c r="L11" s="42"/>
      <c r="M11" s="71"/>
      <c r="N11" s="49"/>
      <c r="O11" s="49"/>
    </row>
    <row r="12" spans="1:15" ht="15" customHeight="1">
      <c r="A12" s="26" t="s">
        <v>138</v>
      </c>
      <c r="B12" s="27" t="s">
        <v>276</v>
      </c>
      <c r="C12" s="27" t="s">
        <v>136</v>
      </c>
      <c r="D12" s="30">
        <v>1241.2</v>
      </c>
      <c r="E12" s="13"/>
      <c r="F12" s="75" t="s">
        <v>137</v>
      </c>
      <c r="G12" s="73"/>
      <c r="H12" s="13"/>
      <c r="L12" s="42"/>
      <c r="M12" s="71"/>
      <c r="N12" s="49"/>
      <c r="O12" s="49"/>
    </row>
    <row r="13" spans="1:15" ht="15" customHeight="1">
      <c r="A13" s="26" t="s">
        <v>138</v>
      </c>
      <c r="B13" s="27" t="s">
        <v>277</v>
      </c>
      <c r="C13" s="27" t="s">
        <v>136</v>
      </c>
      <c r="D13" s="30">
        <v>1241.2</v>
      </c>
      <c r="E13" s="13"/>
      <c r="F13" s="75" t="s">
        <v>137</v>
      </c>
      <c r="G13" s="73"/>
      <c r="H13" s="13"/>
      <c r="L13" s="42"/>
      <c r="M13" s="71"/>
      <c r="N13" s="49"/>
      <c r="O13" s="49"/>
    </row>
    <row r="14" spans="1:15" ht="15" customHeight="1">
      <c r="A14" s="26" t="s">
        <v>138</v>
      </c>
      <c r="B14" s="27" t="s">
        <v>278</v>
      </c>
      <c r="C14" s="27" t="s">
        <v>136</v>
      </c>
      <c r="D14" s="30">
        <v>1241.2</v>
      </c>
      <c r="E14" s="13"/>
      <c r="F14" s="75" t="s">
        <v>137</v>
      </c>
      <c r="G14" s="73"/>
      <c r="H14" s="13"/>
      <c r="L14" s="42"/>
      <c r="M14" s="71"/>
      <c r="N14" s="49"/>
      <c r="O14" s="49"/>
    </row>
    <row r="15" spans="1:15" ht="15" customHeight="1">
      <c r="A15" s="26" t="s">
        <v>138</v>
      </c>
      <c r="B15" s="27" t="s">
        <v>279</v>
      </c>
      <c r="C15" s="27" t="s">
        <v>136</v>
      </c>
      <c r="D15" s="30">
        <v>1241.2</v>
      </c>
      <c r="E15" s="13"/>
      <c r="F15" s="75" t="s">
        <v>137</v>
      </c>
      <c r="G15" s="73"/>
      <c r="H15" s="13"/>
      <c r="L15" s="42"/>
      <c r="M15" s="71"/>
      <c r="N15" s="49"/>
      <c r="O15" s="49"/>
    </row>
    <row r="16" spans="1:15" ht="15" customHeight="1">
      <c r="A16" s="26" t="s">
        <v>138</v>
      </c>
      <c r="B16" s="27" t="s">
        <v>280</v>
      </c>
      <c r="C16" s="27" t="s">
        <v>136</v>
      </c>
      <c r="D16" s="30">
        <v>1241.2</v>
      </c>
      <c r="E16" s="13"/>
      <c r="F16" s="75" t="s">
        <v>137</v>
      </c>
      <c r="G16" s="73"/>
      <c r="H16" s="13"/>
      <c r="L16" s="42"/>
      <c r="M16" s="71"/>
      <c r="N16" s="49"/>
      <c r="O16" s="49"/>
    </row>
    <row r="17" spans="1:15" ht="15" customHeight="1">
      <c r="A17" s="26" t="s">
        <v>138</v>
      </c>
      <c r="B17" s="27" t="s">
        <v>281</v>
      </c>
      <c r="C17" s="27" t="s">
        <v>136</v>
      </c>
      <c r="D17" s="30">
        <v>1241.2</v>
      </c>
      <c r="E17" s="13"/>
      <c r="F17" s="75" t="s">
        <v>137</v>
      </c>
      <c r="G17" s="73"/>
      <c r="H17" s="13"/>
      <c r="L17" s="42"/>
      <c r="M17" s="71"/>
      <c r="N17" s="49"/>
      <c r="O17" s="49"/>
    </row>
    <row r="18" spans="1:15" ht="15" customHeight="1">
      <c r="A18" s="26" t="s">
        <v>138</v>
      </c>
      <c r="B18" s="27" t="s">
        <v>282</v>
      </c>
      <c r="C18" s="27" t="s">
        <v>136</v>
      </c>
      <c r="D18" s="30">
        <v>1241.2</v>
      </c>
      <c r="E18" s="13"/>
      <c r="F18" s="75" t="s">
        <v>137</v>
      </c>
      <c r="G18" s="78"/>
      <c r="H18" s="13"/>
      <c r="L18" s="42"/>
      <c r="M18" s="71"/>
      <c r="N18" s="49"/>
      <c r="O18" s="49"/>
    </row>
    <row r="19" spans="1:15" ht="15" customHeight="1">
      <c r="A19" s="26" t="s">
        <v>138</v>
      </c>
      <c r="B19" s="27" t="s">
        <v>283</v>
      </c>
      <c r="C19" s="27" t="s">
        <v>136</v>
      </c>
      <c r="D19" s="30">
        <v>1241.2</v>
      </c>
      <c r="E19" s="13"/>
      <c r="F19" s="75" t="s">
        <v>137</v>
      </c>
      <c r="G19" s="78"/>
      <c r="H19" s="13"/>
      <c r="L19" s="42"/>
      <c r="M19" s="71"/>
      <c r="N19" s="49"/>
      <c r="O19" s="49"/>
    </row>
    <row r="20" spans="1:15" ht="15" customHeight="1">
      <c r="A20" s="26" t="s">
        <v>138</v>
      </c>
      <c r="B20" s="27" t="s">
        <v>284</v>
      </c>
      <c r="C20" s="27" t="s">
        <v>136</v>
      </c>
      <c r="D20" s="30">
        <v>1241.2</v>
      </c>
      <c r="E20" s="13"/>
      <c r="F20" s="75" t="s">
        <v>137</v>
      </c>
      <c r="G20" s="78"/>
      <c r="H20" s="13"/>
      <c r="L20" s="42"/>
      <c r="M20" s="71"/>
      <c r="N20" s="49"/>
      <c r="O20" s="49"/>
    </row>
    <row r="21" spans="1:15" ht="15" customHeight="1">
      <c r="A21" s="26" t="s">
        <v>138</v>
      </c>
      <c r="B21" s="27" t="s">
        <v>285</v>
      </c>
      <c r="C21" s="27" t="s">
        <v>136</v>
      </c>
      <c r="D21" s="30">
        <v>1241.2</v>
      </c>
      <c r="E21" s="13"/>
      <c r="F21" s="75" t="s">
        <v>137</v>
      </c>
      <c r="G21" s="78"/>
      <c r="H21" s="13"/>
      <c r="L21" s="42"/>
      <c r="M21" s="71"/>
      <c r="N21" s="49"/>
      <c r="O21" s="49"/>
    </row>
    <row r="22" spans="1:15" ht="15" customHeight="1">
      <c r="A22" s="26" t="s">
        <v>138</v>
      </c>
      <c r="B22" s="27" t="s">
        <v>286</v>
      </c>
      <c r="C22" s="27" t="s">
        <v>136</v>
      </c>
      <c r="D22" s="30">
        <v>1241.2</v>
      </c>
      <c r="E22" s="13"/>
      <c r="F22" s="75" t="s">
        <v>137</v>
      </c>
      <c r="G22" s="78"/>
      <c r="H22" s="13"/>
      <c r="L22" s="42"/>
      <c r="M22" s="71"/>
      <c r="N22" s="49"/>
      <c r="O22" s="49"/>
    </row>
    <row r="23" spans="1:15" ht="15" customHeight="1">
      <c r="A23" s="26" t="s">
        <v>138</v>
      </c>
      <c r="B23" s="27" t="s">
        <v>287</v>
      </c>
      <c r="C23" s="27" t="s">
        <v>136</v>
      </c>
      <c r="D23" s="30">
        <v>1241.2</v>
      </c>
      <c r="E23" s="13"/>
      <c r="F23" s="75" t="s">
        <v>137</v>
      </c>
      <c r="G23" s="78"/>
      <c r="H23" s="13"/>
      <c r="L23" s="42"/>
      <c r="M23" s="71"/>
      <c r="N23" s="49"/>
      <c r="O23" s="49"/>
    </row>
    <row r="24" spans="1:15" ht="15" customHeight="1">
      <c r="A24" s="26" t="s">
        <v>138</v>
      </c>
      <c r="B24" s="27" t="s">
        <v>288</v>
      </c>
      <c r="C24" s="27" t="s">
        <v>136</v>
      </c>
      <c r="D24" s="30">
        <v>1241.2</v>
      </c>
      <c r="E24" s="13"/>
      <c r="F24" s="75" t="s">
        <v>137</v>
      </c>
      <c r="G24" s="78"/>
      <c r="H24" s="13"/>
      <c r="L24" s="42"/>
      <c r="M24" s="71"/>
      <c r="N24" s="49"/>
      <c r="O24" s="49"/>
    </row>
    <row r="25" spans="1:15" ht="15" customHeight="1">
      <c r="A25" s="26" t="s">
        <v>138</v>
      </c>
      <c r="B25" s="27" t="s">
        <v>289</v>
      </c>
      <c r="C25" s="27" t="s">
        <v>136</v>
      </c>
      <c r="D25" s="30">
        <v>1241.2</v>
      </c>
      <c r="E25" s="13"/>
      <c r="F25" s="75" t="s">
        <v>137</v>
      </c>
      <c r="G25" s="78"/>
      <c r="H25" s="13"/>
      <c r="L25" s="42"/>
      <c r="M25" s="71"/>
      <c r="N25" s="49"/>
      <c r="O25" s="49"/>
    </row>
    <row r="26" spans="1:15" ht="15" customHeight="1">
      <c r="A26" s="26" t="s">
        <v>138</v>
      </c>
      <c r="B26" s="27" t="s">
        <v>290</v>
      </c>
      <c r="C26" s="27" t="s">
        <v>136</v>
      </c>
      <c r="D26" s="30">
        <v>1241.2</v>
      </c>
      <c r="E26" s="13"/>
      <c r="F26" s="75" t="s">
        <v>137</v>
      </c>
      <c r="G26" s="78"/>
      <c r="H26" s="13"/>
      <c r="L26" s="42"/>
      <c r="M26" s="71"/>
      <c r="N26" s="49"/>
      <c r="O26" s="49"/>
    </row>
    <row r="27" spans="1:15" ht="15" customHeight="1">
      <c r="A27" s="26" t="s">
        <v>138</v>
      </c>
      <c r="B27" s="27" t="s">
        <v>291</v>
      </c>
      <c r="C27" s="27" t="s">
        <v>136</v>
      </c>
      <c r="D27" s="30">
        <v>1241.2</v>
      </c>
      <c r="E27" s="13"/>
      <c r="F27" s="75" t="s">
        <v>137</v>
      </c>
      <c r="G27" s="78"/>
      <c r="H27" s="13"/>
      <c r="L27" s="42"/>
      <c r="M27" s="71"/>
      <c r="N27" s="49"/>
      <c r="O27" s="49"/>
    </row>
    <row r="28" spans="1:15" ht="15" customHeight="1">
      <c r="A28" s="26" t="s">
        <v>138</v>
      </c>
      <c r="B28" s="27" t="s">
        <v>292</v>
      </c>
      <c r="C28" s="27" t="s">
        <v>136</v>
      </c>
      <c r="D28" s="30">
        <v>1241.2</v>
      </c>
      <c r="E28" s="13"/>
      <c r="F28" s="75" t="s">
        <v>137</v>
      </c>
      <c r="G28" s="78"/>
      <c r="H28" s="13"/>
      <c r="L28" s="42"/>
      <c r="M28" s="71"/>
      <c r="N28" s="49"/>
      <c r="O28" s="49"/>
    </row>
    <row r="29" spans="1:15" ht="15" customHeight="1">
      <c r="A29" s="26" t="s">
        <v>138</v>
      </c>
      <c r="B29" s="27" t="s">
        <v>293</v>
      </c>
      <c r="C29" s="27" t="s">
        <v>136</v>
      </c>
      <c r="D29" s="30">
        <v>1241.2</v>
      </c>
      <c r="E29" s="13"/>
      <c r="F29" s="75" t="s">
        <v>137</v>
      </c>
      <c r="G29" s="78"/>
      <c r="H29" s="13"/>
      <c r="L29" s="42"/>
      <c r="M29" s="71"/>
      <c r="N29" s="49"/>
      <c r="O29" s="49"/>
    </row>
    <row r="30" spans="1:15" ht="15" customHeight="1">
      <c r="A30" s="26" t="s">
        <v>138</v>
      </c>
      <c r="B30" s="27" t="s">
        <v>294</v>
      </c>
      <c r="C30" s="27" t="s">
        <v>136</v>
      </c>
      <c r="D30" s="30">
        <v>1241.2</v>
      </c>
      <c r="E30" s="13"/>
      <c r="F30" s="75" t="s">
        <v>137</v>
      </c>
      <c r="G30" s="78"/>
      <c r="H30" s="13"/>
      <c r="L30" s="42"/>
      <c r="M30" s="71"/>
      <c r="N30" s="49"/>
      <c r="O30" s="49"/>
    </row>
    <row r="31" spans="1:15" ht="15" customHeight="1">
      <c r="A31" s="26" t="s">
        <v>138</v>
      </c>
      <c r="B31" s="27" t="s">
        <v>295</v>
      </c>
      <c r="C31" s="27" t="s">
        <v>136</v>
      </c>
      <c r="D31" s="30">
        <v>1241.2</v>
      </c>
      <c r="E31" s="13"/>
      <c r="F31" s="75" t="s">
        <v>137</v>
      </c>
      <c r="G31" s="78"/>
      <c r="H31" s="13"/>
      <c r="L31" s="42"/>
      <c r="M31" s="71"/>
      <c r="N31" s="49"/>
      <c r="O31" s="49"/>
    </row>
    <row r="32" spans="1:15" ht="15" customHeight="1">
      <c r="A32" s="26" t="s">
        <v>138</v>
      </c>
      <c r="B32" s="27" t="s">
        <v>296</v>
      </c>
      <c r="C32" s="27" t="s">
        <v>136</v>
      </c>
      <c r="D32" s="30">
        <v>1241.2</v>
      </c>
      <c r="E32" s="13"/>
      <c r="F32" s="75" t="s">
        <v>137</v>
      </c>
      <c r="G32" s="78">
        <f>SUM(D5:D32)</f>
        <v>34753.600000000006</v>
      </c>
      <c r="H32" s="13"/>
      <c r="K32" s="41">
        <v>803001</v>
      </c>
      <c r="L32" s="42">
        <f>G32/1.16</f>
        <v>29960.000000000007</v>
      </c>
      <c r="M32" s="71">
        <f>L32*0.16</f>
        <v>4793.6000000000013</v>
      </c>
      <c r="N32" s="49"/>
      <c r="O32" s="49"/>
    </row>
    <row r="33" spans="1:15" ht="15" customHeight="1">
      <c r="A33" s="26" t="s">
        <v>138</v>
      </c>
      <c r="B33" s="109" t="s">
        <v>126</v>
      </c>
      <c r="C33" s="27" t="s">
        <v>136</v>
      </c>
      <c r="D33" s="5">
        <v>-9899.44</v>
      </c>
      <c r="E33" s="13" t="s">
        <v>133</v>
      </c>
      <c r="F33" s="75" t="s">
        <v>190</v>
      </c>
      <c r="G33" s="78"/>
      <c r="H33" s="13"/>
      <c r="L33" s="42"/>
      <c r="M33" s="71"/>
      <c r="N33" s="49"/>
      <c r="O33" s="49"/>
    </row>
    <row r="34" spans="1:15" ht="15" customHeight="1">
      <c r="A34" s="26" t="s">
        <v>138</v>
      </c>
      <c r="B34" s="109" t="s">
        <v>164</v>
      </c>
      <c r="C34" s="27" t="s">
        <v>136</v>
      </c>
      <c r="D34" s="5">
        <v>-14399.08</v>
      </c>
      <c r="E34" s="13" t="s">
        <v>143</v>
      </c>
      <c r="F34" s="75" t="s">
        <v>190</v>
      </c>
      <c r="G34" s="78"/>
      <c r="H34" s="13"/>
      <c r="L34" s="42"/>
      <c r="M34" s="71"/>
      <c r="N34" s="49"/>
      <c r="O34" s="49"/>
    </row>
    <row r="35" spans="1:15" ht="15" customHeight="1">
      <c r="A35" s="26" t="s">
        <v>138</v>
      </c>
      <c r="B35" s="109" t="s">
        <v>152</v>
      </c>
      <c r="C35" s="27" t="s">
        <v>136</v>
      </c>
      <c r="D35" s="5">
        <v>-9899.44</v>
      </c>
      <c r="E35" s="13" t="s">
        <v>144</v>
      </c>
      <c r="F35" s="75" t="s">
        <v>190</v>
      </c>
      <c r="G35" s="78"/>
      <c r="H35" s="13"/>
      <c r="L35" s="42"/>
      <c r="M35" s="71"/>
      <c r="N35" s="49"/>
      <c r="O35" s="49"/>
    </row>
    <row r="36" spans="1:15" ht="15" customHeight="1">
      <c r="A36" s="26" t="s">
        <v>138</v>
      </c>
      <c r="B36" s="27" t="s">
        <v>173</v>
      </c>
      <c r="C36" s="27" t="s">
        <v>136</v>
      </c>
      <c r="D36" s="5">
        <v>-14399.08</v>
      </c>
      <c r="E36" s="13" t="s">
        <v>146</v>
      </c>
      <c r="F36" s="75" t="s">
        <v>190</v>
      </c>
      <c r="G36" s="78"/>
      <c r="H36" s="13"/>
      <c r="L36" s="42"/>
      <c r="M36" s="71"/>
      <c r="N36" s="49"/>
      <c r="O36" s="49"/>
    </row>
    <row r="37" spans="1:15" ht="15" customHeight="1">
      <c r="A37" s="26" t="s">
        <v>138</v>
      </c>
      <c r="B37" s="109" t="s">
        <v>151</v>
      </c>
      <c r="C37" s="27" t="s">
        <v>136</v>
      </c>
      <c r="D37" s="5">
        <v>-9899.44</v>
      </c>
      <c r="E37" s="13" t="s">
        <v>217</v>
      </c>
      <c r="F37" s="75" t="s">
        <v>190</v>
      </c>
      <c r="G37" s="78"/>
      <c r="H37" s="13"/>
      <c r="L37" s="42"/>
      <c r="M37" s="71"/>
      <c r="N37" s="49"/>
      <c r="O37" s="49"/>
    </row>
    <row r="38" spans="1:15" ht="15" customHeight="1">
      <c r="A38" s="26" t="s">
        <v>138</v>
      </c>
      <c r="B38" s="109" t="s">
        <v>117</v>
      </c>
      <c r="C38" s="27" t="s">
        <v>136</v>
      </c>
      <c r="D38" s="5">
        <v>-9899.44</v>
      </c>
      <c r="E38" s="13" t="s">
        <v>218</v>
      </c>
      <c r="F38" s="75" t="s">
        <v>190</v>
      </c>
      <c r="G38" s="78"/>
      <c r="H38" s="13"/>
      <c r="L38" s="42"/>
      <c r="M38" s="71"/>
      <c r="N38" s="49"/>
      <c r="O38" s="49"/>
    </row>
    <row r="39" spans="1:15" ht="15" customHeight="1">
      <c r="A39" s="26" t="s">
        <v>138</v>
      </c>
      <c r="B39" s="109" t="s">
        <v>118</v>
      </c>
      <c r="C39" s="27" t="s">
        <v>136</v>
      </c>
      <c r="D39" s="5">
        <v>-9899.44</v>
      </c>
      <c r="E39" s="13" t="s">
        <v>219</v>
      </c>
      <c r="F39" s="75" t="s">
        <v>190</v>
      </c>
      <c r="G39" s="78"/>
      <c r="H39" s="13"/>
      <c r="L39" s="42"/>
      <c r="M39" s="71"/>
      <c r="N39" s="49"/>
      <c r="O39" s="49"/>
    </row>
    <row r="40" spans="1:15" ht="15" customHeight="1">
      <c r="A40" s="26" t="s">
        <v>138</v>
      </c>
      <c r="B40" s="109" t="s">
        <v>119</v>
      </c>
      <c r="C40" s="27" t="s">
        <v>136</v>
      </c>
      <c r="D40" s="5">
        <v>-9899.44</v>
      </c>
      <c r="E40" s="13" t="s">
        <v>220</v>
      </c>
      <c r="F40" s="75" t="s">
        <v>190</v>
      </c>
      <c r="G40" s="78"/>
      <c r="H40" s="13"/>
      <c r="L40" s="42"/>
      <c r="M40" s="71"/>
      <c r="N40" s="49"/>
      <c r="O40" s="49"/>
    </row>
    <row r="41" spans="1:15" ht="15" customHeight="1">
      <c r="A41" s="26" t="s">
        <v>138</v>
      </c>
      <c r="B41" s="109" t="s">
        <v>150</v>
      </c>
      <c r="C41" s="27" t="s">
        <v>136</v>
      </c>
      <c r="D41" s="5">
        <v>-9899.44</v>
      </c>
      <c r="E41" s="13" t="s">
        <v>221</v>
      </c>
      <c r="F41" s="75" t="s">
        <v>190</v>
      </c>
      <c r="G41" s="78"/>
      <c r="H41" s="13"/>
      <c r="L41" s="42"/>
      <c r="M41" s="71"/>
      <c r="N41" s="49"/>
      <c r="O41" s="49"/>
    </row>
    <row r="42" spans="1:15" ht="15" customHeight="1">
      <c r="A42" s="26" t="s">
        <v>138</v>
      </c>
      <c r="B42" s="109" t="s">
        <v>120</v>
      </c>
      <c r="C42" s="27" t="s">
        <v>136</v>
      </c>
      <c r="D42" s="5">
        <v>-14399.08</v>
      </c>
      <c r="E42" s="13" t="s">
        <v>222</v>
      </c>
      <c r="F42" s="75" t="s">
        <v>190</v>
      </c>
      <c r="G42" s="78"/>
      <c r="H42" s="13"/>
      <c r="L42" s="42"/>
      <c r="M42" s="71"/>
      <c r="N42" s="49"/>
      <c r="O42" s="49"/>
    </row>
    <row r="43" spans="1:15" ht="15" customHeight="1">
      <c r="A43" s="26" t="s">
        <v>138</v>
      </c>
      <c r="B43" s="109" t="s">
        <v>184</v>
      </c>
      <c r="C43" s="27" t="s">
        <v>136</v>
      </c>
      <c r="D43" s="5">
        <v>-9899.44</v>
      </c>
      <c r="E43" s="13" t="s">
        <v>190</v>
      </c>
      <c r="F43" s="75" t="s">
        <v>190</v>
      </c>
      <c r="G43" s="78"/>
      <c r="H43" s="13"/>
      <c r="L43" s="42"/>
      <c r="M43" s="71"/>
      <c r="N43" s="49"/>
      <c r="O43" s="49"/>
    </row>
    <row r="44" spans="1:15" ht="15" customHeight="1">
      <c r="A44" s="26" t="s">
        <v>138</v>
      </c>
      <c r="B44" s="27" t="s">
        <v>331</v>
      </c>
      <c r="C44" s="27" t="s">
        <v>136</v>
      </c>
      <c r="D44" s="2">
        <v>4499.6400000000003</v>
      </c>
      <c r="E44" s="13"/>
      <c r="F44" s="75" t="s">
        <v>190</v>
      </c>
      <c r="G44" s="78"/>
      <c r="H44" s="13"/>
      <c r="L44" s="42"/>
      <c r="M44" s="71"/>
      <c r="N44" s="49"/>
      <c r="O44" s="49"/>
    </row>
    <row r="45" spans="1:15" ht="15" customHeight="1">
      <c r="A45" s="26" t="s">
        <v>138</v>
      </c>
      <c r="B45" s="27" t="s">
        <v>332</v>
      </c>
      <c r="C45" s="27" t="s">
        <v>136</v>
      </c>
      <c r="D45" s="2">
        <v>4499.6400000000003</v>
      </c>
      <c r="E45" s="13"/>
      <c r="F45" s="75" t="s">
        <v>190</v>
      </c>
      <c r="G45" s="78"/>
      <c r="H45" s="13"/>
      <c r="L45" s="42"/>
      <c r="M45" s="71"/>
      <c r="N45" s="49"/>
      <c r="O45" s="49"/>
    </row>
    <row r="46" spans="1:15" ht="15" customHeight="1">
      <c r="A46" s="26" t="s">
        <v>138</v>
      </c>
      <c r="B46" s="111" t="s">
        <v>347</v>
      </c>
      <c r="C46" s="27" t="s">
        <v>136</v>
      </c>
      <c r="D46" s="2">
        <v>9899.44</v>
      </c>
      <c r="E46" s="13"/>
      <c r="F46" s="75" t="s">
        <v>190</v>
      </c>
      <c r="G46" s="78"/>
      <c r="H46" s="13"/>
      <c r="L46" s="42"/>
      <c r="M46" s="71"/>
      <c r="N46" s="49"/>
      <c r="O46" s="49"/>
    </row>
    <row r="47" spans="1:15" ht="15" customHeight="1">
      <c r="A47" s="26" t="s">
        <v>138</v>
      </c>
      <c r="B47" s="109" t="s">
        <v>119</v>
      </c>
      <c r="C47" s="27" t="s">
        <v>136</v>
      </c>
      <c r="D47" s="2">
        <v>9899.44</v>
      </c>
      <c r="E47" s="13" t="s">
        <v>220</v>
      </c>
      <c r="F47" s="75" t="s">
        <v>190</v>
      </c>
      <c r="G47" s="78"/>
      <c r="H47" s="13"/>
      <c r="L47" s="42"/>
      <c r="M47" s="71"/>
      <c r="N47" s="49"/>
      <c r="O47" s="49"/>
    </row>
    <row r="48" spans="1:15" ht="15" customHeight="1">
      <c r="A48" s="26" t="s">
        <v>138</v>
      </c>
      <c r="B48" s="111" t="s">
        <v>348</v>
      </c>
      <c r="C48" s="27" t="s">
        <v>136</v>
      </c>
      <c r="D48" s="2">
        <v>9899.44</v>
      </c>
      <c r="E48" s="13"/>
      <c r="F48" s="75" t="s">
        <v>190</v>
      </c>
      <c r="G48" s="78"/>
      <c r="H48" s="13"/>
      <c r="L48" s="42"/>
      <c r="M48" s="71"/>
      <c r="N48" s="49"/>
      <c r="O48" s="49"/>
    </row>
    <row r="49" spans="1:15" ht="15" customHeight="1">
      <c r="A49" s="26" t="s">
        <v>138</v>
      </c>
      <c r="B49" s="27" t="s">
        <v>173</v>
      </c>
      <c r="C49" s="27" t="s">
        <v>136</v>
      </c>
      <c r="D49" s="2">
        <v>9899.44</v>
      </c>
      <c r="E49" s="13" t="s">
        <v>146</v>
      </c>
      <c r="F49" s="75" t="s">
        <v>190</v>
      </c>
      <c r="G49" s="78"/>
      <c r="H49" s="13"/>
      <c r="L49" s="42"/>
      <c r="M49" s="71"/>
      <c r="N49" s="49"/>
      <c r="O49" s="49"/>
    </row>
    <row r="50" spans="1:15" ht="15" customHeight="1">
      <c r="A50" s="26" t="s">
        <v>138</v>
      </c>
      <c r="B50" s="109" t="s">
        <v>117</v>
      </c>
      <c r="C50" s="27" t="s">
        <v>136</v>
      </c>
      <c r="D50" s="2">
        <v>9899.44</v>
      </c>
      <c r="E50" s="13" t="s">
        <v>218</v>
      </c>
      <c r="F50" s="75" t="s">
        <v>190</v>
      </c>
      <c r="G50" s="78"/>
      <c r="H50" s="13"/>
      <c r="L50" s="42"/>
      <c r="M50" s="71"/>
      <c r="N50" s="49"/>
      <c r="O50" s="49"/>
    </row>
    <row r="51" spans="1:15" ht="15" customHeight="1">
      <c r="A51" s="26" t="s">
        <v>138</v>
      </c>
      <c r="B51" s="109" t="s">
        <v>152</v>
      </c>
      <c r="C51" s="27" t="s">
        <v>136</v>
      </c>
      <c r="D51" s="2">
        <v>9899.44</v>
      </c>
      <c r="E51" s="13" t="s">
        <v>144</v>
      </c>
      <c r="F51" s="75" t="s">
        <v>190</v>
      </c>
      <c r="G51" s="78"/>
      <c r="H51" s="13"/>
      <c r="L51" s="42"/>
      <c r="M51" s="71"/>
      <c r="N51" s="49"/>
      <c r="O51" s="49"/>
    </row>
    <row r="52" spans="1:15" ht="15" customHeight="1">
      <c r="A52" s="26" t="s">
        <v>138</v>
      </c>
      <c r="B52" s="109" t="s">
        <v>118</v>
      </c>
      <c r="C52" s="27" t="s">
        <v>136</v>
      </c>
      <c r="D52" s="2">
        <v>9899.44</v>
      </c>
      <c r="E52" s="13" t="s">
        <v>219</v>
      </c>
      <c r="F52" s="75" t="s">
        <v>190</v>
      </c>
      <c r="G52" s="78"/>
      <c r="H52" s="13"/>
      <c r="L52" s="42"/>
      <c r="M52" s="71"/>
      <c r="N52" s="49"/>
      <c r="O52" s="49"/>
    </row>
    <row r="53" spans="1:15" ht="15" customHeight="1">
      <c r="A53" s="26" t="s">
        <v>138</v>
      </c>
      <c r="B53" s="109" t="s">
        <v>184</v>
      </c>
      <c r="C53" s="27" t="s">
        <v>136</v>
      </c>
      <c r="D53" s="2">
        <v>9899.44</v>
      </c>
      <c r="E53" s="13" t="s">
        <v>190</v>
      </c>
      <c r="F53" s="75" t="s">
        <v>190</v>
      </c>
      <c r="G53" s="78"/>
      <c r="H53" s="13"/>
      <c r="L53" s="42"/>
      <c r="M53" s="71"/>
      <c r="N53" s="49"/>
      <c r="O53" s="49"/>
    </row>
    <row r="54" spans="1:15" ht="15" customHeight="1">
      <c r="A54" s="26" t="s">
        <v>138</v>
      </c>
      <c r="B54" s="27" t="s">
        <v>349</v>
      </c>
      <c r="C54" s="27" t="s">
        <v>136</v>
      </c>
      <c r="D54" s="2">
        <v>9899.44</v>
      </c>
      <c r="E54" s="13"/>
      <c r="F54" s="75" t="s">
        <v>190</v>
      </c>
      <c r="G54" s="78"/>
      <c r="H54" s="13"/>
      <c r="L54" s="42"/>
      <c r="M54" s="71"/>
      <c r="N54" s="49"/>
      <c r="O54" s="49"/>
    </row>
    <row r="55" spans="1:15" ht="15" customHeight="1">
      <c r="A55" s="26" t="s">
        <v>138</v>
      </c>
      <c r="B55" s="109" t="s">
        <v>126</v>
      </c>
      <c r="C55" s="27" t="s">
        <v>136</v>
      </c>
      <c r="D55" s="2">
        <v>9899.44</v>
      </c>
      <c r="E55" s="13" t="s">
        <v>133</v>
      </c>
      <c r="F55" s="75" t="s">
        <v>190</v>
      </c>
      <c r="G55" s="78"/>
      <c r="H55" s="13"/>
      <c r="L55" s="42"/>
      <c r="M55" s="71"/>
      <c r="N55" s="49"/>
      <c r="O55" s="49"/>
    </row>
    <row r="56" spans="1:15" ht="15" customHeight="1">
      <c r="A56" s="26" t="s">
        <v>138</v>
      </c>
      <c r="B56" s="27" t="s">
        <v>350</v>
      </c>
      <c r="C56" s="27" t="s">
        <v>136</v>
      </c>
      <c r="D56" s="2">
        <v>9899.44</v>
      </c>
      <c r="E56" s="13"/>
      <c r="F56" s="75" t="s">
        <v>190</v>
      </c>
      <c r="G56" s="78"/>
      <c r="H56" s="13"/>
      <c r="L56" s="42"/>
      <c r="M56" s="71"/>
      <c r="N56" s="49"/>
      <c r="O56" s="49"/>
    </row>
    <row r="57" spans="1:15" ht="15" customHeight="1">
      <c r="A57" s="26" t="s">
        <v>138</v>
      </c>
      <c r="B57" s="111" t="s">
        <v>117</v>
      </c>
      <c r="C57" s="27" t="s">
        <v>136</v>
      </c>
      <c r="D57" s="2">
        <v>9899.44</v>
      </c>
      <c r="E57" s="13" t="s">
        <v>218</v>
      </c>
      <c r="F57" s="75" t="s">
        <v>190</v>
      </c>
      <c r="G57" s="78"/>
      <c r="H57" s="13"/>
      <c r="L57" s="42"/>
      <c r="M57" s="71"/>
      <c r="N57" s="49"/>
      <c r="O57" s="49"/>
    </row>
    <row r="58" spans="1:15" ht="15" customHeight="1">
      <c r="A58" s="26" t="s">
        <v>138</v>
      </c>
      <c r="B58" s="27" t="s">
        <v>118</v>
      </c>
      <c r="C58" s="27" t="s">
        <v>136</v>
      </c>
      <c r="D58" s="2">
        <v>9899.44</v>
      </c>
      <c r="E58" s="13" t="s">
        <v>219</v>
      </c>
      <c r="F58" s="75" t="s">
        <v>190</v>
      </c>
      <c r="G58" s="78"/>
      <c r="H58" s="13"/>
      <c r="L58" s="42"/>
      <c r="M58" s="71"/>
      <c r="N58" s="49"/>
      <c r="O58" s="49"/>
    </row>
    <row r="59" spans="1:15" ht="15" customHeight="1">
      <c r="A59" s="26" t="s">
        <v>138</v>
      </c>
      <c r="B59" s="27" t="s">
        <v>351</v>
      </c>
      <c r="C59" s="27" t="s">
        <v>136</v>
      </c>
      <c r="D59" s="2">
        <v>9899.44</v>
      </c>
      <c r="E59" s="13"/>
      <c r="F59" s="75" t="s">
        <v>190</v>
      </c>
      <c r="G59" s="78"/>
      <c r="H59" s="13"/>
      <c r="L59" s="42"/>
      <c r="M59" s="71"/>
      <c r="N59" s="49"/>
      <c r="O59" s="49"/>
    </row>
    <row r="60" spans="1:15" ht="15" customHeight="1">
      <c r="A60" s="26" t="s">
        <v>138</v>
      </c>
      <c r="B60" s="111" t="s">
        <v>119</v>
      </c>
      <c r="C60" s="27" t="s">
        <v>136</v>
      </c>
      <c r="D60" s="2">
        <v>9899.44</v>
      </c>
      <c r="E60" s="13" t="s">
        <v>220</v>
      </c>
      <c r="F60" s="75" t="s">
        <v>190</v>
      </c>
      <c r="G60" s="78"/>
      <c r="H60" s="13"/>
      <c r="L60" s="42"/>
      <c r="M60" s="71"/>
      <c r="N60" s="49"/>
      <c r="O60" s="49"/>
    </row>
    <row r="61" spans="1:15" ht="15" customHeight="1">
      <c r="A61" s="26" t="s">
        <v>138</v>
      </c>
      <c r="B61" s="27" t="s">
        <v>352</v>
      </c>
      <c r="C61" s="27" t="s">
        <v>136</v>
      </c>
      <c r="D61" s="2">
        <v>9899.44</v>
      </c>
      <c r="E61" s="13"/>
      <c r="F61" s="75" t="s">
        <v>190</v>
      </c>
      <c r="G61" s="78"/>
      <c r="H61" s="13"/>
      <c r="L61" s="42"/>
      <c r="M61" s="71"/>
      <c r="N61" s="49"/>
      <c r="O61" s="49"/>
    </row>
    <row r="62" spans="1:15" ht="15" customHeight="1">
      <c r="A62" s="26" t="s">
        <v>138</v>
      </c>
      <c r="B62" s="109" t="s">
        <v>151</v>
      </c>
      <c r="C62" s="27" t="s">
        <v>136</v>
      </c>
      <c r="D62" s="2">
        <v>9899.44</v>
      </c>
      <c r="E62" s="13" t="s">
        <v>217</v>
      </c>
      <c r="F62" s="75" t="s">
        <v>190</v>
      </c>
      <c r="G62" s="78"/>
      <c r="H62" s="13"/>
      <c r="L62" s="42"/>
      <c r="M62" s="71"/>
      <c r="N62" s="49"/>
      <c r="O62" s="49"/>
    </row>
    <row r="63" spans="1:15" ht="15" customHeight="1">
      <c r="A63" s="26" t="s">
        <v>138</v>
      </c>
      <c r="B63" s="27" t="s">
        <v>353</v>
      </c>
      <c r="C63" s="27" t="s">
        <v>136</v>
      </c>
      <c r="D63" s="2">
        <v>9899.44</v>
      </c>
      <c r="E63" s="13"/>
      <c r="F63" s="75" t="s">
        <v>190</v>
      </c>
      <c r="G63" s="78"/>
      <c r="H63" s="13"/>
      <c r="L63" s="42"/>
      <c r="M63" s="71"/>
      <c r="N63" s="49"/>
      <c r="O63" s="49"/>
    </row>
    <row r="64" spans="1:15" ht="15" customHeight="1">
      <c r="A64" s="26" t="s">
        <v>138</v>
      </c>
      <c r="B64" s="27" t="s">
        <v>354</v>
      </c>
      <c r="C64" s="27" t="s">
        <v>136</v>
      </c>
      <c r="D64" s="2">
        <v>9899.44</v>
      </c>
      <c r="E64" s="13"/>
      <c r="F64" s="75" t="s">
        <v>190</v>
      </c>
      <c r="G64" s="78"/>
      <c r="H64" s="13"/>
      <c r="L64" s="42"/>
      <c r="M64" s="71"/>
      <c r="N64" s="49"/>
      <c r="O64" s="49"/>
    </row>
    <row r="65" spans="1:15" ht="15" customHeight="1">
      <c r="A65" s="26" t="s">
        <v>138</v>
      </c>
      <c r="B65" s="27" t="s">
        <v>120</v>
      </c>
      <c r="C65" s="27" t="s">
        <v>136</v>
      </c>
      <c r="D65" s="2">
        <v>9899.44</v>
      </c>
      <c r="E65" s="13" t="s">
        <v>222</v>
      </c>
      <c r="F65" s="75" t="s">
        <v>190</v>
      </c>
      <c r="G65" s="78"/>
      <c r="H65" s="13"/>
      <c r="L65" s="42"/>
      <c r="M65" s="71"/>
      <c r="N65" s="49"/>
      <c r="O65" s="49"/>
    </row>
    <row r="66" spans="1:15" ht="15" customHeight="1">
      <c r="A66" s="26" t="s">
        <v>138</v>
      </c>
      <c r="B66" s="27" t="s">
        <v>355</v>
      </c>
      <c r="C66" s="27" t="s">
        <v>136</v>
      </c>
      <c r="D66" s="2">
        <v>9899.44</v>
      </c>
      <c r="E66" s="13"/>
      <c r="F66" s="75" t="s">
        <v>190</v>
      </c>
      <c r="G66" s="78"/>
      <c r="H66" s="13"/>
      <c r="L66" s="42"/>
      <c r="M66" s="71"/>
      <c r="N66" s="49"/>
      <c r="O66" s="49"/>
    </row>
    <row r="67" spans="1:15" ht="15" customHeight="1">
      <c r="A67" s="26" t="s">
        <v>138</v>
      </c>
      <c r="B67" s="111" t="s">
        <v>356</v>
      </c>
      <c r="C67" s="27" t="s">
        <v>136</v>
      </c>
      <c r="D67" s="2">
        <v>9899.44</v>
      </c>
      <c r="E67" s="13"/>
      <c r="F67" s="75" t="s">
        <v>190</v>
      </c>
      <c r="G67" s="78"/>
      <c r="H67" s="13"/>
      <c r="L67" s="42"/>
      <c r="M67" s="71"/>
      <c r="N67" s="49"/>
      <c r="O67" s="49"/>
    </row>
    <row r="68" spans="1:15" ht="15" customHeight="1">
      <c r="A68" s="26" t="s">
        <v>138</v>
      </c>
      <c r="B68" s="27" t="s">
        <v>357</v>
      </c>
      <c r="C68" s="27" t="s">
        <v>136</v>
      </c>
      <c r="D68" s="2">
        <v>9899.44</v>
      </c>
      <c r="E68" s="13"/>
      <c r="F68" s="75" t="s">
        <v>190</v>
      </c>
      <c r="G68" s="78"/>
      <c r="H68" s="13"/>
      <c r="L68" s="42"/>
      <c r="M68" s="71"/>
      <c r="N68" s="49"/>
      <c r="O68" s="49"/>
    </row>
    <row r="69" spans="1:15" ht="15" customHeight="1">
      <c r="A69" s="26" t="s">
        <v>138</v>
      </c>
      <c r="B69" s="109" t="s">
        <v>150</v>
      </c>
      <c r="C69" s="27" t="s">
        <v>136</v>
      </c>
      <c r="D69" s="2">
        <v>9899.44</v>
      </c>
      <c r="E69" s="13" t="s">
        <v>221</v>
      </c>
      <c r="F69" s="75" t="s">
        <v>190</v>
      </c>
      <c r="G69" s="78"/>
      <c r="H69" s="13"/>
      <c r="L69" s="42"/>
      <c r="M69" s="71"/>
      <c r="N69" s="49"/>
      <c r="O69" s="49"/>
    </row>
    <row r="70" spans="1:15" ht="15" customHeight="1">
      <c r="A70" s="26" t="s">
        <v>138</v>
      </c>
      <c r="B70" s="27" t="s">
        <v>375</v>
      </c>
      <c r="C70" s="27" t="s">
        <v>136</v>
      </c>
      <c r="D70" s="2">
        <v>14399.08</v>
      </c>
      <c r="E70" s="13"/>
      <c r="F70" s="75" t="s">
        <v>190</v>
      </c>
      <c r="G70" s="78"/>
      <c r="H70" s="13"/>
      <c r="L70" s="42"/>
      <c r="M70" s="71"/>
      <c r="N70" s="49"/>
      <c r="O70" s="49"/>
    </row>
    <row r="71" spans="1:15" ht="15" customHeight="1">
      <c r="A71" s="26" t="s">
        <v>138</v>
      </c>
      <c r="B71" s="109" t="s">
        <v>120</v>
      </c>
      <c r="C71" s="27" t="s">
        <v>136</v>
      </c>
      <c r="D71" s="2">
        <v>14399.08</v>
      </c>
      <c r="E71" s="13" t="s">
        <v>222</v>
      </c>
      <c r="F71" s="75" t="s">
        <v>190</v>
      </c>
      <c r="G71" s="78"/>
      <c r="H71" s="13"/>
      <c r="L71" s="42"/>
      <c r="M71" s="71"/>
      <c r="N71" s="49"/>
      <c r="O71" s="49"/>
    </row>
    <row r="72" spans="1:15" ht="15" customHeight="1">
      <c r="A72" s="26" t="s">
        <v>138</v>
      </c>
      <c r="B72" s="109" t="s">
        <v>164</v>
      </c>
      <c r="C72" s="27" t="s">
        <v>136</v>
      </c>
      <c r="D72" s="2">
        <v>14399.08</v>
      </c>
      <c r="E72" s="13" t="s">
        <v>143</v>
      </c>
      <c r="F72" s="75" t="s">
        <v>190</v>
      </c>
      <c r="G72" s="78"/>
      <c r="H72" s="13"/>
      <c r="L72" s="42"/>
      <c r="M72" s="71"/>
      <c r="N72" s="49"/>
      <c r="O72" s="49"/>
    </row>
    <row r="73" spans="1:15" ht="15" customHeight="1">
      <c r="A73" s="26" t="s">
        <v>138</v>
      </c>
      <c r="B73" s="27" t="s">
        <v>376</v>
      </c>
      <c r="C73" s="27" t="s">
        <v>136</v>
      </c>
      <c r="D73" s="2">
        <v>14399.08</v>
      </c>
      <c r="E73" s="13"/>
      <c r="F73" s="75" t="s">
        <v>190</v>
      </c>
      <c r="G73" s="78"/>
      <c r="H73" s="13"/>
      <c r="L73" s="42"/>
      <c r="M73" s="71"/>
      <c r="N73" s="49"/>
      <c r="O73" s="49"/>
    </row>
    <row r="74" spans="1:15" ht="15" customHeight="1">
      <c r="A74" s="26" t="s">
        <v>138</v>
      </c>
      <c r="B74" s="111" t="s">
        <v>379</v>
      </c>
      <c r="C74" s="27" t="s">
        <v>136</v>
      </c>
      <c r="D74" s="2">
        <v>17024.16</v>
      </c>
      <c r="E74" s="13"/>
      <c r="F74" s="75" t="s">
        <v>190</v>
      </c>
      <c r="G74" s="78"/>
      <c r="H74" s="13"/>
      <c r="L74" s="42"/>
      <c r="M74" s="71"/>
      <c r="N74" s="49"/>
      <c r="O74" s="49"/>
    </row>
    <row r="75" spans="1:15" ht="15" customHeight="1" thickBot="1">
      <c r="A75" s="85" t="s">
        <v>138</v>
      </c>
      <c r="B75" s="112" t="s">
        <v>380</v>
      </c>
      <c r="C75" s="86" t="s">
        <v>136</v>
      </c>
      <c r="D75" s="87">
        <v>17024.16</v>
      </c>
      <c r="E75" s="88"/>
      <c r="F75" s="89" t="s">
        <v>190</v>
      </c>
      <c r="G75" s="90">
        <f>SUM(D33:D75)</f>
        <v>215837.72</v>
      </c>
      <c r="H75" s="88"/>
      <c r="I75" s="91"/>
      <c r="J75" s="92"/>
      <c r="K75" s="91">
        <v>600640</v>
      </c>
      <c r="L75" s="93">
        <f>G75/1.16</f>
        <v>186067</v>
      </c>
      <c r="M75" s="94">
        <f>L75*0.16</f>
        <v>29770.720000000001</v>
      </c>
      <c r="N75" s="95"/>
      <c r="O75" s="49"/>
    </row>
    <row r="76" spans="1:15" ht="15" customHeight="1">
      <c r="A76" s="26" t="s">
        <v>138</v>
      </c>
      <c r="B76" s="27" t="s">
        <v>382</v>
      </c>
      <c r="C76" s="27" t="s">
        <v>383</v>
      </c>
      <c r="D76" s="2">
        <v>17503.240000000002</v>
      </c>
      <c r="E76" s="13"/>
      <c r="F76" s="75" t="s">
        <v>190</v>
      </c>
      <c r="G76" s="78"/>
      <c r="H76" s="13"/>
      <c r="L76" s="42"/>
      <c r="M76" s="71"/>
      <c r="N76" s="49"/>
      <c r="O76" s="49"/>
    </row>
    <row r="77" spans="1:15" ht="15" customHeight="1" thickBot="1">
      <c r="A77" s="85" t="s">
        <v>138</v>
      </c>
      <c r="B77" s="86" t="s">
        <v>384</v>
      </c>
      <c r="C77" s="86" t="s">
        <v>383</v>
      </c>
      <c r="D77" s="87">
        <v>17503.240000000002</v>
      </c>
      <c r="E77" s="88"/>
      <c r="F77" s="89" t="s">
        <v>190</v>
      </c>
      <c r="G77" s="90">
        <f>SUM(D76:D77)</f>
        <v>35006.480000000003</v>
      </c>
      <c r="H77" s="88"/>
      <c r="I77" s="91"/>
      <c r="J77" s="92"/>
      <c r="K77" s="91">
        <v>600606</v>
      </c>
      <c r="L77" s="93">
        <f>G77/1.16</f>
        <v>30178.000000000004</v>
      </c>
      <c r="M77" s="94">
        <f>L77*0.16</f>
        <v>4828.4800000000005</v>
      </c>
      <c r="N77" s="95"/>
      <c r="O77" s="49"/>
    </row>
    <row r="78" spans="1:15" ht="15" customHeight="1">
      <c r="A78" s="26" t="s">
        <v>138</v>
      </c>
      <c r="B78" s="27" t="s">
        <v>297</v>
      </c>
      <c r="C78" s="27" t="s">
        <v>298</v>
      </c>
      <c r="D78" s="30">
        <v>1241.2</v>
      </c>
      <c r="E78" s="13"/>
      <c r="F78" s="75" t="s">
        <v>137</v>
      </c>
      <c r="G78" s="78"/>
      <c r="H78" s="13"/>
      <c r="L78" s="42"/>
      <c r="M78" s="71"/>
      <c r="N78" s="49"/>
      <c r="O78" s="49"/>
    </row>
    <row r="79" spans="1:15" ht="15" customHeight="1">
      <c r="A79" s="26" t="s">
        <v>138</v>
      </c>
      <c r="B79" s="27" t="s">
        <v>322</v>
      </c>
      <c r="C79" s="27" t="s">
        <v>298</v>
      </c>
      <c r="D79" s="30">
        <v>1241.2</v>
      </c>
      <c r="E79" s="13"/>
      <c r="F79" s="75" t="s">
        <v>137</v>
      </c>
      <c r="G79" s="78"/>
      <c r="H79" s="13"/>
      <c r="L79" s="42"/>
      <c r="M79" s="71"/>
      <c r="N79" s="49"/>
      <c r="O79" s="49"/>
    </row>
    <row r="80" spans="1:15" ht="15" customHeight="1">
      <c r="A80" s="26" t="s">
        <v>138</v>
      </c>
      <c r="B80" s="27" t="s">
        <v>323</v>
      </c>
      <c r="C80" s="27" t="s">
        <v>298</v>
      </c>
      <c r="D80" s="30">
        <v>1241.2</v>
      </c>
      <c r="E80" s="13"/>
      <c r="F80" s="75" t="s">
        <v>137</v>
      </c>
      <c r="G80" s="78">
        <f>SUM(D78:D80)</f>
        <v>3723.6000000000004</v>
      </c>
      <c r="H80" s="13"/>
      <c r="K80" s="41">
        <v>803001</v>
      </c>
      <c r="L80" s="42">
        <f>G80/1.16</f>
        <v>3210.0000000000005</v>
      </c>
      <c r="M80" s="71">
        <f>L80*0.16</f>
        <v>513.60000000000014</v>
      </c>
      <c r="N80" s="49"/>
      <c r="O80" s="49"/>
    </row>
    <row r="81" spans="1:15" ht="15" customHeight="1">
      <c r="A81" s="26" t="s">
        <v>138</v>
      </c>
      <c r="B81" s="111" t="s">
        <v>387</v>
      </c>
      <c r="C81" s="27" t="s">
        <v>298</v>
      </c>
      <c r="D81" s="2">
        <v>19565.72</v>
      </c>
      <c r="E81" s="13"/>
      <c r="F81" s="75" t="s">
        <v>190</v>
      </c>
      <c r="G81" s="78"/>
      <c r="H81" s="13"/>
      <c r="L81" s="42"/>
      <c r="M81" s="71"/>
      <c r="N81" s="49"/>
      <c r="O81" s="49"/>
    </row>
    <row r="82" spans="1:15" ht="15" customHeight="1" thickBot="1">
      <c r="A82" s="85" t="s">
        <v>138</v>
      </c>
      <c r="B82" s="112" t="s">
        <v>388</v>
      </c>
      <c r="C82" s="86" t="s">
        <v>298</v>
      </c>
      <c r="D82" s="87">
        <v>20122.52</v>
      </c>
      <c r="E82" s="88"/>
      <c r="F82" s="89" t="s">
        <v>190</v>
      </c>
      <c r="G82" s="90">
        <f>SUM(D81:D82)</f>
        <v>39688.240000000005</v>
      </c>
      <c r="H82" s="88"/>
      <c r="I82" s="91"/>
      <c r="J82" s="92"/>
      <c r="K82" s="91">
        <v>600638</v>
      </c>
      <c r="L82" s="93">
        <f>G82/1.16</f>
        <v>34214.000000000007</v>
      </c>
      <c r="M82" s="94">
        <f>L82*0.16</f>
        <v>5474.2400000000016</v>
      </c>
      <c r="N82" s="95"/>
      <c r="O82" s="49"/>
    </row>
    <row r="83" spans="1:15" ht="15" customHeight="1" thickBot="1">
      <c r="A83" s="96" t="s">
        <v>138</v>
      </c>
      <c r="B83" s="113" t="s">
        <v>385</v>
      </c>
      <c r="C83" s="97" t="s">
        <v>386</v>
      </c>
      <c r="D83" s="98">
        <v>18931.2</v>
      </c>
      <c r="E83" s="99"/>
      <c r="F83" s="100" t="s">
        <v>190</v>
      </c>
      <c r="G83" s="101">
        <f>SUM(D83:F83)</f>
        <v>18931.2</v>
      </c>
      <c r="H83" s="99"/>
      <c r="I83" s="102"/>
      <c r="J83" s="103"/>
      <c r="K83" s="102">
        <v>600636</v>
      </c>
      <c r="L83" s="104">
        <f>G83/1.16</f>
        <v>16320.000000000002</v>
      </c>
      <c r="M83" s="105">
        <f>L83*0.16</f>
        <v>2611.2000000000003</v>
      </c>
      <c r="N83" s="106"/>
      <c r="O83" s="49"/>
    </row>
    <row r="84" spans="1:15" ht="15" customHeight="1" thickBot="1">
      <c r="A84" s="96" t="s">
        <v>138</v>
      </c>
      <c r="B84" s="113" t="s">
        <v>369</v>
      </c>
      <c r="C84" s="97" t="s">
        <v>370</v>
      </c>
      <c r="D84" s="98">
        <v>12349.36</v>
      </c>
      <c r="E84" s="99"/>
      <c r="F84" s="100" t="s">
        <v>190</v>
      </c>
      <c r="G84" s="101">
        <f>SUM(D84:F84)</f>
        <v>12349.36</v>
      </c>
      <c r="H84" s="99"/>
      <c r="I84" s="102"/>
      <c r="J84" s="103"/>
      <c r="K84" s="102">
        <v>600637</v>
      </c>
      <c r="L84" s="104">
        <f>G84/1.16</f>
        <v>10646.000000000002</v>
      </c>
      <c r="M84" s="105">
        <f>L84*0.16</f>
        <v>1703.3600000000004</v>
      </c>
      <c r="N84" s="106"/>
      <c r="O84" s="49"/>
    </row>
    <row r="85" spans="1:15" ht="15" customHeight="1">
      <c r="A85" s="26" t="s">
        <v>138</v>
      </c>
      <c r="B85" s="27" t="s">
        <v>256</v>
      </c>
      <c r="C85" s="27" t="s">
        <v>134</v>
      </c>
      <c r="D85" s="30">
        <v>1241.2</v>
      </c>
      <c r="E85" s="13"/>
      <c r="F85" s="75" t="s">
        <v>137</v>
      </c>
      <c r="G85" s="78"/>
      <c r="H85" s="13"/>
      <c r="L85" s="42"/>
      <c r="M85" s="71"/>
      <c r="N85" s="49"/>
      <c r="O85" s="49"/>
    </row>
    <row r="86" spans="1:15" ht="15" customHeight="1">
      <c r="A86" s="26" t="s">
        <v>138</v>
      </c>
      <c r="B86" s="27" t="s">
        <v>257</v>
      </c>
      <c r="C86" s="27" t="s">
        <v>134</v>
      </c>
      <c r="D86" s="30">
        <v>1241.2</v>
      </c>
      <c r="E86" s="13"/>
      <c r="F86" s="75" t="s">
        <v>137</v>
      </c>
      <c r="G86" s="78"/>
      <c r="H86" s="13"/>
      <c r="L86" s="42"/>
      <c r="M86" s="71"/>
      <c r="N86" s="49"/>
      <c r="O86" s="49"/>
    </row>
    <row r="87" spans="1:15" ht="15" customHeight="1">
      <c r="A87" s="26" t="s">
        <v>138</v>
      </c>
      <c r="B87" s="27" t="s">
        <v>258</v>
      </c>
      <c r="C87" s="27" t="s">
        <v>134</v>
      </c>
      <c r="D87" s="30">
        <v>1241.2</v>
      </c>
      <c r="E87" s="13"/>
      <c r="F87" s="75" t="s">
        <v>137</v>
      </c>
      <c r="G87" s="78"/>
      <c r="H87" s="13"/>
      <c r="L87" s="42"/>
      <c r="M87" s="71"/>
      <c r="N87" s="49"/>
      <c r="O87" s="49"/>
    </row>
    <row r="88" spans="1:15" ht="15" customHeight="1">
      <c r="A88" s="26" t="s">
        <v>138</v>
      </c>
      <c r="B88" s="27" t="s">
        <v>259</v>
      </c>
      <c r="C88" s="27" t="s">
        <v>134</v>
      </c>
      <c r="D88" s="30">
        <v>1241.2</v>
      </c>
      <c r="E88" s="13"/>
      <c r="F88" s="75" t="s">
        <v>137</v>
      </c>
      <c r="G88" s="78"/>
      <c r="H88" s="13"/>
      <c r="L88" s="42"/>
      <c r="M88" s="71"/>
      <c r="N88" s="49"/>
      <c r="O88" s="49"/>
    </row>
    <row r="89" spans="1:15" ht="15" customHeight="1">
      <c r="A89" s="26" t="s">
        <v>138</v>
      </c>
      <c r="B89" s="27" t="s">
        <v>260</v>
      </c>
      <c r="C89" s="27" t="s">
        <v>134</v>
      </c>
      <c r="D89" s="30">
        <v>1241.2</v>
      </c>
      <c r="E89" s="13"/>
      <c r="F89" s="75" t="s">
        <v>137</v>
      </c>
      <c r="G89" s="78"/>
      <c r="H89" s="13"/>
      <c r="L89" s="42"/>
      <c r="M89" s="71"/>
      <c r="N89" s="49"/>
      <c r="O89" s="49"/>
    </row>
    <row r="90" spans="1:15" ht="15" customHeight="1">
      <c r="A90" s="26" t="s">
        <v>138</v>
      </c>
      <c r="B90" s="27" t="s">
        <v>261</v>
      </c>
      <c r="C90" s="27" t="s">
        <v>134</v>
      </c>
      <c r="D90" s="30">
        <v>1241.2</v>
      </c>
      <c r="E90" s="13"/>
      <c r="F90" s="75" t="s">
        <v>137</v>
      </c>
      <c r="G90" s="78"/>
      <c r="H90" s="13"/>
      <c r="L90" s="42"/>
      <c r="M90" s="71"/>
      <c r="N90" s="49"/>
      <c r="O90" s="49"/>
    </row>
    <row r="91" spans="1:15" ht="15" customHeight="1">
      <c r="A91" s="26" t="s">
        <v>138</v>
      </c>
      <c r="B91" s="27" t="s">
        <v>262</v>
      </c>
      <c r="C91" s="27" t="s">
        <v>134</v>
      </c>
      <c r="D91" s="30">
        <v>1241.2</v>
      </c>
      <c r="E91" s="13"/>
      <c r="F91" s="75" t="s">
        <v>137</v>
      </c>
      <c r="G91" s="78"/>
      <c r="H91" s="13"/>
      <c r="L91" s="42"/>
      <c r="M91" s="71"/>
      <c r="N91" s="49"/>
      <c r="O91" s="49"/>
    </row>
    <row r="92" spans="1:15" ht="15" customHeight="1">
      <c r="A92" s="26" t="s">
        <v>138</v>
      </c>
      <c r="B92" s="27" t="s">
        <v>263</v>
      </c>
      <c r="C92" s="27" t="s">
        <v>134</v>
      </c>
      <c r="D92" s="30">
        <v>1241.2</v>
      </c>
      <c r="E92" s="13"/>
      <c r="F92" s="75" t="s">
        <v>137</v>
      </c>
      <c r="G92" s="78"/>
      <c r="H92" s="13"/>
      <c r="L92" s="42"/>
      <c r="M92" s="71"/>
      <c r="N92" s="49"/>
      <c r="O92" s="49"/>
    </row>
    <row r="93" spans="1:15" ht="15" customHeight="1">
      <c r="A93" s="26" t="s">
        <v>138</v>
      </c>
      <c r="B93" s="27" t="s">
        <v>264</v>
      </c>
      <c r="C93" s="27" t="s">
        <v>134</v>
      </c>
      <c r="D93" s="30">
        <v>1241.2</v>
      </c>
      <c r="E93" s="13"/>
      <c r="F93" s="75" t="s">
        <v>137</v>
      </c>
      <c r="G93" s="78"/>
      <c r="H93" s="13"/>
      <c r="L93" s="42"/>
      <c r="M93" s="71"/>
      <c r="N93" s="49"/>
      <c r="O93" s="49"/>
    </row>
    <row r="94" spans="1:15" ht="15" customHeight="1">
      <c r="A94" s="26" t="s">
        <v>138</v>
      </c>
      <c r="B94" s="27" t="s">
        <v>265</v>
      </c>
      <c r="C94" s="27" t="s">
        <v>134</v>
      </c>
      <c r="D94" s="30">
        <v>1241.2</v>
      </c>
      <c r="E94" s="13"/>
      <c r="F94" s="75" t="s">
        <v>137</v>
      </c>
      <c r="G94" s="78"/>
      <c r="H94" s="13"/>
      <c r="L94" s="42"/>
      <c r="M94" s="71"/>
      <c r="N94" s="49"/>
      <c r="O94" s="49"/>
    </row>
    <row r="95" spans="1:15" ht="15" customHeight="1">
      <c r="A95" s="26" t="s">
        <v>138</v>
      </c>
      <c r="B95" s="27" t="s">
        <v>266</v>
      </c>
      <c r="C95" s="27" t="s">
        <v>134</v>
      </c>
      <c r="D95" s="30">
        <v>1241.2</v>
      </c>
      <c r="E95" s="13"/>
      <c r="F95" s="75" t="s">
        <v>137</v>
      </c>
      <c r="G95" s="78"/>
      <c r="H95" s="13"/>
      <c r="L95" s="42"/>
      <c r="M95" s="71"/>
      <c r="N95" s="49"/>
      <c r="O95" s="49"/>
    </row>
    <row r="96" spans="1:15" ht="15" customHeight="1">
      <c r="A96" s="26" t="s">
        <v>138</v>
      </c>
      <c r="B96" s="27" t="s">
        <v>267</v>
      </c>
      <c r="C96" s="27" t="s">
        <v>134</v>
      </c>
      <c r="D96" s="30">
        <v>1241.2</v>
      </c>
      <c r="E96" s="13"/>
      <c r="F96" s="75" t="s">
        <v>137</v>
      </c>
      <c r="G96" s="78"/>
      <c r="H96" s="13"/>
      <c r="L96" s="42"/>
      <c r="M96" s="71"/>
      <c r="N96" s="49"/>
      <c r="O96" s="49"/>
    </row>
    <row r="97" spans="1:15" ht="15" customHeight="1">
      <c r="A97" s="26" t="s">
        <v>138</v>
      </c>
      <c r="B97" s="27" t="s">
        <v>268</v>
      </c>
      <c r="C97" s="27" t="s">
        <v>134</v>
      </c>
      <c r="D97" s="30">
        <v>1241.2</v>
      </c>
      <c r="E97" s="13"/>
      <c r="F97" s="75" t="s">
        <v>137</v>
      </c>
      <c r="G97" s="78"/>
      <c r="H97" s="13"/>
      <c r="L97" s="42"/>
      <c r="M97" s="71"/>
      <c r="N97" s="49"/>
      <c r="O97" s="49"/>
    </row>
    <row r="98" spans="1:15" ht="15" customHeight="1">
      <c r="A98" s="26" t="s">
        <v>138</v>
      </c>
      <c r="B98" s="27" t="s">
        <v>325</v>
      </c>
      <c r="C98" s="27" t="s">
        <v>134</v>
      </c>
      <c r="D98" s="30">
        <v>1241.2</v>
      </c>
      <c r="E98" s="13"/>
      <c r="F98" s="75" t="s">
        <v>137</v>
      </c>
      <c r="G98" s="78">
        <f>SUM(D85:D98)</f>
        <v>17376.800000000003</v>
      </c>
      <c r="H98" s="13"/>
      <c r="K98" s="41">
        <v>803001</v>
      </c>
      <c r="L98" s="42">
        <f>G98/1.16</f>
        <v>14980.000000000004</v>
      </c>
      <c r="M98" s="71">
        <f>L98*0.16</f>
        <v>2396.8000000000006</v>
      </c>
      <c r="N98" s="49"/>
      <c r="O98" s="49"/>
    </row>
    <row r="99" spans="1:15" ht="15" customHeight="1">
      <c r="A99" s="26" t="s">
        <v>138</v>
      </c>
      <c r="B99" s="109" t="s">
        <v>16</v>
      </c>
      <c r="C99" s="27" t="s">
        <v>134</v>
      </c>
      <c r="D99" s="5">
        <v>-6750.04</v>
      </c>
      <c r="E99" s="13" t="s">
        <v>139</v>
      </c>
      <c r="F99" s="75" t="s">
        <v>190</v>
      </c>
      <c r="G99" s="78"/>
      <c r="H99" s="13"/>
      <c r="L99" s="42"/>
      <c r="M99" s="71"/>
      <c r="N99" s="49"/>
      <c r="O99" s="49"/>
    </row>
    <row r="100" spans="1:15" ht="15" customHeight="1">
      <c r="A100" s="26" t="s">
        <v>138</v>
      </c>
      <c r="B100" s="27" t="s">
        <v>169</v>
      </c>
      <c r="C100" s="27" t="s">
        <v>134</v>
      </c>
      <c r="D100" s="5">
        <v>-6750.04</v>
      </c>
      <c r="E100" s="13" t="s">
        <v>140</v>
      </c>
      <c r="F100" s="75" t="s">
        <v>190</v>
      </c>
      <c r="G100" s="78"/>
      <c r="H100" s="13"/>
      <c r="L100" s="42"/>
      <c r="M100" s="71"/>
      <c r="N100" s="49"/>
      <c r="O100" s="49"/>
    </row>
    <row r="101" spans="1:15" ht="15" customHeight="1">
      <c r="A101" s="26" t="s">
        <v>138</v>
      </c>
      <c r="B101" s="109" t="s">
        <v>183</v>
      </c>
      <c r="C101" s="27" t="s">
        <v>134</v>
      </c>
      <c r="D101" s="5">
        <v>-6750.04</v>
      </c>
      <c r="E101" s="13" t="s">
        <v>145</v>
      </c>
      <c r="F101" s="75" t="s">
        <v>190</v>
      </c>
      <c r="G101" s="78"/>
      <c r="H101" s="13"/>
      <c r="L101" s="42"/>
      <c r="M101" s="71"/>
      <c r="N101" s="49"/>
      <c r="O101" s="49"/>
    </row>
    <row r="102" spans="1:15" ht="15" customHeight="1">
      <c r="A102" s="26" t="s">
        <v>138</v>
      </c>
      <c r="B102" s="109" t="s">
        <v>16</v>
      </c>
      <c r="C102" s="27" t="s">
        <v>134</v>
      </c>
      <c r="D102" s="2">
        <v>6750.04</v>
      </c>
      <c r="E102" s="13" t="s">
        <v>139</v>
      </c>
      <c r="F102" s="75" t="s">
        <v>190</v>
      </c>
      <c r="G102" s="78"/>
      <c r="H102" s="13"/>
      <c r="L102" s="42"/>
      <c r="M102" s="71"/>
      <c r="N102" s="49"/>
      <c r="O102" s="49"/>
    </row>
    <row r="103" spans="1:15" ht="15" customHeight="1">
      <c r="A103" s="26" t="s">
        <v>138</v>
      </c>
      <c r="B103" s="111" t="s">
        <v>333</v>
      </c>
      <c r="C103" s="27" t="s">
        <v>134</v>
      </c>
      <c r="D103" s="2">
        <v>6750.04</v>
      </c>
      <c r="E103" s="13"/>
      <c r="F103" s="75" t="s">
        <v>190</v>
      </c>
      <c r="G103" s="78"/>
      <c r="H103" s="13"/>
      <c r="L103" s="42"/>
      <c r="M103" s="71"/>
      <c r="N103" s="49"/>
      <c r="O103" s="49"/>
    </row>
    <row r="104" spans="1:15" ht="15" customHeight="1">
      <c r="A104" s="26" t="s">
        <v>138</v>
      </c>
      <c r="B104" s="27" t="s">
        <v>334</v>
      </c>
      <c r="C104" s="27" t="s">
        <v>134</v>
      </c>
      <c r="D104" s="2">
        <v>6750.04</v>
      </c>
      <c r="E104" s="13"/>
      <c r="F104" s="75" t="s">
        <v>190</v>
      </c>
      <c r="G104" s="78"/>
      <c r="H104" s="13"/>
      <c r="L104" s="42"/>
      <c r="M104" s="71"/>
      <c r="N104" s="49"/>
      <c r="O104" s="49"/>
    </row>
    <row r="105" spans="1:15" ht="15" customHeight="1">
      <c r="A105" s="26" t="s">
        <v>138</v>
      </c>
      <c r="B105" s="27" t="s">
        <v>335</v>
      </c>
      <c r="C105" s="27" t="s">
        <v>134</v>
      </c>
      <c r="D105" s="2">
        <v>6750.04</v>
      </c>
      <c r="E105" s="13"/>
      <c r="F105" s="75" t="s">
        <v>190</v>
      </c>
      <c r="G105" s="78"/>
      <c r="H105" s="13"/>
      <c r="L105" s="42"/>
      <c r="M105" s="71"/>
      <c r="N105" s="49"/>
      <c r="O105" s="49"/>
    </row>
    <row r="106" spans="1:15" ht="15" customHeight="1">
      <c r="A106" s="26" t="s">
        <v>138</v>
      </c>
      <c r="B106" s="111" t="s">
        <v>336</v>
      </c>
      <c r="C106" s="27" t="s">
        <v>134</v>
      </c>
      <c r="D106" s="2">
        <v>6750.04</v>
      </c>
      <c r="E106" s="13"/>
      <c r="F106" s="75" t="s">
        <v>190</v>
      </c>
      <c r="G106" s="78"/>
      <c r="H106" s="13"/>
      <c r="L106" s="42"/>
      <c r="M106" s="71"/>
      <c r="N106" s="49"/>
      <c r="O106" s="49"/>
    </row>
    <row r="107" spans="1:15" ht="15" customHeight="1">
      <c r="A107" s="26" t="s">
        <v>138</v>
      </c>
      <c r="B107" s="27" t="s">
        <v>337</v>
      </c>
      <c r="C107" s="27" t="s">
        <v>134</v>
      </c>
      <c r="D107" s="2">
        <v>6750.04</v>
      </c>
      <c r="E107" s="13"/>
      <c r="F107" s="75" t="s">
        <v>190</v>
      </c>
      <c r="G107" s="78"/>
      <c r="H107" s="13"/>
      <c r="L107" s="42"/>
      <c r="M107" s="71"/>
      <c r="N107" s="49"/>
      <c r="O107" s="49"/>
    </row>
    <row r="108" spans="1:15" ht="15" customHeight="1">
      <c r="A108" s="26" t="s">
        <v>138</v>
      </c>
      <c r="B108" s="111" t="s">
        <v>338</v>
      </c>
      <c r="C108" s="27" t="s">
        <v>134</v>
      </c>
      <c r="D108" s="2">
        <v>6750.04</v>
      </c>
      <c r="E108" s="13"/>
      <c r="F108" s="75" t="s">
        <v>190</v>
      </c>
      <c r="G108" s="78"/>
      <c r="H108" s="13"/>
      <c r="L108" s="42"/>
      <c r="M108" s="71"/>
      <c r="N108" s="49"/>
      <c r="O108" s="49"/>
    </row>
    <row r="109" spans="1:15" ht="15" customHeight="1">
      <c r="A109" s="26" t="s">
        <v>138</v>
      </c>
      <c r="B109" s="111" t="s">
        <v>339</v>
      </c>
      <c r="C109" s="27" t="s">
        <v>134</v>
      </c>
      <c r="D109" s="2">
        <v>6750.04</v>
      </c>
      <c r="E109" s="13"/>
      <c r="F109" s="75" t="s">
        <v>190</v>
      </c>
      <c r="G109" s="78"/>
      <c r="H109" s="13"/>
      <c r="L109" s="42"/>
      <c r="M109" s="71"/>
      <c r="N109" s="49"/>
      <c r="O109" s="49"/>
    </row>
    <row r="110" spans="1:15" ht="15" customHeight="1">
      <c r="A110" s="26" t="s">
        <v>138</v>
      </c>
      <c r="B110" s="111" t="s">
        <v>340</v>
      </c>
      <c r="C110" s="27" t="s">
        <v>134</v>
      </c>
      <c r="D110" s="2">
        <v>6750.04</v>
      </c>
      <c r="E110" s="13"/>
      <c r="F110" s="75" t="s">
        <v>190</v>
      </c>
      <c r="G110" s="78"/>
      <c r="H110" s="13"/>
      <c r="L110" s="42"/>
      <c r="M110" s="71"/>
      <c r="N110" s="49"/>
      <c r="O110" s="49"/>
    </row>
    <row r="111" spans="1:15" ht="15" customHeight="1">
      <c r="A111" s="26" t="s">
        <v>138</v>
      </c>
      <c r="B111" s="111" t="s">
        <v>341</v>
      </c>
      <c r="C111" s="27" t="s">
        <v>134</v>
      </c>
      <c r="D111" s="2">
        <v>6750.04</v>
      </c>
      <c r="E111" s="13"/>
      <c r="F111" s="75" t="s">
        <v>190</v>
      </c>
      <c r="G111" s="78"/>
      <c r="H111" s="13"/>
      <c r="L111" s="42"/>
      <c r="M111" s="71"/>
      <c r="N111" s="49"/>
      <c r="O111" s="49"/>
    </row>
    <row r="112" spans="1:15" ht="15" customHeight="1">
      <c r="A112" s="26" t="s">
        <v>138</v>
      </c>
      <c r="B112" s="27" t="s">
        <v>342</v>
      </c>
      <c r="C112" s="27" t="s">
        <v>134</v>
      </c>
      <c r="D112" s="2">
        <v>6750.04</v>
      </c>
      <c r="E112" s="13"/>
      <c r="F112" s="75" t="s">
        <v>190</v>
      </c>
      <c r="G112" s="78"/>
      <c r="H112" s="13"/>
      <c r="L112" s="42"/>
      <c r="M112" s="71"/>
      <c r="N112" s="49"/>
      <c r="O112" s="49"/>
    </row>
    <row r="113" spans="1:15" ht="15" customHeight="1">
      <c r="A113" s="26" t="s">
        <v>138</v>
      </c>
      <c r="B113" s="27" t="s">
        <v>343</v>
      </c>
      <c r="C113" s="27" t="s">
        <v>134</v>
      </c>
      <c r="D113" s="2">
        <v>6750.04</v>
      </c>
      <c r="E113" s="13"/>
      <c r="F113" s="75" t="s">
        <v>190</v>
      </c>
      <c r="G113" s="78"/>
      <c r="H113" s="13"/>
      <c r="L113" s="42"/>
      <c r="M113" s="71"/>
      <c r="N113" s="49"/>
      <c r="O113" s="49"/>
    </row>
    <row r="114" spans="1:15" ht="15" customHeight="1">
      <c r="A114" s="26" t="s">
        <v>138</v>
      </c>
      <c r="B114" s="27" t="s">
        <v>344</v>
      </c>
      <c r="C114" s="27" t="s">
        <v>134</v>
      </c>
      <c r="D114" s="2">
        <v>6750.04</v>
      </c>
      <c r="E114" s="13"/>
      <c r="F114" s="75" t="s">
        <v>190</v>
      </c>
      <c r="G114" s="78"/>
      <c r="H114" s="13"/>
      <c r="L114" s="42"/>
      <c r="M114" s="71"/>
      <c r="N114" s="49"/>
      <c r="O114" s="49"/>
    </row>
    <row r="115" spans="1:15" ht="15" customHeight="1">
      <c r="A115" s="26" t="s">
        <v>138</v>
      </c>
      <c r="B115" s="109" t="s">
        <v>183</v>
      </c>
      <c r="C115" s="27" t="s">
        <v>134</v>
      </c>
      <c r="D115" s="2">
        <v>6750.04</v>
      </c>
      <c r="E115" s="13" t="s">
        <v>145</v>
      </c>
      <c r="F115" s="75" t="s">
        <v>190</v>
      </c>
      <c r="G115" s="78"/>
      <c r="H115" s="13"/>
      <c r="L115" s="42"/>
      <c r="M115" s="71"/>
      <c r="N115" s="49"/>
      <c r="O115" s="49"/>
    </row>
    <row r="116" spans="1:15" ht="15" customHeight="1">
      <c r="A116" s="26" t="s">
        <v>138</v>
      </c>
      <c r="B116" s="111" t="s">
        <v>345</v>
      </c>
      <c r="C116" s="27" t="s">
        <v>134</v>
      </c>
      <c r="D116" s="2">
        <v>6750.04</v>
      </c>
      <c r="E116" s="13"/>
      <c r="F116" s="75" t="s">
        <v>190</v>
      </c>
      <c r="G116" s="78"/>
      <c r="H116" s="13"/>
      <c r="L116" s="42"/>
      <c r="M116" s="71"/>
      <c r="N116" s="49"/>
      <c r="O116" s="49"/>
    </row>
    <row r="117" spans="1:15" ht="15" customHeight="1">
      <c r="A117" s="26" t="s">
        <v>138</v>
      </c>
      <c r="B117" s="27" t="s">
        <v>346</v>
      </c>
      <c r="C117" s="27" t="s">
        <v>134</v>
      </c>
      <c r="D117" s="48">
        <v>6750.04</v>
      </c>
      <c r="E117" s="13"/>
      <c r="F117" s="75" t="s">
        <v>190</v>
      </c>
      <c r="G117" s="78"/>
      <c r="H117" s="13"/>
      <c r="L117" s="42"/>
      <c r="M117" s="71"/>
      <c r="N117" s="49"/>
      <c r="O117" s="49"/>
    </row>
    <row r="118" spans="1:15" ht="15" customHeight="1" thickBot="1">
      <c r="A118" s="85" t="s">
        <v>138</v>
      </c>
      <c r="B118" s="86" t="s">
        <v>169</v>
      </c>
      <c r="C118" s="86" t="s">
        <v>134</v>
      </c>
      <c r="D118" s="87">
        <v>6751.2</v>
      </c>
      <c r="E118" s="88" t="s">
        <v>140</v>
      </c>
      <c r="F118" s="89" t="s">
        <v>190</v>
      </c>
      <c r="G118" s="90">
        <f>SUM(D99:D118)</f>
        <v>94501.719999999987</v>
      </c>
      <c r="H118" s="88"/>
      <c r="I118" s="91"/>
      <c r="J118" s="92"/>
      <c r="K118" s="91">
        <v>600644</v>
      </c>
      <c r="L118" s="93">
        <f>G118/1.16</f>
        <v>81467</v>
      </c>
      <c r="M118" s="94">
        <f>L118*0.16</f>
        <v>13034.720000000001</v>
      </c>
      <c r="N118" s="95"/>
      <c r="O118" s="49"/>
    </row>
    <row r="119" spans="1:15" ht="15" customHeight="1">
      <c r="A119" s="26" t="s">
        <v>138</v>
      </c>
      <c r="B119" s="27" t="s">
        <v>299</v>
      </c>
      <c r="C119" s="27" t="s">
        <v>141</v>
      </c>
      <c r="D119" s="30">
        <v>1241.2</v>
      </c>
      <c r="E119" s="13"/>
      <c r="F119" s="75" t="s">
        <v>137</v>
      </c>
      <c r="G119" s="78"/>
      <c r="H119" s="13"/>
      <c r="L119" s="42"/>
      <c r="M119" s="71"/>
      <c r="N119" s="49"/>
      <c r="O119" s="49"/>
    </row>
    <row r="120" spans="1:15" ht="15" customHeight="1">
      <c r="A120" s="26" t="s">
        <v>138</v>
      </c>
      <c r="B120" s="27" t="s">
        <v>300</v>
      </c>
      <c r="C120" s="27" t="s">
        <v>141</v>
      </c>
      <c r="D120" s="30">
        <v>1241.2</v>
      </c>
      <c r="E120" s="13"/>
      <c r="F120" s="75" t="s">
        <v>137</v>
      </c>
      <c r="G120" s="78"/>
      <c r="H120" s="13"/>
      <c r="L120" s="42"/>
      <c r="M120" s="71"/>
      <c r="N120" s="49"/>
      <c r="O120" s="49"/>
    </row>
    <row r="121" spans="1:15" ht="15" customHeight="1">
      <c r="A121" s="26" t="s">
        <v>138</v>
      </c>
      <c r="B121" s="27" t="s">
        <v>301</v>
      </c>
      <c r="C121" s="27" t="s">
        <v>141</v>
      </c>
      <c r="D121" s="30">
        <v>1241.2</v>
      </c>
      <c r="E121" s="13"/>
      <c r="F121" s="75" t="s">
        <v>137</v>
      </c>
      <c r="G121" s="78"/>
      <c r="H121" s="13"/>
      <c r="L121" s="42"/>
      <c r="M121" s="71"/>
      <c r="N121" s="49"/>
      <c r="O121" s="49"/>
    </row>
    <row r="122" spans="1:15" ht="15" customHeight="1">
      <c r="A122" s="26" t="s">
        <v>138</v>
      </c>
      <c r="B122" s="27" t="s">
        <v>302</v>
      </c>
      <c r="C122" s="27" t="s">
        <v>141</v>
      </c>
      <c r="D122" s="30">
        <v>1241.2</v>
      </c>
      <c r="E122" s="13"/>
      <c r="F122" s="75" t="s">
        <v>137</v>
      </c>
      <c r="G122" s="78"/>
      <c r="H122" s="13"/>
      <c r="L122" s="42"/>
      <c r="M122" s="71"/>
      <c r="N122" s="49"/>
      <c r="O122" s="49"/>
    </row>
    <row r="123" spans="1:15" ht="15" customHeight="1">
      <c r="A123" s="26" t="s">
        <v>138</v>
      </c>
      <c r="B123" s="27" t="s">
        <v>303</v>
      </c>
      <c r="C123" s="27" t="s">
        <v>141</v>
      </c>
      <c r="D123" s="30">
        <v>1241.2</v>
      </c>
      <c r="E123" s="13"/>
      <c r="F123" s="75" t="s">
        <v>137</v>
      </c>
      <c r="G123" s="78"/>
      <c r="H123" s="13"/>
      <c r="L123" s="42"/>
      <c r="M123" s="71"/>
      <c r="N123" s="49"/>
      <c r="O123" s="49"/>
    </row>
    <row r="124" spans="1:15" ht="15" customHeight="1">
      <c r="A124" s="26" t="s">
        <v>138</v>
      </c>
      <c r="B124" s="27" t="s">
        <v>304</v>
      </c>
      <c r="C124" s="27" t="s">
        <v>141</v>
      </c>
      <c r="D124" s="30">
        <v>1241.2</v>
      </c>
      <c r="E124" s="13"/>
      <c r="F124" s="75" t="s">
        <v>137</v>
      </c>
      <c r="G124" s="78"/>
      <c r="H124" s="13"/>
      <c r="L124" s="42"/>
      <c r="M124" s="71"/>
      <c r="N124" s="49"/>
      <c r="O124" s="49"/>
    </row>
    <row r="125" spans="1:15" ht="15" customHeight="1">
      <c r="A125" s="26" t="s">
        <v>138</v>
      </c>
      <c r="B125" s="27" t="s">
        <v>305</v>
      </c>
      <c r="C125" s="27" t="s">
        <v>141</v>
      </c>
      <c r="D125" s="30">
        <v>1241.2</v>
      </c>
      <c r="E125" s="13"/>
      <c r="F125" s="75" t="s">
        <v>137</v>
      </c>
      <c r="G125" s="78"/>
      <c r="H125" s="13"/>
      <c r="L125" s="42"/>
      <c r="M125" s="71"/>
      <c r="N125" s="49"/>
      <c r="O125" s="49"/>
    </row>
    <row r="126" spans="1:15" ht="15" customHeight="1">
      <c r="A126" s="26" t="s">
        <v>138</v>
      </c>
      <c r="B126" s="27" t="s">
        <v>306</v>
      </c>
      <c r="C126" s="27" t="s">
        <v>141</v>
      </c>
      <c r="D126" s="30">
        <v>1241.2</v>
      </c>
      <c r="E126" s="13"/>
      <c r="F126" s="75" t="s">
        <v>137</v>
      </c>
      <c r="G126" s="78"/>
      <c r="H126" s="13"/>
      <c r="L126" s="42"/>
      <c r="M126" s="71"/>
      <c r="N126" s="49"/>
      <c r="O126" s="49"/>
    </row>
    <row r="127" spans="1:15" ht="15" customHeight="1">
      <c r="A127" s="26" t="s">
        <v>138</v>
      </c>
      <c r="B127" s="27" t="s">
        <v>307</v>
      </c>
      <c r="C127" s="27" t="s">
        <v>141</v>
      </c>
      <c r="D127" s="30">
        <v>1241.2</v>
      </c>
      <c r="E127" s="13"/>
      <c r="F127" s="75" t="s">
        <v>137</v>
      </c>
      <c r="G127" s="78"/>
      <c r="H127" s="13"/>
      <c r="L127" s="42"/>
      <c r="M127" s="71"/>
      <c r="N127" s="49"/>
      <c r="O127" s="49"/>
    </row>
    <row r="128" spans="1:15" ht="15" customHeight="1">
      <c r="A128" s="26" t="s">
        <v>138</v>
      </c>
      <c r="B128" s="27" t="s">
        <v>308</v>
      </c>
      <c r="C128" s="27" t="s">
        <v>141</v>
      </c>
      <c r="D128" s="30">
        <v>1241.2</v>
      </c>
      <c r="E128" s="13"/>
      <c r="F128" s="75" t="s">
        <v>137</v>
      </c>
      <c r="G128" s="78"/>
      <c r="H128" s="13"/>
      <c r="L128" s="42"/>
      <c r="M128" s="71"/>
      <c r="N128" s="49"/>
      <c r="O128" s="49"/>
    </row>
    <row r="129" spans="1:15" ht="15" customHeight="1">
      <c r="A129" s="26" t="s">
        <v>138</v>
      </c>
      <c r="B129" s="27" t="s">
        <v>309</v>
      </c>
      <c r="C129" s="27" t="s">
        <v>141</v>
      </c>
      <c r="D129" s="30">
        <v>1241.2</v>
      </c>
      <c r="E129" s="13"/>
      <c r="F129" s="75" t="s">
        <v>137</v>
      </c>
      <c r="G129" s="78"/>
      <c r="H129" s="13"/>
      <c r="L129" s="42"/>
      <c r="M129" s="71"/>
      <c r="N129" s="49"/>
      <c r="O129" s="49"/>
    </row>
    <row r="130" spans="1:15" ht="15" customHeight="1">
      <c r="A130" s="26" t="s">
        <v>138</v>
      </c>
      <c r="B130" s="27" t="s">
        <v>310</v>
      </c>
      <c r="C130" s="27" t="s">
        <v>141</v>
      </c>
      <c r="D130" s="30">
        <v>1241.2</v>
      </c>
      <c r="E130" s="13"/>
      <c r="F130" s="75" t="s">
        <v>137</v>
      </c>
      <c r="G130" s="78"/>
      <c r="H130" s="13"/>
      <c r="L130" s="42"/>
      <c r="M130" s="71"/>
      <c r="N130" s="49"/>
      <c r="O130" s="49"/>
    </row>
    <row r="131" spans="1:15" ht="15" customHeight="1">
      <c r="A131" s="26" t="s">
        <v>138</v>
      </c>
      <c r="B131" s="27" t="s">
        <v>311</v>
      </c>
      <c r="C131" s="27" t="s">
        <v>141</v>
      </c>
      <c r="D131" s="30">
        <v>1241.2</v>
      </c>
      <c r="E131" s="13"/>
      <c r="F131" s="75" t="s">
        <v>137</v>
      </c>
      <c r="G131" s="78"/>
      <c r="H131" s="13"/>
      <c r="L131" s="42"/>
      <c r="M131" s="71"/>
      <c r="N131" s="49"/>
      <c r="O131" s="49"/>
    </row>
    <row r="132" spans="1:15" ht="15" customHeight="1">
      <c r="A132" s="26" t="s">
        <v>138</v>
      </c>
      <c r="B132" s="27" t="s">
        <v>312</v>
      </c>
      <c r="C132" s="27" t="s">
        <v>141</v>
      </c>
      <c r="D132" s="30">
        <v>1241.2</v>
      </c>
      <c r="E132" s="13"/>
      <c r="F132" s="75" t="s">
        <v>137</v>
      </c>
      <c r="G132" s="78"/>
      <c r="H132" s="13"/>
      <c r="L132" s="42"/>
      <c r="M132" s="71"/>
      <c r="N132" s="49"/>
      <c r="O132" s="49"/>
    </row>
    <row r="133" spans="1:15" ht="15" customHeight="1">
      <c r="A133" s="26" t="s">
        <v>138</v>
      </c>
      <c r="B133" s="27" t="s">
        <v>313</v>
      </c>
      <c r="C133" s="27" t="s">
        <v>141</v>
      </c>
      <c r="D133" s="30">
        <v>1241.2</v>
      </c>
      <c r="E133" s="13"/>
      <c r="F133" s="75" t="s">
        <v>137</v>
      </c>
      <c r="G133" s="78"/>
      <c r="H133" s="13"/>
      <c r="L133" s="42"/>
      <c r="M133" s="71"/>
      <c r="N133" s="49"/>
      <c r="O133" s="49"/>
    </row>
    <row r="134" spans="1:15" ht="15" customHeight="1">
      <c r="A134" s="26" t="s">
        <v>138</v>
      </c>
      <c r="B134" s="27" t="s">
        <v>314</v>
      </c>
      <c r="C134" s="27" t="s">
        <v>141</v>
      </c>
      <c r="D134" s="30">
        <v>1241.2</v>
      </c>
      <c r="E134" s="13"/>
      <c r="F134" s="75" t="s">
        <v>137</v>
      </c>
      <c r="G134" s="78"/>
      <c r="H134" s="13"/>
      <c r="L134" s="42"/>
      <c r="M134" s="71"/>
      <c r="N134" s="49"/>
      <c r="O134" s="49"/>
    </row>
    <row r="135" spans="1:15" ht="15" customHeight="1">
      <c r="A135" s="26" t="s">
        <v>138</v>
      </c>
      <c r="B135" s="27" t="s">
        <v>315</v>
      </c>
      <c r="C135" s="27" t="s">
        <v>141</v>
      </c>
      <c r="D135" s="30">
        <v>1241.2</v>
      </c>
      <c r="E135" s="13"/>
      <c r="F135" s="75" t="s">
        <v>137</v>
      </c>
      <c r="G135" s="78"/>
      <c r="H135" s="13"/>
      <c r="L135" s="42"/>
      <c r="M135" s="71"/>
      <c r="N135" s="49"/>
      <c r="O135" s="49"/>
    </row>
    <row r="136" spans="1:15" ht="15" customHeight="1">
      <c r="A136" s="26" t="s">
        <v>138</v>
      </c>
      <c r="B136" s="27" t="s">
        <v>316</v>
      </c>
      <c r="C136" s="27" t="s">
        <v>141</v>
      </c>
      <c r="D136" s="30">
        <v>1241.2</v>
      </c>
      <c r="E136" s="13"/>
      <c r="F136" s="75" t="s">
        <v>137</v>
      </c>
      <c r="G136" s="78"/>
      <c r="H136" s="13"/>
      <c r="L136" s="42"/>
      <c r="M136" s="71"/>
      <c r="N136" s="49"/>
      <c r="O136" s="49"/>
    </row>
    <row r="137" spans="1:15" ht="15" customHeight="1">
      <c r="A137" s="26" t="s">
        <v>138</v>
      </c>
      <c r="B137" s="27" t="s">
        <v>317</v>
      </c>
      <c r="C137" s="27" t="s">
        <v>141</v>
      </c>
      <c r="D137" s="30">
        <v>1241.2</v>
      </c>
      <c r="E137" s="13"/>
      <c r="F137" s="75" t="s">
        <v>137</v>
      </c>
      <c r="G137" s="78"/>
      <c r="H137" s="13"/>
      <c r="L137" s="42"/>
      <c r="M137" s="71"/>
      <c r="N137" s="49"/>
      <c r="O137" s="49"/>
    </row>
    <row r="138" spans="1:15" ht="15" customHeight="1">
      <c r="A138" s="26" t="s">
        <v>138</v>
      </c>
      <c r="B138" s="27" t="s">
        <v>318</v>
      </c>
      <c r="C138" s="27" t="s">
        <v>141</v>
      </c>
      <c r="D138" s="30">
        <v>1241.2</v>
      </c>
      <c r="E138" s="13"/>
      <c r="F138" s="75" t="s">
        <v>137</v>
      </c>
      <c r="G138" s="78"/>
      <c r="H138" s="13"/>
      <c r="L138" s="42"/>
      <c r="M138" s="71"/>
      <c r="N138" s="49"/>
      <c r="O138" s="49"/>
    </row>
    <row r="139" spans="1:15" ht="15" customHeight="1">
      <c r="A139" s="26" t="s">
        <v>138</v>
      </c>
      <c r="B139" s="27" t="s">
        <v>319</v>
      </c>
      <c r="C139" s="27" t="s">
        <v>141</v>
      </c>
      <c r="D139" s="30">
        <v>1241.2</v>
      </c>
      <c r="E139" s="13"/>
      <c r="F139" s="75" t="s">
        <v>137</v>
      </c>
      <c r="G139" s="78"/>
      <c r="H139" s="13"/>
      <c r="L139" s="42"/>
      <c r="M139" s="71"/>
      <c r="N139" s="49"/>
      <c r="O139" s="49"/>
    </row>
    <row r="140" spans="1:15" ht="15" customHeight="1">
      <c r="A140" s="26" t="s">
        <v>138</v>
      </c>
      <c r="B140" s="27" t="s">
        <v>320</v>
      </c>
      <c r="C140" s="27" t="s">
        <v>141</v>
      </c>
      <c r="D140" s="30">
        <v>1241.2</v>
      </c>
      <c r="E140" s="13"/>
      <c r="F140" s="75" t="s">
        <v>137</v>
      </c>
      <c r="G140" s="78"/>
      <c r="H140" s="13"/>
      <c r="L140" s="42"/>
      <c r="M140" s="71"/>
      <c r="N140" s="49"/>
      <c r="O140" s="49"/>
    </row>
    <row r="141" spans="1:15" ht="15" customHeight="1">
      <c r="A141" s="26" t="s">
        <v>138</v>
      </c>
      <c r="B141" s="27" t="s">
        <v>321</v>
      </c>
      <c r="C141" s="27" t="s">
        <v>141</v>
      </c>
      <c r="D141" s="30">
        <v>1241.2</v>
      </c>
      <c r="E141" s="13"/>
      <c r="F141" s="75" t="s">
        <v>137</v>
      </c>
      <c r="G141" s="78"/>
      <c r="H141" s="13"/>
      <c r="L141" s="42"/>
      <c r="M141" s="71"/>
      <c r="N141" s="49"/>
      <c r="O141" s="49"/>
    </row>
    <row r="142" spans="1:15" ht="15" customHeight="1">
      <c r="A142" s="26" t="s">
        <v>138</v>
      </c>
      <c r="B142" s="27" t="s">
        <v>324</v>
      </c>
      <c r="C142" s="27" t="s">
        <v>141</v>
      </c>
      <c r="D142" s="30">
        <v>1241.2</v>
      </c>
      <c r="E142" s="13"/>
      <c r="F142" s="75" t="s">
        <v>137</v>
      </c>
      <c r="G142" s="78">
        <f>SUM(D119:D142)</f>
        <v>29788.80000000001</v>
      </c>
      <c r="H142" s="13"/>
      <c r="K142" s="41">
        <v>803001</v>
      </c>
      <c r="L142" s="42">
        <f>G142/1.16</f>
        <v>25680.000000000011</v>
      </c>
      <c r="M142" s="71">
        <f>L142*0.16</f>
        <v>4108.800000000002</v>
      </c>
      <c r="N142" s="49"/>
      <c r="O142" s="49"/>
    </row>
    <row r="143" spans="1:15" ht="15" customHeight="1">
      <c r="A143" s="26" t="s">
        <v>138</v>
      </c>
      <c r="B143" s="109" t="s">
        <v>149</v>
      </c>
      <c r="C143" s="27" t="s">
        <v>141</v>
      </c>
      <c r="D143" s="5">
        <v>-10781.04</v>
      </c>
      <c r="E143" s="13" t="s">
        <v>135</v>
      </c>
      <c r="F143" s="75" t="s">
        <v>190</v>
      </c>
      <c r="G143" s="78"/>
      <c r="H143" s="13"/>
      <c r="L143" s="42"/>
      <c r="M143" s="71"/>
      <c r="N143" s="49"/>
      <c r="O143" s="49"/>
    </row>
    <row r="144" spans="1:15" ht="15" customHeight="1">
      <c r="A144" s="26" t="s">
        <v>138</v>
      </c>
      <c r="B144" s="109" t="s">
        <v>170</v>
      </c>
      <c r="C144" s="27" t="s">
        <v>141</v>
      </c>
      <c r="D144" s="5">
        <v>-10781.04</v>
      </c>
      <c r="E144" s="13" t="s">
        <v>142</v>
      </c>
      <c r="F144" s="75" t="s">
        <v>190</v>
      </c>
      <c r="G144" s="78"/>
      <c r="H144" s="13"/>
      <c r="L144" s="42"/>
      <c r="M144" s="71"/>
      <c r="N144" s="49"/>
      <c r="O144" s="49"/>
    </row>
    <row r="145" spans="1:15" ht="15" customHeight="1">
      <c r="A145" s="26" t="s">
        <v>138</v>
      </c>
      <c r="B145" s="109" t="s">
        <v>255</v>
      </c>
      <c r="C145" s="27" t="s">
        <v>141</v>
      </c>
      <c r="D145" s="5">
        <v>-15280.68</v>
      </c>
      <c r="E145" s="13" t="s">
        <v>147</v>
      </c>
      <c r="F145" s="75" t="s">
        <v>190</v>
      </c>
      <c r="G145" s="78"/>
      <c r="H145" s="13"/>
      <c r="L145" s="42"/>
      <c r="M145" s="71"/>
      <c r="N145" s="49"/>
      <c r="O145" s="49"/>
    </row>
    <row r="146" spans="1:15" ht="15" customHeight="1">
      <c r="A146" s="26" t="s">
        <v>138</v>
      </c>
      <c r="B146" s="109" t="s">
        <v>254</v>
      </c>
      <c r="C146" s="27" t="s">
        <v>141</v>
      </c>
      <c r="D146" s="5">
        <v>-10781.04</v>
      </c>
      <c r="E146" s="13" t="s">
        <v>224</v>
      </c>
      <c r="F146" s="75" t="s">
        <v>190</v>
      </c>
      <c r="G146" s="78"/>
      <c r="H146" s="13"/>
      <c r="L146" s="42"/>
      <c r="M146" s="71"/>
      <c r="N146" s="49"/>
      <c r="O146" s="49"/>
    </row>
    <row r="147" spans="1:15" ht="15" customHeight="1">
      <c r="A147" s="26" t="s">
        <v>138</v>
      </c>
      <c r="B147" s="109" t="s">
        <v>171</v>
      </c>
      <c r="C147" s="27" t="s">
        <v>141</v>
      </c>
      <c r="D147" s="5">
        <v>-10781.04</v>
      </c>
      <c r="E147" s="13" t="s">
        <v>225</v>
      </c>
      <c r="F147" s="75" t="s">
        <v>190</v>
      </c>
      <c r="G147" s="78"/>
      <c r="H147" s="13"/>
      <c r="L147" s="42"/>
      <c r="M147" s="71"/>
      <c r="N147" s="49"/>
      <c r="O147" s="49"/>
    </row>
    <row r="148" spans="1:15" ht="15" customHeight="1">
      <c r="A148" s="26" t="s">
        <v>138</v>
      </c>
      <c r="B148" s="109" t="s">
        <v>170</v>
      </c>
      <c r="C148" s="27" t="s">
        <v>141</v>
      </c>
      <c r="D148" s="5">
        <v>-10781.04</v>
      </c>
      <c r="E148" s="13" t="s">
        <v>142</v>
      </c>
      <c r="F148" s="75" t="s">
        <v>190</v>
      </c>
      <c r="G148" s="78"/>
      <c r="H148" s="13"/>
      <c r="L148" s="42"/>
      <c r="M148" s="71"/>
      <c r="N148" s="49"/>
      <c r="O148" s="49"/>
    </row>
    <row r="149" spans="1:15" ht="15" customHeight="1">
      <c r="A149" s="26" t="s">
        <v>138</v>
      </c>
      <c r="B149" s="109" t="s">
        <v>214</v>
      </c>
      <c r="C149" s="27" t="s">
        <v>141</v>
      </c>
      <c r="D149" s="5">
        <v>-4499.6400000000003</v>
      </c>
      <c r="E149" s="13" t="s">
        <v>226</v>
      </c>
      <c r="F149" s="75" t="s">
        <v>190</v>
      </c>
      <c r="G149" s="78"/>
      <c r="H149" s="13"/>
      <c r="L149" s="42"/>
      <c r="M149" s="71"/>
      <c r="N149" s="49"/>
      <c r="O149" s="49"/>
    </row>
    <row r="150" spans="1:15" ht="15" customHeight="1">
      <c r="A150" s="26" t="s">
        <v>138</v>
      </c>
      <c r="B150" s="109" t="s">
        <v>172</v>
      </c>
      <c r="C150" s="27" t="s">
        <v>141</v>
      </c>
      <c r="D150" s="5">
        <v>-12979.24</v>
      </c>
      <c r="E150" s="13" t="s">
        <v>159</v>
      </c>
      <c r="F150" s="75" t="s">
        <v>190</v>
      </c>
      <c r="G150" s="78"/>
      <c r="H150" s="13"/>
      <c r="L150" s="42"/>
      <c r="M150" s="71"/>
      <c r="N150" s="49"/>
      <c r="O150" s="49"/>
    </row>
    <row r="151" spans="1:15" ht="15" customHeight="1">
      <c r="A151" s="26" t="s">
        <v>138</v>
      </c>
      <c r="B151" s="27" t="s">
        <v>326</v>
      </c>
      <c r="C151" s="27" t="s">
        <v>141</v>
      </c>
      <c r="D151">
        <v>605.36</v>
      </c>
      <c r="E151" s="13"/>
      <c r="F151" s="75" t="s">
        <v>190</v>
      </c>
      <c r="G151" s="78"/>
      <c r="H151" s="13"/>
      <c r="L151" s="42"/>
      <c r="M151" s="71"/>
      <c r="N151" s="49"/>
      <c r="O151" s="49"/>
    </row>
    <row r="152" spans="1:15" ht="15" customHeight="1">
      <c r="A152" s="26" t="s">
        <v>138</v>
      </c>
      <c r="B152" s="27" t="s">
        <v>327</v>
      </c>
      <c r="C152" s="27" t="s">
        <v>141</v>
      </c>
      <c r="D152">
        <v>605.36</v>
      </c>
      <c r="E152" s="13"/>
      <c r="F152" s="75" t="s">
        <v>190</v>
      </c>
      <c r="G152" s="78"/>
      <c r="H152" s="13"/>
      <c r="L152" s="42"/>
      <c r="M152" s="71"/>
      <c r="N152" s="49"/>
      <c r="O152" s="49"/>
    </row>
    <row r="153" spans="1:15" ht="15" customHeight="1">
      <c r="A153" s="26" t="s">
        <v>138</v>
      </c>
      <c r="B153" s="27" t="s">
        <v>328</v>
      </c>
      <c r="C153" s="27" t="s">
        <v>141</v>
      </c>
      <c r="D153">
        <v>605.36</v>
      </c>
      <c r="E153" s="13"/>
      <c r="F153" s="75" t="s">
        <v>190</v>
      </c>
      <c r="G153" s="78"/>
      <c r="H153" s="13"/>
      <c r="L153" s="42"/>
      <c r="M153" s="71"/>
      <c r="N153" s="49"/>
      <c r="O153" s="49"/>
    </row>
    <row r="154" spans="1:15" ht="15" customHeight="1">
      <c r="A154" s="26" t="s">
        <v>138</v>
      </c>
      <c r="B154" s="111" t="s">
        <v>329</v>
      </c>
      <c r="C154" s="27" t="s">
        <v>141</v>
      </c>
      <c r="D154" s="2">
        <v>4499.6400000000003</v>
      </c>
      <c r="E154" s="13"/>
      <c r="F154" s="75" t="s">
        <v>190</v>
      </c>
      <c r="G154" s="78"/>
      <c r="H154" s="13"/>
      <c r="L154" s="42"/>
      <c r="M154" s="71"/>
      <c r="N154" s="49"/>
      <c r="O154" s="49"/>
    </row>
    <row r="155" spans="1:15" ht="15" customHeight="1">
      <c r="A155" s="26" t="s">
        <v>138</v>
      </c>
      <c r="B155" s="27" t="s">
        <v>330</v>
      </c>
      <c r="C155" s="27" t="s">
        <v>141</v>
      </c>
      <c r="D155" s="2">
        <v>4499.6400000000003</v>
      </c>
      <c r="E155" s="13"/>
      <c r="F155" s="75" t="s">
        <v>190</v>
      </c>
      <c r="G155" s="78"/>
      <c r="H155" s="13"/>
      <c r="L155" s="42"/>
      <c r="M155" s="71"/>
      <c r="N155" s="49"/>
      <c r="O155" s="49"/>
    </row>
    <row r="156" spans="1:15" ht="15" customHeight="1">
      <c r="A156" s="26" t="s">
        <v>138</v>
      </c>
      <c r="B156" s="109" t="s">
        <v>214</v>
      </c>
      <c r="C156" s="27" t="s">
        <v>141</v>
      </c>
      <c r="D156" s="2">
        <v>4499.6400000000003</v>
      </c>
      <c r="E156" s="13" t="s">
        <v>226</v>
      </c>
      <c r="F156" s="75" t="s">
        <v>190</v>
      </c>
      <c r="G156" s="78"/>
      <c r="H156" s="13"/>
      <c r="L156" s="42"/>
      <c r="M156" s="71"/>
      <c r="N156" s="49"/>
      <c r="O156" s="49"/>
    </row>
    <row r="157" spans="1:15" ht="15" customHeight="1">
      <c r="A157" s="26" t="s">
        <v>138</v>
      </c>
      <c r="B157" s="27" t="s">
        <v>358</v>
      </c>
      <c r="C157" s="27" t="s">
        <v>141</v>
      </c>
      <c r="D157" s="2">
        <v>10161.6</v>
      </c>
      <c r="E157" s="13"/>
      <c r="F157" s="75" t="s">
        <v>190</v>
      </c>
      <c r="G157" s="78"/>
      <c r="H157" s="13"/>
      <c r="L157" s="42"/>
      <c r="M157" s="71"/>
      <c r="N157" s="49"/>
      <c r="O157" s="49"/>
    </row>
    <row r="158" spans="1:15" ht="15" customHeight="1">
      <c r="A158" s="26" t="s">
        <v>138</v>
      </c>
      <c r="B158" s="109" t="s">
        <v>149</v>
      </c>
      <c r="C158" s="27" t="s">
        <v>141</v>
      </c>
      <c r="D158" s="2">
        <v>10781.04</v>
      </c>
      <c r="E158" s="13" t="s">
        <v>135</v>
      </c>
      <c r="F158" s="75" t="s">
        <v>190</v>
      </c>
      <c r="G158" s="78"/>
      <c r="H158" s="13"/>
      <c r="L158" s="42"/>
      <c r="M158" s="71"/>
      <c r="N158" s="49"/>
      <c r="O158" s="49"/>
    </row>
    <row r="159" spans="1:15" ht="15" customHeight="1">
      <c r="A159" s="26" t="s">
        <v>138</v>
      </c>
      <c r="B159" s="109" t="s">
        <v>171</v>
      </c>
      <c r="C159" s="27" t="s">
        <v>141</v>
      </c>
      <c r="D159" s="2">
        <v>10781.04</v>
      </c>
      <c r="E159" s="13" t="s">
        <v>225</v>
      </c>
      <c r="F159" s="75" t="s">
        <v>190</v>
      </c>
      <c r="G159" s="78"/>
      <c r="H159" s="13"/>
      <c r="L159" s="42"/>
      <c r="M159" s="71"/>
      <c r="N159" s="49"/>
      <c r="O159" s="49"/>
    </row>
    <row r="160" spans="1:15" ht="15" customHeight="1">
      <c r="A160" s="26" t="s">
        <v>138</v>
      </c>
      <c r="B160" s="27" t="s">
        <v>359</v>
      </c>
      <c r="C160" s="27" t="s">
        <v>141</v>
      </c>
      <c r="D160" s="2">
        <v>10781.04</v>
      </c>
      <c r="E160" s="13"/>
      <c r="F160" s="75" t="s">
        <v>190</v>
      </c>
      <c r="G160" s="78"/>
      <c r="H160" s="13"/>
      <c r="L160" s="42"/>
      <c r="M160" s="71"/>
      <c r="N160" s="49"/>
      <c r="O160" s="49"/>
    </row>
    <row r="161" spans="1:15" ht="15" customHeight="1">
      <c r="A161" s="26" t="s">
        <v>138</v>
      </c>
      <c r="B161" s="109" t="s">
        <v>170</v>
      </c>
      <c r="C161" s="27" t="s">
        <v>141</v>
      </c>
      <c r="D161" s="2">
        <v>10781.04</v>
      </c>
      <c r="E161" s="13" t="s">
        <v>142</v>
      </c>
      <c r="F161" s="75" t="s">
        <v>190</v>
      </c>
      <c r="G161" s="78"/>
      <c r="H161" s="13"/>
      <c r="L161" s="42"/>
      <c r="M161" s="71"/>
      <c r="N161" s="49"/>
      <c r="O161" s="49"/>
    </row>
    <row r="162" spans="1:15" ht="15" customHeight="1">
      <c r="A162" s="26" t="s">
        <v>138</v>
      </c>
      <c r="B162" s="111" t="s">
        <v>360</v>
      </c>
      <c r="C162" s="27" t="s">
        <v>141</v>
      </c>
      <c r="D162" s="2">
        <v>10781.04</v>
      </c>
      <c r="E162" s="13"/>
      <c r="F162" s="75" t="s">
        <v>190</v>
      </c>
      <c r="G162" s="78"/>
      <c r="H162" s="13"/>
      <c r="L162" s="42"/>
      <c r="M162" s="71"/>
      <c r="N162" s="49"/>
      <c r="O162" s="49"/>
    </row>
    <row r="163" spans="1:15" ht="15" customHeight="1">
      <c r="A163" s="26" t="s">
        <v>138</v>
      </c>
      <c r="B163" s="27" t="s">
        <v>361</v>
      </c>
      <c r="C163" s="27" t="s">
        <v>141</v>
      </c>
      <c r="D163" s="2">
        <v>10781.04</v>
      </c>
      <c r="E163" s="13"/>
      <c r="F163" s="75" t="s">
        <v>190</v>
      </c>
      <c r="G163" s="78"/>
      <c r="H163" s="13"/>
      <c r="L163" s="42"/>
      <c r="M163" s="71"/>
      <c r="N163" s="49"/>
      <c r="O163" s="49"/>
    </row>
    <row r="164" spans="1:15" ht="15" customHeight="1">
      <c r="A164" s="26" t="s">
        <v>138</v>
      </c>
      <c r="B164" s="111" t="s">
        <v>362</v>
      </c>
      <c r="C164" s="27" t="s">
        <v>141</v>
      </c>
      <c r="D164" s="2">
        <v>10781.04</v>
      </c>
      <c r="E164" s="13"/>
      <c r="F164" s="75" t="s">
        <v>190</v>
      </c>
      <c r="G164" s="78"/>
      <c r="H164" s="13"/>
      <c r="L164" s="42"/>
      <c r="M164" s="71"/>
      <c r="N164" s="49"/>
      <c r="O164" s="49"/>
    </row>
    <row r="165" spans="1:15" ht="15" customHeight="1">
      <c r="A165" s="26" t="s">
        <v>138</v>
      </c>
      <c r="B165" s="111" t="s">
        <v>171</v>
      </c>
      <c r="C165" s="27" t="s">
        <v>141</v>
      </c>
      <c r="D165" s="2">
        <v>10781.04</v>
      </c>
      <c r="E165" s="13" t="s">
        <v>225</v>
      </c>
      <c r="F165" s="75" t="s">
        <v>190</v>
      </c>
      <c r="G165" s="78"/>
      <c r="H165" s="13"/>
      <c r="L165" s="42"/>
      <c r="M165" s="71"/>
      <c r="N165" s="49"/>
      <c r="O165" s="49"/>
    </row>
    <row r="166" spans="1:15" ht="15" customHeight="1">
      <c r="A166" s="26" t="s">
        <v>138</v>
      </c>
      <c r="B166" s="111" t="s">
        <v>363</v>
      </c>
      <c r="C166" s="27" t="s">
        <v>141</v>
      </c>
      <c r="D166" s="2">
        <v>10781.04</v>
      </c>
      <c r="E166" s="13"/>
      <c r="F166" s="75" t="s">
        <v>190</v>
      </c>
      <c r="G166" s="78"/>
      <c r="H166" s="13"/>
      <c r="L166" s="42"/>
      <c r="M166" s="71"/>
      <c r="N166" s="49"/>
      <c r="O166" s="49"/>
    </row>
    <row r="167" spans="1:15" ht="15" customHeight="1">
      <c r="A167" s="26" t="s">
        <v>138</v>
      </c>
      <c r="B167" s="109" t="s">
        <v>254</v>
      </c>
      <c r="C167" s="27" t="s">
        <v>141</v>
      </c>
      <c r="D167" s="2">
        <v>10781.04</v>
      </c>
      <c r="E167" s="13" t="s">
        <v>224</v>
      </c>
      <c r="F167" s="75" t="s">
        <v>190</v>
      </c>
      <c r="G167" s="78"/>
      <c r="H167" s="13"/>
      <c r="L167" s="42"/>
      <c r="M167" s="71"/>
      <c r="N167" s="49"/>
      <c r="O167" s="49"/>
    </row>
    <row r="168" spans="1:15" ht="15" customHeight="1">
      <c r="A168" s="26" t="s">
        <v>138</v>
      </c>
      <c r="B168" s="111" t="s">
        <v>364</v>
      </c>
      <c r="C168" s="27" t="s">
        <v>141</v>
      </c>
      <c r="D168" s="2">
        <v>10781.04</v>
      </c>
      <c r="E168" s="13"/>
      <c r="F168" s="75" t="s">
        <v>190</v>
      </c>
      <c r="G168" s="78"/>
      <c r="H168" s="13"/>
      <c r="L168" s="42"/>
      <c r="M168" s="71"/>
      <c r="N168" s="49"/>
      <c r="O168" s="49"/>
    </row>
    <row r="169" spans="1:15" ht="15" customHeight="1">
      <c r="A169" s="26" t="s">
        <v>138</v>
      </c>
      <c r="B169" s="27" t="s">
        <v>365</v>
      </c>
      <c r="C169" s="27" t="s">
        <v>141</v>
      </c>
      <c r="D169" s="2">
        <v>10781.04</v>
      </c>
      <c r="E169" s="13"/>
      <c r="F169" s="75" t="s">
        <v>190</v>
      </c>
      <c r="G169" s="78"/>
      <c r="H169" s="13"/>
      <c r="L169" s="42"/>
      <c r="M169" s="71"/>
      <c r="N169" s="49"/>
      <c r="O169" s="49"/>
    </row>
    <row r="170" spans="1:15" ht="15" customHeight="1">
      <c r="A170" s="26" t="s">
        <v>138</v>
      </c>
      <c r="B170" s="27" t="s">
        <v>366</v>
      </c>
      <c r="C170" s="27" t="s">
        <v>141</v>
      </c>
      <c r="D170" s="2">
        <v>10781.04</v>
      </c>
      <c r="E170" s="13"/>
      <c r="F170" s="75" t="s">
        <v>190</v>
      </c>
      <c r="G170" s="78"/>
      <c r="H170" s="13"/>
      <c r="L170" s="42"/>
      <c r="M170" s="71"/>
      <c r="N170" s="49"/>
      <c r="O170" s="49"/>
    </row>
    <row r="171" spans="1:15" ht="15" customHeight="1">
      <c r="A171" s="26" t="s">
        <v>138</v>
      </c>
      <c r="B171" s="109" t="s">
        <v>170</v>
      </c>
      <c r="C171" s="27" t="s">
        <v>141</v>
      </c>
      <c r="D171" s="2">
        <v>10781.04</v>
      </c>
      <c r="E171" s="13" t="s">
        <v>142</v>
      </c>
      <c r="F171" s="75" t="s">
        <v>190</v>
      </c>
      <c r="G171" s="78"/>
      <c r="H171" s="13"/>
      <c r="L171" s="42"/>
      <c r="M171" s="71"/>
      <c r="N171" s="49"/>
      <c r="O171" s="49"/>
    </row>
    <row r="172" spans="1:15" ht="15" customHeight="1">
      <c r="A172" s="26" t="s">
        <v>138</v>
      </c>
      <c r="B172" s="27" t="s">
        <v>367</v>
      </c>
      <c r="C172" s="27" t="s">
        <v>141</v>
      </c>
      <c r="D172" s="2">
        <v>10781.04</v>
      </c>
      <c r="E172" s="13"/>
      <c r="F172" s="75" t="s">
        <v>190</v>
      </c>
      <c r="G172" s="78"/>
      <c r="H172" s="13"/>
      <c r="L172" s="42"/>
      <c r="M172" s="71"/>
      <c r="N172" s="49"/>
      <c r="O172" s="49"/>
    </row>
    <row r="173" spans="1:15" ht="15" customHeight="1">
      <c r="A173" s="26" t="s">
        <v>138</v>
      </c>
      <c r="B173" s="27" t="s">
        <v>368</v>
      </c>
      <c r="C173" s="27" t="s">
        <v>141</v>
      </c>
      <c r="D173" s="2">
        <v>10781.04</v>
      </c>
      <c r="E173" s="13"/>
      <c r="F173" s="75" t="s">
        <v>190</v>
      </c>
      <c r="G173" s="78"/>
      <c r="H173" s="13"/>
      <c r="L173" s="42"/>
      <c r="M173" s="71"/>
      <c r="N173" s="49"/>
      <c r="O173" s="49"/>
    </row>
    <row r="174" spans="1:15" ht="15" customHeight="1">
      <c r="A174" s="26" t="s">
        <v>138</v>
      </c>
      <c r="B174" s="27" t="s">
        <v>371</v>
      </c>
      <c r="C174" s="27" t="s">
        <v>141</v>
      </c>
      <c r="D174" s="2">
        <v>12954.88</v>
      </c>
      <c r="E174" s="13"/>
      <c r="F174" s="75" t="s">
        <v>190</v>
      </c>
      <c r="G174" s="78"/>
      <c r="H174" s="13"/>
      <c r="L174" s="42"/>
      <c r="M174" s="71"/>
      <c r="N174" s="49"/>
      <c r="O174" s="49"/>
    </row>
    <row r="175" spans="1:15" ht="15" customHeight="1">
      <c r="A175" s="26" t="s">
        <v>138</v>
      </c>
      <c r="B175" s="109" t="s">
        <v>172</v>
      </c>
      <c r="C175" s="27" t="s">
        <v>141</v>
      </c>
      <c r="D175" s="2">
        <v>12979.24</v>
      </c>
      <c r="E175" s="13" t="s">
        <v>159</v>
      </c>
      <c r="F175" s="75" t="s">
        <v>190</v>
      </c>
      <c r="G175" s="78"/>
      <c r="H175" s="13"/>
      <c r="L175" s="42"/>
      <c r="M175" s="71"/>
      <c r="N175" s="49"/>
      <c r="O175" s="49"/>
    </row>
    <row r="176" spans="1:15" ht="15" customHeight="1">
      <c r="A176" s="26" t="s">
        <v>138</v>
      </c>
      <c r="B176" s="27" t="s">
        <v>372</v>
      </c>
      <c r="C176" s="27" t="s">
        <v>141</v>
      </c>
      <c r="D176" s="2">
        <v>12979.24</v>
      </c>
      <c r="E176" s="13"/>
      <c r="F176" s="75" t="s">
        <v>190</v>
      </c>
      <c r="G176" s="78"/>
      <c r="H176" s="13"/>
      <c r="L176" s="42"/>
      <c r="M176" s="71"/>
      <c r="N176" s="49"/>
      <c r="O176" s="49"/>
    </row>
    <row r="177" spans="1:15" ht="15" customHeight="1">
      <c r="A177" s="26" t="s">
        <v>138</v>
      </c>
      <c r="B177" s="111" t="s">
        <v>373</v>
      </c>
      <c r="C177" s="27" t="s">
        <v>141</v>
      </c>
      <c r="D177" s="2">
        <v>12979.24</v>
      </c>
      <c r="E177" s="13"/>
      <c r="F177" s="75" t="s">
        <v>190</v>
      </c>
      <c r="G177" s="78"/>
      <c r="H177" s="13"/>
      <c r="L177" s="42"/>
      <c r="M177" s="71"/>
      <c r="N177" s="49"/>
      <c r="O177" s="49"/>
    </row>
    <row r="178" spans="1:15" ht="15" customHeight="1">
      <c r="A178" s="26" t="s">
        <v>138</v>
      </c>
      <c r="B178" s="27" t="s">
        <v>374</v>
      </c>
      <c r="C178" s="27" t="s">
        <v>141</v>
      </c>
      <c r="D178" s="2">
        <v>12979.24</v>
      </c>
      <c r="E178" s="13"/>
      <c r="F178" s="75" t="s">
        <v>190</v>
      </c>
      <c r="G178" s="78"/>
      <c r="H178" s="13"/>
      <c r="L178" s="42"/>
      <c r="M178" s="71"/>
      <c r="N178" s="49"/>
      <c r="O178" s="49"/>
    </row>
    <row r="179" spans="1:15" ht="15" customHeight="1">
      <c r="A179" s="26" t="s">
        <v>138</v>
      </c>
      <c r="B179" s="111" t="s">
        <v>172</v>
      </c>
      <c r="C179" s="27" t="s">
        <v>141</v>
      </c>
      <c r="D179" s="2">
        <v>12979.24</v>
      </c>
      <c r="E179" s="13" t="s">
        <v>159</v>
      </c>
      <c r="F179" s="75" t="s">
        <v>190</v>
      </c>
      <c r="G179" s="78"/>
      <c r="H179" s="13"/>
      <c r="L179" s="42"/>
      <c r="M179" s="71"/>
      <c r="N179" s="49"/>
      <c r="O179" s="49"/>
    </row>
    <row r="180" spans="1:15" ht="15" customHeight="1">
      <c r="A180" s="26" t="s">
        <v>138</v>
      </c>
      <c r="B180" s="111" t="s">
        <v>377</v>
      </c>
      <c r="C180" s="27" t="s">
        <v>141</v>
      </c>
      <c r="D180" s="2">
        <v>14661.24</v>
      </c>
      <c r="E180" s="13"/>
      <c r="F180" s="75" t="s">
        <v>190</v>
      </c>
      <c r="G180" s="52"/>
      <c r="H180" s="13"/>
      <c r="L180" s="42"/>
      <c r="M180" s="71"/>
      <c r="N180" s="49"/>
      <c r="O180" s="49"/>
    </row>
    <row r="181" spans="1:15" ht="15" customHeight="1">
      <c r="A181" s="26" t="s">
        <v>138</v>
      </c>
      <c r="B181" s="111" t="s">
        <v>378</v>
      </c>
      <c r="C181" s="27" t="s">
        <v>141</v>
      </c>
      <c r="D181" s="2">
        <v>14661.24</v>
      </c>
      <c r="E181" s="13"/>
      <c r="F181" s="75" t="s">
        <v>190</v>
      </c>
      <c r="G181" s="52"/>
      <c r="H181" s="13"/>
      <c r="L181" s="42"/>
      <c r="M181" s="71"/>
      <c r="N181" s="49"/>
      <c r="O181" s="49"/>
    </row>
    <row r="182" spans="1:15" ht="15" customHeight="1">
      <c r="A182" s="26" t="s">
        <v>138</v>
      </c>
      <c r="B182" s="109" t="s">
        <v>255</v>
      </c>
      <c r="C182" s="27" t="s">
        <v>141</v>
      </c>
      <c r="D182" s="2">
        <v>15280.68</v>
      </c>
      <c r="E182" s="13" t="s">
        <v>147</v>
      </c>
      <c r="F182" s="75" t="s">
        <v>190</v>
      </c>
      <c r="G182" s="52"/>
      <c r="H182" s="13"/>
      <c r="L182" s="42"/>
      <c r="M182" s="71"/>
      <c r="N182" s="49"/>
      <c r="O182" s="49"/>
    </row>
    <row r="183" spans="1:15" ht="15" customHeight="1">
      <c r="A183" s="26" t="s">
        <v>138</v>
      </c>
      <c r="B183" s="27" t="s">
        <v>381</v>
      </c>
      <c r="C183" s="27" t="s">
        <v>141</v>
      </c>
      <c r="D183" s="2">
        <v>17478.88</v>
      </c>
      <c r="E183" s="13"/>
      <c r="F183" s="75" t="s">
        <v>190</v>
      </c>
      <c r="G183" s="52"/>
      <c r="H183" s="13"/>
      <c r="L183" s="42"/>
      <c r="M183" s="71"/>
      <c r="N183" s="49"/>
      <c r="O183" s="49"/>
    </row>
    <row r="184" spans="1:15" ht="15" customHeight="1">
      <c r="A184" s="26" t="s">
        <v>138</v>
      </c>
      <c r="B184" s="27" t="s">
        <v>328</v>
      </c>
      <c r="C184" s="27" t="s">
        <v>141</v>
      </c>
      <c r="D184" s="2">
        <v>18160.68</v>
      </c>
      <c r="E184" s="13"/>
      <c r="F184" s="75" t="s">
        <v>190</v>
      </c>
      <c r="G184" s="52"/>
      <c r="H184" s="13"/>
      <c r="L184" s="42"/>
      <c r="M184" s="71"/>
      <c r="N184" s="49"/>
      <c r="O184" s="49"/>
    </row>
    <row r="185" spans="1:15" ht="15" customHeight="1">
      <c r="A185" s="26" t="s">
        <v>138</v>
      </c>
      <c r="B185" s="27" t="s">
        <v>327</v>
      </c>
      <c r="C185" s="27" t="s">
        <v>141</v>
      </c>
      <c r="D185" s="2">
        <v>18160.68</v>
      </c>
      <c r="E185" s="13"/>
      <c r="F185" s="75" t="s">
        <v>190</v>
      </c>
      <c r="G185" s="52"/>
      <c r="H185" s="13"/>
      <c r="L185" s="42"/>
      <c r="M185" s="71"/>
      <c r="N185" s="49"/>
      <c r="O185" s="49"/>
    </row>
    <row r="186" spans="1:15" ht="15" customHeight="1" thickBot="1">
      <c r="A186" s="85" t="s">
        <v>138</v>
      </c>
      <c r="B186" s="86" t="s">
        <v>326</v>
      </c>
      <c r="C186" s="86" t="s">
        <v>141</v>
      </c>
      <c r="D186" s="87">
        <v>18160.68</v>
      </c>
      <c r="E186" s="88"/>
      <c r="F186" s="89" t="s">
        <v>190</v>
      </c>
      <c r="G186" s="107">
        <f>SUM(D143:D186)</f>
        <v>305723.63999999996</v>
      </c>
      <c r="H186" s="88"/>
      <c r="I186" s="91"/>
      <c r="J186" s="92"/>
      <c r="K186" s="91">
        <v>600684</v>
      </c>
      <c r="L186" s="93">
        <f>G186/1.16</f>
        <v>263554.86206896551</v>
      </c>
      <c r="M186" s="94">
        <f>L186*0.16</f>
        <v>42168.777931034485</v>
      </c>
      <c r="N186" s="95"/>
      <c r="O186" s="49"/>
    </row>
    <row r="187" spans="1:15" ht="15" customHeight="1">
      <c r="A187" s="26" t="s">
        <v>138</v>
      </c>
      <c r="B187" s="109" t="s">
        <v>175</v>
      </c>
      <c r="C187" s="27" t="s">
        <v>242</v>
      </c>
      <c r="D187" s="5">
        <v>-49247.8</v>
      </c>
      <c r="E187" s="13" t="s">
        <v>227</v>
      </c>
      <c r="F187" s="75" t="s">
        <v>190</v>
      </c>
      <c r="G187" s="52"/>
      <c r="H187" s="13"/>
      <c r="L187" s="42"/>
      <c r="M187" s="71"/>
      <c r="N187" s="49"/>
      <c r="O187" s="49"/>
    </row>
    <row r="188" spans="1:15" ht="15" customHeight="1" thickBot="1">
      <c r="A188" s="85" t="s">
        <v>138</v>
      </c>
      <c r="B188" s="110" t="s">
        <v>175</v>
      </c>
      <c r="C188" s="86" t="s">
        <v>242</v>
      </c>
      <c r="D188" s="87">
        <v>49247.8</v>
      </c>
      <c r="E188" s="88" t="s">
        <v>227</v>
      </c>
      <c r="F188" s="89" t="s">
        <v>190</v>
      </c>
      <c r="G188" s="107">
        <f>SUM(D187:D188)</f>
        <v>0</v>
      </c>
      <c r="H188" s="88"/>
      <c r="I188" s="91"/>
      <c r="J188" s="92"/>
      <c r="K188" s="91"/>
      <c r="L188" s="93"/>
      <c r="M188" s="94"/>
      <c r="N188" s="95"/>
      <c r="O188" s="49"/>
    </row>
    <row r="189" spans="1:15" ht="15" customHeight="1">
      <c r="A189" s="26" t="s">
        <v>138</v>
      </c>
      <c r="B189" s="109" t="s">
        <v>174</v>
      </c>
      <c r="C189" s="27" t="s">
        <v>243</v>
      </c>
      <c r="D189" s="5">
        <v>-41588.32</v>
      </c>
      <c r="E189" s="13" t="s">
        <v>137</v>
      </c>
      <c r="F189" s="75" t="s">
        <v>190</v>
      </c>
      <c r="G189" s="52"/>
      <c r="H189" s="13"/>
      <c r="L189" s="42"/>
      <c r="M189" s="71"/>
      <c r="N189" s="49"/>
      <c r="O189" s="49"/>
    </row>
    <row r="190" spans="1:15" ht="15" customHeight="1">
      <c r="A190" s="26" t="s">
        <v>138</v>
      </c>
      <c r="B190" s="109" t="s">
        <v>174</v>
      </c>
      <c r="C190" s="27" t="s">
        <v>243</v>
      </c>
      <c r="D190" s="5">
        <v>-41588.32</v>
      </c>
      <c r="E190" s="13" t="s">
        <v>137</v>
      </c>
      <c r="F190" s="75" t="s">
        <v>190</v>
      </c>
      <c r="G190" s="52"/>
      <c r="H190" s="13"/>
      <c r="L190" s="42"/>
      <c r="M190" s="71"/>
      <c r="N190" s="49"/>
      <c r="O190" s="49"/>
    </row>
    <row r="191" spans="1:15" ht="15" customHeight="1">
      <c r="A191" s="26" t="s">
        <v>138</v>
      </c>
      <c r="B191" s="109" t="s">
        <v>174</v>
      </c>
      <c r="C191" s="27" t="s">
        <v>243</v>
      </c>
      <c r="D191" s="2">
        <v>41588.32</v>
      </c>
      <c r="E191" s="13" t="s">
        <v>137</v>
      </c>
      <c r="F191" s="75" t="s">
        <v>190</v>
      </c>
      <c r="G191" s="52"/>
      <c r="H191" s="13"/>
      <c r="L191" s="42"/>
      <c r="M191" s="71"/>
      <c r="N191" s="49"/>
      <c r="O191" s="49"/>
    </row>
    <row r="192" spans="1:15" ht="15" customHeight="1" thickBot="1">
      <c r="A192" s="85" t="s">
        <v>138</v>
      </c>
      <c r="B192" s="110" t="s">
        <v>174</v>
      </c>
      <c r="C192" s="86" t="s">
        <v>243</v>
      </c>
      <c r="D192" s="87">
        <v>41588.32</v>
      </c>
      <c r="E192" s="88" t="s">
        <v>137</v>
      </c>
      <c r="F192" s="89" t="s">
        <v>190</v>
      </c>
      <c r="G192" s="107">
        <f>SUM(D189:D192)</f>
        <v>0</v>
      </c>
      <c r="H192" s="88"/>
      <c r="I192" s="91"/>
      <c r="J192" s="92"/>
      <c r="K192" s="91"/>
      <c r="L192" s="93"/>
      <c r="M192" s="94"/>
      <c r="N192" s="95"/>
      <c r="O192" s="49"/>
    </row>
    <row r="193" spans="1:15" ht="15" customHeight="1" thickBot="1">
      <c r="A193" s="96" t="s">
        <v>138</v>
      </c>
      <c r="B193" s="113" t="s">
        <v>389</v>
      </c>
      <c r="C193" s="97" t="s">
        <v>390</v>
      </c>
      <c r="D193" s="98">
        <v>22500.52</v>
      </c>
      <c r="E193" s="99"/>
      <c r="F193" s="100" t="s">
        <v>190</v>
      </c>
      <c r="G193" s="108">
        <f>SUM(D193)</f>
        <v>22500.52</v>
      </c>
      <c r="H193" s="99"/>
      <c r="I193" s="102"/>
      <c r="J193" s="103"/>
      <c r="K193" s="102">
        <v>600623</v>
      </c>
      <c r="L193" s="104">
        <f>G193/1.16</f>
        <v>19397</v>
      </c>
      <c r="M193" s="105">
        <f>L193*0.16</f>
        <v>3103.52</v>
      </c>
      <c r="N193" s="106"/>
      <c r="O193" s="49"/>
    </row>
    <row r="194" spans="1:15" ht="15" customHeight="1">
      <c r="A194" s="64"/>
      <c r="B194" s="51" t="s">
        <v>191</v>
      </c>
      <c r="C194" s="51">
        <v>2000268206</v>
      </c>
      <c r="D194" s="6">
        <v>-3271.2</v>
      </c>
      <c r="E194" s="13"/>
      <c r="F194" s="75" t="s">
        <v>190</v>
      </c>
      <c r="G194" s="52">
        <f>SUM(D194)</f>
        <v>-3271.2</v>
      </c>
      <c r="H194" s="13"/>
      <c r="K194" s="41">
        <v>700064</v>
      </c>
      <c r="L194" s="42">
        <f>G194/1.16</f>
        <v>-2820</v>
      </c>
      <c r="M194" s="71">
        <f>L194*0.16</f>
        <v>-451.2</v>
      </c>
      <c r="N194" s="49"/>
      <c r="O194" s="49"/>
    </row>
    <row r="195" spans="1:15" ht="15" customHeight="1">
      <c r="A195" s="64"/>
      <c r="B195" s="51"/>
      <c r="C195" s="51"/>
      <c r="D195" s="6"/>
      <c r="E195" s="13"/>
      <c r="F195" s="75"/>
      <c r="G195" s="52"/>
      <c r="H195" s="13"/>
      <c r="L195" s="42"/>
      <c r="M195" s="71"/>
      <c r="N195" s="49"/>
      <c r="O195" s="49"/>
    </row>
    <row r="196" spans="1:15" ht="15" customHeight="1">
      <c r="A196" s="64"/>
      <c r="B196" s="51"/>
      <c r="C196" s="51"/>
      <c r="D196" s="6"/>
      <c r="E196" s="13"/>
      <c r="F196" s="75"/>
      <c r="G196" s="52"/>
      <c r="H196" s="13"/>
      <c r="L196" s="42"/>
      <c r="M196" s="71"/>
      <c r="N196" s="49"/>
      <c r="O196" s="49"/>
    </row>
    <row r="197" spans="1:15" ht="15" customHeight="1">
      <c r="A197" s="64"/>
      <c r="B197" s="79"/>
      <c r="C197" s="61"/>
      <c r="D197" s="65"/>
      <c r="E197" s="13"/>
      <c r="F197" s="75"/>
      <c r="G197" s="52"/>
      <c r="H197" s="13"/>
      <c r="L197" s="42"/>
      <c r="M197" s="71"/>
      <c r="N197" s="49"/>
      <c r="O197" s="49"/>
    </row>
    <row r="198" spans="1:15" ht="15" customHeight="1">
      <c r="A198" s="64"/>
      <c r="B198" s="79"/>
      <c r="C198" s="61"/>
      <c r="D198" s="65">
        <f>SUM(D5:D197)</f>
        <v>826910.48000000068</v>
      </c>
      <c r="E198" s="65"/>
      <c r="F198" s="65"/>
      <c r="G198" s="65">
        <f>SUM(G5:G197)</f>
        <v>826910.48</v>
      </c>
      <c r="H198" s="65"/>
      <c r="I198" s="65"/>
      <c r="J198" s="84">
        <f>SUM(J5:J197)</f>
        <v>0</v>
      </c>
      <c r="K198" s="65"/>
      <c r="L198" s="65">
        <f>SUM(L5:L197)</f>
        <v>712853.86206896557</v>
      </c>
      <c r="M198" s="65">
        <f>SUM(M5:M197)</f>
        <v>114056.6179310345</v>
      </c>
      <c r="N198" s="65"/>
      <c r="O198" s="49">
        <f>SUM(L198:N198)</f>
        <v>826910.4800000001</v>
      </c>
    </row>
    <row r="199" spans="1:15" ht="15" customHeight="1">
      <c r="A199" s="64"/>
      <c r="B199" s="79"/>
      <c r="C199" s="61"/>
      <c r="D199" s="65"/>
      <c r="E199" s="13"/>
      <c r="F199" s="75"/>
      <c r="G199" s="65"/>
      <c r="H199" s="13"/>
      <c r="L199" s="42"/>
      <c r="M199" s="71"/>
      <c r="N199" s="49"/>
      <c r="O199" s="49"/>
    </row>
    <row r="200" spans="1:15" ht="15" customHeight="1">
      <c r="A200" s="46"/>
      <c r="B200" s="47"/>
      <c r="C200" s="47"/>
      <c r="D200" s="55"/>
      <c r="E200" s="13"/>
      <c r="F200" s="70"/>
      <c r="L200" s="42"/>
      <c r="M200" s="71"/>
      <c r="N200" s="49"/>
      <c r="O200" s="49"/>
    </row>
    <row r="201" spans="1:15" ht="12.75">
      <c r="A201" s="46"/>
      <c r="B201" s="47"/>
      <c r="C201" s="47"/>
      <c r="D201" s="65"/>
      <c r="E201" s="65"/>
      <c r="F201" s="65"/>
      <c r="G201" s="65"/>
      <c r="H201" s="65"/>
      <c r="I201" s="65"/>
      <c r="J201" s="84"/>
      <c r="K201" s="65"/>
      <c r="L201" s="65"/>
      <c r="M201" s="65"/>
      <c r="N201" s="80"/>
      <c r="O201" s="49"/>
    </row>
    <row r="202" spans="1:15" ht="12.75">
      <c r="A202" s="46"/>
      <c r="B202" s="47"/>
      <c r="C202" s="47"/>
      <c r="D202" s="52"/>
      <c r="E202" s="13"/>
      <c r="F202" s="65"/>
      <c r="G202" s="73"/>
      <c r="H202" s="73"/>
      <c r="I202" s="73"/>
      <c r="J202" s="77"/>
      <c r="K202" s="73"/>
      <c r="L202" s="73"/>
      <c r="M202" s="81"/>
      <c r="N202" s="81"/>
      <c r="O202" s="54"/>
    </row>
    <row r="203" spans="1:15" ht="12.75">
      <c r="A203" s="46"/>
      <c r="B203" s="47"/>
      <c r="C203" s="47"/>
      <c r="D203" s="52"/>
      <c r="E203" s="13"/>
      <c r="F203" s="73"/>
      <c r="G203" s="73"/>
      <c r="H203" s="73"/>
      <c r="I203" s="73"/>
      <c r="J203" s="77"/>
      <c r="K203" s="73"/>
      <c r="L203" s="73"/>
      <c r="M203" s="81"/>
      <c r="N203" s="81"/>
      <c r="O203" s="54"/>
    </row>
    <row r="204" spans="1:15" ht="12.75">
      <c r="A204" s="46"/>
      <c r="B204" s="47"/>
      <c r="C204" s="47"/>
      <c r="D204" s="52"/>
      <c r="E204" s="13"/>
      <c r="F204" s="73"/>
      <c r="G204" s="73"/>
      <c r="H204" s="73"/>
      <c r="I204" s="73"/>
      <c r="J204" s="77"/>
      <c r="K204" s="73"/>
      <c r="L204" s="73"/>
      <c r="M204" s="81"/>
      <c r="N204" s="81"/>
      <c r="O204" s="54"/>
    </row>
    <row r="205" spans="1:15" ht="12.75">
      <c r="A205" s="46"/>
      <c r="B205" s="47"/>
      <c r="C205" s="47"/>
      <c r="D205" s="52"/>
      <c r="E205" s="13"/>
      <c r="F205" s="73"/>
      <c r="G205" s="82"/>
      <c r="H205" s="82"/>
      <c r="I205" s="83"/>
      <c r="J205" s="77"/>
      <c r="K205" s="73"/>
      <c r="L205" s="73"/>
      <c r="M205" s="81"/>
      <c r="N205" s="81"/>
      <c r="O205" s="54"/>
    </row>
    <row r="206" spans="1:15" ht="12.75">
      <c r="A206" s="46"/>
      <c r="B206" s="47"/>
      <c r="C206" s="47"/>
      <c r="D206" s="52"/>
      <c r="E206" s="13"/>
      <c r="F206" s="73"/>
      <c r="G206" s="73"/>
      <c r="H206" s="73"/>
      <c r="I206" s="73"/>
      <c r="J206" s="77"/>
      <c r="K206" s="73"/>
      <c r="L206" s="73"/>
      <c r="M206" s="81"/>
      <c r="N206" s="81"/>
      <c r="O206" s="54"/>
    </row>
    <row r="207" spans="1:15" ht="12.75">
      <c r="A207" s="46"/>
      <c r="B207" s="47"/>
      <c r="C207" s="47"/>
      <c r="D207" s="52"/>
      <c r="E207" s="13"/>
      <c r="F207" s="73"/>
      <c r="G207" s="73"/>
      <c r="H207" s="73"/>
      <c r="I207" s="73"/>
      <c r="J207" s="77"/>
      <c r="K207" s="73"/>
      <c r="L207" s="73"/>
      <c r="M207" s="81"/>
      <c r="N207" s="81"/>
      <c r="O207" s="54"/>
    </row>
    <row r="208" spans="1:15" ht="12.75">
      <c r="A208" s="46"/>
      <c r="B208" s="47"/>
      <c r="C208" s="47"/>
      <c r="D208" s="52"/>
      <c r="E208" s="13"/>
      <c r="F208" s="73"/>
      <c r="G208" s="83"/>
      <c r="H208" s="83"/>
      <c r="I208" s="83"/>
      <c r="J208" s="77"/>
      <c r="K208" s="73"/>
      <c r="L208" s="73"/>
      <c r="M208" s="81"/>
      <c r="N208" s="81"/>
      <c r="O208" s="54"/>
    </row>
    <row r="209" spans="1:15" ht="12.75">
      <c r="A209" s="46"/>
      <c r="B209" s="47"/>
      <c r="C209" s="47"/>
      <c r="D209" s="52"/>
      <c r="E209" s="13"/>
      <c r="F209" s="73"/>
      <c r="G209" s="73"/>
      <c r="H209" s="73"/>
      <c r="I209" s="73"/>
      <c r="J209" s="77"/>
      <c r="K209" s="73"/>
      <c r="L209" s="73"/>
      <c r="M209" s="81"/>
      <c r="N209" s="81"/>
      <c r="O209" s="54"/>
    </row>
    <row r="210" spans="1:15" ht="12.75">
      <c r="A210" s="46"/>
      <c r="B210" s="47"/>
      <c r="C210" s="47"/>
      <c r="D210" s="52"/>
      <c r="E210" s="13"/>
      <c r="F210" s="73"/>
      <c r="G210" s="73"/>
      <c r="H210" s="73"/>
      <c r="I210" s="73"/>
      <c r="J210" s="77"/>
      <c r="K210" s="73"/>
      <c r="L210" s="73"/>
      <c r="M210" s="81"/>
      <c r="N210" s="81"/>
      <c r="O210" s="54"/>
    </row>
    <row r="211" spans="1:15" ht="12.75">
      <c r="A211" s="46"/>
      <c r="B211" s="47"/>
      <c r="C211" s="73"/>
      <c r="D211" s="81"/>
      <c r="E211" s="13"/>
      <c r="F211" s="73"/>
      <c r="G211" s="73"/>
      <c r="H211" s="73"/>
      <c r="I211" s="73"/>
      <c r="J211" s="77"/>
      <c r="K211" s="73"/>
      <c r="L211" s="73"/>
      <c r="M211" s="81"/>
      <c r="N211" s="81"/>
      <c r="O211" s="54"/>
    </row>
    <row r="212" spans="1:15" ht="12.75">
      <c r="A212" s="46"/>
      <c r="B212" s="47"/>
      <c r="C212" s="73"/>
      <c r="D212" s="81"/>
      <c r="E212" s="13"/>
      <c r="F212" s="73"/>
      <c r="G212" s="73"/>
      <c r="H212" s="73"/>
      <c r="I212" s="73"/>
      <c r="J212" s="77"/>
      <c r="K212" s="73"/>
      <c r="L212" s="73"/>
      <c r="M212" s="81"/>
      <c r="N212" s="81"/>
      <c r="O212" s="54"/>
    </row>
    <row r="213" spans="1:15" ht="12.75">
      <c r="A213" s="46"/>
      <c r="B213" s="47"/>
      <c r="C213" s="47"/>
      <c r="D213" s="52"/>
      <c r="E213" s="13"/>
      <c r="F213" s="73"/>
      <c r="G213" s="73"/>
      <c r="H213" s="73"/>
      <c r="I213" s="73"/>
      <c r="J213" s="77"/>
      <c r="K213" s="73"/>
      <c r="L213" s="73"/>
      <c r="M213" s="81"/>
      <c r="N213" s="81"/>
      <c r="O213" s="54"/>
    </row>
    <row r="214" spans="1:15" ht="12.75">
      <c r="A214" s="46"/>
      <c r="B214" s="47"/>
      <c r="C214" s="47"/>
      <c r="D214" s="52"/>
      <c r="E214" s="13"/>
      <c r="F214" s="73"/>
      <c r="G214" s="73"/>
      <c r="H214" s="73"/>
      <c r="I214" s="73"/>
      <c r="J214" s="77"/>
      <c r="K214" s="73"/>
      <c r="L214" s="73"/>
      <c r="M214" s="81"/>
      <c r="N214" s="81"/>
      <c r="O214" s="54"/>
    </row>
    <row r="215" spans="1:15" ht="12.75">
      <c r="A215" s="46"/>
      <c r="B215" s="47"/>
      <c r="C215" s="47"/>
      <c r="D215" s="48"/>
      <c r="E215" s="13"/>
      <c r="F215"/>
      <c r="G215"/>
      <c r="H215"/>
      <c r="I215"/>
      <c r="J215" s="74"/>
      <c r="K215"/>
      <c r="L215"/>
      <c r="M215" s="54"/>
      <c r="N215" s="54"/>
      <c r="O215" s="54"/>
    </row>
    <row r="216" spans="1:15" ht="12.75">
      <c r="A216" s="46"/>
      <c r="B216" s="47"/>
      <c r="C216" s="47"/>
      <c r="D216" s="48"/>
      <c r="E216" s="13"/>
      <c r="F216"/>
      <c r="G216"/>
      <c r="H216"/>
      <c r="I216"/>
      <c r="J216" s="74"/>
      <c r="K216"/>
      <c r="L216"/>
      <c r="M216" s="54"/>
      <c r="N216" s="54"/>
      <c r="O216" s="54"/>
    </row>
    <row r="217" spans="1:15">
      <c r="A217" s="66"/>
      <c r="B217" s="40" t="s">
        <v>25</v>
      </c>
      <c r="E217" s="40"/>
      <c r="M217" s="45"/>
      <c r="N217" s="49"/>
      <c r="O217" s="49"/>
    </row>
    <row r="218" spans="1:15">
      <c r="A218" s="59"/>
      <c r="B218" s="40" t="s">
        <v>127</v>
      </c>
      <c r="E218" s="40"/>
      <c r="M218" s="45"/>
      <c r="N218" s="49"/>
      <c r="O218" s="49"/>
    </row>
    <row r="219" spans="1:15">
      <c r="A219" s="60"/>
      <c r="B219" s="40" t="s">
        <v>161</v>
      </c>
      <c r="E219" s="40"/>
      <c r="M219" s="45"/>
      <c r="N219" s="49"/>
      <c r="O219" s="49"/>
    </row>
    <row r="220" spans="1:15">
      <c r="M220" s="45"/>
      <c r="N220" s="49"/>
      <c r="O220" s="49"/>
    </row>
    <row r="221" spans="1:15">
      <c r="M221" s="45"/>
      <c r="N221" s="49"/>
      <c r="O221" s="49"/>
    </row>
    <row r="222" spans="1:15">
      <c r="M222" s="45"/>
      <c r="N222" s="49"/>
      <c r="O222" s="49"/>
    </row>
    <row r="223" spans="1:15">
      <c r="M223" s="45"/>
      <c r="N223" s="49"/>
      <c r="O223" s="49"/>
    </row>
    <row r="224" spans="1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  <row r="227" spans="13:15">
      <c r="M227" s="45"/>
      <c r="N227" s="49"/>
      <c r="O227" s="49"/>
    </row>
    <row r="228" spans="13:15">
      <c r="M228" s="45"/>
      <c r="N228" s="49"/>
      <c r="O228" s="49"/>
    </row>
    <row r="229" spans="13:15">
      <c r="M229" s="45"/>
      <c r="N229" s="49"/>
      <c r="O229" s="49"/>
    </row>
    <row r="230" spans="13:15">
      <c r="M230" s="45"/>
      <c r="N230" s="49"/>
      <c r="O230" s="49"/>
    </row>
    <row r="231" spans="13:15">
      <c r="M231" s="45"/>
      <c r="N231" s="49"/>
      <c r="O231" s="49"/>
    </row>
    <row r="232" spans="13:15">
      <c r="M232" s="45"/>
      <c r="N232" s="49"/>
      <c r="O232" s="49"/>
    </row>
    <row r="233" spans="13:15">
      <c r="M233" s="45"/>
      <c r="N233" s="49"/>
      <c r="O233" s="49"/>
    </row>
    <row r="234" spans="13:15">
      <c r="M234" s="45"/>
      <c r="N234" s="49"/>
      <c r="O234" s="49"/>
    </row>
    <row r="235" spans="13:15">
      <c r="M235" s="45"/>
      <c r="N235" s="49"/>
      <c r="O235" s="49"/>
    </row>
    <row r="236" spans="13:15">
      <c r="M236" s="45"/>
      <c r="N236" s="49"/>
      <c r="O236" s="49"/>
    </row>
    <row r="237" spans="13:15">
      <c r="M237" s="45"/>
      <c r="N237" s="49"/>
      <c r="O237" s="49"/>
    </row>
    <row r="238" spans="13:15">
      <c r="M238" s="45"/>
      <c r="N238" s="49"/>
      <c r="O238" s="49"/>
    </row>
    <row r="239" spans="13:15">
      <c r="M239" s="45"/>
      <c r="N239" s="49"/>
      <c r="O239" s="49"/>
    </row>
    <row r="240" spans="13:15">
      <c r="M240" s="45"/>
      <c r="N240" s="49"/>
      <c r="O240" s="49"/>
    </row>
    <row r="241" spans="13:15">
      <c r="M241" s="45"/>
      <c r="N241" s="49"/>
      <c r="O241" s="49"/>
    </row>
    <row r="242" spans="13:15">
      <c r="M242" s="45"/>
      <c r="N242" s="49"/>
      <c r="O242" s="49"/>
    </row>
    <row r="243" spans="13:15">
      <c r="M243" s="45"/>
      <c r="N243" s="49"/>
      <c r="O243" s="49"/>
    </row>
    <row r="244" spans="13:15">
      <c r="M244" s="45"/>
      <c r="N244" s="49"/>
      <c r="O244" s="49"/>
    </row>
    <row r="245" spans="13:15">
      <c r="M245" s="45"/>
      <c r="N245" s="49"/>
      <c r="O245" s="49"/>
    </row>
    <row r="246" spans="13:15">
      <c r="M246" s="45"/>
      <c r="N246" s="49"/>
      <c r="O246" s="49"/>
    </row>
    <row r="247" spans="13:15">
      <c r="M247" s="45"/>
      <c r="N247" s="49"/>
      <c r="O247" s="49"/>
    </row>
    <row r="248" spans="13:15">
      <c r="M248" s="45"/>
      <c r="N248" s="49"/>
      <c r="O248" s="49"/>
    </row>
    <row r="249" spans="13:15">
      <c r="M249" s="45"/>
      <c r="N249" s="49"/>
      <c r="O249" s="49"/>
    </row>
    <row r="250" spans="13:15">
      <c r="M250" s="45"/>
      <c r="N250" s="49"/>
      <c r="O250" s="49"/>
    </row>
    <row r="251" spans="13:15">
      <c r="M251" s="45"/>
      <c r="N251" s="49"/>
      <c r="O251" s="49"/>
    </row>
    <row r="252" spans="13:15">
      <c r="M252" s="45"/>
      <c r="N252" s="49"/>
      <c r="O252" s="49"/>
    </row>
    <row r="253" spans="13:15">
      <c r="M253" s="45"/>
      <c r="N253" s="49"/>
      <c r="O253" s="49"/>
    </row>
    <row r="254" spans="13:15">
      <c r="M254" s="45"/>
      <c r="N254" s="49"/>
      <c r="O254" s="49"/>
    </row>
    <row r="255" spans="13:15">
      <c r="M255" s="45"/>
      <c r="N255" s="49"/>
      <c r="O255" s="49"/>
    </row>
    <row r="256" spans="13:15">
      <c r="M256" s="45"/>
      <c r="N256" s="49"/>
      <c r="O256" s="49"/>
    </row>
    <row r="257" spans="13:15">
      <c r="M257" s="45"/>
      <c r="N257" s="49"/>
      <c r="O257" s="49"/>
    </row>
    <row r="258" spans="13:15">
      <c r="M258" s="45"/>
      <c r="N258" s="49"/>
      <c r="O258" s="49"/>
    </row>
    <row r="259" spans="13:15">
      <c r="M259" s="45"/>
      <c r="N259" s="49"/>
      <c r="O259" s="49"/>
    </row>
    <row r="260" spans="13:15">
      <c r="M260" s="45"/>
      <c r="N260" s="49"/>
      <c r="O260" s="49"/>
    </row>
    <row r="261" spans="13:15">
      <c r="M261" s="45"/>
      <c r="N261" s="49"/>
      <c r="O261" s="49"/>
    </row>
    <row r="262" spans="13:15">
      <c r="M262" s="45"/>
      <c r="N262" s="49"/>
      <c r="O262" s="49"/>
    </row>
    <row r="263" spans="13:15">
      <c r="M263" s="45"/>
      <c r="N263" s="49"/>
      <c r="O263" s="49"/>
    </row>
    <row r="264" spans="13:15">
      <c r="M264" s="45"/>
      <c r="N264" s="49"/>
      <c r="O264" s="49"/>
    </row>
    <row r="265" spans="13:15">
      <c r="M265" s="45"/>
      <c r="N265" s="49"/>
      <c r="O265" s="49"/>
    </row>
    <row r="266" spans="13:15">
      <c r="M266" s="45"/>
      <c r="N266" s="49"/>
      <c r="O266" s="49"/>
    </row>
    <row r="267" spans="13:15">
      <c r="M267" s="45"/>
      <c r="N267" s="49"/>
      <c r="O267" s="49"/>
    </row>
    <row r="268" spans="13:15">
      <c r="M268" s="45"/>
      <c r="N268" s="49"/>
      <c r="O268" s="49"/>
    </row>
    <row r="269" spans="13:15">
      <c r="M269" s="45"/>
      <c r="N269" s="49"/>
      <c r="O269" s="49"/>
    </row>
    <row r="270" spans="13:15">
      <c r="M270" s="45"/>
      <c r="N270" s="49"/>
      <c r="O270" s="49"/>
    </row>
    <row r="271" spans="13:15">
      <c r="M271" s="45"/>
      <c r="N271" s="49"/>
      <c r="O271" s="49"/>
    </row>
    <row r="272" spans="13:15">
      <c r="M272" s="45"/>
      <c r="N272" s="49"/>
      <c r="O272" s="49"/>
    </row>
    <row r="273" spans="13:15">
      <c r="M273" s="45"/>
      <c r="N273" s="49"/>
      <c r="O273" s="49"/>
    </row>
    <row r="274" spans="13:15">
      <c r="M274" s="45"/>
      <c r="N274" s="49"/>
      <c r="O274" s="49"/>
    </row>
    <row r="275" spans="13:15">
      <c r="M275" s="45"/>
      <c r="N275" s="49"/>
      <c r="O275" s="49"/>
    </row>
    <row r="276" spans="13:15">
      <c r="M276" s="45"/>
      <c r="N276" s="49"/>
      <c r="O276" s="49"/>
    </row>
    <row r="277" spans="13:15">
      <c r="M277" s="45"/>
      <c r="N277" s="49"/>
      <c r="O277" s="49"/>
    </row>
    <row r="278" spans="13:15">
      <c r="M278" s="45"/>
      <c r="N278" s="49"/>
      <c r="O278" s="49"/>
    </row>
    <row r="279" spans="13:15">
      <c r="M279" s="45"/>
      <c r="N279" s="49"/>
      <c r="O279" s="49"/>
    </row>
    <row r="280" spans="13:15">
      <c r="M280" s="45"/>
      <c r="N280" s="49"/>
      <c r="O280" s="49"/>
    </row>
    <row r="281" spans="13:15">
      <c r="M281" s="45"/>
      <c r="N281" s="49"/>
      <c r="O281" s="49"/>
    </row>
    <row r="282" spans="13:15">
      <c r="M282" s="45"/>
      <c r="N282" s="49"/>
      <c r="O282" s="49"/>
    </row>
    <row r="283" spans="13:15">
      <c r="M283" s="45"/>
      <c r="N283" s="49"/>
      <c r="O283" s="49"/>
    </row>
    <row r="284" spans="13:15">
      <c r="M284" s="45"/>
      <c r="N284" s="49"/>
      <c r="O284" s="49"/>
    </row>
    <row r="285" spans="13:15">
      <c r="M285" s="45"/>
      <c r="N285" s="49"/>
      <c r="O285" s="49"/>
    </row>
    <row r="286" spans="13:15">
      <c r="M286" s="45"/>
      <c r="N286" s="49"/>
      <c r="O286" s="49"/>
    </row>
    <row r="287" spans="13:15">
      <c r="M287" s="45"/>
      <c r="N287" s="49"/>
      <c r="O287" s="49"/>
    </row>
    <row r="288" spans="13:15">
      <c r="M288" s="45"/>
      <c r="N288" s="49"/>
      <c r="O288" s="49"/>
    </row>
    <row r="289" spans="13:15">
      <c r="M289" s="45"/>
      <c r="N289" s="49"/>
      <c r="O289" s="49"/>
    </row>
    <row r="290" spans="13:15">
      <c r="M290" s="45"/>
      <c r="N290" s="49"/>
      <c r="O290" s="49"/>
    </row>
    <row r="291" spans="13:15">
      <c r="M291" s="45"/>
      <c r="N291" s="49"/>
      <c r="O291" s="49"/>
    </row>
    <row r="292" spans="13:15">
      <c r="M292" s="45"/>
      <c r="N292" s="49"/>
      <c r="O292" s="49"/>
    </row>
    <row r="293" spans="13:15">
      <c r="M293" s="45"/>
      <c r="N293" s="49"/>
      <c r="O293" s="49"/>
    </row>
    <row r="294" spans="13:15">
      <c r="M294" s="45"/>
      <c r="N294" s="49"/>
      <c r="O294" s="49"/>
    </row>
    <row r="295" spans="13:15">
      <c r="M295" s="45"/>
      <c r="N295" s="49"/>
      <c r="O295" s="49"/>
    </row>
    <row r="296" spans="13:15">
      <c r="M296" s="45"/>
      <c r="N296" s="49"/>
      <c r="O296" s="49"/>
    </row>
    <row r="297" spans="13:15">
      <c r="M297" s="45"/>
      <c r="N297" s="49"/>
      <c r="O297" s="49"/>
    </row>
    <row r="298" spans="13:15">
      <c r="M298" s="45"/>
      <c r="N298" s="49"/>
      <c r="O298" s="49"/>
    </row>
    <row r="299" spans="13:15">
      <c r="M299" s="45"/>
      <c r="N299" s="49"/>
      <c r="O299" s="49"/>
    </row>
    <row r="300" spans="13:15">
      <c r="M300" s="45"/>
      <c r="N300" s="49"/>
      <c r="O300" s="49"/>
    </row>
    <row r="301" spans="13:15">
      <c r="M301" s="45"/>
      <c r="N301" s="49"/>
      <c r="O301" s="49"/>
    </row>
    <row r="302" spans="13:15">
      <c r="M302" s="45"/>
      <c r="N302" s="49"/>
      <c r="O302" s="49"/>
    </row>
    <row r="303" spans="13:15">
      <c r="M303" s="45"/>
      <c r="N303" s="49"/>
      <c r="O303" s="49"/>
    </row>
    <row r="304" spans="13:15">
      <c r="M304" s="45"/>
      <c r="N304" s="49"/>
      <c r="O304" s="49"/>
    </row>
    <row r="305" spans="13:15">
      <c r="M305" s="45"/>
      <c r="N305" s="49"/>
      <c r="O305" s="49"/>
    </row>
    <row r="306" spans="13:15">
      <c r="M306" s="45"/>
      <c r="N306" s="49"/>
      <c r="O306" s="49"/>
    </row>
    <row r="307" spans="13:15">
      <c r="M307" s="45"/>
      <c r="N307" s="49"/>
      <c r="O307" s="49"/>
    </row>
    <row r="308" spans="13:15">
      <c r="M308" s="45"/>
      <c r="N308" s="49"/>
      <c r="O308" s="49"/>
    </row>
    <row r="309" spans="13:15">
      <c r="M309" s="45"/>
      <c r="N309" s="49"/>
      <c r="O309" s="49"/>
    </row>
    <row r="310" spans="13:15">
      <c r="M310" s="45"/>
      <c r="N310" s="49"/>
      <c r="O310" s="49"/>
    </row>
    <row r="311" spans="13:15">
      <c r="M311" s="45"/>
      <c r="N311" s="49"/>
      <c r="O311" s="49"/>
    </row>
    <row r="312" spans="13:15">
      <c r="M312" s="45"/>
      <c r="N312" s="49"/>
      <c r="O312" s="49"/>
    </row>
    <row r="313" spans="13:15">
      <c r="M313" s="45"/>
      <c r="N313" s="49"/>
      <c r="O313" s="49"/>
    </row>
    <row r="314" spans="13:15">
      <c r="M314" s="45"/>
      <c r="N314" s="49"/>
      <c r="O314" s="49"/>
    </row>
    <row r="315" spans="13:15">
      <c r="M315" s="45"/>
      <c r="N315" s="49"/>
      <c r="O315" s="49"/>
    </row>
  </sheetData>
  <autoFilter ref="A4:N201"/>
  <mergeCells count="2">
    <mergeCell ref="A3:E3"/>
    <mergeCell ref="K2:M2"/>
  </mergeCells>
  <phoneticPr fontId="0" type="noConversion"/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122"/>
  <sheetViews>
    <sheetView topLeftCell="A85" workbookViewId="0">
      <selection activeCell="G1" sqref="G1:G118"/>
    </sheetView>
  </sheetViews>
  <sheetFormatPr baseColWidth="10" defaultRowHeight="12.75"/>
  <cols>
    <col min="2" max="2" width="28" bestFit="1" customWidth="1"/>
  </cols>
  <sheetData>
    <row r="1" spans="1:8">
      <c r="A1" s="342">
        <v>42784</v>
      </c>
      <c r="B1" s="343" t="s">
        <v>160</v>
      </c>
      <c r="C1" s="343" t="s">
        <v>525</v>
      </c>
      <c r="D1" s="343" t="s">
        <v>399</v>
      </c>
      <c r="E1" s="343" t="s">
        <v>525</v>
      </c>
      <c r="F1" s="343" t="s">
        <v>399</v>
      </c>
      <c r="G1" s="344">
        <v>-9000.44</v>
      </c>
    </row>
    <row r="2" spans="1:8">
      <c r="A2" s="342">
        <v>42784</v>
      </c>
      <c r="B2" s="343" t="s">
        <v>160</v>
      </c>
      <c r="C2" s="343" t="s">
        <v>1090</v>
      </c>
      <c r="D2" s="343" t="s">
        <v>823</v>
      </c>
      <c r="E2" s="343" t="s">
        <v>1090</v>
      </c>
      <c r="F2" s="343" t="s">
        <v>823</v>
      </c>
      <c r="G2" s="344">
        <v>-9000.44</v>
      </c>
    </row>
    <row r="3" spans="1:8">
      <c r="A3" s="342">
        <v>42784</v>
      </c>
      <c r="B3" s="343" t="s">
        <v>160</v>
      </c>
      <c r="C3" s="343" t="s">
        <v>99</v>
      </c>
      <c r="D3" s="343" t="s">
        <v>399</v>
      </c>
      <c r="E3" s="343" t="s">
        <v>99</v>
      </c>
      <c r="F3" s="343" t="s">
        <v>399</v>
      </c>
      <c r="G3" s="344">
        <v>-8100.28</v>
      </c>
    </row>
    <row r="4" spans="1:8">
      <c r="A4" s="342">
        <v>42784</v>
      </c>
      <c r="B4" s="343" t="s">
        <v>160</v>
      </c>
      <c r="C4" s="343" t="s">
        <v>939</v>
      </c>
      <c r="D4" s="343" t="s">
        <v>823</v>
      </c>
      <c r="E4" s="343" t="s">
        <v>939</v>
      </c>
      <c r="F4" s="343" t="s">
        <v>823</v>
      </c>
      <c r="G4" s="344">
        <v>-9000.44</v>
      </c>
    </row>
    <row r="5" spans="1:8">
      <c r="A5" s="342">
        <v>42787</v>
      </c>
      <c r="B5" s="343" t="s">
        <v>160</v>
      </c>
      <c r="C5" s="343" t="s">
        <v>627</v>
      </c>
      <c r="D5" s="343" t="s">
        <v>823</v>
      </c>
      <c r="E5" s="343" t="s">
        <v>627</v>
      </c>
      <c r="F5" s="343" t="s">
        <v>823</v>
      </c>
      <c r="G5" s="344">
        <v>-9000.44</v>
      </c>
    </row>
    <row r="6" spans="1:8">
      <c r="A6" s="342">
        <v>42787</v>
      </c>
      <c r="B6" s="343" t="s">
        <v>160</v>
      </c>
      <c r="C6" s="343" t="s">
        <v>935</v>
      </c>
      <c r="D6" s="343" t="s">
        <v>823</v>
      </c>
      <c r="E6" s="343" t="s">
        <v>935</v>
      </c>
      <c r="F6" s="343" t="s">
        <v>823</v>
      </c>
      <c r="G6" s="344">
        <v>-9000.44</v>
      </c>
    </row>
    <row r="7" spans="1:8">
      <c r="A7" s="342">
        <v>42787</v>
      </c>
      <c r="B7" s="343" t="s">
        <v>160</v>
      </c>
      <c r="C7" s="343" t="s">
        <v>62</v>
      </c>
      <c r="D7" s="343" t="s">
        <v>823</v>
      </c>
      <c r="E7" s="343" t="s">
        <v>62</v>
      </c>
      <c r="F7" s="343" t="s">
        <v>823</v>
      </c>
      <c r="G7" s="344">
        <v>-9000.44</v>
      </c>
    </row>
    <row r="8" spans="1:8">
      <c r="A8" s="342">
        <v>42788</v>
      </c>
      <c r="B8" s="343" t="s">
        <v>160</v>
      </c>
      <c r="C8" s="343" t="s">
        <v>1201</v>
      </c>
      <c r="D8" s="343" t="s">
        <v>1202</v>
      </c>
      <c r="E8" s="343" t="s">
        <v>1201</v>
      </c>
      <c r="F8" s="343" t="s">
        <v>1202</v>
      </c>
      <c r="G8" s="344">
        <v>-5849.88</v>
      </c>
    </row>
    <row r="9" spans="1:8">
      <c r="A9" s="342">
        <v>42789</v>
      </c>
      <c r="B9" s="343" t="s">
        <v>160</v>
      </c>
      <c r="C9" s="343" t="s">
        <v>1203</v>
      </c>
      <c r="D9" s="343" t="s">
        <v>974</v>
      </c>
      <c r="E9" s="343" t="s">
        <v>1203</v>
      </c>
      <c r="F9" s="343" t="s">
        <v>974</v>
      </c>
      <c r="G9" s="344">
        <v>-11999.04</v>
      </c>
    </row>
    <row r="10" spans="1:8">
      <c r="A10" s="342">
        <v>42789</v>
      </c>
      <c r="B10" s="343" t="s">
        <v>160</v>
      </c>
      <c r="C10" s="343" t="s">
        <v>1081</v>
      </c>
      <c r="D10" s="343" t="s">
        <v>974</v>
      </c>
      <c r="E10" s="343" t="s">
        <v>1081</v>
      </c>
      <c r="F10" s="343" t="s">
        <v>974</v>
      </c>
      <c r="G10" s="344">
        <v>-17405.8</v>
      </c>
    </row>
    <row r="11" spans="1:8">
      <c r="A11" s="342">
        <v>42789</v>
      </c>
      <c r="B11" s="343" t="s">
        <v>160</v>
      </c>
      <c r="C11" s="343" t="s">
        <v>1080</v>
      </c>
      <c r="D11" s="343" t="s">
        <v>823</v>
      </c>
      <c r="E11" s="343" t="s">
        <v>1080</v>
      </c>
      <c r="F11" s="343" t="s">
        <v>823</v>
      </c>
      <c r="G11" s="344">
        <v>-35999.440000000002</v>
      </c>
    </row>
    <row r="12" spans="1:8">
      <c r="A12" s="342">
        <v>42789</v>
      </c>
      <c r="B12" s="343" t="s">
        <v>160</v>
      </c>
      <c r="C12" s="343" t="s">
        <v>1204</v>
      </c>
      <c r="D12" s="343" t="s">
        <v>823</v>
      </c>
      <c r="E12" s="343" t="s">
        <v>1204</v>
      </c>
      <c r="F12" s="343" t="s">
        <v>823</v>
      </c>
      <c r="G12" s="344">
        <v>-9000.44</v>
      </c>
    </row>
    <row r="13" spans="1:8">
      <c r="A13" s="342">
        <v>42789</v>
      </c>
      <c r="B13" s="343" t="s">
        <v>160</v>
      </c>
      <c r="C13" s="343" t="s">
        <v>677</v>
      </c>
      <c r="D13" s="343" t="s">
        <v>1202</v>
      </c>
      <c r="E13" s="343" t="s">
        <v>677</v>
      </c>
      <c r="F13" s="343" t="s">
        <v>1202</v>
      </c>
      <c r="G13" s="344">
        <v>-5849.88</v>
      </c>
    </row>
    <row r="14" spans="1:8">
      <c r="A14" s="342">
        <v>42789</v>
      </c>
      <c r="B14" s="343" t="s">
        <v>160</v>
      </c>
      <c r="C14" s="343" t="s">
        <v>82</v>
      </c>
      <c r="D14" s="343" t="s">
        <v>823</v>
      </c>
      <c r="E14" s="343" t="s">
        <v>82</v>
      </c>
      <c r="F14" s="343" t="s">
        <v>823</v>
      </c>
      <c r="G14" s="344">
        <v>-9000.44</v>
      </c>
    </row>
    <row r="15" spans="1:8">
      <c r="A15" s="342">
        <v>42790</v>
      </c>
      <c r="B15" s="343" t="s">
        <v>160</v>
      </c>
      <c r="C15" s="343" t="s">
        <v>1204</v>
      </c>
      <c r="D15" s="343" t="s">
        <v>823</v>
      </c>
      <c r="E15" s="343" t="s">
        <v>1204</v>
      </c>
      <c r="F15" s="343" t="s">
        <v>823</v>
      </c>
      <c r="G15" s="344">
        <v>-9000.44</v>
      </c>
    </row>
    <row r="16" spans="1:8">
      <c r="A16" s="444">
        <v>42784</v>
      </c>
      <c r="B16" s="445" t="s">
        <v>156</v>
      </c>
      <c r="C16" s="445" t="s">
        <v>1205</v>
      </c>
      <c r="D16" s="445" t="s">
        <v>157</v>
      </c>
      <c r="E16" s="445" t="s">
        <v>1205</v>
      </c>
      <c r="F16" s="445" t="s">
        <v>157</v>
      </c>
      <c r="G16" s="422">
        <v>1241.2</v>
      </c>
      <c r="H16" s="445" t="s">
        <v>158</v>
      </c>
    </row>
    <row r="17" spans="1:8">
      <c r="A17" s="444">
        <v>42784</v>
      </c>
      <c r="B17" s="445" t="s">
        <v>156</v>
      </c>
      <c r="C17" s="445" t="s">
        <v>1208</v>
      </c>
      <c r="D17" s="445" t="s">
        <v>157</v>
      </c>
      <c r="E17" s="445" t="s">
        <v>1208</v>
      </c>
      <c r="F17" s="445" t="s">
        <v>157</v>
      </c>
      <c r="G17" s="422">
        <v>1241.2</v>
      </c>
      <c r="H17" s="445" t="s">
        <v>158</v>
      </c>
    </row>
    <row r="18" spans="1:8">
      <c r="A18" s="444">
        <v>42784</v>
      </c>
      <c r="B18" s="445" t="s">
        <v>156</v>
      </c>
      <c r="C18" s="445" t="s">
        <v>1209</v>
      </c>
      <c r="D18" s="445" t="s">
        <v>157</v>
      </c>
      <c r="E18" s="445" t="s">
        <v>1209</v>
      </c>
      <c r="F18" s="445" t="s">
        <v>157</v>
      </c>
      <c r="G18" s="422">
        <v>1241.2</v>
      </c>
      <c r="H18" s="445" t="s">
        <v>158</v>
      </c>
    </row>
    <row r="19" spans="1:8">
      <c r="A19" s="444">
        <v>42784</v>
      </c>
      <c r="B19" s="445" t="s">
        <v>156</v>
      </c>
      <c r="C19" s="445" t="s">
        <v>1211</v>
      </c>
      <c r="D19" s="445" t="s">
        <v>157</v>
      </c>
      <c r="E19" s="445" t="s">
        <v>1211</v>
      </c>
      <c r="F19" s="445" t="s">
        <v>157</v>
      </c>
      <c r="G19" s="422">
        <v>1241.2</v>
      </c>
      <c r="H19" s="445" t="s">
        <v>158</v>
      </c>
    </row>
    <row r="20" spans="1:8">
      <c r="A20" s="444">
        <v>42784</v>
      </c>
      <c r="B20" s="445" t="s">
        <v>156</v>
      </c>
      <c r="C20" s="445" t="s">
        <v>1212</v>
      </c>
      <c r="D20" s="445" t="s">
        <v>157</v>
      </c>
      <c r="E20" s="445" t="s">
        <v>1212</v>
      </c>
      <c r="F20" s="445" t="s">
        <v>157</v>
      </c>
      <c r="G20" s="422">
        <v>1241.2</v>
      </c>
      <c r="H20" s="445" t="s">
        <v>158</v>
      </c>
    </row>
    <row r="21" spans="1:8">
      <c r="A21" s="444">
        <v>42784</v>
      </c>
      <c r="B21" s="445" t="s">
        <v>156</v>
      </c>
      <c r="C21" s="445" t="s">
        <v>1214</v>
      </c>
      <c r="D21" s="445" t="s">
        <v>157</v>
      </c>
      <c r="E21" s="445" t="s">
        <v>1214</v>
      </c>
      <c r="F21" s="445" t="s">
        <v>157</v>
      </c>
      <c r="G21" s="422">
        <v>1241.2</v>
      </c>
      <c r="H21" s="445" t="s">
        <v>158</v>
      </c>
    </row>
    <row r="22" spans="1:8">
      <c r="A22" s="444">
        <v>42784</v>
      </c>
      <c r="B22" s="445" t="s">
        <v>156</v>
      </c>
      <c r="C22" s="445" t="s">
        <v>1215</v>
      </c>
      <c r="D22" s="445" t="s">
        <v>157</v>
      </c>
      <c r="E22" s="445" t="s">
        <v>1215</v>
      </c>
      <c r="F22" s="445" t="s">
        <v>157</v>
      </c>
      <c r="G22" s="422">
        <v>1241.2</v>
      </c>
      <c r="H22" s="445" t="s">
        <v>158</v>
      </c>
    </row>
    <row r="23" spans="1:8">
      <c r="A23" s="444">
        <v>42784</v>
      </c>
      <c r="B23" s="445" t="s">
        <v>156</v>
      </c>
      <c r="C23" s="445" t="s">
        <v>1216</v>
      </c>
      <c r="D23" s="445" t="s">
        <v>157</v>
      </c>
      <c r="E23" s="445" t="s">
        <v>1216</v>
      </c>
      <c r="F23" s="445" t="s">
        <v>157</v>
      </c>
      <c r="G23" s="422">
        <v>1241.2</v>
      </c>
      <c r="H23" s="445" t="s">
        <v>158</v>
      </c>
    </row>
    <row r="24" spans="1:8">
      <c r="A24" s="444">
        <v>42784</v>
      </c>
      <c r="B24" s="445" t="s">
        <v>156</v>
      </c>
      <c r="C24" s="445" t="s">
        <v>1217</v>
      </c>
      <c r="D24" s="445" t="s">
        <v>157</v>
      </c>
      <c r="E24" s="445" t="s">
        <v>1217</v>
      </c>
      <c r="F24" s="445" t="s">
        <v>157</v>
      </c>
      <c r="G24" s="422">
        <v>1241.2</v>
      </c>
      <c r="H24" s="445" t="s">
        <v>158</v>
      </c>
    </row>
    <row r="25" spans="1:8">
      <c r="A25" s="444">
        <v>42787</v>
      </c>
      <c r="B25" s="445" t="s">
        <v>156</v>
      </c>
      <c r="C25" s="445" t="s">
        <v>1218</v>
      </c>
      <c r="D25" s="445" t="s">
        <v>157</v>
      </c>
      <c r="E25" s="445" t="s">
        <v>1218</v>
      </c>
      <c r="F25" s="445" t="s">
        <v>157</v>
      </c>
      <c r="G25" s="422">
        <v>1241.2</v>
      </c>
      <c r="H25" s="445" t="s">
        <v>158</v>
      </c>
    </row>
    <row r="26" spans="1:8">
      <c r="A26" s="444">
        <v>42787</v>
      </c>
      <c r="B26" s="445" t="s">
        <v>156</v>
      </c>
      <c r="C26" s="445" t="s">
        <v>1220</v>
      </c>
      <c r="D26" s="445" t="s">
        <v>157</v>
      </c>
      <c r="E26" s="445" t="s">
        <v>1220</v>
      </c>
      <c r="F26" s="445" t="s">
        <v>157</v>
      </c>
      <c r="G26" s="422">
        <v>1241.2</v>
      </c>
      <c r="H26" s="445" t="s">
        <v>158</v>
      </c>
    </row>
    <row r="27" spans="1:8">
      <c r="A27" s="444">
        <v>42787</v>
      </c>
      <c r="B27" s="445" t="s">
        <v>156</v>
      </c>
      <c r="C27" s="445" t="s">
        <v>1223</v>
      </c>
      <c r="D27" s="445" t="s">
        <v>157</v>
      </c>
      <c r="E27" s="445" t="s">
        <v>1223</v>
      </c>
      <c r="F27" s="445" t="s">
        <v>157</v>
      </c>
      <c r="G27" s="422">
        <v>1241.2</v>
      </c>
      <c r="H27" s="445" t="s">
        <v>158</v>
      </c>
    </row>
    <row r="28" spans="1:8">
      <c r="A28" s="444">
        <v>42787</v>
      </c>
      <c r="B28" s="445" t="s">
        <v>156</v>
      </c>
      <c r="C28" s="445" t="s">
        <v>1224</v>
      </c>
      <c r="D28" s="445" t="s">
        <v>157</v>
      </c>
      <c r="E28" s="445" t="s">
        <v>1224</v>
      </c>
      <c r="F28" s="445" t="s">
        <v>157</v>
      </c>
      <c r="G28" s="422">
        <v>1241.2</v>
      </c>
      <c r="H28" s="445" t="s">
        <v>158</v>
      </c>
    </row>
    <row r="29" spans="1:8">
      <c r="A29" s="444">
        <v>42787</v>
      </c>
      <c r="B29" s="445" t="s">
        <v>156</v>
      </c>
      <c r="C29" s="445" t="s">
        <v>1225</v>
      </c>
      <c r="D29" s="445" t="s">
        <v>157</v>
      </c>
      <c r="E29" s="445" t="s">
        <v>1225</v>
      </c>
      <c r="F29" s="445" t="s">
        <v>157</v>
      </c>
      <c r="G29" s="422">
        <v>1241.2</v>
      </c>
      <c r="H29" s="445" t="s">
        <v>158</v>
      </c>
    </row>
    <row r="30" spans="1:8">
      <c r="A30" s="444">
        <v>42787</v>
      </c>
      <c r="B30" s="445" t="s">
        <v>156</v>
      </c>
      <c r="C30" s="445" t="s">
        <v>1226</v>
      </c>
      <c r="D30" s="445" t="s">
        <v>157</v>
      </c>
      <c r="E30" s="445" t="s">
        <v>1226</v>
      </c>
      <c r="F30" s="445" t="s">
        <v>157</v>
      </c>
      <c r="G30" s="422">
        <v>1241.2</v>
      </c>
      <c r="H30" s="445" t="s">
        <v>158</v>
      </c>
    </row>
    <row r="31" spans="1:8">
      <c r="A31" s="444">
        <v>42787</v>
      </c>
      <c r="B31" s="445" t="s">
        <v>156</v>
      </c>
      <c r="C31" s="445" t="s">
        <v>1227</v>
      </c>
      <c r="D31" s="445" t="s">
        <v>157</v>
      </c>
      <c r="E31" s="445" t="s">
        <v>1227</v>
      </c>
      <c r="F31" s="445" t="s">
        <v>157</v>
      </c>
      <c r="G31" s="422">
        <v>1241.2</v>
      </c>
      <c r="H31" s="445" t="s">
        <v>158</v>
      </c>
    </row>
    <row r="32" spans="1:8">
      <c r="A32" s="444">
        <v>42787</v>
      </c>
      <c r="B32" s="445" t="s">
        <v>156</v>
      </c>
      <c r="C32" s="445" t="s">
        <v>1228</v>
      </c>
      <c r="D32" s="445" t="s">
        <v>157</v>
      </c>
      <c r="E32" s="445" t="s">
        <v>1228</v>
      </c>
      <c r="F32" s="445" t="s">
        <v>157</v>
      </c>
      <c r="G32" s="422">
        <v>1241.2</v>
      </c>
      <c r="H32" s="445" t="s">
        <v>158</v>
      </c>
    </row>
    <row r="33" spans="1:8">
      <c r="A33" s="444">
        <v>42787</v>
      </c>
      <c r="B33" s="445" t="s">
        <v>156</v>
      </c>
      <c r="C33" s="445" t="s">
        <v>1229</v>
      </c>
      <c r="D33" s="445" t="s">
        <v>157</v>
      </c>
      <c r="E33" s="445" t="s">
        <v>1229</v>
      </c>
      <c r="F33" s="445" t="s">
        <v>157</v>
      </c>
      <c r="G33" s="422">
        <v>1241.2</v>
      </c>
      <c r="H33" s="445" t="s">
        <v>158</v>
      </c>
    </row>
    <row r="34" spans="1:8">
      <c r="A34" s="444">
        <v>42788</v>
      </c>
      <c r="B34" s="445" t="s">
        <v>156</v>
      </c>
      <c r="C34" s="445" t="s">
        <v>1231</v>
      </c>
      <c r="D34" s="445" t="s">
        <v>157</v>
      </c>
      <c r="E34" s="445" t="s">
        <v>1231</v>
      </c>
      <c r="F34" s="445" t="s">
        <v>157</v>
      </c>
      <c r="G34" s="422">
        <v>1241.2</v>
      </c>
      <c r="H34" s="445" t="s">
        <v>158</v>
      </c>
    </row>
    <row r="35" spans="1:8">
      <c r="A35" s="444">
        <v>42788</v>
      </c>
      <c r="B35" s="445" t="s">
        <v>156</v>
      </c>
      <c r="C35" s="445" t="s">
        <v>1232</v>
      </c>
      <c r="D35" s="445" t="s">
        <v>157</v>
      </c>
      <c r="E35" s="445" t="s">
        <v>1232</v>
      </c>
      <c r="F35" s="445" t="s">
        <v>157</v>
      </c>
      <c r="G35" s="422">
        <v>1241.2</v>
      </c>
      <c r="H35" s="445" t="s">
        <v>158</v>
      </c>
    </row>
    <row r="36" spans="1:8">
      <c r="A36" s="444">
        <v>42788</v>
      </c>
      <c r="B36" s="445" t="s">
        <v>156</v>
      </c>
      <c r="C36" s="445" t="s">
        <v>1234</v>
      </c>
      <c r="D36" s="445" t="s">
        <v>157</v>
      </c>
      <c r="E36" s="445" t="s">
        <v>1234</v>
      </c>
      <c r="F36" s="445" t="s">
        <v>157</v>
      </c>
      <c r="G36" s="422">
        <v>1241.2</v>
      </c>
      <c r="H36" s="445" t="s">
        <v>158</v>
      </c>
    </row>
    <row r="37" spans="1:8">
      <c r="A37" s="444">
        <v>42788</v>
      </c>
      <c r="B37" s="445" t="s">
        <v>156</v>
      </c>
      <c r="C37" s="445" t="s">
        <v>1235</v>
      </c>
      <c r="D37" s="445" t="s">
        <v>157</v>
      </c>
      <c r="E37" s="445" t="s">
        <v>1235</v>
      </c>
      <c r="F37" s="445" t="s">
        <v>157</v>
      </c>
      <c r="G37" s="422">
        <v>1241.2</v>
      </c>
      <c r="H37" s="445" t="s">
        <v>158</v>
      </c>
    </row>
    <row r="38" spans="1:8">
      <c r="A38" s="444">
        <v>42788</v>
      </c>
      <c r="B38" s="445" t="s">
        <v>156</v>
      </c>
      <c r="C38" s="445" t="s">
        <v>1236</v>
      </c>
      <c r="D38" s="445" t="s">
        <v>157</v>
      </c>
      <c r="E38" s="445" t="s">
        <v>1236</v>
      </c>
      <c r="F38" s="445" t="s">
        <v>157</v>
      </c>
      <c r="G38" s="422">
        <v>1241.2</v>
      </c>
      <c r="H38" s="445" t="s">
        <v>158</v>
      </c>
    </row>
    <row r="39" spans="1:8">
      <c r="A39" s="444">
        <v>42788</v>
      </c>
      <c r="B39" s="445" t="s">
        <v>156</v>
      </c>
      <c r="C39" s="445" t="s">
        <v>1237</v>
      </c>
      <c r="D39" s="445" t="s">
        <v>157</v>
      </c>
      <c r="E39" s="445" t="s">
        <v>1237</v>
      </c>
      <c r="F39" s="445" t="s">
        <v>157</v>
      </c>
      <c r="G39" s="422">
        <v>1241.2</v>
      </c>
      <c r="H39" s="445" t="s">
        <v>158</v>
      </c>
    </row>
    <row r="40" spans="1:8">
      <c r="A40" s="444">
        <v>42788</v>
      </c>
      <c r="B40" s="445" t="s">
        <v>156</v>
      </c>
      <c r="C40" s="445" t="s">
        <v>1238</v>
      </c>
      <c r="D40" s="445" t="s">
        <v>157</v>
      </c>
      <c r="E40" s="445" t="s">
        <v>1238</v>
      </c>
      <c r="F40" s="445" t="s">
        <v>157</v>
      </c>
      <c r="G40" s="422">
        <v>1241.2</v>
      </c>
      <c r="H40" s="445" t="s">
        <v>158</v>
      </c>
    </row>
    <row r="41" spans="1:8">
      <c r="A41" s="444">
        <v>42788</v>
      </c>
      <c r="B41" s="445" t="s">
        <v>156</v>
      </c>
      <c r="C41" s="445" t="s">
        <v>1240</v>
      </c>
      <c r="D41" s="445" t="s">
        <v>157</v>
      </c>
      <c r="E41" s="445" t="s">
        <v>1240</v>
      </c>
      <c r="F41" s="445" t="s">
        <v>157</v>
      </c>
      <c r="G41" s="422">
        <v>1241.2</v>
      </c>
      <c r="H41" s="445" t="s">
        <v>158</v>
      </c>
    </row>
    <row r="42" spans="1:8">
      <c r="A42" s="444">
        <v>42788</v>
      </c>
      <c r="B42" s="445" t="s">
        <v>156</v>
      </c>
      <c r="C42" s="445" t="s">
        <v>1241</v>
      </c>
      <c r="D42" s="445" t="s">
        <v>157</v>
      </c>
      <c r="E42" s="445" t="s">
        <v>1241</v>
      </c>
      <c r="F42" s="445" t="s">
        <v>157</v>
      </c>
      <c r="G42" s="422">
        <v>1241.2</v>
      </c>
      <c r="H42" s="445" t="s">
        <v>158</v>
      </c>
    </row>
    <row r="43" spans="1:8">
      <c r="A43" s="444">
        <v>42788</v>
      </c>
      <c r="B43" s="445" t="s">
        <v>156</v>
      </c>
      <c r="C43" s="445" t="s">
        <v>1242</v>
      </c>
      <c r="D43" s="445" t="s">
        <v>157</v>
      </c>
      <c r="E43" s="445" t="s">
        <v>1242</v>
      </c>
      <c r="F43" s="445" t="s">
        <v>157</v>
      </c>
      <c r="G43" s="422">
        <v>1241.2</v>
      </c>
      <c r="H43" s="445" t="s">
        <v>158</v>
      </c>
    </row>
    <row r="44" spans="1:8">
      <c r="A44" s="444">
        <v>42788</v>
      </c>
      <c r="B44" s="445" t="s">
        <v>156</v>
      </c>
      <c r="C44" s="445" t="s">
        <v>1243</v>
      </c>
      <c r="D44" s="445" t="s">
        <v>157</v>
      </c>
      <c r="E44" s="445" t="s">
        <v>1243</v>
      </c>
      <c r="F44" s="445" t="s">
        <v>157</v>
      </c>
      <c r="G44" s="422">
        <v>1241.2</v>
      </c>
      <c r="H44" s="445" t="s">
        <v>158</v>
      </c>
    </row>
    <row r="45" spans="1:8">
      <c r="A45" s="444">
        <v>42788</v>
      </c>
      <c r="B45" s="445" t="s">
        <v>156</v>
      </c>
      <c r="C45" s="445" t="s">
        <v>1244</v>
      </c>
      <c r="D45" s="445" t="s">
        <v>157</v>
      </c>
      <c r="E45" s="445" t="s">
        <v>1244</v>
      </c>
      <c r="F45" s="445" t="s">
        <v>157</v>
      </c>
      <c r="G45" s="422">
        <v>1241.2</v>
      </c>
      <c r="H45" s="445" t="s">
        <v>158</v>
      </c>
    </row>
    <row r="46" spans="1:8">
      <c r="A46" s="444">
        <v>42788</v>
      </c>
      <c r="B46" s="445" t="s">
        <v>156</v>
      </c>
      <c r="C46" s="445" t="s">
        <v>1245</v>
      </c>
      <c r="D46" s="445" t="s">
        <v>157</v>
      </c>
      <c r="E46" s="445" t="s">
        <v>1245</v>
      </c>
      <c r="F46" s="445" t="s">
        <v>157</v>
      </c>
      <c r="G46" s="422">
        <v>1241.2</v>
      </c>
      <c r="H46" s="445" t="s">
        <v>158</v>
      </c>
    </row>
    <row r="47" spans="1:8">
      <c r="A47" s="444">
        <v>42788</v>
      </c>
      <c r="B47" s="445" t="s">
        <v>156</v>
      </c>
      <c r="C47" s="445" t="s">
        <v>1247</v>
      </c>
      <c r="D47" s="445" t="s">
        <v>157</v>
      </c>
      <c r="E47" s="445" t="s">
        <v>1247</v>
      </c>
      <c r="F47" s="445" t="s">
        <v>157</v>
      </c>
      <c r="G47" s="422">
        <v>1241.2</v>
      </c>
      <c r="H47" s="445" t="s">
        <v>158</v>
      </c>
    </row>
    <row r="48" spans="1:8">
      <c r="A48" s="444">
        <v>42788</v>
      </c>
      <c r="B48" s="445" t="s">
        <v>156</v>
      </c>
      <c r="C48" s="445" t="s">
        <v>1248</v>
      </c>
      <c r="D48" s="445" t="s">
        <v>157</v>
      </c>
      <c r="E48" s="445" t="s">
        <v>1248</v>
      </c>
      <c r="F48" s="445" t="s">
        <v>157</v>
      </c>
      <c r="G48" s="422">
        <v>1241.2</v>
      </c>
      <c r="H48" s="445" t="s">
        <v>158</v>
      </c>
    </row>
    <row r="49" spans="1:8">
      <c r="A49" s="444">
        <v>42788</v>
      </c>
      <c r="B49" s="445" t="s">
        <v>156</v>
      </c>
      <c r="C49" s="445" t="s">
        <v>1249</v>
      </c>
      <c r="D49" s="445" t="s">
        <v>157</v>
      </c>
      <c r="E49" s="445" t="s">
        <v>1249</v>
      </c>
      <c r="F49" s="445" t="s">
        <v>157</v>
      </c>
      <c r="G49" s="422">
        <v>1241.2</v>
      </c>
      <c r="H49" s="445" t="s">
        <v>158</v>
      </c>
    </row>
    <row r="50" spans="1:8">
      <c r="A50" s="444">
        <v>42788</v>
      </c>
      <c r="B50" s="445" t="s">
        <v>156</v>
      </c>
      <c r="C50" s="445" t="s">
        <v>1250</v>
      </c>
      <c r="D50" s="445" t="s">
        <v>157</v>
      </c>
      <c r="E50" s="445" t="s">
        <v>1250</v>
      </c>
      <c r="F50" s="445" t="s">
        <v>157</v>
      </c>
      <c r="G50" s="422">
        <v>1241.2</v>
      </c>
      <c r="H50" s="445" t="s">
        <v>158</v>
      </c>
    </row>
    <row r="51" spans="1:8">
      <c r="A51" s="444">
        <v>42789</v>
      </c>
      <c r="B51" s="445" t="s">
        <v>156</v>
      </c>
      <c r="C51" s="445" t="s">
        <v>1257</v>
      </c>
      <c r="D51" s="445" t="s">
        <v>157</v>
      </c>
      <c r="E51" s="445" t="s">
        <v>1257</v>
      </c>
      <c r="F51" s="445" t="s">
        <v>157</v>
      </c>
      <c r="G51" s="422">
        <v>1241.2</v>
      </c>
      <c r="H51" s="445" t="s">
        <v>158</v>
      </c>
    </row>
    <row r="52" spans="1:8">
      <c r="A52" s="444">
        <v>42789</v>
      </c>
      <c r="B52" s="445" t="s">
        <v>156</v>
      </c>
      <c r="C52" s="445" t="s">
        <v>1258</v>
      </c>
      <c r="D52" s="445" t="s">
        <v>157</v>
      </c>
      <c r="E52" s="445" t="s">
        <v>1258</v>
      </c>
      <c r="F52" s="445" t="s">
        <v>157</v>
      </c>
      <c r="G52" s="422">
        <v>1241.2</v>
      </c>
      <c r="H52" s="445" t="s">
        <v>158</v>
      </c>
    </row>
    <row r="53" spans="1:8">
      <c r="A53" s="444">
        <v>42789</v>
      </c>
      <c r="B53" s="445" t="s">
        <v>156</v>
      </c>
      <c r="C53" s="445" t="s">
        <v>1259</v>
      </c>
      <c r="D53" s="445" t="s">
        <v>157</v>
      </c>
      <c r="E53" s="445" t="s">
        <v>1259</v>
      </c>
      <c r="F53" s="445" t="s">
        <v>157</v>
      </c>
      <c r="G53" s="422">
        <v>1241.2</v>
      </c>
      <c r="H53" s="445" t="s">
        <v>158</v>
      </c>
    </row>
    <row r="54" spans="1:8">
      <c r="A54" s="444">
        <v>42789</v>
      </c>
      <c r="B54" s="445" t="s">
        <v>156</v>
      </c>
      <c r="C54" s="445" t="s">
        <v>1260</v>
      </c>
      <c r="D54" s="445" t="s">
        <v>157</v>
      </c>
      <c r="E54" s="445" t="s">
        <v>1260</v>
      </c>
      <c r="F54" s="445" t="s">
        <v>157</v>
      </c>
      <c r="G54" s="422">
        <v>1241.2</v>
      </c>
      <c r="H54" s="445" t="s">
        <v>158</v>
      </c>
    </row>
    <row r="55" spans="1:8">
      <c r="A55" s="444">
        <v>42789</v>
      </c>
      <c r="B55" s="445" t="s">
        <v>156</v>
      </c>
      <c r="C55" s="445" t="s">
        <v>1261</v>
      </c>
      <c r="D55" s="445" t="s">
        <v>157</v>
      </c>
      <c r="E55" s="445" t="s">
        <v>1261</v>
      </c>
      <c r="F55" s="445" t="s">
        <v>157</v>
      </c>
      <c r="G55" s="422">
        <v>1241.2</v>
      </c>
      <c r="H55" s="445" t="s">
        <v>158</v>
      </c>
    </row>
    <row r="56" spans="1:8">
      <c r="A56" s="444">
        <v>42790</v>
      </c>
      <c r="B56" s="445" t="s">
        <v>156</v>
      </c>
      <c r="C56" s="445" t="s">
        <v>1263</v>
      </c>
      <c r="D56" s="445" t="s">
        <v>157</v>
      </c>
      <c r="E56" s="445" t="s">
        <v>1263</v>
      </c>
      <c r="F56" s="445" t="s">
        <v>157</v>
      </c>
      <c r="G56" s="422">
        <v>1241.2</v>
      </c>
      <c r="H56" s="445" t="s">
        <v>158</v>
      </c>
    </row>
    <row r="57" spans="1:8">
      <c r="A57" s="444">
        <v>42790</v>
      </c>
      <c r="B57" s="445" t="s">
        <v>156</v>
      </c>
      <c r="C57" s="445" t="s">
        <v>1264</v>
      </c>
      <c r="D57" s="445" t="s">
        <v>157</v>
      </c>
      <c r="E57" s="445" t="s">
        <v>1264</v>
      </c>
      <c r="F57" s="445" t="s">
        <v>157</v>
      </c>
      <c r="G57" s="422">
        <v>1241.2</v>
      </c>
      <c r="H57" s="445" t="s">
        <v>158</v>
      </c>
    </row>
    <row r="58" spans="1:8">
      <c r="A58" s="444">
        <v>42790</v>
      </c>
      <c r="B58" s="445" t="s">
        <v>156</v>
      </c>
      <c r="C58" s="445" t="s">
        <v>1265</v>
      </c>
      <c r="D58" s="445" t="s">
        <v>157</v>
      </c>
      <c r="E58" s="445" t="s">
        <v>1265</v>
      </c>
      <c r="F58" s="445" t="s">
        <v>157</v>
      </c>
      <c r="G58" s="422">
        <v>1241.2</v>
      </c>
      <c r="H58" s="445" t="s">
        <v>158</v>
      </c>
    </row>
    <row r="59" spans="1:8">
      <c r="A59" s="444">
        <v>42790</v>
      </c>
      <c r="B59" s="445" t="s">
        <v>156</v>
      </c>
      <c r="C59" s="445" t="s">
        <v>1266</v>
      </c>
      <c r="D59" s="445" t="s">
        <v>157</v>
      </c>
      <c r="E59" s="445" t="s">
        <v>1266</v>
      </c>
      <c r="F59" s="445" t="s">
        <v>157</v>
      </c>
      <c r="G59" s="422">
        <v>1241.2</v>
      </c>
      <c r="H59" s="445" t="s">
        <v>158</v>
      </c>
    </row>
    <row r="60" spans="1:8">
      <c r="A60" s="444">
        <v>42790</v>
      </c>
      <c r="B60" s="445" t="s">
        <v>156</v>
      </c>
      <c r="C60" s="445" t="s">
        <v>1267</v>
      </c>
      <c r="D60" s="445" t="s">
        <v>157</v>
      </c>
      <c r="E60" s="445" t="s">
        <v>1267</v>
      </c>
      <c r="F60" s="445" t="s">
        <v>157</v>
      </c>
      <c r="G60" s="422">
        <v>1241.2</v>
      </c>
      <c r="H60" s="445" t="s">
        <v>158</v>
      </c>
    </row>
    <row r="61" spans="1:8">
      <c r="A61" s="444">
        <v>42790</v>
      </c>
      <c r="B61" s="445" t="s">
        <v>156</v>
      </c>
      <c r="C61" s="445" t="s">
        <v>1268</v>
      </c>
      <c r="D61" s="445" t="s">
        <v>157</v>
      </c>
      <c r="E61" s="445" t="s">
        <v>1268</v>
      </c>
      <c r="F61" s="445" t="s">
        <v>157</v>
      </c>
      <c r="G61" s="422">
        <v>1241.2</v>
      </c>
      <c r="H61" s="445" t="s">
        <v>158</v>
      </c>
    </row>
    <row r="62" spans="1:8">
      <c r="A62" s="444">
        <v>42790</v>
      </c>
      <c r="B62" s="445" t="s">
        <v>156</v>
      </c>
      <c r="C62" s="445" t="s">
        <v>1269</v>
      </c>
      <c r="D62" s="445" t="s">
        <v>157</v>
      </c>
      <c r="E62" s="445" t="s">
        <v>1269</v>
      </c>
      <c r="F62" s="445" t="s">
        <v>157</v>
      </c>
      <c r="G62" s="422">
        <v>1241.2</v>
      </c>
      <c r="H62" s="445" t="s">
        <v>158</v>
      </c>
    </row>
    <row r="63" spans="1:8">
      <c r="A63" s="444">
        <v>42790</v>
      </c>
      <c r="B63" s="445" t="s">
        <v>156</v>
      </c>
      <c r="C63" s="445" t="s">
        <v>1270</v>
      </c>
      <c r="D63" s="445" t="s">
        <v>157</v>
      </c>
      <c r="E63" s="445" t="s">
        <v>1270</v>
      </c>
      <c r="F63" s="445" t="s">
        <v>157</v>
      </c>
      <c r="G63" s="422">
        <v>1241.2</v>
      </c>
      <c r="H63" s="445" t="s">
        <v>158</v>
      </c>
    </row>
    <row r="64" spans="1:8">
      <c r="A64" s="444">
        <v>42790</v>
      </c>
      <c r="B64" s="445" t="s">
        <v>156</v>
      </c>
      <c r="C64" s="445" t="s">
        <v>1271</v>
      </c>
      <c r="D64" s="445" t="s">
        <v>157</v>
      </c>
      <c r="E64" s="445" t="s">
        <v>1271</v>
      </c>
      <c r="F64" s="445" t="s">
        <v>157</v>
      </c>
      <c r="G64" s="422">
        <v>1241.2</v>
      </c>
      <c r="H64" s="445" t="s">
        <v>158</v>
      </c>
    </row>
    <row r="65" spans="1:8">
      <c r="A65" s="444">
        <v>42790</v>
      </c>
      <c r="B65" s="445" t="s">
        <v>156</v>
      </c>
      <c r="C65" s="445" t="s">
        <v>1272</v>
      </c>
      <c r="D65" s="445" t="s">
        <v>157</v>
      </c>
      <c r="E65" s="445" t="s">
        <v>1272</v>
      </c>
      <c r="F65" s="445" t="s">
        <v>157</v>
      </c>
      <c r="G65" s="422">
        <v>1241.2</v>
      </c>
      <c r="H65" s="445" t="s">
        <v>158</v>
      </c>
    </row>
    <row r="66" spans="1:8">
      <c r="A66" s="444">
        <v>42790</v>
      </c>
      <c r="B66" s="445" t="s">
        <v>156</v>
      </c>
      <c r="C66" s="445" t="s">
        <v>1273</v>
      </c>
      <c r="D66" s="445" t="s">
        <v>157</v>
      </c>
      <c r="E66" s="445" t="s">
        <v>1273</v>
      </c>
      <c r="F66" s="445" t="s">
        <v>157</v>
      </c>
      <c r="G66" s="422">
        <v>1241.2</v>
      </c>
      <c r="H66" s="445" t="s">
        <v>158</v>
      </c>
    </row>
    <row r="67" spans="1:8">
      <c r="A67" s="444">
        <v>42790</v>
      </c>
      <c r="B67" s="445" t="s">
        <v>156</v>
      </c>
      <c r="C67" s="445" t="s">
        <v>1274</v>
      </c>
      <c r="D67" s="445" t="s">
        <v>157</v>
      </c>
      <c r="E67" s="445" t="s">
        <v>1274</v>
      </c>
      <c r="F67" s="445" t="s">
        <v>157</v>
      </c>
      <c r="G67" s="422">
        <v>1241.2</v>
      </c>
      <c r="H67" s="445" t="s">
        <v>158</v>
      </c>
    </row>
    <row r="68" spans="1:8">
      <c r="A68" s="444">
        <v>42790</v>
      </c>
      <c r="B68" s="445" t="s">
        <v>156</v>
      </c>
      <c r="C68" s="445" t="s">
        <v>1275</v>
      </c>
      <c r="D68" s="445" t="s">
        <v>157</v>
      </c>
      <c r="E68" s="445" t="s">
        <v>1275</v>
      </c>
      <c r="F68" s="445" t="s">
        <v>157</v>
      </c>
      <c r="G68" s="422">
        <v>1241.2</v>
      </c>
      <c r="H68" s="445" t="s">
        <v>158</v>
      </c>
    </row>
    <row r="69" spans="1:8">
      <c r="A69" s="444">
        <v>42790</v>
      </c>
      <c r="B69" s="445" t="s">
        <v>156</v>
      </c>
      <c r="C69" s="445" t="s">
        <v>1276</v>
      </c>
      <c r="D69" s="445" t="s">
        <v>157</v>
      </c>
      <c r="E69" s="445" t="s">
        <v>1276</v>
      </c>
      <c r="F69" s="445" t="s">
        <v>157</v>
      </c>
      <c r="G69" s="422">
        <v>1241.2</v>
      </c>
      <c r="H69" s="445" t="s">
        <v>158</v>
      </c>
    </row>
    <row r="70" spans="1:8">
      <c r="A70" s="444">
        <v>42790</v>
      </c>
      <c r="B70" s="445" t="s">
        <v>156</v>
      </c>
      <c r="C70" s="445" t="s">
        <v>1277</v>
      </c>
      <c r="D70" s="445" t="s">
        <v>157</v>
      </c>
      <c r="E70" s="445" t="s">
        <v>1277</v>
      </c>
      <c r="F70" s="445" t="s">
        <v>157</v>
      </c>
      <c r="G70" s="422">
        <v>1241.2</v>
      </c>
      <c r="H70" s="445" t="s">
        <v>158</v>
      </c>
    </row>
    <row r="71" spans="1:8">
      <c r="A71" s="444">
        <v>42790</v>
      </c>
      <c r="B71" s="445" t="s">
        <v>156</v>
      </c>
      <c r="C71" s="445" t="s">
        <v>1278</v>
      </c>
      <c r="D71" s="445" t="s">
        <v>157</v>
      </c>
      <c r="E71" s="445" t="s">
        <v>1278</v>
      </c>
      <c r="F71" s="445" t="s">
        <v>157</v>
      </c>
      <c r="G71" s="422">
        <v>1241.2</v>
      </c>
      <c r="H71" s="445" t="s">
        <v>158</v>
      </c>
    </row>
    <row r="72" spans="1:8">
      <c r="A72" s="444">
        <v>42790</v>
      </c>
      <c r="B72" s="445" t="s">
        <v>156</v>
      </c>
      <c r="C72" s="445" t="s">
        <v>1279</v>
      </c>
      <c r="D72" s="445" t="s">
        <v>157</v>
      </c>
      <c r="E72" s="445" t="s">
        <v>1279</v>
      </c>
      <c r="F72" s="445" t="s">
        <v>157</v>
      </c>
      <c r="G72" s="422">
        <v>1241.2</v>
      </c>
      <c r="H72" s="445" t="s">
        <v>158</v>
      </c>
    </row>
    <row r="73" spans="1:8">
      <c r="A73" s="444">
        <v>42790</v>
      </c>
      <c r="B73" s="445" t="s">
        <v>156</v>
      </c>
      <c r="C73" s="445" t="s">
        <v>1280</v>
      </c>
      <c r="D73" s="445" t="s">
        <v>157</v>
      </c>
      <c r="E73" s="445" t="s">
        <v>1280</v>
      </c>
      <c r="F73" s="445" t="s">
        <v>157</v>
      </c>
      <c r="G73" s="422">
        <v>1241.2</v>
      </c>
      <c r="H73" s="445" t="s">
        <v>158</v>
      </c>
    </row>
    <row r="74" spans="1:8">
      <c r="A74" s="444">
        <v>42790</v>
      </c>
      <c r="B74" s="445" t="s">
        <v>156</v>
      </c>
      <c r="C74" s="445" t="s">
        <v>1282</v>
      </c>
      <c r="D74" s="445" t="s">
        <v>157</v>
      </c>
      <c r="E74" s="445" t="s">
        <v>1282</v>
      </c>
      <c r="F74" s="445" t="s">
        <v>157</v>
      </c>
      <c r="G74" s="422">
        <v>1241.2</v>
      </c>
      <c r="H74" s="445" t="s">
        <v>158</v>
      </c>
    </row>
    <row r="75" spans="1:8">
      <c r="A75" s="444">
        <v>42790</v>
      </c>
      <c r="B75" s="445" t="s">
        <v>156</v>
      </c>
      <c r="C75" s="445" t="s">
        <v>1283</v>
      </c>
      <c r="D75" s="445" t="s">
        <v>157</v>
      </c>
      <c r="E75" s="445" t="s">
        <v>1283</v>
      </c>
      <c r="F75" s="445" t="s">
        <v>157</v>
      </c>
      <c r="G75" s="422">
        <v>1241.2</v>
      </c>
      <c r="H75" s="445" t="s">
        <v>158</v>
      </c>
    </row>
    <row r="76" spans="1:8">
      <c r="A76" s="1">
        <v>42789</v>
      </c>
      <c r="B76" t="s">
        <v>156</v>
      </c>
      <c r="C76" t="s">
        <v>1262</v>
      </c>
      <c r="D76" t="s">
        <v>1202</v>
      </c>
      <c r="E76" t="s">
        <v>1262</v>
      </c>
      <c r="F76" t="s">
        <v>1202</v>
      </c>
      <c r="G76" s="2">
        <v>4901</v>
      </c>
      <c r="H76" t="s">
        <v>158</v>
      </c>
    </row>
    <row r="77" spans="1:8">
      <c r="A77" s="1">
        <v>42787</v>
      </c>
      <c r="B77" t="s">
        <v>156</v>
      </c>
      <c r="C77" t="s">
        <v>1221</v>
      </c>
      <c r="D77" t="s">
        <v>1202</v>
      </c>
      <c r="E77" t="s">
        <v>1221</v>
      </c>
      <c r="F77" t="s">
        <v>1202</v>
      </c>
      <c r="G77" s="2">
        <v>5849.88</v>
      </c>
      <c r="H77" t="s">
        <v>158</v>
      </c>
    </row>
    <row r="78" spans="1:8">
      <c r="A78" s="1">
        <v>42787</v>
      </c>
      <c r="B78" t="s">
        <v>156</v>
      </c>
      <c r="C78" t="s">
        <v>1201</v>
      </c>
      <c r="D78" t="s">
        <v>1202</v>
      </c>
      <c r="E78" t="s">
        <v>1201</v>
      </c>
      <c r="F78" t="s">
        <v>1202</v>
      </c>
      <c r="G78" s="2">
        <v>5849.88</v>
      </c>
      <c r="H78" t="s">
        <v>158</v>
      </c>
    </row>
    <row r="79" spans="1:8">
      <c r="A79" s="1">
        <v>42787</v>
      </c>
      <c r="B79" t="s">
        <v>156</v>
      </c>
      <c r="C79" t="s">
        <v>1118</v>
      </c>
      <c r="D79" t="s">
        <v>1202</v>
      </c>
      <c r="E79" t="s">
        <v>1118</v>
      </c>
      <c r="F79" t="s">
        <v>1202</v>
      </c>
      <c r="G79" s="2">
        <v>5849.88</v>
      </c>
      <c r="H79" t="s">
        <v>158</v>
      </c>
    </row>
    <row r="80" spans="1:8">
      <c r="A80" s="1">
        <v>42787</v>
      </c>
      <c r="B80" t="s">
        <v>156</v>
      </c>
      <c r="C80" t="s">
        <v>813</v>
      </c>
      <c r="D80" t="s">
        <v>1202</v>
      </c>
      <c r="E80" t="s">
        <v>813</v>
      </c>
      <c r="F80" t="s">
        <v>1202</v>
      </c>
      <c r="G80" s="2">
        <v>5849.88</v>
      </c>
      <c r="H80" t="s">
        <v>158</v>
      </c>
    </row>
    <row r="81" spans="1:8">
      <c r="A81" s="1">
        <v>42788</v>
      </c>
      <c r="B81" t="s">
        <v>156</v>
      </c>
      <c r="C81" t="s">
        <v>677</v>
      </c>
      <c r="D81" t="s">
        <v>1202</v>
      </c>
      <c r="E81" t="s">
        <v>677</v>
      </c>
      <c r="F81" t="s">
        <v>1202</v>
      </c>
      <c r="G81" s="2">
        <v>5849.88</v>
      </c>
      <c r="H81" t="s">
        <v>158</v>
      </c>
    </row>
    <row r="82" spans="1:8">
      <c r="A82" s="1">
        <v>42787</v>
      </c>
      <c r="B82" t="s">
        <v>156</v>
      </c>
      <c r="C82" t="s">
        <v>1230</v>
      </c>
      <c r="D82" t="s">
        <v>823</v>
      </c>
      <c r="E82" t="s">
        <v>1230</v>
      </c>
      <c r="F82" t="s">
        <v>823</v>
      </c>
      <c r="G82" s="2">
        <v>6299.96</v>
      </c>
      <c r="H82" t="s">
        <v>158</v>
      </c>
    </row>
    <row r="83" spans="1:8">
      <c r="A83" s="1">
        <v>42790</v>
      </c>
      <c r="B83" t="s">
        <v>156</v>
      </c>
      <c r="C83" t="s">
        <v>543</v>
      </c>
      <c r="D83" t="s">
        <v>823</v>
      </c>
      <c r="E83" t="s">
        <v>543</v>
      </c>
      <c r="F83" t="s">
        <v>823</v>
      </c>
      <c r="G83" s="2">
        <v>6299.96</v>
      </c>
      <c r="H83" t="s">
        <v>158</v>
      </c>
    </row>
    <row r="84" spans="1:8">
      <c r="A84" s="1">
        <v>42790</v>
      </c>
      <c r="B84" t="s">
        <v>156</v>
      </c>
      <c r="C84" t="s">
        <v>1281</v>
      </c>
      <c r="D84" t="s">
        <v>823</v>
      </c>
      <c r="E84" t="s">
        <v>1281</v>
      </c>
      <c r="F84" t="s">
        <v>823</v>
      </c>
      <c r="G84" s="2">
        <v>6299.96</v>
      </c>
      <c r="H84" t="s">
        <v>158</v>
      </c>
    </row>
    <row r="85" spans="1:8">
      <c r="A85" s="1">
        <v>42789</v>
      </c>
      <c r="B85" t="s">
        <v>156</v>
      </c>
      <c r="C85" t="s">
        <v>945</v>
      </c>
      <c r="D85" t="s">
        <v>1256</v>
      </c>
      <c r="E85" t="s">
        <v>945</v>
      </c>
      <c r="F85" t="s">
        <v>1256</v>
      </c>
      <c r="G85" s="2">
        <v>6750.04</v>
      </c>
      <c r="H85" t="s">
        <v>158</v>
      </c>
    </row>
    <row r="86" spans="1:8">
      <c r="A86" s="1">
        <v>42784</v>
      </c>
      <c r="B86" t="s">
        <v>156</v>
      </c>
      <c r="C86" t="s">
        <v>99</v>
      </c>
      <c r="D86" t="s">
        <v>823</v>
      </c>
      <c r="E86" t="s">
        <v>99</v>
      </c>
      <c r="F86" t="s">
        <v>823</v>
      </c>
      <c r="G86" s="2">
        <v>8100.28</v>
      </c>
      <c r="H86" t="s">
        <v>158</v>
      </c>
    </row>
    <row r="87" spans="1:8">
      <c r="A87" s="1">
        <v>42787</v>
      </c>
      <c r="B87" t="s">
        <v>156</v>
      </c>
      <c r="C87" t="s">
        <v>1222</v>
      </c>
      <c r="D87" t="s">
        <v>823</v>
      </c>
      <c r="E87" t="s">
        <v>1222</v>
      </c>
      <c r="F87" t="s">
        <v>823</v>
      </c>
      <c r="G87" s="2">
        <v>8181.48</v>
      </c>
      <c r="H87" t="s">
        <v>158</v>
      </c>
    </row>
    <row r="88" spans="1:8">
      <c r="A88" s="1">
        <v>42790</v>
      </c>
      <c r="B88" t="s">
        <v>156</v>
      </c>
      <c r="C88" t="s">
        <v>1259</v>
      </c>
      <c r="D88" t="s">
        <v>823</v>
      </c>
      <c r="E88" t="s">
        <v>1259</v>
      </c>
      <c r="F88" t="s">
        <v>823</v>
      </c>
      <c r="G88" s="2">
        <v>8181.48</v>
      </c>
      <c r="H88" t="s">
        <v>158</v>
      </c>
    </row>
    <row r="89" spans="1:8">
      <c r="A89" s="1">
        <v>42789</v>
      </c>
      <c r="B89" t="s">
        <v>156</v>
      </c>
      <c r="C89" t="s">
        <v>1253</v>
      </c>
      <c r="D89" t="s">
        <v>1254</v>
      </c>
      <c r="E89" t="s">
        <v>1253</v>
      </c>
      <c r="F89" t="s">
        <v>1254</v>
      </c>
      <c r="G89" s="2">
        <v>8855.44</v>
      </c>
      <c r="H89" t="s">
        <v>158</v>
      </c>
    </row>
    <row r="90" spans="1:8">
      <c r="A90" s="1">
        <v>42784</v>
      </c>
      <c r="B90" t="s">
        <v>156</v>
      </c>
      <c r="C90" t="s">
        <v>525</v>
      </c>
      <c r="D90" t="s">
        <v>823</v>
      </c>
      <c r="E90" t="s">
        <v>525</v>
      </c>
      <c r="F90" t="s">
        <v>823</v>
      </c>
      <c r="G90" s="2">
        <v>9000.44</v>
      </c>
      <c r="H90" t="s">
        <v>158</v>
      </c>
    </row>
    <row r="91" spans="1:8">
      <c r="A91" s="1">
        <v>42784</v>
      </c>
      <c r="B91" t="s">
        <v>156</v>
      </c>
      <c r="C91" t="s">
        <v>937</v>
      </c>
      <c r="D91" t="s">
        <v>823</v>
      </c>
      <c r="E91" t="s">
        <v>937</v>
      </c>
      <c r="F91" t="s">
        <v>823</v>
      </c>
      <c r="G91" s="2">
        <v>9000.44</v>
      </c>
      <c r="H91" t="s">
        <v>158</v>
      </c>
    </row>
    <row r="92" spans="1:8">
      <c r="A92" s="1">
        <v>42784</v>
      </c>
      <c r="B92" t="s">
        <v>156</v>
      </c>
      <c r="C92" t="s">
        <v>1210</v>
      </c>
      <c r="D92" t="s">
        <v>823</v>
      </c>
      <c r="E92" t="s">
        <v>1210</v>
      </c>
      <c r="F92" t="s">
        <v>823</v>
      </c>
      <c r="G92" s="2">
        <v>9000.44</v>
      </c>
      <c r="H92" t="s">
        <v>158</v>
      </c>
    </row>
    <row r="93" spans="1:8">
      <c r="A93" s="1">
        <v>42784</v>
      </c>
      <c r="B93" t="s">
        <v>156</v>
      </c>
      <c r="C93" t="s">
        <v>627</v>
      </c>
      <c r="D93" t="s">
        <v>823</v>
      </c>
      <c r="E93" t="s">
        <v>627</v>
      </c>
      <c r="F93" t="s">
        <v>823</v>
      </c>
      <c r="G93" s="2">
        <v>9000.44</v>
      </c>
      <c r="H93" t="s">
        <v>158</v>
      </c>
    </row>
    <row r="94" spans="1:8">
      <c r="A94" s="1">
        <v>42784</v>
      </c>
      <c r="B94" t="s">
        <v>156</v>
      </c>
      <c r="C94" t="s">
        <v>1213</v>
      </c>
      <c r="D94" t="s">
        <v>823</v>
      </c>
      <c r="E94" t="s">
        <v>1213</v>
      </c>
      <c r="F94" t="s">
        <v>823</v>
      </c>
      <c r="G94" s="2">
        <v>9000.44</v>
      </c>
      <c r="H94" t="s">
        <v>158</v>
      </c>
    </row>
    <row r="95" spans="1:8">
      <c r="A95" s="1">
        <v>42784</v>
      </c>
      <c r="B95" t="s">
        <v>156</v>
      </c>
      <c r="C95" t="s">
        <v>1090</v>
      </c>
      <c r="D95" t="s">
        <v>823</v>
      </c>
      <c r="E95" t="s">
        <v>1090</v>
      </c>
      <c r="F95" t="s">
        <v>823</v>
      </c>
      <c r="G95" s="2">
        <v>9000.44</v>
      </c>
      <c r="H95" t="s">
        <v>158</v>
      </c>
    </row>
    <row r="96" spans="1:8">
      <c r="A96" s="1">
        <v>42784</v>
      </c>
      <c r="B96" t="s">
        <v>156</v>
      </c>
      <c r="C96" t="s">
        <v>939</v>
      </c>
      <c r="D96" t="s">
        <v>823</v>
      </c>
      <c r="E96" t="s">
        <v>939</v>
      </c>
      <c r="F96" t="s">
        <v>823</v>
      </c>
      <c r="G96" s="2">
        <v>9000.44</v>
      </c>
      <c r="H96" t="s">
        <v>158</v>
      </c>
    </row>
    <row r="97" spans="1:8">
      <c r="A97" s="1">
        <v>42787</v>
      </c>
      <c r="B97" t="s">
        <v>156</v>
      </c>
      <c r="C97" t="s">
        <v>774</v>
      </c>
      <c r="D97" t="s">
        <v>823</v>
      </c>
      <c r="E97" t="s">
        <v>774</v>
      </c>
      <c r="F97" t="s">
        <v>823</v>
      </c>
      <c r="G97" s="2">
        <v>9000.44</v>
      </c>
      <c r="H97" t="s">
        <v>158</v>
      </c>
    </row>
    <row r="98" spans="1:8">
      <c r="A98" s="1">
        <v>42787</v>
      </c>
      <c r="B98" t="s">
        <v>156</v>
      </c>
      <c r="C98" t="s">
        <v>941</v>
      </c>
      <c r="D98" t="s">
        <v>823</v>
      </c>
      <c r="E98" t="s">
        <v>941</v>
      </c>
      <c r="F98" t="s">
        <v>823</v>
      </c>
      <c r="G98" s="2">
        <v>9000.44</v>
      </c>
      <c r="H98" t="s">
        <v>158</v>
      </c>
    </row>
    <row r="99" spans="1:8">
      <c r="A99" s="1">
        <v>42787</v>
      </c>
      <c r="B99" t="s">
        <v>156</v>
      </c>
      <c r="C99" t="s">
        <v>1219</v>
      </c>
      <c r="D99" t="s">
        <v>823</v>
      </c>
      <c r="E99" t="s">
        <v>1219</v>
      </c>
      <c r="F99" t="s">
        <v>823</v>
      </c>
      <c r="G99" s="2">
        <v>9000.44</v>
      </c>
      <c r="H99" t="s">
        <v>158</v>
      </c>
    </row>
    <row r="100" spans="1:8">
      <c r="A100" s="1">
        <v>42787</v>
      </c>
      <c r="B100" t="s">
        <v>156</v>
      </c>
      <c r="C100" t="s">
        <v>62</v>
      </c>
      <c r="D100" t="s">
        <v>823</v>
      </c>
      <c r="E100" t="s">
        <v>62</v>
      </c>
      <c r="F100" t="s">
        <v>823</v>
      </c>
      <c r="G100" s="2">
        <v>9000.44</v>
      </c>
      <c r="H100" t="s">
        <v>158</v>
      </c>
    </row>
    <row r="101" spans="1:8">
      <c r="A101" s="1">
        <v>42787</v>
      </c>
      <c r="B101" t="s">
        <v>156</v>
      </c>
      <c r="C101" t="s">
        <v>1204</v>
      </c>
      <c r="D101" t="s">
        <v>823</v>
      </c>
      <c r="E101" t="s">
        <v>1204</v>
      </c>
      <c r="F101" t="s">
        <v>823</v>
      </c>
      <c r="G101" s="2">
        <v>9000.44</v>
      </c>
      <c r="H101" t="s">
        <v>158</v>
      </c>
    </row>
    <row r="102" spans="1:8">
      <c r="A102" s="1">
        <v>42787</v>
      </c>
      <c r="B102" t="s">
        <v>156</v>
      </c>
      <c r="C102" t="s">
        <v>627</v>
      </c>
      <c r="D102" t="s">
        <v>823</v>
      </c>
      <c r="E102" t="s">
        <v>627</v>
      </c>
      <c r="F102" t="s">
        <v>823</v>
      </c>
      <c r="G102" s="2">
        <v>9000.44</v>
      </c>
      <c r="H102" t="s">
        <v>158</v>
      </c>
    </row>
    <row r="103" spans="1:8">
      <c r="A103" s="1">
        <v>42787</v>
      </c>
      <c r="B103" t="s">
        <v>156</v>
      </c>
      <c r="C103" t="s">
        <v>935</v>
      </c>
      <c r="D103" t="s">
        <v>823</v>
      </c>
      <c r="E103" t="s">
        <v>935</v>
      </c>
      <c r="F103" t="s">
        <v>823</v>
      </c>
      <c r="G103" s="2">
        <v>9000.44</v>
      </c>
      <c r="H103" t="s">
        <v>158</v>
      </c>
    </row>
    <row r="104" spans="1:8">
      <c r="A104" s="1">
        <v>42788</v>
      </c>
      <c r="B104" t="s">
        <v>156</v>
      </c>
      <c r="C104" t="s">
        <v>82</v>
      </c>
      <c r="D104" t="s">
        <v>823</v>
      </c>
      <c r="E104" t="s">
        <v>82</v>
      </c>
      <c r="F104" t="s">
        <v>823</v>
      </c>
      <c r="G104" s="2">
        <v>9000.44</v>
      </c>
      <c r="H104" t="s">
        <v>158</v>
      </c>
    </row>
    <row r="105" spans="1:8">
      <c r="A105" s="1">
        <v>42788</v>
      </c>
      <c r="B105" t="s">
        <v>156</v>
      </c>
      <c r="C105" t="s">
        <v>1239</v>
      </c>
      <c r="D105" t="s">
        <v>823</v>
      </c>
      <c r="E105" t="s">
        <v>1239</v>
      </c>
      <c r="F105" t="s">
        <v>823</v>
      </c>
      <c r="G105" s="2">
        <v>9000.44</v>
      </c>
      <c r="H105" t="s">
        <v>158</v>
      </c>
    </row>
    <row r="106" spans="1:8">
      <c r="A106" s="1">
        <v>42789</v>
      </c>
      <c r="B106" t="s">
        <v>156</v>
      </c>
      <c r="C106" t="s">
        <v>1251</v>
      </c>
      <c r="D106" t="s">
        <v>823</v>
      </c>
      <c r="E106" t="s">
        <v>1251</v>
      </c>
      <c r="F106" t="s">
        <v>823</v>
      </c>
      <c r="G106" s="2">
        <v>9000.44</v>
      </c>
      <c r="H106" t="s">
        <v>158</v>
      </c>
    </row>
    <row r="107" spans="1:8">
      <c r="A107" s="1">
        <v>42789</v>
      </c>
      <c r="B107" t="s">
        <v>156</v>
      </c>
      <c r="C107" t="s">
        <v>1252</v>
      </c>
      <c r="D107" t="s">
        <v>823</v>
      </c>
      <c r="E107" t="s">
        <v>1252</v>
      </c>
      <c r="F107" t="s">
        <v>823</v>
      </c>
      <c r="G107" s="2">
        <v>9000.44</v>
      </c>
      <c r="H107" t="s">
        <v>158</v>
      </c>
    </row>
    <row r="108" spans="1:8">
      <c r="A108" s="1">
        <v>42789</v>
      </c>
      <c r="B108" t="s">
        <v>156</v>
      </c>
      <c r="C108" t="s">
        <v>1204</v>
      </c>
      <c r="D108" t="s">
        <v>823</v>
      </c>
      <c r="E108" t="s">
        <v>1204</v>
      </c>
      <c r="F108" t="s">
        <v>823</v>
      </c>
      <c r="G108" s="2">
        <v>9000.44</v>
      </c>
      <c r="H108" t="s">
        <v>158</v>
      </c>
    </row>
    <row r="109" spans="1:8">
      <c r="A109" s="1">
        <v>42789</v>
      </c>
      <c r="B109" t="s">
        <v>156</v>
      </c>
      <c r="C109" t="s">
        <v>1225</v>
      </c>
      <c r="D109" t="s">
        <v>823</v>
      </c>
      <c r="E109" t="s">
        <v>1225</v>
      </c>
      <c r="F109" t="s">
        <v>823</v>
      </c>
      <c r="G109" s="2">
        <v>9000.44</v>
      </c>
      <c r="H109" t="s">
        <v>158</v>
      </c>
    </row>
    <row r="110" spans="1:8">
      <c r="A110" s="1">
        <v>42790</v>
      </c>
      <c r="B110" t="s">
        <v>156</v>
      </c>
      <c r="C110" t="s">
        <v>64</v>
      </c>
      <c r="D110" t="s">
        <v>823</v>
      </c>
      <c r="E110" t="s">
        <v>64</v>
      </c>
      <c r="F110" t="s">
        <v>823</v>
      </c>
      <c r="G110" s="2">
        <v>9000.44</v>
      </c>
      <c r="H110" t="s">
        <v>158</v>
      </c>
    </row>
    <row r="111" spans="1:8">
      <c r="A111" s="1">
        <v>42790</v>
      </c>
      <c r="B111" t="s">
        <v>156</v>
      </c>
      <c r="C111" t="s">
        <v>1204</v>
      </c>
      <c r="D111" t="s">
        <v>823</v>
      </c>
      <c r="E111" t="s">
        <v>1204</v>
      </c>
      <c r="F111" t="s">
        <v>823</v>
      </c>
      <c r="G111" s="2">
        <v>9000.44</v>
      </c>
      <c r="H111" t="s">
        <v>158</v>
      </c>
    </row>
    <row r="112" spans="1:8">
      <c r="A112" s="1">
        <v>42790</v>
      </c>
      <c r="B112" t="s">
        <v>156</v>
      </c>
      <c r="C112" t="s">
        <v>624</v>
      </c>
      <c r="D112" t="s">
        <v>1202</v>
      </c>
      <c r="E112" t="s">
        <v>624</v>
      </c>
      <c r="F112" t="s">
        <v>1202</v>
      </c>
      <c r="G112" s="2">
        <v>11699.76</v>
      </c>
      <c r="H112" t="s">
        <v>158</v>
      </c>
    </row>
    <row r="113" spans="1:8">
      <c r="A113" s="1">
        <v>42788</v>
      </c>
      <c r="B113" t="s">
        <v>156</v>
      </c>
      <c r="C113" t="s">
        <v>1203</v>
      </c>
      <c r="D113" t="s">
        <v>974</v>
      </c>
      <c r="E113" t="s">
        <v>1203</v>
      </c>
      <c r="F113" t="s">
        <v>974</v>
      </c>
      <c r="G113" s="2">
        <v>11999.04</v>
      </c>
      <c r="H113" t="s">
        <v>158</v>
      </c>
    </row>
    <row r="114" spans="1:8">
      <c r="A114" s="1">
        <v>42789</v>
      </c>
      <c r="B114" t="s">
        <v>156</v>
      </c>
      <c r="C114" t="s">
        <v>1255</v>
      </c>
      <c r="D114" t="s">
        <v>974</v>
      </c>
      <c r="E114" t="s">
        <v>1255</v>
      </c>
      <c r="F114" t="s">
        <v>974</v>
      </c>
      <c r="G114" s="2">
        <v>11999.04</v>
      </c>
      <c r="H114" t="s">
        <v>158</v>
      </c>
    </row>
    <row r="115" spans="1:8">
      <c r="A115" s="1">
        <v>42789</v>
      </c>
      <c r="B115" t="s">
        <v>156</v>
      </c>
      <c r="C115" t="s">
        <v>1081</v>
      </c>
      <c r="D115" t="s">
        <v>974</v>
      </c>
      <c r="E115" t="s">
        <v>1081</v>
      </c>
      <c r="F115" t="s">
        <v>974</v>
      </c>
      <c r="G115" s="2">
        <v>17405.8</v>
      </c>
      <c r="H115" t="s">
        <v>158</v>
      </c>
    </row>
    <row r="116" spans="1:8">
      <c r="A116" s="1">
        <v>42788</v>
      </c>
      <c r="B116" t="s">
        <v>156</v>
      </c>
      <c r="C116" t="s">
        <v>772</v>
      </c>
      <c r="D116" t="s">
        <v>1233</v>
      </c>
      <c r="E116" t="s">
        <v>772</v>
      </c>
      <c r="F116" t="s">
        <v>1233</v>
      </c>
      <c r="G116" s="2">
        <v>27523.32</v>
      </c>
      <c r="H116" t="s">
        <v>158</v>
      </c>
    </row>
    <row r="117" spans="1:8">
      <c r="A117" s="1">
        <v>42788</v>
      </c>
      <c r="B117" t="s">
        <v>156</v>
      </c>
      <c r="C117" t="s">
        <v>1246</v>
      </c>
      <c r="D117" t="s">
        <v>823</v>
      </c>
      <c r="E117" t="s">
        <v>1246</v>
      </c>
      <c r="F117" t="s">
        <v>823</v>
      </c>
      <c r="G117" s="2">
        <v>29991.8</v>
      </c>
      <c r="H117" t="s">
        <v>158</v>
      </c>
    </row>
    <row r="118" spans="1:8">
      <c r="A118" s="1">
        <v>42784</v>
      </c>
      <c r="B118" t="s">
        <v>156</v>
      </c>
      <c r="C118" t="s">
        <v>1206</v>
      </c>
      <c r="D118" t="s">
        <v>1207</v>
      </c>
      <c r="E118" t="s">
        <v>1206</v>
      </c>
      <c r="F118" t="s">
        <v>1207</v>
      </c>
      <c r="G118" s="2">
        <v>40660.32</v>
      </c>
      <c r="H118" t="s">
        <v>158</v>
      </c>
    </row>
    <row r="119" spans="1:8">
      <c r="A119" t="s">
        <v>1198</v>
      </c>
      <c r="G119" s="6">
        <f>SUM(G1:G118)</f>
        <v>350671.48000000027</v>
      </c>
    </row>
    <row r="120" spans="1:8">
      <c r="A120" t="s">
        <v>1199</v>
      </c>
    </row>
    <row r="121" spans="1:8">
      <c r="A121" t="s">
        <v>1200</v>
      </c>
    </row>
    <row r="122" spans="1:8">
      <c r="A122" t="s">
        <v>621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42"/>
  <sheetViews>
    <sheetView topLeftCell="A121" workbookViewId="0">
      <selection activeCell="B92" sqref="B92"/>
    </sheetView>
  </sheetViews>
  <sheetFormatPr baseColWidth="10" defaultRowHeight="14.25"/>
  <cols>
    <col min="1" max="1" width="10.140625" style="40" bestFit="1" customWidth="1"/>
    <col min="2" max="2" width="22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1379</v>
      </c>
      <c r="E1" s="40"/>
      <c r="K1" s="44"/>
      <c r="L1" s="44"/>
      <c r="M1" s="44"/>
    </row>
    <row r="2" spans="1:15" ht="15">
      <c r="A2" s="44"/>
      <c r="B2" s="44"/>
      <c r="C2" s="44"/>
      <c r="D2" s="44"/>
      <c r="E2" s="44"/>
      <c r="F2" s="68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8"/>
      <c r="K3" s="41" t="s">
        <v>187</v>
      </c>
      <c r="L3" s="42"/>
      <c r="M3" s="44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44"/>
    </row>
    <row r="5" spans="1:15" ht="15" customHeight="1">
      <c r="A5" s="338" t="s">
        <v>138</v>
      </c>
      <c r="B5" s="396" t="s">
        <v>586</v>
      </c>
      <c r="C5" s="339" t="s">
        <v>136</v>
      </c>
      <c r="D5" s="399">
        <v>-9000.44</v>
      </c>
      <c r="E5" s="335" t="s">
        <v>133</v>
      </c>
      <c r="F5" s="355" t="s">
        <v>467</v>
      </c>
      <c r="G5" s="356"/>
      <c r="H5" s="335"/>
      <c r="I5" s="357"/>
      <c r="K5" s="357"/>
      <c r="L5" s="358"/>
      <c r="M5" s="359"/>
      <c r="N5" s="360"/>
      <c r="O5" s="360"/>
    </row>
    <row r="6" spans="1:15" ht="15" customHeight="1">
      <c r="A6" s="338" t="s">
        <v>138</v>
      </c>
      <c r="B6" s="396" t="s">
        <v>1176</v>
      </c>
      <c r="C6" s="339" t="s">
        <v>136</v>
      </c>
      <c r="D6" s="399">
        <v>-9000.44</v>
      </c>
      <c r="E6" s="335" t="s">
        <v>135</v>
      </c>
      <c r="F6" s="355" t="s">
        <v>467</v>
      </c>
      <c r="G6" s="356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396" t="s">
        <v>1001</v>
      </c>
      <c r="C7" s="339" t="s">
        <v>136</v>
      </c>
      <c r="D7" s="399">
        <v>-9000.44</v>
      </c>
      <c r="E7" s="335" t="s">
        <v>137</v>
      </c>
      <c r="F7" s="355" t="s">
        <v>467</v>
      </c>
      <c r="G7" s="356"/>
      <c r="H7" s="335"/>
      <c r="I7" s="357"/>
      <c r="K7" s="357"/>
      <c r="L7" s="358"/>
      <c r="M7" s="359"/>
      <c r="N7" s="360"/>
      <c r="O7" s="360"/>
    </row>
    <row r="8" spans="1:15" ht="15" customHeight="1">
      <c r="A8" s="338" t="s">
        <v>138</v>
      </c>
      <c r="B8" s="396" t="s">
        <v>703</v>
      </c>
      <c r="C8" s="339" t="s">
        <v>136</v>
      </c>
      <c r="D8" s="399">
        <v>-9000.44</v>
      </c>
      <c r="E8" s="335" t="s">
        <v>139</v>
      </c>
      <c r="F8" s="355" t="s">
        <v>467</v>
      </c>
      <c r="G8" s="356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396" t="s">
        <v>997</v>
      </c>
      <c r="C9" s="339" t="s">
        <v>136</v>
      </c>
      <c r="D9" s="399">
        <v>-9000.44</v>
      </c>
      <c r="E9" s="335" t="s">
        <v>140</v>
      </c>
      <c r="F9" s="355" t="s">
        <v>467</v>
      </c>
      <c r="G9" s="356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396" t="s">
        <v>276</v>
      </c>
      <c r="C10" s="339" t="s">
        <v>136</v>
      </c>
      <c r="D10" s="399">
        <v>-9000.44</v>
      </c>
      <c r="E10" s="335" t="s">
        <v>142</v>
      </c>
      <c r="F10" s="355" t="s">
        <v>467</v>
      </c>
      <c r="G10" s="356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396" t="s">
        <v>1287</v>
      </c>
      <c r="C11" s="339" t="s">
        <v>136</v>
      </c>
      <c r="D11" s="399">
        <v>-9000.44</v>
      </c>
      <c r="E11" s="335" t="s">
        <v>146</v>
      </c>
      <c r="F11" s="355" t="s">
        <v>467</v>
      </c>
      <c r="G11" s="356"/>
      <c r="H11" s="335"/>
      <c r="I11" s="357"/>
      <c r="K11" s="357"/>
      <c r="L11" s="358"/>
      <c r="M11" s="359"/>
      <c r="N11" s="360"/>
      <c r="O11" s="360"/>
    </row>
    <row r="12" spans="1:15" ht="15" customHeight="1">
      <c r="A12" s="338" t="s">
        <v>138</v>
      </c>
      <c r="B12" s="396" t="s">
        <v>295</v>
      </c>
      <c r="C12" s="339" t="s">
        <v>136</v>
      </c>
      <c r="D12" s="399">
        <v>-9000.44</v>
      </c>
      <c r="E12" s="335" t="s">
        <v>224</v>
      </c>
      <c r="F12" s="355" t="s">
        <v>467</v>
      </c>
      <c r="G12" s="356"/>
      <c r="H12" s="335"/>
      <c r="I12" s="35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96" t="s">
        <v>1287</v>
      </c>
      <c r="C13" s="339" t="s">
        <v>136</v>
      </c>
      <c r="D13" s="399">
        <v>-9000.44</v>
      </c>
      <c r="E13" s="335" t="s">
        <v>146</v>
      </c>
      <c r="F13" s="355" t="s">
        <v>467</v>
      </c>
      <c r="G13" s="356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39" t="s">
        <v>1289</v>
      </c>
      <c r="C14" s="339" t="s">
        <v>136</v>
      </c>
      <c r="D14" s="446">
        <v>1241.2</v>
      </c>
      <c r="E14" s="335"/>
      <c r="F14" s="355" t="s">
        <v>468</v>
      </c>
      <c r="G14" s="356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39" t="s">
        <v>1291</v>
      </c>
      <c r="C15" s="339" t="s">
        <v>136</v>
      </c>
      <c r="D15" s="446">
        <v>1241.2</v>
      </c>
      <c r="E15" s="335"/>
      <c r="F15" s="355" t="s">
        <v>468</v>
      </c>
      <c r="G15" s="356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39" t="s">
        <v>1293</v>
      </c>
      <c r="C16" s="339" t="s">
        <v>136</v>
      </c>
      <c r="D16" s="446">
        <v>1241.2</v>
      </c>
      <c r="E16" s="335"/>
      <c r="F16" s="355" t="s">
        <v>468</v>
      </c>
      <c r="G16" s="356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8" t="s">
        <v>138</v>
      </c>
      <c r="B17" s="339" t="s">
        <v>1294</v>
      </c>
      <c r="C17" s="339" t="s">
        <v>136</v>
      </c>
      <c r="D17" s="446">
        <v>1241.2</v>
      </c>
      <c r="E17" s="335"/>
      <c r="F17" s="355" t="s">
        <v>468</v>
      </c>
      <c r="G17" s="356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8" t="s">
        <v>138</v>
      </c>
      <c r="B18" s="339" t="s">
        <v>1297</v>
      </c>
      <c r="C18" s="339" t="s">
        <v>136</v>
      </c>
      <c r="D18" s="446">
        <v>1241.2</v>
      </c>
      <c r="E18" s="335"/>
      <c r="F18" s="355" t="s">
        <v>468</v>
      </c>
      <c r="G18" s="356"/>
      <c r="H18" s="335"/>
      <c r="I18" s="357"/>
      <c r="K18" s="357"/>
      <c r="L18" s="358"/>
      <c r="M18" s="359"/>
      <c r="N18" s="360"/>
      <c r="O18" s="360"/>
    </row>
    <row r="19" spans="1:15" ht="15" customHeight="1">
      <c r="A19" s="338" t="s">
        <v>138</v>
      </c>
      <c r="B19" s="339" t="s">
        <v>1298</v>
      </c>
      <c r="C19" s="339" t="s">
        <v>136</v>
      </c>
      <c r="D19" s="446">
        <v>1241.2</v>
      </c>
      <c r="E19" s="335"/>
      <c r="F19" s="355" t="s">
        <v>468</v>
      </c>
      <c r="G19" s="356"/>
      <c r="H19" s="335"/>
      <c r="I19" s="357"/>
      <c r="K19" s="357"/>
      <c r="L19" s="358"/>
      <c r="M19" s="359"/>
      <c r="N19" s="360"/>
      <c r="O19" s="360"/>
    </row>
    <row r="20" spans="1:15" ht="15" customHeight="1">
      <c r="A20" s="338" t="s">
        <v>138</v>
      </c>
      <c r="B20" s="339" t="s">
        <v>1300</v>
      </c>
      <c r="C20" s="339" t="s">
        <v>136</v>
      </c>
      <c r="D20" s="446">
        <v>1241.2</v>
      </c>
      <c r="E20" s="335"/>
      <c r="F20" s="355" t="s">
        <v>468</v>
      </c>
      <c r="G20" s="356"/>
      <c r="H20" s="335"/>
      <c r="I20" s="357"/>
      <c r="K20" s="357"/>
      <c r="L20" s="358"/>
      <c r="M20" s="359"/>
      <c r="N20" s="360"/>
      <c r="O20" s="360"/>
    </row>
    <row r="21" spans="1:15" ht="15" customHeight="1">
      <c r="A21" s="338" t="s">
        <v>138</v>
      </c>
      <c r="B21" s="339" t="s">
        <v>1302</v>
      </c>
      <c r="C21" s="339" t="s">
        <v>136</v>
      </c>
      <c r="D21" s="446">
        <v>1241.2</v>
      </c>
      <c r="E21" s="335"/>
      <c r="F21" s="355" t="s">
        <v>468</v>
      </c>
      <c r="G21" s="356"/>
      <c r="H21" s="335"/>
      <c r="I21" s="357"/>
      <c r="K21" s="357"/>
      <c r="L21" s="358"/>
      <c r="M21" s="359"/>
      <c r="N21" s="360"/>
      <c r="O21" s="360"/>
    </row>
    <row r="22" spans="1:15" ht="15" customHeight="1">
      <c r="A22" s="338" t="s">
        <v>138</v>
      </c>
      <c r="B22" s="339" t="s">
        <v>1303</v>
      </c>
      <c r="C22" s="339" t="s">
        <v>136</v>
      </c>
      <c r="D22" s="446">
        <v>1241.2</v>
      </c>
      <c r="E22" s="335"/>
      <c r="F22" s="355" t="s">
        <v>468</v>
      </c>
      <c r="G22" s="356"/>
      <c r="H22" s="335"/>
      <c r="I22" s="357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39" t="s">
        <v>1304</v>
      </c>
      <c r="C23" s="339" t="s">
        <v>136</v>
      </c>
      <c r="D23" s="446">
        <v>1241.2</v>
      </c>
      <c r="E23" s="335"/>
      <c r="F23" s="355" t="s">
        <v>468</v>
      </c>
      <c r="G23" s="356"/>
      <c r="H23" s="335"/>
      <c r="I23" s="357"/>
      <c r="K23" s="357"/>
      <c r="L23" s="358"/>
      <c r="M23" s="359"/>
      <c r="N23" s="360"/>
      <c r="O23" s="360"/>
    </row>
    <row r="24" spans="1:15" ht="15" customHeight="1">
      <c r="A24" s="338" t="s">
        <v>138</v>
      </c>
      <c r="B24" s="339" t="s">
        <v>1305</v>
      </c>
      <c r="C24" s="339" t="s">
        <v>136</v>
      </c>
      <c r="D24" s="446">
        <v>1241.2</v>
      </c>
      <c r="E24" s="335"/>
      <c r="F24" s="355" t="s">
        <v>468</v>
      </c>
      <c r="G24" s="356"/>
      <c r="H24" s="335"/>
      <c r="I24" s="357"/>
      <c r="K24" s="357"/>
      <c r="L24" s="358"/>
      <c r="M24" s="359"/>
      <c r="N24" s="360"/>
      <c r="O24" s="360"/>
    </row>
    <row r="25" spans="1:15" ht="15" customHeight="1">
      <c r="A25" s="338" t="s">
        <v>138</v>
      </c>
      <c r="B25" s="339" t="s">
        <v>1306</v>
      </c>
      <c r="C25" s="339" t="s">
        <v>136</v>
      </c>
      <c r="D25" s="446">
        <v>1241.2</v>
      </c>
      <c r="E25" s="335"/>
      <c r="F25" s="355" t="s">
        <v>468</v>
      </c>
      <c r="G25" s="356"/>
      <c r="H25" s="335"/>
      <c r="I25" s="357"/>
      <c r="K25" s="357"/>
      <c r="L25" s="358"/>
      <c r="M25" s="359"/>
      <c r="N25" s="360"/>
      <c r="O25" s="360"/>
    </row>
    <row r="26" spans="1:15" ht="15" customHeight="1">
      <c r="A26" s="338" t="s">
        <v>138</v>
      </c>
      <c r="B26" s="339" t="s">
        <v>1307</v>
      </c>
      <c r="C26" s="339" t="s">
        <v>136</v>
      </c>
      <c r="D26" s="446">
        <v>1241.2</v>
      </c>
      <c r="E26" s="335"/>
      <c r="F26" s="355" t="s">
        <v>468</v>
      </c>
      <c r="G26" s="356"/>
      <c r="H26" s="335"/>
      <c r="I26" s="357"/>
      <c r="K26" s="357"/>
      <c r="L26" s="358"/>
      <c r="M26" s="359"/>
      <c r="N26" s="360"/>
      <c r="O26" s="360"/>
    </row>
    <row r="27" spans="1:15" ht="15" customHeight="1">
      <c r="A27" s="338" t="s">
        <v>138</v>
      </c>
      <c r="B27" s="339" t="s">
        <v>1308</v>
      </c>
      <c r="C27" s="339" t="s">
        <v>136</v>
      </c>
      <c r="D27" s="446">
        <v>1241.2</v>
      </c>
      <c r="E27" s="335"/>
      <c r="F27" s="355" t="s">
        <v>468</v>
      </c>
      <c r="G27" s="356"/>
      <c r="H27" s="335"/>
      <c r="I27" s="357"/>
      <c r="K27" s="357"/>
      <c r="L27" s="358"/>
      <c r="M27" s="359"/>
      <c r="N27" s="360"/>
      <c r="O27" s="360"/>
    </row>
    <row r="28" spans="1:15" ht="15" customHeight="1">
      <c r="A28" s="338" t="s">
        <v>138</v>
      </c>
      <c r="B28" s="339" t="s">
        <v>1310</v>
      </c>
      <c r="C28" s="339" t="s">
        <v>136</v>
      </c>
      <c r="D28" s="446">
        <v>1241.2</v>
      </c>
      <c r="E28" s="335"/>
      <c r="F28" s="355" t="s">
        <v>468</v>
      </c>
      <c r="G28" s="356"/>
      <c r="H28" s="335"/>
      <c r="I28" s="357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339" t="s">
        <v>1312</v>
      </c>
      <c r="C29" s="339" t="s">
        <v>136</v>
      </c>
      <c r="D29" s="446">
        <v>1241.2</v>
      </c>
      <c r="E29" s="335"/>
      <c r="F29" s="355" t="s">
        <v>468</v>
      </c>
      <c r="G29" s="356"/>
      <c r="H29" s="335"/>
      <c r="I29" s="357"/>
      <c r="K29" s="357"/>
      <c r="L29" s="358"/>
      <c r="M29" s="359"/>
      <c r="N29" s="360"/>
      <c r="O29" s="360"/>
    </row>
    <row r="30" spans="1:15" ht="15" customHeight="1">
      <c r="A30" s="338" t="s">
        <v>138</v>
      </c>
      <c r="B30" s="339" t="s">
        <v>1313</v>
      </c>
      <c r="C30" s="339" t="s">
        <v>136</v>
      </c>
      <c r="D30" s="446">
        <v>1241.2</v>
      </c>
      <c r="E30" s="335"/>
      <c r="F30" s="355" t="s">
        <v>468</v>
      </c>
      <c r="G30" s="356"/>
      <c r="H30" s="335"/>
      <c r="I30" s="357"/>
      <c r="K30" s="357"/>
      <c r="L30" s="358"/>
      <c r="M30" s="359"/>
      <c r="N30" s="360"/>
      <c r="O30" s="360"/>
    </row>
    <row r="31" spans="1:15" ht="15" customHeight="1">
      <c r="A31" s="338" t="s">
        <v>138</v>
      </c>
      <c r="B31" s="339" t="s">
        <v>1314</v>
      </c>
      <c r="C31" s="339" t="s">
        <v>136</v>
      </c>
      <c r="D31" s="446">
        <v>1241.2</v>
      </c>
      <c r="E31" s="335"/>
      <c r="F31" s="355" t="s">
        <v>468</v>
      </c>
      <c r="G31" s="356"/>
      <c r="H31" s="335"/>
      <c r="I31" s="357"/>
      <c r="K31" s="357"/>
      <c r="L31" s="358"/>
      <c r="M31" s="359"/>
      <c r="N31" s="360"/>
      <c r="O31" s="360"/>
    </row>
    <row r="32" spans="1:15" ht="15" customHeight="1">
      <c r="A32" s="338" t="s">
        <v>138</v>
      </c>
      <c r="B32" s="339" t="s">
        <v>1315</v>
      </c>
      <c r="C32" s="339" t="s">
        <v>136</v>
      </c>
      <c r="D32" s="446">
        <v>1241.2</v>
      </c>
      <c r="E32" s="335"/>
      <c r="F32" s="355" t="s">
        <v>468</v>
      </c>
      <c r="G32" s="356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8" t="s">
        <v>138</v>
      </c>
      <c r="B33" s="339" t="s">
        <v>1316</v>
      </c>
      <c r="C33" s="339" t="s">
        <v>136</v>
      </c>
      <c r="D33" s="446">
        <v>1241.2</v>
      </c>
      <c r="E33" s="335"/>
      <c r="F33" s="355" t="s">
        <v>468</v>
      </c>
      <c r="G33" s="356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339" t="s">
        <v>1317</v>
      </c>
      <c r="C34" s="339" t="s">
        <v>136</v>
      </c>
      <c r="D34" s="446">
        <v>1241.2</v>
      </c>
      <c r="E34" s="335"/>
      <c r="F34" s="355" t="s">
        <v>468</v>
      </c>
      <c r="G34" s="356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8" t="s">
        <v>138</v>
      </c>
      <c r="B35" s="339" t="s">
        <v>1318</v>
      </c>
      <c r="C35" s="339" t="s">
        <v>136</v>
      </c>
      <c r="D35" s="446">
        <v>1241.2</v>
      </c>
      <c r="E35" s="335"/>
      <c r="F35" s="355" t="s">
        <v>468</v>
      </c>
      <c r="G35" s="356"/>
      <c r="H35" s="335"/>
      <c r="I35" s="357"/>
      <c r="K35" s="357"/>
      <c r="L35" s="358"/>
      <c r="M35" s="359"/>
      <c r="N35" s="360"/>
      <c r="O35" s="360"/>
    </row>
    <row r="36" spans="1:15" ht="15" customHeight="1">
      <c r="A36" s="338" t="s">
        <v>138</v>
      </c>
      <c r="B36" s="339" t="s">
        <v>1319</v>
      </c>
      <c r="C36" s="339" t="s">
        <v>136</v>
      </c>
      <c r="D36" s="446">
        <v>1241.2</v>
      </c>
      <c r="E36" s="335"/>
      <c r="F36" s="355" t="s">
        <v>468</v>
      </c>
      <c r="G36" s="356"/>
      <c r="H36" s="335"/>
      <c r="I36" s="357"/>
      <c r="K36" s="357"/>
      <c r="L36" s="358"/>
      <c r="M36" s="359"/>
      <c r="N36" s="360"/>
      <c r="O36" s="360"/>
    </row>
    <row r="37" spans="1:15" ht="15" customHeight="1">
      <c r="A37" s="338" t="s">
        <v>138</v>
      </c>
      <c r="B37" s="339" t="s">
        <v>1320</v>
      </c>
      <c r="C37" s="339" t="s">
        <v>136</v>
      </c>
      <c r="D37" s="446">
        <v>1241.2</v>
      </c>
      <c r="E37" s="335"/>
      <c r="F37" s="355" t="s">
        <v>468</v>
      </c>
      <c r="G37" s="356"/>
      <c r="H37" s="335"/>
      <c r="I37" s="357"/>
      <c r="K37" s="357"/>
      <c r="L37" s="358"/>
      <c r="M37" s="359"/>
      <c r="N37" s="360"/>
      <c r="O37" s="360"/>
    </row>
    <row r="38" spans="1:15" ht="15" customHeight="1">
      <c r="A38" s="338" t="s">
        <v>138</v>
      </c>
      <c r="B38" s="339" t="s">
        <v>1321</v>
      </c>
      <c r="C38" s="339" t="s">
        <v>136</v>
      </c>
      <c r="D38" s="446">
        <v>1241.2</v>
      </c>
      <c r="E38" s="335"/>
      <c r="F38" s="355" t="s">
        <v>468</v>
      </c>
      <c r="G38" s="356"/>
      <c r="H38" s="335"/>
      <c r="I38" s="357"/>
      <c r="K38" s="357"/>
      <c r="L38" s="358"/>
      <c r="M38" s="359"/>
      <c r="N38" s="360"/>
      <c r="O38" s="360"/>
    </row>
    <row r="39" spans="1:15" ht="15" customHeight="1">
      <c r="A39" s="338" t="s">
        <v>138</v>
      </c>
      <c r="B39" s="339" t="s">
        <v>1322</v>
      </c>
      <c r="C39" s="339" t="s">
        <v>136</v>
      </c>
      <c r="D39" s="446">
        <v>1241.2</v>
      </c>
      <c r="E39" s="335"/>
      <c r="F39" s="355" t="s">
        <v>468</v>
      </c>
      <c r="G39" s="356"/>
      <c r="H39" s="335"/>
      <c r="I39" s="357"/>
      <c r="K39" s="357"/>
      <c r="L39" s="358"/>
      <c r="M39" s="359"/>
      <c r="N39" s="360"/>
      <c r="O39" s="360"/>
    </row>
    <row r="40" spans="1:15" ht="15" customHeight="1">
      <c r="A40" s="338" t="s">
        <v>138</v>
      </c>
      <c r="B40" s="339" t="s">
        <v>1324</v>
      </c>
      <c r="C40" s="339" t="s">
        <v>136</v>
      </c>
      <c r="D40" s="446">
        <v>1241.2</v>
      </c>
      <c r="E40" s="335"/>
      <c r="F40" s="355" t="s">
        <v>468</v>
      </c>
      <c r="G40" s="356"/>
      <c r="H40" s="335"/>
      <c r="I40" s="357"/>
      <c r="K40" s="357"/>
      <c r="L40" s="358"/>
      <c r="M40" s="359"/>
      <c r="N40" s="360"/>
      <c r="O40" s="360"/>
    </row>
    <row r="41" spans="1:15" ht="15" customHeight="1">
      <c r="A41" s="338" t="s">
        <v>138</v>
      </c>
      <c r="B41" s="339" t="s">
        <v>1337</v>
      </c>
      <c r="C41" s="339" t="s">
        <v>136</v>
      </c>
      <c r="D41" s="446">
        <v>1241.2</v>
      </c>
      <c r="E41" s="335"/>
      <c r="F41" s="355" t="s">
        <v>468</v>
      </c>
      <c r="G41" s="356"/>
      <c r="H41" s="335"/>
      <c r="I41" s="357"/>
      <c r="K41" s="357"/>
      <c r="L41" s="358"/>
      <c r="M41" s="359"/>
      <c r="N41" s="360"/>
      <c r="O41" s="360"/>
    </row>
    <row r="42" spans="1:15" ht="15" customHeight="1">
      <c r="A42" s="338" t="s">
        <v>138</v>
      </c>
      <c r="B42" s="339" t="s">
        <v>1338</v>
      </c>
      <c r="C42" s="339" t="s">
        <v>136</v>
      </c>
      <c r="D42" s="446">
        <v>1241.2</v>
      </c>
      <c r="E42" s="335"/>
      <c r="F42" s="355" t="s">
        <v>468</v>
      </c>
      <c r="G42" s="356"/>
      <c r="H42" s="335"/>
      <c r="I42" s="357"/>
      <c r="K42" s="357"/>
      <c r="L42" s="358"/>
      <c r="M42" s="359"/>
      <c r="N42" s="360"/>
      <c r="O42" s="360"/>
    </row>
    <row r="43" spans="1:15" ht="15" customHeight="1">
      <c r="A43" s="338" t="s">
        <v>138</v>
      </c>
      <c r="B43" s="339" t="s">
        <v>1339</v>
      </c>
      <c r="C43" s="339" t="s">
        <v>136</v>
      </c>
      <c r="D43" s="446">
        <v>1241.2</v>
      </c>
      <c r="E43" s="335"/>
      <c r="F43" s="355" t="s">
        <v>468</v>
      </c>
      <c r="G43" s="356"/>
      <c r="H43" s="335"/>
      <c r="I43" s="357"/>
      <c r="K43" s="357"/>
      <c r="L43" s="358"/>
      <c r="M43" s="359"/>
      <c r="N43" s="360"/>
      <c r="O43" s="360"/>
    </row>
    <row r="44" spans="1:15" ht="15" customHeight="1">
      <c r="A44" s="338" t="s">
        <v>138</v>
      </c>
      <c r="B44" s="339" t="s">
        <v>1340</v>
      </c>
      <c r="C44" s="339" t="s">
        <v>136</v>
      </c>
      <c r="D44" s="446">
        <v>1241.2</v>
      </c>
      <c r="E44" s="335"/>
      <c r="F44" s="355" t="s">
        <v>468</v>
      </c>
      <c r="G44" s="356"/>
      <c r="H44" s="335"/>
      <c r="I44" s="357"/>
      <c r="K44" s="357"/>
      <c r="L44" s="358"/>
      <c r="M44" s="359"/>
      <c r="N44" s="360"/>
      <c r="O44" s="360"/>
    </row>
    <row r="45" spans="1:15" ht="15" customHeight="1">
      <c r="A45" s="338" t="s">
        <v>138</v>
      </c>
      <c r="B45" s="339" t="s">
        <v>1342</v>
      </c>
      <c r="C45" s="339" t="s">
        <v>136</v>
      </c>
      <c r="D45" s="446">
        <v>1241.2</v>
      </c>
      <c r="E45" s="335"/>
      <c r="F45" s="355" t="s">
        <v>468</v>
      </c>
      <c r="G45" s="356"/>
      <c r="H45" s="335"/>
      <c r="I45" s="357"/>
      <c r="K45" s="357"/>
      <c r="L45" s="358"/>
      <c r="M45" s="359"/>
      <c r="N45" s="360"/>
      <c r="O45" s="360"/>
    </row>
    <row r="46" spans="1:15" ht="15" customHeight="1">
      <c r="A46" s="338" t="s">
        <v>138</v>
      </c>
      <c r="B46" s="339" t="s">
        <v>1344</v>
      </c>
      <c r="C46" s="339" t="s">
        <v>136</v>
      </c>
      <c r="D46" s="446">
        <v>1241.2</v>
      </c>
      <c r="E46" s="335"/>
      <c r="F46" s="355" t="s">
        <v>468</v>
      </c>
      <c r="G46" s="356"/>
      <c r="H46" s="335"/>
      <c r="I46" s="357"/>
      <c r="K46" s="357"/>
      <c r="L46" s="358"/>
      <c r="M46" s="359"/>
      <c r="N46" s="360"/>
      <c r="O46" s="360"/>
    </row>
    <row r="47" spans="1:15" ht="15" customHeight="1">
      <c r="A47" s="338" t="s">
        <v>138</v>
      </c>
      <c r="B47" s="339" t="s">
        <v>1345</v>
      </c>
      <c r="C47" s="339" t="s">
        <v>136</v>
      </c>
      <c r="D47" s="446">
        <v>1241.2</v>
      </c>
      <c r="E47" s="335"/>
      <c r="F47" s="355" t="s">
        <v>468</v>
      </c>
      <c r="G47" s="356"/>
      <c r="H47" s="335"/>
      <c r="I47" s="357"/>
      <c r="K47" s="357"/>
      <c r="L47" s="358"/>
      <c r="M47" s="359"/>
      <c r="N47" s="360"/>
      <c r="O47" s="360"/>
    </row>
    <row r="48" spans="1:15" ht="15" customHeight="1">
      <c r="A48" s="338" t="s">
        <v>138</v>
      </c>
      <c r="B48" s="339" t="s">
        <v>1346</v>
      </c>
      <c r="C48" s="339" t="s">
        <v>136</v>
      </c>
      <c r="D48" s="446">
        <v>1241.2</v>
      </c>
      <c r="E48" s="335"/>
      <c r="F48" s="355" t="s">
        <v>468</v>
      </c>
      <c r="G48" s="356"/>
      <c r="H48" s="335"/>
      <c r="I48" s="357"/>
      <c r="K48" s="357"/>
      <c r="L48" s="358"/>
      <c r="M48" s="359"/>
      <c r="N48" s="360"/>
      <c r="O48" s="360"/>
    </row>
    <row r="49" spans="1:15" ht="15" customHeight="1">
      <c r="A49" s="338" t="s">
        <v>138</v>
      </c>
      <c r="B49" s="396" t="s">
        <v>586</v>
      </c>
      <c r="C49" s="339" t="s">
        <v>136</v>
      </c>
      <c r="D49" s="353">
        <v>9000.44</v>
      </c>
      <c r="E49" s="335" t="s">
        <v>133</v>
      </c>
      <c r="F49" s="355" t="s">
        <v>467</v>
      </c>
      <c r="G49" s="356"/>
      <c r="H49" s="335"/>
      <c r="I49" s="357"/>
      <c r="K49" s="357"/>
      <c r="L49" s="358"/>
      <c r="M49" s="359"/>
      <c r="N49" s="360"/>
      <c r="O49" s="360"/>
    </row>
    <row r="50" spans="1:15" ht="15" customHeight="1">
      <c r="A50" s="338" t="s">
        <v>138</v>
      </c>
      <c r="B50" s="339" t="s">
        <v>999</v>
      </c>
      <c r="C50" s="339" t="s">
        <v>136</v>
      </c>
      <c r="D50" s="353">
        <v>9000.44</v>
      </c>
      <c r="E50" s="335"/>
      <c r="F50" s="355" t="s">
        <v>467</v>
      </c>
      <c r="G50" s="356"/>
      <c r="H50" s="335"/>
      <c r="I50" s="35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98" t="s">
        <v>1355</v>
      </c>
      <c r="C51" s="339" t="s">
        <v>136</v>
      </c>
      <c r="D51" s="353">
        <v>9000.44</v>
      </c>
      <c r="E51" s="335"/>
      <c r="F51" s="355" t="s">
        <v>467</v>
      </c>
      <c r="G51" s="356"/>
      <c r="H51" s="335"/>
      <c r="I51" s="357"/>
      <c r="K51" s="357"/>
      <c r="L51" s="358"/>
      <c r="M51" s="359"/>
      <c r="N51" s="360"/>
      <c r="O51" s="360"/>
    </row>
    <row r="52" spans="1:15" ht="15" customHeight="1">
      <c r="A52" s="338" t="s">
        <v>138</v>
      </c>
      <c r="B52" s="396" t="s">
        <v>703</v>
      </c>
      <c r="C52" s="339" t="s">
        <v>136</v>
      </c>
      <c r="D52" s="353">
        <v>9000.44</v>
      </c>
      <c r="E52" s="335" t="s">
        <v>139</v>
      </c>
      <c r="F52" s="355" t="s">
        <v>467</v>
      </c>
      <c r="G52" s="356"/>
      <c r="H52" s="335"/>
      <c r="I52" s="35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98" t="s">
        <v>1356</v>
      </c>
      <c r="C53" s="339" t="s">
        <v>136</v>
      </c>
      <c r="D53" s="353">
        <v>9000.44</v>
      </c>
      <c r="E53" s="335"/>
      <c r="F53" s="355" t="s">
        <v>467</v>
      </c>
      <c r="G53" s="356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38" t="s">
        <v>138</v>
      </c>
      <c r="B54" s="396" t="s">
        <v>1176</v>
      </c>
      <c r="C54" s="339" t="s">
        <v>136</v>
      </c>
      <c r="D54" s="353">
        <v>9000.44</v>
      </c>
      <c r="E54" s="335" t="s">
        <v>135</v>
      </c>
      <c r="F54" s="355" t="s">
        <v>467</v>
      </c>
      <c r="G54" s="356"/>
      <c r="H54" s="335"/>
      <c r="I54" s="357"/>
      <c r="K54" s="357"/>
      <c r="L54" s="358"/>
      <c r="M54" s="359"/>
      <c r="N54" s="360"/>
      <c r="O54" s="360"/>
    </row>
    <row r="55" spans="1:15" ht="15" customHeight="1">
      <c r="A55" s="338" t="s">
        <v>138</v>
      </c>
      <c r="B55" s="396" t="s">
        <v>1001</v>
      </c>
      <c r="C55" s="339" t="s">
        <v>136</v>
      </c>
      <c r="D55" s="353">
        <v>9000.44</v>
      </c>
      <c r="E55" s="335" t="s">
        <v>137</v>
      </c>
      <c r="F55" s="355" t="s">
        <v>467</v>
      </c>
      <c r="G55" s="356"/>
      <c r="H55" s="335"/>
      <c r="I55" s="357"/>
      <c r="K55" s="357"/>
      <c r="L55" s="358"/>
      <c r="M55" s="359"/>
      <c r="N55" s="360"/>
      <c r="O55" s="360"/>
    </row>
    <row r="56" spans="1:15" ht="15" customHeight="1">
      <c r="A56" s="338" t="s">
        <v>138</v>
      </c>
      <c r="B56" s="339" t="s">
        <v>836</v>
      </c>
      <c r="C56" s="339" t="s">
        <v>136</v>
      </c>
      <c r="D56" s="353">
        <v>9000.44</v>
      </c>
      <c r="E56" s="335"/>
      <c r="F56" s="355" t="s">
        <v>467</v>
      </c>
      <c r="G56" s="356"/>
      <c r="H56" s="335"/>
      <c r="I56" s="357"/>
      <c r="K56" s="357"/>
      <c r="L56" s="358"/>
      <c r="M56" s="359"/>
      <c r="N56" s="360"/>
      <c r="O56" s="360"/>
    </row>
    <row r="57" spans="1:15" ht="15" customHeight="1">
      <c r="A57" s="338" t="s">
        <v>138</v>
      </c>
      <c r="B57" s="398" t="s">
        <v>1003</v>
      </c>
      <c r="C57" s="339" t="s">
        <v>136</v>
      </c>
      <c r="D57" s="353">
        <v>9000.44</v>
      </c>
      <c r="E57" s="335"/>
      <c r="F57" s="355" t="s">
        <v>467</v>
      </c>
      <c r="G57" s="356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8" t="s">
        <v>138</v>
      </c>
      <c r="B58" s="398" t="s">
        <v>1357</v>
      </c>
      <c r="C58" s="339" t="s">
        <v>136</v>
      </c>
      <c r="D58" s="353">
        <v>9000.44</v>
      </c>
      <c r="E58" s="335"/>
      <c r="F58" s="355" t="s">
        <v>467</v>
      </c>
      <c r="G58" s="356"/>
      <c r="H58" s="335"/>
      <c r="I58" s="357"/>
      <c r="K58" s="357"/>
      <c r="L58" s="358"/>
      <c r="M58" s="359"/>
      <c r="N58" s="360"/>
      <c r="O58" s="360"/>
    </row>
    <row r="59" spans="1:15" ht="15" customHeight="1">
      <c r="A59" s="338" t="s">
        <v>138</v>
      </c>
      <c r="B59" s="396" t="s">
        <v>276</v>
      </c>
      <c r="C59" s="339" t="s">
        <v>136</v>
      </c>
      <c r="D59" s="353">
        <v>9000.44</v>
      </c>
      <c r="E59" s="335" t="s">
        <v>142</v>
      </c>
      <c r="F59" s="355" t="s">
        <v>467</v>
      </c>
      <c r="G59" s="356"/>
      <c r="H59" s="335"/>
      <c r="I59" s="357"/>
      <c r="K59" s="357"/>
      <c r="L59" s="358"/>
      <c r="M59" s="359"/>
      <c r="N59" s="360"/>
      <c r="O59" s="360"/>
    </row>
    <row r="60" spans="1:15" ht="15" customHeight="1">
      <c r="A60" s="338" t="s">
        <v>138</v>
      </c>
      <c r="B60" s="396" t="s">
        <v>1287</v>
      </c>
      <c r="C60" s="339" t="s">
        <v>136</v>
      </c>
      <c r="D60" s="353">
        <v>9000.44</v>
      </c>
      <c r="E60" s="335" t="s">
        <v>146</v>
      </c>
      <c r="F60" s="355" t="s">
        <v>467</v>
      </c>
      <c r="G60" s="356"/>
      <c r="H60" s="335"/>
      <c r="I60" s="357"/>
      <c r="K60" s="357"/>
      <c r="L60" s="358"/>
      <c r="M60" s="359"/>
      <c r="N60" s="360"/>
      <c r="O60" s="360"/>
    </row>
    <row r="61" spans="1:15" ht="15" customHeight="1">
      <c r="A61" s="338" t="s">
        <v>138</v>
      </c>
      <c r="B61" s="398" t="s">
        <v>703</v>
      </c>
      <c r="C61" s="339" t="s">
        <v>136</v>
      </c>
      <c r="D61" s="353">
        <v>9000.44</v>
      </c>
      <c r="E61" s="335" t="s">
        <v>139</v>
      </c>
      <c r="F61" s="355" t="s">
        <v>467</v>
      </c>
      <c r="G61" s="356"/>
      <c r="H61" s="335"/>
      <c r="I61" s="357"/>
      <c r="K61" s="357"/>
      <c r="L61" s="358"/>
      <c r="M61" s="359"/>
      <c r="N61" s="360"/>
      <c r="O61" s="360"/>
    </row>
    <row r="62" spans="1:15" ht="15" customHeight="1">
      <c r="A62" s="338" t="s">
        <v>138</v>
      </c>
      <c r="B62" s="396" t="s">
        <v>997</v>
      </c>
      <c r="C62" s="339" t="s">
        <v>136</v>
      </c>
      <c r="D62" s="353">
        <v>9000.44</v>
      </c>
      <c r="E62" s="335" t="s">
        <v>140</v>
      </c>
      <c r="F62" s="355" t="s">
        <v>467</v>
      </c>
      <c r="G62" s="356"/>
      <c r="H62" s="335"/>
      <c r="I62" s="357"/>
      <c r="K62" s="357"/>
      <c r="L62" s="358"/>
      <c r="M62" s="359"/>
      <c r="N62" s="360"/>
      <c r="O62" s="360"/>
    </row>
    <row r="63" spans="1:15" ht="15" customHeight="1">
      <c r="A63" s="338" t="s">
        <v>138</v>
      </c>
      <c r="B63" s="396" t="s">
        <v>295</v>
      </c>
      <c r="C63" s="339" t="s">
        <v>136</v>
      </c>
      <c r="D63" s="353">
        <v>9000.44</v>
      </c>
      <c r="E63" s="335" t="s">
        <v>224</v>
      </c>
      <c r="F63" s="355" t="s">
        <v>467</v>
      </c>
      <c r="G63" s="356"/>
      <c r="H63" s="335"/>
      <c r="I63" s="357"/>
      <c r="K63" s="357"/>
      <c r="L63" s="358"/>
      <c r="M63" s="359"/>
      <c r="N63" s="360"/>
      <c r="O63" s="360"/>
    </row>
    <row r="64" spans="1:15" ht="15" customHeight="1">
      <c r="A64" s="338" t="s">
        <v>138</v>
      </c>
      <c r="B64" s="398" t="s">
        <v>1358</v>
      </c>
      <c r="C64" s="339" t="s">
        <v>136</v>
      </c>
      <c r="D64" s="2">
        <v>9000.44</v>
      </c>
      <c r="E64" s="335"/>
      <c r="F64" s="355" t="s">
        <v>467</v>
      </c>
      <c r="G64" s="356"/>
      <c r="H64" s="335"/>
      <c r="I64" s="357"/>
      <c r="K64" s="357"/>
      <c r="L64" s="358"/>
      <c r="M64" s="359"/>
      <c r="N64" s="360"/>
      <c r="O64" s="360"/>
    </row>
    <row r="65" spans="1:15" ht="15" customHeight="1">
      <c r="A65" s="338" t="s">
        <v>138</v>
      </c>
      <c r="B65" s="398" t="s">
        <v>1359</v>
      </c>
      <c r="C65" s="339" t="s">
        <v>136</v>
      </c>
      <c r="D65" s="353">
        <v>9000.44</v>
      </c>
      <c r="E65" s="335"/>
      <c r="F65" s="355" t="s">
        <v>467</v>
      </c>
      <c r="G65" s="356"/>
      <c r="H65" s="335"/>
      <c r="I65" s="357"/>
      <c r="K65" s="357"/>
      <c r="L65" s="358"/>
      <c r="M65" s="359"/>
      <c r="N65" s="360"/>
      <c r="O65" s="360"/>
    </row>
    <row r="66" spans="1:15" ht="15" customHeight="1">
      <c r="A66" s="338" t="s">
        <v>138</v>
      </c>
      <c r="B66" s="398" t="s">
        <v>1360</v>
      </c>
      <c r="C66" s="339" t="s">
        <v>136</v>
      </c>
      <c r="D66" s="353">
        <v>9000.44</v>
      </c>
      <c r="E66" s="335"/>
      <c r="F66" s="355" t="s">
        <v>467</v>
      </c>
      <c r="G66" s="356"/>
      <c r="H66" s="335"/>
      <c r="I66" s="357"/>
      <c r="K66" s="357"/>
      <c r="L66" s="358"/>
      <c r="M66" s="359"/>
      <c r="N66" s="360"/>
      <c r="O66" s="360"/>
    </row>
    <row r="67" spans="1:15" ht="15" customHeight="1">
      <c r="A67" s="338" t="s">
        <v>138</v>
      </c>
      <c r="B67" s="396" t="s">
        <v>1287</v>
      </c>
      <c r="C67" s="339" t="s">
        <v>136</v>
      </c>
      <c r="D67" s="353">
        <v>9000.44</v>
      </c>
      <c r="E67" s="335" t="s">
        <v>146</v>
      </c>
      <c r="F67" s="355" t="s">
        <v>467</v>
      </c>
      <c r="G67" s="356"/>
      <c r="H67" s="335"/>
      <c r="I67" s="357"/>
      <c r="K67" s="357"/>
      <c r="L67" s="358"/>
      <c r="M67" s="359"/>
      <c r="N67" s="360"/>
      <c r="O67" s="360"/>
    </row>
    <row r="68" spans="1:15" ht="15" customHeight="1">
      <c r="A68" s="338" t="s">
        <v>138</v>
      </c>
      <c r="B68" s="339" t="s">
        <v>1302</v>
      </c>
      <c r="C68" s="339" t="s">
        <v>136</v>
      </c>
      <c r="D68" s="353">
        <v>9000.44</v>
      </c>
      <c r="E68" s="335"/>
      <c r="F68" s="355" t="s">
        <v>467</v>
      </c>
      <c r="G68" s="356"/>
      <c r="H68" s="335"/>
      <c r="I68" s="357"/>
      <c r="K68" s="357"/>
      <c r="L68" s="358"/>
      <c r="M68" s="359"/>
      <c r="N68" s="360"/>
      <c r="O68" s="360"/>
    </row>
    <row r="69" spans="1:15" ht="15" customHeight="1">
      <c r="A69" s="338" t="s">
        <v>138</v>
      </c>
      <c r="B69" s="398" t="s">
        <v>278</v>
      </c>
      <c r="C69" s="339" t="s">
        <v>136</v>
      </c>
      <c r="D69" s="353">
        <v>9000.44</v>
      </c>
      <c r="E69" s="335"/>
      <c r="F69" s="355" t="s">
        <v>467</v>
      </c>
      <c r="G69" s="356"/>
      <c r="H69" s="335"/>
      <c r="I69" s="357"/>
      <c r="K69" s="357"/>
      <c r="L69" s="358"/>
      <c r="M69" s="359"/>
      <c r="N69" s="360"/>
      <c r="O69" s="360"/>
    </row>
    <row r="70" spans="1:15" ht="15" customHeight="1" thickBot="1">
      <c r="A70" s="387" t="s">
        <v>138</v>
      </c>
      <c r="B70" s="401" t="s">
        <v>1287</v>
      </c>
      <c r="C70" s="362" t="s">
        <v>136</v>
      </c>
      <c r="D70" s="363">
        <v>9000.44</v>
      </c>
      <c r="E70" s="364" t="s">
        <v>146</v>
      </c>
      <c r="F70" s="365" t="s">
        <v>467</v>
      </c>
      <c r="G70" s="366"/>
      <c r="H70" s="364"/>
      <c r="I70" s="367"/>
      <c r="J70" s="388"/>
      <c r="K70" s="367"/>
      <c r="L70" s="368"/>
      <c r="M70" s="369"/>
      <c r="N70" s="370"/>
      <c r="O70" s="360"/>
    </row>
    <row r="71" spans="1:15" ht="15" customHeight="1" thickBot="1">
      <c r="A71" s="391" t="s">
        <v>138</v>
      </c>
      <c r="B71" s="372" t="s">
        <v>1295</v>
      </c>
      <c r="C71" s="372" t="s">
        <v>1296</v>
      </c>
      <c r="D71" s="462">
        <v>1241.2</v>
      </c>
      <c r="E71" s="373"/>
      <c r="F71" s="374" t="s">
        <v>468</v>
      </c>
      <c r="G71" s="425"/>
      <c r="H71" s="373"/>
      <c r="I71" s="375"/>
      <c r="J71" s="394"/>
      <c r="K71" s="375"/>
      <c r="L71" s="376"/>
      <c r="M71" s="377"/>
      <c r="N71" s="378"/>
      <c r="O71" s="360"/>
    </row>
    <row r="72" spans="1:15" ht="15" customHeight="1">
      <c r="A72" s="338" t="s">
        <v>138</v>
      </c>
      <c r="B72" s="339" t="s">
        <v>1326</v>
      </c>
      <c r="C72" s="339" t="s">
        <v>383</v>
      </c>
      <c r="D72" s="446">
        <v>1241.2</v>
      </c>
      <c r="E72" s="335"/>
      <c r="F72" s="355" t="s">
        <v>468</v>
      </c>
      <c r="G72" s="356"/>
      <c r="H72" s="335"/>
      <c r="I72" s="357"/>
      <c r="K72" s="357"/>
      <c r="L72" s="358"/>
      <c r="M72" s="359"/>
      <c r="N72" s="360"/>
      <c r="O72" s="360"/>
    </row>
    <row r="73" spans="1:15" ht="15" customHeight="1">
      <c r="A73" s="338" t="s">
        <v>138</v>
      </c>
      <c r="B73" s="339" t="s">
        <v>1353</v>
      </c>
      <c r="C73" s="339" t="s">
        <v>383</v>
      </c>
      <c r="D73" s="353">
        <v>8181.48</v>
      </c>
      <c r="E73" s="335"/>
      <c r="F73" s="355" t="s">
        <v>467</v>
      </c>
      <c r="G73" s="356"/>
      <c r="H73" s="335"/>
      <c r="I73" s="357"/>
      <c r="K73" s="357"/>
      <c r="L73" s="358"/>
      <c r="M73" s="359"/>
      <c r="N73" s="360"/>
      <c r="O73" s="360"/>
    </row>
    <row r="74" spans="1:15" ht="15" customHeight="1">
      <c r="A74" s="338" t="s">
        <v>138</v>
      </c>
      <c r="B74" s="398" t="s">
        <v>1326</v>
      </c>
      <c r="C74" s="339" t="s">
        <v>383</v>
      </c>
      <c r="D74" s="353">
        <v>8181.48</v>
      </c>
      <c r="E74" s="335"/>
      <c r="F74" s="355" t="s">
        <v>467</v>
      </c>
      <c r="G74" s="356"/>
      <c r="H74" s="335"/>
      <c r="I74" s="357"/>
      <c r="K74" s="357"/>
      <c r="L74" s="358"/>
      <c r="M74" s="359"/>
      <c r="N74" s="360"/>
      <c r="O74" s="360"/>
    </row>
    <row r="75" spans="1:15" ht="15" customHeight="1" thickBot="1">
      <c r="A75" s="387" t="s">
        <v>138</v>
      </c>
      <c r="B75" s="401" t="s">
        <v>835</v>
      </c>
      <c r="C75" s="362" t="s">
        <v>383</v>
      </c>
      <c r="D75" s="363">
        <v>27523.32</v>
      </c>
      <c r="E75" s="364"/>
      <c r="F75" s="365" t="s">
        <v>467</v>
      </c>
      <c r="G75" s="366"/>
      <c r="H75" s="364"/>
      <c r="I75" s="367"/>
      <c r="J75" s="388"/>
      <c r="K75" s="367"/>
      <c r="L75" s="368"/>
      <c r="M75" s="369"/>
      <c r="N75" s="370"/>
      <c r="O75" s="360"/>
    </row>
    <row r="76" spans="1:15" ht="15" customHeight="1">
      <c r="A76" s="338" t="s">
        <v>138</v>
      </c>
      <c r="B76" s="396" t="s">
        <v>1286</v>
      </c>
      <c r="C76" s="339" t="s">
        <v>298</v>
      </c>
      <c r="D76" s="399">
        <v>-17405.8</v>
      </c>
      <c r="E76" s="335" t="s">
        <v>145</v>
      </c>
      <c r="F76" s="355" t="s">
        <v>467</v>
      </c>
      <c r="G76" s="356"/>
      <c r="H76" s="335"/>
      <c r="I76" s="357"/>
      <c r="K76" s="357"/>
      <c r="L76" s="358"/>
      <c r="M76" s="359"/>
      <c r="N76" s="360"/>
      <c r="O76" s="360"/>
    </row>
    <row r="77" spans="1:15" ht="15" customHeight="1">
      <c r="A77" s="338" t="s">
        <v>138</v>
      </c>
      <c r="B77" s="339" t="s">
        <v>1299</v>
      </c>
      <c r="C77" s="339" t="s">
        <v>298</v>
      </c>
      <c r="D77" s="446">
        <v>1241.2</v>
      </c>
      <c r="E77" s="335"/>
      <c r="F77" s="355" t="s">
        <v>468</v>
      </c>
      <c r="G77" s="356"/>
      <c r="H77" s="335"/>
      <c r="I77" s="357"/>
      <c r="K77" s="357"/>
      <c r="L77" s="358"/>
      <c r="M77" s="359"/>
      <c r="N77" s="360"/>
      <c r="O77" s="360"/>
    </row>
    <row r="78" spans="1:15" ht="15" customHeight="1">
      <c r="A78" s="338" t="s">
        <v>138</v>
      </c>
      <c r="B78" s="339" t="s">
        <v>1323</v>
      </c>
      <c r="C78" s="339" t="s">
        <v>298</v>
      </c>
      <c r="D78" s="446">
        <v>1241.2</v>
      </c>
      <c r="E78" s="335"/>
      <c r="F78" s="355" t="s">
        <v>468</v>
      </c>
      <c r="G78" s="356"/>
      <c r="H78" s="335"/>
      <c r="I78" s="357"/>
      <c r="K78" s="357"/>
      <c r="L78" s="358"/>
      <c r="M78" s="359"/>
      <c r="N78" s="360"/>
      <c r="O78" s="360"/>
    </row>
    <row r="79" spans="1:15" ht="15" customHeight="1">
      <c r="A79" s="338" t="s">
        <v>138</v>
      </c>
      <c r="B79" s="339" t="s">
        <v>1327</v>
      </c>
      <c r="C79" s="339" t="s">
        <v>298</v>
      </c>
      <c r="D79" s="446">
        <v>1241.2</v>
      </c>
      <c r="E79" s="335"/>
      <c r="F79" s="355" t="s">
        <v>468</v>
      </c>
      <c r="G79" s="356"/>
      <c r="H79" s="335"/>
      <c r="I79" s="357"/>
      <c r="K79" s="357"/>
      <c r="L79" s="358"/>
      <c r="M79" s="359"/>
      <c r="N79" s="360"/>
      <c r="O79" s="360"/>
    </row>
    <row r="80" spans="1:15" ht="15" customHeight="1">
      <c r="A80" s="338" t="s">
        <v>138</v>
      </c>
      <c r="B80" s="339" t="s">
        <v>1336</v>
      </c>
      <c r="C80" s="339" t="s">
        <v>298</v>
      </c>
      <c r="D80" s="446">
        <v>1241.2</v>
      </c>
      <c r="E80" s="335"/>
      <c r="F80" s="355" t="s">
        <v>468</v>
      </c>
      <c r="G80" s="356"/>
      <c r="H80" s="335"/>
      <c r="I80" s="357"/>
      <c r="K80" s="357"/>
      <c r="L80" s="358"/>
      <c r="M80" s="359"/>
      <c r="N80" s="360"/>
      <c r="O80" s="360"/>
    </row>
    <row r="81" spans="1:15" ht="15" customHeight="1" thickBot="1">
      <c r="A81" s="387" t="s">
        <v>138</v>
      </c>
      <c r="B81" s="397" t="s">
        <v>1286</v>
      </c>
      <c r="C81" s="362" t="s">
        <v>298</v>
      </c>
      <c r="D81" s="363">
        <v>17405.8</v>
      </c>
      <c r="E81" s="364" t="s">
        <v>145</v>
      </c>
      <c r="F81" s="365" t="s">
        <v>467</v>
      </c>
      <c r="G81" s="366"/>
      <c r="H81" s="364"/>
      <c r="I81" s="367"/>
      <c r="J81" s="367"/>
      <c r="K81" s="367"/>
      <c r="L81" s="368"/>
      <c r="M81" s="369"/>
      <c r="N81" s="370"/>
      <c r="O81" s="360"/>
    </row>
    <row r="82" spans="1:15" ht="15" customHeight="1" thickBot="1">
      <c r="A82" s="391" t="s">
        <v>138</v>
      </c>
      <c r="B82" s="372" t="s">
        <v>1328</v>
      </c>
      <c r="C82" s="372" t="s">
        <v>454</v>
      </c>
      <c r="D82" s="462">
        <v>1241.2</v>
      </c>
      <c r="E82" s="373"/>
      <c r="F82" s="374" t="s">
        <v>468</v>
      </c>
      <c r="G82" s="425"/>
      <c r="H82" s="373"/>
      <c r="I82" s="375"/>
      <c r="J82" s="394"/>
      <c r="K82" s="375"/>
      <c r="L82" s="376"/>
      <c r="M82" s="377"/>
      <c r="N82" s="378"/>
      <c r="O82" s="360"/>
    </row>
    <row r="83" spans="1:15" ht="15" customHeight="1">
      <c r="A83" s="338" t="s">
        <v>138</v>
      </c>
      <c r="B83" s="396" t="s">
        <v>1284</v>
      </c>
      <c r="C83" s="339" t="s">
        <v>134</v>
      </c>
      <c r="D83" s="344">
        <v>-5849.88</v>
      </c>
      <c r="E83" s="335" t="s">
        <v>143</v>
      </c>
      <c r="F83" s="355" t="s">
        <v>467</v>
      </c>
      <c r="G83" s="356"/>
      <c r="H83" s="335"/>
      <c r="I83" s="357"/>
      <c r="K83" s="357"/>
      <c r="L83" s="358"/>
      <c r="M83" s="359"/>
      <c r="N83" s="360"/>
      <c r="O83" s="360"/>
    </row>
    <row r="84" spans="1:15" ht="15" customHeight="1">
      <c r="A84" s="338" t="s">
        <v>138</v>
      </c>
      <c r="B84" s="396" t="s">
        <v>1285</v>
      </c>
      <c r="C84" s="339" t="s">
        <v>134</v>
      </c>
      <c r="D84" s="399">
        <v>-11999.04</v>
      </c>
      <c r="E84" s="335" t="s">
        <v>144</v>
      </c>
      <c r="F84" s="355" t="s">
        <v>467</v>
      </c>
      <c r="G84" s="356"/>
      <c r="H84" s="335"/>
      <c r="I84" s="357"/>
      <c r="K84" s="357"/>
      <c r="L84" s="358"/>
      <c r="M84" s="359"/>
      <c r="N84" s="360"/>
      <c r="O84" s="360"/>
    </row>
    <row r="85" spans="1:15" ht="15" customHeight="1">
      <c r="A85" s="338" t="s">
        <v>138</v>
      </c>
      <c r="B85" s="396" t="s">
        <v>727</v>
      </c>
      <c r="C85" s="339" t="s">
        <v>134</v>
      </c>
      <c r="D85" s="399">
        <v>-5849.88</v>
      </c>
      <c r="E85" s="335" t="s">
        <v>147</v>
      </c>
      <c r="F85" s="355" t="s">
        <v>467</v>
      </c>
      <c r="G85" s="356"/>
      <c r="H85" s="335"/>
      <c r="I85" s="357"/>
      <c r="K85" s="357"/>
      <c r="L85" s="358"/>
      <c r="M85" s="359"/>
      <c r="N85" s="360"/>
      <c r="O85" s="360"/>
    </row>
    <row r="86" spans="1:15" ht="15" customHeight="1">
      <c r="A86" s="338" t="s">
        <v>138</v>
      </c>
      <c r="B86" s="339" t="s">
        <v>1301</v>
      </c>
      <c r="C86" s="339" t="s">
        <v>134</v>
      </c>
      <c r="D86" s="446">
        <v>1241.2</v>
      </c>
      <c r="E86" s="335"/>
      <c r="F86" s="355" t="s">
        <v>468</v>
      </c>
      <c r="G86" s="356"/>
      <c r="H86" s="335"/>
      <c r="I86" s="357"/>
      <c r="K86" s="357"/>
      <c r="L86" s="358"/>
      <c r="M86" s="359"/>
      <c r="N86" s="360"/>
      <c r="O86" s="360"/>
    </row>
    <row r="87" spans="1:15" ht="15" customHeight="1">
      <c r="A87" s="338" t="s">
        <v>138</v>
      </c>
      <c r="B87" s="339" t="s">
        <v>1348</v>
      </c>
      <c r="C87" s="339" t="s">
        <v>134</v>
      </c>
      <c r="D87" s="446">
        <v>1241.2</v>
      </c>
      <c r="E87" s="335"/>
      <c r="F87" s="355" t="s">
        <v>468</v>
      </c>
      <c r="G87" s="356"/>
      <c r="H87" s="335"/>
      <c r="I87" s="357"/>
      <c r="K87" s="357"/>
      <c r="L87" s="358"/>
      <c r="M87" s="359"/>
      <c r="N87" s="360"/>
      <c r="O87" s="360"/>
    </row>
    <row r="88" spans="1:15" ht="15" customHeight="1">
      <c r="A88" s="338" t="s">
        <v>138</v>
      </c>
      <c r="B88" s="398" t="s">
        <v>1349</v>
      </c>
      <c r="C88" s="339" t="s">
        <v>134</v>
      </c>
      <c r="D88" s="353">
        <v>4901</v>
      </c>
      <c r="E88" s="335"/>
      <c r="F88" s="355" t="s">
        <v>467</v>
      </c>
      <c r="G88" s="356"/>
      <c r="H88" s="335"/>
      <c r="I88" s="357"/>
      <c r="K88" s="357"/>
      <c r="L88" s="358"/>
      <c r="M88" s="359"/>
      <c r="N88" s="360"/>
      <c r="O88" s="360"/>
    </row>
    <row r="89" spans="1:15" ht="15" customHeight="1">
      <c r="A89" s="338" t="s">
        <v>138</v>
      </c>
      <c r="B89" s="398" t="s">
        <v>1350</v>
      </c>
      <c r="C89" s="339" t="s">
        <v>134</v>
      </c>
      <c r="D89" s="353">
        <v>5849.88</v>
      </c>
      <c r="E89" s="335"/>
      <c r="F89" s="355" t="s">
        <v>467</v>
      </c>
      <c r="G89" s="356"/>
      <c r="H89" s="335"/>
      <c r="I89" s="357"/>
      <c r="K89" s="357"/>
      <c r="L89" s="358"/>
      <c r="M89" s="359"/>
      <c r="N89" s="360"/>
      <c r="O89" s="360"/>
    </row>
    <row r="90" spans="1:15" ht="15" customHeight="1">
      <c r="A90" s="338" t="s">
        <v>138</v>
      </c>
      <c r="B90" s="396" t="s">
        <v>1284</v>
      </c>
      <c r="C90" s="339" t="s">
        <v>134</v>
      </c>
      <c r="D90" s="353">
        <v>5849.88</v>
      </c>
      <c r="E90" s="335" t="s">
        <v>143</v>
      </c>
      <c r="F90" s="355" t="s">
        <v>467</v>
      </c>
      <c r="G90" s="356"/>
      <c r="H90" s="335"/>
      <c r="I90" s="357"/>
      <c r="K90" s="357"/>
      <c r="L90" s="358"/>
      <c r="M90" s="359"/>
      <c r="N90" s="360"/>
      <c r="O90" s="360"/>
    </row>
    <row r="91" spans="1:15" ht="15" customHeight="1">
      <c r="A91" s="338" t="s">
        <v>138</v>
      </c>
      <c r="B91" s="398" t="s">
        <v>1164</v>
      </c>
      <c r="C91" s="339" t="s">
        <v>134</v>
      </c>
      <c r="D91" s="353">
        <v>5849.88</v>
      </c>
      <c r="E91" s="335"/>
      <c r="F91" s="355" t="s">
        <v>467</v>
      </c>
      <c r="G91" s="356"/>
      <c r="H91" s="335"/>
      <c r="I91" s="357"/>
      <c r="K91" s="357"/>
      <c r="L91" s="358"/>
      <c r="M91" s="359"/>
      <c r="N91" s="360"/>
      <c r="O91" s="360"/>
    </row>
    <row r="92" spans="1:15" ht="15" customHeight="1">
      <c r="A92" s="338" t="s">
        <v>138</v>
      </c>
      <c r="B92" s="339" t="s">
        <v>865</v>
      </c>
      <c r="C92" s="339" t="s">
        <v>134</v>
      </c>
      <c r="D92" s="353">
        <v>5849.88</v>
      </c>
      <c r="E92" s="335"/>
      <c r="F92" s="355" t="s">
        <v>467</v>
      </c>
      <c r="G92" s="356"/>
      <c r="H92" s="335"/>
      <c r="I92" s="357"/>
      <c r="K92" s="357"/>
      <c r="L92" s="358"/>
      <c r="M92" s="359"/>
      <c r="N92" s="360"/>
      <c r="O92" s="360"/>
    </row>
    <row r="93" spans="1:15" ht="15" customHeight="1">
      <c r="A93" s="338" t="s">
        <v>138</v>
      </c>
      <c r="B93" s="396" t="s">
        <v>727</v>
      </c>
      <c r="C93" s="339" t="s">
        <v>134</v>
      </c>
      <c r="D93" s="353">
        <v>5849.88</v>
      </c>
      <c r="E93" s="335" t="s">
        <v>147</v>
      </c>
      <c r="F93" s="355" t="s">
        <v>467</v>
      </c>
      <c r="G93" s="356"/>
      <c r="H93" s="335"/>
      <c r="I93" s="357"/>
      <c r="K93" s="357"/>
      <c r="L93" s="358"/>
      <c r="M93" s="359"/>
      <c r="N93" s="360"/>
      <c r="O93" s="360"/>
    </row>
    <row r="94" spans="1:15" ht="15" customHeight="1">
      <c r="A94" s="338" t="s">
        <v>138</v>
      </c>
      <c r="B94" s="398" t="s">
        <v>1007</v>
      </c>
      <c r="C94" s="339" t="s">
        <v>134</v>
      </c>
      <c r="D94" s="353">
        <v>6750.04</v>
      </c>
      <c r="E94" s="335"/>
      <c r="F94" s="355" t="s">
        <v>467</v>
      </c>
      <c r="G94" s="356"/>
      <c r="H94" s="335"/>
      <c r="I94" s="357"/>
      <c r="K94" s="357"/>
      <c r="L94" s="358"/>
      <c r="M94" s="359"/>
      <c r="N94" s="360"/>
      <c r="O94" s="360"/>
    </row>
    <row r="95" spans="1:15" ht="15" customHeight="1">
      <c r="A95" s="338" t="s">
        <v>138</v>
      </c>
      <c r="B95" s="398" t="s">
        <v>688</v>
      </c>
      <c r="C95" s="339" t="s">
        <v>134</v>
      </c>
      <c r="D95" s="353">
        <v>11699.76</v>
      </c>
      <c r="E95" s="335"/>
      <c r="F95" s="355" t="s">
        <v>467</v>
      </c>
      <c r="G95" s="356"/>
      <c r="H95" s="335"/>
      <c r="I95" s="357"/>
      <c r="K95" s="357"/>
      <c r="L95" s="358"/>
      <c r="M95" s="359"/>
      <c r="N95" s="360"/>
      <c r="O95" s="360"/>
    </row>
    <row r="96" spans="1:15" ht="15" customHeight="1">
      <c r="A96" s="338" t="s">
        <v>138</v>
      </c>
      <c r="B96" s="396" t="s">
        <v>1285</v>
      </c>
      <c r="C96" s="339" t="s">
        <v>134</v>
      </c>
      <c r="D96" s="353">
        <v>11999.04</v>
      </c>
      <c r="E96" s="335" t="s">
        <v>144</v>
      </c>
      <c r="F96" s="355" t="s">
        <v>467</v>
      </c>
      <c r="G96" s="356"/>
      <c r="H96" s="335"/>
      <c r="I96" s="357"/>
      <c r="K96" s="357"/>
      <c r="L96" s="358"/>
      <c r="M96" s="359"/>
      <c r="N96" s="360"/>
      <c r="O96" s="360"/>
    </row>
    <row r="97" spans="1:15" ht="15" customHeight="1" thickBot="1">
      <c r="A97" s="387" t="s">
        <v>138</v>
      </c>
      <c r="B97" s="401" t="s">
        <v>1382</v>
      </c>
      <c r="C97" s="362" t="s">
        <v>134</v>
      </c>
      <c r="D97" s="363">
        <v>11999.04</v>
      </c>
      <c r="E97" s="364"/>
      <c r="F97" s="365" t="s">
        <v>467</v>
      </c>
      <c r="G97" s="366"/>
      <c r="H97" s="364"/>
      <c r="I97" s="367"/>
      <c r="J97" s="388"/>
      <c r="K97" s="367"/>
      <c r="L97" s="368"/>
      <c r="M97" s="369"/>
      <c r="N97" s="370"/>
      <c r="O97" s="360"/>
    </row>
    <row r="98" spans="1:15" ht="15" customHeight="1">
      <c r="A98" s="338" t="s">
        <v>138</v>
      </c>
      <c r="B98" s="396" t="s">
        <v>310</v>
      </c>
      <c r="C98" s="339" t="s">
        <v>141</v>
      </c>
      <c r="D98" s="399">
        <v>-8100.28</v>
      </c>
      <c r="E98" s="335" t="s">
        <v>225</v>
      </c>
      <c r="F98" s="355" t="s">
        <v>467</v>
      </c>
      <c r="G98" s="356"/>
      <c r="H98" s="335"/>
      <c r="I98" s="357"/>
      <c r="K98" s="357"/>
      <c r="L98" s="358"/>
      <c r="M98" s="359"/>
      <c r="N98" s="360"/>
      <c r="O98" s="360"/>
    </row>
    <row r="99" spans="1:15" ht="15" customHeight="1">
      <c r="A99" s="338" t="s">
        <v>138</v>
      </c>
      <c r="B99" s="339" t="s">
        <v>1329</v>
      </c>
      <c r="C99" s="339" t="s">
        <v>141</v>
      </c>
      <c r="D99" s="446">
        <v>1241.2</v>
      </c>
      <c r="E99" s="335"/>
      <c r="F99" s="355" t="s">
        <v>468</v>
      </c>
      <c r="G99" s="356"/>
      <c r="H99" s="335"/>
      <c r="I99" s="357"/>
      <c r="K99" s="357"/>
      <c r="L99" s="358"/>
      <c r="M99" s="359"/>
      <c r="N99" s="360"/>
      <c r="O99" s="360"/>
    </row>
    <row r="100" spans="1:15" ht="15" customHeight="1">
      <c r="A100" s="338" t="s">
        <v>138</v>
      </c>
      <c r="B100" s="339" t="s">
        <v>1330</v>
      </c>
      <c r="C100" s="339" t="s">
        <v>141</v>
      </c>
      <c r="D100" s="446">
        <v>1241.2</v>
      </c>
      <c r="E100" s="335"/>
      <c r="F100" s="355" t="s">
        <v>468</v>
      </c>
      <c r="G100" s="356"/>
      <c r="H100" s="335"/>
      <c r="I100" s="357"/>
      <c r="K100" s="357"/>
      <c r="L100" s="358"/>
      <c r="M100" s="359"/>
      <c r="N100" s="360"/>
      <c r="O100" s="360"/>
    </row>
    <row r="101" spans="1:15" ht="15" customHeight="1">
      <c r="A101" s="338" t="s">
        <v>138</v>
      </c>
      <c r="B101" s="339" t="s">
        <v>1331</v>
      </c>
      <c r="C101" s="339" t="s">
        <v>141</v>
      </c>
      <c r="D101" s="446">
        <v>1241.2</v>
      </c>
      <c r="E101" s="335"/>
      <c r="F101" s="355" t="s">
        <v>468</v>
      </c>
      <c r="G101" s="356"/>
      <c r="H101" s="335"/>
      <c r="I101" s="357"/>
      <c r="K101" s="357"/>
      <c r="L101" s="358"/>
      <c r="M101" s="359"/>
      <c r="N101" s="360"/>
      <c r="O101" s="360"/>
    </row>
    <row r="102" spans="1:15" ht="15" customHeight="1">
      <c r="A102" s="338" t="s">
        <v>138</v>
      </c>
      <c r="B102" s="339" t="s">
        <v>1332</v>
      </c>
      <c r="C102" s="339" t="s">
        <v>141</v>
      </c>
      <c r="D102" s="446">
        <v>1241.2</v>
      </c>
      <c r="E102" s="335"/>
      <c r="F102" s="355" t="s">
        <v>468</v>
      </c>
      <c r="G102" s="356"/>
      <c r="H102" s="335"/>
      <c r="I102" s="357"/>
      <c r="K102" s="357"/>
      <c r="L102" s="358"/>
      <c r="M102" s="359"/>
      <c r="N102" s="360"/>
      <c r="O102" s="360"/>
    </row>
    <row r="103" spans="1:15" ht="15" customHeight="1">
      <c r="A103" s="338" t="s">
        <v>138</v>
      </c>
      <c r="B103" s="339" t="s">
        <v>1333</v>
      </c>
      <c r="C103" s="339" t="s">
        <v>141</v>
      </c>
      <c r="D103" s="446">
        <v>1241.2</v>
      </c>
      <c r="E103" s="335"/>
      <c r="F103" s="355" t="s">
        <v>468</v>
      </c>
      <c r="G103" s="356"/>
      <c r="H103" s="335"/>
      <c r="I103" s="357"/>
      <c r="K103" s="357"/>
      <c r="L103" s="358"/>
      <c r="M103" s="359"/>
      <c r="N103" s="360"/>
      <c r="O103" s="360"/>
    </row>
    <row r="104" spans="1:15" ht="15" customHeight="1">
      <c r="A104" s="338" t="s">
        <v>138</v>
      </c>
      <c r="B104" s="339" t="s">
        <v>1334</v>
      </c>
      <c r="C104" s="339" t="s">
        <v>141</v>
      </c>
      <c r="D104" s="446">
        <v>1241.2</v>
      </c>
      <c r="E104" s="335"/>
      <c r="F104" s="355" t="s">
        <v>468</v>
      </c>
      <c r="G104" s="356"/>
      <c r="H104" s="335"/>
      <c r="I104" s="357"/>
      <c r="K104" s="357"/>
      <c r="L104" s="358"/>
      <c r="M104" s="359"/>
      <c r="N104" s="360"/>
      <c r="O104" s="360"/>
    </row>
    <row r="105" spans="1:15" ht="15" customHeight="1">
      <c r="A105" s="338" t="s">
        <v>138</v>
      </c>
      <c r="B105" s="339" t="s">
        <v>1335</v>
      </c>
      <c r="C105" s="339" t="s">
        <v>141</v>
      </c>
      <c r="D105" s="446">
        <v>1241.2</v>
      </c>
      <c r="E105" s="335"/>
      <c r="F105" s="355" t="s">
        <v>468</v>
      </c>
      <c r="G105" s="356"/>
      <c r="H105" s="335"/>
      <c r="I105" s="357"/>
      <c r="K105" s="357"/>
      <c r="L105" s="358"/>
      <c r="M105" s="359"/>
      <c r="N105" s="360"/>
      <c r="O105" s="360"/>
    </row>
    <row r="106" spans="1:15" ht="15" customHeight="1">
      <c r="A106" s="338" t="s">
        <v>138</v>
      </c>
      <c r="B106" s="339" t="s">
        <v>1347</v>
      </c>
      <c r="C106" s="339" t="s">
        <v>141</v>
      </c>
      <c r="D106" s="446">
        <v>1241.2</v>
      </c>
      <c r="E106" s="335"/>
      <c r="F106" s="355" t="s">
        <v>468</v>
      </c>
      <c r="G106" s="356"/>
      <c r="H106" s="335"/>
      <c r="I106" s="357"/>
      <c r="K106" s="357"/>
      <c r="L106" s="358"/>
      <c r="M106" s="359"/>
      <c r="N106" s="360"/>
      <c r="O106" s="360"/>
    </row>
    <row r="107" spans="1:15" ht="15" customHeight="1">
      <c r="A107" s="338" t="s">
        <v>138</v>
      </c>
      <c r="B107" s="339" t="s">
        <v>1351</v>
      </c>
      <c r="C107" s="339" t="s">
        <v>141</v>
      </c>
      <c r="D107" s="353">
        <v>6299.96</v>
      </c>
      <c r="E107" s="335"/>
      <c r="F107" s="355" t="s">
        <v>467</v>
      </c>
      <c r="G107" s="356"/>
      <c r="H107" s="335"/>
      <c r="I107" s="357"/>
      <c r="K107" s="357"/>
      <c r="L107" s="358"/>
      <c r="M107" s="359"/>
      <c r="N107" s="360"/>
      <c r="O107" s="360"/>
    </row>
    <row r="108" spans="1:15" ht="15" customHeight="1">
      <c r="A108" s="338" t="s">
        <v>138</v>
      </c>
      <c r="B108" s="398" t="s">
        <v>580</v>
      </c>
      <c r="C108" s="339" t="s">
        <v>141</v>
      </c>
      <c r="D108" s="353">
        <v>6299.96</v>
      </c>
      <c r="E108" s="335"/>
      <c r="F108" s="355" t="s">
        <v>467</v>
      </c>
      <c r="G108" s="356"/>
      <c r="H108" s="335"/>
      <c r="I108" s="357"/>
      <c r="K108" s="357"/>
      <c r="L108" s="358"/>
      <c r="M108" s="359"/>
      <c r="N108" s="360"/>
      <c r="O108" s="360"/>
    </row>
    <row r="109" spans="1:15" ht="15" customHeight="1">
      <c r="A109" s="338" t="s">
        <v>138</v>
      </c>
      <c r="B109" s="398" t="s">
        <v>1352</v>
      </c>
      <c r="C109" s="339" t="s">
        <v>141</v>
      </c>
      <c r="D109" s="382">
        <v>6299.96</v>
      </c>
      <c r="E109" s="335"/>
      <c r="F109" s="355" t="s">
        <v>467</v>
      </c>
      <c r="G109" s="356"/>
      <c r="H109" s="335"/>
      <c r="I109" s="357"/>
      <c r="K109" s="357"/>
      <c r="L109" s="358"/>
      <c r="M109" s="359"/>
      <c r="N109" s="360"/>
      <c r="O109" s="360"/>
    </row>
    <row r="110" spans="1:15" ht="15" customHeight="1" thickBot="1">
      <c r="A110" s="387" t="s">
        <v>138</v>
      </c>
      <c r="B110" s="397" t="s">
        <v>310</v>
      </c>
      <c r="C110" s="362" t="s">
        <v>141</v>
      </c>
      <c r="D110" s="363">
        <v>8100.28</v>
      </c>
      <c r="E110" s="364" t="s">
        <v>225</v>
      </c>
      <c r="F110" s="365" t="s">
        <v>467</v>
      </c>
      <c r="G110" s="366"/>
      <c r="H110" s="364"/>
      <c r="I110" s="367"/>
      <c r="J110" s="388"/>
      <c r="K110" s="367"/>
      <c r="L110" s="368"/>
      <c r="M110" s="369"/>
      <c r="N110" s="370"/>
      <c r="O110" s="360"/>
    </row>
    <row r="111" spans="1:15" ht="15" customHeight="1" thickBot="1">
      <c r="A111" s="391" t="s">
        <v>138</v>
      </c>
      <c r="B111" s="372" t="s">
        <v>1290</v>
      </c>
      <c r="C111" s="372" t="s">
        <v>242</v>
      </c>
      <c r="D111" s="462">
        <v>1241.2</v>
      </c>
      <c r="E111" s="373"/>
      <c r="F111" s="374" t="s">
        <v>468</v>
      </c>
      <c r="G111" s="425"/>
      <c r="H111" s="373"/>
      <c r="I111" s="375"/>
      <c r="J111" s="394"/>
      <c r="K111" s="375"/>
      <c r="L111" s="376"/>
      <c r="M111" s="377"/>
      <c r="N111" s="378"/>
      <c r="O111" s="360"/>
    </row>
    <row r="112" spans="1:15" ht="15" customHeight="1" thickBot="1">
      <c r="A112" s="387" t="s">
        <v>138</v>
      </c>
      <c r="B112" s="362" t="s">
        <v>1383</v>
      </c>
      <c r="C112" s="362" t="s">
        <v>1364</v>
      </c>
      <c r="D112" s="363">
        <v>40660.32</v>
      </c>
      <c r="E112" s="364"/>
      <c r="F112" s="365" t="s">
        <v>467</v>
      </c>
      <c r="G112" s="366"/>
      <c r="H112" s="364"/>
      <c r="I112" s="367"/>
      <c r="J112" s="388"/>
      <c r="K112" s="367"/>
      <c r="L112" s="368"/>
      <c r="M112" s="369"/>
      <c r="N112" s="370"/>
      <c r="O112" s="360"/>
    </row>
    <row r="113" spans="1:15" ht="15" customHeight="1">
      <c r="A113" s="338" t="s">
        <v>138</v>
      </c>
      <c r="B113" s="339" t="s">
        <v>1180</v>
      </c>
      <c r="C113" s="339" t="s">
        <v>390</v>
      </c>
      <c r="D113" s="399">
        <v>-35999.440000000002</v>
      </c>
      <c r="E113" s="335"/>
      <c r="F113" s="355" t="s">
        <v>467</v>
      </c>
      <c r="G113" s="356"/>
      <c r="H113" s="335"/>
      <c r="I113" s="357"/>
      <c r="K113" s="357"/>
      <c r="L113" s="358"/>
      <c r="M113" s="359"/>
      <c r="N113" s="360"/>
      <c r="O113" s="360"/>
    </row>
    <row r="114" spans="1:15" ht="15" customHeight="1" thickBot="1">
      <c r="A114" s="387" t="s">
        <v>138</v>
      </c>
      <c r="B114" s="401" t="s">
        <v>1362</v>
      </c>
      <c r="C114" s="362" t="s">
        <v>390</v>
      </c>
      <c r="D114" s="87">
        <v>29991.8</v>
      </c>
      <c r="E114" s="364"/>
      <c r="F114" s="365" t="s">
        <v>467</v>
      </c>
      <c r="G114" s="366"/>
      <c r="H114" s="364"/>
      <c r="I114" s="367"/>
      <c r="J114" s="388"/>
      <c r="K114" s="367"/>
      <c r="L114" s="368"/>
      <c r="M114" s="369"/>
      <c r="N114" s="370"/>
      <c r="O114" s="360"/>
    </row>
    <row r="115" spans="1:15" ht="15" customHeight="1">
      <c r="A115" s="338" t="s">
        <v>138</v>
      </c>
      <c r="B115" s="339" t="s">
        <v>1288</v>
      </c>
      <c r="C115" s="339" t="s">
        <v>457</v>
      </c>
      <c r="D115" s="446">
        <v>1241.2</v>
      </c>
      <c r="E115" s="335"/>
      <c r="F115" s="355" t="s">
        <v>468</v>
      </c>
      <c r="G115" s="356"/>
      <c r="H115" s="335"/>
      <c r="I115" s="357"/>
      <c r="K115" s="357"/>
      <c r="L115" s="358"/>
      <c r="M115" s="359"/>
      <c r="N115" s="360"/>
      <c r="O115" s="360"/>
    </row>
    <row r="116" spans="1:15" ht="15" customHeight="1">
      <c r="A116" s="338" t="s">
        <v>138</v>
      </c>
      <c r="B116" s="339" t="s">
        <v>1292</v>
      </c>
      <c r="C116" s="339" t="s">
        <v>457</v>
      </c>
      <c r="D116" s="446">
        <v>1241.2</v>
      </c>
      <c r="E116" s="335"/>
      <c r="F116" s="355" t="s">
        <v>468</v>
      </c>
      <c r="G116" s="356"/>
      <c r="H116" s="335"/>
      <c r="I116" s="357"/>
      <c r="K116" s="357"/>
      <c r="L116" s="358"/>
      <c r="M116" s="359"/>
      <c r="N116" s="360"/>
      <c r="O116" s="360"/>
    </row>
    <row r="117" spans="1:15" ht="15" customHeight="1">
      <c r="A117" s="338" t="s">
        <v>138</v>
      </c>
      <c r="B117" s="339" t="s">
        <v>1309</v>
      </c>
      <c r="C117" s="339" t="s">
        <v>457</v>
      </c>
      <c r="D117" s="446">
        <v>1241.2</v>
      </c>
      <c r="E117" s="335"/>
      <c r="F117" s="355" t="s">
        <v>468</v>
      </c>
      <c r="G117" s="356"/>
      <c r="H117" s="335"/>
      <c r="I117" s="357"/>
      <c r="K117" s="357"/>
      <c r="L117" s="358"/>
      <c r="M117" s="359"/>
      <c r="N117" s="360"/>
      <c r="O117" s="360"/>
    </row>
    <row r="118" spans="1:15" ht="15" customHeight="1">
      <c r="A118" s="338" t="s">
        <v>138</v>
      </c>
      <c r="B118" s="339" t="s">
        <v>1311</v>
      </c>
      <c r="C118" s="339" t="s">
        <v>457</v>
      </c>
      <c r="D118" s="446">
        <v>1241.2</v>
      </c>
      <c r="E118" s="335"/>
      <c r="F118" s="355" t="s">
        <v>468</v>
      </c>
      <c r="G118" s="356"/>
      <c r="H118" s="335"/>
      <c r="I118" s="357"/>
      <c r="K118" s="357"/>
      <c r="L118" s="358"/>
      <c r="M118" s="359"/>
      <c r="N118" s="360"/>
      <c r="O118" s="360"/>
    </row>
    <row r="119" spans="1:15" ht="15" customHeight="1">
      <c r="A119" s="338" t="s">
        <v>138</v>
      </c>
      <c r="B119" s="339" t="s">
        <v>1325</v>
      </c>
      <c r="C119" s="339" t="s">
        <v>457</v>
      </c>
      <c r="D119" s="446">
        <v>1241.2</v>
      </c>
      <c r="E119" s="335"/>
      <c r="F119" s="355" t="s">
        <v>468</v>
      </c>
      <c r="G119" s="356"/>
      <c r="H119" s="335"/>
      <c r="I119" s="357"/>
      <c r="K119" s="357"/>
      <c r="L119" s="358"/>
      <c r="M119" s="359"/>
      <c r="N119" s="360"/>
      <c r="O119" s="360"/>
    </row>
    <row r="120" spans="1:15" ht="15" customHeight="1">
      <c r="A120" s="338" t="s">
        <v>138</v>
      </c>
      <c r="B120" s="339" t="s">
        <v>1341</v>
      </c>
      <c r="C120" s="339" t="s">
        <v>457</v>
      </c>
      <c r="D120" s="446">
        <v>1241.2</v>
      </c>
      <c r="E120" s="335"/>
      <c r="F120" s="355" t="s">
        <v>468</v>
      </c>
      <c r="G120" s="356"/>
      <c r="H120" s="335"/>
      <c r="I120" s="357"/>
      <c r="K120" s="357"/>
      <c r="L120" s="358"/>
      <c r="M120" s="359"/>
      <c r="N120" s="360"/>
      <c r="O120" s="360"/>
    </row>
    <row r="121" spans="1:15" ht="15" customHeight="1">
      <c r="A121" s="338" t="s">
        <v>138</v>
      </c>
      <c r="B121" s="339" t="s">
        <v>1343</v>
      </c>
      <c r="C121" s="339" t="s">
        <v>457</v>
      </c>
      <c r="D121" s="446">
        <v>1241.2</v>
      </c>
      <c r="E121" s="335"/>
      <c r="F121" s="355" t="s">
        <v>468</v>
      </c>
      <c r="G121" s="356"/>
      <c r="H121" s="335"/>
      <c r="I121" s="357"/>
      <c r="K121" s="357"/>
      <c r="L121" s="358"/>
      <c r="M121" s="359"/>
      <c r="N121" s="360"/>
      <c r="O121" s="360"/>
    </row>
    <row r="122" spans="1:15" ht="15" customHeight="1" thickBot="1">
      <c r="A122" s="387" t="s">
        <v>138</v>
      </c>
      <c r="B122" s="362" t="s">
        <v>1354</v>
      </c>
      <c r="C122" s="362" t="s">
        <v>457</v>
      </c>
      <c r="D122" s="363">
        <v>8855.44</v>
      </c>
      <c r="E122" s="364"/>
      <c r="F122" s="365" t="s">
        <v>467</v>
      </c>
      <c r="G122" s="366"/>
      <c r="H122" s="364"/>
      <c r="I122" s="367"/>
      <c r="J122" s="388"/>
      <c r="K122" s="367"/>
      <c r="L122" s="368"/>
      <c r="M122" s="369"/>
      <c r="N122" s="370"/>
      <c r="O122" s="360"/>
    </row>
    <row r="123" spans="1:15" ht="15" customHeight="1">
      <c r="A123" s="354"/>
      <c r="B123" s="380"/>
      <c r="C123" s="380"/>
      <c r="D123" s="447"/>
      <c r="E123" s="335"/>
      <c r="F123" s="355"/>
      <c r="G123" s="356"/>
      <c r="H123" s="335"/>
      <c r="I123" s="357"/>
      <c r="K123" s="357"/>
      <c r="L123" s="358"/>
      <c r="M123" s="359"/>
      <c r="N123" s="360"/>
      <c r="O123" s="360"/>
    </row>
    <row r="124" spans="1:15" ht="15" customHeight="1">
      <c r="A124" s="64"/>
      <c r="B124" s="79"/>
      <c r="C124" s="61"/>
      <c r="D124" s="65"/>
      <c r="E124" s="13"/>
      <c r="F124" s="75"/>
      <c r="G124" s="52"/>
      <c r="H124" s="13"/>
      <c r="L124" s="42"/>
      <c r="M124" s="71"/>
      <c r="N124" s="49"/>
      <c r="O124" s="49"/>
    </row>
    <row r="125" spans="1:15" ht="15" customHeight="1">
      <c r="A125" s="64"/>
      <c r="B125" s="79"/>
      <c r="C125" s="61"/>
      <c r="D125" s="65">
        <f>SUM(D5:D124)</f>
        <v>350671.48000000033</v>
      </c>
      <c r="E125" s="65"/>
      <c r="F125" s="65"/>
      <c r="G125" s="65">
        <f>SUM(G5:G124)</f>
        <v>0</v>
      </c>
      <c r="H125" s="65"/>
      <c r="I125" s="65"/>
      <c r="J125" s="384">
        <f>SUM(J5:J124)</f>
        <v>0</v>
      </c>
      <c r="K125" s="65"/>
      <c r="L125" s="65">
        <f>SUM(L5:L124)</f>
        <v>0</v>
      </c>
      <c r="M125" s="65">
        <f>SUM(M5:M124)</f>
        <v>0</v>
      </c>
      <c r="N125" s="65"/>
      <c r="O125" s="49"/>
    </row>
    <row r="126" spans="1:15" ht="15" customHeight="1">
      <c r="A126" s="64"/>
      <c r="B126" s="79"/>
      <c r="C126" s="61"/>
      <c r="D126" s="65"/>
      <c r="E126" s="13"/>
      <c r="F126" s="75"/>
      <c r="G126" s="65"/>
      <c r="H126" s="13"/>
      <c r="L126" s="42"/>
      <c r="M126" s="71"/>
      <c r="N126" s="49"/>
      <c r="O126" s="49"/>
    </row>
    <row r="127" spans="1:15" ht="15" customHeight="1">
      <c r="A127" s="46"/>
      <c r="B127" s="47"/>
      <c r="C127" s="47"/>
      <c r="D127" s="55"/>
      <c r="E127" s="13"/>
      <c r="F127" s="70"/>
      <c r="L127" s="42"/>
      <c r="M127" s="71"/>
      <c r="N127" s="49"/>
      <c r="O127" s="49"/>
    </row>
    <row r="128" spans="1:15" ht="12.75">
      <c r="A128" s="46"/>
      <c r="B128" s="47"/>
      <c r="C128" s="47"/>
      <c r="D128" s="65"/>
      <c r="E128" s="65"/>
      <c r="F128" s="65"/>
      <c r="G128" s="65"/>
      <c r="H128" s="65"/>
      <c r="I128" s="65"/>
      <c r="J128" s="384"/>
      <c r="K128" s="65"/>
      <c r="L128" s="65"/>
      <c r="M128" s="65"/>
      <c r="N128" s="80"/>
      <c r="O128" s="49"/>
    </row>
    <row r="129" spans="1:15" ht="12.75">
      <c r="A129" s="46"/>
      <c r="B129" s="47"/>
      <c r="C129" s="47"/>
      <c r="D129" s="52"/>
      <c r="E129" s="13"/>
      <c r="F129" s="65"/>
      <c r="G129" s="73"/>
      <c r="H129" s="73"/>
      <c r="I129" s="73"/>
      <c r="J129" s="385"/>
      <c r="K129" s="73"/>
      <c r="L129" s="73"/>
      <c r="M129" s="154">
        <f>L125+M125-G125</f>
        <v>0</v>
      </c>
      <c r="N129" s="81"/>
      <c r="O129" s="54"/>
    </row>
    <row r="130" spans="1:15" ht="12.75">
      <c r="A130" s="46"/>
      <c r="B130" s="47"/>
      <c r="C130" s="47"/>
      <c r="D130" s="52"/>
      <c r="E130" s="13"/>
      <c r="F130" s="73"/>
      <c r="G130" s="73"/>
      <c r="H130" s="73"/>
      <c r="I130" s="73"/>
      <c r="J130" s="385"/>
      <c r="K130" s="73"/>
      <c r="L130" s="73"/>
      <c r="M130" s="81"/>
      <c r="N130" s="81"/>
      <c r="O130" s="54"/>
    </row>
    <row r="131" spans="1:15" ht="12.75">
      <c r="A131" s="46"/>
      <c r="B131" s="47"/>
      <c r="C131" s="47"/>
      <c r="D131" s="52"/>
      <c r="E131" s="13"/>
      <c r="F131" s="73"/>
      <c r="G131" s="73"/>
      <c r="H131" s="73"/>
      <c r="I131" s="73"/>
      <c r="J131" s="385"/>
      <c r="K131" s="73"/>
      <c r="L131" s="73"/>
      <c r="M131" s="81"/>
      <c r="N131" s="81"/>
      <c r="O131" s="54"/>
    </row>
    <row r="132" spans="1:15" ht="12.75">
      <c r="A132" s="46"/>
      <c r="B132" s="47"/>
      <c r="C132" s="47"/>
      <c r="D132" s="52"/>
      <c r="E132" s="13"/>
      <c r="F132" s="73"/>
      <c r="G132" s="82"/>
      <c r="H132" s="82"/>
      <c r="I132" s="83"/>
      <c r="J132" s="385"/>
      <c r="K132" s="73"/>
      <c r="L132" s="73"/>
      <c r="M132" s="81"/>
      <c r="N132" s="81"/>
      <c r="O132" s="54"/>
    </row>
    <row r="133" spans="1:15" ht="12.75">
      <c r="A133" s="46"/>
      <c r="B133" s="47"/>
      <c r="C133" s="47"/>
      <c r="D133" s="52"/>
      <c r="E133" s="13"/>
      <c r="F133" s="73"/>
      <c r="G133" s="73"/>
      <c r="H133" s="73"/>
      <c r="I133" s="73"/>
      <c r="J133" s="385"/>
      <c r="K133" s="73"/>
      <c r="L133" s="73"/>
      <c r="M133" s="81"/>
      <c r="N133" s="81"/>
      <c r="O133" s="54"/>
    </row>
    <row r="134" spans="1:15" ht="12.75">
      <c r="A134" s="46"/>
      <c r="B134" s="47"/>
      <c r="C134" s="47"/>
      <c r="D134" s="52"/>
      <c r="E134" s="13"/>
      <c r="F134" s="73"/>
      <c r="G134" s="73"/>
      <c r="H134" s="73"/>
      <c r="I134" s="73"/>
      <c r="J134" s="385"/>
      <c r="K134" s="73"/>
      <c r="L134" s="73"/>
      <c r="M134" s="81"/>
      <c r="N134" s="81"/>
      <c r="O134" s="54"/>
    </row>
    <row r="135" spans="1:15" ht="12.75">
      <c r="A135" s="46"/>
      <c r="B135" s="47"/>
      <c r="C135" s="47"/>
      <c r="D135" s="52"/>
      <c r="E135" s="13"/>
      <c r="F135" s="73"/>
      <c r="G135" s="83"/>
      <c r="H135" s="83"/>
      <c r="I135" s="83"/>
      <c r="J135" s="385"/>
      <c r="K135" s="73"/>
      <c r="L135" s="73"/>
      <c r="M135" s="81"/>
      <c r="N135" s="81"/>
      <c r="O135" s="54"/>
    </row>
    <row r="136" spans="1:15" ht="12.75">
      <c r="A136" s="46"/>
      <c r="B136" s="47"/>
      <c r="C136" s="47"/>
      <c r="D136" s="52"/>
      <c r="E136" s="13"/>
      <c r="F136" s="73"/>
      <c r="G136" s="73"/>
      <c r="H136" s="73"/>
      <c r="I136" s="73"/>
      <c r="J136" s="385"/>
      <c r="K136" s="73"/>
      <c r="L136" s="73"/>
      <c r="M136" s="81"/>
      <c r="N136" s="81"/>
      <c r="O136" s="54"/>
    </row>
    <row r="137" spans="1:15" ht="12.75">
      <c r="A137" s="46"/>
      <c r="B137" s="47"/>
      <c r="C137" s="47"/>
      <c r="D137" s="52"/>
      <c r="E137" s="13"/>
      <c r="F137" s="73"/>
      <c r="G137" s="73"/>
      <c r="H137" s="73"/>
      <c r="I137" s="73"/>
      <c r="J137" s="385"/>
      <c r="K137" s="73"/>
      <c r="L137" s="73"/>
      <c r="M137" s="81"/>
      <c r="N137" s="81"/>
      <c r="O137" s="54"/>
    </row>
    <row r="138" spans="1:15" ht="12.75">
      <c r="A138" s="46"/>
      <c r="B138" s="47"/>
      <c r="C138" s="73"/>
      <c r="D138" s="81"/>
      <c r="E138" s="13"/>
      <c r="F138" s="73"/>
      <c r="G138" s="73"/>
      <c r="H138" s="73"/>
      <c r="I138" s="73"/>
      <c r="J138" s="385"/>
      <c r="K138" s="73"/>
      <c r="L138" s="73"/>
      <c r="M138" s="81"/>
      <c r="N138" s="81"/>
      <c r="O138" s="54"/>
    </row>
    <row r="139" spans="1:15" ht="12.75">
      <c r="A139" s="46"/>
      <c r="B139" s="47"/>
      <c r="C139" s="73"/>
      <c r="D139" s="81"/>
      <c r="E139" s="13"/>
      <c r="F139" s="73"/>
      <c r="G139" s="73"/>
      <c r="H139" s="73"/>
      <c r="I139" s="73"/>
      <c r="J139" s="385"/>
      <c r="K139" s="73"/>
      <c r="L139" s="73"/>
      <c r="M139" s="81"/>
      <c r="N139" s="81"/>
      <c r="O139" s="54"/>
    </row>
    <row r="140" spans="1:15" ht="12.75">
      <c r="A140" s="46"/>
      <c r="B140" s="47"/>
      <c r="C140" s="47"/>
      <c r="D140" s="52"/>
      <c r="E140" s="13"/>
      <c r="F140" s="73"/>
      <c r="G140" s="73"/>
      <c r="H140" s="73"/>
      <c r="I140" s="73"/>
      <c r="J140" s="385"/>
      <c r="K140" s="73"/>
      <c r="L140" s="73"/>
      <c r="M140" s="81"/>
      <c r="N140" s="81"/>
      <c r="O140" s="54"/>
    </row>
    <row r="141" spans="1:15" ht="12.75">
      <c r="A141" s="46"/>
      <c r="B141" s="47"/>
      <c r="C141" s="47"/>
      <c r="D141" s="52"/>
      <c r="E141" s="13"/>
      <c r="F141" s="73"/>
      <c r="G141" s="73"/>
      <c r="H141" s="73"/>
      <c r="I141" s="73"/>
      <c r="J141" s="385"/>
      <c r="K141" s="73"/>
      <c r="L141" s="73"/>
      <c r="M141" s="81"/>
      <c r="N141" s="81"/>
      <c r="O141" s="54"/>
    </row>
    <row r="142" spans="1:15" ht="12.75">
      <c r="A142" s="46"/>
      <c r="B142" s="47"/>
      <c r="C142" s="47"/>
      <c r="D142" s="48"/>
      <c r="E142" s="13"/>
      <c r="F142"/>
      <c r="G142"/>
      <c r="H142"/>
      <c r="I142"/>
      <c r="J142" s="386"/>
      <c r="K142"/>
      <c r="L142"/>
      <c r="M142" s="54"/>
      <c r="N142" s="54"/>
      <c r="O142" s="54"/>
    </row>
    <row r="143" spans="1:15" ht="12.75">
      <c r="A143" s="46"/>
      <c r="B143" s="47"/>
      <c r="C143" s="47"/>
      <c r="D143" s="48"/>
      <c r="E143" s="13"/>
      <c r="F143"/>
      <c r="G143"/>
      <c r="H143"/>
      <c r="I143"/>
      <c r="J143" s="386"/>
      <c r="K143"/>
      <c r="L143"/>
      <c r="M143" s="54"/>
      <c r="N143" s="54"/>
      <c r="O143" s="54"/>
    </row>
    <row r="144" spans="1:15">
      <c r="A144" s="66"/>
      <c r="B144" s="40" t="s">
        <v>25</v>
      </c>
      <c r="E144" s="40"/>
      <c r="M144" s="45"/>
      <c r="N144" s="49"/>
      <c r="O144" s="49"/>
    </row>
    <row r="145" spans="1:15">
      <c r="A145" s="59"/>
      <c r="B145" s="40" t="s">
        <v>127</v>
      </c>
      <c r="E145" s="40"/>
      <c r="M145" s="45"/>
      <c r="N145" s="49"/>
      <c r="O145" s="49"/>
    </row>
    <row r="146" spans="1:15">
      <c r="A146" s="60"/>
      <c r="B146" s="40" t="s">
        <v>161</v>
      </c>
      <c r="E146" s="40"/>
      <c r="M146" s="45"/>
      <c r="N146" s="49"/>
      <c r="O146" s="49"/>
    </row>
    <row r="147" spans="1:15">
      <c r="M147" s="45"/>
      <c r="N147" s="49"/>
      <c r="O147" s="49"/>
    </row>
    <row r="148" spans="1:15">
      <c r="M148" s="45"/>
      <c r="N148" s="49"/>
      <c r="O148" s="49"/>
    </row>
    <row r="149" spans="1:15">
      <c r="M149" s="45"/>
      <c r="N149" s="49"/>
      <c r="O149" s="49"/>
    </row>
    <row r="150" spans="1:15">
      <c r="M150" s="45"/>
      <c r="N150" s="49"/>
      <c r="O150" s="49"/>
    </row>
    <row r="151" spans="1:15">
      <c r="M151" s="45"/>
      <c r="N151" s="49"/>
      <c r="O151" s="49"/>
    </row>
    <row r="152" spans="1:15">
      <c r="M152" s="45"/>
      <c r="N152" s="49"/>
      <c r="O152" s="49"/>
    </row>
    <row r="153" spans="1:15">
      <c r="M153" s="45"/>
      <c r="N153" s="49"/>
      <c r="O153" s="49"/>
    </row>
    <row r="154" spans="1:15">
      <c r="M154" s="45"/>
      <c r="N154" s="49"/>
      <c r="O154" s="49"/>
    </row>
    <row r="155" spans="1:15">
      <c r="M155" s="45"/>
      <c r="N155" s="49"/>
      <c r="O155" s="49"/>
    </row>
    <row r="156" spans="1:15">
      <c r="M156" s="45"/>
      <c r="N156" s="49"/>
      <c r="O156" s="49"/>
    </row>
    <row r="157" spans="1:15">
      <c r="M157" s="45"/>
      <c r="N157" s="49"/>
      <c r="O157" s="49"/>
    </row>
    <row r="158" spans="1:15">
      <c r="M158" s="45"/>
      <c r="N158" s="49"/>
      <c r="O158" s="49"/>
    </row>
    <row r="159" spans="1:15">
      <c r="M159" s="45"/>
      <c r="N159" s="49"/>
      <c r="O159" s="49"/>
    </row>
    <row r="160" spans="1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  <row r="222" spans="13:15">
      <c r="M222" s="45"/>
      <c r="N222" s="49"/>
      <c r="O222" s="49"/>
    </row>
    <row r="223" spans="13:15">
      <c r="M223" s="45"/>
      <c r="N223" s="49"/>
      <c r="O223" s="49"/>
    </row>
    <row r="224" spans="13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  <row r="227" spans="13:15">
      <c r="M227" s="45"/>
      <c r="N227" s="49"/>
      <c r="O227" s="49"/>
    </row>
    <row r="228" spans="13:15">
      <c r="M228" s="45"/>
      <c r="N228" s="49"/>
      <c r="O228" s="49"/>
    </row>
    <row r="229" spans="13:15">
      <c r="M229" s="45"/>
      <c r="N229" s="49"/>
      <c r="O229" s="49"/>
    </row>
    <row r="230" spans="13:15">
      <c r="M230" s="45"/>
      <c r="N230" s="49"/>
      <c r="O230" s="49"/>
    </row>
    <row r="231" spans="13:15">
      <c r="M231" s="45"/>
      <c r="N231" s="49"/>
      <c r="O231" s="49"/>
    </row>
    <row r="232" spans="13:15">
      <c r="M232" s="45"/>
      <c r="N232" s="49"/>
      <c r="O232" s="49"/>
    </row>
    <row r="233" spans="13:15">
      <c r="M233" s="45"/>
      <c r="N233" s="49"/>
      <c r="O233" s="49"/>
    </row>
    <row r="234" spans="13:15">
      <c r="M234" s="45"/>
      <c r="N234" s="49"/>
      <c r="O234" s="49"/>
    </row>
    <row r="235" spans="13:15">
      <c r="M235" s="45"/>
      <c r="N235" s="49"/>
      <c r="O235" s="49"/>
    </row>
    <row r="236" spans="13:15">
      <c r="M236" s="45"/>
      <c r="N236" s="49"/>
      <c r="O236" s="49"/>
    </row>
    <row r="237" spans="13:15">
      <c r="M237" s="45"/>
      <c r="N237" s="49"/>
      <c r="O237" s="49"/>
    </row>
    <row r="238" spans="13:15">
      <c r="M238" s="45"/>
      <c r="N238" s="49"/>
      <c r="O238" s="49"/>
    </row>
    <row r="239" spans="13:15">
      <c r="M239" s="45"/>
      <c r="N239" s="49"/>
      <c r="O239" s="49"/>
    </row>
    <row r="240" spans="13:15">
      <c r="M240" s="45"/>
      <c r="N240" s="49"/>
      <c r="O240" s="49"/>
    </row>
    <row r="241" spans="13:15">
      <c r="M241" s="45"/>
      <c r="N241" s="49"/>
      <c r="O241" s="49"/>
    </row>
    <row r="242" spans="13:15">
      <c r="M242" s="45"/>
      <c r="N242" s="49"/>
      <c r="O242" s="49"/>
    </row>
  </sheetData>
  <autoFilter ref="A4:N128"/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38"/>
  <sheetViews>
    <sheetView topLeftCell="A103" workbookViewId="0">
      <selection activeCell="G133" sqref="G133"/>
    </sheetView>
  </sheetViews>
  <sheetFormatPr baseColWidth="10" defaultRowHeight="12"/>
  <cols>
    <col min="1" max="1" width="17.140625" style="40" customWidth="1"/>
    <col min="2" max="2" width="18.7109375" style="40" customWidth="1"/>
    <col min="3" max="3" width="16.7109375" style="40" customWidth="1"/>
    <col min="4" max="4" width="15.5703125" style="40" customWidth="1"/>
    <col min="5" max="5" width="12.28515625" style="41" customWidth="1"/>
    <col min="6" max="6" width="19.140625" style="41" bestFit="1" customWidth="1"/>
    <col min="7" max="7" width="11.28515625" style="41" customWidth="1"/>
    <col min="8" max="8" width="1" style="4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1379</v>
      </c>
      <c r="E1" s="240"/>
      <c r="F1" s="240"/>
      <c r="G1" s="240"/>
      <c r="H1" s="241"/>
      <c r="I1" s="242"/>
      <c r="J1" s="242"/>
      <c r="K1" s="242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241"/>
      <c r="I2" s="242"/>
      <c r="J2" s="242"/>
      <c r="K2" s="242"/>
      <c r="L2" s="239"/>
      <c r="M2" s="239"/>
    </row>
    <row r="3" spans="1:13" ht="15.75">
      <c r="A3" s="242"/>
      <c r="B3" s="242"/>
      <c r="C3" s="242"/>
      <c r="D3" s="242"/>
      <c r="E3" s="240"/>
      <c r="F3" s="240"/>
      <c r="G3" s="240"/>
      <c r="H3" s="241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241"/>
      <c r="I4" s="240"/>
      <c r="J4" s="243"/>
      <c r="K4" s="242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241"/>
      <c r="I5" s="240" t="s">
        <v>215</v>
      </c>
      <c r="J5" s="243"/>
      <c r="K5" s="242"/>
      <c r="L5" s="239"/>
      <c r="M5" s="239"/>
    </row>
    <row r="6" spans="1:13" ht="15" customHeight="1">
      <c r="A6" s="339" t="s">
        <v>136</v>
      </c>
      <c r="B6" s="343" t="s">
        <v>525</v>
      </c>
      <c r="C6" s="399">
        <v>-9000.44</v>
      </c>
      <c r="D6" s="339" t="s">
        <v>1366</v>
      </c>
      <c r="E6" s="250"/>
      <c r="F6" s="275"/>
      <c r="G6" s="240"/>
      <c r="H6" s="241"/>
      <c r="I6" s="240"/>
      <c r="J6" s="243"/>
      <c r="K6" s="251"/>
      <c r="L6" s="252"/>
      <c r="M6" s="252"/>
    </row>
    <row r="7" spans="1:13" ht="15" customHeight="1">
      <c r="A7" s="440" t="s">
        <v>136</v>
      </c>
      <c r="B7" s="343" t="s">
        <v>1090</v>
      </c>
      <c r="C7" s="399">
        <v>-9000.44</v>
      </c>
      <c r="D7" s="440" t="s">
        <v>1366</v>
      </c>
      <c r="E7" s="250"/>
      <c r="F7" s="275"/>
      <c r="G7" s="240"/>
      <c r="H7" s="241"/>
      <c r="I7" s="240"/>
      <c r="J7" s="243"/>
      <c r="K7" s="251"/>
      <c r="L7" s="252"/>
      <c r="M7" s="252"/>
    </row>
    <row r="8" spans="1:13" ht="15" customHeight="1">
      <c r="A8" s="380" t="s">
        <v>136</v>
      </c>
      <c r="B8" s="450" t="s">
        <v>939</v>
      </c>
      <c r="C8" s="423">
        <v>-9000.44</v>
      </c>
      <c r="D8" s="380" t="s">
        <v>1366</v>
      </c>
      <c r="E8" s="250">
        <f>SUM(C6:C8)</f>
        <v>-27001.32</v>
      </c>
      <c r="F8" s="275"/>
      <c r="G8" s="240"/>
      <c r="H8" s="241"/>
      <c r="I8" s="240">
        <v>600640</v>
      </c>
      <c r="J8" s="243">
        <f>E8/1.16</f>
        <v>-23277</v>
      </c>
      <c r="K8" s="251">
        <f>J8*0.16</f>
        <v>-3724.32</v>
      </c>
      <c r="L8" s="252"/>
      <c r="M8" s="252"/>
    </row>
    <row r="9" spans="1:13" ht="15" customHeight="1" thickBot="1">
      <c r="A9" s="451" t="s">
        <v>141</v>
      </c>
      <c r="B9" s="402" t="s">
        <v>99</v>
      </c>
      <c r="C9" s="400">
        <v>-8100.28</v>
      </c>
      <c r="D9" s="451" t="s">
        <v>1366</v>
      </c>
      <c r="E9" s="256">
        <f>SUM(C9:D9)</f>
        <v>-8100.28</v>
      </c>
      <c r="F9" s="257">
        <f>SUM(E6:E9)</f>
        <v>-35101.599999999999</v>
      </c>
      <c r="G9" s="258"/>
      <c r="H9" s="259"/>
      <c r="I9" s="258">
        <v>600684</v>
      </c>
      <c r="J9" s="260">
        <f>E9/1.16</f>
        <v>-6983</v>
      </c>
      <c r="K9" s="261">
        <f>J9*0.16</f>
        <v>-1117.28</v>
      </c>
      <c r="L9" s="252"/>
      <c r="M9" s="252"/>
    </row>
    <row r="10" spans="1:13" ht="15" customHeight="1">
      <c r="A10" s="339" t="s">
        <v>136</v>
      </c>
      <c r="B10" s="343" t="s">
        <v>627</v>
      </c>
      <c r="C10" s="399">
        <v>-9000.44</v>
      </c>
      <c r="D10" s="339" t="s">
        <v>1369</v>
      </c>
      <c r="E10" s="250"/>
      <c r="F10" s="275"/>
      <c r="G10" s="240"/>
      <c r="H10" s="241"/>
      <c r="I10" s="240"/>
      <c r="J10" s="243"/>
      <c r="K10" s="251"/>
      <c r="L10" s="252"/>
      <c r="M10" s="252"/>
    </row>
    <row r="11" spans="1:13" ht="15" customHeight="1">
      <c r="A11" s="339" t="s">
        <v>136</v>
      </c>
      <c r="B11" s="343" t="s">
        <v>935</v>
      </c>
      <c r="C11" s="399">
        <v>-9000.44</v>
      </c>
      <c r="D11" s="339" t="s">
        <v>1369</v>
      </c>
      <c r="E11" s="250"/>
      <c r="F11" s="275"/>
      <c r="G11" s="240"/>
      <c r="H11" s="241"/>
      <c r="I11" s="240"/>
      <c r="J11" s="243"/>
      <c r="K11" s="251"/>
      <c r="L11" s="252"/>
      <c r="M11" s="252"/>
    </row>
    <row r="12" spans="1:13" ht="15" customHeight="1" thickBot="1">
      <c r="A12" s="362" t="s">
        <v>136</v>
      </c>
      <c r="B12" s="402" t="s">
        <v>62</v>
      </c>
      <c r="C12" s="400">
        <v>-9000.44</v>
      </c>
      <c r="D12" s="362" t="s">
        <v>1369</v>
      </c>
      <c r="E12" s="256"/>
      <c r="F12" s="257">
        <f>SUM(C10:C12)</f>
        <v>-27001.32</v>
      </c>
      <c r="G12" s="258"/>
      <c r="H12" s="259"/>
      <c r="I12" s="258">
        <v>600640</v>
      </c>
      <c r="J12" s="260">
        <f>F12/1.16</f>
        <v>-23277</v>
      </c>
      <c r="K12" s="261">
        <f>J12*0.16</f>
        <v>-3724.32</v>
      </c>
      <c r="L12" s="252"/>
      <c r="M12" s="252"/>
    </row>
    <row r="13" spans="1:13" ht="15" customHeight="1" thickBot="1">
      <c r="A13" s="372" t="s">
        <v>134</v>
      </c>
      <c r="B13" s="403" t="s">
        <v>1201</v>
      </c>
      <c r="C13" s="452">
        <v>-5849.88</v>
      </c>
      <c r="D13" s="372" t="s">
        <v>1372</v>
      </c>
      <c r="E13" s="405"/>
      <c r="F13" s="406">
        <f>SUM(C13:E13)</f>
        <v>-5849.88</v>
      </c>
      <c r="G13" s="407"/>
      <c r="H13" s="408"/>
      <c r="I13" s="407">
        <v>600644</v>
      </c>
      <c r="J13" s="409">
        <f>F13/1.16</f>
        <v>-5043</v>
      </c>
      <c r="K13" s="410">
        <f>J13*0.16</f>
        <v>-806.88</v>
      </c>
      <c r="L13" s="252"/>
      <c r="M13" s="252"/>
    </row>
    <row r="14" spans="1:13" ht="15" customHeight="1">
      <c r="A14" s="339" t="s">
        <v>134</v>
      </c>
      <c r="B14" s="343" t="s">
        <v>1203</v>
      </c>
      <c r="C14" s="399">
        <v>-11999.04</v>
      </c>
      <c r="D14" s="339" t="s">
        <v>1374</v>
      </c>
      <c r="E14" s="250"/>
      <c r="F14" s="275"/>
      <c r="G14" s="240"/>
      <c r="H14" s="241"/>
      <c r="I14" s="240"/>
      <c r="J14" s="243"/>
      <c r="K14" s="251"/>
      <c r="L14" s="252"/>
      <c r="M14" s="252"/>
    </row>
    <row r="15" spans="1:13" ht="15" customHeight="1">
      <c r="A15" s="339" t="s">
        <v>134</v>
      </c>
      <c r="B15" s="450" t="s">
        <v>677</v>
      </c>
      <c r="C15" s="423">
        <v>-5849.88</v>
      </c>
      <c r="D15" s="339" t="s">
        <v>1374</v>
      </c>
      <c r="E15" s="250">
        <f>SUM(C14:C15)</f>
        <v>-17848.920000000002</v>
      </c>
      <c r="F15" s="275"/>
      <c r="G15" s="240"/>
      <c r="H15" s="241"/>
      <c r="I15" s="240">
        <v>600644</v>
      </c>
      <c r="J15" s="243">
        <f>E15/1.16</f>
        <v>-15387.000000000002</v>
      </c>
      <c r="K15" s="251">
        <f t="shared" ref="K15:K20" si="0">J15*0.16</f>
        <v>-2461.9200000000005</v>
      </c>
      <c r="L15" s="252"/>
      <c r="M15" s="252"/>
    </row>
    <row r="16" spans="1:13" ht="15" customHeight="1">
      <c r="A16" s="339" t="s">
        <v>298</v>
      </c>
      <c r="B16" s="343" t="s">
        <v>1081</v>
      </c>
      <c r="C16" s="399">
        <v>-17405.8</v>
      </c>
      <c r="D16" s="339" t="s">
        <v>1374</v>
      </c>
      <c r="E16" s="250">
        <f>SUM(C16:D16)</f>
        <v>-17405.8</v>
      </c>
      <c r="F16" s="275"/>
      <c r="G16" s="240"/>
      <c r="H16" s="241"/>
      <c r="I16" s="240">
        <v>600638</v>
      </c>
      <c r="J16" s="243">
        <f>E16/1.16</f>
        <v>-15005</v>
      </c>
      <c r="K16" s="251">
        <f t="shared" si="0"/>
        <v>-2400.8000000000002</v>
      </c>
      <c r="L16" s="252"/>
      <c r="M16" s="252"/>
    </row>
    <row r="17" spans="1:13" ht="15" customHeight="1">
      <c r="A17" s="339" t="s">
        <v>390</v>
      </c>
      <c r="B17" s="343" t="s">
        <v>1080</v>
      </c>
      <c r="C17" s="399">
        <v>-35999.440000000002</v>
      </c>
      <c r="D17" s="339" t="s">
        <v>1374</v>
      </c>
      <c r="E17" s="250">
        <f>SUM(C17:D17)</f>
        <v>-35999.440000000002</v>
      </c>
      <c r="F17" s="275"/>
      <c r="G17" s="240"/>
      <c r="H17" s="241"/>
      <c r="I17" s="240">
        <v>600623</v>
      </c>
      <c r="J17" s="243">
        <f>E17/1.16</f>
        <v>-31034.000000000004</v>
      </c>
      <c r="K17" s="251">
        <f t="shared" si="0"/>
        <v>-4965.4400000000005</v>
      </c>
      <c r="L17" s="252"/>
      <c r="M17" s="252"/>
    </row>
    <row r="18" spans="1:13" ht="15" customHeight="1">
      <c r="A18" s="339" t="s">
        <v>136</v>
      </c>
      <c r="B18" s="450" t="s">
        <v>1204</v>
      </c>
      <c r="C18" s="423">
        <v>-9000.44</v>
      </c>
      <c r="D18" s="339" t="s">
        <v>1374</v>
      </c>
      <c r="E18" s="250"/>
      <c r="F18" s="275"/>
      <c r="G18" s="240"/>
      <c r="H18" s="241"/>
      <c r="I18" s="240"/>
      <c r="J18" s="243">
        <f>E18/1.16</f>
        <v>0</v>
      </c>
      <c r="K18" s="251">
        <f t="shared" si="0"/>
        <v>0</v>
      </c>
      <c r="L18" s="252"/>
      <c r="M18" s="252"/>
    </row>
    <row r="19" spans="1:13" ht="15" customHeight="1" thickBot="1">
      <c r="A19" s="362" t="s">
        <v>136</v>
      </c>
      <c r="B19" s="402" t="s">
        <v>82</v>
      </c>
      <c r="C19" s="400">
        <v>-9000.44</v>
      </c>
      <c r="D19" s="362" t="s">
        <v>1374</v>
      </c>
      <c r="E19" s="256">
        <f>SUM(C18:C19)</f>
        <v>-18000.88</v>
      </c>
      <c r="F19" s="257">
        <f>SUM(E14:E19)</f>
        <v>-89255.040000000008</v>
      </c>
      <c r="G19" s="258"/>
      <c r="H19" s="259"/>
      <c r="I19" s="258">
        <v>600640</v>
      </c>
      <c r="J19" s="260">
        <f>E19/1.16</f>
        <v>-15518.000000000002</v>
      </c>
      <c r="K19" s="261">
        <f t="shared" si="0"/>
        <v>-2482.8800000000006</v>
      </c>
      <c r="L19" s="252"/>
      <c r="M19" s="252"/>
    </row>
    <row r="20" spans="1:13" ht="15" customHeight="1" thickBot="1">
      <c r="A20" s="372" t="s">
        <v>136</v>
      </c>
      <c r="B20" s="403" t="s">
        <v>1204</v>
      </c>
      <c r="C20" s="404">
        <v>-9000.44</v>
      </c>
      <c r="D20" s="372" t="s">
        <v>1377</v>
      </c>
      <c r="E20" s="405"/>
      <c r="F20" s="406">
        <f>SUM(C20)</f>
        <v>-9000.44</v>
      </c>
      <c r="G20" s="407"/>
      <c r="H20" s="408"/>
      <c r="I20" s="407">
        <v>600640</v>
      </c>
      <c r="J20" s="409">
        <f>F20/1.16</f>
        <v>-7759.0000000000009</v>
      </c>
      <c r="K20" s="410">
        <f t="shared" si="0"/>
        <v>-1241.4400000000003</v>
      </c>
      <c r="L20" s="252"/>
      <c r="M20" s="252"/>
    </row>
    <row r="21" spans="1:13" ht="15" customHeight="1">
      <c r="A21" s="339" t="s">
        <v>457</v>
      </c>
      <c r="B21" s="445" t="s">
        <v>1205</v>
      </c>
      <c r="C21" s="446">
        <v>1241.2</v>
      </c>
      <c r="D21" s="339" t="s">
        <v>1365</v>
      </c>
      <c r="E21" s="250"/>
      <c r="F21" s="275"/>
      <c r="G21" s="240"/>
      <c r="H21" s="241"/>
      <c r="I21" s="240"/>
      <c r="J21" s="243"/>
      <c r="K21" s="251"/>
      <c r="L21" s="252"/>
      <c r="M21" s="252"/>
    </row>
    <row r="22" spans="1:13" ht="15" customHeight="1">
      <c r="A22" s="339" t="s">
        <v>136</v>
      </c>
      <c r="B22" s="445" t="s">
        <v>1208</v>
      </c>
      <c r="C22" s="446">
        <v>1241.2</v>
      </c>
      <c r="D22" s="339" t="s">
        <v>1365</v>
      </c>
      <c r="E22" s="250"/>
      <c r="F22" s="275"/>
      <c r="G22" s="240"/>
      <c r="H22" s="241"/>
      <c r="I22" s="240"/>
      <c r="J22" s="243"/>
      <c r="K22" s="251"/>
      <c r="L22" s="252"/>
      <c r="M22" s="252"/>
    </row>
    <row r="23" spans="1:13" ht="15" customHeight="1">
      <c r="A23" s="339" t="s">
        <v>242</v>
      </c>
      <c r="B23" s="445" t="s">
        <v>1209</v>
      </c>
      <c r="C23" s="446">
        <v>1241.2</v>
      </c>
      <c r="D23" s="339" t="s">
        <v>1365</v>
      </c>
      <c r="E23" s="250"/>
      <c r="F23" s="275"/>
      <c r="G23" s="240"/>
      <c r="H23" s="241"/>
      <c r="I23" s="240"/>
      <c r="J23" s="243"/>
      <c r="K23" s="251"/>
      <c r="L23" s="252"/>
      <c r="M23" s="252"/>
    </row>
    <row r="24" spans="1:13" ht="15" customHeight="1">
      <c r="A24" s="339" t="s">
        <v>136</v>
      </c>
      <c r="B24" s="445" t="s">
        <v>1211</v>
      </c>
      <c r="C24" s="446">
        <v>1241.2</v>
      </c>
      <c r="D24" s="339" t="s">
        <v>1365</v>
      </c>
      <c r="E24" s="250"/>
      <c r="F24" s="275"/>
      <c r="G24" s="240"/>
      <c r="H24" s="241"/>
      <c r="I24" s="240"/>
      <c r="J24" s="243"/>
      <c r="K24" s="251"/>
      <c r="L24" s="252"/>
      <c r="M24" s="252"/>
    </row>
    <row r="25" spans="1:13" ht="15" customHeight="1">
      <c r="A25" s="339" t="s">
        <v>457</v>
      </c>
      <c r="B25" s="445" t="s">
        <v>1212</v>
      </c>
      <c r="C25" s="446">
        <v>1241.2</v>
      </c>
      <c r="D25" s="339" t="s">
        <v>1365</v>
      </c>
      <c r="E25" s="250"/>
      <c r="F25" s="275"/>
      <c r="G25" s="240"/>
      <c r="H25" s="241"/>
      <c r="I25" s="240"/>
      <c r="J25" s="243"/>
      <c r="K25" s="251"/>
      <c r="L25" s="252"/>
      <c r="M25" s="252"/>
    </row>
    <row r="26" spans="1:13" ht="15" customHeight="1">
      <c r="A26" s="339" t="s">
        <v>136</v>
      </c>
      <c r="B26" s="445" t="s">
        <v>1214</v>
      </c>
      <c r="C26" s="446">
        <v>1241.2</v>
      </c>
      <c r="D26" s="339" t="s">
        <v>1365</v>
      </c>
      <c r="E26" s="250"/>
      <c r="F26" s="275"/>
      <c r="G26" s="240"/>
      <c r="H26" s="241"/>
      <c r="I26" s="240"/>
      <c r="J26" s="243"/>
      <c r="K26" s="251"/>
      <c r="L26" s="252"/>
      <c r="M26" s="252"/>
    </row>
    <row r="27" spans="1:13" ht="15" customHeight="1">
      <c r="A27" s="339" t="s">
        <v>136</v>
      </c>
      <c r="B27" s="445" t="s">
        <v>1215</v>
      </c>
      <c r="C27" s="446">
        <v>1241.2</v>
      </c>
      <c r="D27" s="339" t="s">
        <v>1365</v>
      </c>
      <c r="E27" s="269"/>
      <c r="F27" s="237"/>
      <c r="G27" s="240"/>
      <c r="H27" s="241"/>
      <c r="I27" s="240"/>
      <c r="J27" s="243"/>
      <c r="K27" s="251"/>
      <c r="L27" s="252"/>
      <c r="M27" s="252"/>
    </row>
    <row r="28" spans="1:13" ht="15" customHeight="1">
      <c r="A28" s="339" t="s">
        <v>1296</v>
      </c>
      <c r="B28" s="445" t="s">
        <v>1216</v>
      </c>
      <c r="C28" s="446">
        <v>1241.2</v>
      </c>
      <c r="D28" s="339" t="s">
        <v>1365</v>
      </c>
      <c r="E28" s="269"/>
      <c r="F28" s="237"/>
      <c r="G28" s="240"/>
      <c r="H28" s="241"/>
      <c r="I28" s="240"/>
      <c r="J28" s="243"/>
      <c r="K28" s="251"/>
      <c r="L28" s="252"/>
      <c r="M28" s="252"/>
    </row>
    <row r="29" spans="1:13" ht="15" customHeight="1">
      <c r="A29" s="339" t="s">
        <v>136</v>
      </c>
      <c r="B29" s="445" t="s">
        <v>1217</v>
      </c>
      <c r="C29" s="446">
        <v>1241.2</v>
      </c>
      <c r="D29" s="339" t="s">
        <v>1365</v>
      </c>
      <c r="E29" s="269">
        <f>SUM(C21:C29)</f>
        <v>11170.800000000001</v>
      </c>
      <c r="F29" s="237"/>
      <c r="G29" s="240"/>
      <c r="H29" s="241"/>
      <c r="I29" s="240">
        <v>803001</v>
      </c>
      <c r="J29" s="243">
        <f>E29/1.16</f>
        <v>9630.0000000000018</v>
      </c>
      <c r="K29" s="251">
        <f>J29*0.16</f>
        <v>1540.8000000000004</v>
      </c>
      <c r="L29" s="252"/>
      <c r="M29" s="252"/>
    </row>
    <row r="30" spans="1:13" ht="15" customHeight="1">
      <c r="A30" s="339" t="s">
        <v>141</v>
      </c>
      <c r="B30" t="s">
        <v>99</v>
      </c>
      <c r="C30" s="353">
        <v>8100.28</v>
      </c>
      <c r="D30" s="339" t="s">
        <v>1365</v>
      </c>
      <c r="E30" s="269">
        <f>SUM(C30:D30)</f>
        <v>8100.28</v>
      </c>
      <c r="F30" s="237"/>
      <c r="G30" s="240"/>
      <c r="H30" s="241"/>
      <c r="I30" s="240">
        <v>600684</v>
      </c>
      <c r="J30" s="243">
        <f>E30/1.16</f>
        <v>6983</v>
      </c>
      <c r="K30" s="251">
        <f>J30*0.16</f>
        <v>1117.28</v>
      </c>
      <c r="L30" s="252"/>
      <c r="M30" s="252"/>
    </row>
    <row r="31" spans="1:13" ht="15" customHeight="1">
      <c r="A31" s="339" t="s">
        <v>136</v>
      </c>
      <c r="B31" t="s">
        <v>525</v>
      </c>
      <c r="C31" s="353">
        <v>9000.44</v>
      </c>
      <c r="D31" s="339" t="s">
        <v>1365</v>
      </c>
      <c r="E31" s="269"/>
      <c r="F31" s="275"/>
      <c r="G31" s="240"/>
      <c r="H31" s="241"/>
      <c r="I31" s="240"/>
      <c r="J31" s="243"/>
      <c r="K31" s="251"/>
      <c r="L31" s="252"/>
      <c r="M31" s="252"/>
    </row>
    <row r="32" spans="1:13" ht="15" customHeight="1">
      <c r="A32" s="339" t="s">
        <v>136</v>
      </c>
      <c r="B32" t="s">
        <v>937</v>
      </c>
      <c r="C32" s="353">
        <v>9000.44</v>
      </c>
      <c r="D32" s="339" t="s">
        <v>1365</v>
      </c>
      <c r="E32" s="269"/>
      <c r="F32" s="237"/>
      <c r="G32" s="240"/>
      <c r="H32" s="241"/>
      <c r="I32" s="240"/>
      <c r="J32" s="243"/>
      <c r="K32" s="251"/>
      <c r="L32" s="252"/>
      <c r="M32" s="252"/>
    </row>
    <row r="33" spans="1:13" ht="15" customHeight="1">
      <c r="A33" s="339" t="s">
        <v>136</v>
      </c>
      <c r="B33" t="s">
        <v>1210</v>
      </c>
      <c r="C33" s="353">
        <v>9000.44</v>
      </c>
      <c r="D33" s="339" t="s">
        <v>1365</v>
      </c>
      <c r="E33" s="269"/>
      <c r="F33" s="275"/>
      <c r="G33" s="240"/>
      <c r="H33" s="241"/>
      <c r="I33" s="240"/>
      <c r="J33" s="243"/>
      <c r="K33" s="251"/>
      <c r="L33" s="252"/>
      <c r="M33" s="252"/>
    </row>
    <row r="34" spans="1:13" ht="15" customHeight="1">
      <c r="A34" s="339" t="s">
        <v>136</v>
      </c>
      <c r="B34" t="s">
        <v>627</v>
      </c>
      <c r="C34" s="353">
        <v>9000.44</v>
      </c>
      <c r="D34" s="339" t="s">
        <v>1365</v>
      </c>
      <c r="E34" s="250"/>
      <c r="F34" s="275"/>
      <c r="G34" s="240"/>
      <c r="H34" s="241"/>
      <c r="I34" s="240"/>
      <c r="J34" s="243"/>
      <c r="K34" s="251"/>
      <c r="L34" s="252"/>
      <c r="M34" s="252"/>
    </row>
    <row r="35" spans="1:13" ht="15" customHeight="1">
      <c r="A35" s="339" t="s">
        <v>136</v>
      </c>
      <c r="B35" t="s">
        <v>1213</v>
      </c>
      <c r="C35" s="353">
        <v>9000.44</v>
      </c>
      <c r="D35" s="339" t="s">
        <v>1365</v>
      </c>
      <c r="E35" s="250"/>
      <c r="F35" s="275"/>
      <c r="G35" s="240"/>
      <c r="H35" s="241"/>
      <c r="I35" s="240"/>
      <c r="J35" s="243"/>
      <c r="K35" s="251"/>
      <c r="L35" s="252"/>
      <c r="M35" s="252"/>
    </row>
    <row r="36" spans="1:13" ht="15" customHeight="1">
      <c r="A36" s="339" t="s">
        <v>136</v>
      </c>
      <c r="B36" s="453" t="s">
        <v>1090</v>
      </c>
      <c r="C36" s="382">
        <v>9000.44</v>
      </c>
      <c r="D36" s="339" t="s">
        <v>1365</v>
      </c>
      <c r="E36" s="250"/>
      <c r="F36" s="275"/>
      <c r="G36" s="240"/>
      <c r="H36" s="241"/>
      <c r="I36" s="240"/>
      <c r="J36" s="243"/>
      <c r="K36" s="251"/>
      <c r="L36" s="252"/>
      <c r="M36" s="252"/>
    </row>
    <row r="37" spans="1:13" ht="15" customHeight="1">
      <c r="A37" s="339" t="s">
        <v>136</v>
      </c>
      <c r="B37" s="453" t="s">
        <v>939</v>
      </c>
      <c r="C37" s="382">
        <v>9000.44</v>
      </c>
      <c r="D37" s="339" t="s">
        <v>1365</v>
      </c>
      <c r="E37" s="250">
        <f>SUM(C31:C37)</f>
        <v>63003.080000000009</v>
      </c>
      <c r="F37" s="237"/>
      <c r="G37" s="240"/>
      <c r="H37" s="241"/>
      <c r="I37" s="240">
        <v>600640</v>
      </c>
      <c r="J37" s="243">
        <f>E37/1.16</f>
        <v>54313.000000000015</v>
      </c>
      <c r="K37" s="251">
        <f>J37*0.16</f>
        <v>8690.0800000000017</v>
      </c>
      <c r="L37" s="252"/>
      <c r="M37" s="252"/>
    </row>
    <row r="38" spans="1:13" ht="15" customHeight="1" thickBot="1">
      <c r="A38" s="362" t="s">
        <v>1364</v>
      </c>
      <c r="B38" s="416" t="s">
        <v>1206</v>
      </c>
      <c r="C38" s="363">
        <v>40660.32</v>
      </c>
      <c r="D38" s="362" t="s">
        <v>1365</v>
      </c>
      <c r="E38" s="270">
        <f>SUM(C38)</f>
        <v>40660.32</v>
      </c>
      <c r="F38" s="257">
        <f>SUM(E21:E38)</f>
        <v>122934.48000000001</v>
      </c>
      <c r="G38" s="258"/>
      <c r="H38" s="259"/>
      <c r="I38" s="258">
        <v>600633</v>
      </c>
      <c r="J38" s="260">
        <f>E38/1.16</f>
        <v>35052</v>
      </c>
      <c r="K38" s="261">
        <f>J38*0.16</f>
        <v>5608.32</v>
      </c>
      <c r="L38" s="252"/>
      <c r="M38" s="252"/>
    </row>
    <row r="39" spans="1:13" ht="15" customHeight="1">
      <c r="A39" s="339" t="s">
        <v>136</v>
      </c>
      <c r="B39" s="445" t="s">
        <v>1218</v>
      </c>
      <c r="C39" s="446">
        <v>1241.2</v>
      </c>
      <c r="D39" s="339" t="s">
        <v>1367</v>
      </c>
      <c r="E39" s="269"/>
      <c r="F39" s="275"/>
      <c r="G39" s="240"/>
      <c r="H39" s="241"/>
      <c r="I39" s="240"/>
      <c r="J39" s="243"/>
      <c r="K39" s="251"/>
      <c r="L39" s="252"/>
      <c r="M39" s="252"/>
    </row>
    <row r="40" spans="1:13" ht="15" customHeight="1">
      <c r="A40" s="339" t="s">
        <v>298</v>
      </c>
      <c r="B40" s="445" t="s">
        <v>1220</v>
      </c>
      <c r="C40" s="446">
        <v>1241.2</v>
      </c>
      <c r="D40" s="339" t="s">
        <v>1367</v>
      </c>
      <c r="E40" s="269"/>
      <c r="F40" s="275"/>
      <c r="G40" s="240"/>
      <c r="H40" s="241"/>
      <c r="I40" s="240"/>
      <c r="J40" s="243"/>
      <c r="K40" s="251"/>
      <c r="L40" s="252"/>
      <c r="M40" s="252"/>
    </row>
    <row r="41" spans="1:13" ht="15" customHeight="1">
      <c r="A41" s="339" t="s">
        <v>136</v>
      </c>
      <c r="B41" s="445" t="s">
        <v>1223</v>
      </c>
      <c r="C41" s="446">
        <v>1241.2</v>
      </c>
      <c r="D41" s="339" t="s">
        <v>1367</v>
      </c>
      <c r="E41" s="269"/>
      <c r="F41" s="275"/>
      <c r="G41" s="240"/>
      <c r="H41" s="241"/>
      <c r="I41" s="240"/>
      <c r="J41" s="243"/>
      <c r="K41" s="251"/>
      <c r="L41" s="252"/>
      <c r="M41" s="252"/>
    </row>
    <row r="42" spans="1:13" ht="15" customHeight="1">
      <c r="A42" s="339" t="s">
        <v>134</v>
      </c>
      <c r="B42" s="445" t="s">
        <v>1224</v>
      </c>
      <c r="C42" s="446">
        <v>1241.2</v>
      </c>
      <c r="D42" s="339" t="s">
        <v>1367</v>
      </c>
      <c r="E42" s="269"/>
      <c r="F42" s="237"/>
      <c r="G42" s="240"/>
      <c r="H42" s="241"/>
      <c r="I42" s="240"/>
      <c r="J42" s="243"/>
      <c r="K42" s="251"/>
      <c r="L42" s="252"/>
      <c r="M42" s="252"/>
    </row>
    <row r="43" spans="1:13" ht="15" customHeight="1">
      <c r="A43" s="339" t="s">
        <v>136</v>
      </c>
      <c r="B43" s="445" t="s">
        <v>1225</v>
      </c>
      <c r="C43" s="446">
        <v>1241.2</v>
      </c>
      <c r="D43" s="339" t="s">
        <v>1367</v>
      </c>
      <c r="E43" s="269"/>
      <c r="F43" s="237"/>
      <c r="G43" s="240"/>
      <c r="H43" s="241"/>
      <c r="I43" s="240"/>
      <c r="J43" s="243"/>
      <c r="K43" s="251"/>
      <c r="L43" s="252"/>
      <c r="M43" s="252"/>
    </row>
    <row r="44" spans="1:13" ht="15" customHeight="1">
      <c r="A44" s="339" t="s">
        <v>136</v>
      </c>
      <c r="B44" s="445" t="s">
        <v>1226</v>
      </c>
      <c r="C44" s="446">
        <v>1241.2</v>
      </c>
      <c r="D44" s="339" t="s">
        <v>1367</v>
      </c>
      <c r="E44" s="269"/>
      <c r="F44" s="237"/>
      <c r="G44" s="240"/>
      <c r="H44" s="241"/>
      <c r="I44" s="240"/>
      <c r="J44" s="243"/>
      <c r="K44" s="251"/>
      <c r="L44" s="252"/>
      <c r="M44" s="252"/>
    </row>
    <row r="45" spans="1:13" ht="15" customHeight="1">
      <c r="A45" s="339" t="s">
        <v>136</v>
      </c>
      <c r="B45" s="445" t="s">
        <v>1227</v>
      </c>
      <c r="C45" s="446">
        <v>1241.2</v>
      </c>
      <c r="D45" s="339" t="s">
        <v>1367</v>
      </c>
      <c r="E45" s="269"/>
      <c r="F45" s="237"/>
      <c r="G45" s="240"/>
      <c r="H45" s="241"/>
      <c r="I45" s="240"/>
      <c r="J45" s="243"/>
      <c r="K45" s="251"/>
      <c r="L45" s="252"/>
      <c r="M45" s="252"/>
    </row>
    <row r="46" spans="1:13" ht="15" customHeight="1">
      <c r="A46" s="339" t="s">
        <v>136</v>
      </c>
      <c r="B46" s="445" t="s">
        <v>1228</v>
      </c>
      <c r="C46" s="446">
        <v>1241.2</v>
      </c>
      <c r="D46" s="339" t="s">
        <v>1367</v>
      </c>
      <c r="E46" s="269"/>
      <c r="F46" s="237"/>
      <c r="G46" s="240"/>
      <c r="H46" s="241"/>
      <c r="I46" s="240"/>
      <c r="J46" s="243"/>
      <c r="K46" s="251"/>
      <c r="L46" s="252"/>
      <c r="M46" s="252"/>
    </row>
    <row r="47" spans="1:13" ht="15" customHeight="1">
      <c r="A47" s="339" t="s">
        <v>136</v>
      </c>
      <c r="B47" s="445" t="s">
        <v>1229</v>
      </c>
      <c r="C47" s="446">
        <v>1241.2</v>
      </c>
      <c r="D47" s="339" t="s">
        <v>1367</v>
      </c>
      <c r="E47" s="269">
        <f>SUM(C39:C47)</f>
        <v>11170.800000000001</v>
      </c>
      <c r="F47" s="237"/>
      <c r="G47" s="240"/>
      <c r="H47" s="241"/>
      <c r="I47" s="240">
        <v>803001</v>
      </c>
      <c r="J47" s="243">
        <f>E47/1.16</f>
        <v>9630.0000000000018</v>
      </c>
      <c r="K47" s="251">
        <f>J47*0.16</f>
        <v>1540.8000000000004</v>
      </c>
      <c r="L47" s="252"/>
      <c r="M47" s="252"/>
    </row>
    <row r="48" spans="1:13" ht="15" customHeight="1">
      <c r="A48" s="339" t="s">
        <v>134</v>
      </c>
      <c r="B48" t="s">
        <v>1221</v>
      </c>
      <c r="C48" s="353">
        <v>5849.88</v>
      </c>
      <c r="D48" s="339" t="s">
        <v>1367</v>
      </c>
      <c r="E48" s="269"/>
      <c r="F48" s="275"/>
      <c r="G48" s="240"/>
      <c r="H48" s="241"/>
      <c r="I48" s="240"/>
      <c r="J48" s="243"/>
      <c r="K48" s="251"/>
      <c r="L48" s="252"/>
      <c r="M48" s="252"/>
    </row>
    <row r="49" spans="1:13" ht="15" customHeight="1">
      <c r="A49" s="339" t="s">
        <v>134</v>
      </c>
      <c r="B49" t="s">
        <v>1118</v>
      </c>
      <c r="C49" s="353">
        <v>5849.88</v>
      </c>
      <c r="D49" s="339" t="s">
        <v>1367</v>
      </c>
      <c r="E49" s="250">
        <f>SUM(C48:C49)</f>
        <v>11699.76</v>
      </c>
      <c r="F49" s="275"/>
      <c r="G49" s="240"/>
      <c r="H49" s="241"/>
      <c r="I49" s="240">
        <v>600644</v>
      </c>
      <c r="J49" s="243">
        <f>E49/1.16</f>
        <v>10086</v>
      </c>
      <c r="K49" s="251">
        <f>J49*0.16</f>
        <v>1613.76</v>
      </c>
      <c r="L49" s="252"/>
      <c r="M49" s="252"/>
    </row>
    <row r="50" spans="1:13" ht="15" customHeight="1">
      <c r="A50" s="339" t="s">
        <v>141</v>
      </c>
      <c r="B50" t="s">
        <v>1230</v>
      </c>
      <c r="C50" s="353">
        <v>6299.96</v>
      </c>
      <c r="D50" s="339" t="s">
        <v>1367</v>
      </c>
      <c r="E50" s="250">
        <f>SUM(C50)</f>
        <v>6299.96</v>
      </c>
      <c r="F50" s="275"/>
      <c r="G50" s="240"/>
      <c r="H50" s="241"/>
      <c r="I50" s="240">
        <v>600684</v>
      </c>
      <c r="J50" s="243">
        <f>E50/1.16</f>
        <v>5431</v>
      </c>
      <c r="K50" s="251">
        <f>J50*0.16</f>
        <v>868.96</v>
      </c>
      <c r="L50" s="252"/>
      <c r="M50" s="252"/>
    </row>
    <row r="51" spans="1:13" ht="15" customHeight="1">
      <c r="A51" s="339" t="s">
        <v>383</v>
      </c>
      <c r="B51" t="s">
        <v>1222</v>
      </c>
      <c r="C51" s="353">
        <v>8181.48</v>
      </c>
      <c r="D51" s="339" t="s">
        <v>1367</v>
      </c>
      <c r="E51" s="250">
        <f>SUM(C51:D51)</f>
        <v>8181.48</v>
      </c>
      <c r="F51" s="275"/>
      <c r="G51" s="240"/>
      <c r="H51" s="241"/>
      <c r="I51" s="240">
        <v>600606</v>
      </c>
      <c r="J51" s="243">
        <f>E51/1.16</f>
        <v>7053</v>
      </c>
      <c r="K51" s="251">
        <f>J51*0.16</f>
        <v>1128.48</v>
      </c>
      <c r="L51" s="252"/>
      <c r="M51" s="252"/>
    </row>
    <row r="52" spans="1:13" ht="15" customHeight="1">
      <c r="A52" s="339" t="s">
        <v>136</v>
      </c>
      <c r="B52" t="s">
        <v>774</v>
      </c>
      <c r="C52" s="353">
        <v>9000.44</v>
      </c>
      <c r="D52" s="339" t="s">
        <v>1367</v>
      </c>
      <c r="E52" s="250"/>
      <c r="F52" s="275"/>
      <c r="G52" s="240"/>
      <c r="H52" s="241"/>
      <c r="I52" s="240"/>
      <c r="J52" s="243"/>
      <c r="K52" s="251"/>
      <c r="L52" s="252"/>
      <c r="M52" s="252"/>
    </row>
    <row r="53" spans="1:13" ht="15" customHeight="1">
      <c r="A53" s="339" t="s">
        <v>136</v>
      </c>
      <c r="B53" t="s">
        <v>941</v>
      </c>
      <c r="C53" s="353">
        <v>9000.44</v>
      </c>
      <c r="D53" s="339" t="s">
        <v>1367</v>
      </c>
      <c r="E53" s="250"/>
      <c r="F53" s="275"/>
      <c r="G53" s="240"/>
      <c r="H53" s="241"/>
      <c r="I53" s="240"/>
      <c r="J53" s="243"/>
      <c r="K53" s="251"/>
      <c r="L53" s="252"/>
      <c r="M53" s="252"/>
    </row>
    <row r="54" spans="1:13" ht="15" customHeight="1">
      <c r="A54" s="339" t="s">
        <v>136</v>
      </c>
      <c r="B54" t="s">
        <v>1219</v>
      </c>
      <c r="C54" s="353">
        <v>9000.44</v>
      </c>
      <c r="D54" s="339" t="s">
        <v>1367</v>
      </c>
      <c r="E54" s="250"/>
      <c r="F54" s="275"/>
      <c r="G54" s="240"/>
      <c r="H54" s="241"/>
      <c r="I54" s="240"/>
      <c r="J54" s="243"/>
      <c r="K54" s="251"/>
      <c r="L54" s="252"/>
      <c r="M54" s="252"/>
    </row>
    <row r="55" spans="1:13" ht="15" customHeight="1">
      <c r="A55" s="339" t="s">
        <v>136</v>
      </c>
      <c r="B55" t="s">
        <v>62</v>
      </c>
      <c r="C55" s="353">
        <v>9000.44</v>
      </c>
      <c r="D55" s="339" t="s">
        <v>1367</v>
      </c>
      <c r="E55" s="250"/>
      <c r="F55" s="275"/>
      <c r="G55" s="240"/>
      <c r="H55" s="241"/>
      <c r="I55" s="240"/>
      <c r="J55" s="243"/>
      <c r="K55" s="251"/>
      <c r="L55" s="252"/>
      <c r="M55" s="252"/>
    </row>
    <row r="56" spans="1:13" ht="15" customHeight="1">
      <c r="A56" s="339" t="s">
        <v>136</v>
      </c>
      <c r="B56" s="453" t="s">
        <v>1204</v>
      </c>
      <c r="C56" s="382">
        <v>9000.44</v>
      </c>
      <c r="D56" s="339" t="s">
        <v>1367</v>
      </c>
      <c r="E56" s="250"/>
      <c r="F56" s="237"/>
      <c r="G56" s="240"/>
      <c r="H56" s="241"/>
      <c r="I56" s="240"/>
      <c r="J56" s="243"/>
      <c r="K56" s="251"/>
      <c r="L56" s="252"/>
      <c r="M56" s="252"/>
    </row>
    <row r="57" spans="1:13" ht="15" customHeight="1">
      <c r="A57" s="339" t="s">
        <v>136</v>
      </c>
      <c r="B57" s="453" t="s">
        <v>627</v>
      </c>
      <c r="C57" s="382">
        <v>9000.44</v>
      </c>
      <c r="D57" s="339" t="s">
        <v>1367</v>
      </c>
      <c r="E57" s="250"/>
      <c r="F57" s="237"/>
      <c r="G57" s="240"/>
      <c r="H57" s="241"/>
      <c r="I57" s="240"/>
      <c r="J57" s="243"/>
      <c r="K57" s="251"/>
      <c r="L57" s="252"/>
      <c r="M57" s="252"/>
    </row>
    <row r="58" spans="1:13" ht="15" customHeight="1" thickBot="1">
      <c r="A58" s="362" t="s">
        <v>136</v>
      </c>
      <c r="B58" s="416" t="s">
        <v>935</v>
      </c>
      <c r="C58" s="363">
        <v>9000.44</v>
      </c>
      <c r="D58" s="362" t="s">
        <v>1367</v>
      </c>
      <c r="E58" s="256">
        <f>SUM(C52:C58)</f>
        <v>63003.080000000009</v>
      </c>
      <c r="F58" s="257">
        <f>SUM(E42:E58)</f>
        <v>100355.08000000002</v>
      </c>
      <c r="G58" s="258"/>
      <c r="H58" s="259"/>
      <c r="I58" s="258">
        <v>600640</v>
      </c>
      <c r="J58" s="243">
        <f>E58/1.16</f>
        <v>54313.000000000015</v>
      </c>
      <c r="K58" s="251">
        <f>J58*0.16</f>
        <v>8690.0800000000017</v>
      </c>
      <c r="L58" s="252"/>
      <c r="M58" s="252"/>
    </row>
    <row r="59" spans="1:13" ht="15" customHeight="1">
      <c r="A59" s="454" t="s">
        <v>134</v>
      </c>
      <c r="B59" s="455" t="s">
        <v>1201</v>
      </c>
      <c r="C59" s="456">
        <v>5849.88</v>
      </c>
      <c r="D59" s="454" t="s">
        <v>1368</v>
      </c>
      <c r="E59" s="457"/>
      <c r="F59" s="458"/>
      <c r="G59" s="417"/>
      <c r="H59" s="459"/>
      <c r="I59" s="417"/>
      <c r="J59" s="271"/>
      <c r="K59" s="272"/>
      <c r="L59" s="252"/>
      <c r="M59" s="252"/>
    </row>
    <row r="60" spans="1:13" ht="15" customHeight="1" thickBot="1">
      <c r="A60" s="362" t="s">
        <v>134</v>
      </c>
      <c r="B60" s="416" t="s">
        <v>813</v>
      </c>
      <c r="C60" s="363">
        <v>5849.88</v>
      </c>
      <c r="D60" s="362" t="s">
        <v>1368</v>
      </c>
      <c r="E60" s="270"/>
      <c r="F60" s="257">
        <f>SUM(C59:C60)</f>
        <v>11699.76</v>
      </c>
      <c r="G60" s="258"/>
      <c r="H60" s="259"/>
      <c r="I60" s="258">
        <v>600644</v>
      </c>
      <c r="J60" s="260">
        <f>F60/1.16</f>
        <v>10086</v>
      </c>
      <c r="K60" s="261">
        <f>J60*0.16</f>
        <v>1613.76</v>
      </c>
      <c r="L60" s="252"/>
      <c r="M60" s="252"/>
    </row>
    <row r="61" spans="1:13" ht="15" customHeight="1">
      <c r="A61" s="339" t="s">
        <v>136</v>
      </c>
      <c r="B61" s="445" t="s">
        <v>1231</v>
      </c>
      <c r="C61" s="446">
        <v>1241.2</v>
      </c>
      <c r="D61" s="339" t="s">
        <v>1370</v>
      </c>
      <c r="E61" s="269"/>
      <c r="F61" s="237"/>
      <c r="G61" s="240"/>
      <c r="H61" s="241"/>
      <c r="I61" s="240"/>
      <c r="J61" s="243"/>
      <c r="K61" s="251"/>
      <c r="L61" s="252"/>
      <c r="M61" s="252"/>
    </row>
    <row r="62" spans="1:13" ht="15" customHeight="1">
      <c r="A62" s="339" t="s">
        <v>136</v>
      </c>
      <c r="B62" s="445" t="s">
        <v>1232</v>
      </c>
      <c r="C62" s="446">
        <v>1241.2</v>
      </c>
      <c r="D62" s="339" t="s">
        <v>1370</v>
      </c>
      <c r="E62" s="269"/>
      <c r="F62" s="275"/>
      <c r="G62" s="240"/>
      <c r="H62" s="241"/>
      <c r="I62" s="240"/>
      <c r="J62" s="243"/>
      <c r="K62" s="251"/>
      <c r="L62" s="252"/>
      <c r="M62" s="252"/>
    </row>
    <row r="63" spans="1:13" ht="15" customHeight="1">
      <c r="A63" s="339" t="s">
        <v>457</v>
      </c>
      <c r="B63" s="445" t="s">
        <v>1234</v>
      </c>
      <c r="C63" s="446">
        <v>1241.2</v>
      </c>
      <c r="D63" s="339" t="s">
        <v>1370</v>
      </c>
      <c r="E63" s="269"/>
      <c r="F63" s="237"/>
      <c r="G63" s="240"/>
      <c r="H63" s="241"/>
      <c r="I63" s="240"/>
      <c r="J63" s="243"/>
      <c r="K63" s="251"/>
      <c r="L63" s="252"/>
      <c r="M63" s="252"/>
    </row>
    <row r="64" spans="1:13" ht="15" customHeight="1">
      <c r="A64" s="339" t="s">
        <v>136</v>
      </c>
      <c r="B64" s="445" t="s">
        <v>1235</v>
      </c>
      <c r="C64" s="446">
        <v>1241.2</v>
      </c>
      <c r="D64" s="339" t="s">
        <v>1370</v>
      </c>
      <c r="E64" s="269"/>
      <c r="F64" s="275"/>
      <c r="G64" s="240"/>
      <c r="H64" s="241"/>
      <c r="I64" s="240"/>
      <c r="J64" s="243"/>
      <c r="K64" s="251"/>
      <c r="L64" s="252"/>
      <c r="M64" s="252"/>
    </row>
    <row r="65" spans="1:13" ht="15" customHeight="1">
      <c r="A65" s="339" t="s">
        <v>457</v>
      </c>
      <c r="B65" s="445" t="s">
        <v>1236</v>
      </c>
      <c r="C65" s="446">
        <v>1241.2</v>
      </c>
      <c r="D65" s="339" t="s">
        <v>1370</v>
      </c>
      <c r="E65" s="269"/>
      <c r="F65" s="275"/>
      <c r="G65" s="240"/>
      <c r="H65" s="241"/>
      <c r="I65" s="240"/>
      <c r="J65" s="243"/>
      <c r="K65" s="251"/>
      <c r="L65" s="252"/>
      <c r="M65" s="252"/>
    </row>
    <row r="66" spans="1:13" ht="15" customHeight="1">
      <c r="A66" s="339" t="s">
        <v>136</v>
      </c>
      <c r="B66" s="445" t="s">
        <v>1237</v>
      </c>
      <c r="C66" s="446">
        <v>1241.2</v>
      </c>
      <c r="D66" s="339" t="s">
        <v>1370</v>
      </c>
      <c r="E66" s="269"/>
      <c r="F66" s="275"/>
      <c r="G66" s="240"/>
      <c r="H66" s="241"/>
      <c r="I66" s="240"/>
      <c r="J66" s="243"/>
      <c r="K66" s="251"/>
      <c r="L66" s="252"/>
      <c r="M66" s="252"/>
    </row>
    <row r="67" spans="1:13" ht="15" customHeight="1">
      <c r="A67" s="339" t="s">
        <v>136</v>
      </c>
      <c r="B67" s="445" t="s">
        <v>1238</v>
      </c>
      <c r="C67" s="446">
        <v>1241.2</v>
      </c>
      <c r="D67" s="339" t="s">
        <v>1370</v>
      </c>
      <c r="E67" s="250"/>
      <c r="F67" s="275"/>
      <c r="G67" s="240"/>
      <c r="H67" s="241"/>
      <c r="I67" s="240"/>
      <c r="J67" s="243"/>
      <c r="K67" s="251"/>
      <c r="L67" s="252"/>
      <c r="M67" s="252"/>
    </row>
    <row r="68" spans="1:13" ht="15" customHeight="1">
      <c r="A68" s="339" t="s">
        <v>136</v>
      </c>
      <c r="B68" s="445" t="s">
        <v>1240</v>
      </c>
      <c r="C68" s="446">
        <v>1241.2</v>
      </c>
      <c r="D68" s="339" t="s">
        <v>1370</v>
      </c>
      <c r="E68" s="250"/>
      <c r="F68" s="275"/>
      <c r="G68" s="240"/>
      <c r="H68" s="241"/>
      <c r="I68" s="240"/>
      <c r="J68" s="243"/>
      <c r="K68" s="251"/>
      <c r="L68" s="252"/>
      <c r="M68" s="252"/>
    </row>
    <row r="69" spans="1:13" ht="15" customHeight="1">
      <c r="A69" s="339" t="s">
        <v>136</v>
      </c>
      <c r="B69" s="445" t="s">
        <v>1241</v>
      </c>
      <c r="C69" s="446">
        <v>1241.2</v>
      </c>
      <c r="D69" s="339" t="s">
        <v>1370</v>
      </c>
      <c r="E69" s="250"/>
      <c r="F69" s="275"/>
      <c r="G69" s="240"/>
      <c r="H69" s="241"/>
      <c r="I69" s="240"/>
      <c r="J69" s="243"/>
      <c r="K69" s="251"/>
      <c r="L69" s="252"/>
      <c r="M69" s="252"/>
    </row>
    <row r="70" spans="1:13" ht="15" customHeight="1">
      <c r="A70" s="339" t="s">
        <v>136</v>
      </c>
      <c r="B70" s="445" t="s">
        <v>1242</v>
      </c>
      <c r="C70" s="446">
        <v>1241.2</v>
      </c>
      <c r="D70" s="339" t="s">
        <v>1370</v>
      </c>
      <c r="E70" s="250"/>
      <c r="F70" s="275"/>
      <c r="G70" s="240"/>
      <c r="H70" s="241"/>
      <c r="I70" s="240"/>
      <c r="J70" s="243"/>
      <c r="K70" s="251"/>
      <c r="L70" s="252"/>
      <c r="M70" s="252"/>
    </row>
    <row r="71" spans="1:13" ht="15" customHeight="1">
      <c r="A71" s="339" t="s">
        <v>136</v>
      </c>
      <c r="B71" s="445" t="s">
        <v>1243</v>
      </c>
      <c r="C71" s="446">
        <v>1241.2</v>
      </c>
      <c r="D71" s="339" t="s">
        <v>1370</v>
      </c>
      <c r="E71" s="250"/>
      <c r="F71" s="275"/>
      <c r="G71" s="240"/>
      <c r="H71" s="241"/>
      <c r="I71" s="240"/>
      <c r="J71" s="243"/>
      <c r="K71" s="251"/>
      <c r="L71" s="252"/>
      <c r="M71" s="252"/>
    </row>
    <row r="72" spans="1:13" ht="15" customHeight="1">
      <c r="A72" s="339" t="s">
        <v>136</v>
      </c>
      <c r="B72" s="445" t="s">
        <v>1244</v>
      </c>
      <c r="C72" s="446">
        <v>1241.2</v>
      </c>
      <c r="D72" s="339" t="s">
        <v>1370</v>
      </c>
      <c r="E72" s="250"/>
      <c r="F72" s="275"/>
      <c r="G72" s="240"/>
      <c r="H72" s="241"/>
      <c r="I72" s="240"/>
      <c r="J72" s="243"/>
      <c r="K72" s="251"/>
      <c r="L72" s="252"/>
      <c r="M72" s="252"/>
    </row>
    <row r="73" spans="1:13" ht="15" customHeight="1">
      <c r="A73" s="339" t="s">
        <v>136</v>
      </c>
      <c r="B73" s="445" t="s">
        <v>1245</v>
      </c>
      <c r="C73" s="446">
        <v>1241.2</v>
      </c>
      <c r="D73" s="339" t="s">
        <v>1370</v>
      </c>
      <c r="E73" s="250"/>
      <c r="F73" s="275"/>
      <c r="G73" s="240"/>
      <c r="H73" s="241"/>
      <c r="I73" s="240"/>
      <c r="J73" s="243"/>
      <c r="K73" s="251"/>
      <c r="L73" s="252"/>
      <c r="M73" s="252"/>
    </row>
    <row r="74" spans="1:13" ht="15" customHeight="1">
      <c r="A74" s="339" t="s">
        <v>136</v>
      </c>
      <c r="B74" s="445" t="s">
        <v>1247</v>
      </c>
      <c r="C74" s="446">
        <v>1241.2</v>
      </c>
      <c r="D74" s="339" t="s">
        <v>1370</v>
      </c>
      <c r="E74" s="250"/>
      <c r="F74" s="275"/>
      <c r="G74" s="240"/>
      <c r="H74" s="241"/>
      <c r="I74" s="240"/>
      <c r="J74" s="243"/>
      <c r="K74" s="251"/>
      <c r="L74" s="252"/>
      <c r="M74" s="252"/>
    </row>
    <row r="75" spans="1:13" ht="15" customHeight="1">
      <c r="A75" s="339" t="s">
        <v>136</v>
      </c>
      <c r="B75" s="445" t="s">
        <v>1248</v>
      </c>
      <c r="C75" s="446">
        <v>1241.2</v>
      </c>
      <c r="D75" s="339" t="s">
        <v>1370</v>
      </c>
      <c r="E75" s="250"/>
      <c r="F75" s="275"/>
      <c r="G75" s="240"/>
      <c r="H75" s="241"/>
      <c r="I75" s="240"/>
      <c r="J75" s="243"/>
      <c r="K75" s="251"/>
      <c r="L75" s="252"/>
      <c r="M75" s="252"/>
    </row>
    <row r="76" spans="1:13" ht="15" customHeight="1">
      <c r="A76" s="339" t="s">
        <v>136</v>
      </c>
      <c r="B76" s="445" t="s">
        <v>1249</v>
      </c>
      <c r="C76" s="446">
        <v>1241.2</v>
      </c>
      <c r="D76" s="339" t="s">
        <v>1370</v>
      </c>
      <c r="E76" s="250"/>
      <c r="F76" s="275"/>
      <c r="G76" s="240"/>
      <c r="H76" s="241"/>
      <c r="I76" s="240"/>
      <c r="J76" s="243"/>
      <c r="K76" s="251"/>
      <c r="L76" s="252"/>
      <c r="M76" s="252"/>
    </row>
    <row r="77" spans="1:13" ht="15" customHeight="1">
      <c r="A77" s="339" t="s">
        <v>298</v>
      </c>
      <c r="B77" s="445" t="s">
        <v>1250</v>
      </c>
      <c r="C77" s="446">
        <v>1241.2</v>
      </c>
      <c r="D77" s="339" t="s">
        <v>1370</v>
      </c>
      <c r="E77" s="250">
        <f>SUM(C61:C77)</f>
        <v>21100.400000000005</v>
      </c>
      <c r="F77" s="275"/>
      <c r="G77" s="240"/>
      <c r="H77" s="241"/>
      <c r="I77" s="240">
        <v>803001</v>
      </c>
      <c r="J77" s="243">
        <f>E77/1.16</f>
        <v>18190.000000000007</v>
      </c>
      <c r="K77" s="251">
        <f>J77*0.16</f>
        <v>2910.400000000001</v>
      </c>
      <c r="L77" s="252"/>
      <c r="M77" s="252"/>
    </row>
    <row r="78" spans="1:13" ht="15" customHeight="1">
      <c r="A78" s="339" t="s">
        <v>136</v>
      </c>
      <c r="B78" t="s">
        <v>82</v>
      </c>
      <c r="C78" s="353">
        <v>9000.44</v>
      </c>
      <c r="D78" s="339" t="s">
        <v>1370</v>
      </c>
      <c r="E78" s="250">
        <f>SUM(C78:D78)</f>
        <v>9000.44</v>
      </c>
      <c r="F78" s="275"/>
      <c r="G78" s="240"/>
      <c r="H78" s="241"/>
      <c r="I78" s="240">
        <v>600640</v>
      </c>
      <c r="J78" s="243">
        <f t="shared" ref="J78:J97" si="1">E78/1.16</f>
        <v>7759.0000000000009</v>
      </c>
      <c r="K78" s="251">
        <f t="shared" ref="K78:K97" si="2">J78*0.16</f>
        <v>1241.4400000000003</v>
      </c>
      <c r="L78" s="252"/>
      <c r="M78" s="252"/>
    </row>
    <row r="79" spans="1:13" ht="15" customHeight="1">
      <c r="A79" s="339" t="s">
        <v>134</v>
      </c>
      <c r="B79" s="453" t="s">
        <v>1203</v>
      </c>
      <c r="C79" s="382">
        <v>11999.04</v>
      </c>
      <c r="D79" s="339" t="s">
        <v>1370</v>
      </c>
      <c r="E79" s="250">
        <f>SUM(C79:D79)</f>
        <v>11999.04</v>
      </c>
      <c r="F79" s="275"/>
      <c r="G79" s="240"/>
      <c r="H79" s="241"/>
      <c r="I79" s="240">
        <v>600644</v>
      </c>
      <c r="J79" s="243">
        <f t="shared" si="1"/>
        <v>10344.000000000002</v>
      </c>
      <c r="K79" s="251">
        <f t="shared" si="2"/>
        <v>1655.0400000000004</v>
      </c>
      <c r="L79" s="252"/>
      <c r="M79" s="252"/>
    </row>
    <row r="80" spans="1:13" ht="15" customHeight="1" thickBot="1">
      <c r="A80" s="362" t="s">
        <v>383</v>
      </c>
      <c r="B80" s="416" t="s">
        <v>772</v>
      </c>
      <c r="C80" s="363">
        <v>27523.32</v>
      </c>
      <c r="D80" s="362" t="s">
        <v>1370</v>
      </c>
      <c r="E80" s="256">
        <f>SUM(C80)</f>
        <v>27523.32</v>
      </c>
      <c r="F80" s="257">
        <f>SUM(E66:E80)</f>
        <v>69623.200000000012</v>
      </c>
      <c r="G80" s="258"/>
      <c r="H80" s="259"/>
      <c r="I80" s="258">
        <v>600606</v>
      </c>
      <c r="J80" s="260">
        <f t="shared" si="1"/>
        <v>23727</v>
      </c>
      <c r="K80" s="261">
        <f t="shared" si="2"/>
        <v>3796.32</v>
      </c>
      <c r="L80" s="252"/>
      <c r="M80" s="252"/>
    </row>
    <row r="81" spans="1:13" ht="15" customHeight="1">
      <c r="A81" s="339" t="s">
        <v>134</v>
      </c>
      <c r="B81" s="341" t="s">
        <v>677</v>
      </c>
      <c r="C81" s="353">
        <v>5849.88</v>
      </c>
      <c r="D81" s="339" t="s">
        <v>1371</v>
      </c>
      <c r="E81" s="250">
        <f>SUM(C81)</f>
        <v>5849.88</v>
      </c>
      <c r="F81" s="275"/>
      <c r="G81" s="240"/>
      <c r="H81" s="241"/>
      <c r="I81" s="240">
        <v>600644</v>
      </c>
      <c r="J81" s="271">
        <f t="shared" si="1"/>
        <v>5043</v>
      </c>
      <c r="K81" s="272">
        <f t="shared" si="2"/>
        <v>806.88</v>
      </c>
      <c r="L81" s="252"/>
      <c r="M81" s="252"/>
    </row>
    <row r="82" spans="1:13" ht="15" customHeight="1">
      <c r="A82" s="339" t="s">
        <v>136</v>
      </c>
      <c r="B82" s="341" t="s">
        <v>1239</v>
      </c>
      <c r="C82" s="2">
        <v>9000.44</v>
      </c>
      <c r="D82" s="339" t="s">
        <v>1371</v>
      </c>
      <c r="E82" s="250">
        <f>SUM(C82)</f>
        <v>9000.44</v>
      </c>
      <c r="F82" s="275"/>
      <c r="G82" s="240"/>
      <c r="H82" s="241"/>
      <c r="I82" s="240">
        <v>600640</v>
      </c>
      <c r="J82" s="243">
        <f t="shared" si="1"/>
        <v>7759.0000000000009</v>
      </c>
      <c r="K82" s="251">
        <f t="shared" si="2"/>
        <v>1241.4400000000003</v>
      </c>
      <c r="L82" s="252"/>
      <c r="M82" s="252"/>
    </row>
    <row r="83" spans="1:13" ht="15" customHeight="1" thickBot="1">
      <c r="A83" s="362" t="s">
        <v>390</v>
      </c>
      <c r="B83" s="415" t="s">
        <v>1246</v>
      </c>
      <c r="C83" s="87">
        <v>29991.8</v>
      </c>
      <c r="D83" s="362" t="s">
        <v>1371</v>
      </c>
      <c r="E83" s="256">
        <f>SUM(C83)</f>
        <v>29991.8</v>
      </c>
      <c r="F83" s="257">
        <f>SUM(E81:E83)</f>
        <v>44842.119999999995</v>
      </c>
      <c r="G83" s="258"/>
      <c r="H83" s="259"/>
      <c r="I83" s="258">
        <v>600623</v>
      </c>
      <c r="J83" s="260">
        <f t="shared" si="1"/>
        <v>25855</v>
      </c>
      <c r="K83" s="261">
        <f t="shared" si="2"/>
        <v>4136.8</v>
      </c>
      <c r="L83" s="252"/>
      <c r="M83" s="252"/>
    </row>
    <row r="84" spans="1:13" ht="15" customHeight="1">
      <c r="A84" s="339" t="s">
        <v>136</v>
      </c>
      <c r="B84" s="445" t="s">
        <v>1257</v>
      </c>
      <c r="C84" s="446">
        <v>1241.2</v>
      </c>
      <c r="D84" s="339" t="s">
        <v>1373</v>
      </c>
      <c r="E84" s="250"/>
      <c r="F84" s="275"/>
      <c r="G84" s="240"/>
      <c r="H84" s="241"/>
      <c r="I84" s="240"/>
      <c r="J84" s="243"/>
      <c r="K84" s="251"/>
      <c r="L84" s="252"/>
      <c r="M84" s="252"/>
    </row>
    <row r="85" spans="1:13" ht="15" customHeight="1">
      <c r="A85" s="339" t="s">
        <v>457</v>
      </c>
      <c r="B85" s="445" t="s">
        <v>1258</v>
      </c>
      <c r="C85" s="446">
        <v>1241.2</v>
      </c>
      <c r="D85" s="339" t="s">
        <v>1373</v>
      </c>
      <c r="E85" s="250"/>
      <c r="F85" s="275"/>
      <c r="G85" s="240"/>
      <c r="H85" s="241"/>
      <c r="I85" s="240"/>
      <c r="J85" s="243"/>
      <c r="K85" s="251"/>
      <c r="L85" s="252"/>
      <c r="M85" s="252"/>
    </row>
    <row r="86" spans="1:13" ht="15" customHeight="1">
      <c r="A86" s="339" t="s">
        <v>383</v>
      </c>
      <c r="B86" s="445" t="s">
        <v>1259</v>
      </c>
      <c r="C86" s="446">
        <v>1241.2</v>
      </c>
      <c r="D86" s="339" t="s">
        <v>1373</v>
      </c>
      <c r="E86" s="250"/>
      <c r="F86" s="275"/>
      <c r="G86" s="240"/>
      <c r="H86" s="241"/>
      <c r="I86" s="240"/>
      <c r="J86" s="243"/>
      <c r="K86" s="251"/>
      <c r="L86" s="252"/>
      <c r="M86" s="252"/>
    </row>
    <row r="87" spans="1:13" ht="15" customHeight="1">
      <c r="A87" s="339" t="s">
        <v>298</v>
      </c>
      <c r="B87" s="445" t="s">
        <v>1260</v>
      </c>
      <c r="C87" s="446">
        <v>1241.2</v>
      </c>
      <c r="D87" s="339" t="s">
        <v>1373</v>
      </c>
      <c r="E87" s="250"/>
      <c r="F87" s="275"/>
      <c r="G87" s="240"/>
      <c r="H87" s="241"/>
      <c r="I87" s="240"/>
      <c r="J87" s="243"/>
      <c r="K87" s="251"/>
      <c r="L87" s="252"/>
      <c r="M87" s="252"/>
    </row>
    <row r="88" spans="1:13" ht="15" customHeight="1">
      <c r="A88" s="339" t="s">
        <v>454</v>
      </c>
      <c r="B88" s="445" t="s">
        <v>1261</v>
      </c>
      <c r="C88" s="446">
        <v>1241.2</v>
      </c>
      <c r="D88" s="339" t="s">
        <v>1373</v>
      </c>
      <c r="E88" s="250">
        <f>SUM(C84:C88)</f>
        <v>6206</v>
      </c>
      <c r="F88" s="275"/>
      <c r="G88" s="240"/>
      <c r="H88" s="241"/>
      <c r="I88" s="240">
        <v>803001</v>
      </c>
      <c r="J88" s="243">
        <f t="shared" si="1"/>
        <v>5350</v>
      </c>
      <c r="K88" s="251">
        <f t="shared" si="2"/>
        <v>856</v>
      </c>
      <c r="L88" s="252"/>
      <c r="M88" s="252"/>
    </row>
    <row r="89" spans="1:13" ht="15" customHeight="1">
      <c r="A89" s="339" t="s">
        <v>134</v>
      </c>
      <c r="B89" t="s">
        <v>1262</v>
      </c>
      <c r="C89" s="353">
        <v>4901</v>
      </c>
      <c r="D89" s="339" t="s">
        <v>1373</v>
      </c>
      <c r="E89" s="250"/>
      <c r="F89" s="275"/>
      <c r="G89" s="240"/>
      <c r="H89" s="241"/>
      <c r="I89" s="240"/>
      <c r="J89" s="243"/>
      <c r="K89" s="251"/>
      <c r="L89" s="252"/>
      <c r="M89" s="252"/>
    </row>
    <row r="90" spans="1:13" ht="15" customHeight="1">
      <c r="A90" s="339" t="s">
        <v>134</v>
      </c>
      <c r="B90" t="s">
        <v>945</v>
      </c>
      <c r="C90" s="353">
        <v>6750.04</v>
      </c>
      <c r="D90" s="339" t="s">
        <v>1373</v>
      </c>
      <c r="E90" s="250"/>
      <c r="F90" s="275"/>
      <c r="G90" s="240"/>
      <c r="H90" s="241"/>
      <c r="I90" s="240"/>
      <c r="J90" s="243"/>
      <c r="K90" s="251"/>
      <c r="L90" s="252"/>
      <c r="M90" s="252"/>
    </row>
    <row r="91" spans="1:13" ht="15" customHeight="1">
      <c r="A91" s="339" t="s">
        <v>134</v>
      </c>
      <c r="B91" t="s">
        <v>1255</v>
      </c>
      <c r="C91" s="353">
        <v>11999.04</v>
      </c>
      <c r="D91" s="339" t="s">
        <v>1373</v>
      </c>
      <c r="E91" s="250">
        <f>SUM(C89:C91)</f>
        <v>23650.080000000002</v>
      </c>
      <c r="F91" s="275"/>
      <c r="G91" s="240"/>
      <c r="H91" s="241"/>
      <c r="I91" s="240">
        <v>600644</v>
      </c>
      <c r="J91" s="243">
        <f t="shared" si="1"/>
        <v>20388.000000000004</v>
      </c>
      <c r="K91" s="251">
        <f t="shared" si="2"/>
        <v>3262.0800000000008</v>
      </c>
      <c r="L91" s="252"/>
      <c r="M91" s="252"/>
    </row>
    <row r="92" spans="1:13" ht="15" customHeight="1">
      <c r="A92" s="339" t="s">
        <v>457</v>
      </c>
      <c r="B92" t="s">
        <v>1253</v>
      </c>
      <c r="C92" s="353">
        <v>8855.44</v>
      </c>
      <c r="D92" s="339" t="s">
        <v>1373</v>
      </c>
      <c r="E92" s="250">
        <f>SUM(C92)</f>
        <v>8855.44</v>
      </c>
      <c r="F92" s="275"/>
      <c r="G92" s="240"/>
      <c r="H92" s="241"/>
      <c r="I92" s="240">
        <v>600691</v>
      </c>
      <c r="J92" s="243">
        <f t="shared" si="1"/>
        <v>7634.0000000000009</v>
      </c>
      <c r="K92" s="251">
        <f t="shared" si="2"/>
        <v>1221.4400000000003</v>
      </c>
      <c r="L92" s="252"/>
      <c r="M92" s="252"/>
    </row>
    <row r="93" spans="1:13" ht="15" customHeight="1">
      <c r="A93" s="339" t="s">
        <v>136</v>
      </c>
      <c r="B93" t="s">
        <v>1251</v>
      </c>
      <c r="C93" s="353">
        <v>9000.44</v>
      </c>
      <c r="D93" s="339" t="s">
        <v>1373</v>
      </c>
      <c r="E93" s="250"/>
      <c r="F93" s="275"/>
      <c r="G93" s="240"/>
      <c r="H93" s="241"/>
      <c r="I93" s="240"/>
      <c r="J93" s="243"/>
      <c r="K93" s="251"/>
      <c r="L93" s="252"/>
      <c r="M93" s="252"/>
    </row>
    <row r="94" spans="1:13" ht="15" customHeight="1">
      <c r="A94" s="339" t="s">
        <v>136</v>
      </c>
      <c r="B94" t="s">
        <v>1252</v>
      </c>
      <c r="C94" s="353">
        <v>9000.44</v>
      </c>
      <c r="D94" s="339" t="s">
        <v>1373</v>
      </c>
      <c r="E94" s="250"/>
      <c r="F94" s="275"/>
      <c r="G94" s="240"/>
      <c r="H94" s="241"/>
      <c r="I94" s="240"/>
      <c r="J94" s="243"/>
      <c r="K94" s="251"/>
      <c r="L94" s="252"/>
      <c r="M94" s="252"/>
    </row>
    <row r="95" spans="1:13" ht="15" customHeight="1">
      <c r="A95" s="339" t="s">
        <v>136</v>
      </c>
      <c r="B95" t="s">
        <v>1204</v>
      </c>
      <c r="C95" s="353">
        <v>9000.44</v>
      </c>
      <c r="D95" s="339" t="s">
        <v>1373</v>
      </c>
      <c r="E95" s="250"/>
      <c r="F95" s="275"/>
      <c r="G95" s="240"/>
      <c r="H95" s="241"/>
      <c r="I95" s="240"/>
      <c r="J95" s="243"/>
      <c r="K95" s="251"/>
      <c r="L95" s="252"/>
      <c r="M95" s="252"/>
    </row>
    <row r="96" spans="1:13" ht="15" customHeight="1">
      <c r="A96" s="339" t="s">
        <v>136</v>
      </c>
      <c r="B96" t="s">
        <v>1225</v>
      </c>
      <c r="C96" s="353">
        <v>9000.44</v>
      </c>
      <c r="D96" s="339" t="s">
        <v>1373</v>
      </c>
      <c r="E96" s="250">
        <f>SUM(C93:C96)</f>
        <v>36001.760000000002</v>
      </c>
      <c r="F96" s="275"/>
      <c r="G96" s="240"/>
      <c r="H96" s="241"/>
      <c r="I96" s="240">
        <v>600640</v>
      </c>
      <c r="J96" s="243">
        <f t="shared" si="1"/>
        <v>31036.000000000004</v>
      </c>
      <c r="K96" s="251">
        <f t="shared" si="2"/>
        <v>4965.7600000000011</v>
      </c>
      <c r="L96" s="252"/>
      <c r="M96" s="252"/>
    </row>
    <row r="97" spans="1:13" ht="15" customHeight="1" thickBot="1">
      <c r="A97" s="362" t="s">
        <v>298</v>
      </c>
      <c r="B97" s="416" t="s">
        <v>1081</v>
      </c>
      <c r="C97" s="363">
        <v>17405.8</v>
      </c>
      <c r="D97" s="362" t="s">
        <v>1373</v>
      </c>
      <c r="E97" s="256">
        <f>SUM(C97)</f>
        <v>17405.8</v>
      </c>
      <c r="F97" s="257">
        <f>SUM(E85:E97)</f>
        <v>92119.08</v>
      </c>
      <c r="G97" s="258"/>
      <c r="H97" s="259"/>
      <c r="I97" s="258">
        <v>600638</v>
      </c>
      <c r="J97" s="260">
        <f t="shared" si="1"/>
        <v>15005</v>
      </c>
      <c r="K97" s="261">
        <f t="shared" si="2"/>
        <v>2400.8000000000002</v>
      </c>
      <c r="L97" s="252"/>
      <c r="M97" s="252"/>
    </row>
    <row r="98" spans="1:13" ht="15" customHeight="1">
      <c r="A98" s="339" t="s">
        <v>141</v>
      </c>
      <c r="B98" s="445" t="s">
        <v>1263</v>
      </c>
      <c r="C98" s="446">
        <v>1241.2</v>
      </c>
      <c r="D98" s="339" t="s">
        <v>1375</v>
      </c>
      <c r="E98" s="250"/>
      <c r="F98" s="275"/>
      <c r="G98" s="240"/>
      <c r="H98" s="241"/>
      <c r="I98" s="240"/>
      <c r="J98" s="243"/>
      <c r="K98" s="251"/>
      <c r="L98" s="252"/>
      <c r="M98" s="252"/>
    </row>
    <row r="99" spans="1:13" ht="15" customHeight="1">
      <c r="A99" s="339" t="s">
        <v>141</v>
      </c>
      <c r="B99" s="445" t="s">
        <v>1264</v>
      </c>
      <c r="C99" s="446">
        <v>1241.2</v>
      </c>
      <c r="D99" s="339" t="s">
        <v>1375</v>
      </c>
      <c r="E99" s="250"/>
      <c r="F99" s="275"/>
      <c r="G99" s="240"/>
      <c r="H99" s="241"/>
      <c r="I99" s="240"/>
      <c r="J99" s="243"/>
      <c r="K99" s="251"/>
      <c r="L99" s="252"/>
      <c r="M99" s="252"/>
    </row>
    <row r="100" spans="1:13" ht="15" customHeight="1">
      <c r="A100" s="339" t="s">
        <v>141</v>
      </c>
      <c r="B100" s="445" t="s">
        <v>1265</v>
      </c>
      <c r="C100" s="446">
        <v>1241.2</v>
      </c>
      <c r="D100" s="339" t="s">
        <v>1375</v>
      </c>
      <c r="E100" s="250"/>
      <c r="F100" s="275"/>
      <c r="G100" s="240"/>
      <c r="H100" s="241"/>
      <c r="I100" s="240"/>
      <c r="J100" s="243"/>
      <c r="K100" s="251"/>
      <c r="L100" s="252"/>
      <c r="M100" s="252"/>
    </row>
    <row r="101" spans="1:13" ht="15" customHeight="1">
      <c r="A101" s="339" t="s">
        <v>141</v>
      </c>
      <c r="B101" s="445" t="s">
        <v>1266</v>
      </c>
      <c r="C101" s="446">
        <v>1241.2</v>
      </c>
      <c r="D101" s="339" t="s">
        <v>1375</v>
      </c>
      <c r="E101" s="250"/>
      <c r="F101" s="275"/>
      <c r="G101" s="240"/>
      <c r="H101" s="241"/>
      <c r="I101" s="240"/>
      <c r="J101" s="243"/>
      <c r="K101" s="251"/>
      <c r="L101" s="252"/>
      <c r="M101" s="252"/>
    </row>
    <row r="102" spans="1:13" ht="15" customHeight="1">
      <c r="A102" s="339" t="s">
        <v>141</v>
      </c>
      <c r="B102" s="445" t="s">
        <v>1267</v>
      </c>
      <c r="C102" s="446">
        <v>1241.2</v>
      </c>
      <c r="D102" s="339" t="s">
        <v>1375</v>
      </c>
      <c r="E102" s="250"/>
      <c r="F102" s="275"/>
      <c r="G102" s="240"/>
      <c r="H102" s="241"/>
      <c r="I102" s="240"/>
      <c r="J102" s="243"/>
      <c r="K102" s="251"/>
      <c r="L102" s="252"/>
      <c r="M102" s="252"/>
    </row>
    <row r="103" spans="1:13" ht="15" customHeight="1">
      <c r="A103" s="339" t="s">
        <v>141</v>
      </c>
      <c r="B103" s="445" t="s">
        <v>1268</v>
      </c>
      <c r="C103" s="446">
        <v>1241.2</v>
      </c>
      <c r="D103" s="339" t="s">
        <v>1375</v>
      </c>
      <c r="E103" s="250"/>
      <c r="F103" s="275"/>
      <c r="G103" s="240"/>
      <c r="H103" s="241"/>
      <c r="I103" s="240"/>
      <c r="J103" s="243"/>
      <c r="K103" s="251"/>
      <c r="L103" s="252"/>
      <c r="M103" s="252"/>
    </row>
    <row r="104" spans="1:13" ht="15" customHeight="1">
      <c r="A104" s="339" t="s">
        <v>141</v>
      </c>
      <c r="B104" s="445" t="s">
        <v>1269</v>
      </c>
      <c r="C104" s="446">
        <v>1241.2</v>
      </c>
      <c r="D104" s="339" t="s">
        <v>1375</v>
      </c>
      <c r="E104" s="250"/>
      <c r="F104" s="275"/>
      <c r="G104" s="240"/>
      <c r="H104" s="241"/>
      <c r="I104" s="240"/>
      <c r="J104" s="243"/>
      <c r="K104" s="251"/>
      <c r="L104" s="252"/>
      <c r="M104" s="252"/>
    </row>
    <row r="105" spans="1:13" ht="15" customHeight="1">
      <c r="A105" s="339" t="s">
        <v>298</v>
      </c>
      <c r="B105" s="445" t="s">
        <v>1270</v>
      </c>
      <c r="C105" s="446">
        <v>1241.2</v>
      </c>
      <c r="D105" s="339" t="s">
        <v>1375</v>
      </c>
      <c r="E105" s="250"/>
      <c r="F105" s="275"/>
      <c r="G105" s="240"/>
      <c r="H105" s="241"/>
      <c r="I105" s="240"/>
      <c r="J105" s="243"/>
      <c r="K105" s="251"/>
      <c r="L105" s="252"/>
      <c r="M105" s="252"/>
    </row>
    <row r="106" spans="1:13" ht="15" customHeight="1">
      <c r="A106" s="339" t="s">
        <v>136</v>
      </c>
      <c r="B106" s="445" t="s">
        <v>1271</v>
      </c>
      <c r="C106" s="446">
        <v>1241.2</v>
      </c>
      <c r="D106" s="339" t="s">
        <v>1375</v>
      </c>
      <c r="E106" s="250"/>
      <c r="F106" s="275"/>
      <c r="G106" s="240"/>
      <c r="H106" s="241"/>
      <c r="I106" s="240"/>
      <c r="J106" s="243"/>
      <c r="K106" s="251"/>
      <c r="L106" s="252"/>
      <c r="M106" s="252"/>
    </row>
    <row r="107" spans="1:13" ht="15" customHeight="1">
      <c r="A107" s="339" t="s">
        <v>136</v>
      </c>
      <c r="B107" s="445" t="s">
        <v>1272</v>
      </c>
      <c r="C107" s="446">
        <v>1241.2</v>
      </c>
      <c r="D107" s="339" t="s">
        <v>1375</v>
      </c>
      <c r="E107" s="250"/>
      <c r="F107" s="275"/>
      <c r="G107" s="240"/>
      <c r="H107" s="241"/>
      <c r="I107" s="240"/>
      <c r="J107" s="243"/>
      <c r="K107" s="251"/>
      <c r="L107" s="252"/>
      <c r="M107" s="252"/>
    </row>
    <row r="108" spans="1:13" ht="15" customHeight="1">
      <c r="A108" s="339" t="s">
        <v>136</v>
      </c>
      <c r="B108" s="445" t="s">
        <v>1273</v>
      </c>
      <c r="C108" s="446">
        <v>1241.2</v>
      </c>
      <c r="D108" s="339" t="s">
        <v>1375</v>
      </c>
      <c r="E108" s="250"/>
      <c r="F108" s="275"/>
      <c r="G108" s="240"/>
      <c r="H108" s="241"/>
      <c r="I108" s="240"/>
      <c r="J108" s="243"/>
      <c r="K108" s="251"/>
      <c r="L108" s="252"/>
      <c r="M108" s="252"/>
    </row>
    <row r="109" spans="1:13" ht="15" customHeight="1">
      <c r="A109" s="339" t="s">
        <v>136</v>
      </c>
      <c r="B109" s="445" t="s">
        <v>1274</v>
      </c>
      <c r="C109" s="446">
        <v>1241.2</v>
      </c>
      <c r="D109" s="339" t="s">
        <v>1375</v>
      </c>
      <c r="E109" s="250"/>
      <c r="F109" s="275"/>
      <c r="G109" s="240"/>
      <c r="H109" s="241"/>
      <c r="I109" s="240"/>
      <c r="J109" s="243"/>
      <c r="K109" s="251"/>
      <c r="L109" s="252"/>
      <c r="M109" s="252"/>
    </row>
    <row r="110" spans="1:13" ht="15" customHeight="1">
      <c r="A110" s="339" t="s">
        <v>457</v>
      </c>
      <c r="B110" s="445" t="s">
        <v>1275</v>
      </c>
      <c r="C110" s="446">
        <v>1241.2</v>
      </c>
      <c r="D110" s="339" t="s">
        <v>1375</v>
      </c>
      <c r="E110" s="250"/>
      <c r="F110" s="275"/>
      <c r="G110" s="240"/>
      <c r="H110" s="241"/>
      <c r="I110" s="240"/>
      <c r="J110" s="243"/>
      <c r="K110" s="251"/>
      <c r="L110" s="252"/>
      <c r="M110" s="252"/>
    </row>
    <row r="111" spans="1:13" ht="15" customHeight="1">
      <c r="A111" s="339" t="s">
        <v>136</v>
      </c>
      <c r="B111" s="445" t="s">
        <v>1276</v>
      </c>
      <c r="C111" s="446">
        <v>1241.2</v>
      </c>
      <c r="D111" s="339" t="s">
        <v>1375</v>
      </c>
      <c r="E111" s="250"/>
      <c r="F111" s="275"/>
      <c r="G111" s="240"/>
      <c r="H111" s="241"/>
      <c r="I111" s="240"/>
      <c r="J111" s="243"/>
      <c r="K111" s="251"/>
      <c r="L111" s="252"/>
      <c r="M111" s="252"/>
    </row>
    <row r="112" spans="1:13" ht="15" customHeight="1">
      <c r="A112" s="339" t="s">
        <v>457</v>
      </c>
      <c r="B112" s="445" t="s">
        <v>1277</v>
      </c>
      <c r="C112" s="446">
        <v>1241.2</v>
      </c>
      <c r="D112" s="339" t="s">
        <v>1375</v>
      </c>
      <c r="E112" s="250"/>
      <c r="F112" s="275"/>
      <c r="G112" s="240"/>
      <c r="H112" s="241"/>
      <c r="I112" s="240"/>
      <c r="J112" s="243"/>
      <c r="K112" s="251"/>
      <c r="L112" s="252"/>
      <c r="M112" s="252"/>
    </row>
    <row r="113" spans="1:13" ht="15" customHeight="1">
      <c r="A113" s="339" t="s">
        <v>136</v>
      </c>
      <c r="B113" s="445" t="s">
        <v>1278</v>
      </c>
      <c r="C113" s="446">
        <v>1241.2</v>
      </c>
      <c r="D113" s="339" t="s">
        <v>1375</v>
      </c>
      <c r="E113" s="250"/>
      <c r="F113" s="275"/>
      <c r="G113" s="240"/>
      <c r="H113" s="241"/>
      <c r="I113" s="240"/>
      <c r="J113" s="243"/>
      <c r="K113" s="251"/>
      <c r="L113" s="252"/>
      <c r="M113" s="252"/>
    </row>
    <row r="114" spans="1:13" ht="15" customHeight="1">
      <c r="A114" s="339" t="s">
        <v>136</v>
      </c>
      <c r="B114" s="445" t="s">
        <v>1279</v>
      </c>
      <c r="C114" s="446">
        <v>1241.2</v>
      </c>
      <c r="D114" s="339" t="s">
        <v>1375</v>
      </c>
      <c r="E114" s="250"/>
      <c r="F114" s="275"/>
      <c r="G114" s="240"/>
      <c r="H114" s="241"/>
      <c r="I114" s="240"/>
      <c r="J114" s="243"/>
      <c r="K114" s="251"/>
      <c r="L114" s="252"/>
      <c r="M114" s="252"/>
    </row>
    <row r="115" spans="1:13" ht="15" customHeight="1">
      <c r="A115" s="339" t="s">
        <v>136</v>
      </c>
      <c r="B115" s="445" t="s">
        <v>1280</v>
      </c>
      <c r="C115" s="446">
        <v>1241.2</v>
      </c>
      <c r="D115" s="339" t="s">
        <v>1375</v>
      </c>
      <c r="E115" s="269"/>
      <c r="F115" s="275"/>
      <c r="G115" s="240"/>
      <c r="H115" s="241"/>
      <c r="I115" s="240"/>
      <c r="J115" s="243"/>
      <c r="K115" s="251"/>
      <c r="L115" s="252"/>
      <c r="M115" s="252"/>
    </row>
    <row r="116" spans="1:13" ht="15" customHeight="1">
      <c r="A116" s="339" t="s">
        <v>141</v>
      </c>
      <c r="B116" s="445" t="s">
        <v>1282</v>
      </c>
      <c r="C116" s="446">
        <v>1241.2</v>
      </c>
      <c r="D116" s="339" t="s">
        <v>1375</v>
      </c>
      <c r="E116" s="269"/>
      <c r="F116" s="237"/>
      <c r="G116" s="240"/>
      <c r="H116" s="241"/>
      <c r="I116" s="240"/>
      <c r="J116" s="243"/>
      <c r="K116" s="251"/>
      <c r="L116" s="252"/>
      <c r="M116" s="252"/>
    </row>
    <row r="117" spans="1:13" ht="15" customHeight="1" thickBot="1">
      <c r="A117" s="362" t="s">
        <v>134</v>
      </c>
      <c r="B117" s="460" t="s">
        <v>1283</v>
      </c>
      <c r="C117" s="461">
        <v>1241.2</v>
      </c>
      <c r="D117" s="362" t="s">
        <v>1375</v>
      </c>
      <c r="E117" s="270"/>
      <c r="F117" s="257">
        <f>SUM(C98:C117)</f>
        <v>24824.000000000007</v>
      </c>
      <c r="G117" s="258"/>
      <c r="H117" s="259"/>
      <c r="I117" s="258">
        <v>803001</v>
      </c>
      <c r="J117" s="260">
        <f>F117/1.16</f>
        <v>21400.000000000007</v>
      </c>
      <c r="K117" s="261">
        <f>J117*0.16</f>
        <v>3424.0000000000014</v>
      </c>
      <c r="L117" s="252"/>
      <c r="M117" s="252"/>
    </row>
    <row r="118" spans="1:13" ht="15" customHeight="1">
      <c r="A118" s="339" t="s">
        <v>141</v>
      </c>
      <c r="B118" t="s">
        <v>543</v>
      </c>
      <c r="C118" s="353">
        <v>6299.96</v>
      </c>
      <c r="D118" s="339" t="s">
        <v>1376</v>
      </c>
      <c r="E118" s="269"/>
      <c r="F118" s="237"/>
      <c r="G118" s="240"/>
      <c r="H118" s="241"/>
      <c r="I118" s="240"/>
      <c r="J118" s="243"/>
      <c r="K118" s="251"/>
      <c r="L118" s="252"/>
      <c r="M118" s="252"/>
    </row>
    <row r="119" spans="1:13" ht="15" customHeight="1">
      <c r="A119" s="339" t="s">
        <v>141</v>
      </c>
      <c r="B119" t="s">
        <v>1281</v>
      </c>
      <c r="C119" s="353">
        <v>6299.96</v>
      </c>
      <c r="D119" s="339" t="s">
        <v>1376</v>
      </c>
      <c r="E119" s="269">
        <f>SUM(C118:C119)</f>
        <v>12599.92</v>
      </c>
      <c r="F119" s="237"/>
      <c r="G119" s="240"/>
      <c r="H119" s="241"/>
      <c r="I119" s="240">
        <v>600684</v>
      </c>
      <c r="J119" s="243">
        <f>E119/1.16</f>
        <v>10862</v>
      </c>
      <c r="K119" s="251">
        <f>J119*0.16</f>
        <v>1737.92</v>
      </c>
      <c r="L119" s="252"/>
      <c r="M119" s="252"/>
    </row>
    <row r="120" spans="1:13" ht="15" customHeight="1">
      <c r="A120" s="339" t="s">
        <v>383</v>
      </c>
      <c r="B120" t="s">
        <v>1259</v>
      </c>
      <c r="C120" s="353">
        <v>8181.48</v>
      </c>
      <c r="D120" s="339" t="s">
        <v>1376</v>
      </c>
      <c r="E120" s="269">
        <f>SUM(C120:D120)</f>
        <v>8181.48</v>
      </c>
      <c r="F120" s="237"/>
      <c r="G120" s="240"/>
      <c r="H120" s="241"/>
      <c r="I120" s="240">
        <v>600606</v>
      </c>
      <c r="J120" s="243">
        <f>E120/1.16</f>
        <v>7053</v>
      </c>
      <c r="K120" s="251">
        <f>J120*0.16</f>
        <v>1128.48</v>
      </c>
      <c r="L120" s="252"/>
      <c r="M120" s="252"/>
    </row>
    <row r="121" spans="1:13" ht="15" customHeight="1">
      <c r="A121" s="339" t="s">
        <v>136</v>
      </c>
      <c r="B121" t="s">
        <v>64</v>
      </c>
      <c r="C121" s="353">
        <v>9000.44</v>
      </c>
      <c r="D121" s="339" t="s">
        <v>1376</v>
      </c>
      <c r="E121" s="269"/>
      <c r="F121" s="237"/>
      <c r="G121" s="240"/>
      <c r="H121" s="241"/>
      <c r="I121" s="240"/>
      <c r="J121" s="243"/>
      <c r="K121" s="251"/>
      <c r="L121" s="252"/>
      <c r="M121" s="252"/>
    </row>
    <row r="122" spans="1:13" ht="15" customHeight="1">
      <c r="A122" s="339" t="s">
        <v>136</v>
      </c>
      <c r="B122" t="s">
        <v>1204</v>
      </c>
      <c r="C122" s="353">
        <v>9000.44</v>
      </c>
      <c r="D122" s="339" t="s">
        <v>1376</v>
      </c>
      <c r="E122" s="269">
        <f>SUM(C121:C122)</f>
        <v>18000.88</v>
      </c>
      <c r="F122" s="275"/>
      <c r="G122" s="240"/>
      <c r="H122" s="241"/>
      <c r="I122" s="240">
        <v>600640</v>
      </c>
      <c r="J122" s="243">
        <f>E122/1.16</f>
        <v>15518.000000000002</v>
      </c>
      <c r="K122" s="251">
        <f>J122*0.16</f>
        <v>2482.8800000000006</v>
      </c>
      <c r="L122" s="252"/>
      <c r="M122" s="252"/>
    </row>
    <row r="123" spans="1:13" ht="15" customHeight="1" thickBot="1">
      <c r="A123" s="362" t="s">
        <v>134</v>
      </c>
      <c r="B123" s="416" t="s">
        <v>624</v>
      </c>
      <c r="C123" s="363">
        <v>11699.76</v>
      </c>
      <c r="D123" s="362" t="s">
        <v>1376</v>
      </c>
      <c r="E123" s="270">
        <f>SUM(C123)</f>
        <v>11699.76</v>
      </c>
      <c r="F123" s="257">
        <f>SUM(E118:E123)</f>
        <v>50482.04</v>
      </c>
      <c r="G123" s="258"/>
      <c r="H123" s="259"/>
      <c r="I123" s="258">
        <v>600644</v>
      </c>
      <c r="J123" s="260">
        <f>E123/1.16</f>
        <v>10086</v>
      </c>
      <c r="K123" s="261">
        <f>J123*0.16</f>
        <v>1613.76</v>
      </c>
      <c r="L123" s="252"/>
      <c r="M123" s="252"/>
    </row>
    <row r="124" spans="1:13" ht="15" customHeight="1">
      <c r="A124" s="380"/>
      <c r="B124" s="414"/>
      <c r="C124" s="382"/>
      <c r="D124" s="380"/>
      <c r="E124" s="269"/>
      <c r="F124" s="275"/>
      <c r="G124" s="240"/>
      <c r="H124" s="241"/>
      <c r="I124" s="240"/>
      <c r="J124" s="243"/>
      <c r="K124" s="251"/>
      <c r="L124" s="252"/>
      <c r="M124" s="252"/>
    </row>
    <row r="125" spans="1:13" ht="15" customHeight="1">
      <c r="A125" s="380"/>
      <c r="B125" s="414"/>
      <c r="C125" s="382"/>
      <c r="D125" s="380"/>
      <c r="E125" s="269"/>
      <c r="F125" s="275"/>
      <c r="G125" s="240"/>
      <c r="H125" s="241"/>
      <c r="I125" s="240"/>
      <c r="J125" s="243"/>
      <c r="K125" s="251"/>
      <c r="L125" s="252"/>
      <c r="M125" s="252"/>
    </row>
    <row r="126" spans="1:13" ht="15" customHeight="1">
      <c r="A126" s="448"/>
      <c r="B126" s="448"/>
      <c r="C126" s="449"/>
      <c r="D126" s="380"/>
      <c r="E126" s="269"/>
      <c r="F126" s="275"/>
      <c r="G126" s="240"/>
      <c r="H126" s="241"/>
      <c r="I126" s="240"/>
      <c r="J126" s="243"/>
      <c r="K126" s="251"/>
      <c r="L126" s="252"/>
      <c r="M126" s="252"/>
    </row>
    <row r="127" spans="1:13" ht="15" customHeight="1">
      <c r="A127" s="448"/>
      <c r="B127" s="448"/>
      <c r="C127" s="449"/>
      <c r="D127" s="380"/>
      <c r="E127" s="250"/>
      <c r="F127" s="275"/>
      <c r="G127" s="240"/>
      <c r="H127" s="241"/>
      <c r="I127" s="240"/>
      <c r="J127" s="243"/>
      <c r="K127" s="251"/>
      <c r="L127" s="252"/>
      <c r="M127" s="252"/>
    </row>
    <row r="128" spans="1:13" ht="15" customHeight="1">
      <c r="A128" s="51"/>
      <c r="B128" s="51"/>
      <c r="C128" s="6"/>
      <c r="D128" s="380"/>
      <c r="E128" s="250"/>
      <c r="F128" s="237"/>
      <c r="G128" s="240"/>
      <c r="H128" s="241"/>
      <c r="I128" s="240"/>
      <c r="J128" s="243"/>
      <c r="K128" s="251"/>
      <c r="L128" s="252"/>
      <c r="M128" s="252"/>
    </row>
    <row r="129" spans="1:13" ht="15" customHeight="1">
      <c r="A129" s="325"/>
      <c r="B129" s="242"/>
      <c r="C129" s="281">
        <f>SUM(C6:C127)</f>
        <v>350671.48000000039</v>
      </c>
      <c r="D129" s="281"/>
      <c r="E129" s="281"/>
      <c r="F129" s="281">
        <f>SUM(F6:F127)</f>
        <v>350671.48</v>
      </c>
      <c r="G129" s="281"/>
      <c r="H129" s="282">
        <f>SUM(H6:H127)</f>
        <v>0</v>
      </c>
      <c r="I129" s="281"/>
      <c r="J129" s="281">
        <f>SUM(J6:J127)</f>
        <v>302303</v>
      </c>
      <c r="K129" s="281">
        <f>SUM(K6:K127)</f>
        <v>48368.48000000001</v>
      </c>
      <c r="L129" s="281"/>
      <c r="M129" s="283"/>
    </row>
    <row r="130" spans="1:13" ht="15" customHeight="1">
      <c r="A130" s="278"/>
      <c r="B130" s="242"/>
      <c r="C130" s="240"/>
      <c r="D130" s="281"/>
      <c r="E130" s="281"/>
      <c r="F130" s="237"/>
      <c r="G130" s="240"/>
      <c r="H130" s="241"/>
      <c r="I130" s="240"/>
      <c r="J130" s="243"/>
      <c r="K130" s="251"/>
      <c r="L130" s="252"/>
      <c r="M130" s="252"/>
    </row>
    <row r="131" spans="1:13" ht="15" customHeight="1">
      <c r="A131" s="284"/>
      <c r="B131" s="273"/>
      <c r="C131" s="273"/>
      <c r="D131" s="285"/>
      <c r="E131" s="240"/>
      <c r="F131" s="240"/>
      <c r="G131" s="240"/>
      <c r="H131" s="241"/>
      <c r="I131" s="240"/>
      <c r="J131" s="243"/>
      <c r="K131" s="251"/>
      <c r="L131" s="252"/>
      <c r="M131" s="252"/>
    </row>
    <row r="132" spans="1:13" ht="15.75">
      <c r="A132" s="284"/>
      <c r="B132" s="273"/>
      <c r="C132" s="273"/>
      <c r="D132" s="281"/>
      <c r="E132" s="281"/>
      <c r="F132" s="281"/>
      <c r="G132" s="295"/>
      <c r="H132" s="282"/>
      <c r="I132" s="281"/>
      <c r="J132" s="281"/>
      <c r="K132" s="281"/>
      <c r="L132" s="286"/>
      <c r="M132" s="252"/>
    </row>
    <row r="133" spans="1:13" ht="16.5" thickBot="1">
      <c r="A133" s="284"/>
      <c r="B133" s="273"/>
      <c r="C133" s="273"/>
      <c r="D133" s="250"/>
      <c r="E133" s="330" t="s">
        <v>1380</v>
      </c>
      <c r="F133" s="331">
        <v>42794</v>
      </c>
      <c r="G133" s="332">
        <v>683088.04</v>
      </c>
      <c r="H133" s="287"/>
      <c r="I133" s="239"/>
      <c r="J133" s="239"/>
      <c r="K133" s="252"/>
      <c r="L133" s="252"/>
      <c r="M133" s="288"/>
    </row>
    <row r="134" spans="1:13" ht="16.5" thickBot="1">
      <c r="A134" s="284"/>
      <c r="B134" s="273"/>
      <c r="C134" s="273"/>
      <c r="D134" s="250"/>
      <c r="E134" s="330" t="s">
        <v>1381</v>
      </c>
      <c r="F134" s="331">
        <v>42794</v>
      </c>
      <c r="G134" s="332">
        <v>350671.48</v>
      </c>
      <c r="H134" s="287"/>
      <c r="I134" s="239"/>
      <c r="J134" s="289" t="s">
        <v>551</v>
      </c>
      <c r="K134" s="290">
        <f>J129+K129-F129</f>
        <v>0</v>
      </c>
      <c r="L134" s="252"/>
      <c r="M134" s="288"/>
    </row>
    <row r="135" spans="1:13" ht="15.75">
      <c r="A135" s="284"/>
      <c r="B135" s="273"/>
      <c r="C135" s="239"/>
      <c r="D135" s="252"/>
      <c r="E135" s="239"/>
      <c r="F135" s="239"/>
      <c r="G135" s="252"/>
      <c r="H135" s="287"/>
      <c r="I135" s="239"/>
      <c r="J135" s="239"/>
      <c r="K135" s="252"/>
      <c r="L135" s="252"/>
      <c r="M135" s="288"/>
    </row>
    <row r="136" spans="1:13" ht="15.75">
      <c r="A136" s="284"/>
      <c r="B136" s="273"/>
      <c r="C136" s="273"/>
      <c r="D136" s="250"/>
      <c r="E136" s="239"/>
      <c r="F136" s="239"/>
      <c r="G136" s="239"/>
      <c r="H136" s="287"/>
      <c r="I136" s="239"/>
      <c r="J136" s="239"/>
      <c r="K136" s="252"/>
      <c r="L136" s="252"/>
      <c r="M136" s="288"/>
    </row>
    <row r="137" spans="1:13" ht="15.75">
      <c r="A137" s="284"/>
      <c r="B137" s="273"/>
      <c r="C137" s="273"/>
      <c r="D137" s="250"/>
      <c r="E137" s="239"/>
      <c r="F137" s="239"/>
      <c r="G137" s="239"/>
      <c r="H137" s="287"/>
      <c r="I137" s="239"/>
      <c r="J137" s="239"/>
      <c r="K137" s="252"/>
      <c r="L137" s="252"/>
      <c r="M137" s="288"/>
    </row>
    <row r="138" spans="1:13" ht="15.75">
      <c r="A138" s="284"/>
      <c r="B138" s="273"/>
      <c r="C138" s="273"/>
      <c r="D138" s="291"/>
      <c r="E138" s="292"/>
      <c r="F138" s="292"/>
      <c r="G138" s="292"/>
      <c r="H138" s="293"/>
      <c r="I138" s="292"/>
      <c r="J138" s="292"/>
      <c r="K138" s="288"/>
      <c r="L138" s="288"/>
      <c r="M138" s="288"/>
    </row>
    <row r="139" spans="1:13" ht="15.75">
      <c r="A139" s="284"/>
      <c r="B139" s="273"/>
      <c r="C139" s="273"/>
      <c r="D139" s="291"/>
      <c r="E139" s="292"/>
      <c r="F139" s="292"/>
      <c r="G139" s="292"/>
      <c r="H139" s="293"/>
      <c r="I139" s="292"/>
      <c r="J139" s="292"/>
      <c r="K139" s="288"/>
      <c r="L139" s="288"/>
      <c r="M139" s="288"/>
    </row>
    <row r="140" spans="1:13" ht="15.75">
      <c r="A140" s="294"/>
      <c r="B140" s="239" t="s">
        <v>25</v>
      </c>
      <c r="C140" s="239"/>
      <c r="D140" s="239"/>
      <c r="E140" s="240"/>
      <c r="F140" s="240"/>
      <c r="G140" s="240"/>
      <c r="H140" s="241"/>
      <c r="I140" s="240"/>
      <c r="J140" s="240"/>
      <c r="K140" s="295"/>
      <c r="L140" s="252"/>
      <c r="M140" s="252"/>
    </row>
    <row r="141" spans="1:13" ht="15.75">
      <c r="A141" s="296"/>
      <c r="B141" s="239" t="s">
        <v>127</v>
      </c>
      <c r="C141" s="239"/>
      <c r="D141" s="239"/>
      <c r="E141" s="240"/>
      <c r="F141" s="240"/>
      <c r="G141" s="240"/>
      <c r="H141" s="241"/>
      <c r="I141" s="240"/>
      <c r="J141" s="240"/>
      <c r="K141" s="295"/>
      <c r="L141" s="252"/>
      <c r="M141" s="252"/>
    </row>
    <row r="142" spans="1:13" ht="15.75">
      <c r="A142" s="297"/>
      <c r="B142" s="239" t="s">
        <v>161</v>
      </c>
      <c r="C142" s="239"/>
      <c r="D142" s="239"/>
      <c r="E142" s="240"/>
      <c r="F142" s="240"/>
      <c r="G142" s="240"/>
      <c r="H142" s="241"/>
      <c r="I142" s="240"/>
      <c r="J142" s="240"/>
      <c r="K142" s="295"/>
      <c r="L142" s="252"/>
      <c r="M142" s="252"/>
    </row>
    <row r="143" spans="1:13" ht="15.75">
      <c r="A143" s="239"/>
      <c r="B143" s="239"/>
      <c r="C143" s="239"/>
      <c r="D143" s="239"/>
      <c r="E143" s="240"/>
      <c r="F143" s="240"/>
      <c r="G143" s="240"/>
      <c r="H143" s="241"/>
      <c r="I143" s="240"/>
      <c r="J143" s="240"/>
      <c r="K143" s="295"/>
      <c r="L143" s="252"/>
      <c r="M143" s="252"/>
    </row>
    <row r="144" spans="1:13" ht="15.75">
      <c r="A144" s="239"/>
      <c r="B144" s="239"/>
      <c r="C144" s="239"/>
      <c r="D144" s="239"/>
      <c r="E144" s="240"/>
      <c r="F144" s="240"/>
      <c r="G144" s="240"/>
      <c r="H144" s="241"/>
      <c r="I144" s="240"/>
      <c r="J144" s="240"/>
      <c r="K144" s="295"/>
      <c r="L144" s="252"/>
      <c r="M144" s="252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  <row r="216" spans="11:13">
      <c r="K216" s="45"/>
      <c r="L216" s="49"/>
      <c r="M216" s="49"/>
    </row>
    <row r="217" spans="11:13">
      <c r="K217" s="45"/>
      <c r="L217" s="49"/>
      <c r="M217" s="49"/>
    </row>
    <row r="218" spans="11:13">
      <c r="K218" s="45"/>
      <c r="L218" s="49"/>
      <c r="M218" s="49"/>
    </row>
    <row r="219" spans="11:13">
      <c r="K219" s="45"/>
      <c r="L219" s="49"/>
      <c r="M219" s="49"/>
    </row>
    <row r="220" spans="11:13">
      <c r="K220" s="45"/>
      <c r="L220" s="49"/>
      <c r="M220" s="49"/>
    </row>
    <row r="221" spans="11:13">
      <c r="K221" s="45"/>
      <c r="L221" s="49"/>
      <c r="M221" s="49"/>
    </row>
    <row r="222" spans="11:13">
      <c r="K222" s="45"/>
      <c r="L222" s="49"/>
      <c r="M222" s="49"/>
    </row>
    <row r="223" spans="11:13">
      <c r="K223" s="45"/>
      <c r="L223" s="49"/>
      <c r="M223" s="49"/>
    </row>
    <row r="224" spans="11:13">
      <c r="K224" s="45"/>
      <c r="L224" s="49"/>
      <c r="M224" s="49"/>
    </row>
    <row r="225" spans="11:13">
      <c r="K225" s="45"/>
      <c r="L225" s="49"/>
      <c r="M225" s="49"/>
    </row>
    <row r="226" spans="11:13">
      <c r="K226" s="45"/>
      <c r="L226" s="49"/>
      <c r="M226" s="49"/>
    </row>
    <row r="227" spans="11:13">
      <c r="K227" s="45"/>
      <c r="L227" s="49"/>
      <c r="M227" s="49"/>
    </row>
    <row r="228" spans="11:13">
      <c r="K228" s="45"/>
      <c r="L228" s="49"/>
      <c r="M228" s="49"/>
    </row>
    <row r="229" spans="11:13">
      <c r="K229" s="45"/>
      <c r="L229" s="49"/>
      <c r="M229" s="49"/>
    </row>
    <row r="230" spans="11:13">
      <c r="K230" s="45"/>
      <c r="L230" s="49"/>
      <c r="M230" s="49"/>
    </row>
    <row r="231" spans="11:13">
      <c r="K231" s="45"/>
      <c r="L231" s="49"/>
      <c r="M231" s="49"/>
    </row>
    <row r="232" spans="11:13">
      <c r="K232" s="45"/>
      <c r="L232" s="49"/>
      <c r="M232" s="49"/>
    </row>
    <row r="233" spans="11:13">
      <c r="K233" s="45"/>
      <c r="L233" s="49"/>
      <c r="M233" s="49"/>
    </row>
    <row r="234" spans="11:13">
      <c r="K234" s="45"/>
      <c r="L234" s="49"/>
      <c r="M234" s="49"/>
    </row>
    <row r="235" spans="11:13">
      <c r="K235" s="45"/>
      <c r="L235" s="49"/>
      <c r="M235" s="49"/>
    </row>
    <row r="236" spans="11:13">
      <c r="K236" s="45"/>
      <c r="L236" s="49"/>
      <c r="M236" s="49"/>
    </row>
    <row r="237" spans="11:13">
      <c r="K237" s="45"/>
      <c r="L237" s="49"/>
      <c r="M237" s="49"/>
    </row>
    <row r="238" spans="11:13">
      <c r="K238" s="45"/>
      <c r="L238" s="49"/>
      <c r="M238" s="49"/>
    </row>
  </sheetData>
  <autoFilter ref="A5:L132"/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146"/>
  <sheetViews>
    <sheetView zoomScale="115" workbookViewId="0">
      <pane ySplit="4" topLeftCell="A5" activePane="bottomLeft" state="frozenSplit"/>
      <selection pane="bottomLeft" activeCell="C20" sqref="C20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1384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42791</v>
      </c>
      <c r="B5" s="343" t="s">
        <v>160</v>
      </c>
      <c r="C5" s="343" t="s">
        <v>931</v>
      </c>
      <c r="D5" s="334"/>
      <c r="E5" s="333"/>
      <c r="F5" s="333"/>
      <c r="G5" s="399">
        <v>-9000.44</v>
      </c>
      <c r="H5" s="335" t="s">
        <v>133</v>
      </c>
      <c r="I5" s="344">
        <v>-9000.44</v>
      </c>
      <c r="J5" s="336"/>
      <c r="K5" s="337"/>
      <c r="L5" s="337"/>
      <c r="M5" s="338" t="s">
        <v>138</v>
      </c>
      <c r="N5" s="339" t="s">
        <v>993</v>
      </c>
      <c r="O5" s="339" t="s">
        <v>136</v>
      </c>
      <c r="P5" s="339" t="s">
        <v>1498</v>
      </c>
      <c r="Q5" s="28"/>
      <c r="R5" s="29"/>
    </row>
    <row r="6" spans="1:18" s="24" customFormat="1" ht="12.75">
      <c r="A6" s="342">
        <v>42791</v>
      </c>
      <c r="B6" s="343" t="s">
        <v>160</v>
      </c>
      <c r="C6" s="343" t="s">
        <v>1081</v>
      </c>
      <c r="D6" s="334"/>
      <c r="E6" s="333"/>
      <c r="F6" s="333"/>
      <c r="G6" s="399">
        <v>-17405.8</v>
      </c>
      <c r="H6" s="335" t="s">
        <v>135</v>
      </c>
      <c r="I6" s="344">
        <v>-17405.8</v>
      </c>
      <c r="J6" s="336"/>
      <c r="K6" s="337"/>
      <c r="L6" s="337"/>
      <c r="M6" s="338" t="s">
        <v>138</v>
      </c>
      <c r="N6" s="339" t="s">
        <v>1191</v>
      </c>
      <c r="O6" s="339" t="s">
        <v>298</v>
      </c>
      <c r="P6" s="339" t="s">
        <v>1498</v>
      </c>
      <c r="Q6" s="28"/>
      <c r="R6" s="29"/>
    </row>
    <row r="7" spans="1:18" s="24" customFormat="1" ht="12.75">
      <c r="A7" s="342">
        <v>42794</v>
      </c>
      <c r="B7" s="343" t="s">
        <v>160</v>
      </c>
      <c r="C7" s="343" t="s">
        <v>59</v>
      </c>
      <c r="D7" s="334"/>
      <c r="E7" s="333"/>
      <c r="F7" s="333"/>
      <c r="G7" s="399">
        <v>-9000.44</v>
      </c>
      <c r="H7" s="335"/>
      <c r="I7" s="344">
        <v>-9000.44</v>
      </c>
      <c r="J7" s="336"/>
      <c r="K7" s="337"/>
      <c r="L7" s="337"/>
      <c r="M7" s="338" t="s">
        <v>138</v>
      </c>
      <c r="N7" s="339" t="s">
        <v>273</v>
      </c>
      <c r="O7" s="339" t="s">
        <v>136</v>
      </c>
      <c r="P7" s="339" t="s">
        <v>1507</v>
      </c>
      <c r="Q7" s="28"/>
      <c r="R7" s="29"/>
    </row>
    <row r="8" spans="1:18" s="24" customFormat="1" ht="12.75">
      <c r="A8" s="342">
        <v>42794</v>
      </c>
      <c r="B8" s="343" t="s">
        <v>160</v>
      </c>
      <c r="C8" s="343" t="s">
        <v>1221</v>
      </c>
      <c r="D8" s="334"/>
      <c r="E8" s="333"/>
      <c r="F8" s="333"/>
      <c r="G8" s="399">
        <v>-5849.88</v>
      </c>
      <c r="H8" s="335" t="s">
        <v>137</v>
      </c>
      <c r="I8" s="344">
        <v>-5849.88</v>
      </c>
      <c r="J8" s="336"/>
      <c r="K8" s="337"/>
      <c r="L8" s="337"/>
      <c r="M8" s="338" t="s">
        <v>138</v>
      </c>
      <c r="N8" s="339" t="s">
        <v>1350</v>
      </c>
      <c r="O8" s="339" t="s">
        <v>134</v>
      </c>
      <c r="P8" s="339" t="s">
        <v>1507</v>
      </c>
      <c r="Q8" s="28"/>
      <c r="R8" s="29"/>
    </row>
    <row r="9" spans="1:18" s="24" customFormat="1" ht="12.75">
      <c r="A9" s="342">
        <v>42794</v>
      </c>
      <c r="B9" s="343" t="s">
        <v>160</v>
      </c>
      <c r="C9" s="343" t="s">
        <v>543</v>
      </c>
      <c r="D9" s="334"/>
      <c r="E9" s="333"/>
      <c r="F9" s="333"/>
      <c r="G9" s="399">
        <v>-6299.96</v>
      </c>
      <c r="H9" s="335" t="s">
        <v>139</v>
      </c>
      <c r="I9" s="344">
        <v>-6299.96</v>
      </c>
      <c r="J9" s="336"/>
      <c r="K9" s="337"/>
      <c r="L9" s="337"/>
      <c r="M9" s="338" t="s">
        <v>138</v>
      </c>
      <c r="N9" s="339" t="s">
        <v>580</v>
      </c>
      <c r="O9" s="339" t="s">
        <v>141</v>
      </c>
      <c r="P9" s="339" t="s">
        <v>1507</v>
      </c>
      <c r="Q9" s="28"/>
      <c r="R9" s="29"/>
    </row>
    <row r="10" spans="1:18" s="24" customFormat="1" ht="12.75">
      <c r="A10" s="342">
        <v>42794</v>
      </c>
      <c r="B10" s="343" t="s">
        <v>160</v>
      </c>
      <c r="C10" s="343" t="s">
        <v>1230</v>
      </c>
      <c r="D10" s="334"/>
      <c r="E10" s="333"/>
      <c r="F10" s="333"/>
      <c r="G10" s="399">
        <v>-6299.96</v>
      </c>
      <c r="H10" s="335"/>
      <c r="I10" s="344">
        <v>-6299.96</v>
      </c>
      <c r="J10" s="336"/>
      <c r="K10" s="337"/>
      <c r="L10" s="337"/>
      <c r="M10" s="338" t="s">
        <v>138</v>
      </c>
      <c r="N10" s="339" t="s">
        <v>1351</v>
      </c>
      <c r="O10" s="339" t="s">
        <v>141</v>
      </c>
      <c r="P10" s="339" t="s">
        <v>1507</v>
      </c>
      <c r="Q10" s="28"/>
      <c r="R10" s="29"/>
    </row>
    <row r="11" spans="1:18" s="24" customFormat="1" ht="12.75">
      <c r="A11" s="342">
        <v>42794</v>
      </c>
      <c r="B11" s="343" t="s">
        <v>160</v>
      </c>
      <c r="C11" s="343" t="s">
        <v>99</v>
      </c>
      <c r="D11" s="334"/>
      <c r="E11" s="333"/>
      <c r="F11" s="333"/>
      <c r="G11" s="399">
        <v>-8100.28</v>
      </c>
      <c r="H11" s="335"/>
      <c r="I11" s="344">
        <v>-8100.28</v>
      </c>
      <c r="J11" s="336"/>
      <c r="K11" s="337"/>
      <c r="L11" s="337"/>
      <c r="M11" s="338" t="s">
        <v>138</v>
      </c>
      <c r="N11" s="339" t="s">
        <v>310</v>
      </c>
      <c r="O11" s="339" t="s">
        <v>141</v>
      </c>
      <c r="P11" s="339" t="s">
        <v>1507</v>
      </c>
      <c r="Q11" s="28"/>
      <c r="R11" s="29"/>
    </row>
    <row r="12" spans="1:18" s="24" customFormat="1" ht="12.75">
      <c r="A12" s="342">
        <v>42795</v>
      </c>
      <c r="B12" s="343" t="s">
        <v>160</v>
      </c>
      <c r="C12" s="343" t="s">
        <v>946</v>
      </c>
      <c r="D12" s="334"/>
      <c r="E12" s="333"/>
      <c r="F12" s="333"/>
      <c r="G12" s="399">
        <v>-5849.88</v>
      </c>
      <c r="H12" s="335" t="s">
        <v>140</v>
      </c>
      <c r="I12" s="344">
        <v>-5849.88</v>
      </c>
      <c r="J12" s="336"/>
      <c r="K12" s="337"/>
      <c r="L12" s="337"/>
      <c r="M12" s="338" t="s">
        <v>138</v>
      </c>
      <c r="N12" s="339" t="s">
        <v>1008</v>
      </c>
      <c r="O12" s="339" t="s">
        <v>134</v>
      </c>
      <c r="P12" s="339" t="s">
        <v>1510</v>
      </c>
      <c r="Q12" s="28"/>
      <c r="R12" s="29"/>
    </row>
    <row r="13" spans="1:18" s="24" customFormat="1" ht="12.75">
      <c r="A13" s="342">
        <v>42795</v>
      </c>
      <c r="B13" s="343" t="s">
        <v>160</v>
      </c>
      <c r="C13" s="343" t="s">
        <v>1080</v>
      </c>
      <c r="D13" s="334"/>
      <c r="E13" s="333"/>
      <c r="F13" s="333"/>
      <c r="G13" s="399">
        <v>-35999.440000000002</v>
      </c>
      <c r="H13" s="335" t="s">
        <v>142</v>
      </c>
      <c r="I13" s="344">
        <v>-35999.440000000002</v>
      </c>
      <c r="J13" s="336"/>
      <c r="K13" s="337"/>
      <c r="L13" s="337"/>
      <c r="M13" s="338" t="s">
        <v>138</v>
      </c>
      <c r="N13" s="339" t="s">
        <v>1180</v>
      </c>
      <c r="O13" s="339" t="s">
        <v>390</v>
      </c>
      <c r="P13" s="339" t="s">
        <v>1510</v>
      </c>
      <c r="Q13" s="28"/>
      <c r="R13" s="29"/>
    </row>
    <row r="14" spans="1:18" s="24" customFormat="1" ht="12.75">
      <c r="A14" s="342">
        <v>42795</v>
      </c>
      <c r="B14" s="343" t="s">
        <v>160</v>
      </c>
      <c r="C14" s="343" t="s">
        <v>647</v>
      </c>
      <c r="D14" s="334"/>
      <c r="E14" s="333"/>
      <c r="F14" s="333"/>
      <c r="G14" s="399">
        <v>-6299.96</v>
      </c>
      <c r="H14" s="335" t="s">
        <v>143</v>
      </c>
      <c r="I14" s="344">
        <v>-6299.96</v>
      </c>
      <c r="J14" s="336"/>
      <c r="K14" s="337"/>
      <c r="L14" s="337"/>
      <c r="M14" s="338" t="s">
        <v>138</v>
      </c>
      <c r="N14" s="339" t="s">
        <v>761</v>
      </c>
      <c r="O14" s="339" t="s">
        <v>141</v>
      </c>
      <c r="P14" s="339" t="s">
        <v>1510</v>
      </c>
      <c r="Q14" s="28"/>
      <c r="R14" s="29"/>
    </row>
    <row r="15" spans="1:18" s="24" customFormat="1" ht="12.75">
      <c r="A15" s="342">
        <v>42795</v>
      </c>
      <c r="B15" s="343" t="s">
        <v>160</v>
      </c>
      <c r="C15" s="343" t="s">
        <v>644</v>
      </c>
      <c r="D15" s="334"/>
      <c r="E15" s="333"/>
      <c r="F15" s="333"/>
      <c r="G15" s="399">
        <v>-6299.96</v>
      </c>
      <c r="H15" s="335" t="s">
        <v>144</v>
      </c>
      <c r="I15" s="344">
        <v>-6299.96</v>
      </c>
      <c r="J15" s="336"/>
      <c r="K15" s="337"/>
      <c r="L15" s="337"/>
      <c r="M15" s="338" t="s">
        <v>138</v>
      </c>
      <c r="N15" s="339" t="s">
        <v>715</v>
      </c>
      <c r="O15" s="339" t="s">
        <v>141</v>
      </c>
      <c r="P15" s="339" t="s">
        <v>1510</v>
      </c>
      <c r="Q15" s="28"/>
      <c r="R15" s="29"/>
    </row>
    <row r="16" spans="1:18" s="24" customFormat="1" ht="12.75">
      <c r="A16" s="342">
        <v>42795</v>
      </c>
      <c r="B16" s="343" t="s">
        <v>160</v>
      </c>
      <c r="C16" s="343" t="s">
        <v>1222</v>
      </c>
      <c r="D16" s="334"/>
      <c r="E16" s="333"/>
      <c r="F16" s="333"/>
      <c r="G16" s="399">
        <v>-8181.48</v>
      </c>
      <c r="H16" s="335" t="s">
        <v>145</v>
      </c>
      <c r="I16" s="344">
        <v>-8181.48</v>
      </c>
      <c r="J16" s="336"/>
      <c r="K16" s="337"/>
      <c r="L16" s="337"/>
      <c r="M16" s="338" t="s">
        <v>138</v>
      </c>
      <c r="N16" s="339" t="s">
        <v>1353</v>
      </c>
      <c r="O16" s="339" t="s">
        <v>383</v>
      </c>
      <c r="P16" s="339" t="s">
        <v>1510</v>
      </c>
      <c r="Q16" s="28"/>
      <c r="R16" s="29"/>
    </row>
    <row r="17" spans="1:18" s="24" customFormat="1" ht="12.75">
      <c r="A17" s="342">
        <v>42795</v>
      </c>
      <c r="B17" s="343" t="s">
        <v>160</v>
      </c>
      <c r="C17" s="343" t="s">
        <v>942</v>
      </c>
      <c r="D17" s="334"/>
      <c r="E17" s="333"/>
      <c r="F17" s="333"/>
      <c r="G17" s="399">
        <v>-9000.44</v>
      </c>
      <c r="H17" s="335" t="s">
        <v>146</v>
      </c>
      <c r="I17" s="344">
        <v>-9000.44</v>
      </c>
      <c r="J17" s="336"/>
      <c r="K17" s="337"/>
      <c r="L17" s="337"/>
      <c r="M17" s="338" t="s">
        <v>138</v>
      </c>
      <c r="N17" s="339" t="s">
        <v>1004</v>
      </c>
      <c r="O17" s="339" t="s">
        <v>136</v>
      </c>
      <c r="P17" s="339" t="s">
        <v>1510</v>
      </c>
      <c r="Q17" s="28"/>
      <c r="R17" s="29"/>
    </row>
    <row r="18" spans="1:18" s="24" customFormat="1" ht="12.75">
      <c r="A18" s="342">
        <v>42796</v>
      </c>
      <c r="B18" s="343" t="s">
        <v>160</v>
      </c>
      <c r="C18" s="343" t="s">
        <v>525</v>
      </c>
      <c r="D18" s="334"/>
      <c r="E18" s="333"/>
      <c r="F18" s="333"/>
      <c r="G18" s="399">
        <v>-9000.44</v>
      </c>
      <c r="H18" s="335" t="s">
        <v>147</v>
      </c>
      <c r="I18" s="344">
        <v>-9000.44</v>
      </c>
      <c r="J18" s="336"/>
      <c r="K18" s="337"/>
      <c r="L18" s="337"/>
      <c r="M18" s="338" t="s">
        <v>138</v>
      </c>
      <c r="N18" s="339" t="s">
        <v>586</v>
      </c>
      <c r="O18" s="339" t="s">
        <v>136</v>
      </c>
      <c r="P18" s="339" t="s">
        <v>1514</v>
      </c>
      <c r="Q18" s="28"/>
      <c r="R18" s="29"/>
    </row>
    <row r="19" spans="1:18" s="24" customFormat="1" ht="12.75">
      <c r="A19" s="342">
        <v>42796</v>
      </c>
      <c r="B19" s="343" t="s">
        <v>160</v>
      </c>
      <c r="C19" s="343" t="s">
        <v>801</v>
      </c>
      <c r="D19" s="334"/>
      <c r="E19" s="333"/>
      <c r="F19" s="333"/>
      <c r="G19" s="399">
        <v>-9000.44</v>
      </c>
      <c r="H19" s="335"/>
      <c r="I19" s="344">
        <v>-9000.44</v>
      </c>
      <c r="J19" s="336"/>
      <c r="K19" s="337"/>
      <c r="L19" s="337"/>
      <c r="M19" s="338" t="s">
        <v>138</v>
      </c>
      <c r="N19" s="339" t="s">
        <v>879</v>
      </c>
      <c r="O19" s="339" t="s">
        <v>136</v>
      </c>
      <c r="P19" s="339" t="s">
        <v>1514</v>
      </c>
      <c r="Q19" s="28"/>
      <c r="R19" s="29"/>
    </row>
    <row r="20" spans="1:18" s="24" customFormat="1" ht="12.75">
      <c r="A20" s="342">
        <v>42796</v>
      </c>
      <c r="B20" s="343" t="s">
        <v>160</v>
      </c>
      <c r="C20" s="343" t="s">
        <v>930</v>
      </c>
      <c r="D20" s="334"/>
      <c r="E20" s="333"/>
      <c r="F20" s="333"/>
      <c r="G20" s="399">
        <v>-9000.44</v>
      </c>
      <c r="H20" s="335" t="s">
        <v>224</v>
      </c>
      <c r="I20" s="344">
        <v>-9000.44</v>
      </c>
      <c r="J20" s="336"/>
      <c r="K20" s="337"/>
      <c r="L20" s="337"/>
      <c r="M20" s="338" t="s">
        <v>138</v>
      </c>
      <c r="N20" s="339" t="s">
        <v>992</v>
      </c>
      <c r="O20" s="339" t="s">
        <v>136</v>
      </c>
      <c r="P20" s="339" t="s">
        <v>1514</v>
      </c>
      <c r="Q20" s="28"/>
      <c r="R20" s="29"/>
    </row>
    <row r="21" spans="1:18" s="24" customFormat="1" ht="12.75">
      <c r="A21" s="342">
        <v>42796</v>
      </c>
      <c r="B21" s="343" t="s">
        <v>160</v>
      </c>
      <c r="C21" s="343" t="s">
        <v>937</v>
      </c>
      <c r="D21" s="334"/>
      <c r="E21" s="333"/>
      <c r="F21" s="333"/>
      <c r="G21" s="399">
        <v>-9000.44</v>
      </c>
      <c r="H21" s="335" t="s">
        <v>225</v>
      </c>
      <c r="I21" s="344">
        <v>-9000.44</v>
      </c>
      <c r="J21" s="336"/>
      <c r="K21" s="337"/>
      <c r="L21" s="337"/>
      <c r="M21" s="338" t="s">
        <v>138</v>
      </c>
      <c r="N21" s="339" t="s">
        <v>999</v>
      </c>
      <c r="O21" s="339" t="s">
        <v>136</v>
      </c>
      <c r="P21" s="339" t="s">
        <v>1514</v>
      </c>
      <c r="Q21" s="28"/>
      <c r="R21" s="29"/>
    </row>
    <row r="22" spans="1:18" s="24" customFormat="1" ht="12.75">
      <c r="A22" s="342">
        <v>42796</v>
      </c>
      <c r="B22" s="343" t="s">
        <v>160</v>
      </c>
      <c r="C22" s="343" t="s">
        <v>944</v>
      </c>
      <c r="D22" s="334"/>
      <c r="E22" s="333"/>
      <c r="F22" s="333"/>
      <c r="G22" s="399">
        <v>-9000.44</v>
      </c>
      <c r="H22" s="335"/>
      <c r="I22" s="344">
        <v>-9000.44</v>
      </c>
      <c r="J22" s="336"/>
      <c r="K22" s="337"/>
      <c r="L22" s="337"/>
      <c r="M22" s="338" t="s">
        <v>138</v>
      </c>
      <c r="N22" s="339" t="s">
        <v>1006</v>
      </c>
      <c r="O22" s="339" t="s">
        <v>136</v>
      </c>
      <c r="P22" s="339" t="s">
        <v>1514</v>
      </c>
      <c r="Q22" s="28"/>
      <c r="R22" s="29"/>
    </row>
    <row r="23" spans="1:18" s="24" customFormat="1" ht="12.75">
      <c r="A23" s="342">
        <v>42796</v>
      </c>
      <c r="B23" s="343" t="s">
        <v>160</v>
      </c>
      <c r="C23" s="343" t="s">
        <v>1225</v>
      </c>
      <c r="D23" s="334"/>
      <c r="E23" s="333"/>
      <c r="F23" s="333"/>
      <c r="G23" s="399">
        <v>-9000.44</v>
      </c>
      <c r="H23" s="335"/>
      <c r="I23" s="344">
        <v>-9000.44</v>
      </c>
      <c r="J23" s="336"/>
      <c r="K23" s="337"/>
      <c r="L23" s="337"/>
      <c r="M23" s="338" t="s">
        <v>138</v>
      </c>
      <c r="N23" s="339" t="s">
        <v>1302</v>
      </c>
      <c r="O23" s="339" t="s">
        <v>136</v>
      </c>
      <c r="P23" s="339" t="s">
        <v>1514</v>
      </c>
      <c r="Q23" s="28"/>
      <c r="R23" s="29"/>
    </row>
    <row r="24" spans="1:18" s="24" customFormat="1" ht="12.75">
      <c r="A24" s="342">
        <v>42796</v>
      </c>
      <c r="B24" s="343" t="s">
        <v>160</v>
      </c>
      <c r="C24" s="343" t="s">
        <v>932</v>
      </c>
      <c r="D24" s="334"/>
      <c r="E24" s="333"/>
      <c r="F24" s="333"/>
      <c r="G24" s="399">
        <v>-9000.44</v>
      </c>
      <c r="H24" s="335" t="s">
        <v>226</v>
      </c>
      <c r="I24" s="344">
        <v>-9000.44</v>
      </c>
      <c r="J24" s="336"/>
      <c r="K24" s="337"/>
      <c r="L24" s="337"/>
      <c r="M24" s="338" t="s">
        <v>138</v>
      </c>
      <c r="N24" s="339" t="s">
        <v>994</v>
      </c>
      <c r="O24" s="339" t="s">
        <v>136</v>
      </c>
      <c r="P24" s="339" t="s">
        <v>1514</v>
      </c>
      <c r="Q24" s="28"/>
      <c r="R24" s="29"/>
    </row>
    <row r="25" spans="1:18" s="24" customFormat="1" ht="12.75">
      <c r="A25" s="342">
        <v>42796</v>
      </c>
      <c r="B25" s="343" t="s">
        <v>160</v>
      </c>
      <c r="C25" s="343" t="s">
        <v>774</v>
      </c>
      <c r="D25" s="334"/>
      <c r="E25" s="333"/>
      <c r="F25" s="333"/>
      <c r="G25" s="399">
        <v>-9000.44</v>
      </c>
      <c r="H25" s="335" t="s">
        <v>227</v>
      </c>
      <c r="I25" s="344">
        <v>-9000.44</v>
      </c>
      <c r="J25" s="336"/>
      <c r="K25" s="337"/>
      <c r="L25" s="337"/>
      <c r="M25" s="338" t="s">
        <v>138</v>
      </c>
      <c r="N25" s="339" t="s">
        <v>836</v>
      </c>
      <c r="O25" s="339" t="s">
        <v>136</v>
      </c>
      <c r="P25" s="339" t="s">
        <v>1514</v>
      </c>
      <c r="Q25" s="28"/>
      <c r="R25" s="29"/>
    </row>
    <row r="26" spans="1:18" s="24" customFormat="1" ht="12.75">
      <c r="A26" s="342">
        <v>42796</v>
      </c>
      <c r="B26" s="343" t="s">
        <v>160</v>
      </c>
      <c r="C26" s="343" t="s">
        <v>1082</v>
      </c>
      <c r="D26" s="334"/>
      <c r="E26" s="333"/>
      <c r="F26" s="333"/>
      <c r="G26" s="399">
        <v>-9000.44</v>
      </c>
      <c r="H26" s="335" t="s">
        <v>159</v>
      </c>
      <c r="I26" s="344">
        <v>-9000.44</v>
      </c>
      <c r="J26" s="336"/>
      <c r="K26" s="337"/>
      <c r="L26" s="337"/>
      <c r="M26" s="338" t="s">
        <v>138</v>
      </c>
      <c r="N26" s="339" t="s">
        <v>1174</v>
      </c>
      <c r="O26" s="339" t="s">
        <v>136</v>
      </c>
      <c r="P26" s="339" t="s">
        <v>1514</v>
      </c>
      <c r="Q26" s="28"/>
      <c r="R26" s="29"/>
    </row>
    <row r="27" spans="1:18" s="24" customFormat="1" ht="12.75">
      <c r="A27" s="342">
        <v>42796</v>
      </c>
      <c r="B27" s="343" t="s">
        <v>160</v>
      </c>
      <c r="C27" s="343" t="s">
        <v>1389</v>
      </c>
      <c r="D27" s="334"/>
      <c r="E27" s="333"/>
      <c r="F27" s="333"/>
      <c r="G27" s="399">
        <v>-9000.44</v>
      </c>
      <c r="H27" s="335" t="s">
        <v>217</v>
      </c>
      <c r="I27" s="344">
        <v>-9000.44</v>
      </c>
      <c r="J27" s="336"/>
      <c r="K27" s="337"/>
      <c r="L27" s="337"/>
      <c r="M27" s="338" t="s">
        <v>138</v>
      </c>
      <c r="N27" s="339" t="s">
        <v>1444</v>
      </c>
      <c r="O27" s="339" t="s">
        <v>136</v>
      </c>
      <c r="P27" s="339" t="s">
        <v>1514</v>
      </c>
      <c r="Q27" s="28"/>
      <c r="R27" s="29"/>
    </row>
    <row r="28" spans="1:18" s="24" customFormat="1" ht="12.75">
      <c r="A28" s="342">
        <v>42796</v>
      </c>
      <c r="B28" s="343" t="s">
        <v>160</v>
      </c>
      <c r="C28" s="343" t="s">
        <v>938</v>
      </c>
      <c r="D28" s="334"/>
      <c r="E28" s="333"/>
      <c r="F28" s="333"/>
      <c r="G28" s="399">
        <v>-9000.44</v>
      </c>
      <c r="H28" s="335" t="s">
        <v>218</v>
      </c>
      <c r="I28" s="344">
        <v>-9000.44</v>
      </c>
      <c r="J28" s="336"/>
      <c r="K28" s="337"/>
      <c r="L28" s="337"/>
      <c r="M28" s="338" t="s">
        <v>138</v>
      </c>
      <c r="N28" s="339" t="s">
        <v>1000</v>
      </c>
      <c r="O28" s="339" t="s">
        <v>136</v>
      </c>
      <c r="P28" s="339" t="s">
        <v>1514</v>
      </c>
      <c r="Q28" s="28"/>
      <c r="R28" s="29"/>
    </row>
    <row r="29" spans="1:18" s="24" customFormat="1" ht="12.75">
      <c r="A29" s="342">
        <v>42796</v>
      </c>
      <c r="B29" s="343" t="s">
        <v>160</v>
      </c>
      <c r="C29" s="343" t="s">
        <v>776</v>
      </c>
      <c r="D29" s="334"/>
      <c r="E29" s="333"/>
      <c r="F29" s="333"/>
      <c r="G29" s="399">
        <v>-6299.96</v>
      </c>
      <c r="H29" s="335" t="s">
        <v>219</v>
      </c>
      <c r="I29" s="344">
        <v>-6299.96</v>
      </c>
      <c r="J29" s="336"/>
      <c r="K29" s="337"/>
      <c r="L29" s="337"/>
      <c r="M29" s="338" t="s">
        <v>138</v>
      </c>
      <c r="N29" s="339" t="s">
        <v>838</v>
      </c>
      <c r="O29" s="339" t="s">
        <v>141</v>
      </c>
      <c r="P29" s="339" t="s">
        <v>1514</v>
      </c>
      <c r="Q29" s="28"/>
      <c r="R29" s="29"/>
    </row>
    <row r="30" spans="1:18" s="24" customFormat="1" ht="12.75">
      <c r="A30" s="342">
        <v>42796</v>
      </c>
      <c r="B30" s="343" t="s">
        <v>160</v>
      </c>
      <c r="C30" s="343" t="s">
        <v>1110</v>
      </c>
      <c r="D30" s="334"/>
      <c r="E30" s="333"/>
      <c r="F30" s="333"/>
      <c r="G30" s="399">
        <v>-6299.96</v>
      </c>
      <c r="H30" s="335" t="s">
        <v>1442</v>
      </c>
      <c r="I30" s="344">
        <v>-6299.96</v>
      </c>
      <c r="J30" s="336"/>
      <c r="K30" s="337"/>
      <c r="L30" s="337"/>
      <c r="M30" s="338" t="s">
        <v>138</v>
      </c>
      <c r="N30" s="339" t="s">
        <v>1160</v>
      </c>
      <c r="O30" s="339" t="s">
        <v>141</v>
      </c>
      <c r="P30" s="339" t="s">
        <v>1514</v>
      </c>
      <c r="Q30" s="28"/>
      <c r="R30" s="29"/>
    </row>
    <row r="31" spans="1:18" s="24" customFormat="1" ht="12.75">
      <c r="A31" s="342">
        <v>42796</v>
      </c>
      <c r="B31" s="343" t="s">
        <v>160</v>
      </c>
      <c r="C31" s="343" t="s">
        <v>209</v>
      </c>
      <c r="D31" s="334"/>
      <c r="E31" s="333"/>
      <c r="F31" s="333"/>
      <c r="G31" s="399">
        <v>-14399.08</v>
      </c>
      <c r="H31" s="335" t="s">
        <v>220</v>
      </c>
      <c r="I31" s="344">
        <v>-14399.08</v>
      </c>
      <c r="J31" s="336"/>
      <c r="K31" s="337"/>
      <c r="L31" s="337"/>
      <c r="M31" s="338" t="s">
        <v>138</v>
      </c>
      <c r="N31" s="339" t="s">
        <v>375</v>
      </c>
      <c r="O31" s="339" t="s">
        <v>136</v>
      </c>
      <c r="P31" s="339" t="s">
        <v>1514</v>
      </c>
      <c r="Q31" s="28"/>
      <c r="R31" s="29"/>
    </row>
    <row r="32" spans="1:18" s="24" customFormat="1" ht="12.75">
      <c r="A32" s="342">
        <v>42796</v>
      </c>
      <c r="B32" s="343" t="s">
        <v>160</v>
      </c>
      <c r="C32" s="343" t="s">
        <v>521</v>
      </c>
      <c r="D32" s="334"/>
      <c r="E32" s="333"/>
      <c r="F32" s="333"/>
      <c r="G32" s="399">
        <v>-36058.6</v>
      </c>
      <c r="H32" s="335"/>
      <c r="I32" s="344">
        <v>-36058.6</v>
      </c>
      <c r="J32" s="336"/>
      <c r="K32" s="337"/>
      <c r="L32" s="337"/>
      <c r="M32" s="338" t="s">
        <v>138</v>
      </c>
      <c r="N32" s="339" t="s">
        <v>604</v>
      </c>
      <c r="O32" s="339" t="s">
        <v>390</v>
      </c>
      <c r="P32" s="339" t="s">
        <v>1514</v>
      </c>
      <c r="Q32" s="28"/>
      <c r="R32" s="29"/>
    </row>
    <row r="33" spans="1:18" s="24" customFormat="1" ht="12.75">
      <c r="A33" s="342">
        <v>42796</v>
      </c>
      <c r="B33" s="343" t="s">
        <v>160</v>
      </c>
      <c r="C33" s="343" t="s">
        <v>1117</v>
      </c>
      <c r="D33" s="334"/>
      <c r="E33" s="333"/>
      <c r="F33" s="333"/>
      <c r="G33" s="399">
        <v>-6750.04</v>
      </c>
      <c r="H33" s="335" t="s">
        <v>221</v>
      </c>
      <c r="I33" s="344">
        <v>-6750.04</v>
      </c>
      <c r="J33" s="336"/>
      <c r="K33" s="337"/>
      <c r="L33" s="337"/>
      <c r="M33" s="338" t="s">
        <v>138</v>
      </c>
      <c r="N33" s="339" t="s">
        <v>1172</v>
      </c>
      <c r="O33" s="339" t="s">
        <v>134</v>
      </c>
      <c r="P33" s="339" t="s">
        <v>1514</v>
      </c>
      <c r="Q33" s="28"/>
      <c r="R33" s="29"/>
    </row>
    <row r="34" spans="1:18" s="24" customFormat="1" ht="12.75">
      <c r="A34" s="342">
        <v>42796</v>
      </c>
      <c r="B34" s="343" t="s">
        <v>160</v>
      </c>
      <c r="C34" s="343" t="s">
        <v>813</v>
      </c>
      <c r="D34" s="334"/>
      <c r="E34" s="333"/>
      <c r="F34" s="333"/>
      <c r="G34" s="399">
        <v>-5849.88</v>
      </c>
      <c r="H34" s="335"/>
      <c r="I34" s="344">
        <v>-5849.88</v>
      </c>
      <c r="J34" s="336"/>
      <c r="K34" s="337"/>
      <c r="L34" s="337"/>
      <c r="M34" s="338" t="s">
        <v>138</v>
      </c>
      <c r="N34" s="339" t="s">
        <v>865</v>
      </c>
      <c r="O34" s="339" t="s">
        <v>134</v>
      </c>
      <c r="P34" s="339" t="s">
        <v>1514</v>
      </c>
      <c r="Q34" s="28"/>
      <c r="R34" s="29"/>
    </row>
    <row r="35" spans="1:18" s="24" customFormat="1" ht="12.75">
      <c r="A35" s="342">
        <v>42796</v>
      </c>
      <c r="B35" s="343" t="s">
        <v>160</v>
      </c>
      <c r="C35" s="343" t="s">
        <v>91</v>
      </c>
      <c r="D35" s="334"/>
      <c r="E35" s="333"/>
      <c r="F35" s="333"/>
      <c r="G35" s="399">
        <v>-6299.96</v>
      </c>
      <c r="H35" s="335" t="s">
        <v>222</v>
      </c>
      <c r="I35" s="344">
        <v>-6299.96</v>
      </c>
      <c r="J35" s="446"/>
      <c r="K35" s="337"/>
      <c r="L35" s="337"/>
      <c r="M35" s="338" t="s">
        <v>138</v>
      </c>
      <c r="N35" s="339" t="s">
        <v>302</v>
      </c>
      <c r="O35" s="339" t="s">
        <v>141</v>
      </c>
      <c r="P35" s="339" t="s">
        <v>1514</v>
      </c>
      <c r="Q35" s="28"/>
      <c r="R35" s="29"/>
    </row>
    <row r="36" spans="1:18" s="24" customFormat="1" ht="12.75">
      <c r="A36" s="342">
        <v>42796</v>
      </c>
      <c r="B36" s="343" t="s">
        <v>160</v>
      </c>
      <c r="C36" s="343" t="s">
        <v>1390</v>
      </c>
      <c r="D36" s="334"/>
      <c r="E36" s="333"/>
      <c r="F36" s="333"/>
      <c r="G36" s="399">
        <v>-6299.96</v>
      </c>
      <c r="H36" s="335" t="s">
        <v>190</v>
      </c>
      <c r="I36" s="344">
        <v>-6299.96</v>
      </c>
      <c r="J36" s="446"/>
      <c r="K36" s="337"/>
      <c r="L36" s="337"/>
      <c r="M36" s="338" t="s">
        <v>138</v>
      </c>
      <c r="N36" s="339" t="s">
        <v>1445</v>
      </c>
      <c r="O36" s="339" t="s">
        <v>141</v>
      </c>
      <c r="P36" s="339" t="s">
        <v>1514</v>
      </c>
      <c r="Q36" s="28"/>
      <c r="R36" s="29"/>
    </row>
    <row r="37" spans="1:18" s="24" customFormat="1" ht="12.75">
      <c r="A37" s="342">
        <v>42797</v>
      </c>
      <c r="B37" s="343" t="s">
        <v>160</v>
      </c>
      <c r="C37" s="343" t="s">
        <v>1263</v>
      </c>
      <c r="D37" s="334"/>
      <c r="E37" s="333"/>
      <c r="F37" s="333"/>
      <c r="G37" s="344">
        <v>-6299.96</v>
      </c>
      <c r="H37" s="335" t="s">
        <v>1443</v>
      </c>
      <c r="I37" s="344">
        <v>-6299.96</v>
      </c>
      <c r="J37" s="446"/>
      <c r="K37" s="337"/>
      <c r="L37" s="337"/>
      <c r="M37" s="338" t="s">
        <v>138</v>
      </c>
      <c r="N37" s="339" t="s">
        <v>1329</v>
      </c>
      <c r="O37" s="339" t="s">
        <v>141</v>
      </c>
      <c r="P37" s="339" t="s">
        <v>1515</v>
      </c>
      <c r="Q37" s="28"/>
      <c r="R37" s="29"/>
    </row>
    <row r="38" spans="1:18" s="24" customFormat="1" ht="12.75">
      <c r="A38" s="342">
        <v>42797</v>
      </c>
      <c r="B38" s="343" t="s">
        <v>160</v>
      </c>
      <c r="C38" s="343" t="s">
        <v>107</v>
      </c>
      <c r="D38" s="334"/>
      <c r="E38" s="333"/>
      <c r="F38" s="333"/>
      <c r="G38" s="344">
        <v>-6299.96</v>
      </c>
      <c r="H38" s="335"/>
      <c r="I38" s="344">
        <v>-6299.96</v>
      </c>
      <c r="J38" s="446"/>
      <c r="K38" s="337"/>
      <c r="L38" s="337"/>
      <c r="M38" s="338" t="s">
        <v>138</v>
      </c>
      <c r="N38" s="339" t="s">
        <v>318</v>
      </c>
      <c r="O38" s="339" t="s">
        <v>141</v>
      </c>
      <c r="P38" s="339" t="s">
        <v>1515</v>
      </c>
      <c r="Q38" s="28"/>
      <c r="R38" s="29"/>
    </row>
    <row r="39" spans="1:18" s="24" customFormat="1" ht="12.75">
      <c r="A39" s="444">
        <v>42791</v>
      </c>
      <c r="B39" s="445" t="s">
        <v>156</v>
      </c>
      <c r="C39" s="445" t="s">
        <v>1391</v>
      </c>
      <c r="D39" s="334"/>
      <c r="E39" s="333"/>
      <c r="F39" s="333"/>
      <c r="G39" s="446">
        <v>1241.2</v>
      </c>
      <c r="H39" s="335"/>
      <c r="I39" s="334"/>
      <c r="J39" s="422">
        <v>1241.2</v>
      </c>
      <c r="K39" s="337"/>
      <c r="L39" s="337"/>
      <c r="M39" s="338" t="s">
        <v>138</v>
      </c>
      <c r="N39" s="339" t="s">
        <v>1446</v>
      </c>
      <c r="O39" s="339" t="s">
        <v>141</v>
      </c>
      <c r="P39" s="339" t="s">
        <v>1496</v>
      </c>
      <c r="Q39" s="28"/>
      <c r="R39" s="29"/>
    </row>
    <row r="40" spans="1:18" s="24" customFormat="1" ht="12.75">
      <c r="A40" s="444">
        <v>42791</v>
      </c>
      <c r="B40" s="445" t="s">
        <v>156</v>
      </c>
      <c r="C40" s="445" t="s">
        <v>1392</v>
      </c>
      <c r="D40" s="334"/>
      <c r="E40" s="333"/>
      <c r="F40" s="333"/>
      <c r="G40" s="446">
        <v>1241.2</v>
      </c>
      <c r="H40" s="335"/>
      <c r="I40" s="334"/>
      <c r="J40" s="422">
        <v>1241.2</v>
      </c>
      <c r="K40" s="337"/>
      <c r="L40" s="337"/>
      <c r="M40" s="338" t="s">
        <v>138</v>
      </c>
      <c r="N40" s="339" t="s">
        <v>1447</v>
      </c>
      <c r="O40" s="339" t="s">
        <v>136</v>
      </c>
      <c r="P40" s="339" t="s">
        <v>1496</v>
      </c>
      <c r="Q40" s="28"/>
      <c r="R40" s="29"/>
    </row>
    <row r="41" spans="1:18" s="24" customFormat="1" ht="12.75">
      <c r="A41" s="444">
        <v>42791</v>
      </c>
      <c r="B41" s="445" t="s">
        <v>156</v>
      </c>
      <c r="C41" s="445" t="s">
        <v>1393</v>
      </c>
      <c r="D41" s="334"/>
      <c r="E41" s="333"/>
      <c r="F41" s="333"/>
      <c r="G41" s="446">
        <v>1241.2</v>
      </c>
      <c r="H41" s="335"/>
      <c r="I41" s="334"/>
      <c r="J41" s="422">
        <v>1241.2</v>
      </c>
      <c r="K41" s="337"/>
      <c r="L41" s="337"/>
      <c r="M41" s="338" t="s">
        <v>138</v>
      </c>
      <c r="N41" s="339" t="s">
        <v>1448</v>
      </c>
      <c r="O41" s="339" t="s">
        <v>141</v>
      </c>
      <c r="P41" s="339" t="s">
        <v>1496</v>
      </c>
      <c r="Q41" s="28"/>
      <c r="R41" s="29"/>
    </row>
    <row r="42" spans="1:18" s="24" customFormat="1" ht="12.75">
      <c r="A42" s="444">
        <v>42791</v>
      </c>
      <c r="B42" s="445" t="s">
        <v>156</v>
      </c>
      <c r="C42" s="445" t="s">
        <v>1394</v>
      </c>
      <c r="D42" s="334"/>
      <c r="E42" s="333"/>
      <c r="F42" s="333"/>
      <c r="G42" s="446">
        <v>1241.2</v>
      </c>
      <c r="H42" s="335"/>
      <c r="I42" s="334"/>
      <c r="J42" s="422">
        <v>1241.2</v>
      </c>
      <c r="K42" s="337"/>
      <c r="L42" s="337"/>
      <c r="M42" s="338" t="s">
        <v>138</v>
      </c>
      <c r="N42" s="339" t="s">
        <v>1449</v>
      </c>
      <c r="O42" s="339" t="s">
        <v>457</v>
      </c>
      <c r="P42" s="339" t="s">
        <v>1496</v>
      </c>
      <c r="Q42" s="28"/>
      <c r="R42" s="29"/>
    </row>
    <row r="43" spans="1:18" s="24" customFormat="1" ht="12.75">
      <c r="A43" s="444">
        <v>42791</v>
      </c>
      <c r="B43" s="445" t="s">
        <v>156</v>
      </c>
      <c r="C43" s="445" t="s">
        <v>1395</v>
      </c>
      <c r="D43" s="334"/>
      <c r="E43" s="333"/>
      <c r="F43" s="333"/>
      <c r="G43" s="446">
        <v>1241.2</v>
      </c>
      <c r="H43" s="335"/>
      <c r="I43" s="334"/>
      <c r="J43" s="422">
        <v>1241.2</v>
      </c>
      <c r="K43" s="337"/>
      <c r="L43" s="337"/>
      <c r="M43" s="338" t="s">
        <v>138</v>
      </c>
      <c r="N43" s="339" t="s">
        <v>1450</v>
      </c>
      <c r="O43" s="339" t="s">
        <v>141</v>
      </c>
      <c r="P43" s="339" t="s">
        <v>1496</v>
      </c>
      <c r="Q43" s="28"/>
      <c r="R43" s="29"/>
    </row>
    <row r="44" spans="1:18" s="24" customFormat="1" ht="12.75">
      <c r="A44" s="444">
        <v>42791</v>
      </c>
      <c r="B44" s="445" t="s">
        <v>156</v>
      </c>
      <c r="C44" s="445" t="s">
        <v>1396</v>
      </c>
      <c r="D44" s="334"/>
      <c r="E44" s="333"/>
      <c r="F44" s="333"/>
      <c r="G44" s="446">
        <v>1241.2</v>
      </c>
      <c r="H44" s="335"/>
      <c r="I44" s="334"/>
      <c r="J44" s="422">
        <v>1241.2</v>
      </c>
      <c r="K44" s="337"/>
      <c r="L44" s="337"/>
      <c r="M44" s="338" t="s">
        <v>138</v>
      </c>
      <c r="N44" s="339" t="s">
        <v>1451</v>
      </c>
      <c r="O44" s="339" t="s">
        <v>136</v>
      </c>
      <c r="P44" s="339" t="s">
        <v>1496</v>
      </c>
      <c r="Q44" s="28"/>
      <c r="R44" s="29"/>
    </row>
    <row r="45" spans="1:18" s="24" customFormat="1" ht="12.75">
      <c r="A45" s="444">
        <v>42791</v>
      </c>
      <c r="B45" s="445" t="s">
        <v>156</v>
      </c>
      <c r="C45" s="445" t="s">
        <v>1397</v>
      </c>
      <c r="D45" s="334"/>
      <c r="E45" s="333"/>
      <c r="F45" s="333"/>
      <c r="G45" s="446">
        <v>1241.2</v>
      </c>
      <c r="H45" s="335"/>
      <c r="I45" s="334"/>
      <c r="J45" s="422">
        <v>1241.2</v>
      </c>
      <c r="K45" s="337"/>
      <c r="L45" s="337"/>
      <c r="M45" s="338" t="s">
        <v>138</v>
      </c>
      <c r="N45" s="339" t="s">
        <v>1452</v>
      </c>
      <c r="O45" s="339" t="s">
        <v>136</v>
      </c>
      <c r="P45" s="339" t="s">
        <v>1496</v>
      </c>
      <c r="Q45" s="28"/>
      <c r="R45" s="29"/>
    </row>
    <row r="46" spans="1:18" s="24" customFormat="1" ht="12.75">
      <c r="A46" s="444">
        <v>42791</v>
      </c>
      <c r="B46" s="445" t="s">
        <v>156</v>
      </c>
      <c r="C46" s="445" t="s">
        <v>1398</v>
      </c>
      <c r="D46" s="334"/>
      <c r="E46" s="333"/>
      <c r="F46" s="333"/>
      <c r="G46" s="446">
        <v>1241.2</v>
      </c>
      <c r="H46" s="335"/>
      <c r="I46" s="334"/>
      <c r="J46" s="422">
        <v>1241.2</v>
      </c>
      <c r="K46" s="337"/>
      <c r="L46" s="337"/>
      <c r="M46" s="338" t="s">
        <v>138</v>
      </c>
      <c r="N46" s="339" t="s">
        <v>1453</v>
      </c>
      <c r="O46" s="339" t="s">
        <v>136</v>
      </c>
      <c r="P46" s="339" t="s">
        <v>1496</v>
      </c>
      <c r="Q46" s="28"/>
      <c r="R46" s="29"/>
    </row>
    <row r="47" spans="1:18" s="24" customFormat="1" ht="12.75">
      <c r="A47" s="444">
        <v>42791</v>
      </c>
      <c r="B47" s="445" t="s">
        <v>156</v>
      </c>
      <c r="C47" s="445" t="s">
        <v>1399</v>
      </c>
      <c r="D47" s="334"/>
      <c r="E47" s="333"/>
      <c r="F47" s="333"/>
      <c r="G47" s="446">
        <v>1241.2</v>
      </c>
      <c r="H47" s="335"/>
      <c r="I47" s="334"/>
      <c r="J47" s="422">
        <v>1241.2</v>
      </c>
      <c r="K47" s="337"/>
      <c r="L47" s="337"/>
      <c r="M47" s="338" t="s">
        <v>138</v>
      </c>
      <c r="N47" s="339" t="s">
        <v>1454</v>
      </c>
      <c r="O47" s="339" t="s">
        <v>141</v>
      </c>
      <c r="P47" s="339" t="s">
        <v>1496</v>
      </c>
      <c r="Q47" s="28"/>
      <c r="R47" s="29"/>
    </row>
    <row r="48" spans="1:18" s="24" customFormat="1" ht="12.75">
      <c r="A48" s="444">
        <v>42791</v>
      </c>
      <c r="B48" s="445" t="s">
        <v>156</v>
      </c>
      <c r="C48" s="445" t="s">
        <v>1401</v>
      </c>
      <c r="D48" s="334"/>
      <c r="E48" s="333"/>
      <c r="F48" s="333"/>
      <c r="G48" s="446">
        <v>1241.2</v>
      </c>
      <c r="H48" s="335"/>
      <c r="I48" s="334"/>
      <c r="J48" s="422">
        <v>1241.2</v>
      </c>
      <c r="K48" s="337"/>
      <c r="L48" s="337"/>
      <c r="M48" s="338" t="s">
        <v>138</v>
      </c>
      <c r="N48" s="339" t="s">
        <v>1455</v>
      </c>
      <c r="O48" s="339" t="s">
        <v>136</v>
      </c>
      <c r="P48" s="339" t="s">
        <v>1496</v>
      </c>
      <c r="Q48" s="28"/>
      <c r="R48" s="29"/>
    </row>
    <row r="49" spans="1:18" s="24" customFormat="1" ht="12.75">
      <c r="A49" s="444">
        <v>42791</v>
      </c>
      <c r="B49" s="445" t="s">
        <v>156</v>
      </c>
      <c r="C49" s="445" t="s">
        <v>1402</v>
      </c>
      <c r="D49" s="334"/>
      <c r="E49" s="333"/>
      <c r="F49" s="333"/>
      <c r="G49" s="446">
        <v>1241.2</v>
      </c>
      <c r="H49" s="335"/>
      <c r="I49" s="334"/>
      <c r="J49" s="422">
        <v>1241.2</v>
      </c>
      <c r="K49" s="337"/>
      <c r="L49" s="337"/>
      <c r="M49" s="338" t="s">
        <v>138</v>
      </c>
      <c r="N49" s="339" t="s">
        <v>1456</v>
      </c>
      <c r="O49" s="339" t="s">
        <v>141</v>
      </c>
      <c r="P49" s="339" t="s">
        <v>1496</v>
      </c>
      <c r="Q49" s="28"/>
      <c r="R49" s="29"/>
    </row>
    <row r="50" spans="1:18" s="24" customFormat="1" ht="12.75">
      <c r="A50" s="444">
        <v>42791</v>
      </c>
      <c r="B50" s="445" t="s">
        <v>156</v>
      </c>
      <c r="C50" s="445" t="s">
        <v>1404</v>
      </c>
      <c r="D50" s="334"/>
      <c r="E50" s="333"/>
      <c r="F50" s="333"/>
      <c r="G50" s="446">
        <v>1241.2</v>
      </c>
      <c r="H50" s="335"/>
      <c r="I50" s="334"/>
      <c r="J50" s="422">
        <v>1241.2</v>
      </c>
      <c r="K50" s="337"/>
      <c r="L50" s="337"/>
      <c r="M50" s="338" t="s">
        <v>138</v>
      </c>
      <c r="N50" s="339" t="s">
        <v>1457</v>
      </c>
      <c r="O50" s="339" t="s">
        <v>141</v>
      </c>
      <c r="P50" s="339" t="s">
        <v>1496</v>
      </c>
      <c r="Q50" s="28"/>
      <c r="R50" s="29"/>
    </row>
    <row r="51" spans="1:18" s="24" customFormat="1" ht="12.75">
      <c r="A51" s="444">
        <v>42794</v>
      </c>
      <c r="B51" s="445" t="s">
        <v>156</v>
      </c>
      <c r="C51" s="445" t="s">
        <v>1405</v>
      </c>
      <c r="D51" s="334"/>
      <c r="E51" s="333"/>
      <c r="F51" s="333"/>
      <c r="G51" s="446">
        <v>1241.2</v>
      </c>
      <c r="H51" s="335"/>
      <c r="I51" s="334"/>
      <c r="J51" s="422">
        <v>1241.2</v>
      </c>
      <c r="K51" s="337"/>
      <c r="L51" s="337"/>
      <c r="M51" s="338" t="s">
        <v>138</v>
      </c>
      <c r="N51" s="339" t="s">
        <v>1458</v>
      </c>
      <c r="O51" s="339" t="s">
        <v>136</v>
      </c>
      <c r="P51" s="339" t="s">
        <v>1505</v>
      </c>
      <c r="Q51" s="28"/>
      <c r="R51" s="29"/>
    </row>
    <row r="52" spans="1:18" s="24" customFormat="1" ht="12.75">
      <c r="A52" s="444">
        <v>42794</v>
      </c>
      <c r="B52" s="445" t="s">
        <v>156</v>
      </c>
      <c r="C52" s="445" t="s">
        <v>1406</v>
      </c>
      <c r="D52" s="334"/>
      <c r="E52" s="333"/>
      <c r="F52" s="333"/>
      <c r="G52" s="446">
        <v>1241.2</v>
      </c>
      <c r="H52" s="335"/>
      <c r="I52" s="334"/>
      <c r="J52" s="422">
        <v>1241.2</v>
      </c>
      <c r="K52" s="337"/>
      <c r="L52" s="337"/>
      <c r="M52" s="338" t="s">
        <v>138</v>
      </c>
      <c r="N52" s="339" t="s">
        <v>1459</v>
      </c>
      <c r="O52" s="339" t="s">
        <v>136</v>
      </c>
      <c r="P52" s="339" t="s">
        <v>1505</v>
      </c>
      <c r="Q52" s="28"/>
      <c r="R52" s="29"/>
    </row>
    <row r="53" spans="1:18" s="24" customFormat="1" ht="12.75">
      <c r="A53" s="444">
        <v>42794</v>
      </c>
      <c r="B53" s="445" t="s">
        <v>156</v>
      </c>
      <c r="C53" s="445" t="s">
        <v>1407</v>
      </c>
      <c r="D53" s="334"/>
      <c r="E53" s="333"/>
      <c r="F53" s="333"/>
      <c r="G53" s="446">
        <v>1241.2</v>
      </c>
      <c r="H53" s="335"/>
      <c r="I53" s="334"/>
      <c r="J53" s="422">
        <v>1241.2</v>
      </c>
      <c r="K53" s="337"/>
      <c r="L53" s="337"/>
      <c r="M53" s="338" t="s">
        <v>138</v>
      </c>
      <c r="N53" s="339" t="s">
        <v>1460</v>
      </c>
      <c r="O53" s="339" t="s">
        <v>136</v>
      </c>
      <c r="P53" s="339" t="s">
        <v>1505</v>
      </c>
      <c r="Q53" s="28"/>
      <c r="R53" s="29"/>
    </row>
    <row r="54" spans="1:18" s="24" customFormat="1" ht="12.75">
      <c r="A54" s="444">
        <v>42794</v>
      </c>
      <c r="B54" s="445" t="s">
        <v>156</v>
      </c>
      <c r="C54" s="445" t="s">
        <v>1408</v>
      </c>
      <c r="D54" s="334"/>
      <c r="E54" s="333"/>
      <c r="F54" s="333"/>
      <c r="G54" s="446">
        <v>1241.2</v>
      </c>
      <c r="H54" s="335"/>
      <c r="I54" s="334"/>
      <c r="J54" s="422">
        <v>1241.2</v>
      </c>
      <c r="K54" s="337"/>
      <c r="L54" s="337"/>
      <c r="M54" s="338" t="s">
        <v>138</v>
      </c>
      <c r="N54" s="339" t="s">
        <v>1461</v>
      </c>
      <c r="O54" s="339" t="s">
        <v>457</v>
      </c>
      <c r="P54" s="339" t="s">
        <v>1505</v>
      </c>
      <c r="Q54" s="28"/>
      <c r="R54" s="29"/>
    </row>
    <row r="55" spans="1:18" s="24" customFormat="1" ht="12.75">
      <c r="A55" s="444">
        <v>42794</v>
      </c>
      <c r="B55" s="445" t="s">
        <v>156</v>
      </c>
      <c r="C55" s="445" t="s">
        <v>1409</v>
      </c>
      <c r="D55" s="334"/>
      <c r="E55" s="333"/>
      <c r="F55" s="333"/>
      <c r="G55" s="446">
        <v>1241.2</v>
      </c>
      <c r="H55" s="335"/>
      <c r="I55" s="334"/>
      <c r="J55" s="422">
        <v>1241.2</v>
      </c>
      <c r="K55" s="337"/>
      <c r="L55" s="337"/>
      <c r="M55" s="338" t="s">
        <v>138</v>
      </c>
      <c r="N55" s="339" t="s">
        <v>1462</v>
      </c>
      <c r="O55" s="339" t="s">
        <v>136</v>
      </c>
      <c r="P55" s="339" t="s">
        <v>1505</v>
      </c>
      <c r="Q55" s="28"/>
      <c r="R55" s="29"/>
    </row>
    <row r="56" spans="1:18" s="24" customFormat="1" ht="12.75">
      <c r="A56" s="444">
        <v>42794</v>
      </c>
      <c r="B56" s="445" t="s">
        <v>156</v>
      </c>
      <c r="C56" s="445" t="s">
        <v>1410</v>
      </c>
      <c r="D56" s="334"/>
      <c r="E56" s="333"/>
      <c r="F56" s="333"/>
      <c r="G56" s="446">
        <v>1241.2</v>
      </c>
      <c r="H56" s="335"/>
      <c r="I56" s="334"/>
      <c r="J56" s="422">
        <v>1241.2</v>
      </c>
      <c r="K56" s="337"/>
      <c r="L56" s="337"/>
      <c r="M56" s="338" t="s">
        <v>138</v>
      </c>
      <c r="N56" s="339" t="s">
        <v>1463</v>
      </c>
      <c r="O56" s="339" t="s">
        <v>136</v>
      </c>
      <c r="P56" s="339" t="s">
        <v>1505</v>
      </c>
      <c r="Q56" s="28"/>
      <c r="R56" s="29"/>
    </row>
    <row r="57" spans="1:18" s="24" customFormat="1" ht="12.75">
      <c r="A57" s="444">
        <v>42794</v>
      </c>
      <c r="B57" s="445" t="s">
        <v>156</v>
      </c>
      <c r="C57" s="445" t="s">
        <v>1411</v>
      </c>
      <c r="D57" s="334"/>
      <c r="E57" s="333"/>
      <c r="F57" s="333"/>
      <c r="G57" s="446">
        <v>1241.2</v>
      </c>
      <c r="H57" s="335"/>
      <c r="I57" s="334"/>
      <c r="J57" s="422">
        <v>1241.2</v>
      </c>
      <c r="K57" s="337"/>
      <c r="L57" s="337"/>
      <c r="M57" s="338" t="s">
        <v>138</v>
      </c>
      <c r="N57" s="339" t="s">
        <v>1464</v>
      </c>
      <c r="O57" s="339" t="s">
        <v>370</v>
      </c>
      <c r="P57" s="339" t="s">
        <v>1505</v>
      </c>
      <c r="Q57" s="28"/>
      <c r="R57" s="29"/>
    </row>
    <row r="58" spans="1:18" s="24" customFormat="1" ht="12.75">
      <c r="A58" s="444">
        <v>42794</v>
      </c>
      <c r="B58" s="445" t="s">
        <v>156</v>
      </c>
      <c r="C58" s="445" t="s">
        <v>1412</v>
      </c>
      <c r="D58" s="334"/>
      <c r="E58" s="333"/>
      <c r="F58" s="333"/>
      <c r="G58" s="446">
        <v>1241.2</v>
      </c>
      <c r="H58" s="335"/>
      <c r="I58" s="334"/>
      <c r="J58" s="422">
        <v>1241.2</v>
      </c>
      <c r="K58" s="337"/>
      <c r="L58" s="337"/>
      <c r="M58" s="338" t="s">
        <v>138</v>
      </c>
      <c r="N58" s="339" t="s">
        <v>1465</v>
      </c>
      <c r="O58" s="339" t="s">
        <v>370</v>
      </c>
      <c r="P58" s="339" t="s">
        <v>1505</v>
      </c>
      <c r="Q58" s="28"/>
      <c r="R58" s="29"/>
    </row>
    <row r="59" spans="1:18" s="24" customFormat="1" ht="12.75">
      <c r="A59" s="444">
        <v>42794</v>
      </c>
      <c r="B59" s="445" t="s">
        <v>156</v>
      </c>
      <c r="C59" s="445" t="s">
        <v>1413</v>
      </c>
      <c r="D59" s="334"/>
      <c r="E59" s="333"/>
      <c r="F59" s="333"/>
      <c r="G59" s="446">
        <v>1241.2</v>
      </c>
      <c r="H59" s="335"/>
      <c r="I59" s="334"/>
      <c r="J59" s="422">
        <v>1241.2</v>
      </c>
      <c r="K59" s="337"/>
      <c r="L59" s="337"/>
      <c r="M59" s="338" t="s">
        <v>138</v>
      </c>
      <c r="N59" s="339" t="s">
        <v>1466</v>
      </c>
      <c r="O59" s="339" t="s">
        <v>370</v>
      </c>
      <c r="P59" s="339" t="s">
        <v>1505</v>
      </c>
      <c r="Q59" s="28"/>
      <c r="R59" s="29"/>
    </row>
    <row r="60" spans="1:18" s="24" customFormat="1" ht="12.75">
      <c r="A60" s="444">
        <v>42794</v>
      </c>
      <c r="B60" s="445" t="s">
        <v>156</v>
      </c>
      <c r="C60" s="445" t="s">
        <v>1414</v>
      </c>
      <c r="D60" s="334"/>
      <c r="E60" s="333"/>
      <c r="F60" s="333"/>
      <c r="G60" s="446">
        <v>1241.2</v>
      </c>
      <c r="H60" s="335"/>
      <c r="I60" s="334"/>
      <c r="J60" s="422">
        <v>1241.2</v>
      </c>
      <c r="K60" s="337"/>
      <c r="L60" s="337"/>
      <c r="M60" s="338" t="s">
        <v>138</v>
      </c>
      <c r="N60" s="339" t="s">
        <v>1467</v>
      </c>
      <c r="O60" s="339" t="s">
        <v>136</v>
      </c>
      <c r="P60" s="339" t="s">
        <v>1505</v>
      </c>
      <c r="Q60" s="28"/>
      <c r="R60" s="29"/>
    </row>
    <row r="61" spans="1:18" s="24" customFormat="1" ht="12.75">
      <c r="A61" s="444">
        <v>42794</v>
      </c>
      <c r="B61" s="445" t="s">
        <v>156</v>
      </c>
      <c r="C61" s="445" t="s">
        <v>1416</v>
      </c>
      <c r="D61" s="334"/>
      <c r="E61" s="333"/>
      <c r="F61" s="333"/>
      <c r="G61" s="446">
        <v>1241.2</v>
      </c>
      <c r="H61" s="335"/>
      <c r="I61" s="334"/>
      <c r="J61" s="422">
        <v>1241.2</v>
      </c>
      <c r="K61" s="337"/>
      <c r="L61" s="337"/>
      <c r="M61" s="338" t="s">
        <v>138</v>
      </c>
      <c r="N61" s="339" t="s">
        <v>1468</v>
      </c>
      <c r="O61" s="339" t="s">
        <v>457</v>
      </c>
      <c r="P61" s="339" t="s">
        <v>1505</v>
      </c>
      <c r="Q61" s="28"/>
      <c r="R61" s="29"/>
    </row>
    <row r="62" spans="1:18" s="24" customFormat="1" ht="12.75">
      <c r="A62" s="444">
        <v>42794</v>
      </c>
      <c r="B62" s="445" t="s">
        <v>156</v>
      </c>
      <c r="C62" s="445" t="s">
        <v>1417</v>
      </c>
      <c r="D62" s="334"/>
      <c r="E62" s="333"/>
      <c r="F62" s="333"/>
      <c r="G62" s="446">
        <v>1241.2</v>
      </c>
      <c r="H62" s="335"/>
      <c r="I62" s="334"/>
      <c r="J62" s="422">
        <v>1241.2</v>
      </c>
      <c r="K62" s="337"/>
      <c r="L62" s="337"/>
      <c r="M62" s="338" t="s">
        <v>138</v>
      </c>
      <c r="N62" s="339" t="s">
        <v>1469</v>
      </c>
      <c r="O62" s="339" t="s">
        <v>136</v>
      </c>
      <c r="P62" s="339" t="s">
        <v>1505</v>
      </c>
      <c r="Q62" s="28"/>
      <c r="R62" s="29"/>
    </row>
    <row r="63" spans="1:18" s="24" customFormat="1" ht="12.75">
      <c r="A63" s="444">
        <v>42794</v>
      </c>
      <c r="B63" s="445" t="s">
        <v>156</v>
      </c>
      <c r="C63" s="445" t="s">
        <v>1418</v>
      </c>
      <c r="D63" s="334"/>
      <c r="E63" s="333"/>
      <c r="F63" s="333"/>
      <c r="G63" s="446">
        <v>1241.2</v>
      </c>
      <c r="H63" s="335"/>
      <c r="I63" s="334"/>
      <c r="J63" s="422">
        <v>1241.2</v>
      </c>
      <c r="K63" s="337"/>
      <c r="L63" s="337"/>
      <c r="M63" s="338" t="s">
        <v>138</v>
      </c>
      <c r="N63" s="339" t="s">
        <v>1470</v>
      </c>
      <c r="O63" s="339" t="s">
        <v>370</v>
      </c>
      <c r="P63" s="339" t="s">
        <v>1505</v>
      </c>
      <c r="Q63" s="28"/>
      <c r="R63" s="29"/>
    </row>
    <row r="64" spans="1:18" s="24" customFormat="1" ht="12.75">
      <c r="A64" s="444">
        <v>42794</v>
      </c>
      <c r="B64" s="445" t="s">
        <v>156</v>
      </c>
      <c r="C64" s="445" t="s">
        <v>1419</v>
      </c>
      <c r="D64" s="334"/>
      <c r="E64" s="333"/>
      <c r="F64" s="333"/>
      <c r="G64" s="446">
        <v>1241.2</v>
      </c>
      <c r="H64" s="335"/>
      <c r="I64" s="334"/>
      <c r="J64" s="422">
        <v>1241.2</v>
      </c>
      <c r="K64" s="337"/>
      <c r="L64" s="337"/>
      <c r="M64" s="338" t="s">
        <v>138</v>
      </c>
      <c r="N64" s="339" t="s">
        <v>1471</v>
      </c>
      <c r="O64" s="339" t="s">
        <v>136</v>
      </c>
      <c r="P64" s="339" t="s">
        <v>1505</v>
      </c>
      <c r="Q64" s="28"/>
      <c r="R64" s="29"/>
    </row>
    <row r="65" spans="1:18" s="24" customFormat="1" ht="12.75">
      <c r="A65" s="444">
        <v>42794</v>
      </c>
      <c r="B65" s="445" t="s">
        <v>156</v>
      </c>
      <c r="C65" s="445" t="s">
        <v>1420</v>
      </c>
      <c r="D65" s="334"/>
      <c r="E65" s="333"/>
      <c r="F65" s="333"/>
      <c r="G65" s="446">
        <v>1241.2</v>
      </c>
      <c r="H65" s="335"/>
      <c r="I65" s="334"/>
      <c r="J65" s="422">
        <v>1241.2</v>
      </c>
      <c r="K65" s="337"/>
      <c r="L65" s="337"/>
      <c r="M65" s="338" t="s">
        <v>138</v>
      </c>
      <c r="N65" s="339" t="s">
        <v>1472</v>
      </c>
      <c r="O65" s="339" t="s">
        <v>457</v>
      </c>
      <c r="P65" s="339" t="s">
        <v>1505</v>
      </c>
      <c r="Q65" s="28"/>
      <c r="R65" s="29"/>
    </row>
    <row r="66" spans="1:18" s="24" customFormat="1" ht="12.75">
      <c r="A66" s="444">
        <v>42794</v>
      </c>
      <c r="B66" s="445" t="s">
        <v>156</v>
      </c>
      <c r="C66" s="445" t="s">
        <v>1423</v>
      </c>
      <c r="D66" s="334"/>
      <c r="E66" s="333"/>
      <c r="F66" s="333"/>
      <c r="G66" s="446">
        <v>1241.2</v>
      </c>
      <c r="H66" s="335"/>
      <c r="I66" s="334"/>
      <c r="J66" s="422">
        <v>1241.2</v>
      </c>
      <c r="K66" s="337"/>
      <c r="L66" s="337"/>
      <c r="M66" s="338" t="s">
        <v>138</v>
      </c>
      <c r="N66" s="339" t="s">
        <v>1473</v>
      </c>
      <c r="O66" s="339" t="s">
        <v>136</v>
      </c>
      <c r="P66" s="339" t="s">
        <v>1505</v>
      </c>
      <c r="Q66" s="28"/>
      <c r="R66" s="29"/>
    </row>
    <row r="67" spans="1:18" s="24" customFormat="1" ht="12.75">
      <c r="A67" s="444">
        <v>42795</v>
      </c>
      <c r="B67" s="445" t="s">
        <v>156</v>
      </c>
      <c r="C67" s="445" t="s">
        <v>1424</v>
      </c>
      <c r="D67" s="334"/>
      <c r="E67" s="333"/>
      <c r="F67" s="333"/>
      <c r="G67" s="446">
        <v>1241.2</v>
      </c>
      <c r="H67" s="335"/>
      <c r="I67" s="334"/>
      <c r="J67" s="422">
        <v>1241.2</v>
      </c>
      <c r="K67" s="337"/>
      <c r="L67" s="337"/>
      <c r="M67" s="338" t="s">
        <v>138</v>
      </c>
      <c r="N67" s="339" t="s">
        <v>1474</v>
      </c>
      <c r="O67" s="339" t="s">
        <v>457</v>
      </c>
      <c r="P67" s="339" t="s">
        <v>1508</v>
      </c>
      <c r="Q67" s="28"/>
      <c r="R67" s="29"/>
    </row>
    <row r="68" spans="1:18" s="24" customFormat="1" ht="12.75">
      <c r="A68" s="444">
        <v>42795</v>
      </c>
      <c r="B68" s="445" t="s">
        <v>156</v>
      </c>
      <c r="C68" s="445" t="s">
        <v>1425</v>
      </c>
      <c r="D68" s="334"/>
      <c r="E68" s="333"/>
      <c r="F68" s="333"/>
      <c r="G68" s="446">
        <v>1241.2</v>
      </c>
      <c r="H68" s="335"/>
      <c r="I68" s="334"/>
      <c r="J68" s="422">
        <v>1241.2</v>
      </c>
      <c r="K68" s="337"/>
      <c r="L68" s="337"/>
      <c r="M68" s="338" t="s">
        <v>138</v>
      </c>
      <c r="N68" s="339" t="s">
        <v>1475</v>
      </c>
      <c r="O68" s="339" t="s">
        <v>457</v>
      </c>
      <c r="P68" s="339" t="s">
        <v>1508</v>
      </c>
      <c r="Q68" s="28"/>
      <c r="R68" s="29"/>
    </row>
    <row r="69" spans="1:18" s="24" customFormat="1" ht="12.75">
      <c r="A69" s="444">
        <v>42795</v>
      </c>
      <c r="B69" s="445" t="s">
        <v>156</v>
      </c>
      <c r="C69" s="445" t="s">
        <v>1426</v>
      </c>
      <c r="D69" s="334"/>
      <c r="E69" s="333"/>
      <c r="F69" s="333"/>
      <c r="G69" s="446">
        <v>1241.2</v>
      </c>
      <c r="H69" s="335"/>
      <c r="I69" s="334"/>
      <c r="J69" s="422">
        <v>1241.2</v>
      </c>
      <c r="K69" s="337"/>
      <c r="L69" s="337"/>
      <c r="M69" s="338" t="s">
        <v>138</v>
      </c>
      <c r="N69" s="339" t="s">
        <v>1476</v>
      </c>
      <c r="O69" s="339" t="s">
        <v>136</v>
      </c>
      <c r="P69" s="339" t="s">
        <v>1508</v>
      </c>
      <c r="Q69" s="28"/>
      <c r="R69" s="29"/>
    </row>
    <row r="70" spans="1:18" s="24" customFormat="1" ht="12.75">
      <c r="A70" s="444">
        <v>42795</v>
      </c>
      <c r="B70" s="445" t="s">
        <v>156</v>
      </c>
      <c r="C70" s="445" t="s">
        <v>1427</v>
      </c>
      <c r="D70" s="334"/>
      <c r="E70" s="333"/>
      <c r="F70" s="333"/>
      <c r="G70" s="446">
        <v>1241.2</v>
      </c>
      <c r="H70" s="335"/>
      <c r="I70" s="334"/>
      <c r="J70" s="422">
        <v>1241.2</v>
      </c>
      <c r="K70" s="337"/>
      <c r="L70" s="337"/>
      <c r="M70" s="338" t="s">
        <v>138</v>
      </c>
      <c r="N70" s="339" t="s">
        <v>1477</v>
      </c>
      <c r="O70" s="339" t="s">
        <v>457</v>
      </c>
      <c r="P70" s="339" t="s">
        <v>1508</v>
      </c>
      <c r="Q70" s="28"/>
      <c r="R70" s="29"/>
    </row>
    <row r="71" spans="1:18" s="24" customFormat="1" ht="12.75">
      <c r="A71" s="444">
        <v>42795</v>
      </c>
      <c r="B71" s="445" t="s">
        <v>156</v>
      </c>
      <c r="C71" s="445" t="s">
        <v>1428</v>
      </c>
      <c r="D71" s="334"/>
      <c r="E71" s="333"/>
      <c r="F71" s="333"/>
      <c r="G71" s="446">
        <v>1241.2</v>
      </c>
      <c r="H71" s="335"/>
      <c r="I71" s="334"/>
      <c r="J71" s="422">
        <v>1241.2</v>
      </c>
      <c r="K71" s="337"/>
      <c r="L71" s="337"/>
      <c r="M71" s="338" t="s">
        <v>138</v>
      </c>
      <c r="N71" s="339" t="s">
        <v>1478</v>
      </c>
      <c r="O71" s="339" t="s">
        <v>136</v>
      </c>
      <c r="P71" s="339" t="s">
        <v>1508</v>
      </c>
      <c r="Q71" s="28"/>
      <c r="R71" s="29"/>
    </row>
    <row r="72" spans="1:18" s="24" customFormat="1" ht="12.75">
      <c r="A72" s="444">
        <v>42795</v>
      </c>
      <c r="B72" s="445" t="s">
        <v>156</v>
      </c>
      <c r="C72" s="445" t="s">
        <v>1429</v>
      </c>
      <c r="D72" s="334"/>
      <c r="E72" s="333"/>
      <c r="F72" s="333"/>
      <c r="G72" s="446">
        <v>1241.2</v>
      </c>
      <c r="H72" s="335"/>
      <c r="I72" s="334"/>
      <c r="J72" s="422">
        <v>1241.2</v>
      </c>
      <c r="K72" s="337"/>
      <c r="L72" s="337"/>
      <c r="M72" s="338" t="s">
        <v>138</v>
      </c>
      <c r="N72" s="339" t="s">
        <v>1503</v>
      </c>
      <c r="O72" s="339" t="s">
        <v>370</v>
      </c>
      <c r="P72" s="339" t="s">
        <v>1508</v>
      </c>
      <c r="Q72" s="28"/>
      <c r="R72" s="29"/>
    </row>
    <row r="73" spans="1:18" s="24" customFormat="1" ht="12.75">
      <c r="A73" s="444">
        <v>42795</v>
      </c>
      <c r="B73" s="445" t="s">
        <v>156</v>
      </c>
      <c r="C73" s="445" t="s">
        <v>1430</v>
      </c>
      <c r="D73" s="334"/>
      <c r="E73" s="333"/>
      <c r="F73" s="333"/>
      <c r="G73" s="446">
        <v>1241.2</v>
      </c>
      <c r="H73" s="335"/>
      <c r="I73" s="334"/>
      <c r="J73" s="422">
        <v>1241.2</v>
      </c>
      <c r="K73" s="337"/>
      <c r="L73" s="337"/>
      <c r="M73" s="338" t="s">
        <v>138</v>
      </c>
      <c r="N73" s="339" t="s">
        <v>1504</v>
      </c>
      <c r="O73" s="339" t="s">
        <v>134</v>
      </c>
      <c r="P73" s="339" t="s">
        <v>1508</v>
      </c>
      <c r="Q73" s="28"/>
      <c r="R73" s="29"/>
    </row>
    <row r="74" spans="1:18" s="24" customFormat="1" ht="12.75">
      <c r="A74" s="444">
        <v>42795</v>
      </c>
      <c r="B74" s="445" t="s">
        <v>156</v>
      </c>
      <c r="C74" s="445" t="s">
        <v>1431</v>
      </c>
      <c r="D74" s="334"/>
      <c r="E74" s="333"/>
      <c r="F74" s="333"/>
      <c r="G74" s="446">
        <v>1241.2</v>
      </c>
      <c r="H74" s="335"/>
      <c r="I74" s="334"/>
      <c r="J74" s="422">
        <v>1241.2</v>
      </c>
      <c r="K74" s="337"/>
      <c r="L74" s="337"/>
      <c r="M74" s="338" t="s">
        <v>138</v>
      </c>
      <c r="N74" s="339" t="s">
        <v>1479</v>
      </c>
      <c r="O74" s="339" t="s">
        <v>1296</v>
      </c>
      <c r="P74" s="339" t="s">
        <v>1508</v>
      </c>
      <c r="Q74" s="28"/>
      <c r="R74" s="29"/>
    </row>
    <row r="75" spans="1:18" s="24" customFormat="1" ht="12.75">
      <c r="A75" s="444">
        <v>42795</v>
      </c>
      <c r="B75" s="445" t="s">
        <v>156</v>
      </c>
      <c r="C75" s="445" t="s">
        <v>1432</v>
      </c>
      <c r="D75" s="334"/>
      <c r="E75" s="333"/>
      <c r="F75" s="333"/>
      <c r="G75" s="446">
        <v>1241.2</v>
      </c>
      <c r="H75" s="335"/>
      <c r="I75" s="334"/>
      <c r="J75" s="422">
        <v>1241.2</v>
      </c>
      <c r="K75" s="337"/>
      <c r="L75" s="337"/>
      <c r="M75" s="338" t="s">
        <v>138</v>
      </c>
      <c r="N75" s="339" t="s">
        <v>1480</v>
      </c>
      <c r="O75" s="339" t="s">
        <v>134</v>
      </c>
      <c r="P75" s="339" t="s">
        <v>1508</v>
      </c>
      <c r="Q75" s="28"/>
      <c r="R75" s="29"/>
    </row>
    <row r="76" spans="1:18" s="24" customFormat="1" ht="12.75">
      <c r="A76" s="444">
        <v>42795</v>
      </c>
      <c r="B76" s="445" t="s">
        <v>156</v>
      </c>
      <c r="C76" s="445" t="s">
        <v>1433</v>
      </c>
      <c r="D76" s="334"/>
      <c r="E76" s="333"/>
      <c r="F76" s="333"/>
      <c r="G76" s="446">
        <v>1241.2</v>
      </c>
      <c r="H76" s="335"/>
      <c r="I76" s="334"/>
      <c r="J76" s="422">
        <v>1241.2</v>
      </c>
      <c r="K76" s="337"/>
      <c r="L76" s="337"/>
      <c r="M76" s="338" t="s">
        <v>138</v>
      </c>
      <c r="N76" s="339" t="s">
        <v>1481</v>
      </c>
      <c r="O76" s="339" t="s">
        <v>457</v>
      </c>
      <c r="P76" s="339" t="s">
        <v>1508</v>
      </c>
      <c r="Q76" s="28"/>
      <c r="R76" s="29"/>
    </row>
    <row r="77" spans="1:18" s="24" customFormat="1" ht="12.75">
      <c r="A77" s="444">
        <v>42795</v>
      </c>
      <c r="B77" s="445" t="s">
        <v>156</v>
      </c>
      <c r="C77" s="445" t="s">
        <v>1434</v>
      </c>
      <c r="D77" s="334"/>
      <c r="E77" s="333"/>
      <c r="F77" s="333"/>
      <c r="G77" s="446">
        <v>1241.2</v>
      </c>
      <c r="H77" s="335"/>
      <c r="I77" s="334"/>
      <c r="J77" s="422">
        <v>1241.2</v>
      </c>
      <c r="K77" s="337"/>
      <c r="L77" s="337"/>
      <c r="M77" s="338" t="s">
        <v>138</v>
      </c>
      <c r="N77" s="339" t="s">
        <v>1482</v>
      </c>
      <c r="O77" s="339" t="s">
        <v>136</v>
      </c>
      <c r="P77" s="339" t="s">
        <v>1508</v>
      </c>
      <c r="Q77" s="28"/>
      <c r="R77" s="29"/>
    </row>
    <row r="78" spans="1:18" s="24" customFormat="1" ht="12.75">
      <c r="A78" s="444">
        <v>42795</v>
      </c>
      <c r="B78" s="445" t="s">
        <v>156</v>
      </c>
      <c r="C78" s="478" t="s">
        <v>1436</v>
      </c>
      <c r="D78" s="334"/>
      <c r="E78" s="333"/>
      <c r="F78" s="333"/>
      <c r="G78" s="446">
        <v>1241.2</v>
      </c>
      <c r="H78" s="335"/>
      <c r="I78" s="334"/>
      <c r="J78" s="422">
        <v>1241.2</v>
      </c>
      <c r="K78" s="337"/>
      <c r="L78" s="337"/>
      <c r="M78" s="338" t="s">
        <v>138</v>
      </c>
      <c r="N78" s="339" t="s">
        <v>1483</v>
      </c>
      <c r="O78" s="339" t="s">
        <v>136</v>
      </c>
      <c r="P78" s="339" t="s">
        <v>1508</v>
      </c>
      <c r="Q78" s="28"/>
      <c r="R78" s="29"/>
    </row>
    <row r="79" spans="1:18" s="24" customFormat="1" ht="12.75">
      <c r="A79" s="1">
        <v>42794</v>
      </c>
      <c r="B79" t="s">
        <v>156</v>
      </c>
      <c r="C79" s="341" t="s">
        <v>946</v>
      </c>
      <c r="D79" s="334"/>
      <c r="E79" s="333"/>
      <c r="F79" s="333"/>
      <c r="G79" s="349">
        <v>5849.88</v>
      </c>
      <c r="H79" s="335" t="s">
        <v>140</v>
      </c>
      <c r="I79" s="2">
        <v>5849.88</v>
      </c>
      <c r="J79" s="446"/>
      <c r="K79" s="337"/>
      <c r="L79" s="337"/>
      <c r="M79" s="338" t="s">
        <v>138</v>
      </c>
      <c r="N79" s="339" t="s">
        <v>1008</v>
      </c>
      <c r="O79" s="339" t="s">
        <v>134</v>
      </c>
      <c r="P79" s="339" t="s">
        <v>1509</v>
      </c>
      <c r="Q79" s="28"/>
      <c r="R79" s="29"/>
    </row>
    <row r="80" spans="1:18" s="24" customFormat="1" ht="12.75">
      <c r="A80" s="1">
        <v>42794</v>
      </c>
      <c r="B80" t="s">
        <v>156</v>
      </c>
      <c r="C80" s="341" t="s">
        <v>1221</v>
      </c>
      <c r="D80" s="334"/>
      <c r="E80" s="333"/>
      <c r="F80" s="333"/>
      <c r="G80" s="349">
        <v>5849.88</v>
      </c>
      <c r="H80" s="335" t="s">
        <v>137</v>
      </c>
      <c r="I80" s="2">
        <v>5849.88</v>
      </c>
      <c r="J80" s="446"/>
      <c r="K80" s="337"/>
      <c r="L80" s="337"/>
      <c r="M80" s="338" t="s">
        <v>138</v>
      </c>
      <c r="N80" s="339" t="s">
        <v>1350</v>
      </c>
      <c r="O80" s="339" t="s">
        <v>134</v>
      </c>
      <c r="P80" s="339" t="s">
        <v>1506</v>
      </c>
      <c r="Q80" s="28"/>
      <c r="R80" s="29"/>
    </row>
    <row r="81" spans="1:18" s="24" customFormat="1" ht="12.75">
      <c r="A81" s="1">
        <v>42794</v>
      </c>
      <c r="B81" t="s">
        <v>156</v>
      </c>
      <c r="C81" s="341" t="s">
        <v>1415</v>
      </c>
      <c r="D81" s="334"/>
      <c r="E81" s="333"/>
      <c r="F81" s="333"/>
      <c r="G81" s="2">
        <v>5849.88</v>
      </c>
      <c r="H81" s="335"/>
      <c r="I81" s="2">
        <v>5849.88</v>
      </c>
      <c r="J81" s="446"/>
      <c r="K81" s="337"/>
      <c r="L81" s="337"/>
      <c r="M81" s="338" t="s">
        <v>138</v>
      </c>
      <c r="N81" s="339" t="s">
        <v>1484</v>
      </c>
      <c r="O81" s="339" t="s">
        <v>134</v>
      </c>
      <c r="P81" s="339" t="s">
        <v>1506</v>
      </c>
      <c r="Q81" s="28"/>
      <c r="R81" s="29"/>
    </row>
    <row r="82" spans="1:18" s="24" customFormat="1" ht="12.75">
      <c r="A82" s="1">
        <v>42795</v>
      </c>
      <c r="B82" t="s">
        <v>156</v>
      </c>
      <c r="C82" s="341" t="s">
        <v>946</v>
      </c>
      <c r="D82" s="334"/>
      <c r="E82" s="333"/>
      <c r="F82" s="333"/>
      <c r="G82" s="2">
        <v>5849.88</v>
      </c>
      <c r="H82" s="335" t="s">
        <v>140</v>
      </c>
      <c r="I82" s="2">
        <v>5849.88</v>
      </c>
      <c r="J82" s="446"/>
      <c r="K82" s="337"/>
      <c r="L82" s="337"/>
      <c r="M82" s="338" t="s">
        <v>138</v>
      </c>
      <c r="N82" s="339" t="s">
        <v>1008</v>
      </c>
      <c r="O82" s="339" t="s">
        <v>134</v>
      </c>
      <c r="P82" s="339" t="s">
        <v>1506</v>
      </c>
      <c r="Q82" s="28"/>
      <c r="R82" s="29"/>
    </row>
    <row r="83" spans="1:18" s="24" customFormat="1" ht="12.75">
      <c r="A83" s="1">
        <v>42796</v>
      </c>
      <c r="B83" t="s">
        <v>156</v>
      </c>
      <c r="C83" s="341" t="s">
        <v>1117</v>
      </c>
      <c r="D83" s="334"/>
      <c r="E83" s="333"/>
      <c r="F83" s="333"/>
      <c r="G83" s="349">
        <v>5849.88</v>
      </c>
      <c r="H83" s="335" t="s">
        <v>221</v>
      </c>
      <c r="I83" s="2">
        <v>5849.88</v>
      </c>
      <c r="J83" s="446"/>
      <c r="K83" s="337"/>
      <c r="L83" s="337"/>
      <c r="M83" s="338" t="s">
        <v>138</v>
      </c>
      <c r="N83" s="339" t="s">
        <v>1172</v>
      </c>
      <c r="O83" s="339" t="s">
        <v>134</v>
      </c>
      <c r="P83" s="339" t="s">
        <v>1512</v>
      </c>
      <c r="Q83" s="28"/>
      <c r="R83" s="29"/>
    </row>
    <row r="84" spans="1:18" s="24" customFormat="1" ht="12.75">
      <c r="A84" s="1">
        <v>42791</v>
      </c>
      <c r="B84" t="s">
        <v>156</v>
      </c>
      <c r="C84" s="341" t="s">
        <v>781</v>
      </c>
      <c r="D84" s="334"/>
      <c r="E84" s="333"/>
      <c r="F84" s="333"/>
      <c r="G84" s="351">
        <v>6299.96</v>
      </c>
      <c r="H84" s="335"/>
      <c r="I84" s="2">
        <v>6299.96</v>
      </c>
      <c r="J84" s="446"/>
      <c r="K84" s="337"/>
      <c r="L84" s="337"/>
      <c r="M84" s="338" t="s">
        <v>138</v>
      </c>
      <c r="N84" s="339" t="s">
        <v>842</v>
      </c>
      <c r="O84" s="339" t="s">
        <v>141</v>
      </c>
      <c r="P84" s="339" t="s">
        <v>1496</v>
      </c>
      <c r="Q84" s="28"/>
      <c r="R84" s="29"/>
    </row>
    <row r="85" spans="1:18" s="24" customFormat="1" ht="12.75">
      <c r="A85" s="1">
        <v>42791</v>
      </c>
      <c r="B85" t="s">
        <v>156</v>
      </c>
      <c r="C85" s="341" t="s">
        <v>647</v>
      </c>
      <c r="D85" s="334"/>
      <c r="E85" s="333"/>
      <c r="F85" s="333"/>
      <c r="G85" s="353">
        <v>6299.96</v>
      </c>
      <c r="H85" s="335" t="s">
        <v>143</v>
      </c>
      <c r="I85" s="2">
        <v>6299.96</v>
      </c>
      <c r="J85" s="446"/>
      <c r="K85" s="337"/>
      <c r="L85" s="337"/>
      <c r="M85" s="338" t="s">
        <v>138</v>
      </c>
      <c r="N85" s="339" t="s">
        <v>761</v>
      </c>
      <c r="O85" s="339" t="s">
        <v>141</v>
      </c>
      <c r="P85" s="339" t="s">
        <v>1496</v>
      </c>
      <c r="Q85" s="28"/>
      <c r="R85" s="29"/>
    </row>
    <row r="86" spans="1:18" s="24" customFormat="1" ht="12.75">
      <c r="A86" s="1">
        <v>42791</v>
      </c>
      <c r="B86" t="s">
        <v>156</v>
      </c>
      <c r="C86" s="341" t="s">
        <v>789</v>
      </c>
      <c r="D86" s="334"/>
      <c r="E86" s="333"/>
      <c r="F86" s="333"/>
      <c r="G86" s="351">
        <v>6299.96</v>
      </c>
      <c r="H86" s="335"/>
      <c r="I86" s="2">
        <v>6299.96</v>
      </c>
      <c r="J86" s="446"/>
      <c r="K86" s="337"/>
      <c r="L86" s="337"/>
      <c r="M86" s="338" t="s">
        <v>138</v>
      </c>
      <c r="N86" s="339" t="s">
        <v>849</v>
      </c>
      <c r="O86" s="339" t="s">
        <v>141</v>
      </c>
      <c r="P86" s="339" t="s">
        <v>1496</v>
      </c>
      <c r="Q86" s="28"/>
      <c r="R86" s="29"/>
    </row>
    <row r="87" spans="1:18" s="24" customFormat="1" ht="12.75">
      <c r="A87" s="1">
        <v>42791</v>
      </c>
      <c r="B87" t="s">
        <v>156</v>
      </c>
      <c r="C87" s="341" t="s">
        <v>1403</v>
      </c>
      <c r="D87" s="334"/>
      <c r="E87" s="333"/>
      <c r="F87" s="333"/>
      <c r="G87" s="351">
        <v>6299.96</v>
      </c>
      <c r="H87" s="335"/>
      <c r="I87" s="2">
        <v>6299.96</v>
      </c>
      <c r="J87" s="446"/>
      <c r="K87" s="337"/>
      <c r="L87" s="337"/>
      <c r="M87" s="338" t="s">
        <v>138</v>
      </c>
      <c r="N87" s="339" t="s">
        <v>1485</v>
      </c>
      <c r="O87" s="339" t="s">
        <v>141</v>
      </c>
      <c r="P87" s="339" t="s">
        <v>1496</v>
      </c>
      <c r="Q87" s="28"/>
      <c r="R87" s="29"/>
    </row>
    <row r="88" spans="1:18" s="24" customFormat="1" ht="12.75">
      <c r="A88" s="1">
        <v>42794</v>
      </c>
      <c r="B88" t="s">
        <v>156</v>
      </c>
      <c r="C88" s="341" t="s">
        <v>543</v>
      </c>
      <c r="D88" s="334"/>
      <c r="E88" s="333"/>
      <c r="F88" s="333"/>
      <c r="G88" s="353">
        <v>6299.96</v>
      </c>
      <c r="H88" s="335" t="s">
        <v>139</v>
      </c>
      <c r="I88" s="2">
        <v>6299.96</v>
      </c>
      <c r="J88" s="446"/>
      <c r="K88" s="337"/>
      <c r="L88" s="337"/>
      <c r="M88" s="338" t="s">
        <v>138</v>
      </c>
      <c r="N88" s="339" t="s">
        <v>580</v>
      </c>
      <c r="O88" s="339" t="s">
        <v>141</v>
      </c>
      <c r="P88" s="339" t="s">
        <v>1506</v>
      </c>
      <c r="Q88" s="28"/>
      <c r="R88" s="29"/>
    </row>
    <row r="89" spans="1:18" s="24" customFormat="1" ht="12.75">
      <c r="A89" s="1">
        <v>42794</v>
      </c>
      <c r="B89" t="s">
        <v>156</v>
      </c>
      <c r="C89" t="s">
        <v>812</v>
      </c>
      <c r="D89" s="334"/>
      <c r="E89" s="333"/>
      <c r="F89" s="333"/>
      <c r="G89" s="353">
        <v>6299.96</v>
      </c>
      <c r="H89" s="335"/>
      <c r="I89" s="2">
        <v>6299.96</v>
      </c>
      <c r="J89" s="446"/>
      <c r="K89" s="337"/>
      <c r="L89" s="337"/>
      <c r="M89" s="338" t="s">
        <v>138</v>
      </c>
      <c r="N89" s="339" t="s">
        <v>864</v>
      </c>
      <c r="O89" s="339" t="s">
        <v>141</v>
      </c>
      <c r="P89" s="339" t="s">
        <v>1505</v>
      </c>
      <c r="Q89" s="28"/>
      <c r="R89" s="29"/>
    </row>
    <row r="90" spans="1:18" s="24" customFormat="1" ht="12.75">
      <c r="A90" s="1">
        <v>42794</v>
      </c>
      <c r="B90" t="s">
        <v>156</v>
      </c>
      <c r="C90" t="s">
        <v>792</v>
      </c>
      <c r="D90" s="334"/>
      <c r="E90" s="333"/>
      <c r="F90" s="333"/>
      <c r="G90" s="353">
        <v>6299.96</v>
      </c>
      <c r="H90" s="335"/>
      <c r="I90" s="2">
        <v>6299.96</v>
      </c>
      <c r="J90" s="446"/>
      <c r="K90" s="337"/>
      <c r="L90" s="337"/>
      <c r="M90" s="338" t="s">
        <v>138</v>
      </c>
      <c r="N90" s="339" t="s">
        <v>851</v>
      </c>
      <c r="O90" s="339" t="s">
        <v>141</v>
      </c>
      <c r="P90" s="339" t="s">
        <v>1505</v>
      </c>
      <c r="Q90" s="28"/>
      <c r="R90" s="29"/>
    </row>
    <row r="91" spans="1:18" s="24" customFormat="1" ht="12.75">
      <c r="A91" s="1">
        <v>42794</v>
      </c>
      <c r="B91" t="s">
        <v>156</v>
      </c>
      <c r="C91" t="s">
        <v>91</v>
      </c>
      <c r="D91" s="334"/>
      <c r="E91" s="333"/>
      <c r="F91" s="333"/>
      <c r="G91" s="353">
        <v>6299.96</v>
      </c>
      <c r="H91" s="335" t="s">
        <v>222</v>
      </c>
      <c r="I91" s="2">
        <v>6299.96</v>
      </c>
      <c r="J91" s="446"/>
      <c r="K91" s="337"/>
      <c r="L91" s="337"/>
      <c r="M91" s="338" t="s">
        <v>138</v>
      </c>
      <c r="N91" s="339" t="s">
        <v>302</v>
      </c>
      <c r="O91" s="339" t="s">
        <v>141</v>
      </c>
      <c r="P91" s="339" t="s">
        <v>1505</v>
      </c>
      <c r="Q91" s="28"/>
      <c r="R91" s="29"/>
    </row>
    <row r="92" spans="1:18" s="24" customFormat="1" ht="12.75">
      <c r="A92" s="1">
        <v>42794</v>
      </c>
      <c r="B92" t="s">
        <v>156</v>
      </c>
      <c r="C92" t="s">
        <v>542</v>
      </c>
      <c r="D92" s="334"/>
      <c r="E92" s="333"/>
      <c r="F92" s="333"/>
      <c r="G92" s="353">
        <v>6299.96</v>
      </c>
      <c r="H92" s="335"/>
      <c r="I92" s="2">
        <v>6299.96</v>
      </c>
      <c r="J92" s="446"/>
      <c r="K92" s="337"/>
      <c r="L92" s="337"/>
      <c r="M92" s="338" t="s">
        <v>138</v>
      </c>
      <c r="N92" s="339" t="s">
        <v>579</v>
      </c>
      <c r="O92" s="339" t="s">
        <v>141</v>
      </c>
      <c r="P92" s="339" t="s">
        <v>1505</v>
      </c>
      <c r="Q92" s="28"/>
      <c r="R92" s="29"/>
    </row>
    <row r="93" spans="1:18" s="24" customFormat="1" ht="12.75">
      <c r="A93" s="1">
        <v>42794</v>
      </c>
      <c r="B93" t="s">
        <v>156</v>
      </c>
      <c r="C93" s="341" t="s">
        <v>1421</v>
      </c>
      <c r="D93" s="334"/>
      <c r="E93" s="333"/>
      <c r="F93" s="333"/>
      <c r="G93" s="353">
        <v>6299.96</v>
      </c>
      <c r="H93" s="335"/>
      <c r="I93" s="2">
        <v>6299.96</v>
      </c>
      <c r="J93" s="446"/>
      <c r="K93" s="337"/>
      <c r="L93" s="337"/>
      <c r="M93" s="338" t="s">
        <v>138</v>
      </c>
      <c r="N93" s="339" t="s">
        <v>1486</v>
      </c>
      <c r="O93" s="339" t="s">
        <v>141</v>
      </c>
      <c r="P93" s="339" t="s">
        <v>1506</v>
      </c>
      <c r="Q93" s="28"/>
      <c r="R93" s="29"/>
    </row>
    <row r="94" spans="1:18" s="24" customFormat="1" ht="12.75">
      <c r="A94" s="1">
        <v>42795</v>
      </c>
      <c r="B94" t="s">
        <v>156</v>
      </c>
      <c r="C94" s="341" t="s">
        <v>795</v>
      </c>
      <c r="D94" s="334"/>
      <c r="E94" s="333"/>
      <c r="F94" s="333"/>
      <c r="G94" s="2">
        <v>6299.96</v>
      </c>
      <c r="H94" s="335"/>
      <c r="I94" s="2">
        <v>6299.96</v>
      </c>
      <c r="J94" s="446"/>
      <c r="K94" s="337"/>
      <c r="L94" s="337"/>
      <c r="M94" s="338" t="s">
        <v>138</v>
      </c>
      <c r="N94" s="339" t="s">
        <v>853</v>
      </c>
      <c r="O94" s="339" t="s">
        <v>141</v>
      </c>
      <c r="P94" s="339" t="s">
        <v>1508</v>
      </c>
      <c r="Q94" s="28"/>
      <c r="R94" s="29"/>
    </row>
    <row r="95" spans="1:18" s="24" customFormat="1" ht="12.75">
      <c r="A95" s="1">
        <v>42795</v>
      </c>
      <c r="B95" t="s">
        <v>156</v>
      </c>
      <c r="C95" s="341" t="s">
        <v>1110</v>
      </c>
      <c r="D95" s="334"/>
      <c r="E95" s="333"/>
      <c r="F95" s="333"/>
      <c r="G95" s="349">
        <v>6299.96</v>
      </c>
      <c r="H95" s="335" t="s">
        <v>1442</v>
      </c>
      <c r="I95" s="2">
        <v>6299.96</v>
      </c>
      <c r="J95" s="336"/>
      <c r="K95" s="337"/>
      <c r="L95" s="337"/>
      <c r="M95" s="338" t="s">
        <v>138</v>
      </c>
      <c r="N95" s="339" t="s">
        <v>1160</v>
      </c>
      <c r="O95" s="339" t="s">
        <v>141</v>
      </c>
      <c r="P95" s="339" t="s">
        <v>1508</v>
      </c>
      <c r="Q95" s="28"/>
      <c r="R95" s="29"/>
    </row>
    <row r="96" spans="1:18" s="24" customFormat="1" ht="12.75">
      <c r="A96" s="1">
        <v>42795</v>
      </c>
      <c r="B96" t="s">
        <v>156</v>
      </c>
      <c r="C96" s="341" t="s">
        <v>1390</v>
      </c>
      <c r="D96" s="334"/>
      <c r="E96" s="333"/>
      <c r="F96" s="333"/>
      <c r="G96" s="2">
        <v>6299.96</v>
      </c>
      <c r="H96" s="335" t="s">
        <v>190</v>
      </c>
      <c r="I96" s="2">
        <v>6299.96</v>
      </c>
      <c r="J96" s="336"/>
      <c r="K96" s="337"/>
      <c r="L96" s="337"/>
      <c r="M96" s="338" t="s">
        <v>138</v>
      </c>
      <c r="N96" s="339" t="s">
        <v>1445</v>
      </c>
      <c r="O96" s="339" t="s">
        <v>141</v>
      </c>
      <c r="P96" s="339" t="s">
        <v>1508</v>
      </c>
      <c r="Q96" s="28"/>
      <c r="R96" s="29"/>
    </row>
    <row r="97" spans="1:18" s="24" customFormat="1" ht="12.75">
      <c r="A97" s="1">
        <v>42795</v>
      </c>
      <c r="B97" t="s">
        <v>156</v>
      </c>
      <c r="C97" s="341" t="s">
        <v>105</v>
      </c>
      <c r="D97" s="334"/>
      <c r="E97" s="333"/>
      <c r="F97" s="333"/>
      <c r="G97" s="349">
        <v>6299.96</v>
      </c>
      <c r="H97" s="335"/>
      <c r="I97" s="2">
        <v>6299.96</v>
      </c>
      <c r="J97" s="336"/>
      <c r="K97" s="337"/>
      <c r="L97" s="337"/>
      <c r="M97" s="338" t="s">
        <v>138</v>
      </c>
      <c r="N97" s="339" t="s">
        <v>316</v>
      </c>
      <c r="O97" s="339" t="s">
        <v>141</v>
      </c>
      <c r="P97" s="339" t="s">
        <v>1508</v>
      </c>
      <c r="Q97" s="28"/>
      <c r="R97" s="29"/>
    </row>
    <row r="98" spans="1:18" s="24" customFormat="1" ht="12.75">
      <c r="A98" s="1">
        <v>42796</v>
      </c>
      <c r="B98" t="s">
        <v>156</v>
      </c>
      <c r="C98" s="341" t="s">
        <v>1263</v>
      </c>
      <c r="D98" s="334"/>
      <c r="E98" s="333"/>
      <c r="F98" s="333"/>
      <c r="G98" s="349">
        <v>6299.96</v>
      </c>
      <c r="H98" s="335" t="s">
        <v>1443</v>
      </c>
      <c r="I98" s="2">
        <v>6299.96</v>
      </c>
      <c r="J98" s="336"/>
      <c r="K98" s="337"/>
      <c r="L98" s="337"/>
      <c r="M98" s="338" t="s">
        <v>138</v>
      </c>
      <c r="N98" s="339" t="s">
        <v>1329</v>
      </c>
      <c r="O98" s="339" t="s">
        <v>141</v>
      </c>
      <c r="P98" s="339" t="s">
        <v>1511</v>
      </c>
      <c r="Q98" s="28"/>
      <c r="R98" s="29"/>
    </row>
    <row r="99" spans="1:18" s="24" customFormat="1" ht="12.75">
      <c r="A99" s="1">
        <v>42796</v>
      </c>
      <c r="B99" t="s">
        <v>156</v>
      </c>
      <c r="C99" s="341" t="s">
        <v>776</v>
      </c>
      <c r="D99" s="334"/>
      <c r="E99" s="333"/>
      <c r="F99" s="333"/>
      <c r="G99" s="349">
        <v>6299.96</v>
      </c>
      <c r="H99" s="335" t="s">
        <v>219</v>
      </c>
      <c r="I99" s="2">
        <v>6299.96</v>
      </c>
      <c r="J99" s="336"/>
      <c r="K99" s="337"/>
      <c r="L99" s="337"/>
      <c r="M99" s="338" t="s">
        <v>138</v>
      </c>
      <c r="N99" s="339" t="s">
        <v>838</v>
      </c>
      <c r="O99" s="339" t="s">
        <v>141</v>
      </c>
      <c r="P99" s="339" t="s">
        <v>1511</v>
      </c>
      <c r="Q99" s="28"/>
      <c r="R99" s="29"/>
    </row>
    <row r="100" spans="1:18" s="24" customFormat="1" ht="12.75">
      <c r="A100" s="1">
        <v>42796</v>
      </c>
      <c r="B100" t="s">
        <v>156</v>
      </c>
      <c r="C100" s="341" t="s">
        <v>644</v>
      </c>
      <c r="D100" s="334"/>
      <c r="E100" s="333"/>
      <c r="F100" s="333"/>
      <c r="G100" s="349">
        <v>6299.96</v>
      </c>
      <c r="H100" s="335" t="s">
        <v>144</v>
      </c>
      <c r="I100" s="2">
        <v>6299.96</v>
      </c>
      <c r="J100" s="336"/>
      <c r="K100" s="337"/>
      <c r="L100" s="337"/>
      <c r="M100" s="338" t="s">
        <v>138</v>
      </c>
      <c r="N100" s="339" t="s">
        <v>715</v>
      </c>
      <c r="O100" s="339" t="s">
        <v>141</v>
      </c>
      <c r="P100" s="339" t="s">
        <v>1511</v>
      </c>
      <c r="Q100" s="28"/>
      <c r="R100" s="29"/>
    </row>
    <row r="101" spans="1:18" s="24" customFormat="1" ht="12.75">
      <c r="A101" s="1">
        <v>42796</v>
      </c>
      <c r="B101" t="s">
        <v>156</v>
      </c>
      <c r="C101" s="341" t="s">
        <v>1095</v>
      </c>
      <c r="D101" s="334"/>
      <c r="E101" s="333"/>
      <c r="F101" s="333"/>
      <c r="G101" s="349">
        <v>6299.96</v>
      </c>
      <c r="H101" s="335"/>
      <c r="I101" s="2">
        <v>6299.96</v>
      </c>
      <c r="J101" s="336"/>
      <c r="K101" s="337"/>
      <c r="L101" s="337"/>
      <c r="M101" s="338" t="s">
        <v>138</v>
      </c>
      <c r="N101" s="339" t="s">
        <v>1129</v>
      </c>
      <c r="O101" s="339" t="s">
        <v>141</v>
      </c>
      <c r="P101" s="339" t="s">
        <v>1511</v>
      </c>
      <c r="Q101" s="28"/>
      <c r="R101" s="29"/>
    </row>
    <row r="102" spans="1:18" s="24" customFormat="1" ht="12.75">
      <c r="A102" s="1">
        <v>42796</v>
      </c>
      <c r="B102" t="s">
        <v>156</v>
      </c>
      <c r="C102" s="341" t="s">
        <v>1110</v>
      </c>
      <c r="D102" s="334"/>
      <c r="E102" s="333"/>
      <c r="F102" s="333"/>
      <c r="G102" s="2">
        <v>6299.96</v>
      </c>
      <c r="H102" s="335" t="s">
        <v>1442</v>
      </c>
      <c r="I102" s="2">
        <v>6299.96</v>
      </c>
      <c r="J102" s="336"/>
      <c r="K102" s="337"/>
      <c r="L102" s="337"/>
      <c r="M102" s="338" t="s">
        <v>138</v>
      </c>
      <c r="N102" s="339" t="s">
        <v>1160</v>
      </c>
      <c r="O102" s="339" t="s">
        <v>141</v>
      </c>
      <c r="P102" s="339" t="s">
        <v>1511</v>
      </c>
      <c r="Q102" s="28"/>
      <c r="R102" s="29"/>
    </row>
    <row r="103" spans="1:18" s="24" customFormat="1" ht="12.75">
      <c r="A103" s="1">
        <v>42795</v>
      </c>
      <c r="B103" t="s">
        <v>156</v>
      </c>
      <c r="C103" s="341" t="s">
        <v>1222</v>
      </c>
      <c r="D103" s="334"/>
      <c r="E103" s="333"/>
      <c r="F103" s="333"/>
      <c r="G103" s="349">
        <v>8181.48</v>
      </c>
      <c r="H103" s="335" t="s">
        <v>145</v>
      </c>
      <c r="I103" s="2">
        <v>8181.48</v>
      </c>
      <c r="J103" s="336"/>
      <c r="K103" s="337"/>
      <c r="L103" s="337"/>
      <c r="M103" s="338" t="s">
        <v>138</v>
      </c>
      <c r="N103" s="339" t="s">
        <v>1353</v>
      </c>
      <c r="O103" s="339" t="s">
        <v>383</v>
      </c>
      <c r="P103" s="339" t="s">
        <v>1508</v>
      </c>
      <c r="Q103" s="28"/>
      <c r="R103" s="29"/>
    </row>
    <row r="104" spans="1:18" s="24" customFormat="1" ht="12.75">
      <c r="A104" s="1">
        <v>42796</v>
      </c>
      <c r="B104" t="s">
        <v>156</v>
      </c>
      <c r="C104" s="341" t="s">
        <v>1440</v>
      </c>
      <c r="D104" s="334"/>
      <c r="E104" s="333"/>
      <c r="F104" s="333"/>
      <c r="G104" s="349">
        <v>8780.0400000000009</v>
      </c>
      <c r="H104" s="335"/>
      <c r="I104" s="2">
        <v>8780.0400000000009</v>
      </c>
      <c r="J104" s="336"/>
      <c r="K104" s="337"/>
      <c r="L104" s="337"/>
      <c r="M104" s="338" t="s">
        <v>138</v>
      </c>
      <c r="N104" s="339" t="s">
        <v>1487</v>
      </c>
      <c r="O104" s="339" t="s">
        <v>457</v>
      </c>
      <c r="P104" s="339" t="s">
        <v>1511</v>
      </c>
      <c r="Q104" s="28"/>
      <c r="R104" s="29"/>
    </row>
    <row r="105" spans="1:18" s="24" customFormat="1" ht="12.75">
      <c r="A105" s="1">
        <v>42796</v>
      </c>
      <c r="B105" t="s">
        <v>156</v>
      </c>
      <c r="C105" s="341" t="s">
        <v>1437</v>
      </c>
      <c r="D105" s="334"/>
      <c r="E105" s="333"/>
      <c r="F105" s="333"/>
      <c r="G105" s="349">
        <v>8876.32</v>
      </c>
      <c r="H105" s="335"/>
      <c r="I105" s="2">
        <v>8876.32</v>
      </c>
      <c r="J105" s="336"/>
      <c r="K105" s="337"/>
      <c r="L105" s="337"/>
      <c r="M105" s="338" t="s">
        <v>138</v>
      </c>
      <c r="N105" s="339" t="s">
        <v>1488</v>
      </c>
      <c r="O105" s="339" t="s">
        <v>457</v>
      </c>
      <c r="P105" s="339" t="s">
        <v>1511</v>
      </c>
      <c r="Q105" s="28"/>
      <c r="R105" s="29"/>
    </row>
    <row r="106" spans="1:18" s="24" customFormat="1" ht="12.75">
      <c r="A106" s="1">
        <v>42796</v>
      </c>
      <c r="B106" t="s">
        <v>156</v>
      </c>
      <c r="C106" s="341" t="s">
        <v>1441</v>
      </c>
      <c r="D106" s="334"/>
      <c r="E106" s="333"/>
      <c r="F106" s="333"/>
      <c r="G106" s="2">
        <v>8876.32</v>
      </c>
      <c r="H106" s="335"/>
      <c r="I106" s="2">
        <v>8876.32</v>
      </c>
      <c r="J106" s="336"/>
      <c r="K106" s="337"/>
      <c r="L106" s="337"/>
      <c r="M106" s="338" t="s">
        <v>138</v>
      </c>
      <c r="N106" s="339" t="s">
        <v>1489</v>
      </c>
      <c r="O106" s="339" t="s">
        <v>457</v>
      </c>
      <c r="P106" s="339" t="s">
        <v>1511</v>
      </c>
      <c r="Q106" s="28"/>
      <c r="R106" s="29"/>
    </row>
    <row r="107" spans="1:18" s="24" customFormat="1" ht="12.75">
      <c r="A107" s="1">
        <v>42796</v>
      </c>
      <c r="B107" t="s">
        <v>156</v>
      </c>
      <c r="C107" s="341" t="s">
        <v>1398</v>
      </c>
      <c r="D107" s="334"/>
      <c r="E107" s="333"/>
      <c r="F107" s="333"/>
      <c r="G107" s="349">
        <v>8921.56</v>
      </c>
      <c r="H107" s="335"/>
      <c r="I107" s="2">
        <v>8921.56</v>
      </c>
      <c r="J107" s="336"/>
      <c r="K107" s="337"/>
      <c r="L107" s="337"/>
      <c r="M107" s="338" t="s">
        <v>138</v>
      </c>
      <c r="N107" s="339" t="s">
        <v>1453</v>
      </c>
      <c r="O107" s="339" t="s">
        <v>136</v>
      </c>
      <c r="P107" s="339" t="s">
        <v>1511</v>
      </c>
      <c r="Q107" s="28"/>
      <c r="R107" s="29"/>
    </row>
    <row r="108" spans="1:18" s="24" customFormat="1" ht="12.75">
      <c r="A108" s="1">
        <v>42791</v>
      </c>
      <c r="B108" t="s">
        <v>156</v>
      </c>
      <c r="C108" s="341" t="s">
        <v>1389</v>
      </c>
      <c r="D108" s="334"/>
      <c r="E108" s="333"/>
      <c r="F108" s="333"/>
      <c r="G108" s="2">
        <v>9000.44</v>
      </c>
      <c r="H108" s="335" t="s">
        <v>217</v>
      </c>
      <c r="I108" s="2">
        <v>9000.44</v>
      </c>
      <c r="J108" s="336"/>
      <c r="K108" s="337"/>
      <c r="L108" s="337"/>
      <c r="M108" s="338" t="s">
        <v>138</v>
      </c>
      <c r="N108" s="339" t="s">
        <v>1444</v>
      </c>
      <c r="O108" s="339" t="s">
        <v>136</v>
      </c>
      <c r="P108" s="339" t="s">
        <v>1496</v>
      </c>
      <c r="Q108" s="28"/>
      <c r="R108" s="29"/>
    </row>
    <row r="109" spans="1:18" s="24" customFormat="1" ht="12.75">
      <c r="A109" s="1">
        <v>42791</v>
      </c>
      <c r="B109" t="s">
        <v>156</v>
      </c>
      <c r="C109" s="341" t="s">
        <v>931</v>
      </c>
      <c r="D109" s="334"/>
      <c r="E109" s="333"/>
      <c r="F109" s="333"/>
      <c r="G109" s="351">
        <v>9000.44</v>
      </c>
      <c r="H109" s="335" t="s">
        <v>133</v>
      </c>
      <c r="I109" s="2">
        <v>9000.44</v>
      </c>
      <c r="J109" s="336"/>
      <c r="K109" s="337"/>
      <c r="L109" s="337"/>
      <c r="M109" s="338" t="s">
        <v>138</v>
      </c>
      <c r="N109" s="339" t="s">
        <v>993</v>
      </c>
      <c r="O109" s="339" t="s">
        <v>136</v>
      </c>
      <c r="P109" s="339" t="s">
        <v>1496</v>
      </c>
      <c r="Q109" s="28"/>
      <c r="R109" s="29"/>
    </row>
    <row r="110" spans="1:18" s="24" customFormat="1" ht="12.75">
      <c r="A110" s="1">
        <v>42791</v>
      </c>
      <c r="B110" t="s">
        <v>156</v>
      </c>
      <c r="C110" s="341" t="s">
        <v>1400</v>
      </c>
      <c r="D110" s="334"/>
      <c r="E110" s="333"/>
      <c r="F110" s="333"/>
      <c r="G110" s="351">
        <v>9000.44</v>
      </c>
      <c r="H110" s="335"/>
      <c r="I110" s="2">
        <v>9000.44</v>
      </c>
      <c r="J110" s="336"/>
      <c r="K110" s="337"/>
      <c r="L110" s="337"/>
      <c r="M110" s="338" t="s">
        <v>138</v>
      </c>
      <c r="N110" s="339" t="s">
        <v>1490</v>
      </c>
      <c r="O110" s="339" t="s">
        <v>136</v>
      </c>
      <c r="P110" s="339" t="s">
        <v>1496</v>
      </c>
      <c r="Q110" s="28"/>
      <c r="R110" s="29"/>
    </row>
    <row r="111" spans="1:18" s="24" customFormat="1" ht="12.75">
      <c r="A111" s="1">
        <v>42794</v>
      </c>
      <c r="B111" t="s">
        <v>156</v>
      </c>
      <c r="C111" s="341" t="s">
        <v>932</v>
      </c>
      <c r="D111" s="334"/>
      <c r="E111" s="333"/>
      <c r="F111" s="333"/>
      <c r="G111" s="2">
        <v>9000.44</v>
      </c>
      <c r="H111" s="335" t="s">
        <v>226</v>
      </c>
      <c r="I111" s="2">
        <v>9000.44</v>
      </c>
      <c r="J111" s="336"/>
      <c r="K111" s="337"/>
      <c r="L111" s="337"/>
      <c r="M111" s="338" t="s">
        <v>138</v>
      </c>
      <c r="N111" s="339" t="s">
        <v>994</v>
      </c>
      <c r="O111" s="339" t="s">
        <v>136</v>
      </c>
      <c r="P111" s="339" t="s">
        <v>1506</v>
      </c>
      <c r="Q111" s="28"/>
      <c r="R111" s="29"/>
    </row>
    <row r="112" spans="1:18" s="24" customFormat="1" ht="12.75">
      <c r="A112" s="1">
        <v>42794</v>
      </c>
      <c r="B112" t="s">
        <v>156</v>
      </c>
      <c r="C112" s="341" t="s">
        <v>1249</v>
      </c>
      <c r="D112" s="334"/>
      <c r="E112" s="333"/>
      <c r="F112" s="333"/>
      <c r="G112" s="2">
        <v>9000.44</v>
      </c>
      <c r="H112" s="335"/>
      <c r="I112" s="2">
        <v>9000.44</v>
      </c>
      <c r="J112" s="336"/>
      <c r="K112" s="337"/>
      <c r="L112" s="337"/>
      <c r="M112" s="338" t="s">
        <v>138</v>
      </c>
      <c r="N112" s="339" t="s">
        <v>1322</v>
      </c>
      <c r="O112" s="339" t="s">
        <v>136</v>
      </c>
      <c r="P112" s="339" t="s">
        <v>1506</v>
      </c>
      <c r="Q112" s="28"/>
      <c r="R112" s="29"/>
    </row>
    <row r="113" spans="1:18" s="24" customFormat="1" ht="12.75">
      <c r="A113" s="1">
        <v>42794</v>
      </c>
      <c r="B113" t="s">
        <v>156</v>
      </c>
      <c r="C113" s="341" t="s">
        <v>930</v>
      </c>
      <c r="D113" s="334"/>
      <c r="E113" s="333"/>
      <c r="F113" s="333"/>
      <c r="G113" s="2">
        <v>9000.44</v>
      </c>
      <c r="H113" s="335" t="s">
        <v>224</v>
      </c>
      <c r="I113" s="2">
        <v>9000.44</v>
      </c>
      <c r="J113" s="336"/>
      <c r="K113" s="337"/>
      <c r="L113" s="337"/>
      <c r="M113" s="338" t="s">
        <v>138</v>
      </c>
      <c r="N113" s="339" t="s">
        <v>992</v>
      </c>
      <c r="O113" s="339" t="s">
        <v>136</v>
      </c>
      <c r="P113" s="339" t="s">
        <v>1506</v>
      </c>
      <c r="Q113" s="28"/>
      <c r="R113" s="29"/>
    </row>
    <row r="114" spans="1:18" s="24" customFormat="1" ht="12.75">
      <c r="A114" s="1">
        <v>42794</v>
      </c>
      <c r="B114" t="s">
        <v>156</v>
      </c>
      <c r="C114" s="341" t="s">
        <v>977</v>
      </c>
      <c r="D114" s="334"/>
      <c r="E114" s="333"/>
      <c r="F114" s="333"/>
      <c r="G114" s="349">
        <v>9000.44</v>
      </c>
      <c r="H114" s="335"/>
      <c r="I114" s="2">
        <v>9000.44</v>
      </c>
      <c r="J114" s="336"/>
      <c r="K114" s="337"/>
      <c r="L114" s="337"/>
      <c r="M114" s="338" t="s">
        <v>138</v>
      </c>
      <c r="N114" s="339" t="s">
        <v>1036</v>
      </c>
      <c r="O114" s="339" t="s">
        <v>136</v>
      </c>
      <c r="P114" s="339" t="s">
        <v>1506</v>
      </c>
      <c r="Q114" s="28"/>
      <c r="R114" s="29"/>
    </row>
    <row r="115" spans="1:18" s="24" customFormat="1" ht="12.75">
      <c r="A115" s="1">
        <v>42794</v>
      </c>
      <c r="B115" t="s">
        <v>156</v>
      </c>
      <c r="C115" s="341" t="s">
        <v>1422</v>
      </c>
      <c r="D115" s="334"/>
      <c r="E115" s="333"/>
      <c r="F115" s="333"/>
      <c r="G115" s="2">
        <v>9000.44</v>
      </c>
      <c r="H115" s="335"/>
      <c r="I115" s="2">
        <v>9000.44</v>
      </c>
      <c r="J115" s="336"/>
      <c r="K115" s="337"/>
      <c r="L115" s="337"/>
      <c r="M115" s="338" t="s">
        <v>138</v>
      </c>
      <c r="N115" s="339" t="s">
        <v>1491</v>
      </c>
      <c r="O115" s="339" t="s">
        <v>136</v>
      </c>
      <c r="P115" s="339" t="s">
        <v>1506</v>
      </c>
      <c r="Q115" s="28"/>
      <c r="R115" s="29"/>
    </row>
    <row r="116" spans="1:18" s="24" customFormat="1" ht="12.75">
      <c r="A116" s="1">
        <v>42795</v>
      </c>
      <c r="B116" t="s">
        <v>156</v>
      </c>
      <c r="C116" s="341" t="s">
        <v>1238</v>
      </c>
      <c r="D116" s="334"/>
      <c r="E116" s="333"/>
      <c r="F116" s="333"/>
      <c r="G116" s="349">
        <v>9000.44</v>
      </c>
      <c r="H116" s="335"/>
      <c r="I116" s="2">
        <v>9000.44</v>
      </c>
      <c r="J116" s="336"/>
      <c r="K116" s="337"/>
      <c r="L116" s="337"/>
      <c r="M116" s="338" t="s">
        <v>138</v>
      </c>
      <c r="N116" s="339" t="s">
        <v>1313</v>
      </c>
      <c r="O116" s="339" t="s">
        <v>136</v>
      </c>
      <c r="P116" s="339" t="s">
        <v>1508</v>
      </c>
      <c r="Q116" s="28"/>
      <c r="R116" s="29"/>
    </row>
    <row r="117" spans="1:18" s="24" customFormat="1" ht="12.75">
      <c r="A117" s="1">
        <v>42795</v>
      </c>
      <c r="B117" t="s">
        <v>156</v>
      </c>
      <c r="C117" s="341" t="s">
        <v>940</v>
      </c>
      <c r="D117" s="334"/>
      <c r="E117" s="333"/>
      <c r="F117" s="333"/>
      <c r="G117" s="349">
        <v>9000.44</v>
      </c>
      <c r="H117" s="335"/>
      <c r="I117" s="2">
        <v>9000.44</v>
      </c>
      <c r="J117" s="336"/>
      <c r="K117" s="337"/>
      <c r="L117" s="337"/>
      <c r="M117" s="338" t="s">
        <v>138</v>
      </c>
      <c r="N117" s="339" t="s">
        <v>1002</v>
      </c>
      <c r="O117" s="339" t="s">
        <v>136</v>
      </c>
      <c r="P117" s="339" t="s">
        <v>1508</v>
      </c>
      <c r="Q117" s="28"/>
      <c r="R117" s="29"/>
    </row>
    <row r="118" spans="1:18" s="24" customFormat="1" ht="12.75">
      <c r="A118" s="1">
        <v>42795</v>
      </c>
      <c r="B118" t="s">
        <v>156</v>
      </c>
      <c r="C118" s="341" t="s">
        <v>942</v>
      </c>
      <c r="D118" s="334"/>
      <c r="E118" s="333"/>
      <c r="F118" s="333"/>
      <c r="G118" s="349">
        <v>9000.44</v>
      </c>
      <c r="H118" s="335" t="s">
        <v>146</v>
      </c>
      <c r="I118" s="2">
        <v>9000.44</v>
      </c>
      <c r="J118" s="336"/>
      <c r="K118" s="337"/>
      <c r="L118" s="337"/>
      <c r="M118" s="338" t="s">
        <v>138</v>
      </c>
      <c r="N118" s="339" t="s">
        <v>1004</v>
      </c>
      <c r="O118" s="339" t="s">
        <v>136</v>
      </c>
      <c r="P118" s="339" t="s">
        <v>1508</v>
      </c>
      <c r="Q118" s="28"/>
      <c r="R118" s="29"/>
    </row>
    <row r="119" spans="1:18" s="24" customFormat="1" ht="12.75">
      <c r="A119" s="1">
        <v>42796</v>
      </c>
      <c r="B119" t="s">
        <v>156</v>
      </c>
      <c r="C119" s="341" t="s">
        <v>1082</v>
      </c>
      <c r="D119" s="334"/>
      <c r="E119" s="333"/>
      <c r="F119" s="333"/>
      <c r="G119" s="349">
        <v>9000.44</v>
      </c>
      <c r="H119" s="335" t="s">
        <v>159</v>
      </c>
      <c r="I119" s="2">
        <v>9000.44</v>
      </c>
      <c r="J119" s="336"/>
      <c r="K119" s="337"/>
      <c r="L119" s="337"/>
      <c r="M119" s="338" t="s">
        <v>138</v>
      </c>
      <c r="N119" s="339" t="s">
        <v>1174</v>
      </c>
      <c r="O119" s="339" t="s">
        <v>136</v>
      </c>
      <c r="P119" s="339" t="s">
        <v>1511</v>
      </c>
      <c r="Q119" s="28"/>
      <c r="R119" s="29"/>
    </row>
    <row r="120" spans="1:18" s="24" customFormat="1" ht="12.75">
      <c r="A120" s="1">
        <v>42796</v>
      </c>
      <c r="B120" t="s">
        <v>156</v>
      </c>
      <c r="C120" s="341" t="s">
        <v>981</v>
      </c>
      <c r="D120" s="334"/>
      <c r="E120" s="333"/>
      <c r="F120" s="333"/>
      <c r="G120" s="349">
        <v>9000.44</v>
      </c>
      <c r="H120" s="335"/>
      <c r="I120" s="2">
        <v>9000.44</v>
      </c>
      <c r="J120" s="336"/>
      <c r="K120" s="337"/>
      <c r="L120" s="337"/>
      <c r="M120" s="338" t="s">
        <v>138</v>
      </c>
      <c r="N120" s="339" t="s">
        <v>1040</v>
      </c>
      <c r="O120" s="339" t="s">
        <v>136</v>
      </c>
      <c r="P120" s="339" t="s">
        <v>1511</v>
      </c>
      <c r="Q120" s="28"/>
      <c r="R120" s="29"/>
    </row>
    <row r="121" spans="1:18" s="24" customFormat="1" ht="12.75">
      <c r="A121" s="1">
        <v>42796</v>
      </c>
      <c r="B121" t="s">
        <v>156</v>
      </c>
      <c r="C121" s="341" t="s">
        <v>1426</v>
      </c>
      <c r="D121" s="334"/>
      <c r="E121" s="333"/>
      <c r="F121" s="333"/>
      <c r="G121" s="349">
        <v>9000.44</v>
      </c>
      <c r="H121" s="335"/>
      <c r="I121" s="2">
        <v>9000.44</v>
      </c>
      <c r="J121" s="336"/>
      <c r="K121" s="337"/>
      <c r="L121" s="337"/>
      <c r="M121" s="338" t="s">
        <v>138</v>
      </c>
      <c r="N121" s="339" t="s">
        <v>1476</v>
      </c>
      <c r="O121" s="339" t="s">
        <v>136</v>
      </c>
      <c r="P121" s="339" t="s">
        <v>1511</v>
      </c>
      <c r="Q121" s="28"/>
      <c r="R121" s="29"/>
    </row>
    <row r="122" spans="1:18" s="24" customFormat="1" ht="12.75">
      <c r="A122" s="1">
        <v>42796</v>
      </c>
      <c r="B122" t="s">
        <v>156</v>
      </c>
      <c r="C122" s="341" t="s">
        <v>937</v>
      </c>
      <c r="D122" s="334"/>
      <c r="E122" s="333"/>
      <c r="F122" s="333"/>
      <c r="G122" s="349">
        <v>9000.44</v>
      </c>
      <c r="H122" s="335" t="s">
        <v>225</v>
      </c>
      <c r="I122" s="2">
        <v>9000.44</v>
      </c>
      <c r="J122" s="336"/>
      <c r="K122" s="337"/>
      <c r="L122" s="337"/>
      <c r="M122" s="338" t="s">
        <v>138</v>
      </c>
      <c r="N122" s="339" t="s">
        <v>999</v>
      </c>
      <c r="O122" s="339" t="s">
        <v>136</v>
      </c>
      <c r="P122" s="339" t="s">
        <v>1511</v>
      </c>
      <c r="Q122" s="28"/>
      <c r="R122" s="29"/>
    </row>
    <row r="123" spans="1:18" s="24" customFormat="1" ht="12.75">
      <c r="A123" s="1">
        <v>42796</v>
      </c>
      <c r="B123" t="s">
        <v>156</v>
      </c>
      <c r="C123" s="341" t="s">
        <v>1279</v>
      </c>
      <c r="D123" s="334"/>
      <c r="E123" s="333"/>
      <c r="F123" s="333"/>
      <c r="G123" s="349">
        <v>9000.44</v>
      </c>
      <c r="H123" s="335"/>
      <c r="I123" s="2">
        <v>9000.44</v>
      </c>
      <c r="J123" s="336"/>
      <c r="K123" s="337"/>
      <c r="L123" s="337"/>
      <c r="M123" s="338" t="s">
        <v>138</v>
      </c>
      <c r="N123" s="339" t="s">
        <v>1345</v>
      </c>
      <c r="O123" s="339" t="s">
        <v>136</v>
      </c>
      <c r="P123" s="339" t="s">
        <v>1512</v>
      </c>
      <c r="Q123" s="28"/>
      <c r="R123" s="29"/>
    </row>
    <row r="124" spans="1:18" s="24" customFormat="1" ht="12.75">
      <c r="A124" s="1">
        <v>42796</v>
      </c>
      <c r="B124" t="s">
        <v>156</v>
      </c>
      <c r="C124" s="341" t="s">
        <v>938</v>
      </c>
      <c r="D124" s="334"/>
      <c r="E124" s="333"/>
      <c r="F124" s="333"/>
      <c r="G124" s="2">
        <v>9000.44</v>
      </c>
      <c r="H124" s="335" t="s">
        <v>218</v>
      </c>
      <c r="I124" s="2">
        <v>9000.44</v>
      </c>
      <c r="J124" s="336"/>
      <c r="K124" s="337"/>
      <c r="L124" s="337"/>
      <c r="M124" s="338" t="s">
        <v>138</v>
      </c>
      <c r="N124" s="339" t="s">
        <v>1000</v>
      </c>
      <c r="O124" s="339" t="s">
        <v>136</v>
      </c>
      <c r="P124" s="339" t="s">
        <v>1511</v>
      </c>
      <c r="Q124" s="28"/>
      <c r="R124" s="29"/>
    </row>
    <row r="125" spans="1:18" s="24" customFormat="1" ht="12.75">
      <c r="A125" s="1">
        <v>42796</v>
      </c>
      <c r="B125" t="s">
        <v>156</v>
      </c>
      <c r="C125" s="341" t="s">
        <v>525</v>
      </c>
      <c r="D125" s="334"/>
      <c r="E125" s="333"/>
      <c r="F125" s="333"/>
      <c r="G125" s="349">
        <v>9000.44</v>
      </c>
      <c r="H125" s="335" t="s">
        <v>147</v>
      </c>
      <c r="I125" s="2">
        <v>9000.44</v>
      </c>
      <c r="J125" s="336"/>
      <c r="K125" s="337"/>
      <c r="L125" s="337"/>
      <c r="M125" s="338" t="s">
        <v>138</v>
      </c>
      <c r="N125" s="339" t="s">
        <v>586</v>
      </c>
      <c r="O125" s="339" t="s">
        <v>136</v>
      </c>
      <c r="P125" s="339" t="s">
        <v>1512</v>
      </c>
      <c r="Q125" s="28"/>
      <c r="R125" s="29"/>
    </row>
    <row r="126" spans="1:18" s="24" customFormat="1" ht="12.75">
      <c r="A126" s="1">
        <v>42796</v>
      </c>
      <c r="B126" t="s">
        <v>156</v>
      </c>
      <c r="C126" s="341" t="s">
        <v>930</v>
      </c>
      <c r="D126" s="334"/>
      <c r="E126" s="333"/>
      <c r="F126" s="333"/>
      <c r="G126" s="349">
        <v>9000.44</v>
      </c>
      <c r="H126" s="335" t="s">
        <v>224</v>
      </c>
      <c r="I126" s="2">
        <v>9000.44</v>
      </c>
      <c r="J126" s="336"/>
      <c r="K126" s="337"/>
      <c r="L126" s="337"/>
      <c r="M126" s="338" t="s">
        <v>138</v>
      </c>
      <c r="N126" s="339" t="s">
        <v>992</v>
      </c>
      <c r="O126" s="339" t="s">
        <v>136</v>
      </c>
      <c r="P126" s="339" t="s">
        <v>1511</v>
      </c>
      <c r="Q126" s="28"/>
      <c r="R126" s="29"/>
    </row>
    <row r="127" spans="1:18" s="24" customFormat="1" ht="12.75">
      <c r="A127" s="1">
        <v>42796</v>
      </c>
      <c r="B127" t="s">
        <v>156</v>
      </c>
      <c r="C127" s="341" t="s">
        <v>774</v>
      </c>
      <c r="D127" s="334"/>
      <c r="E127" s="333"/>
      <c r="F127" s="333"/>
      <c r="G127" s="349">
        <v>9000.44</v>
      </c>
      <c r="H127" s="335" t="s">
        <v>227</v>
      </c>
      <c r="I127" s="2">
        <v>9000.44</v>
      </c>
      <c r="J127" s="336"/>
      <c r="K127" s="337"/>
      <c r="L127" s="337"/>
      <c r="M127" s="338" t="s">
        <v>138</v>
      </c>
      <c r="N127" s="339" t="s">
        <v>836</v>
      </c>
      <c r="O127" s="339" t="s">
        <v>136</v>
      </c>
      <c r="P127" s="339" t="s">
        <v>1511</v>
      </c>
      <c r="Q127" s="28"/>
      <c r="R127" s="29"/>
    </row>
    <row r="128" spans="1:18" s="24" customFormat="1" ht="12.75">
      <c r="A128" s="1">
        <v>42796</v>
      </c>
      <c r="B128" t="s">
        <v>156</v>
      </c>
      <c r="C128" s="341" t="s">
        <v>1280</v>
      </c>
      <c r="D128" s="334"/>
      <c r="E128" s="333"/>
      <c r="F128" s="333"/>
      <c r="G128" s="349">
        <v>9000.44</v>
      </c>
      <c r="H128" s="335"/>
      <c r="I128" s="2">
        <v>9000.44</v>
      </c>
      <c r="J128" s="336"/>
      <c r="K128" s="337"/>
      <c r="L128" s="337"/>
      <c r="M128" s="338" t="s">
        <v>138</v>
      </c>
      <c r="N128" s="339" t="s">
        <v>1346</v>
      </c>
      <c r="O128" s="339" t="s">
        <v>136</v>
      </c>
      <c r="P128" s="339" t="s">
        <v>1511</v>
      </c>
      <c r="Q128" s="28"/>
      <c r="R128" s="29"/>
    </row>
    <row r="129" spans="1:18" s="24" customFormat="1" ht="12.75">
      <c r="A129" s="1">
        <v>42796</v>
      </c>
      <c r="B129" t="s">
        <v>156</v>
      </c>
      <c r="C129" s="341" t="s">
        <v>209</v>
      </c>
      <c r="D129" s="334"/>
      <c r="E129" s="333"/>
      <c r="F129" s="333"/>
      <c r="G129" s="349">
        <v>13500.08</v>
      </c>
      <c r="H129" s="335" t="s">
        <v>220</v>
      </c>
      <c r="I129" s="2">
        <v>13500.08</v>
      </c>
      <c r="J129" s="336"/>
      <c r="K129" s="337"/>
      <c r="L129" s="337"/>
      <c r="M129" s="338" t="s">
        <v>138</v>
      </c>
      <c r="N129" s="339" t="s">
        <v>375</v>
      </c>
      <c r="O129" s="339" t="s">
        <v>136</v>
      </c>
      <c r="P129" s="339" t="s">
        <v>1511</v>
      </c>
      <c r="Q129" s="28"/>
      <c r="R129" s="29"/>
    </row>
    <row r="130" spans="1:18" s="24" customFormat="1" ht="12.75">
      <c r="A130" s="1">
        <v>42791</v>
      </c>
      <c r="B130" t="s">
        <v>156</v>
      </c>
      <c r="C130" s="341" t="s">
        <v>1081</v>
      </c>
      <c r="D130" s="334"/>
      <c r="E130" s="333"/>
      <c r="F130" s="333"/>
      <c r="G130" s="353">
        <v>17405.8</v>
      </c>
      <c r="H130" s="335" t="s">
        <v>135</v>
      </c>
      <c r="I130" s="2">
        <v>17405.8</v>
      </c>
      <c r="J130" s="336"/>
      <c r="K130" s="337"/>
      <c r="L130" s="337"/>
      <c r="M130" s="338" t="s">
        <v>138</v>
      </c>
      <c r="N130" s="339" t="s">
        <v>1191</v>
      </c>
      <c r="O130" s="339" t="s">
        <v>298</v>
      </c>
      <c r="P130" s="339" t="s">
        <v>1496</v>
      </c>
      <c r="Q130" s="28"/>
      <c r="R130" s="29"/>
    </row>
    <row r="131" spans="1:18" s="24" customFormat="1" ht="12.75">
      <c r="A131" s="1">
        <v>42796</v>
      </c>
      <c r="B131" t="s">
        <v>156</v>
      </c>
      <c r="C131" s="341" t="s">
        <v>1439</v>
      </c>
      <c r="D131" s="334"/>
      <c r="E131" s="333"/>
      <c r="F131" s="333"/>
      <c r="G131" s="349">
        <v>18889.439999999999</v>
      </c>
      <c r="H131" s="335"/>
      <c r="I131" s="2">
        <v>18889.439999999999</v>
      </c>
      <c r="J131" s="336"/>
      <c r="K131" s="337"/>
      <c r="L131" s="337"/>
      <c r="M131" s="338" t="s">
        <v>138</v>
      </c>
      <c r="N131" s="339" t="s">
        <v>1492</v>
      </c>
      <c r="O131" s="339" t="s">
        <v>386</v>
      </c>
      <c r="P131" s="339" t="s">
        <v>1511</v>
      </c>
      <c r="Q131" s="28"/>
      <c r="R131" s="29"/>
    </row>
    <row r="132" spans="1:18" s="24" customFormat="1" ht="12.75">
      <c r="A132" s="1">
        <v>42794</v>
      </c>
      <c r="B132" t="s">
        <v>156</v>
      </c>
      <c r="C132" s="341" t="s">
        <v>631</v>
      </c>
      <c r="D132" s="334"/>
      <c r="E132" s="333"/>
      <c r="F132" s="333"/>
      <c r="G132" s="353">
        <v>19565.72</v>
      </c>
      <c r="H132" s="335"/>
      <c r="I132" s="2">
        <v>19565.72</v>
      </c>
      <c r="J132" s="336"/>
      <c r="K132" s="337"/>
      <c r="L132" s="337"/>
      <c r="M132" s="338" t="s">
        <v>138</v>
      </c>
      <c r="N132" s="339" t="s">
        <v>1493</v>
      </c>
      <c r="O132" s="339" t="s">
        <v>298</v>
      </c>
      <c r="P132" s="339" t="s">
        <v>1506</v>
      </c>
      <c r="Q132" s="28"/>
      <c r="R132" s="29"/>
    </row>
    <row r="133" spans="1:18" s="24" customFormat="1" ht="12.75">
      <c r="A133" s="1">
        <v>42796</v>
      </c>
      <c r="B133" t="s">
        <v>156</v>
      </c>
      <c r="C133" s="341" t="s">
        <v>630</v>
      </c>
      <c r="D133" s="334"/>
      <c r="E133" s="333"/>
      <c r="F133" s="333"/>
      <c r="G133" s="349">
        <v>19565.72</v>
      </c>
      <c r="H133" s="335"/>
      <c r="I133" s="2">
        <v>19565.72</v>
      </c>
      <c r="J133" s="336"/>
      <c r="K133" s="337"/>
      <c r="L133" s="337"/>
      <c r="M133" s="338" t="s">
        <v>138</v>
      </c>
      <c r="N133" s="339" t="s">
        <v>693</v>
      </c>
      <c r="O133" s="339" t="s">
        <v>298</v>
      </c>
      <c r="P133" s="339" t="s">
        <v>1511</v>
      </c>
      <c r="Q133" s="28"/>
      <c r="R133" s="29"/>
    </row>
    <row r="134" spans="1:18" s="24" customFormat="1" ht="12.75">
      <c r="A134" s="1">
        <v>42795</v>
      </c>
      <c r="B134" t="s">
        <v>156</v>
      </c>
      <c r="C134" s="341" t="s">
        <v>1435</v>
      </c>
      <c r="D134" s="334"/>
      <c r="E134" s="333"/>
      <c r="F134" s="333"/>
      <c r="G134" s="349">
        <v>29991.8</v>
      </c>
      <c r="H134" s="335"/>
      <c r="I134" s="2">
        <v>29991.8</v>
      </c>
      <c r="J134" s="336"/>
      <c r="K134" s="337"/>
      <c r="L134" s="337"/>
      <c r="M134" s="338" t="s">
        <v>138</v>
      </c>
      <c r="N134" s="339" t="s">
        <v>1494</v>
      </c>
      <c r="O134" s="339" t="s">
        <v>390</v>
      </c>
      <c r="P134" s="339" t="s">
        <v>1509</v>
      </c>
      <c r="Q134" s="28"/>
      <c r="R134" s="29"/>
    </row>
    <row r="135" spans="1:18" s="24" customFormat="1" ht="12.75">
      <c r="A135" s="1">
        <v>42791</v>
      </c>
      <c r="B135" t="s">
        <v>156</v>
      </c>
      <c r="C135" t="s">
        <v>1070</v>
      </c>
      <c r="D135" s="334"/>
      <c r="E135" s="333"/>
      <c r="F135" s="333"/>
      <c r="G135" s="351">
        <v>35999.440000000002</v>
      </c>
      <c r="H135" s="335"/>
      <c r="I135" s="2">
        <v>35999.440000000002</v>
      </c>
      <c r="J135" s="336"/>
      <c r="K135" s="337"/>
      <c r="L135" s="337"/>
      <c r="M135" s="338" t="s">
        <v>138</v>
      </c>
      <c r="N135" s="339" t="s">
        <v>1130</v>
      </c>
      <c r="O135" s="339" t="s">
        <v>390</v>
      </c>
      <c r="P135" s="339" t="s">
        <v>1497</v>
      </c>
      <c r="Q135" s="28"/>
      <c r="R135" s="29"/>
    </row>
    <row r="136" spans="1:18" s="24" customFormat="1" ht="12.75">
      <c r="A136" s="1">
        <v>42794</v>
      </c>
      <c r="B136" t="s">
        <v>156</v>
      </c>
      <c r="C136" s="341" t="s">
        <v>1080</v>
      </c>
      <c r="D136" s="334"/>
      <c r="E136" s="333"/>
      <c r="F136" s="333"/>
      <c r="G136" s="2">
        <v>35999.440000000002</v>
      </c>
      <c r="H136" s="335" t="s">
        <v>142</v>
      </c>
      <c r="I136" s="2">
        <v>35999.440000000002</v>
      </c>
      <c r="J136" s="336"/>
      <c r="K136" s="337"/>
      <c r="L136" s="337"/>
      <c r="M136" s="338" t="s">
        <v>138</v>
      </c>
      <c r="N136" s="339" t="s">
        <v>1180</v>
      </c>
      <c r="O136" s="339" t="s">
        <v>390</v>
      </c>
      <c r="P136" s="339" t="s">
        <v>1506</v>
      </c>
      <c r="Q136" s="28"/>
      <c r="R136" s="29"/>
    </row>
    <row r="137" spans="1:18" s="24" customFormat="1" ht="12.75">
      <c r="A137" s="1">
        <v>42796</v>
      </c>
      <c r="B137" t="s">
        <v>156</v>
      </c>
      <c r="C137" s="341" t="s">
        <v>1438</v>
      </c>
      <c r="D137" s="334"/>
      <c r="E137" s="333"/>
      <c r="F137" s="333"/>
      <c r="G137" s="349">
        <v>35999.440000000002</v>
      </c>
      <c r="H137" s="335"/>
      <c r="I137" s="2">
        <v>35999.440000000002</v>
      </c>
      <c r="J137" s="336"/>
      <c r="K137" s="337"/>
      <c r="L137" s="337"/>
      <c r="M137" s="338" t="s">
        <v>138</v>
      </c>
      <c r="N137" s="339" t="s">
        <v>1495</v>
      </c>
      <c r="O137" s="339" t="s">
        <v>390</v>
      </c>
      <c r="P137" s="339" t="s">
        <v>1512</v>
      </c>
      <c r="Q137" s="28"/>
      <c r="R137" s="29"/>
    </row>
    <row r="138" spans="1:18" s="24" customFormat="1" ht="12.75">
      <c r="A138" s="1">
        <v>42796</v>
      </c>
      <c r="B138" t="s">
        <v>156</v>
      </c>
      <c r="C138" s="341" t="s">
        <v>1108</v>
      </c>
      <c r="D138" s="334"/>
      <c r="E138" s="333"/>
      <c r="F138" s="333"/>
      <c r="G138" s="349">
        <v>35999.440000000002</v>
      </c>
      <c r="H138" s="335"/>
      <c r="I138" s="2">
        <v>35999.440000000002</v>
      </c>
      <c r="J138" s="336"/>
      <c r="K138" s="337"/>
      <c r="L138" s="337"/>
      <c r="M138" s="338" t="s">
        <v>138</v>
      </c>
      <c r="N138" s="339" t="s">
        <v>1147</v>
      </c>
      <c r="O138" s="339" t="s">
        <v>390</v>
      </c>
      <c r="P138" s="339" t="s">
        <v>1512</v>
      </c>
      <c r="Q138" s="28"/>
      <c r="R138" s="29"/>
    </row>
    <row r="139" spans="1:18" s="24" customFormat="1" ht="12.75">
      <c r="A139" s="50">
        <v>42793</v>
      </c>
      <c r="B139" s="51" t="s">
        <v>829</v>
      </c>
      <c r="C139" s="466">
        <v>2000271682</v>
      </c>
      <c r="D139" s="334"/>
      <c r="E139" s="333"/>
      <c r="F139" s="333"/>
      <c r="G139" s="51">
        <v>-406</v>
      </c>
      <c r="H139" s="335"/>
      <c r="I139" s="51">
        <v>-406</v>
      </c>
      <c r="J139" s="336"/>
      <c r="K139" s="337"/>
      <c r="L139" s="337"/>
      <c r="M139" s="338" t="s">
        <v>138</v>
      </c>
      <c r="N139" s="339"/>
      <c r="O139" s="339"/>
      <c r="P139" s="339" t="s">
        <v>1499</v>
      </c>
      <c r="Q139" s="28"/>
      <c r="R139" s="29"/>
    </row>
    <row r="140" spans="1:18" s="24" customFormat="1" ht="12.75">
      <c r="A140" s="50">
        <v>42793</v>
      </c>
      <c r="B140" s="51" t="s">
        <v>829</v>
      </c>
      <c r="C140" s="466">
        <v>2000271827</v>
      </c>
      <c r="D140" s="334"/>
      <c r="E140" s="333"/>
      <c r="F140" s="333"/>
      <c r="G140" s="6">
        <v>-5440.77</v>
      </c>
      <c r="H140" s="335"/>
      <c r="I140" s="6">
        <v>-5440.77</v>
      </c>
      <c r="J140" s="336"/>
      <c r="K140" s="337"/>
      <c r="L140" s="337"/>
      <c r="M140" s="338" t="s">
        <v>138</v>
      </c>
      <c r="N140" s="339"/>
      <c r="O140" s="339"/>
      <c r="P140" s="339" t="s">
        <v>1500</v>
      </c>
      <c r="Q140" s="28"/>
      <c r="R140" s="29"/>
    </row>
    <row r="141" spans="1:18" s="24" customFormat="1" ht="12.75">
      <c r="A141" s="50">
        <v>42793</v>
      </c>
      <c r="B141" s="51" t="s">
        <v>829</v>
      </c>
      <c r="C141" s="466">
        <v>2000271828</v>
      </c>
      <c r="D141" s="334"/>
      <c r="E141" s="333"/>
      <c r="F141" s="333"/>
      <c r="G141" s="51">
        <v>-809.78</v>
      </c>
      <c r="H141" s="335"/>
      <c r="I141" s="51">
        <v>-809.78</v>
      </c>
      <c r="J141" s="340"/>
      <c r="K141" s="337"/>
      <c r="L141" s="337"/>
      <c r="M141" s="338" t="s">
        <v>138</v>
      </c>
      <c r="N141" s="339"/>
      <c r="O141" s="339"/>
      <c r="P141" s="339" t="s">
        <v>1501</v>
      </c>
      <c r="Q141" s="28"/>
      <c r="R141" s="29"/>
    </row>
    <row r="142" spans="1:18" s="24" customFormat="1" ht="12.75">
      <c r="A142" s="50">
        <v>42796</v>
      </c>
      <c r="B142" s="51" t="s">
        <v>987</v>
      </c>
      <c r="C142" s="466">
        <v>3000271675</v>
      </c>
      <c r="D142" s="334"/>
      <c r="E142" s="333"/>
      <c r="F142" s="333"/>
      <c r="G142" s="6">
        <v>116000</v>
      </c>
      <c r="H142" s="335"/>
      <c r="I142" s="6">
        <v>116000</v>
      </c>
      <c r="J142" s="340"/>
      <c r="K142" s="337"/>
      <c r="L142" s="337"/>
      <c r="M142" s="338" t="s">
        <v>138</v>
      </c>
      <c r="N142" s="339"/>
      <c r="O142" s="339"/>
      <c r="P142" s="339" t="s">
        <v>1513</v>
      </c>
      <c r="Q142" s="28"/>
      <c r="R142" s="29"/>
    </row>
    <row r="143" spans="1:18" s="24" customFormat="1" ht="13.5" thickBot="1">
      <c r="A143" s="148"/>
      <c r="B143" s="140"/>
      <c r="C143" s="140"/>
      <c r="D143" s="142"/>
      <c r="E143" s="146"/>
      <c r="F143" s="146"/>
      <c r="G143" s="141"/>
      <c r="H143" s="13"/>
      <c r="I143" s="141"/>
      <c r="J143" s="142"/>
      <c r="K143" s="25"/>
      <c r="L143" s="25"/>
      <c r="M143" s="26"/>
      <c r="N143" s="27"/>
      <c r="O143" s="27"/>
      <c r="P143" s="27"/>
      <c r="Q143" s="28"/>
      <c r="R143" s="29"/>
    </row>
    <row r="144" spans="1:18" ht="12.75" thickBot="1">
      <c r="D144" s="72">
        <f>SUM(D5:D143)</f>
        <v>0</v>
      </c>
      <c r="G144" s="72">
        <f>SUM(G5:G143)</f>
        <v>470051.25000000023</v>
      </c>
      <c r="I144" s="72">
        <f>SUM(I5:I143)</f>
        <v>420403.25</v>
      </c>
      <c r="J144" s="72">
        <f>SUM(J5:J143)</f>
        <v>49647.999999999971</v>
      </c>
      <c r="K144" s="36"/>
      <c r="N144" s="37" t="s">
        <v>223</v>
      </c>
      <c r="O144" s="38">
        <f>SUM(I144:K144)</f>
        <v>470051.25</v>
      </c>
    </row>
    <row r="145" spans="1:7" ht="12.75">
      <c r="A145" s="50"/>
      <c r="B145" s="51"/>
      <c r="C145" s="443"/>
      <c r="G145" s="6"/>
    </row>
    <row r="146" spans="1:7">
      <c r="G146" s="36"/>
    </row>
  </sheetData>
  <autoFilter ref="A4:R144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142"/>
  <sheetViews>
    <sheetView topLeftCell="A112" workbookViewId="0">
      <selection activeCell="G1" sqref="G1:G138"/>
    </sheetView>
  </sheetViews>
  <sheetFormatPr baseColWidth="10" defaultRowHeight="12.75"/>
  <cols>
    <col min="2" max="2" width="33.28515625" bestFit="1" customWidth="1"/>
  </cols>
  <sheetData>
    <row r="1" spans="1:8">
      <c r="A1" s="342">
        <v>42791</v>
      </c>
      <c r="B1" s="343" t="s">
        <v>160</v>
      </c>
      <c r="C1" s="343" t="s">
        <v>931</v>
      </c>
      <c r="D1" s="343" t="s">
        <v>823</v>
      </c>
      <c r="E1" s="343" t="s">
        <v>931</v>
      </c>
      <c r="F1" s="343" t="s">
        <v>823</v>
      </c>
      <c r="G1" s="344">
        <v>-9000.44</v>
      </c>
      <c r="H1" s="343"/>
    </row>
    <row r="2" spans="1:8">
      <c r="A2" s="342">
        <v>42791</v>
      </c>
      <c r="B2" s="343" t="s">
        <v>160</v>
      </c>
      <c r="C2" s="343" t="s">
        <v>1081</v>
      </c>
      <c r="D2" s="343" t="s">
        <v>974</v>
      </c>
      <c r="E2" s="343" t="s">
        <v>1081</v>
      </c>
      <c r="F2" s="343" t="s">
        <v>974</v>
      </c>
      <c r="G2" s="344">
        <v>-17405.8</v>
      </c>
      <c r="H2" s="343"/>
    </row>
    <row r="3" spans="1:8">
      <c r="A3" s="342">
        <v>42794</v>
      </c>
      <c r="B3" s="343" t="s">
        <v>160</v>
      </c>
      <c r="C3" s="343" t="s">
        <v>59</v>
      </c>
      <c r="D3" s="343" t="s">
        <v>823</v>
      </c>
      <c r="E3" s="343" t="s">
        <v>59</v>
      </c>
      <c r="F3" s="343" t="s">
        <v>823</v>
      </c>
      <c r="G3" s="344">
        <v>-9000.44</v>
      </c>
      <c r="H3" s="343"/>
    </row>
    <row r="4" spans="1:8">
      <c r="A4" s="342">
        <v>42794</v>
      </c>
      <c r="B4" s="343" t="s">
        <v>160</v>
      </c>
      <c r="C4" s="343" t="s">
        <v>1221</v>
      </c>
      <c r="D4" s="343" t="s">
        <v>1202</v>
      </c>
      <c r="E4" s="343" t="s">
        <v>1221</v>
      </c>
      <c r="F4" s="343" t="s">
        <v>1202</v>
      </c>
      <c r="G4" s="344">
        <v>-5849.88</v>
      </c>
      <c r="H4" s="343"/>
    </row>
    <row r="5" spans="1:8">
      <c r="A5" s="342">
        <v>42794</v>
      </c>
      <c r="B5" s="343" t="s">
        <v>160</v>
      </c>
      <c r="C5" s="343" t="s">
        <v>543</v>
      </c>
      <c r="D5" s="343" t="s">
        <v>823</v>
      </c>
      <c r="E5" s="343" t="s">
        <v>543</v>
      </c>
      <c r="F5" s="343" t="s">
        <v>823</v>
      </c>
      <c r="G5" s="344">
        <v>-6299.96</v>
      </c>
      <c r="H5" s="343"/>
    </row>
    <row r="6" spans="1:8">
      <c r="A6" s="342">
        <v>42794</v>
      </c>
      <c r="B6" s="343" t="s">
        <v>160</v>
      </c>
      <c r="C6" s="343" t="s">
        <v>1230</v>
      </c>
      <c r="D6" s="343" t="s">
        <v>823</v>
      </c>
      <c r="E6" s="343" t="s">
        <v>1230</v>
      </c>
      <c r="F6" s="343" t="s">
        <v>823</v>
      </c>
      <c r="G6" s="344">
        <v>-6299.96</v>
      </c>
      <c r="H6" s="343"/>
    </row>
    <row r="7" spans="1:8">
      <c r="A7" s="342">
        <v>42794</v>
      </c>
      <c r="B7" s="343" t="s">
        <v>160</v>
      </c>
      <c r="C7" s="343" t="s">
        <v>99</v>
      </c>
      <c r="D7" s="343" t="s">
        <v>823</v>
      </c>
      <c r="E7" s="343" t="s">
        <v>99</v>
      </c>
      <c r="F7" s="343" t="s">
        <v>823</v>
      </c>
      <c r="G7" s="344">
        <v>-8100.28</v>
      </c>
      <c r="H7" s="343"/>
    </row>
    <row r="8" spans="1:8">
      <c r="A8" s="342">
        <v>42795</v>
      </c>
      <c r="B8" s="343" t="s">
        <v>160</v>
      </c>
      <c r="C8" s="343" t="s">
        <v>946</v>
      </c>
      <c r="D8" s="343" t="s">
        <v>1202</v>
      </c>
      <c r="E8" s="343" t="s">
        <v>946</v>
      </c>
      <c r="F8" s="343" t="s">
        <v>1202</v>
      </c>
      <c r="G8" s="344">
        <v>-5849.88</v>
      </c>
      <c r="H8" s="343"/>
    </row>
    <row r="9" spans="1:8">
      <c r="A9" s="342">
        <v>42795</v>
      </c>
      <c r="B9" s="343" t="s">
        <v>160</v>
      </c>
      <c r="C9" s="343" t="s">
        <v>1080</v>
      </c>
      <c r="D9" s="343" t="s">
        <v>823</v>
      </c>
      <c r="E9" s="343" t="s">
        <v>1080</v>
      </c>
      <c r="F9" s="343" t="s">
        <v>823</v>
      </c>
      <c r="G9" s="344">
        <v>-35999.440000000002</v>
      </c>
      <c r="H9" s="343"/>
    </row>
    <row r="10" spans="1:8">
      <c r="A10" s="342">
        <v>42795</v>
      </c>
      <c r="B10" s="343" t="s">
        <v>160</v>
      </c>
      <c r="C10" s="343" t="s">
        <v>647</v>
      </c>
      <c r="D10" s="343" t="s">
        <v>823</v>
      </c>
      <c r="E10" s="343" t="s">
        <v>647</v>
      </c>
      <c r="F10" s="343" t="s">
        <v>823</v>
      </c>
      <c r="G10" s="344">
        <v>-6299.96</v>
      </c>
      <c r="H10" s="343"/>
    </row>
    <row r="11" spans="1:8">
      <c r="A11" s="342">
        <v>42795</v>
      </c>
      <c r="B11" s="343" t="s">
        <v>160</v>
      </c>
      <c r="C11" s="343" t="s">
        <v>644</v>
      </c>
      <c r="D11" s="343" t="s">
        <v>823</v>
      </c>
      <c r="E11" s="343" t="s">
        <v>644</v>
      </c>
      <c r="F11" s="343" t="s">
        <v>823</v>
      </c>
      <c r="G11" s="344">
        <v>-6299.96</v>
      </c>
      <c r="H11" s="343"/>
    </row>
    <row r="12" spans="1:8">
      <c r="A12" s="342">
        <v>42795</v>
      </c>
      <c r="B12" s="343" t="s">
        <v>160</v>
      </c>
      <c r="C12" s="343" t="s">
        <v>1222</v>
      </c>
      <c r="D12" s="343" t="s">
        <v>823</v>
      </c>
      <c r="E12" s="343" t="s">
        <v>1222</v>
      </c>
      <c r="F12" s="343" t="s">
        <v>823</v>
      </c>
      <c r="G12" s="344">
        <v>-8181.48</v>
      </c>
      <c r="H12" s="343"/>
    </row>
    <row r="13" spans="1:8">
      <c r="A13" s="342">
        <v>42795</v>
      </c>
      <c r="B13" s="343" t="s">
        <v>160</v>
      </c>
      <c r="C13" s="343" t="s">
        <v>942</v>
      </c>
      <c r="D13" s="343" t="s">
        <v>823</v>
      </c>
      <c r="E13" s="343" t="s">
        <v>942</v>
      </c>
      <c r="F13" s="343" t="s">
        <v>823</v>
      </c>
      <c r="G13" s="344">
        <v>-9000.44</v>
      </c>
      <c r="H13" s="343"/>
    </row>
    <row r="14" spans="1:8">
      <c r="A14" s="342">
        <v>42796</v>
      </c>
      <c r="B14" s="343" t="s">
        <v>160</v>
      </c>
      <c r="C14" s="343" t="s">
        <v>525</v>
      </c>
      <c r="D14" s="343" t="s">
        <v>823</v>
      </c>
      <c r="E14" s="343" t="s">
        <v>525</v>
      </c>
      <c r="F14" s="343" t="s">
        <v>823</v>
      </c>
      <c r="G14" s="344">
        <v>-9000.44</v>
      </c>
      <c r="H14" s="343"/>
    </row>
    <row r="15" spans="1:8">
      <c r="A15" s="342">
        <v>42796</v>
      </c>
      <c r="B15" s="343" t="s">
        <v>160</v>
      </c>
      <c r="C15" s="343" t="s">
        <v>801</v>
      </c>
      <c r="D15" s="343" t="s">
        <v>399</v>
      </c>
      <c r="E15" s="343" t="s">
        <v>801</v>
      </c>
      <c r="F15" s="343" t="s">
        <v>399</v>
      </c>
      <c r="G15" s="344">
        <v>-9000.44</v>
      </c>
      <c r="H15" s="343"/>
    </row>
    <row r="16" spans="1:8">
      <c r="A16" s="342">
        <v>42796</v>
      </c>
      <c r="B16" s="343" t="s">
        <v>160</v>
      </c>
      <c r="C16" s="343" t="s">
        <v>930</v>
      </c>
      <c r="D16" s="343" t="s">
        <v>823</v>
      </c>
      <c r="E16" s="343" t="s">
        <v>930</v>
      </c>
      <c r="F16" s="343" t="s">
        <v>823</v>
      </c>
      <c r="G16" s="344">
        <v>-9000.44</v>
      </c>
      <c r="H16" s="343"/>
    </row>
    <row r="17" spans="1:8">
      <c r="A17" s="342">
        <v>42796</v>
      </c>
      <c r="B17" s="343" t="s">
        <v>160</v>
      </c>
      <c r="C17" s="343" t="s">
        <v>937</v>
      </c>
      <c r="D17" s="343" t="s">
        <v>823</v>
      </c>
      <c r="E17" s="343" t="s">
        <v>937</v>
      </c>
      <c r="F17" s="343" t="s">
        <v>823</v>
      </c>
      <c r="G17" s="344">
        <v>-9000.44</v>
      </c>
      <c r="H17" s="343"/>
    </row>
    <row r="18" spans="1:8">
      <c r="A18" s="342">
        <v>42796</v>
      </c>
      <c r="B18" s="343" t="s">
        <v>160</v>
      </c>
      <c r="C18" s="343" t="s">
        <v>944</v>
      </c>
      <c r="D18" s="343" t="s">
        <v>823</v>
      </c>
      <c r="E18" s="343" t="s">
        <v>944</v>
      </c>
      <c r="F18" s="343" t="s">
        <v>823</v>
      </c>
      <c r="G18" s="344">
        <v>-9000.44</v>
      </c>
      <c r="H18" s="343"/>
    </row>
    <row r="19" spans="1:8">
      <c r="A19" s="342">
        <v>42796</v>
      </c>
      <c r="B19" s="343" t="s">
        <v>160</v>
      </c>
      <c r="C19" s="343" t="s">
        <v>1225</v>
      </c>
      <c r="D19" s="343" t="s">
        <v>823</v>
      </c>
      <c r="E19" s="343" t="s">
        <v>1225</v>
      </c>
      <c r="F19" s="343" t="s">
        <v>823</v>
      </c>
      <c r="G19" s="344">
        <v>-9000.44</v>
      </c>
      <c r="H19" s="343"/>
    </row>
    <row r="20" spans="1:8">
      <c r="A20" s="342">
        <v>42796</v>
      </c>
      <c r="B20" s="343" t="s">
        <v>160</v>
      </c>
      <c r="C20" s="343" t="s">
        <v>932</v>
      </c>
      <c r="D20" s="343" t="s">
        <v>823</v>
      </c>
      <c r="E20" s="343" t="s">
        <v>932</v>
      </c>
      <c r="F20" s="343" t="s">
        <v>823</v>
      </c>
      <c r="G20" s="344">
        <v>-9000.44</v>
      </c>
      <c r="H20" s="343"/>
    </row>
    <row r="21" spans="1:8">
      <c r="A21" s="342">
        <v>42796</v>
      </c>
      <c r="B21" s="343" t="s">
        <v>160</v>
      </c>
      <c r="C21" s="343" t="s">
        <v>774</v>
      </c>
      <c r="D21" s="343" t="s">
        <v>823</v>
      </c>
      <c r="E21" s="343" t="s">
        <v>774</v>
      </c>
      <c r="F21" s="343" t="s">
        <v>823</v>
      </c>
      <c r="G21" s="344">
        <v>-9000.44</v>
      </c>
      <c r="H21" s="343"/>
    </row>
    <row r="22" spans="1:8">
      <c r="A22" s="342">
        <v>42796</v>
      </c>
      <c r="B22" s="343" t="s">
        <v>160</v>
      </c>
      <c r="C22" s="343" t="s">
        <v>1082</v>
      </c>
      <c r="D22" s="343" t="s">
        <v>823</v>
      </c>
      <c r="E22" s="343" t="s">
        <v>1082</v>
      </c>
      <c r="F22" s="343" t="s">
        <v>823</v>
      </c>
      <c r="G22" s="344">
        <v>-9000.44</v>
      </c>
      <c r="H22" s="343"/>
    </row>
    <row r="23" spans="1:8">
      <c r="A23" s="342">
        <v>42796</v>
      </c>
      <c r="B23" s="343" t="s">
        <v>160</v>
      </c>
      <c r="C23" s="343" t="s">
        <v>1389</v>
      </c>
      <c r="D23" s="343" t="s">
        <v>823</v>
      </c>
      <c r="E23" s="343" t="s">
        <v>1389</v>
      </c>
      <c r="F23" s="343" t="s">
        <v>823</v>
      </c>
      <c r="G23" s="344">
        <v>-9000.44</v>
      </c>
      <c r="H23" s="343"/>
    </row>
    <row r="24" spans="1:8">
      <c r="A24" s="342">
        <v>42796</v>
      </c>
      <c r="B24" s="343" t="s">
        <v>160</v>
      </c>
      <c r="C24" s="343" t="s">
        <v>938</v>
      </c>
      <c r="D24" s="343" t="s">
        <v>823</v>
      </c>
      <c r="E24" s="343" t="s">
        <v>938</v>
      </c>
      <c r="F24" s="343" t="s">
        <v>823</v>
      </c>
      <c r="G24" s="344">
        <v>-9000.44</v>
      </c>
      <c r="H24" s="343"/>
    </row>
    <row r="25" spans="1:8">
      <c r="A25" s="342">
        <v>42796</v>
      </c>
      <c r="B25" s="343" t="s">
        <v>160</v>
      </c>
      <c r="C25" s="343" t="s">
        <v>776</v>
      </c>
      <c r="D25" s="343" t="s">
        <v>823</v>
      </c>
      <c r="E25" s="343" t="s">
        <v>776</v>
      </c>
      <c r="F25" s="343" t="s">
        <v>823</v>
      </c>
      <c r="G25" s="344">
        <v>-6299.96</v>
      </c>
      <c r="H25" s="343"/>
    </row>
    <row r="26" spans="1:8">
      <c r="A26" s="342">
        <v>42796</v>
      </c>
      <c r="B26" s="343" t="s">
        <v>160</v>
      </c>
      <c r="C26" s="343" t="s">
        <v>1110</v>
      </c>
      <c r="D26" s="343" t="s">
        <v>823</v>
      </c>
      <c r="E26" s="343" t="s">
        <v>1110</v>
      </c>
      <c r="F26" s="343" t="s">
        <v>823</v>
      </c>
      <c r="G26" s="344">
        <v>-6299.96</v>
      </c>
      <c r="H26" s="343"/>
    </row>
    <row r="27" spans="1:8">
      <c r="A27" s="342">
        <v>42796</v>
      </c>
      <c r="B27" s="343" t="s">
        <v>160</v>
      </c>
      <c r="C27" s="343" t="s">
        <v>209</v>
      </c>
      <c r="D27" s="343" t="s">
        <v>8</v>
      </c>
      <c r="E27" s="343" t="s">
        <v>209</v>
      </c>
      <c r="F27" s="343" t="s">
        <v>8</v>
      </c>
      <c r="G27" s="344">
        <v>-14399.08</v>
      </c>
      <c r="H27" s="343"/>
    </row>
    <row r="28" spans="1:8">
      <c r="A28" s="342">
        <v>42796</v>
      </c>
      <c r="B28" s="343" t="s">
        <v>160</v>
      </c>
      <c r="C28" s="343" t="s">
        <v>521</v>
      </c>
      <c r="D28" s="343" t="s">
        <v>522</v>
      </c>
      <c r="E28" s="343" t="s">
        <v>521</v>
      </c>
      <c r="F28" s="343" t="s">
        <v>522</v>
      </c>
      <c r="G28" s="344">
        <v>-36058.6</v>
      </c>
      <c r="H28" s="343"/>
    </row>
    <row r="29" spans="1:8">
      <c r="A29" s="342">
        <v>42796</v>
      </c>
      <c r="B29" s="343" t="s">
        <v>160</v>
      </c>
      <c r="C29" s="343" t="s">
        <v>1117</v>
      </c>
      <c r="D29" s="343" t="s">
        <v>928</v>
      </c>
      <c r="E29" s="343" t="s">
        <v>1117</v>
      </c>
      <c r="F29" s="343" t="s">
        <v>928</v>
      </c>
      <c r="G29" s="344">
        <v>-6750.04</v>
      </c>
      <c r="H29" s="343"/>
    </row>
    <row r="30" spans="1:8">
      <c r="A30" s="342">
        <v>42796</v>
      </c>
      <c r="B30" s="343" t="s">
        <v>160</v>
      </c>
      <c r="C30" s="343" t="s">
        <v>813</v>
      </c>
      <c r="D30" s="343" t="s">
        <v>1202</v>
      </c>
      <c r="E30" s="343" t="s">
        <v>813</v>
      </c>
      <c r="F30" s="343" t="s">
        <v>1202</v>
      </c>
      <c r="G30" s="344">
        <v>-5849.88</v>
      </c>
      <c r="H30" s="343"/>
    </row>
    <row r="31" spans="1:8">
      <c r="A31" s="342">
        <v>42796</v>
      </c>
      <c r="B31" s="343" t="s">
        <v>160</v>
      </c>
      <c r="C31" s="343" t="s">
        <v>91</v>
      </c>
      <c r="D31" s="343" t="s">
        <v>823</v>
      </c>
      <c r="E31" s="343" t="s">
        <v>91</v>
      </c>
      <c r="F31" s="343" t="s">
        <v>823</v>
      </c>
      <c r="G31" s="344">
        <v>-6299.96</v>
      </c>
      <c r="H31" s="343"/>
    </row>
    <row r="32" spans="1:8">
      <c r="A32" s="342">
        <v>42796</v>
      </c>
      <c r="B32" s="343" t="s">
        <v>160</v>
      </c>
      <c r="C32" s="343" t="s">
        <v>1390</v>
      </c>
      <c r="D32" s="343" t="s">
        <v>823</v>
      </c>
      <c r="E32" s="343" t="s">
        <v>1390</v>
      </c>
      <c r="F32" s="343" t="s">
        <v>823</v>
      </c>
      <c r="G32" s="344">
        <v>-6299.96</v>
      </c>
      <c r="H32" s="343"/>
    </row>
    <row r="33" spans="1:8">
      <c r="A33" s="342">
        <v>42797</v>
      </c>
      <c r="B33" s="343" t="s">
        <v>160</v>
      </c>
      <c r="C33" s="343" t="s">
        <v>1263</v>
      </c>
      <c r="D33" s="343" t="s">
        <v>823</v>
      </c>
      <c r="E33" s="343" t="s">
        <v>1263</v>
      </c>
      <c r="F33" s="343" t="s">
        <v>823</v>
      </c>
      <c r="G33" s="344">
        <v>-6299.96</v>
      </c>
      <c r="H33" s="343"/>
    </row>
    <row r="34" spans="1:8">
      <c r="A34" s="342">
        <v>42797</v>
      </c>
      <c r="B34" s="343" t="s">
        <v>160</v>
      </c>
      <c r="C34" s="343" t="s">
        <v>107</v>
      </c>
      <c r="D34" s="343" t="s">
        <v>399</v>
      </c>
      <c r="E34" s="343" t="s">
        <v>107</v>
      </c>
      <c r="F34" s="343" t="s">
        <v>399</v>
      </c>
      <c r="G34" s="344">
        <v>-6299.96</v>
      </c>
      <c r="H34" s="343"/>
    </row>
    <row r="35" spans="1:8">
      <c r="A35" s="444">
        <v>42791</v>
      </c>
      <c r="B35" s="445" t="s">
        <v>156</v>
      </c>
      <c r="C35" s="445" t="s">
        <v>1391</v>
      </c>
      <c r="D35" s="445" t="s">
        <v>157</v>
      </c>
      <c r="E35" s="445" t="s">
        <v>1391</v>
      </c>
      <c r="F35" s="445" t="s">
        <v>157</v>
      </c>
      <c r="G35" s="422">
        <v>1241.2</v>
      </c>
      <c r="H35" s="445" t="s">
        <v>158</v>
      </c>
    </row>
    <row r="36" spans="1:8">
      <c r="A36" s="444">
        <v>42791</v>
      </c>
      <c r="B36" s="445" t="s">
        <v>156</v>
      </c>
      <c r="C36" s="445" t="s">
        <v>1392</v>
      </c>
      <c r="D36" s="445" t="s">
        <v>157</v>
      </c>
      <c r="E36" s="445" t="s">
        <v>1392</v>
      </c>
      <c r="F36" s="445" t="s">
        <v>157</v>
      </c>
      <c r="G36" s="422">
        <v>1241.2</v>
      </c>
      <c r="H36" s="445" t="s">
        <v>158</v>
      </c>
    </row>
    <row r="37" spans="1:8">
      <c r="A37" s="444">
        <v>42791</v>
      </c>
      <c r="B37" s="445" t="s">
        <v>156</v>
      </c>
      <c r="C37" s="445" t="s">
        <v>1393</v>
      </c>
      <c r="D37" s="445" t="s">
        <v>157</v>
      </c>
      <c r="E37" s="445" t="s">
        <v>1393</v>
      </c>
      <c r="F37" s="445" t="s">
        <v>157</v>
      </c>
      <c r="G37" s="422">
        <v>1241.2</v>
      </c>
      <c r="H37" s="445" t="s">
        <v>158</v>
      </c>
    </row>
    <row r="38" spans="1:8">
      <c r="A38" s="444">
        <v>42791</v>
      </c>
      <c r="B38" s="445" t="s">
        <v>156</v>
      </c>
      <c r="C38" s="445" t="s">
        <v>1394</v>
      </c>
      <c r="D38" s="445" t="s">
        <v>157</v>
      </c>
      <c r="E38" s="445" t="s">
        <v>1394</v>
      </c>
      <c r="F38" s="445" t="s">
        <v>157</v>
      </c>
      <c r="G38" s="422">
        <v>1241.2</v>
      </c>
      <c r="H38" s="445" t="s">
        <v>158</v>
      </c>
    </row>
    <row r="39" spans="1:8">
      <c r="A39" s="444">
        <v>42791</v>
      </c>
      <c r="B39" s="445" t="s">
        <v>156</v>
      </c>
      <c r="C39" s="445" t="s">
        <v>1395</v>
      </c>
      <c r="D39" s="445" t="s">
        <v>157</v>
      </c>
      <c r="E39" s="445" t="s">
        <v>1395</v>
      </c>
      <c r="F39" s="445" t="s">
        <v>157</v>
      </c>
      <c r="G39" s="422">
        <v>1241.2</v>
      </c>
      <c r="H39" s="445" t="s">
        <v>158</v>
      </c>
    </row>
    <row r="40" spans="1:8">
      <c r="A40" s="444">
        <v>42791</v>
      </c>
      <c r="B40" s="445" t="s">
        <v>156</v>
      </c>
      <c r="C40" s="445" t="s">
        <v>1396</v>
      </c>
      <c r="D40" s="445" t="s">
        <v>157</v>
      </c>
      <c r="E40" s="445" t="s">
        <v>1396</v>
      </c>
      <c r="F40" s="445" t="s">
        <v>157</v>
      </c>
      <c r="G40" s="422">
        <v>1241.2</v>
      </c>
      <c r="H40" s="445" t="s">
        <v>158</v>
      </c>
    </row>
    <row r="41" spans="1:8">
      <c r="A41" s="444">
        <v>42791</v>
      </c>
      <c r="B41" s="445" t="s">
        <v>156</v>
      </c>
      <c r="C41" s="445" t="s">
        <v>1397</v>
      </c>
      <c r="D41" s="445" t="s">
        <v>157</v>
      </c>
      <c r="E41" s="445" t="s">
        <v>1397</v>
      </c>
      <c r="F41" s="445" t="s">
        <v>157</v>
      </c>
      <c r="G41" s="422">
        <v>1241.2</v>
      </c>
      <c r="H41" s="445" t="s">
        <v>158</v>
      </c>
    </row>
    <row r="42" spans="1:8">
      <c r="A42" s="444">
        <v>42791</v>
      </c>
      <c r="B42" s="445" t="s">
        <v>156</v>
      </c>
      <c r="C42" s="445" t="s">
        <v>1398</v>
      </c>
      <c r="D42" s="445" t="s">
        <v>157</v>
      </c>
      <c r="E42" s="445" t="s">
        <v>1398</v>
      </c>
      <c r="F42" s="445" t="s">
        <v>157</v>
      </c>
      <c r="G42" s="422">
        <v>1241.2</v>
      </c>
      <c r="H42" s="445" t="s">
        <v>158</v>
      </c>
    </row>
    <row r="43" spans="1:8">
      <c r="A43" s="444">
        <v>42791</v>
      </c>
      <c r="B43" s="445" t="s">
        <v>156</v>
      </c>
      <c r="C43" s="445" t="s">
        <v>1399</v>
      </c>
      <c r="D43" s="445" t="s">
        <v>157</v>
      </c>
      <c r="E43" s="445" t="s">
        <v>1399</v>
      </c>
      <c r="F43" s="445" t="s">
        <v>157</v>
      </c>
      <c r="G43" s="422">
        <v>1241.2</v>
      </c>
      <c r="H43" s="445" t="s">
        <v>158</v>
      </c>
    </row>
    <row r="44" spans="1:8">
      <c r="A44" s="444">
        <v>42791</v>
      </c>
      <c r="B44" s="445" t="s">
        <v>156</v>
      </c>
      <c r="C44" s="445" t="s">
        <v>1401</v>
      </c>
      <c r="D44" s="445" t="s">
        <v>157</v>
      </c>
      <c r="E44" s="445" t="s">
        <v>1401</v>
      </c>
      <c r="F44" s="445" t="s">
        <v>157</v>
      </c>
      <c r="G44" s="422">
        <v>1241.2</v>
      </c>
      <c r="H44" s="445" t="s">
        <v>158</v>
      </c>
    </row>
    <row r="45" spans="1:8">
      <c r="A45" s="444">
        <v>42791</v>
      </c>
      <c r="B45" s="445" t="s">
        <v>156</v>
      </c>
      <c r="C45" s="445" t="s">
        <v>1402</v>
      </c>
      <c r="D45" s="445" t="s">
        <v>157</v>
      </c>
      <c r="E45" s="445" t="s">
        <v>1402</v>
      </c>
      <c r="F45" s="445" t="s">
        <v>157</v>
      </c>
      <c r="G45" s="422">
        <v>1241.2</v>
      </c>
      <c r="H45" s="445" t="s">
        <v>158</v>
      </c>
    </row>
    <row r="46" spans="1:8">
      <c r="A46" s="444">
        <v>42791</v>
      </c>
      <c r="B46" s="445" t="s">
        <v>156</v>
      </c>
      <c r="C46" s="445" t="s">
        <v>1404</v>
      </c>
      <c r="D46" s="445" t="s">
        <v>157</v>
      </c>
      <c r="E46" s="445" t="s">
        <v>1404</v>
      </c>
      <c r="F46" s="445" t="s">
        <v>157</v>
      </c>
      <c r="G46" s="422">
        <v>1241.2</v>
      </c>
      <c r="H46" s="445" t="s">
        <v>158</v>
      </c>
    </row>
    <row r="47" spans="1:8">
      <c r="A47" s="444">
        <v>42794</v>
      </c>
      <c r="B47" s="445" t="s">
        <v>156</v>
      </c>
      <c r="C47" s="445" t="s">
        <v>1405</v>
      </c>
      <c r="D47" s="445" t="s">
        <v>157</v>
      </c>
      <c r="E47" s="445" t="s">
        <v>1405</v>
      </c>
      <c r="F47" s="445" t="s">
        <v>157</v>
      </c>
      <c r="G47" s="422">
        <v>1241.2</v>
      </c>
      <c r="H47" s="445" t="s">
        <v>158</v>
      </c>
    </row>
    <row r="48" spans="1:8">
      <c r="A48" s="444">
        <v>42794</v>
      </c>
      <c r="B48" s="445" t="s">
        <v>156</v>
      </c>
      <c r="C48" s="445" t="s">
        <v>1406</v>
      </c>
      <c r="D48" s="445" t="s">
        <v>157</v>
      </c>
      <c r="E48" s="445" t="s">
        <v>1406</v>
      </c>
      <c r="F48" s="445" t="s">
        <v>157</v>
      </c>
      <c r="G48" s="422">
        <v>1241.2</v>
      </c>
      <c r="H48" s="445" t="s">
        <v>158</v>
      </c>
    </row>
    <row r="49" spans="1:8">
      <c r="A49" s="444">
        <v>42794</v>
      </c>
      <c r="B49" s="445" t="s">
        <v>156</v>
      </c>
      <c r="C49" s="445" t="s">
        <v>1407</v>
      </c>
      <c r="D49" s="445" t="s">
        <v>157</v>
      </c>
      <c r="E49" s="445" t="s">
        <v>1407</v>
      </c>
      <c r="F49" s="445" t="s">
        <v>157</v>
      </c>
      <c r="G49" s="422">
        <v>1241.2</v>
      </c>
      <c r="H49" s="445" t="s">
        <v>158</v>
      </c>
    </row>
    <row r="50" spans="1:8">
      <c r="A50" s="444">
        <v>42794</v>
      </c>
      <c r="B50" s="445" t="s">
        <v>156</v>
      </c>
      <c r="C50" s="445" t="s">
        <v>1408</v>
      </c>
      <c r="D50" s="445" t="s">
        <v>157</v>
      </c>
      <c r="E50" s="445" t="s">
        <v>1408</v>
      </c>
      <c r="F50" s="445" t="s">
        <v>157</v>
      </c>
      <c r="G50" s="422">
        <v>1241.2</v>
      </c>
      <c r="H50" s="445" t="s">
        <v>158</v>
      </c>
    </row>
    <row r="51" spans="1:8">
      <c r="A51" s="444">
        <v>42794</v>
      </c>
      <c r="B51" s="445" t="s">
        <v>156</v>
      </c>
      <c r="C51" s="445" t="s">
        <v>1409</v>
      </c>
      <c r="D51" s="445" t="s">
        <v>157</v>
      </c>
      <c r="E51" s="445" t="s">
        <v>1409</v>
      </c>
      <c r="F51" s="445" t="s">
        <v>157</v>
      </c>
      <c r="G51" s="422">
        <v>1241.2</v>
      </c>
      <c r="H51" s="445" t="s">
        <v>158</v>
      </c>
    </row>
    <row r="52" spans="1:8">
      <c r="A52" s="444">
        <v>42794</v>
      </c>
      <c r="B52" s="445" t="s">
        <v>156</v>
      </c>
      <c r="C52" s="445" t="s">
        <v>1410</v>
      </c>
      <c r="D52" s="445" t="s">
        <v>157</v>
      </c>
      <c r="E52" s="445" t="s">
        <v>1410</v>
      </c>
      <c r="F52" s="445" t="s">
        <v>157</v>
      </c>
      <c r="G52" s="422">
        <v>1241.2</v>
      </c>
      <c r="H52" s="445" t="s">
        <v>158</v>
      </c>
    </row>
    <row r="53" spans="1:8">
      <c r="A53" s="444">
        <v>42794</v>
      </c>
      <c r="B53" s="445" t="s">
        <v>156</v>
      </c>
      <c r="C53" s="445" t="s">
        <v>1411</v>
      </c>
      <c r="D53" s="445" t="s">
        <v>157</v>
      </c>
      <c r="E53" s="445" t="s">
        <v>1411</v>
      </c>
      <c r="F53" s="445" t="s">
        <v>157</v>
      </c>
      <c r="G53" s="422">
        <v>1241.2</v>
      </c>
      <c r="H53" s="445" t="s">
        <v>158</v>
      </c>
    </row>
    <row r="54" spans="1:8">
      <c r="A54" s="444">
        <v>42794</v>
      </c>
      <c r="B54" s="445" t="s">
        <v>156</v>
      </c>
      <c r="C54" s="445" t="s">
        <v>1412</v>
      </c>
      <c r="D54" s="445" t="s">
        <v>157</v>
      </c>
      <c r="E54" s="445" t="s">
        <v>1412</v>
      </c>
      <c r="F54" s="445" t="s">
        <v>157</v>
      </c>
      <c r="G54" s="422">
        <v>1241.2</v>
      </c>
      <c r="H54" s="445" t="s">
        <v>158</v>
      </c>
    </row>
    <row r="55" spans="1:8">
      <c r="A55" s="444">
        <v>42794</v>
      </c>
      <c r="B55" s="445" t="s">
        <v>156</v>
      </c>
      <c r="C55" s="445" t="s">
        <v>1413</v>
      </c>
      <c r="D55" s="445" t="s">
        <v>157</v>
      </c>
      <c r="E55" s="445" t="s">
        <v>1413</v>
      </c>
      <c r="F55" s="445" t="s">
        <v>157</v>
      </c>
      <c r="G55" s="422">
        <v>1241.2</v>
      </c>
      <c r="H55" s="445" t="s">
        <v>158</v>
      </c>
    </row>
    <row r="56" spans="1:8">
      <c r="A56" s="444">
        <v>42794</v>
      </c>
      <c r="B56" s="445" t="s">
        <v>156</v>
      </c>
      <c r="C56" s="445" t="s">
        <v>1414</v>
      </c>
      <c r="D56" s="445" t="s">
        <v>157</v>
      </c>
      <c r="E56" s="445" t="s">
        <v>1414</v>
      </c>
      <c r="F56" s="445" t="s">
        <v>157</v>
      </c>
      <c r="G56" s="422">
        <v>1241.2</v>
      </c>
      <c r="H56" s="445" t="s">
        <v>158</v>
      </c>
    </row>
    <row r="57" spans="1:8">
      <c r="A57" s="444">
        <v>42794</v>
      </c>
      <c r="B57" s="445" t="s">
        <v>156</v>
      </c>
      <c r="C57" s="445" t="s">
        <v>1416</v>
      </c>
      <c r="D57" s="445" t="s">
        <v>157</v>
      </c>
      <c r="E57" s="445" t="s">
        <v>1416</v>
      </c>
      <c r="F57" s="445" t="s">
        <v>157</v>
      </c>
      <c r="G57" s="422">
        <v>1241.2</v>
      </c>
      <c r="H57" s="445" t="s">
        <v>158</v>
      </c>
    </row>
    <row r="58" spans="1:8">
      <c r="A58" s="444">
        <v>42794</v>
      </c>
      <c r="B58" s="445" t="s">
        <v>156</v>
      </c>
      <c r="C58" s="445" t="s">
        <v>1417</v>
      </c>
      <c r="D58" s="445" t="s">
        <v>157</v>
      </c>
      <c r="E58" s="445" t="s">
        <v>1417</v>
      </c>
      <c r="F58" s="445" t="s">
        <v>157</v>
      </c>
      <c r="G58" s="422">
        <v>1241.2</v>
      </c>
      <c r="H58" s="445" t="s">
        <v>158</v>
      </c>
    </row>
    <row r="59" spans="1:8">
      <c r="A59" s="444">
        <v>42794</v>
      </c>
      <c r="B59" s="445" t="s">
        <v>156</v>
      </c>
      <c r="C59" s="445" t="s">
        <v>1418</v>
      </c>
      <c r="D59" s="445" t="s">
        <v>157</v>
      </c>
      <c r="E59" s="445" t="s">
        <v>1418</v>
      </c>
      <c r="F59" s="445" t="s">
        <v>157</v>
      </c>
      <c r="G59" s="422">
        <v>1241.2</v>
      </c>
      <c r="H59" s="445" t="s">
        <v>158</v>
      </c>
    </row>
    <row r="60" spans="1:8">
      <c r="A60" s="444">
        <v>42794</v>
      </c>
      <c r="B60" s="445" t="s">
        <v>156</v>
      </c>
      <c r="C60" s="445" t="s">
        <v>1419</v>
      </c>
      <c r="D60" s="445" t="s">
        <v>157</v>
      </c>
      <c r="E60" s="445" t="s">
        <v>1419</v>
      </c>
      <c r="F60" s="445" t="s">
        <v>157</v>
      </c>
      <c r="G60" s="422">
        <v>1241.2</v>
      </c>
      <c r="H60" s="445" t="s">
        <v>158</v>
      </c>
    </row>
    <row r="61" spans="1:8">
      <c r="A61" s="444">
        <v>42794</v>
      </c>
      <c r="B61" s="445" t="s">
        <v>156</v>
      </c>
      <c r="C61" s="445" t="s">
        <v>1420</v>
      </c>
      <c r="D61" s="445" t="s">
        <v>157</v>
      </c>
      <c r="E61" s="445" t="s">
        <v>1420</v>
      </c>
      <c r="F61" s="445" t="s">
        <v>157</v>
      </c>
      <c r="G61" s="422">
        <v>1241.2</v>
      </c>
      <c r="H61" s="445" t="s">
        <v>158</v>
      </c>
    </row>
    <row r="62" spans="1:8">
      <c r="A62" s="444">
        <v>42794</v>
      </c>
      <c r="B62" s="445" t="s">
        <v>156</v>
      </c>
      <c r="C62" s="445" t="s">
        <v>1423</v>
      </c>
      <c r="D62" s="445" t="s">
        <v>157</v>
      </c>
      <c r="E62" s="445" t="s">
        <v>1423</v>
      </c>
      <c r="F62" s="445" t="s">
        <v>157</v>
      </c>
      <c r="G62" s="422">
        <v>1241.2</v>
      </c>
      <c r="H62" s="445" t="s">
        <v>158</v>
      </c>
    </row>
    <row r="63" spans="1:8">
      <c r="A63" s="444">
        <v>42795</v>
      </c>
      <c r="B63" s="445" t="s">
        <v>156</v>
      </c>
      <c r="C63" s="445" t="s">
        <v>1424</v>
      </c>
      <c r="D63" s="445" t="s">
        <v>157</v>
      </c>
      <c r="E63" s="445" t="s">
        <v>1424</v>
      </c>
      <c r="F63" s="445" t="s">
        <v>157</v>
      </c>
      <c r="G63" s="422">
        <v>1241.2</v>
      </c>
      <c r="H63" s="445" t="s">
        <v>158</v>
      </c>
    </row>
    <row r="64" spans="1:8">
      <c r="A64" s="444">
        <v>42795</v>
      </c>
      <c r="B64" s="445" t="s">
        <v>156</v>
      </c>
      <c r="C64" s="445" t="s">
        <v>1425</v>
      </c>
      <c r="D64" s="445" t="s">
        <v>157</v>
      </c>
      <c r="E64" s="445" t="s">
        <v>1425</v>
      </c>
      <c r="F64" s="445" t="s">
        <v>157</v>
      </c>
      <c r="G64" s="422">
        <v>1241.2</v>
      </c>
      <c r="H64" s="445" t="s">
        <v>158</v>
      </c>
    </row>
    <row r="65" spans="1:8">
      <c r="A65" s="444">
        <v>42795</v>
      </c>
      <c r="B65" s="445" t="s">
        <v>156</v>
      </c>
      <c r="C65" s="445" t="s">
        <v>1426</v>
      </c>
      <c r="D65" s="445" t="s">
        <v>157</v>
      </c>
      <c r="E65" s="445" t="s">
        <v>1426</v>
      </c>
      <c r="F65" s="445" t="s">
        <v>157</v>
      </c>
      <c r="G65" s="422">
        <v>1241.2</v>
      </c>
      <c r="H65" s="445" t="s">
        <v>158</v>
      </c>
    </row>
    <row r="66" spans="1:8">
      <c r="A66" s="444">
        <v>42795</v>
      </c>
      <c r="B66" s="445" t="s">
        <v>156</v>
      </c>
      <c r="C66" s="445" t="s">
        <v>1427</v>
      </c>
      <c r="D66" s="445" t="s">
        <v>157</v>
      </c>
      <c r="E66" s="445" t="s">
        <v>1427</v>
      </c>
      <c r="F66" s="445" t="s">
        <v>157</v>
      </c>
      <c r="G66" s="422">
        <v>1241.2</v>
      </c>
      <c r="H66" s="445" t="s">
        <v>158</v>
      </c>
    </row>
    <row r="67" spans="1:8">
      <c r="A67" s="444">
        <v>42795</v>
      </c>
      <c r="B67" s="445" t="s">
        <v>156</v>
      </c>
      <c r="C67" s="445" t="s">
        <v>1428</v>
      </c>
      <c r="D67" s="445" t="s">
        <v>157</v>
      </c>
      <c r="E67" s="445" t="s">
        <v>1428</v>
      </c>
      <c r="F67" s="445" t="s">
        <v>157</v>
      </c>
      <c r="G67" s="422">
        <v>1241.2</v>
      </c>
      <c r="H67" s="445" t="s">
        <v>158</v>
      </c>
    </row>
    <row r="68" spans="1:8">
      <c r="A68" s="444">
        <v>42795</v>
      </c>
      <c r="B68" s="445" t="s">
        <v>156</v>
      </c>
      <c r="C68" s="445" t="s">
        <v>1429</v>
      </c>
      <c r="D68" s="445" t="s">
        <v>157</v>
      </c>
      <c r="E68" s="445" t="s">
        <v>1429</v>
      </c>
      <c r="F68" s="445" t="s">
        <v>157</v>
      </c>
      <c r="G68" s="422">
        <v>1241.2</v>
      </c>
      <c r="H68" s="445" t="s">
        <v>158</v>
      </c>
    </row>
    <row r="69" spans="1:8">
      <c r="A69" s="444">
        <v>42795</v>
      </c>
      <c r="B69" s="445" t="s">
        <v>156</v>
      </c>
      <c r="C69" s="445" t="s">
        <v>1430</v>
      </c>
      <c r="D69" s="445" t="s">
        <v>157</v>
      </c>
      <c r="E69" s="445" t="s">
        <v>1430</v>
      </c>
      <c r="F69" s="445" t="s">
        <v>157</v>
      </c>
      <c r="G69" s="422">
        <v>1241.2</v>
      </c>
      <c r="H69" s="445" t="s">
        <v>158</v>
      </c>
    </row>
    <row r="70" spans="1:8">
      <c r="A70" s="444">
        <v>42795</v>
      </c>
      <c r="B70" s="445" t="s">
        <v>156</v>
      </c>
      <c r="C70" s="445" t="s">
        <v>1431</v>
      </c>
      <c r="D70" s="445" t="s">
        <v>157</v>
      </c>
      <c r="E70" s="445" t="s">
        <v>1431</v>
      </c>
      <c r="F70" s="445" t="s">
        <v>157</v>
      </c>
      <c r="G70" s="422">
        <v>1241.2</v>
      </c>
      <c r="H70" s="445" t="s">
        <v>158</v>
      </c>
    </row>
    <row r="71" spans="1:8">
      <c r="A71" s="444">
        <v>42795</v>
      </c>
      <c r="B71" s="445" t="s">
        <v>156</v>
      </c>
      <c r="C71" s="445" t="s">
        <v>1432</v>
      </c>
      <c r="D71" s="445" t="s">
        <v>157</v>
      </c>
      <c r="E71" s="445" t="s">
        <v>1432</v>
      </c>
      <c r="F71" s="445" t="s">
        <v>157</v>
      </c>
      <c r="G71" s="422">
        <v>1241.2</v>
      </c>
      <c r="H71" s="445" t="s">
        <v>158</v>
      </c>
    </row>
    <row r="72" spans="1:8">
      <c r="A72" s="444">
        <v>42795</v>
      </c>
      <c r="B72" s="445" t="s">
        <v>156</v>
      </c>
      <c r="C72" s="445" t="s">
        <v>1433</v>
      </c>
      <c r="D72" s="445" t="s">
        <v>157</v>
      </c>
      <c r="E72" s="445" t="s">
        <v>1433</v>
      </c>
      <c r="F72" s="445" t="s">
        <v>157</v>
      </c>
      <c r="G72" s="422">
        <v>1241.2</v>
      </c>
      <c r="H72" s="445" t="s">
        <v>158</v>
      </c>
    </row>
    <row r="73" spans="1:8">
      <c r="A73" s="444">
        <v>42795</v>
      </c>
      <c r="B73" s="445" t="s">
        <v>156</v>
      </c>
      <c r="C73" s="445" t="s">
        <v>1434</v>
      </c>
      <c r="D73" s="445" t="s">
        <v>157</v>
      </c>
      <c r="E73" s="445" t="s">
        <v>1434</v>
      </c>
      <c r="F73" s="445" t="s">
        <v>157</v>
      </c>
      <c r="G73" s="422">
        <v>1241.2</v>
      </c>
      <c r="H73" s="445" t="s">
        <v>158</v>
      </c>
    </row>
    <row r="74" spans="1:8">
      <c r="A74" s="444">
        <v>42795</v>
      </c>
      <c r="B74" s="445" t="s">
        <v>156</v>
      </c>
      <c r="C74" s="445" t="s">
        <v>1436</v>
      </c>
      <c r="D74" s="445" t="s">
        <v>157</v>
      </c>
      <c r="E74" s="445" t="s">
        <v>1436</v>
      </c>
      <c r="F74" s="445" t="s">
        <v>157</v>
      </c>
      <c r="G74" s="422">
        <v>1241.2</v>
      </c>
      <c r="H74" s="445" t="s">
        <v>158</v>
      </c>
    </row>
    <row r="75" spans="1:8">
      <c r="A75" s="1">
        <v>42794</v>
      </c>
      <c r="B75" t="s">
        <v>156</v>
      </c>
      <c r="C75" t="s">
        <v>946</v>
      </c>
      <c r="D75" t="s">
        <v>1202</v>
      </c>
      <c r="E75" t="s">
        <v>946</v>
      </c>
      <c r="F75" t="s">
        <v>1202</v>
      </c>
      <c r="G75" s="2">
        <v>5849.88</v>
      </c>
      <c r="H75" t="s">
        <v>158</v>
      </c>
    </row>
    <row r="76" spans="1:8">
      <c r="A76" s="1">
        <v>42794</v>
      </c>
      <c r="B76" t="s">
        <v>156</v>
      </c>
      <c r="C76" t="s">
        <v>1221</v>
      </c>
      <c r="D76" t="s">
        <v>1202</v>
      </c>
      <c r="E76" t="s">
        <v>1221</v>
      </c>
      <c r="F76" t="s">
        <v>1202</v>
      </c>
      <c r="G76" s="2">
        <v>5849.88</v>
      </c>
      <c r="H76" t="s">
        <v>158</v>
      </c>
    </row>
    <row r="77" spans="1:8">
      <c r="A77" s="1">
        <v>42794</v>
      </c>
      <c r="B77" t="s">
        <v>156</v>
      </c>
      <c r="C77" t="s">
        <v>1415</v>
      </c>
      <c r="D77" t="s">
        <v>1202</v>
      </c>
      <c r="E77" t="s">
        <v>1415</v>
      </c>
      <c r="F77" t="s">
        <v>1202</v>
      </c>
      <c r="G77" s="2">
        <v>5849.88</v>
      </c>
      <c r="H77" t="s">
        <v>158</v>
      </c>
    </row>
    <row r="78" spans="1:8">
      <c r="A78" s="1">
        <v>42795</v>
      </c>
      <c r="B78" t="s">
        <v>156</v>
      </c>
      <c r="C78" t="s">
        <v>946</v>
      </c>
      <c r="D78" t="s">
        <v>1202</v>
      </c>
      <c r="E78" t="s">
        <v>946</v>
      </c>
      <c r="F78" t="s">
        <v>1202</v>
      </c>
      <c r="G78" s="2">
        <v>5849.88</v>
      </c>
      <c r="H78" t="s">
        <v>158</v>
      </c>
    </row>
    <row r="79" spans="1:8">
      <c r="A79" s="1">
        <v>42796</v>
      </c>
      <c r="B79" t="s">
        <v>156</v>
      </c>
      <c r="C79" t="s">
        <v>1117</v>
      </c>
      <c r="D79" t="s">
        <v>1202</v>
      </c>
      <c r="E79" t="s">
        <v>1117</v>
      </c>
      <c r="F79" t="s">
        <v>1202</v>
      </c>
      <c r="G79" s="2">
        <v>5849.88</v>
      </c>
      <c r="H79" t="s">
        <v>158</v>
      </c>
    </row>
    <row r="80" spans="1:8">
      <c r="A80" s="1">
        <v>42791</v>
      </c>
      <c r="B80" t="s">
        <v>156</v>
      </c>
      <c r="C80" t="s">
        <v>781</v>
      </c>
      <c r="D80" t="s">
        <v>823</v>
      </c>
      <c r="E80" t="s">
        <v>781</v>
      </c>
      <c r="F80" t="s">
        <v>823</v>
      </c>
      <c r="G80" s="2">
        <v>6299.96</v>
      </c>
      <c r="H80" t="s">
        <v>158</v>
      </c>
    </row>
    <row r="81" spans="1:8">
      <c r="A81" s="1">
        <v>42791</v>
      </c>
      <c r="B81" t="s">
        <v>156</v>
      </c>
      <c r="C81" t="s">
        <v>647</v>
      </c>
      <c r="D81" t="s">
        <v>823</v>
      </c>
      <c r="E81" t="s">
        <v>647</v>
      </c>
      <c r="F81" t="s">
        <v>823</v>
      </c>
      <c r="G81" s="2">
        <v>6299.96</v>
      </c>
      <c r="H81" t="s">
        <v>158</v>
      </c>
    </row>
    <row r="82" spans="1:8">
      <c r="A82" s="1">
        <v>42791</v>
      </c>
      <c r="B82" t="s">
        <v>156</v>
      </c>
      <c r="C82" t="s">
        <v>789</v>
      </c>
      <c r="D82" t="s">
        <v>823</v>
      </c>
      <c r="E82" t="s">
        <v>789</v>
      </c>
      <c r="F82" t="s">
        <v>823</v>
      </c>
      <c r="G82" s="2">
        <v>6299.96</v>
      </c>
      <c r="H82" t="s">
        <v>158</v>
      </c>
    </row>
    <row r="83" spans="1:8">
      <c r="A83" s="1">
        <v>42791</v>
      </c>
      <c r="B83" t="s">
        <v>156</v>
      </c>
      <c r="C83" t="s">
        <v>1403</v>
      </c>
      <c r="D83" t="s">
        <v>823</v>
      </c>
      <c r="E83" t="s">
        <v>1403</v>
      </c>
      <c r="F83" t="s">
        <v>823</v>
      </c>
      <c r="G83" s="2">
        <v>6299.96</v>
      </c>
      <c r="H83" t="s">
        <v>158</v>
      </c>
    </row>
    <row r="84" spans="1:8">
      <c r="A84" s="1">
        <v>42794</v>
      </c>
      <c r="B84" t="s">
        <v>156</v>
      </c>
      <c r="C84" t="s">
        <v>543</v>
      </c>
      <c r="D84" t="s">
        <v>823</v>
      </c>
      <c r="E84" t="s">
        <v>543</v>
      </c>
      <c r="F84" t="s">
        <v>823</v>
      </c>
      <c r="G84" s="2">
        <v>6299.96</v>
      </c>
      <c r="H84" t="s">
        <v>158</v>
      </c>
    </row>
    <row r="85" spans="1:8">
      <c r="A85" s="1">
        <v>42794</v>
      </c>
      <c r="B85" t="s">
        <v>156</v>
      </c>
      <c r="C85" t="s">
        <v>812</v>
      </c>
      <c r="D85" t="s">
        <v>823</v>
      </c>
      <c r="E85" t="s">
        <v>812</v>
      </c>
      <c r="F85" t="s">
        <v>823</v>
      </c>
      <c r="G85" s="2">
        <v>6299.96</v>
      </c>
      <c r="H85" t="s">
        <v>158</v>
      </c>
    </row>
    <row r="86" spans="1:8">
      <c r="A86" s="1">
        <v>42794</v>
      </c>
      <c r="B86" t="s">
        <v>156</v>
      </c>
      <c r="C86" t="s">
        <v>792</v>
      </c>
      <c r="D86" t="s">
        <v>823</v>
      </c>
      <c r="E86" t="s">
        <v>792</v>
      </c>
      <c r="F86" t="s">
        <v>823</v>
      </c>
      <c r="G86" s="2">
        <v>6299.96</v>
      </c>
      <c r="H86" t="s">
        <v>158</v>
      </c>
    </row>
    <row r="87" spans="1:8">
      <c r="A87" s="1">
        <v>42794</v>
      </c>
      <c r="B87" t="s">
        <v>156</v>
      </c>
      <c r="C87" t="s">
        <v>91</v>
      </c>
      <c r="D87" t="s">
        <v>823</v>
      </c>
      <c r="E87" t="s">
        <v>91</v>
      </c>
      <c r="F87" t="s">
        <v>823</v>
      </c>
      <c r="G87" s="2">
        <v>6299.96</v>
      </c>
      <c r="H87" t="s">
        <v>158</v>
      </c>
    </row>
    <row r="88" spans="1:8">
      <c r="A88" s="1">
        <v>42794</v>
      </c>
      <c r="B88" t="s">
        <v>156</v>
      </c>
      <c r="C88" t="s">
        <v>542</v>
      </c>
      <c r="D88" t="s">
        <v>823</v>
      </c>
      <c r="E88" t="s">
        <v>542</v>
      </c>
      <c r="F88" t="s">
        <v>823</v>
      </c>
      <c r="G88" s="2">
        <v>6299.96</v>
      </c>
      <c r="H88" t="s">
        <v>158</v>
      </c>
    </row>
    <row r="89" spans="1:8">
      <c r="A89" s="1">
        <v>42794</v>
      </c>
      <c r="B89" t="s">
        <v>156</v>
      </c>
      <c r="C89" t="s">
        <v>1421</v>
      </c>
      <c r="D89" t="s">
        <v>823</v>
      </c>
      <c r="E89" t="s">
        <v>1421</v>
      </c>
      <c r="F89" t="s">
        <v>823</v>
      </c>
      <c r="G89" s="2">
        <v>6299.96</v>
      </c>
      <c r="H89" t="s">
        <v>158</v>
      </c>
    </row>
    <row r="90" spans="1:8">
      <c r="A90" s="1">
        <v>42795</v>
      </c>
      <c r="B90" t="s">
        <v>156</v>
      </c>
      <c r="C90" t="s">
        <v>795</v>
      </c>
      <c r="D90" t="s">
        <v>823</v>
      </c>
      <c r="E90" t="s">
        <v>795</v>
      </c>
      <c r="F90" t="s">
        <v>823</v>
      </c>
      <c r="G90" s="2">
        <v>6299.96</v>
      </c>
      <c r="H90" t="s">
        <v>158</v>
      </c>
    </row>
    <row r="91" spans="1:8">
      <c r="A91" s="1">
        <v>42795</v>
      </c>
      <c r="B91" t="s">
        <v>156</v>
      </c>
      <c r="C91" t="s">
        <v>1110</v>
      </c>
      <c r="D91" t="s">
        <v>823</v>
      </c>
      <c r="E91" t="s">
        <v>1110</v>
      </c>
      <c r="F91" t="s">
        <v>823</v>
      </c>
      <c r="G91" s="2">
        <v>6299.96</v>
      </c>
      <c r="H91" t="s">
        <v>158</v>
      </c>
    </row>
    <row r="92" spans="1:8">
      <c r="A92" s="1">
        <v>42795</v>
      </c>
      <c r="B92" t="s">
        <v>156</v>
      </c>
      <c r="C92" t="s">
        <v>1390</v>
      </c>
      <c r="D92" t="s">
        <v>823</v>
      </c>
      <c r="E92" t="s">
        <v>1390</v>
      </c>
      <c r="F92" t="s">
        <v>823</v>
      </c>
      <c r="G92" s="2">
        <v>6299.96</v>
      </c>
      <c r="H92" t="s">
        <v>158</v>
      </c>
    </row>
    <row r="93" spans="1:8">
      <c r="A93" s="1">
        <v>42795</v>
      </c>
      <c r="B93" t="s">
        <v>156</v>
      </c>
      <c r="C93" t="s">
        <v>105</v>
      </c>
      <c r="D93" t="s">
        <v>823</v>
      </c>
      <c r="E93" t="s">
        <v>105</v>
      </c>
      <c r="F93" t="s">
        <v>823</v>
      </c>
      <c r="G93" s="2">
        <v>6299.96</v>
      </c>
      <c r="H93" t="s">
        <v>158</v>
      </c>
    </row>
    <row r="94" spans="1:8">
      <c r="A94" s="1">
        <v>42796</v>
      </c>
      <c r="B94" t="s">
        <v>156</v>
      </c>
      <c r="C94" t="s">
        <v>1263</v>
      </c>
      <c r="D94" t="s">
        <v>823</v>
      </c>
      <c r="E94" t="s">
        <v>1263</v>
      </c>
      <c r="F94" t="s">
        <v>823</v>
      </c>
      <c r="G94" s="2">
        <v>6299.96</v>
      </c>
      <c r="H94" t="s">
        <v>158</v>
      </c>
    </row>
    <row r="95" spans="1:8">
      <c r="A95" s="1">
        <v>42796</v>
      </c>
      <c r="B95" t="s">
        <v>156</v>
      </c>
      <c r="C95" t="s">
        <v>776</v>
      </c>
      <c r="D95" t="s">
        <v>823</v>
      </c>
      <c r="E95" t="s">
        <v>776</v>
      </c>
      <c r="F95" t="s">
        <v>823</v>
      </c>
      <c r="G95" s="2">
        <v>6299.96</v>
      </c>
      <c r="H95" t="s">
        <v>158</v>
      </c>
    </row>
    <row r="96" spans="1:8">
      <c r="A96" s="1">
        <v>42796</v>
      </c>
      <c r="B96" t="s">
        <v>156</v>
      </c>
      <c r="C96" t="s">
        <v>644</v>
      </c>
      <c r="D96" t="s">
        <v>823</v>
      </c>
      <c r="E96" t="s">
        <v>644</v>
      </c>
      <c r="F96" t="s">
        <v>823</v>
      </c>
      <c r="G96" s="2">
        <v>6299.96</v>
      </c>
      <c r="H96" t="s">
        <v>158</v>
      </c>
    </row>
    <row r="97" spans="1:8">
      <c r="A97" s="1">
        <v>42796</v>
      </c>
      <c r="B97" t="s">
        <v>156</v>
      </c>
      <c r="C97" t="s">
        <v>1095</v>
      </c>
      <c r="D97" t="s">
        <v>823</v>
      </c>
      <c r="E97" t="s">
        <v>1095</v>
      </c>
      <c r="F97" t="s">
        <v>823</v>
      </c>
      <c r="G97" s="2">
        <v>6299.96</v>
      </c>
      <c r="H97" t="s">
        <v>158</v>
      </c>
    </row>
    <row r="98" spans="1:8">
      <c r="A98" s="1">
        <v>42796</v>
      </c>
      <c r="B98" t="s">
        <v>156</v>
      </c>
      <c r="C98" t="s">
        <v>1110</v>
      </c>
      <c r="D98" t="s">
        <v>823</v>
      </c>
      <c r="E98" t="s">
        <v>1110</v>
      </c>
      <c r="F98" t="s">
        <v>823</v>
      </c>
      <c r="G98" s="2">
        <v>6299.96</v>
      </c>
      <c r="H98" t="s">
        <v>158</v>
      </c>
    </row>
    <row r="99" spans="1:8">
      <c r="A99" s="1">
        <v>42795</v>
      </c>
      <c r="B99" t="s">
        <v>156</v>
      </c>
      <c r="C99" t="s">
        <v>1222</v>
      </c>
      <c r="D99" t="s">
        <v>823</v>
      </c>
      <c r="E99" t="s">
        <v>1222</v>
      </c>
      <c r="F99" t="s">
        <v>823</v>
      </c>
      <c r="G99" s="2">
        <v>8181.48</v>
      </c>
      <c r="H99" t="s">
        <v>158</v>
      </c>
    </row>
    <row r="100" spans="1:8">
      <c r="A100" s="1">
        <v>42796</v>
      </c>
      <c r="B100" t="s">
        <v>156</v>
      </c>
      <c r="C100" t="s">
        <v>1440</v>
      </c>
      <c r="D100" t="s">
        <v>823</v>
      </c>
      <c r="E100" t="s">
        <v>1440</v>
      </c>
      <c r="F100" t="s">
        <v>823</v>
      </c>
      <c r="G100" s="2">
        <v>8780.0400000000009</v>
      </c>
      <c r="H100" t="s">
        <v>158</v>
      </c>
    </row>
    <row r="101" spans="1:8">
      <c r="A101" s="1">
        <v>42796</v>
      </c>
      <c r="B101" t="s">
        <v>156</v>
      </c>
      <c r="C101" t="s">
        <v>1437</v>
      </c>
      <c r="D101" t="s">
        <v>823</v>
      </c>
      <c r="E101" t="s">
        <v>1437</v>
      </c>
      <c r="F101" t="s">
        <v>823</v>
      </c>
      <c r="G101" s="2">
        <v>8876.32</v>
      </c>
      <c r="H101" t="s">
        <v>158</v>
      </c>
    </row>
    <row r="102" spans="1:8">
      <c r="A102" s="1">
        <v>42796</v>
      </c>
      <c r="B102" t="s">
        <v>156</v>
      </c>
      <c r="C102" t="s">
        <v>1441</v>
      </c>
      <c r="D102" t="s">
        <v>823</v>
      </c>
      <c r="E102" t="s">
        <v>1441</v>
      </c>
      <c r="F102" t="s">
        <v>823</v>
      </c>
      <c r="G102" s="2">
        <v>8876.32</v>
      </c>
      <c r="H102" t="s">
        <v>158</v>
      </c>
    </row>
    <row r="103" spans="1:8">
      <c r="A103" s="1">
        <v>42796</v>
      </c>
      <c r="B103" t="s">
        <v>156</v>
      </c>
      <c r="C103" t="s">
        <v>1398</v>
      </c>
      <c r="D103" t="s">
        <v>1254</v>
      </c>
      <c r="E103" t="s">
        <v>1398</v>
      </c>
      <c r="F103" t="s">
        <v>1254</v>
      </c>
      <c r="G103" s="2">
        <v>8921.56</v>
      </c>
      <c r="H103" t="s">
        <v>158</v>
      </c>
    </row>
    <row r="104" spans="1:8">
      <c r="A104" s="1">
        <v>42791</v>
      </c>
      <c r="B104" t="s">
        <v>156</v>
      </c>
      <c r="C104" t="s">
        <v>1389</v>
      </c>
      <c r="D104" t="s">
        <v>823</v>
      </c>
      <c r="E104" t="s">
        <v>1389</v>
      </c>
      <c r="F104" t="s">
        <v>823</v>
      </c>
      <c r="G104" s="2">
        <v>9000.44</v>
      </c>
      <c r="H104" t="s">
        <v>158</v>
      </c>
    </row>
    <row r="105" spans="1:8">
      <c r="A105" s="1">
        <v>42791</v>
      </c>
      <c r="B105" t="s">
        <v>156</v>
      </c>
      <c r="C105" t="s">
        <v>931</v>
      </c>
      <c r="D105" t="s">
        <v>823</v>
      </c>
      <c r="E105" t="s">
        <v>931</v>
      </c>
      <c r="F105" t="s">
        <v>823</v>
      </c>
      <c r="G105" s="2">
        <v>9000.44</v>
      </c>
      <c r="H105" t="s">
        <v>158</v>
      </c>
    </row>
    <row r="106" spans="1:8">
      <c r="A106" s="1">
        <v>42791</v>
      </c>
      <c r="B106" t="s">
        <v>156</v>
      </c>
      <c r="C106" t="s">
        <v>1400</v>
      </c>
      <c r="D106" t="s">
        <v>823</v>
      </c>
      <c r="E106" t="s">
        <v>1400</v>
      </c>
      <c r="F106" t="s">
        <v>823</v>
      </c>
      <c r="G106" s="2">
        <v>9000.44</v>
      </c>
      <c r="H106" t="s">
        <v>158</v>
      </c>
    </row>
    <row r="107" spans="1:8">
      <c r="A107" s="1">
        <v>42794</v>
      </c>
      <c r="B107" t="s">
        <v>156</v>
      </c>
      <c r="C107" t="s">
        <v>932</v>
      </c>
      <c r="D107" t="s">
        <v>823</v>
      </c>
      <c r="E107" t="s">
        <v>932</v>
      </c>
      <c r="F107" t="s">
        <v>823</v>
      </c>
      <c r="G107" s="2">
        <v>9000.44</v>
      </c>
      <c r="H107" t="s">
        <v>158</v>
      </c>
    </row>
    <row r="108" spans="1:8">
      <c r="A108" s="1">
        <v>42794</v>
      </c>
      <c r="B108" t="s">
        <v>156</v>
      </c>
      <c r="C108" t="s">
        <v>1249</v>
      </c>
      <c r="D108" t="s">
        <v>823</v>
      </c>
      <c r="E108" t="s">
        <v>1249</v>
      </c>
      <c r="F108" t="s">
        <v>823</v>
      </c>
      <c r="G108" s="2">
        <v>9000.44</v>
      </c>
      <c r="H108" t="s">
        <v>158</v>
      </c>
    </row>
    <row r="109" spans="1:8">
      <c r="A109" s="1">
        <v>42794</v>
      </c>
      <c r="B109" t="s">
        <v>156</v>
      </c>
      <c r="C109" t="s">
        <v>930</v>
      </c>
      <c r="D109" t="s">
        <v>823</v>
      </c>
      <c r="E109" t="s">
        <v>930</v>
      </c>
      <c r="F109" t="s">
        <v>823</v>
      </c>
      <c r="G109" s="2">
        <v>9000.44</v>
      </c>
      <c r="H109" t="s">
        <v>158</v>
      </c>
    </row>
    <row r="110" spans="1:8">
      <c r="A110" s="1">
        <v>42794</v>
      </c>
      <c r="B110" t="s">
        <v>156</v>
      </c>
      <c r="C110" t="s">
        <v>977</v>
      </c>
      <c r="D110" t="s">
        <v>823</v>
      </c>
      <c r="E110" t="s">
        <v>977</v>
      </c>
      <c r="F110" t="s">
        <v>823</v>
      </c>
      <c r="G110" s="2">
        <v>9000.44</v>
      </c>
      <c r="H110" t="s">
        <v>158</v>
      </c>
    </row>
    <row r="111" spans="1:8">
      <c r="A111" s="1">
        <v>42794</v>
      </c>
      <c r="B111" t="s">
        <v>156</v>
      </c>
      <c r="C111" t="s">
        <v>1422</v>
      </c>
      <c r="D111" t="s">
        <v>823</v>
      </c>
      <c r="E111" t="s">
        <v>1422</v>
      </c>
      <c r="F111" t="s">
        <v>823</v>
      </c>
      <c r="G111" s="2">
        <v>9000.44</v>
      </c>
      <c r="H111" t="s">
        <v>158</v>
      </c>
    </row>
    <row r="112" spans="1:8">
      <c r="A112" s="1">
        <v>42795</v>
      </c>
      <c r="B112" t="s">
        <v>156</v>
      </c>
      <c r="C112" t="s">
        <v>1238</v>
      </c>
      <c r="D112" t="s">
        <v>823</v>
      </c>
      <c r="E112" t="s">
        <v>1238</v>
      </c>
      <c r="F112" t="s">
        <v>823</v>
      </c>
      <c r="G112" s="2">
        <v>9000.44</v>
      </c>
      <c r="H112" t="s">
        <v>158</v>
      </c>
    </row>
    <row r="113" spans="1:8">
      <c r="A113" s="1">
        <v>42795</v>
      </c>
      <c r="B113" t="s">
        <v>156</v>
      </c>
      <c r="C113" t="s">
        <v>940</v>
      </c>
      <c r="D113" t="s">
        <v>823</v>
      </c>
      <c r="E113" t="s">
        <v>940</v>
      </c>
      <c r="F113" t="s">
        <v>823</v>
      </c>
      <c r="G113" s="2">
        <v>9000.44</v>
      </c>
      <c r="H113" t="s">
        <v>158</v>
      </c>
    </row>
    <row r="114" spans="1:8">
      <c r="A114" s="1">
        <v>42795</v>
      </c>
      <c r="B114" t="s">
        <v>156</v>
      </c>
      <c r="C114" t="s">
        <v>942</v>
      </c>
      <c r="D114" t="s">
        <v>823</v>
      </c>
      <c r="E114" t="s">
        <v>942</v>
      </c>
      <c r="F114" t="s">
        <v>823</v>
      </c>
      <c r="G114" s="2">
        <v>9000.44</v>
      </c>
      <c r="H114" t="s">
        <v>158</v>
      </c>
    </row>
    <row r="115" spans="1:8">
      <c r="A115" s="1">
        <v>42796</v>
      </c>
      <c r="B115" t="s">
        <v>156</v>
      </c>
      <c r="C115" t="s">
        <v>1082</v>
      </c>
      <c r="D115" t="s">
        <v>823</v>
      </c>
      <c r="E115" t="s">
        <v>1082</v>
      </c>
      <c r="F115" t="s">
        <v>823</v>
      </c>
      <c r="G115" s="2">
        <v>9000.44</v>
      </c>
      <c r="H115" t="s">
        <v>158</v>
      </c>
    </row>
    <row r="116" spans="1:8">
      <c r="A116" s="1">
        <v>42796</v>
      </c>
      <c r="B116" t="s">
        <v>156</v>
      </c>
      <c r="C116" t="s">
        <v>981</v>
      </c>
      <c r="D116" t="s">
        <v>823</v>
      </c>
      <c r="E116" t="s">
        <v>981</v>
      </c>
      <c r="F116" t="s">
        <v>823</v>
      </c>
      <c r="G116" s="2">
        <v>9000.44</v>
      </c>
      <c r="H116" t="s">
        <v>158</v>
      </c>
    </row>
    <row r="117" spans="1:8">
      <c r="A117" s="1">
        <v>42796</v>
      </c>
      <c r="B117" t="s">
        <v>156</v>
      </c>
      <c r="C117" t="s">
        <v>1426</v>
      </c>
      <c r="D117" t="s">
        <v>823</v>
      </c>
      <c r="E117" t="s">
        <v>1426</v>
      </c>
      <c r="F117" t="s">
        <v>823</v>
      </c>
      <c r="G117" s="2">
        <v>9000.44</v>
      </c>
      <c r="H117" t="s">
        <v>158</v>
      </c>
    </row>
    <row r="118" spans="1:8">
      <c r="A118" s="1">
        <v>42796</v>
      </c>
      <c r="B118" t="s">
        <v>156</v>
      </c>
      <c r="C118" t="s">
        <v>937</v>
      </c>
      <c r="D118" t="s">
        <v>823</v>
      </c>
      <c r="E118" t="s">
        <v>937</v>
      </c>
      <c r="F118" t="s">
        <v>823</v>
      </c>
      <c r="G118" s="2">
        <v>9000.44</v>
      </c>
      <c r="H118" t="s">
        <v>158</v>
      </c>
    </row>
    <row r="119" spans="1:8">
      <c r="A119" s="1">
        <v>42796</v>
      </c>
      <c r="B119" t="s">
        <v>156</v>
      </c>
      <c r="C119" t="s">
        <v>1279</v>
      </c>
      <c r="D119" t="s">
        <v>823</v>
      </c>
      <c r="E119" t="s">
        <v>1279</v>
      </c>
      <c r="F119" t="s">
        <v>823</v>
      </c>
      <c r="G119" s="2">
        <v>9000.44</v>
      </c>
      <c r="H119" t="s">
        <v>158</v>
      </c>
    </row>
    <row r="120" spans="1:8">
      <c r="A120" s="1">
        <v>42796</v>
      </c>
      <c r="B120" t="s">
        <v>156</v>
      </c>
      <c r="C120" t="s">
        <v>938</v>
      </c>
      <c r="D120" t="s">
        <v>823</v>
      </c>
      <c r="E120" t="s">
        <v>938</v>
      </c>
      <c r="F120" t="s">
        <v>823</v>
      </c>
      <c r="G120" s="2">
        <v>9000.44</v>
      </c>
      <c r="H120" t="s">
        <v>158</v>
      </c>
    </row>
    <row r="121" spans="1:8">
      <c r="A121" s="1">
        <v>42796</v>
      </c>
      <c r="B121" t="s">
        <v>156</v>
      </c>
      <c r="C121" t="s">
        <v>525</v>
      </c>
      <c r="D121" t="s">
        <v>823</v>
      </c>
      <c r="E121" t="s">
        <v>525</v>
      </c>
      <c r="F121" t="s">
        <v>823</v>
      </c>
      <c r="G121" s="2">
        <v>9000.44</v>
      </c>
      <c r="H121" t="s">
        <v>158</v>
      </c>
    </row>
    <row r="122" spans="1:8">
      <c r="A122" s="1">
        <v>42796</v>
      </c>
      <c r="B122" t="s">
        <v>156</v>
      </c>
      <c r="C122" t="s">
        <v>930</v>
      </c>
      <c r="D122" t="s">
        <v>823</v>
      </c>
      <c r="E122" t="s">
        <v>930</v>
      </c>
      <c r="F122" t="s">
        <v>823</v>
      </c>
      <c r="G122" s="2">
        <v>9000.44</v>
      </c>
      <c r="H122" t="s">
        <v>158</v>
      </c>
    </row>
    <row r="123" spans="1:8">
      <c r="A123" s="1">
        <v>42796</v>
      </c>
      <c r="B123" t="s">
        <v>156</v>
      </c>
      <c r="C123" t="s">
        <v>774</v>
      </c>
      <c r="D123" t="s">
        <v>823</v>
      </c>
      <c r="E123" t="s">
        <v>774</v>
      </c>
      <c r="F123" t="s">
        <v>823</v>
      </c>
      <c r="G123" s="2">
        <v>9000.44</v>
      </c>
      <c r="H123" t="s">
        <v>158</v>
      </c>
    </row>
    <row r="124" spans="1:8">
      <c r="A124" s="1">
        <v>42796</v>
      </c>
      <c r="B124" t="s">
        <v>156</v>
      </c>
      <c r="C124" t="s">
        <v>1280</v>
      </c>
      <c r="D124" t="s">
        <v>823</v>
      </c>
      <c r="E124" t="s">
        <v>1280</v>
      </c>
      <c r="F124" t="s">
        <v>823</v>
      </c>
      <c r="G124" s="2">
        <v>9000.44</v>
      </c>
      <c r="H124" t="s">
        <v>158</v>
      </c>
    </row>
    <row r="125" spans="1:8">
      <c r="A125" s="1">
        <v>42796</v>
      </c>
      <c r="B125" t="s">
        <v>156</v>
      </c>
      <c r="C125" t="s">
        <v>209</v>
      </c>
      <c r="D125" t="s">
        <v>823</v>
      </c>
      <c r="E125" t="s">
        <v>209</v>
      </c>
      <c r="F125" t="s">
        <v>823</v>
      </c>
      <c r="G125" s="2">
        <v>13500.08</v>
      </c>
      <c r="H125" t="s">
        <v>158</v>
      </c>
    </row>
    <row r="126" spans="1:8">
      <c r="A126" s="1">
        <v>42791</v>
      </c>
      <c r="B126" t="s">
        <v>156</v>
      </c>
      <c r="C126" t="s">
        <v>1081</v>
      </c>
      <c r="D126" t="s">
        <v>974</v>
      </c>
      <c r="E126" t="s">
        <v>1081</v>
      </c>
      <c r="F126" t="s">
        <v>974</v>
      </c>
      <c r="G126" s="2">
        <v>17405.8</v>
      </c>
      <c r="H126" t="s">
        <v>158</v>
      </c>
    </row>
    <row r="127" spans="1:8">
      <c r="A127" s="1">
        <v>42796</v>
      </c>
      <c r="B127" t="s">
        <v>156</v>
      </c>
      <c r="C127" t="s">
        <v>1439</v>
      </c>
      <c r="D127" t="s">
        <v>1207</v>
      </c>
      <c r="E127" t="s">
        <v>1439</v>
      </c>
      <c r="F127" t="s">
        <v>1207</v>
      </c>
      <c r="G127" s="2">
        <v>18889.439999999999</v>
      </c>
      <c r="H127" t="s">
        <v>158</v>
      </c>
    </row>
    <row r="128" spans="1:8">
      <c r="A128" s="1">
        <v>42794</v>
      </c>
      <c r="B128" t="s">
        <v>156</v>
      </c>
      <c r="C128" t="s">
        <v>631</v>
      </c>
      <c r="D128" t="s">
        <v>823</v>
      </c>
      <c r="E128" t="s">
        <v>631</v>
      </c>
      <c r="F128" t="s">
        <v>823</v>
      </c>
      <c r="G128" s="2">
        <v>19565.72</v>
      </c>
      <c r="H128" t="s">
        <v>158</v>
      </c>
    </row>
    <row r="129" spans="1:8">
      <c r="A129" s="1">
        <v>42796</v>
      </c>
      <c r="B129" t="s">
        <v>156</v>
      </c>
      <c r="C129" t="s">
        <v>630</v>
      </c>
      <c r="D129" t="s">
        <v>823</v>
      </c>
      <c r="E129" t="s">
        <v>630</v>
      </c>
      <c r="F129" t="s">
        <v>823</v>
      </c>
      <c r="G129" s="2">
        <v>19565.72</v>
      </c>
      <c r="H129" t="s">
        <v>158</v>
      </c>
    </row>
    <row r="130" spans="1:8">
      <c r="A130" s="1">
        <v>42795</v>
      </c>
      <c r="B130" t="s">
        <v>156</v>
      </c>
      <c r="C130" t="s">
        <v>1435</v>
      </c>
      <c r="D130" t="s">
        <v>823</v>
      </c>
      <c r="E130" t="s">
        <v>1435</v>
      </c>
      <c r="F130" t="s">
        <v>823</v>
      </c>
      <c r="G130" s="2">
        <v>29991.8</v>
      </c>
      <c r="H130" t="s">
        <v>158</v>
      </c>
    </row>
    <row r="131" spans="1:8">
      <c r="A131" s="1">
        <v>42791</v>
      </c>
      <c r="B131" t="s">
        <v>156</v>
      </c>
      <c r="C131" t="s">
        <v>1070</v>
      </c>
      <c r="D131" t="s">
        <v>823</v>
      </c>
      <c r="E131" t="s">
        <v>1070</v>
      </c>
      <c r="F131" t="s">
        <v>823</v>
      </c>
      <c r="G131" s="2">
        <v>35999.440000000002</v>
      </c>
      <c r="H131" t="s">
        <v>158</v>
      </c>
    </row>
    <row r="132" spans="1:8">
      <c r="A132" s="1">
        <v>42794</v>
      </c>
      <c r="B132" t="s">
        <v>156</v>
      </c>
      <c r="C132" t="s">
        <v>1080</v>
      </c>
      <c r="D132" t="s">
        <v>823</v>
      </c>
      <c r="E132" t="s">
        <v>1080</v>
      </c>
      <c r="F132" t="s">
        <v>823</v>
      </c>
      <c r="G132" s="2">
        <v>35999.440000000002</v>
      </c>
      <c r="H132" t="s">
        <v>158</v>
      </c>
    </row>
    <row r="133" spans="1:8">
      <c r="A133" s="1">
        <v>42796</v>
      </c>
      <c r="B133" t="s">
        <v>156</v>
      </c>
      <c r="C133" t="s">
        <v>1438</v>
      </c>
      <c r="D133" t="s">
        <v>823</v>
      </c>
      <c r="E133" t="s">
        <v>1438</v>
      </c>
      <c r="F133" t="s">
        <v>823</v>
      </c>
      <c r="G133" s="2">
        <v>35999.440000000002</v>
      </c>
      <c r="H133" t="s">
        <v>158</v>
      </c>
    </row>
    <row r="134" spans="1:8">
      <c r="A134" s="1">
        <v>42796</v>
      </c>
      <c r="B134" t="s">
        <v>156</v>
      </c>
      <c r="C134" t="s">
        <v>1108</v>
      </c>
      <c r="D134" t="s">
        <v>823</v>
      </c>
      <c r="E134" t="s">
        <v>1108</v>
      </c>
      <c r="F134" t="s">
        <v>823</v>
      </c>
      <c r="G134" s="2">
        <v>35999.440000000002</v>
      </c>
      <c r="H134" t="s">
        <v>158</v>
      </c>
    </row>
    <row r="135" spans="1:8">
      <c r="A135" s="50">
        <v>42793</v>
      </c>
      <c r="B135" s="51" t="s">
        <v>829</v>
      </c>
      <c r="C135" s="51">
        <v>2000271682</v>
      </c>
      <c r="D135" s="51"/>
      <c r="E135" s="51">
        <v>2000271682</v>
      </c>
      <c r="F135" s="51"/>
      <c r="G135" s="51">
        <v>-406</v>
      </c>
      <c r="H135" s="51"/>
    </row>
    <row r="136" spans="1:8">
      <c r="A136" s="50">
        <v>42793</v>
      </c>
      <c r="B136" s="51" t="s">
        <v>829</v>
      </c>
      <c r="C136" s="51">
        <v>2000271827</v>
      </c>
      <c r="D136" s="51"/>
      <c r="E136" s="51">
        <v>2000271827</v>
      </c>
      <c r="F136" s="6"/>
      <c r="G136" s="6">
        <v>-5440.77</v>
      </c>
      <c r="H136" s="51"/>
    </row>
    <row r="137" spans="1:8">
      <c r="A137" s="50">
        <v>42793</v>
      </c>
      <c r="B137" s="51" t="s">
        <v>829</v>
      </c>
      <c r="C137" s="51">
        <v>2000271828</v>
      </c>
      <c r="D137" s="51"/>
      <c r="E137" s="51">
        <v>2000271828</v>
      </c>
      <c r="F137" s="51"/>
      <c r="G137" s="51">
        <v>-809.78</v>
      </c>
      <c r="H137" s="51"/>
    </row>
    <row r="138" spans="1:8">
      <c r="A138" s="50">
        <v>42796</v>
      </c>
      <c r="B138" s="51" t="s">
        <v>987</v>
      </c>
      <c r="C138" s="51">
        <v>3000271675</v>
      </c>
      <c r="D138" s="51"/>
      <c r="E138" s="51">
        <v>3000271675</v>
      </c>
      <c r="F138" s="6"/>
      <c r="G138" s="6">
        <v>116000</v>
      </c>
      <c r="H138" s="51" t="s">
        <v>158</v>
      </c>
    </row>
    <row r="139" spans="1:8">
      <c r="A139" t="s">
        <v>1385</v>
      </c>
      <c r="G139" s="6">
        <f>SUM(G1:G138)</f>
        <v>470051.25000000023</v>
      </c>
    </row>
    <row r="140" spans="1:8">
      <c r="A140" t="s">
        <v>1386</v>
      </c>
    </row>
    <row r="141" spans="1:8">
      <c r="A141" t="s">
        <v>1387</v>
      </c>
    </row>
    <row r="142" spans="1:8">
      <c r="A142" t="s">
        <v>1388</v>
      </c>
    </row>
  </sheetData>
  <sortState ref="A35:H134">
    <sortCondition ref="G35:G134"/>
  </sortState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68"/>
  <sheetViews>
    <sheetView topLeftCell="A130" workbookViewId="0">
      <selection activeCell="B79" sqref="B79"/>
    </sheetView>
  </sheetViews>
  <sheetFormatPr baseColWidth="10" defaultRowHeight="14.25"/>
  <cols>
    <col min="1" max="1" width="10.140625" style="40" bestFit="1" customWidth="1"/>
    <col min="2" max="2" width="22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1502</v>
      </c>
      <c r="E1" s="40"/>
      <c r="K1" s="463"/>
      <c r="L1" s="463"/>
      <c r="M1" s="463"/>
    </row>
    <row r="2" spans="1:15" ht="15">
      <c r="A2" s="463"/>
      <c r="B2" s="463"/>
      <c r="C2" s="463"/>
      <c r="D2" s="463"/>
      <c r="E2" s="463"/>
      <c r="F2" s="464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464"/>
      <c r="K3" s="41" t="s">
        <v>187</v>
      </c>
      <c r="L3" s="42"/>
      <c r="M3" s="463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463"/>
    </row>
    <row r="5" spans="1:15" ht="15" customHeight="1">
      <c r="A5" s="338" t="s">
        <v>138</v>
      </c>
      <c r="B5" s="339" t="s">
        <v>1447</v>
      </c>
      <c r="C5" s="467" t="s">
        <v>136</v>
      </c>
      <c r="D5" s="446">
        <v>1241.2</v>
      </c>
      <c r="E5" s="335"/>
      <c r="F5" s="355" t="s">
        <v>137</v>
      </c>
      <c r="G5" s="356"/>
      <c r="H5" s="335"/>
      <c r="I5" s="357"/>
      <c r="K5" s="357"/>
      <c r="L5" s="358"/>
      <c r="M5" s="359"/>
      <c r="N5" s="360"/>
      <c r="O5" s="360"/>
    </row>
    <row r="6" spans="1:15" ht="15" customHeight="1">
      <c r="A6" s="338" t="s">
        <v>138</v>
      </c>
      <c r="B6" s="339" t="s">
        <v>1451</v>
      </c>
      <c r="C6" s="467" t="s">
        <v>136</v>
      </c>
      <c r="D6" s="446">
        <v>1241.2</v>
      </c>
      <c r="E6" s="335"/>
      <c r="F6" s="355" t="s">
        <v>137</v>
      </c>
      <c r="G6" s="356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339" t="s">
        <v>1452</v>
      </c>
      <c r="C7" s="467" t="s">
        <v>136</v>
      </c>
      <c r="D7" s="446">
        <v>1241.2</v>
      </c>
      <c r="E7" s="335"/>
      <c r="F7" s="355" t="s">
        <v>137</v>
      </c>
      <c r="G7" s="356"/>
      <c r="H7" s="335"/>
      <c r="I7" s="357"/>
      <c r="K7" s="357"/>
      <c r="L7" s="358"/>
      <c r="M7" s="359"/>
      <c r="N7" s="360"/>
      <c r="O7" s="360"/>
    </row>
    <row r="8" spans="1:15" ht="15" customHeight="1">
      <c r="A8" s="338" t="s">
        <v>138</v>
      </c>
      <c r="B8" s="339" t="s">
        <v>1453</v>
      </c>
      <c r="C8" s="467" t="s">
        <v>136</v>
      </c>
      <c r="D8" s="446">
        <v>1241.2</v>
      </c>
      <c r="E8" s="335"/>
      <c r="F8" s="355" t="s">
        <v>137</v>
      </c>
      <c r="G8" s="356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339" t="s">
        <v>1455</v>
      </c>
      <c r="C9" s="467" t="s">
        <v>136</v>
      </c>
      <c r="D9" s="446">
        <v>1241.2</v>
      </c>
      <c r="E9" s="335"/>
      <c r="F9" s="355" t="s">
        <v>137</v>
      </c>
      <c r="G9" s="356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339" t="s">
        <v>1458</v>
      </c>
      <c r="C10" s="467" t="s">
        <v>136</v>
      </c>
      <c r="D10" s="446">
        <v>1241.2</v>
      </c>
      <c r="E10" s="335"/>
      <c r="F10" s="355" t="s">
        <v>137</v>
      </c>
      <c r="G10" s="356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339" t="s">
        <v>1459</v>
      </c>
      <c r="C11" s="467" t="s">
        <v>136</v>
      </c>
      <c r="D11" s="446">
        <v>1241.2</v>
      </c>
      <c r="E11" s="335"/>
      <c r="F11" s="355" t="s">
        <v>137</v>
      </c>
      <c r="G11" s="356"/>
      <c r="H11" s="335"/>
      <c r="I11" s="357"/>
      <c r="K11" s="357"/>
      <c r="L11" s="358"/>
      <c r="M11" s="359"/>
      <c r="N11" s="360"/>
      <c r="O11" s="360"/>
    </row>
    <row r="12" spans="1:15" ht="15" customHeight="1">
      <c r="A12" s="338" t="s">
        <v>138</v>
      </c>
      <c r="B12" s="339" t="s">
        <v>1460</v>
      </c>
      <c r="C12" s="467" t="s">
        <v>136</v>
      </c>
      <c r="D12" s="446">
        <v>1241.2</v>
      </c>
      <c r="E12" s="335"/>
      <c r="F12" s="355" t="s">
        <v>137</v>
      </c>
      <c r="G12" s="356"/>
      <c r="H12" s="335"/>
      <c r="I12" s="35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39" t="s">
        <v>1462</v>
      </c>
      <c r="C13" s="467" t="s">
        <v>136</v>
      </c>
      <c r="D13" s="446">
        <v>1241.2</v>
      </c>
      <c r="E13" s="335"/>
      <c r="F13" s="355" t="s">
        <v>137</v>
      </c>
      <c r="G13" s="356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39" t="s">
        <v>1463</v>
      </c>
      <c r="C14" s="467" t="s">
        <v>136</v>
      </c>
      <c r="D14" s="446">
        <v>1241.2</v>
      </c>
      <c r="E14" s="335"/>
      <c r="F14" s="355" t="s">
        <v>137</v>
      </c>
      <c r="G14" s="356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39" t="s">
        <v>1467</v>
      </c>
      <c r="C15" s="467" t="s">
        <v>136</v>
      </c>
      <c r="D15" s="446">
        <v>1241.2</v>
      </c>
      <c r="E15" s="335"/>
      <c r="F15" s="355" t="s">
        <v>137</v>
      </c>
      <c r="G15" s="356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39" t="s">
        <v>1469</v>
      </c>
      <c r="C16" s="467" t="s">
        <v>136</v>
      </c>
      <c r="D16" s="446">
        <v>1241.2</v>
      </c>
      <c r="E16" s="335"/>
      <c r="F16" s="355" t="s">
        <v>137</v>
      </c>
      <c r="G16" s="356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8" t="s">
        <v>138</v>
      </c>
      <c r="B17" s="339" t="s">
        <v>1471</v>
      </c>
      <c r="C17" s="467" t="s">
        <v>136</v>
      </c>
      <c r="D17" s="446">
        <v>1241.2</v>
      </c>
      <c r="E17" s="335"/>
      <c r="F17" s="355" t="s">
        <v>137</v>
      </c>
      <c r="G17" s="356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8" t="s">
        <v>138</v>
      </c>
      <c r="B18" s="339" t="s">
        <v>1473</v>
      </c>
      <c r="C18" s="467" t="s">
        <v>136</v>
      </c>
      <c r="D18" s="446">
        <v>1241.2</v>
      </c>
      <c r="E18" s="335"/>
      <c r="F18" s="355" t="s">
        <v>137</v>
      </c>
      <c r="G18" s="356"/>
      <c r="H18" s="335"/>
      <c r="I18" s="357"/>
      <c r="K18" s="357"/>
      <c r="L18" s="358"/>
      <c r="M18" s="359"/>
      <c r="N18" s="360"/>
      <c r="O18" s="360"/>
    </row>
    <row r="19" spans="1:15" ht="15" customHeight="1">
      <c r="A19" s="338" t="s">
        <v>138</v>
      </c>
      <c r="B19" s="339" t="s">
        <v>1476</v>
      </c>
      <c r="C19" s="467" t="s">
        <v>136</v>
      </c>
      <c r="D19" s="446">
        <v>1241.2</v>
      </c>
      <c r="E19" s="335"/>
      <c r="F19" s="355" t="s">
        <v>137</v>
      </c>
      <c r="G19" s="356"/>
      <c r="H19" s="335"/>
      <c r="I19" s="357"/>
      <c r="K19" s="357"/>
      <c r="L19" s="358"/>
      <c r="M19" s="359"/>
      <c r="N19" s="360"/>
      <c r="O19" s="360"/>
    </row>
    <row r="20" spans="1:15" ht="15" customHeight="1">
      <c r="A20" s="338" t="s">
        <v>138</v>
      </c>
      <c r="B20" s="339" t="s">
        <v>1478</v>
      </c>
      <c r="C20" s="467" t="s">
        <v>136</v>
      </c>
      <c r="D20" s="446">
        <v>1241.2</v>
      </c>
      <c r="E20" s="335"/>
      <c r="F20" s="355" t="s">
        <v>137</v>
      </c>
      <c r="G20" s="356"/>
      <c r="H20" s="335"/>
      <c r="I20" s="357"/>
      <c r="K20" s="357"/>
      <c r="L20" s="358"/>
      <c r="M20" s="359"/>
      <c r="N20" s="360"/>
      <c r="O20" s="360"/>
    </row>
    <row r="21" spans="1:15" ht="15" customHeight="1">
      <c r="A21" s="338" t="s">
        <v>138</v>
      </c>
      <c r="B21" s="339" t="s">
        <v>1482</v>
      </c>
      <c r="C21" s="467" t="s">
        <v>136</v>
      </c>
      <c r="D21" s="446">
        <v>1241.2</v>
      </c>
      <c r="E21" s="335"/>
      <c r="F21" s="355" t="s">
        <v>137</v>
      </c>
      <c r="G21" s="356"/>
      <c r="H21" s="335"/>
      <c r="I21" s="357"/>
      <c r="K21" s="357"/>
      <c r="L21" s="358"/>
      <c r="M21" s="359"/>
      <c r="N21" s="360"/>
      <c r="O21" s="360"/>
    </row>
    <row r="22" spans="1:15" ht="15" customHeight="1">
      <c r="A22" s="338" t="s">
        <v>138</v>
      </c>
      <c r="B22" s="339" t="s">
        <v>1483</v>
      </c>
      <c r="C22" s="467" t="s">
        <v>136</v>
      </c>
      <c r="D22" s="446">
        <v>1241.2</v>
      </c>
      <c r="E22" s="335"/>
      <c r="F22" s="355" t="s">
        <v>137</v>
      </c>
      <c r="G22" s="356"/>
      <c r="H22" s="335"/>
      <c r="I22" s="357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96" t="s">
        <v>993</v>
      </c>
      <c r="C23" s="339" t="s">
        <v>136</v>
      </c>
      <c r="D23" s="399">
        <v>-9000.44</v>
      </c>
      <c r="E23" s="335" t="s">
        <v>133</v>
      </c>
      <c r="F23" s="355" t="s">
        <v>190</v>
      </c>
      <c r="G23" s="356"/>
      <c r="H23" s="335"/>
      <c r="I23" s="357"/>
      <c r="K23" s="357"/>
      <c r="L23" s="358"/>
      <c r="M23" s="359"/>
      <c r="N23" s="360"/>
      <c r="O23" s="360"/>
    </row>
    <row r="24" spans="1:15" ht="15" customHeight="1">
      <c r="A24" s="338" t="s">
        <v>138</v>
      </c>
      <c r="B24" s="339" t="s">
        <v>273</v>
      </c>
      <c r="C24" s="467" t="s">
        <v>136</v>
      </c>
      <c r="D24" s="399">
        <v>-9000.44</v>
      </c>
      <c r="E24" s="335"/>
      <c r="F24" s="355" t="s">
        <v>190</v>
      </c>
      <c r="G24" s="356"/>
      <c r="H24" s="335"/>
      <c r="I24" s="357"/>
      <c r="K24" s="357"/>
      <c r="L24" s="358"/>
      <c r="M24" s="359"/>
      <c r="N24" s="360"/>
      <c r="O24" s="360"/>
    </row>
    <row r="25" spans="1:15" ht="15" customHeight="1">
      <c r="A25" s="338" t="s">
        <v>138</v>
      </c>
      <c r="B25" s="396" t="s">
        <v>1004</v>
      </c>
      <c r="C25" s="467" t="s">
        <v>136</v>
      </c>
      <c r="D25" s="399">
        <v>-9000.44</v>
      </c>
      <c r="E25" s="335" t="s">
        <v>146</v>
      </c>
      <c r="F25" s="355" t="s">
        <v>190</v>
      </c>
      <c r="G25" s="356"/>
      <c r="H25" s="335"/>
      <c r="I25" s="357"/>
      <c r="K25" s="357"/>
      <c r="L25" s="358"/>
      <c r="M25" s="359"/>
      <c r="N25" s="360"/>
      <c r="O25" s="360"/>
    </row>
    <row r="26" spans="1:15" ht="15" customHeight="1">
      <c r="A26" s="338" t="s">
        <v>138</v>
      </c>
      <c r="B26" s="396" t="s">
        <v>586</v>
      </c>
      <c r="C26" s="467" t="s">
        <v>136</v>
      </c>
      <c r="D26" s="399">
        <v>-9000.44</v>
      </c>
      <c r="E26" s="335" t="s">
        <v>147</v>
      </c>
      <c r="F26" s="355" t="s">
        <v>190</v>
      </c>
      <c r="G26" s="356"/>
      <c r="H26" s="335"/>
      <c r="I26" s="357"/>
      <c r="K26" s="357"/>
      <c r="L26" s="358"/>
      <c r="M26" s="359"/>
      <c r="N26" s="360"/>
      <c r="O26" s="360"/>
    </row>
    <row r="27" spans="1:15" ht="15" customHeight="1">
      <c r="A27" s="338" t="s">
        <v>138</v>
      </c>
      <c r="B27" s="339" t="s">
        <v>879</v>
      </c>
      <c r="C27" s="467" t="s">
        <v>136</v>
      </c>
      <c r="D27" s="399">
        <v>-9000.44</v>
      </c>
      <c r="E27" s="335"/>
      <c r="F27" s="355" t="s">
        <v>190</v>
      </c>
      <c r="G27" s="356"/>
      <c r="H27" s="335"/>
      <c r="I27" s="357"/>
      <c r="K27" s="357"/>
      <c r="L27" s="358"/>
      <c r="M27" s="359"/>
      <c r="N27" s="360"/>
      <c r="O27" s="360"/>
    </row>
    <row r="28" spans="1:15" ht="15" customHeight="1">
      <c r="A28" s="338" t="s">
        <v>138</v>
      </c>
      <c r="B28" s="396" t="s">
        <v>992</v>
      </c>
      <c r="C28" s="467" t="s">
        <v>136</v>
      </c>
      <c r="D28" s="399">
        <v>-9000.44</v>
      </c>
      <c r="E28" s="335" t="s">
        <v>224</v>
      </c>
      <c r="F28" s="355" t="s">
        <v>190</v>
      </c>
      <c r="G28" s="356"/>
      <c r="H28" s="335"/>
      <c r="I28" s="357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396" t="s">
        <v>999</v>
      </c>
      <c r="C29" s="467" t="s">
        <v>136</v>
      </c>
      <c r="D29" s="399">
        <v>-9000.44</v>
      </c>
      <c r="E29" s="335" t="s">
        <v>225</v>
      </c>
      <c r="F29" s="355" t="s">
        <v>190</v>
      </c>
      <c r="G29" s="356"/>
      <c r="H29" s="335"/>
      <c r="I29" s="357"/>
      <c r="K29" s="357"/>
      <c r="L29" s="358"/>
      <c r="M29" s="359"/>
      <c r="N29" s="360"/>
      <c r="O29" s="360"/>
    </row>
    <row r="30" spans="1:15" ht="15" customHeight="1">
      <c r="A30" s="338" t="s">
        <v>138</v>
      </c>
      <c r="B30" s="339" t="s">
        <v>1006</v>
      </c>
      <c r="C30" s="467" t="s">
        <v>136</v>
      </c>
      <c r="D30" s="399">
        <v>-9000.44</v>
      </c>
      <c r="E30" s="335"/>
      <c r="F30" s="355" t="s">
        <v>190</v>
      </c>
      <c r="G30" s="356"/>
      <c r="H30" s="335"/>
      <c r="I30" s="357"/>
      <c r="K30" s="357"/>
      <c r="L30" s="358"/>
      <c r="M30" s="359"/>
      <c r="N30" s="360"/>
      <c r="O30" s="360"/>
    </row>
    <row r="31" spans="1:15" ht="15" customHeight="1">
      <c r="A31" s="338" t="s">
        <v>138</v>
      </c>
      <c r="B31" s="339" t="s">
        <v>1302</v>
      </c>
      <c r="C31" s="467" t="s">
        <v>136</v>
      </c>
      <c r="D31" s="399">
        <v>-9000.44</v>
      </c>
      <c r="E31" s="335"/>
      <c r="F31" s="355" t="s">
        <v>190</v>
      </c>
      <c r="G31" s="356"/>
      <c r="H31" s="335"/>
      <c r="I31" s="357"/>
      <c r="K31" s="357"/>
      <c r="L31" s="358"/>
      <c r="M31" s="359"/>
      <c r="N31" s="360"/>
      <c r="O31" s="360"/>
    </row>
    <row r="32" spans="1:15" ht="15" customHeight="1">
      <c r="A32" s="338" t="s">
        <v>138</v>
      </c>
      <c r="B32" s="396" t="s">
        <v>994</v>
      </c>
      <c r="C32" s="467" t="s">
        <v>136</v>
      </c>
      <c r="D32" s="399">
        <v>-9000.44</v>
      </c>
      <c r="E32" s="335" t="s">
        <v>226</v>
      </c>
      <c r="F32" s="355" t="s">
        <v>190</v>
      </c>
      <c r="G32" s="356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8" t="s">
        <v>138</v>
      </c>
      <c r="B33" s="396" t="s">
        <v>836</v>
      </c>
      <c r="C33" s="467" t="s">
        <v>136</v>
      </c>
      <c r="D33" s="399">
        <v>-9000.44</v>
      </c>
      <c r="E33" s="335" t="s">
        <v>227</v>
      </c>
      <c r="F33" s="355" t="s">
        <v>190</v>
      </c>
      <c r="G33" s="356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396" t="s">
        <v>1174</v>
      </c>
      <c r="C34" s="467" t="s">
        <v>136</v>
      </c>
      <c r="D34" s="399">
        <v>-9000.44</v>
      </c>
      <c r="E34" s="335" t="s">
        <v>159</v>
      </c>
      <c r="F34" s="355" t="s">
        <v>190</v>
      </c>
      <c r="G34" s="356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8" t="s">
        <v>138</v>
      </c>
      <c r="B35" s="396" t="s">
        <v>1444</v>
      </c>
      <c r="C35" s="467" t="s">
        <v>136</v>
      </c>
      <c r="D35" s="399">
        <v>-9000.44</v>
      </c>
      <c r="E35" s="335" t="s">
        <v>217</v>
      </c>
      <c r="F35" s="355" t="s">
        <v>190</v>
      </c>
      <c r="G35" s="356"/>
      <c r="H35" s="335"/>
      <c r="I35" s="357"/>
      <c r="K35" s="357"/>
      <c r="L35" s="358"/>
      <c r="M35" s="359"/>
      <c r="N35" s="360"/>
      <c r="O35" s="360"/>
    </row>
    <row r="36" spans="1:15" ht="15" customHeight="1">
      <c r="A36" s="338" t="s">
        <v>138</v>
      </c>
      <c r="B36" s="396" t="s">
        <v>1000</v>
      </c>
      <c r="C36" s="467" t="s">
        <v>136</v>
      </c>
      <c r="D36" s="399">
        <v>-9000.44</v>
      </c>
      <c r="E36" s="335" t="s">
        <v>218</v>
      </c>
      <c r="F36" s="355" t="s">
        <v>190</v>
      </c>
      <c r="G36" s="356"/>
      <c r="H36" s="335"/>
      <c r="I36" s="357"/>
      <c r="K36" s="357"/>
      <c r="L36" s="358"/>
      <c r="M36" s="359"/>
      <c r="N36" s="360"/>
      <c r="O36" s="360"/>
    </row>
    <row r="37" spans="1:15" ht="15" customHeight="1">
      <c r="A37" s="338" t="s">
        <v>138</v>
      </c>
      <c r="B37" s="339" t="s">
        <v>375</v>
      </c>
      <c r="C37" s="467" t="s">
        <v>136</v>
      </c>
      <c r="D37" s="399">
        <v>-14399.08</v>
      </c>
      <c r="E37" s="335" t="s">
        <v>220</v>
      </c>
      <c r="F37" s="355" t="s">
        <v>190</v>
      </c>
      <c r="G37" s="356"/>
      <c r="H37" s="335"/>
      <c r="I37" s="357"/>
      <c r="K37" s="357"/>
      <c r="L37" s="358"/>
      <c r="M37" s="359"/>
      <c r="N37" s="360"/>
      <c r="O37" s="360"/>
    </row>
    <row r="38" spans="1:15" ht="15" customHeight="1">
      <c r="A38" s="338" t="s">
        <v>138</v>
      </c>
      <c r="B38" s="398" t="s">
        <v>1453</v>
      </c>
      <c r="C38" s="467" t="s">
        <v>136</v>
      </c>
      <c r="D38" s="353">
        <v>8921.56</v>
      </c>
      <c r="E38" s="335"/>
      <c r="F38" s="355" t="s">
        <v>190</v>
      </c>
      <c r="G38" s="356"/>
      <c r="H38" s="335"/>
      <c r="I38" s="357"/>
      <c r="K38" s="357"/>
      <c r="L38" s="358"/>
      <c r="M38" s="359"/>
      <c r="N38" s="360"/>
      <c r="O38" s="360"/>
    </row>
    <row r="39" spans="1:15" ht="15" customHeight="1">
      <c r="A39" s="338" t="s">
        <v>138</v>
      </c>
      <c r="B39" s="396" t="s">
        <v>1444</v>
      </c>
      <c r="C39" s="467" t="s">
        <v>136</v>
      </c>
      <c r="D39" s="353">
        <v>9000.44</v>
      </c>
      <c r="E39" s="335" t="s">
        <v>217</v>
      </c>
      <c r="F39" s="355" t="s">
        <v>190</v>
      </c>
      <c r="G39" s="356"/>
      <c r="H39" s="335"/>
      <c r="I39" s="357"/>
      <c r="K39" s="357"/>
      <c r="L39" s="358"/>
      <c r="M39" s="359"/>
      <c r="N39" s="360"/>
      <c r="O39" s="360"/>
    </row>
    <row r="40" spans="1:15" ht="15" customHeight="1">
      <c r="A40" s="338" t="s">
        <v>138</v>
      </c>
      <c r="B40" s="396" t="s">
        <v>993</v>
      </c>
      <c r="C40" s="467" t="s">
        <v>136</v>
      </c>
      <c r="D40" s="353">
        <v>9000.44</v>
      </c>
      <c r="E40" s="335" t="s">
        <v>133</v>
      </c>
      <c r="F40" s="355" t="s">
        <v>190</v>
      </c>
      <c r="G40" s="356"/>
      <c r="H40" s="335"/>
      <c r="I40" s="357"/>
      <c r="K40" s="357"/>
      <c r="L40" s="358"/>
      <c r="M40" s="359"/>
      <c r="N40" s="360"/>
      <c r="O40" s="360"/>
    </row>
    <row r="41" spans="1:15" ht="15" customHeight="1">
      <c r="A41" s="338" t="s">
        <v>138</v>
      </c>
      <c r="B41" s="398" t="s">
        <v>1490</v>
      </c>
      <c r="C41" s="467" t="s">
        <v>136</v>
      </c>
      <c r="D41" s="353">
        <v>9000.44</v>
      </c>
      <c r="E41" s="335"/>
      <c r="F41" s="355" t="s">
        <v>190</v>
      </c>
      <c r="G41" s="356"/>
      <c r="H41" s="335"/>
      <c r="I41" s="357"/>
      <c r="K41" s="357"/>
      <c r="L41" s="358"/>
      <c r="M41" s="359"/>
      <c r="N41" s="360"/>
      <c r="O41" s="360"/>
    </row>
    <row r="42" spans="1:15" ht="15" customHeight="1">
      <c r="A42" s="338" t="s">
        <v>138</v>
      </c>
      <c r="B42" s="396" t="s">
        <v>994</v>
      </c>
      <c r="C42" s="467" t="s">
        <v>136</v>
      </c>
      <c r="D42" s="353">
        <v>9000.44</v>
      </c>
      <c r="E42" s="335" t="s">
        <v>226</v>
      </c>
      <c r="F42" s="355" t="s">
        <v>190</v>
      </c>
      <c r="G42" s="356"/>
      <c r="H42" s="335"/>
      <c r="I42" s="357"/>
      <c r="K42" s="357"/>
      <c r="L42" s="358"/>
      <c r="M42" s="359"/>
      <c r="N42" s="360"/>
      <c r="O42" s="360"/>
    </row>
    <row r="43" spans="1:15" ht="15" customHeight="1">
      <c r="A43" s="338" t="s">
        <v>138</v>
      </c>
      <c r="B43" s="339" t="s">
        <v>1322</v>
      </c>
      <c r="C43" s="467" t="s">
        <v>136</v>
      </c>
      <c r="D43" s="353">
        <v>9000.44</v>
      </c>
      <c r="E43" s="335"/>
      <c r="F43" s="355" t="s">
        <v>190</v>
      </c>
      <c r="G43" s="356"/>
      <c r="H43" s="335"/>
      <c r="I43" s="357"/>
      <c r="K43" s="357"/>
      <c r="L43" s="358"/>
      <c r="M43" s="359"/>
      <c r="N43" s="360"/>
      <c r="O43" s="360"/>
    </row>
    <row r="44" spans="1:15" ht="15" customHeight="1">
      <c r="A44" s="338" t="s">
        <v>138</v>
      </c>
      <c r="B44" s="396" t="s">
        <v>992</v>
      </c>
      <c r="C44" s="467" t="s">
        <v>136</v>
      </c>
      <c r="D44" s="353">
        <v>9000.44</v>
      </c>
      <c r="E44" s="335" t="s">
        <v>224</v>
      </c>
      <c r="F44" s="355" t="s">
        <v>190</v>
      </c>
      <c r="G44" s="356"/>
      <c r="H44" s="335"/>
      <c r="I44" s="357"/>
      <c r="K44" s="357"/>
      <c r="L44" s="358"/>
      <c r="M44" s="359"/>
      <c r="N44" s="360"/>
      <c r="O44" s="360"/>
    </row>
    <row r="45" spans="1:15" ht="15" customHeight="1">
      <c r="A45" s="338" t="s">
        <v>138</v>
      </c>
      <c r="B45" s="339" t="s">
        <v>1036</v>
      </c>
      <c r="C45" s="467" t="s">
        <v>136</v>
      </c>
      <c r="D45" s="353">
        <v>9000.44</v>
      </c>
      <c r="E45" s="335"/>
      <c r="F45" s="355" t="s">
        <v>190</v>
      </c>
      <c r="G45" s="356"/>
      <c r="H45" s="335"/>
      <c r="I45" s="357"/>
      <c r="K45" s="357"/>
      <c r="L45" s="358"/>
      <c r="M45" s="359"/>
      <c r="N45" s="360"/>
      <c r="O45" s="360"/>
    </row>
    <row r="46" spans="1:15" ht="15" customHeight="1">
      <c r="A46" s="474" t="s">
        <v>138</v>
      </c>
      <c r="B46" s="473" t="s">
        <v>1491</v>
      </c>
      <c r="C46" s="475" t="s">
        <v>136</v>
      </c>
      <c r="D46" s="476">
        <v>9000.44</v>
      </c>
      <c r="E46" s="335"/>
      <c r="F46" s="355" t="s">
        <v>190</v>
      </c>
      <c r="G46" s="356"/>
      <c r="H46" s="335"/>
      <c r="I46" s="357"/>
      <c r="K46" s="357"/>
      <c r="L46" s="358"/>
      <c r="M46" s="359"/>
      <c r="N46" s="360"/>
      <c r="O46" s="360"/>
    </row>
    <row r="47" spans="1:15" ht="15" customHeight="1">
      <c r="A47" s="338" t="s">
        <v>138</v>
      </c>
      <c r="B47" s="339" t="s">
        <v>1313</v>
      </c>
      <c r="C47" s="467" t="s">
        <v>136</v>
      </c>
      <c r="D47" s="353">
        <v>9000.44</v>
      </c>
      <c r="E47" s="335"/>
      <c r="F47" s="355" t="s">
        <v>190</v>
      </c>
      <c r="G47" s="356"/>
      <c r="H47" s="335"/>
      <c r="I47" s="357"/>
      <c r="K47" s="357"/>
      <c r="L47" s="358"/>
      <c r="M47" s="359"/>
      <c r="N47" s="360"/>
      <c r="O47" s="360"/>
    </row>
    <row r="48" spans="1:15" ht="15" customHeight="1">
      <c r="A48" s="338" t="s">
        <v>138</v>
      </c>
      <c r="B48" s="398" t="s">
        <v>1002</v>
      </c>
      <c r="C48" s="467" t="s">
        <v>136</v>
      </c>
      <c r="D48" s="353">
        <v>9000.44</v>
      </c>
      <c r="E48" s="335"/>
      <c r="F48" s="355" t="s">
        <v>190</v>
      </c>
      <c r="G48" s="356"/>
      <c r="H48" s="335"/>
      <c r="I48" s="357"/>
      <c r="K48" s="357"/>
      <c r="L48" s="358"/>
      <c r="M48" s="359"/>
      <c r="N48" s="360"/>
      <c r="O48" s="360"/>
    </row>
    <row r="49" spans="1:15" ht="15" customHeight="1">
      <c r="A49" s="338" t="s">
        <v>138</v>
      </c>
      <c r="B49" s="396" t="s">
        <v>1004</v>
      </c>
      <c r="C49" s="467" t="s">
        <v>136</v>
      </c>
      <c r="D49" s="353">
        <v>9000.44</v>
      </c>
      <c r="E49" s="335" t="s">
        <v>146</v>
      </c>
      <c r="F49" s="355" t="s">
        <v>190</v>
      </c>
      <c r="G49" s="356"/>
      <c r="H49" s="335"/>
      <c r="I49" s="357"/>
      <c r="K49" s="357"/>
      <c r="L49" s="358"/>
      <c r="M49" s="359"/>
      <c r="N49" s="360"/>
      <c r="O49" s="360"/>
    </row>
    <row r="50" spans="1:15" ht="15" customHeight="1">
      <c r="A50" s="338" t="s">
        <v>138</v>
      </c>
      <c r="B50" s="396" t="s">
        <v>1174</v>
      </c>
      <c r="C50" s="467" t="s">
        <v>136</v>
      </c>
      <c r="D50" s="353">
        <v>9000.44</v>
      </c>
      <c r="E50" s="335" t="s">
        <v>159</v>
      </c>
      <c r="F50" s="355" t="s">
        <v>190</v>
      </c>
      <c r="G50" s="356"/>
      <c r="H50" s="335"/>
      <c r="I50" s="35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98" t="s">
        <v>1040</v>
      </c>
      <c r="C51" s="467" t="s">
        <v>136</v>
      </c>
      <c r="D51" s="353">
        <v>9000.44</v>
      </c>
      <c r="E51" s="335"/>
      <c r="F51" s="355" t="s">
        <v>190</v>
      </c>
      <c r="G51" s="356"/>
      <c r="H51" s="335"/>
      <c r="I51" s="357"/>
      <c r="K51" s="357"/>
      <c r="L51" s="358"/>
      <c r="M51" s="359"/>
      <c r="N51" s="360"/>
      <c r="O51" s="360"/>
    </row>
    <row r="52" spans="1:15" ht="15" customHeight="1">
      <c r="A52" s="338" t="s">
        <v>138</v>
      </c>
      <c r="B52" s="398" t="s">
        <v>1476</v>
      </c>
      <c r="C52" s="467" t="s">
        <v>136</v>
      </c>
      <c r="D52" s="353">
        <v>9000.44</v>
      </c>
      <c r="E52" s="335"/>
      <c r="F52" s="355" t="s">
        <v>190</v>
      </c>
      <c r="G52" s="356"/>
      <c r="H52" s="335"/>
      <c r="I52" s="35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96" t="s">
        <v>999</v>
      </c>
      <c r="C53" s="467" t="s">
        <v>136</v>
      </c>
      <c r="D53" s="353">
        <v>9000.44</v>
      </c>
      <c r="E53" s="335" t="s">
        <v>225</v>
      </c>
      <c r="F53" s="355" t="s">
        <v>190</v>
      </c>
      <c r="G53" s="356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38" t="s">
        <v>138</v>
      </c>
      <c r="B54" s="339" t="s">
        <v>1345</v>
      </c>
      <c r="C54" s="467" t="s">
        <v>136</v>
      </c>
      <c r="D54" s="353">
        <v>9000.44</v>
      </c>
      <c r="E54" s="335"/>
      <c r="F54" s="355" t="s">
        <v>190</v>
      </c>
      <c r="G54" s="356"/>
      <c r="H54" s="335"/>
      <c r="I54" s="357"/>
      <c r="K54" s="357"/>
      <c r="L54" s="358"/>
      <c r="M54" s="359"/>
      <c r="N54" s="360"/>
      <c r="O54" s="360"/>
    </row>
    <row r="55" spans="1:15" ht="15" customHeight="1">
      <c r="A55" s="338" t="s">
        <v>138</v>
      </c>
      <c r="B55" s="396" t="s">
        <v>1000</v>
      </c>
      <c r="C55" s="467" t="s">
        <v>136</v>
      </c>
      <c r="D55" s="353">
        <v>9000.44</v>
      </c>
      <c r="E55" s="335" t="s">
        <v>218</v>
      </c>
      <c r="F55" s="355" t="s">
        <v>190</v>
      </c>
      <c r="G55" s="356"/>
      <c r="H55" s="335"/>
      <c r="I55" s="357"/>
      <c r="K55" s="357"/>
      <c r="L55" s="358"/>
      <c r="M55" s="359"/>
      <c r="N55" s="360"/>
      <c r="O55" s="360"/>
    </row>
    <row r="56" spans="1:15" ht="15" customHeight="1">
      <c r="A56" s="338" t="s">
        <v>138</v>
      </c>
      <c r="B56" s="396" t="s">
        <v>586</v>
      </c>
      <c r="C56" s="467" t="s">
        <v>136</v>
      </c>
      <c r="D56" s="353">
        <v>9000.44</v>
      </c>
      <c r="E56" s="335" t="s">
        <v>147</v>
      </c>
      <c r="F56" s="355" t="s">
        <v>190</v>
      </c>
      <c r="G56" s="356"/>
      <c r="H56" s="335"/>
      <c r="I56" s="357"/>
      <c r="K56" s="357"/>
      <c r="L56" s="358"/>
      <c r="M56" s="359"/>
      <c r="N56" s="360"/>
      <c r="O56" s="360"/>
    </row>
    <row r="57" spans="1:15" ht="15" customHeight="1">
      <c r="A57" s="338" t="s">
        <v>138</v>
      </c>
      <c r="B57" s="339" t="s">
        <v>992</v>
      </c>
      <c r="C57" s="467" t="s">
        <v>136</v>
      </c>
      <c r="D57" s="353">
        <v>9000.44</v>
      </c>
      <c r="E57" s="335" t="s">
        <v>224</v>
      </c>
      <c r="F57" s="355" t="s">
        <v>190</v>
      </c>
      <c r="G57" s="356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8" t="s">
        <v>138</v>
      </c>
      <c r="B58" s="396" t="s">
        <v>836</v>
      </c>
      <c r="C58" s="467" t="s">
        <v>136</v>
      </c>
      <c r="D58" s="353">
        <v>9000.44</v>
      </c>
      <c r="E58" s="335" t="s">
        <v>227</v>
      </c>
      <c r="F58" s="355" t="s">
        <v>190</v>
      </c>
      <c r="G58" s="356"/>
      <c r="H58" s="335"/>
      <c r="I58" s="357"/>
      <c r="K58" s="357"/>
      <c r="L58" s="358"/>
      <c r="M58" s="359"/>
      <c r="N58" s="360"/>
      <c r="O58" s="360"/>
    </row>
    <row r="59" spans="1:15" ht="15" customHeight="1">
      <c r="A59" s="338" t="s">
        <v>138</v>
      </c>
      <c r="B59" s="398" t="s">
        <v>1346</v>
      </c>
      <c r="C59" s="467" t="s">
        <v>136</v>
      </c>
      <c r="D59" s="382">
        <v>9000.44</v>
      </c>
      <c r="E59" s="335"/>
      <c r="F59" s="355" t="s">
        <v>190</v>
      </c>
      <c r="G59" s="356"/>
      <c r="H59" s="335"/>
      <c r="I59" s="357"/>
      <c r="K59" s="357"/>
      <c r="L59" s="358"/>
      <c r="M59" s="359"/>
      <c r="N59" s="360"/>
      <c r="O59" s="360"/>
    </row>
    <row r="60" spans="1:15" ht="15" customHeight="1" thickBot="1">
      <c r="A60" s="387" t="s">
        <v>138</v>
      </c>
      <c r="B60" s="362" t="s">
        <v>375</v>
      </c>
      <c r="C60" s="470" t="s">
        <v>136</v>
      </c>
      <c r="D60" s="363">
        <v>13500.08</v>
      </c>
      <c r="E60" s="364" t="s">
        <v>220</v>
      </c>
      <c r="F60" s="355" t="s">
        <v>190</v>
      </c>
      <c r="G60" s="366"/>
      <c r="H60" s="364"/>
      <c r="I60" s="367"/>
      <c r="J60" s="388"/>
      <c r="K60" s="367"/>
      <c r="L60" s="368"/>
      <c r="M60" s="369"/>
      <c r="N60" s="370"/>
      <c r="O60" s="360"/>
    </row>
    <row r="61" spans="1:15" ht="15" customHeight="1" thickBot="1">
      <c r="A61" s="391" t="s">
        <v>138</v>
      </c>
      <c r="B61" s="372" t="s">
        <v>1479</v>
      </c>
      <c r="C61" s="471" t="s">
        <v>1296</v>
      </c>
      <c r="D61" s="462">
        <v>1241.2</v>
      </c>
      <c r="E61" s="373"/>
      <c r="F61" s="374" t="s">
        <v>137</v>
      </c>
      <c r="G61" s="425"/>
      <c r="H61" s="373"/>
      <c r="I61" s="375"/>
      <c r="J61" s="394"/>
      <c r="K61" s="375"/>
      <c r="L61" s="376"/>
      <c r="M61" s="377"/>
      <c r="N61" s="378"/>
      <c r="O61" s="360"/>
    </row>
    <row r="62" spans="1:15" ht="15" customHeight="1">
      <c r="A62" s="338" t="s">
        <v>138</v>
      </c>
      <c r="B62" s="396" t="s">
        <v>1353</v>
      </c>
      <c r="C62" s="467" t="s">
        <v>383</v>
      </c>
      <c r="D62" s="399">
        <v>-8181.48</v>
      </c>
      <c r="E62" s="335" t="s">
        <v>145</v>
      </c>
      <c r="F62" s="355" t="s">
        <v>190</v>
      </c>
      <c r="G62" s="356"/>
      <c r="H62" s="335"/>
      <c r="I62" s="357"/>
      <c r="K62" s="357"/>
      <c r="L62" s="358"/>
      <c r="M62" s="359"/>
      <c r="N62" s="360"/>
      <c r="O62" s="360"/>
    </row>
    <row r="63" spans="1:15" ht="15" customHeight="1" thickBot="1">
      <c r="A63" s="387" t="s">
        <v>138</v>
      </c>
      <c r="B63" s="397" t="s">
        <v>1353</v>
      </c>
      <c r="C63" s="470" t="s">
        <v>383</v>
      </c>
      <c r="D63" s="363">
        <v>8181.48</v>
      </c>
      <c r="E63" s="364" t="s">
        <v>145</v>
      </c>
      <c r="F63" s="365" t="s">
        <v>190</v>
      </c>
      <c r="G63" s="366"/>
      <c r="H63" s="364"/>
      <c r="I63" s="367"/>
      <c r="J63" s="388"/>
      <c r="K63" s="367"/>
      <c r="L63" s="368"/>
      <c r="M63" s="369"/>
      <c r="N63" s="370"/>
      <c r="O63" s="360"/>
    </row>
    <row r="64" spans="1:15" ht="15" customHeight="1">
      <c r="A64" s="338" t="s">
        <v>138</v>
      </c>
      <c r="B64" s="396" t="s">
        <v>1191</v>
      </c>
      <c r="C64" s="467" t="s">
        <v>298</v>
      </c>
      <c r="D64" s="399">
        <v>-17405.8</v>
      </c>
      <c r="E64" s="335" t="s">
        <v>135</v>
      </c>
      <c r="F64" s="355" t="s">
        <v>190</v>
      </c>
      <c r="G64" s="356"/>
      <c r="H64" s="335"/>
      <c r="I64" s="357"/>
      <c r="K64" s="357"/>
      <c r="L64" s="358"/>
      <c r="M64" s="359"/>
      <c r="N64" s="360"/>
      <c r="O64" s="360"/>
    </row>
    <row r="65" spans="1:15" ht="15" customHeight="1">
      <c r="A65" s="338" t="s">
        <v>138</v>
      </c>
      <c r="B65" s="396" t="s">
        <v>1191</v>
      </c>
      <c r="C65" s="467" t="s">
        <v>298</v>
      </c>
      <c r="D65" s="353">
        <v>17405.8</v>
      </c>
      <c r="E65" s="335" t="s">
        <v>135</v>
      </c>
      <c r="F65" s="355" t="s">
        <v>190</v>
      </c>
      <c r="G65" s="356"/>
      <c r="H65" s="335"/>
      <c r="I65" s="357"/>
      <c r="K65" s="357"/>
      <c r="L65" s="358"/>
      <c r="M65" s="359"/>
      <c r="N65" s="360"/>
      <c r="O65" s="360"/>
    </row>
    <row r="66" spans="1:15" ht="15" customHeight="1">
      <c r="A66" s="338" t="s">
        <v>138</v>
      </c>
      <c r="B66" s="398" t="s">
        <v>1493</v>
      </c>
      <c r="C66" s="467" t="s">
        <v>298</v>
      </c>
      <c r="D66" s="382">
        <v>19565.72</v>
      </c>
      <c r="E66" s="335"/>
      <c r="F66" s="355" t="s">
        <v>190</v>
      </c>
      <c r="G66" s="356"/>
      <c r="H66" s="335"/>
      <c r="I66" s="357"/>
      <c r="K66" s="357"/>
      <c r="L66" s="358"/>
      <c r="M66" s="359"/>
      <c r="N66" s="360"/>
      <c r="O66" s="360"/>
    </row>
    <row r="67" spans="1:15" ht="15" customHeight="1" thickBot="1">
      <c r="A67" s="387" t="s">
        <v>138</v>
      </c>
      <c r="B67" s="401" t="s">
        <v>693</v>
      </c>
      <c r="C67" s="470" t="s">
        <v>298</v>
      </c>
      <c r="D67" s="363">
        <v>19565.72</v>
      </c>
      <c r="E67" s="364"/>
      <c r="F67" s="355" t="s">
        <v>190</v>
      </c>
      <c r="G67" s="366"/>
      <c r="H67" s="364"/>
      <c r="I67" s="367"/>
      <c r="J67" s="388"/>
      <c r="K67" s="367"/>
      <c r="L67" s="368"/>
      <c r="M67" s="369"/>
      <c r="N67" s="370"/>
      <c r="O67" s="360"/>
    </row>
    <row r="68" spans="1:15" ht="15" customHeight="1" thickBot="1">
      <c r="A68" s="391" t="s">
        <v>138</v>
      </c>
      <c r="B68" s="372" t="s">
        <v>1492</v>
      </c>
      <c r="C68" s="471" t="s">
        <v>386</v>
      </c>
      <c r="D68" s="472">
        <v>18889.439999999999</v>
      </c>
      <c r="E68" s="373"/>
      <c r="F68" s="374" t="s">
        <v>190</v>
      </c>
      <c r="G68" s="425"/>
      <c r="H68" s="373"/>
      <c r="I68" s="375"/>
      <c r="J68" s="394"/>
      <c r="K68" s="375"/>
      <c r="L68" s="376"/>
      <c r="M68" s="377"/>
      <c r="N68" s="378"/>
      <c r="O68" s="360"/>
    </row>
    <row r="69" spans="1:15" ht="15" customHeight="1">
      <c r="A69" s="338" t="s">
        <v>138</v>
      </c>
      <c r="B69" s="339" t="s">
        <v>1464</v>
      </c>
      <c r="C69" s="467" t="s">
        <v>370</v>
      </c>
      <c r="D69" s="446">
        <v>1241.2</v>
      </c>
      <c r="E69" s="335"/>
      <c r="F69" s="355" t="s">
        <v>137</v>
      </c>
      <c r="G69" s="356"/>
      <c r="H69" s="335"/>
      <c r="I69" s="357"/>
      <c r="K69" s="357"/>
      <c r="L69" s="358"/>
      <c r="M69" s="359"/>
      <c r="N69" s="360"/>
      <c r="O69" s="360"/>
    </row>
    <row r="70" spans="1:15" ht="15" customHeight="1">
      <c r="A70" s="338" t="s">
        <v>138</v>
      </c>
      <c r="B70" s="339" t="s">
        <v>1465</v>
      </c>
      <c r="C70" s="467" t="s">
        <v>370</v>
      </c>
      <c r="D70" s="446">
        <v>1241.2</v>
      </c>
      <c r="E70" s="335"/>
      <c r="F70" s="355" t="s">
        <v>137</v>
      </c>
      <c r="G70" s="356"/>
      <c r="H70" s="335"/>
      <c r="I70" s="357"/>
      <c r="K70" s="357"/>
      <c r="L70" s="358"/>
      <c r="M70" s="359"/>
      <c r="N70" s="360"/>
      <c r="O70" s="360"/>
    </row>
    <row r="71" spans="1:15" ht="15" customHeight="1">
      <c r="A71" s="338" t="s">
        <v>138</v>
      </c>
      <c r="B71" s="339" t="s">
        <v>1466</v>
      </c>
      <c r="C71" s="467" t="s">
        <v>370</v>
      </c>
      <c r="D71" s="446">
        <v>1241.2</v>
      </c>
      <c r="E71" s="335"/>
      <c r="F71" s="355" t="s">
        <v>137</v>
      </c>
      <c r="G71" s="356"/>
      <c r="H71" s="335"/>
      <c r="I71" s="357"/>
      <c r="K71" s="357"/>
      <c r="L71" s="358"/>
      <c r="M71" s="359"/>
      <c r="N71" s="360"/>
      <c r="O71" s="360"/>
    </row>
    <row r="72" spans="1:15" ht="15" customHeight="1">
      <c r="A72" s="338" t="s">
        <v>138</v>
      </c>
      <c r="B72" s="339" t="s">
        <v>1470</v>
      </c>
      <c r="C72" s="467" t="s">
        <v>370</v>
      </c>
      <c r="D72" s="446">
        <v>1241.2</v>
      </c>
      <c r="E72" s="335"/>
      <c r="F72" s="355" t="s">
        <v>137</v>
      </c>
      <c r="G72" s="356"/>
      <c r="H72" s="335"/>
      <c r="I72" s="357"/>
      <c r="K72" s="357"/>
      <c r="L72" s="358"/>
      <c r="M72" s="359"/>
      <c r="N72" s="360"/>
      <c r="O72" s="360"/>
    </row>
    <row r="73" spans="1:15" ht="15" customHeight="1" thickBot="1">
      <c r="A73" s="387" t="s">
        <v>138</v>
      </c>
      <c r="B73" s="362" t="s">
        <v>1503</v>
      </c>
      <c r="C73" s="470" t="s">
        <v>370</v>
      </c>
      <c r="D73" s="461">
        <v>1241.2</v>
      </c>
      <c r="E73" s="364"/>
      <c r="F73" s="365" t="s">
        <v>137</v>
      </c>
      <c r="G73" s="366"/>
      <c r="H73" s="364"/>
      <c r="I73" s="367"/>
      <c r="J73" s="388"/>
      <c r="K73" s="367"/>
      <c r="L73" s="368"/>
      <c r="M73" s="369"/>
      <c r="N73" s="370"/>
      <c r="O73" s="360"/>
    </row>
    <row r="74" spans="1:15" ht="15" customHeight="1">
      <c r="A74" s="338" t="s">
        <v>138</v>
      </c>
      <c r="B74" s="339" t="s">
        <v>1504</v>
      </c>
      <c r="C74" s="467" t="s">
        <v>134</v>
      </c>
      <c r="D74" s="446">
        <v>1241.2</v>
      </c>
      <c r="E74" s="335"/>
      <c r="F74" s="355" t="s">
        <v>137</v>
      </c>
      <c r="G74" s="356"/>
      <c r="H74" s="335"/>
      <c r="I74" s="357"/>
      <c r="K74" s="357"/>
      <c r="L74" s="358"/>
      <c r="M74" s="359"/>
      <c r="N74" s="360"/>
      <c r="O74" s="360"/>
    </row>
    <row r="75" spans="1:15" ht="15" customHeight="1">
      <c r="A75" s="338" t="s">
        <v>138</v>
      </c>
      <c r="B75" s="339" t="s">
        <v>1480</v>
      </c>
      <c r="C75" s="467" t="s">
        <v>134</v>
      </c>
      <c r="D75" s="446">
        <v>1241.2</v>
      </c>
      <c r="E75" s="335"/>
      <c r="F75" s="355" t="s">
        <v>137</v>
      </c>
      <c r="G75" s="356"/>
      <c r="H75" s="335"/>
      <c r="I75" s="357"/>
      <c r="K75" s="357"/>
      <c r="L75" s="358"/>
      <c r="M75" s="359"/>
      <c r="N75" s="360"/>
      <c r="O75" s="360"/>
    </row>
    <row r="76" spans="1:15" ht="15" customHeight="1">
      <c r="A76" s="338" t="s">
        <v>138</v>
      </c>
      <c r="B76" s="396" t="s">
        <v>1350</v>
      </c>
      <c r="C76" s="467" t="s">
        <v>134</v>
      </c>
      <c r="D76" s="399">
        <v>-5849.88</v>
      </c>
      <c r="E76" s="335" t="s">
        <v>137</v>
      </c>
      <c r="F76" s="355" t="s">
        <v>190</v>
      </c>
      <c r="G76" s="356"/>
      <c r="H76" s="335"/>
      <c r="I76" s="357"/>
      <c r="K76" s="357"/>
      <c r="L76" s="358"/>
      <c r="M76" s="359"/>
      <c r="N76" s="360"/>
      <c r="O76" s="360"/>
    </row>
    <row r="77" spans="1:15" ht="15" customHeight="1">
      <c r="A77" s="338" t="s">
        <v>138</v>
      </c>
      <c r="B77" s="396" t="s">
        <v>1008</v>
      </c>
      <c r="C77" s="467" t="s">
        <v>134</v>
      </c>
      <c r="D77" s="399">
        <v>-5849.88</v>
      </c>
      <c r="E77" s="335" t="s">
        <v>140</v>
      </c>
      <c r="F77" s="355" t="s">
        <v>190</v>
      </c>
      <c r="G77" s="356"/>
      <c r="H77" s="335"/>
      <c r="I77" s="357"/>
      <c r="K77" s="357"/>
      <c r="L77" s="358"/>
      <c r="M77" s="359"/>
      <c r="N77" s="360"/>
      <c r="O77" s="360"/>
    </row>
    <row r="78" spans="1:15" ht="15" customHeight="1">
      <c r="A78" s="338" t="s">
        <v>138</v>
      </c>
      <c r="B78" s="339" t="s">
        <v>1172</v>
      </c>
      <c r="C78" s="467" t="s">
        <v>134</v>
      </c>
      <c r="D78" s="399">
        <v>-6750.04</v>
      </c>
      <c r="E78" s="335" t="s">
        <v>221</v>
      </c>
      <c r="F78" s="355" t="s">
        <v>190</v>
      </c>
      <c r="G78" s="356"/>
      <c r="H78" s="335"/>
      <c r="I78" s="357"/>
      <c r="K78" s="357"/>
      <c r="L78" s="358"/>
      <c r="M78" s="359"/>
      <c r="N78" s="360"/>
      <c r="O78" s="360"/>
    </row>
    <row r="79" spans="1:15" ht="15" customHeight="1">
      <c r="A79" s="338" t="s">
        <v>138</v>
      </c>
      <c r="B79" s="339" t="s">
        <v>865</v>
      </c>
      <c r="C79" s="467" t="s">
        <v>134</v>
      </c>
      <c r="D79" s="399">
        <v>-5849.88</v>
      </c>
      <c r="E79" s="335"/>
      <c r="F79" s="355" t="s">
        <v>190</v>
      </c>
      <c r="G79" s="356"/>
      <c r="H79" s="335"/>
      <c r="I79" s="357"/>
      <c r="K79" s="357"/>
      <c r="L79" s="358"/>
      <c r="M79" s="359"/>
      <c r="N79" s="360"/>
      <c r="O79" s="360"/>
    </row>
    <row r="80" spans="1:15" ht="15" customHeight="1">
      <c r="A80" s="338" t="s">
        <v>138</v>
      </c>
      <c r="B80" s="396" t="s">
        <v>1008</v>
      </c>
      <c r="C80" s="467" t="s">
        <v>134</v>
      </c>
      <c r="D80" s="353">
        <v>5849.88</v>
      </c>
      <c r="E80" s="335" t="s">
        <v>140</v>
      </c>
      <c r="F80" s="355" t="s">
        <v>190</v>
      </c>
      <c r="G80" s="356"/>
      <c r="H80" s="335"/>
      <c r="I80" s="357"/>
      <c r="K80" s="357"/>
      <c r="L80" s="358"/>
      <c r="M80" s="359"/>
      <c r="N80" s="360"/>
      <c r="O80" s="360"/>
    </row>
    <row r="81" spans="1:15" ht="15" customHeight="1">
      <c r="A81" s="338" t="s">
        <v>138</v>
      </c>
      <c r="B81" s="396" t="s">
        <v>1350</v>
      </c>
      <c r="C81" s="467" t="s">
        <v>134</v>
      </c>
      <c r="D81" s="353">
        <v>5849.88</v>
      </c>
      <c r="E81" s="335" t="s">
        <v>137</v>
      </c>
      <c r="F81" s="355" t="s">
        <v>190</v>
      </c>
      <c r="G81" s="356"/>
      <c r="H81" s="335"/>
      <c r="I81" s="357"/>
      <c r="K81" s="357"/>
      <c r="L81" s="358"/>
      <c r="M81" s="359"/>
      <c r="N81" s="360"/>
      <c r="O81" s="360"/>
    </row>
    <row r="82" spans="1:15" ht="15" customHeight="1">
      <c r="A82" s="338" t="s">
        <v>138</v>
      </c>
      <c r="B82" s="398" t="s">
        <v>1484</v>
      </c>
      <c r="C82" s="467" t="s">
        <v>134</v>
      </c>
      <c r="D82" s="353">
        <v>5849.88</v>
      </c>
      <c r="E82" s="335"/>
      <c r="F82" s="355" t="s">
        <v>190</v>
      </c>
      <c r="G82" s="356"/>
      <c r="H82" s="335"/>
      <c r="I82" s="357"/>
      <c r="K82" s="357"/>
      <c r="L82" s="358"/>
      <c r="M82" s="359"/>
      <c r="N82" s="360"/>
      <c r="O82" s="360"/>
    </row>
    <row r="83" spans="1:15" ht="15" customHeight="1">
      <c r="A83" s="338" t="s">
        <v>138</v>
      </c>
      <c r="B83" s="398" t="s">
        <v>1008</v>
      </c>
      <c r="C83" s="467" t="s">
        <v>134</v>
      </c>
      <c r="D83" s="353">
        <v>5849.88</v>
      </c>
      <c r="E83" s="335" t="s">
        <v>140</v>
      </c>
      <c r="F83" s="355" t="s">
        <v>190</v>
      </c>
      <c r="G83" s="356"/>
      <c r="H83" s="335"/>
      <c r="I83" s="357"/>
      <c r="K83" s="357"/>
      <c r="L83" s="358"/>
      <c r="M83" s="359"/>
      <c r="N83" s="360"/>
      <c r="O83" s="360"/>
    </row>
    <row r="84" spans="1:15" ht="15" customHeight="1" thickBot="1">
      <c r="A84" s="387" t="s">
        <v>138</v>
      </c>
      <c r="B84" s="362" t="s">
        <v>1172</v>
      </c>
      <c r="C84" s="470" t="s">
        <v>134</v>
      </c>
      <c r="D84" s="363">
        <v>5849.88</v>
      </c>
      <c r="E84" s="364" t="s">
        <v>221</v>
      </c>
      <c r="F84" s="365" t="s">
        <v>190</v>
      </c>
      <c r="G84" s="366"/>
      <c r="H84" s="364"/>
      <c r="I84" s="367"/>
      <c r="J84" s="388"/>
      <c r="K84" s="367"/>
      <c r="L84" s="368"/>
      <c r="M84" s="369"/>
      <c r="N84" s="370"/>
      <c r="O84" s="360"/>
    </row>
    <row r="85" spans="1:15" ht="15" customHeight="1">
      <c r="A85" s="338" t="s">
        <v>138</v>
      </c>
      <c r="B85" s="339" t="s">
        <v>1446</v>
      </c>
      <c r="C85" s="467" t="s">
        <v>141</v>
      </c>
      <c r="D85" s="446">
        <v>1241.2</v>
      </c>
      <c r="E85" s="335"/>
      <c r="F85" s="355" t="s">
        <v>137</v>
      </c>
      <c r="G85" s="356"/>
      <c r="H85" s="335"/>
      <c r="I85" s="357"/>
      <c r="K85" s="357"/>
      <c r="L85" s="358"/>
      <c r="M85" s="359"/>
      <c r="N85" s="360"/>
      <c r="O85" s="360"/>
    </row>
    <row r="86" spans="1:15" ht="15" customHeight="1">
      <c r="A86" s="338" t="s">
        <v>138</v>
      </c>
      <c r="B86" s="339" t="s">
        <v>1448</v>
      </c>
      <c r="C86" s="467" t="s">
        <v>141</v>
      </c>
      <c r="D86" s="446">
        <v>1241.2</v>
      </c>
      <c r="E86" s="335"/>
      <c r="F86" s="355" t="s">
        <v>137</v>
      </c>
      <c r="G86" s="356"/>
      <c r="H86" s="335"/>
      <c r="I86" s="357"/>
      <c r="K86" s="357"/>
      <c r="L86" s="358"/>
      <c r="M86" s="359"/>
      <c r="N86" s="360"/>
      <c r="O86" s="360"/>
    </row>
    <row r="87" spans="1:15" ht="15" customHeight="1">
      <c r="A87" s="338" t="s">
        <v>138</v>
      </c>
      <c r="B87" s="339" t="s">
        <v>1450</v>
      </c>
      <c r="C87" s="467" t="s">
        <v>141</v>
      </c>
      <c r="D87" s="446">
        <v>1241.2</v>
      </c>
      <c r="E87" s="335"/>
      <c r="F87" s="355" t="s">
        <v>137</v>
      </c>
      <c r="G87" s="356"/>
      <c r="H87" s="335"/>
      <c r="I87" s="357"/>
      <c r="K87" s="357"/>
      <c r="L87" s="358"/>
      <c r="M87" s="359"/>
      <c r="N87" s="360"/>
      <c r="O87" s="360"/>
    </row>
    <row r="88" spans="1:15" ht="15" customHeight="1">
      <c r="A88" s="338" t="s">
        <v>138</v>
      </c>
      <c r="B88" s="339" t="s">
        <v>1454</v>
      </c>
      <c r="C88" s="467" t="s">
        <v>141</v>
      </c>
      <c r="D88" s="446">
        <v>1241.2</v>
      </c>
      <c r="E88" s="335"/>
      <c r="F88" s="355" t="s">
        <v>137</v>
      </c>
      <c r="G88" s="356"/>
      <c r="H88" s="335"/>
      <c r="I88" s="357"/>
      <c r="K88" s="357"/>
      <c r="L88" s="358"/>
      <c r="M88" s="359"/>
      <c r="N88" s="360"/>
      <c r="O88" s="360"/>
    </row>
    <row r="89" spans="1:15" ht="15" customHeight="1">
      <c r="A89" s="338" t="s">
        <v>138</v>
      </c>
      <c r="B89" s="339" t="s">
        <v>1456</v>
      </c>
      <c r="C89" s="467" t="s">
        <v>141</v>
      </c>
      <c r="D89" s="446">
        <v>1241.2</v>
      </c>
      <c r="E89" s="335"/>
      <c r="F89" s="355" t="s">
        <v>137</v>
      </c>
      <c r="G89" s="356"/>
      <c r="H89" s="335"/>
      <c r="I89" s="357"/>
      <c r="K89" s="357"/>
      <c r="L89" s="358"/>
      <c r="M89" s="359"/>
      <c r="N89" s="360"/>
      <c r="O89" s="360"/>
    </row>
    <row r="90" spans="1:15" ht="15" customHeight="1">
      <c r="A90" s="338" t="s">
        <v>138</v>
      </c>
      <c r="B90" s="339" t="s">
        <v>1457</v>
      </c>
      <c r="C90" s="467" t="s">
        <v>141</v>
      </c>
      <c r="D90" s="446">
        <v>1241.2</v>
      </c>
      <c r="E90" s="335"/>
      <c r="F90" s="355" t="s">
        <v>137</v>
      </c>
      <c r="G90" s="356"/>
      <c r="H90" s="335"/>
      <c r="I90" s="357"/>
      <c r="K90" s="357"/>
      <c r="L90" s="358"/>
      <c r="M90" s="359"/>
      <c r="N90" s="360"/>
      <c r="O90" s="360"/>
    </row>
    <row r="91" spans="1:15" ht="15" customHeight="1">
      <c r="A91" s="338" t="s">
        <v>138</v>
      </c>
      <c r="B91" s="396" t="s">
        <v>580</v>
      </c>
      <c r="C91" s="467" t="s">
        <v>141</v>
      </c>
      <c r="D91" s="399">
        <v>-6299.96</v>
      </c>
      <c r="E91" s="335" t="s">
        <v>139</v>
      </c>
      <c r="F91" s="355" t="s">
        <v>190</v>
      </c>
      <c r="G91" s="356"/>
      <c r="H91" s="335"/>
      <c r="I91" s="357"/>
      <c r="K91" s="357"/>
      <c r="L91" s="358"/>
      <c r="M91" s="359"/>
      <c r="N91" s="360"/>
      <c r="O91" s="360"/>
    </row>
    <row r="92" spans="1:15" ht="15" customHeight="1">
      <c r="A92" s="338" t="s">
        <v>138</v>
      </c>
      <c r="B92" s="339" t="s">
        <v>1351</v>
      </c>
      <c r="C92" s="467" t="s">
        <v>141</v>
      </c>
      <c r="D92" s="399">
        <v>-6299.96</v>
      </c>
      <c r="E92" s="335"/>
      <c r="F92" s="355" t="s">
        <v>190</v>
      </c>
      <c r="G92" s="356"/>
      <c r="H92" s="335"/>
      <c r="I92" s="357"/>
      <c r="K92" s="357"/>
      <c r="L92" s="358"/>
      <c r="M92" s="359"/>
      <c r="N92" s="360"/>
      <c r="O92" s="360"/>
    </row>
    <row r="93" spans="1:15" ht="15" customHeight="1">
      <c r="A93" s="338" t="s">
        <v>138</v>
      </c>
      <c r="B93" s="339" t="s">
        <v>310</v>
      </c>
      <c r="C93" s="467" t="s">
        <v>141</v>
      </c>
      <c r="D93" s="399">
        <v>-8100.28</v>
      </c>
      <c r="E93" s="335"/>
      <c r="F93" s="355" t="s">
        <v>190</v>
      </c>
      <c r="G93" s="356"/>
      <c r="H93" s="335"/>
      <c r="I93" s="357"/>
      <c r="K93" s="357"/>
      <c r="L93" s="358"/>
      <c r="M93" s="359"/>
      <c r="N93" s="360"/>
      <c r="O93" s="360"/>
    </row>
    <row r="94" spans="1:15" ht="15" customHeight="1">
      <c r="A94" s="338" t="s">
        <v>138</v>
      </c>
      <c r="B94" s="396" t="s">
        <v>761</v>
      </c>
      <c r="C94" s="467" t="s">
        <v>141</v>
      </c>
      <c r="D94" s="399">
        <v>-6299.96</v>
      </c>
      <c r="E94" s="335" t="s">
        <v>143</v>
      </c>
      <c r="F94" s="355" t="s">
        <v>190</v>
      </c>
      <c r="G94" s="356"/>
      <c r="H94" s="335"/>
      <c r="I94" s="357"/>
      <c r="K94" s="357"/>
      <c r="L94" s="358"/>
      <c r="M94" s="359"/>
      <c r="N94" s="360"/>
      <c r="O94" s="360"/>
    </row>
    <row r="95" spans="1:15" ht="15" customHeight="1">
      <c r="A95" s="338" t="s">
        <v>138</v>
      </c>
      <c r="B95" s="396" t="s">
        <v>715</v>
      </c>
      <c r="C95" s="467" t="s">
        <v>141</v>
      </c>
      <c r="D95" s="399">
        <v>-6299.96</v>
      </c>
      <c r="E95" s="335" t="s">
        <v>144</v>
      </c>
      <c r="F95" s="355" t="s">
        <v>190</v>
      </c>
      <c r="G95" s="356"/>
      <c r="H95" s="335"/>
      <c r="I95" s="357"/>
      <c r="K95" s="357"/>
      <c r="L95" s="358"/>
      <c r="M95" s="359"/>
      <c r="N95" s="360"/>
      <c r="O95" s="360"/>
    </row>
    <row r="96" spans="1:15" ht="15" customHeight="1">
      <c r="A96" s="338" t="s">
        <v>138</v>
      </c>
      <c r="B96" s="396" t="s">
        <v>838</v>
      </c>
      <c r="C96" s="467" t="s">
        <v>141</v>
      </c>
      <c r="D96" s="399">
        <v>-6299.96</v>
      </c>
      <c r="E96" s="335" t="s">
        <v>219</v>
      </c>
      <c r="F96" s="355" t="s">
        <v>190</v>
      </c>
      <c r="G96" s="356"/>
      <c r="H96" s="335"/>
      <c r="I96" s="357"/>
      <c r="K96" s="357"/>
      <c r="L96" s="358"/>
      <c r="M96" s="359"/>
      <c r="N96" s="360"/>
      <c r="O96" s="360"/>
    </row>
    <row r="97" spans="1:15" ht="15" customHeight="1">
      <c r="A97" s="338" t="s">
        <v>138</v>
      </c>
      <c r="B97" s="396" t="s">
        <v>1160</v>
      </c>
      <c r="C97" s="467" t="s">
        <v>141</v>
      </c>
      <c r="D97" s="399">
        <v>-6299.96</v>
      </c>
      <c r="E97" s="335" t="s">
        <v>1442</v>
      </c>
      <c r="F97" s="355" t="s">
        <v>190</v>
      </c>
      <c r="G97" s="356"/>
      <c r="H97" s="335"/>
      <c r="I97" s="357"/>
      <c r="K97" s="357"/>
      <c r="L97" s="358"/>
      <c r="M97" s="359"/>
      <c r="N97" s="360"/>
      <c r="O97" s="360"/>
    </row>
    <row r="98" spans="1:15" ht="15" customHeight="1">
      <c r="A98" s="338" t="s">
        <v>138</v>
      </c>
      <c r="B98" s="396" t="s">
        <v>302</v>
      </c>
      <c r="C98" s="467" t="s">
        <v>141</v>
      </c>
      <c r="D98" s="399">
        <v>-6299.96</v>
      </c>
      <c r="E98" s="335" t="s">
        <v>222</v>
      </c>
      <c r="F98" s="355" t="s">
        <v>190</v>
      </c>
      <c r="G98" s="356"/>
      <c r="H98" s="335"/>
      <c r="I98" s="357"/>
      <c r="K98" s="357"/>
      <c r="L98" s="358"/>
      <c r="M98" s="359"/>
      <c r="N98" s="360"/>
      <c r="O98" s="360"/>
    </row>
    <row r="99" spans="1:15" ht="15" customHeight="1">
      <c r="A99" s="338" t="s">
        <v>138</v>
      </c>
      <c r="B99" s="396" t="s">
        <v>1445</v>
      </c>
      <c r="C99" s="467" t="s">
        <v>141</v>
      </c>
      <c r="D99" s="399">
        <v>-6299.96</v>
      </c>
      <c r="E99" s="335" t="s">
        <v>190</v>
      </c>
      <c r="F99" s="355" t="s">
        <v>190</v>
      </c>
      <c r="G99" s="356"/>
      <c r="H99" s="335"/>
      <c r="I99" s="357"/>
      <c r="K99" s="357"/>
      <c r="L99" s="358"/>
      <c r="M99" s="359"/>
      <c r="N99" s="360"/>
      <c r="O99" s="360"/>
    </row>
    <row r="100" spans="1:15" ht="15" customHeight="1">
      <c r="A100" s="338" t="s">
        <v>138</v>
      </c>
      <c r="B100" s="396" t="s">
        <v>1329</v>
      </c>
      <c r="C100" s="467" t="s">
        <v>141</v>
      </c>
      <c r="D100" s="399">
        <v>-6299.96</v>
      </c>
      <c r="E100" s="335" t="s">
        <v>1443</v>
      </c>
      <c r="F100" s="355" t="s">
        <v>190</v>
      </c>
      <c r="G100" s="356"/>
      <c r="H100" s="335"/>
      <c r="I100" s="357"/>
      <c r="K100" s="357"/>
      <c r="L100" s="358"/>
      <c r="M100" s="359"/>
      <c r="N100" s="360"/>
      <c r="O100" s="360"/>
    </row>
    <row r="101" spans="1:15" ht="15" customHeight="1">
      <c r="A101" s="338" t="s">
        <v>138</v>
      </c>
      <c r="B101" s="339" t="s">
        <v>318</v>
      </c>
      <c r="C101" s="467" t="s">
        <v>141</v>
      </c>
      <c r="D101" s="399">
        <v>-6299.96</v>
      </c>
      <c r="E101" s="335"/>
      <c r="F101" s="355" t="s">
        <v>190</v>
      </c>
      <c r="G101" s="356"/>
      <c r="H101" s="335"/>
      <c r="I101" s="357"/>
      <c r="K101" s="357"/>
      <c r="L101" s="358"/>
      <c r="M101" s="359"/>
      <c r="N101" s="360"/>
      <c r="O101" s="360"/>
    </row>
    <row r="102" spans="1:15" ht="15" customHeight="1">
      <c r="A102" s="338" t="s">
        <v>138</v>
      </c>
      <c r="B102" s="398" t="s">
        <v>842</v>
      </c>
      <c r="C102" s="467" t="s">
        <v>141</v>
      </c>
      <c r="D102" s="353">
        <v>6299.96</v>
      </c>
      <c r="E102" s="335"/>
      <c r="F102" s="355" t="s">
        <v>190</v>
      </c>
      <c r="G102" s="356"/>
      <c r="H102" s="335"/>
      <c r="I102" s="357"/>
      <c r="K102" s="357"/>
      <c r="L102" s="358"/>
      <c r="M102" s="359"/>
      <c r="N102" s="360"/>
      <c r="O102" s="360"/>
    </row>
    <row r="103" spans="1:15" ht="15" customHeight="1">
      <c r="A103" s="338" t="s">
        <v>138</v>
      </c>
      <c r="B103" s="396" t="s">
        <v>761</v>
      </c>
      <c r="C103" s="467" t="s">
        <v>141</v>
      </c>
      <c r="D103" s="353">
        <v>6299.96</v>
      </c>
      <c r="E103" s="335" t="s">
        <v>143</v>
      </c>
      <c r="F103" s="355" t="s">
        <v>190</v>
      </c>
      <c r="G103" s="356"/>
      <c r="H103" s="335"/>
      <c r="I103" s="357"/>
      <c r="K103" s="357"/>
      <c r="L103" s="358"/>
      <c r="M103" s="359"/>
      <c r="N103" s="360"/>
      <c r="O103" s="360"/>
    </row>
    <row r="104" spans="1:15" ht="15" customHeight="1">
      <c r="A104" s="338" t="s">
        <v>138</v>
      </c>
      <c r="B104" s="339" t="s">
        <v>849</v>
      </c>
      <c r="C104" s="467" t="s">
        <v>141</v>
      </c>
      <c r="D104" s="353">
        <v>6299.96</v>
      </c>
      <c r="E104" s="335"/>
      <c r="F104" s="355" t="s">
        <v>190</v>
      </c>
      <c r="G104" s="356"/>
      <c r="H104" s="335"/>
      <c r="I104" s="357"/>
      <c r="K104" s="357"/>
      <c r="L104" s="358"/>
      <c r="M104" s="359"/>
      <c r="N104" s="360"/>
      <c r="O104" s="360"/>
    </row>
    <row r="105" spans="1:15" ht="15" customHeight="1">
      <c r="A105" s="338" t="s">
        <v>138</v>
      </c>
      <c r="B105" s="339" t="s">
        <v>1485</v>
      </c>
      <c r="C105" s="467" t="s">
        <v>141</v>
      </c>
      <c r="D105" s="353">
        <v>6299.96</v>
      </c>
      <c r="E105" s="335"/>
      <c r="F105" s="355" t="s">
        <v>190</v>
      </c>
      <c r="G105" s="356"/>
      <c r="H105" s="335"/>
      <c r="I105" s="357"/>
      <c r="K105" s="357"/>
      <c r="L105" s="358"/>
      <c r="M105" s="359"/>
      <c r="N105" s="360"/>
      <c r="O105" s="360"/>
    </row>
    <row r="106" spans="1:15" ht="15" customHeight="1">
      <c r="A106" s="338" t="s">
        <v>138</v>
      </c>
      <c r="B106" s="396" t="s">
        <v>580</v>
      </c>
      <c r="C106" s="467" t="s">
        <v>141</v>
      </c>
      <c r="D106" s="353">
        <v>6299.96</v>
      </c>
      <c r="E106" s="335" t="s">
        <v>139</v>
      </c>
      <c r="F106" s="355" t="s">
        <v>190</v>
      </c>
      <c r="G106" s="356"/>
      <c r="H106" s="335"/>
      <c r="I106" s="357"/>
      <c r="K106" s="357"/>
      <c r="L106" s="358"/>
      <c r="M106" s="359"/>
      <c r="N106" s="360"/>
      <c r="O106" s="360"/>
    </row>
    <row r="107" spans="1:15" ht="15" customHeight="1">
      <c r="A107" s="338" t="s">
        <v>138</v>
      </c>
      <c r="B107" s="398" t="s">
        <v>864</v>
      </c>
      <c r="C107" s="467" t="s">
        <v>141</v>
      </c>
      <c r="D107" s="353">
        <v>6299.96</v>
      </c>
      <c r="E107" s="335"/>
      <c r="F107" s="355" t="s">
        <v>190</v>
      </c>
      <c r="G107" s="356"/>
      <c r="H107" s="335"/>
      <c r="I107" s="357"/>
      <c r="K107" s="357"/>
      <c r="L107" s="358"/>
      <c r="M107" s="359"/>
      <c r="N107" s="360"/>
      <c r="O107" s="360"/>
    </row>
    <row r="108" spans="1:15" ht="15" customHeight="1">
      <c r="A108" s="338" t="s">
        <v>138</v>
      </c>
      <c r="B108" s="339" t="s">
        <v>851</v>
      </c>
      <c r="C108" s="467" t="s">
        <v>141</v>
      </c>
      <c r="D108" s="353">
        <v>6299.96</v>
      </c>
      <c r="E108" s="335"/>
      <c r="F108" s="355" t="s">
        <v>190</v>
      </c>
      <c r="G108" s="356"/>
      <c r="H108" s="335"/>
      <c r="I108" s="357"/>
      <c r="K108" s="357"/>
      <c r="L108" s="358"/>
      <c r="M108" s="359"/>
      <c r="N108" s="360"/>
      <c r="O108" s="360"/>
    </row>
    <row r="109" spans="1:15" ht="15" customHeight="1">
      <c r="A109" s="338" t="s">
        <v>138</v>
      </c>
      <c r="B109" s="396" t="s">
        <v>302</v>
      </c>
      <c r="C109" s="467" t="s">
        <v>141</v>
      </c>
      <c r="D109" s="353">
        <v>6299.96</v>
      </c>
      <c r="E109" s="335" t="s">
        <v>222</v>
      </c>
      <c r="F109" s="355" t="s">
        <v>190</v>
      </c>
      <c r="G109" s="356"/>
      <c r="H109" s="335"/>
      <c r="I109" s="357"/>
      <c r="K109" s="357"/>
      <c r="L109" s="358"/>
      <c r="M109" s="359"/>
      <c r="N109" s="360"/>
      <c r="O109" s="360"/>
    </row>
    <row r="110" spans="1:15" ht="15" customHeight="1">
      <c r="A110" s="338" t="s">
        <v>138</v>
      </c>
      <c r="B110" s="398" t="s">
        <v>579</v>
      </c>
      <c r="C110" s="467" t="s">
        <v>141</v>
      </c>
      <c r="D110" s="353">
        <v>6299.96</v>
      </c>
      <c r="E110" s="335"/>
      <c r="F110" s="355" t="s">
        <v>190</v>
      </c>
      <c r="G110" s="356"/>
      <c r="H110" s="335"/>
      <c r="I110" s="357"/>
      <c r="K110" s="357"/>
      <c r="L110" s="358"/>
      <c r="M110" s="359"/>
      <c r="N110" s="360"/>
      <c r="O110" s="360"/>
    </row>
    <row r="111" spans="1:15" ht="15" customHeight="1">
      <c r="A111" s="338" t="s">
        <v>138</v>
      </c>
      <c r="B111" s="339" t="s">
        <v>1486</v>
      </c>
      <c r="C111" s="467" t="s">
        <v>141</v>
      </c>
      <c r="D111" s="353">
        <v>6299.96</v>
      </c>
      <c r="E111" s="335"/>
      <c r="F111" s="355" t="s">
        <v>190</v>
      </c>
      <c r="G111" s="356"/>
      <c r="H111" s="335"/>
      <c r="I111" s="357"/>
      <c r="K111" s="357"/>
      <c r="L111" s="358"/>
      <c r="M111" s="359"/>
      <c r="N111" s="360"/>
      <c r="O111" s="360"/>
    </row>
    <row r="112" spans="1:15" ht="15" customHeight="1">
      <c r="A112" s="338" t="s">
        <v>138</v>
      </c>
      <c r="B112" s="339" t="s">
        <v>853</v>
      </c>
      <c r="C112" s="467" t="s">
        <v>141</v>
      </c>
      <c r="D112" s="353">
        <v>6299.96</v>
      </c>
      <c r="E112" s="335"/>
      <c r="F112" s="355" t="s">
        <v>190</v>
      </c>
      <c r="G112" s="356"/>
      <c r="H112" s="335"/>
      <c r="I112" s="357"/>
      <c r="K112" s="357"/>
      <c r="L112" s="358"/>
      <c r="M112" s="359"/>
      <c r="N112" s="360"/>
      <c r="O112" s="360"/>
    </row>
    <row r="113" spans="1:15" ht="15" customHeight="1">
      <c r="A113" s="338" t="s">
        <v>138</v>
      </c>
      <c r="B113" s="396" t="s">
        <v>1160</v>
      </c>
      <c r="C113" s="467" t="s">
        <v>141</v>
      </c>
      <c r="D113" s="353">
        <v>6299.96</v>
      </c>
      <c r="E113" s="335" t="s">
        <v>1442</v>
      </c>
      <c r="F113" s="355" t="s">
        <v>190</v>
      </c>
      <c r="G113" s="356"/>
      <c r="H113" s="335"/>
      <c r="I113" s="357"/>
      <c r="K113" s="357"/>
      <c r="L113" s="358"/>
      <c r="M113" s="359"/>
      <c r="N113" s="360"/>
      <c r="O113" s="360"/>
    </row>
    <row r="114" spans="1:15" ht="15" customHeight="1">
      <c r="A114" s="338" t="s">
        <v>138</v>
      </c>
      <c r="B114" s="396" t="s">
        <v>1445</v>
      </c>
      <c r="C114" s="467" t="s">
        <v>141</v>
      </c>
      <c r="D114" s="353">
        <v>6299.96</v>
      </c>
      <c r="E114" s="335" t="s">
        <v>190</v>
      </c>
      <c r="F114" s="355" t="s">
        <v>190</v>
      </c>
      <c r="G114" s="356"/>
      <c r="H114" s="335"/>
      <c r="I114" s="357"/>
      <c r="K114" s="357"/>
      <c r="L114" s="358"/>
      <c r="M114" s="359"/>
      <c r="N114" s="360"/>
      <c r="O114" s="360"/>
    </row>
    <row r="115" spans="1:15" ht="15" customHeight="1">
      <c r="A115" s="338" t="s">
        <v>138</v>
      </c>
      <c r="B115" s="339" t="s">
        <v>316</v>
      </c>
      <c r="C115" s="467" t="s">
        <v>141</v>
      </c>
      <c r="D115" s="353">
        <v>6299.96</v>
      </c>
      <c r="E115" s="335"/>
      <c r="F115" s="355" t="s">
        <v>190</v>
      </c>
      <c r="G115" s="356"/>
      <c r="H115" s="335"/>
      <c r="I115" s="357"/>
      <c r="K115" s="357"/>
      <c r="L115" s="358"/>
      <c r="M115" s="359"/>
      <c r="N115" s="360"/>
      <c r="O115" s="360"/>
    </row>
    <row r="116" spans="1:15" ht="15" customHeight="1">
      <c r="A116" s="338" t="s">
        <v>138</v>
      </c>
      <c r="B116" s="396" t="s">
        <v>1329</v>
      </c>
      <c r="C116" s="467" t="s">
        <v>141</v>
      </c>
      <c r="D116" s="353">
        <v>6299.96</v>
      </c>
      <c r="E116" s="335" t="s">
        <v>1443</v>
      </c>
      <c r="F116" s="355" t="s">
        <v>190</v>
      </c>
      <c r="G116" s="356"/>
      <c r="H116" s="335"/>
      <c r="I116" s="357"/>
      <c r="K116" s="357"/>
      <c r="L116" s="358"/>
      <c r="M116" s="359"/>
      <c r="N116" s="360"/>
      <c r="O116" s="360"/>
    </row>
    <row r="117" spans="1:15" ht="15" customHeight="1">
      <c r="A117" s="338" t="s">
        <v>138</v>
      </c>
      <c r="B117" s="396" t="s">
        <v>838</v>
      </c>
      <c r="C117" s="467" t="s">
        <v>141</v>
      </c>
      <c r="D117" s="353">
        <v>6299.96</v>
      </c>
      <c r="E117" s="335" t="s">
        <v>219</v>
      </c>
      <c r="F117" s="355" t="s">
        <v>190</v>
      </c>
      <c r="G117" s="356"/>
      <c r="H117" s="335"/>
      <c r="I117" s="357"/>
      <c r="K117" s="357"/>
      <c r="L117" s="358"/>
      <c r="M117" s="359"/>
      <c r="N117" s="360"/>
      <c r="O117" s="360"/>
    </row>
    <row r="118" spans="1:15" ht="15" customHeight="1">
      <c r="A118" s="338" t="s">
        <v>138</v>
      </c>
      <c r="B118" s="396" t="s">
        <v>715</v>
      </c>
      <c r="C118" s="467" t="s">
        <v>141</v>
      </c>
      <c r="D118" s="353">
        <v>6299.96</v>
      </c>
      <c r="E118" s="335" t="s">
        <v>144</v>
      </c>
      <c r="F118" s="355" t="s">
        <v>190</v>
      </c>
      <c r="G118" s="356"/>
      <c r="H118" s="335"/>
      <c r="I118" s="357"/>
      <c r="K118" s="357"/>
      <c r="L118" s="358"/>
      <c r="M118" s="359"/>
      <c r="N118" s="360"/>
      <c r="O118" s="360"/>
    </row>
    <row r="119" spans="1:15" ht="15" customHeight="1">
      <c r="A119" s="338" t="s">
        <v>138</v>
      </c>
      <c r="B119" s="339" t="s">
        <v>1129</v>
      </c>
      <c r="C119" s="467" t="s">
        <v>141</v>
      </c>
      <c r="D119" s="382">
        <v>6299.96</v>
      </c>
      <c r="E119" s="335"/>
      <c r="F119" s="355" t="s">
        <v>190</v>
      </c>
      <c r="G119" s="356"/>
      <c r="H119" s="335"/>
      <c r="I119" s="357"/>
      <c r="K119" s="357"/>
      <c r="L119" s="358"/>
      <c r="M119" s="359"/>
      <c r="N119" s="360"/>
      <c r="O119" s="360"/>
    </row>
    <row r="120" spans="1:15" ht="15" customHeight="1" thickBot="1">
      <c r="A120" s="387" t="s">
        <v>138</v>
      </c>
      <c r="B120" s="362" t="s">
        <v>1160</v>
      </c>
      <c r="C120" s="470" t="s">
        <v>141</v>
      </c>
      <c r="D120" s="363">
        <v>6299.96</v>
      </c>
      <c r="E120" s="364" t="s">
        <v>1442</v>
      </c>
      <c r="F120" s="365" t="s">
        <v>190</v>
      </c>
      <c r="G120" s="366"/>
      <c r="H120" s="364"/>
      <c r="I120" s="367"/>
      <c r="J120" s="388"/>
      <c r="K120" s="367"/>
      <c r="L120" s="368"/>
      <c r="M120" s="369"/>
      <c r="N120" s="370"/>
      <c r="O120" s="360"/>
    </row>
    <row r="121" spans="1:15" ht="15" customHeight="1">
      <c r="A121" s="338" t="s">
        <v>138</v>
      </c>
      <c r="B121" s="396" t="s">
        <v>1180</v>
      </c>
      <c r="C121" s="467" t="s">
        <v>390</v>
      </c>
      <c r="D121" s="399">
        <v>-35999.440000000002</v>
      </c>
      <c r="E121" s="335" t="s">
        <v>142</v>
      </c>
      <c r="F121" s="355" t="s">
        <v>190</v>
      </c>
      <c r="G121" s="356"/>
      <c r="H121" s="335"/>
      <c r="I121" s="357"/>
      <c r="K121" s="357"/>
      <c r="L121" s="358"/>
      <c r="M121" s="359"/>
      <c r="N121" s="360"/>
      <c r="O121" s="360"/>
    </row>
    <row r="122" spans="1:15" ht="15" customHeight="1">
      <c r="A122" s="338" t="s">
        <v>138</v>
      </c>
      <c r="B122" s="339" t="s">
        <v>604</v>
      </c>
      <c r="C122" s="467" t="s">
        <v>390</v>
      </c>
      <c r="D122" s="399">
        <v>-36058.6</v>
      </c>
      <c r="E122" s="335"/>
      <c r="F122" s="355" t="s">
        <v>190</v>
      </c>
      <c r="G122" s="356"/>
      <c r="H122" s="335"/>
      <c r="I122" s="357"/>
      <c r="K122" s="357"/>
      <c r="L122" s="358"/>
      <c r="M122" s="359"/>
      <c r="N122" s="360"/>
      <c r="O122" s="360"/>
    </row>
    <row r="123" spans="1:15" ht="15" customHeight="1">
      <c r="A123" s="338" t="s">
        <v>138</v>
      </c>
      <c r="B123" s="398" t="s">
        <v>1494</v>
      </c>
      <c r="C123" s="467" t="s">
        <v>390</v>
      </c>
      <c r="D123" s="353">
        <v>29991.8</v>
      </c>
      <c r="E123" s="335"/>
      <c r="F123" s="355" t="s">
        <v>190</v>
      </c>
      <c r="G123" s="356"/>
      <c r="H123" s="335"/>
      <c r="I123" s="357"/>
      <c r="K123" s="357"/>
      <c r="L123" s="358"/>
      <c r="M123" s="359"/>
      <c r="N123" s="360"/>
      <c r="O123" s="360"/>
    </row>
    <row r="124" spans="1:15" ht="15" customHeight="1">
      <c r="A124" s="338" t="s">
        <v>138</v>
      </c>
      <c r="B124" s="398" t="s">
        <v>1130</v>
      </c>
      <c r="C124" s="467" t="s">
        <v>390</v>
      </c>
      <c r="D124" s="353">
        <v>35999.440000000002</v>
      </c>
      <c r="E124" s="335"/>
      <c r="F124" s="355" t="s">
        <v>190</v>
      </c>
      <c r="G124" s="356"/>
      <c r="H124" s="335"/>
      <c r="I124" s="357"/>
      <c r="K124" s="357"/>
      <c r="L124" s="358"/>
      <c r="M124" s="359"/>
      <c r="N124" s="360"/>
      <c r="O124" s="360"/>
    </row>
    <row r="125" spans="1:15" ht="15" customHeight="1">
      <c r="A125" s="338" t="s">
        <v>138</v>
      </c>
      <c r="B125" s="396" t="s">
        <v>1180</v>
      </c>
      <c r="C125" s="467" t="s">
        <v>390</v>
      </c>
      <c r="D125" s="353">
        <v>35999.440000000002</v>
      </c>
      <c r="E125" s="335" t="s">
        <v>142</v>
      </c>
      <c r="F125" s="355" t="s">
        <v>190</v>
      </c>
      <c r="G125" s="356"/>
      <c r="H125" s="335"/>
      <c r="I125" s="357"/>
      <c r="K125" s="357"/>
      <c r="L125" s="358"/>
      <c r="M125" s="359"/>
      <c r="N125" s="360"/>
      <c r="O125" s="360"/>
    </row>
    <row r="126" spans="1:15" ht="15" customHeight="1">
      <c r="A126" s="338" t="s">
        <v>138</v>
      </c>
      <c r="B126" s="339" t="s">
        <v>1495</v>
      </c>
      <c r="C126" s="467" t="s">
        <v>390</v>
      </c>
      <c r="D126" s="353">
        <v>35999.440000000002</v>
      </c>
      <c r="E126" s="335"/>
      <c r="F126" s="355" t="s">
        <v>190</v>
      </c>
      <c r="G126" s="356"/>
      <c r="H126" s="335"/>
      <c r="I126" s="357"/>
      <c r="K126" s="357"/>
      <c r="L126" s="358"/>
      <c r="M126" s="359"/>
      <c r="N126" s="360"/>
      <c r="O126" s="360"/>
    </row>
    <row r="127" spans="1:15" ht="15" customHeight="1" thickBot="1">
      <c r="A127" s="387" t="s">
        <v>138</v>
      </c>
      <c r="B127" s="401" t="s">
        <v>1147</v>
      </c>
      <c r="C127" s="470" t="s">
        <v>390</v>
      </c>
      <c r="D127" s="363">
        <v>35999.440000000002</v>
      </c>
      <c r="E127" s="364"/>
      <c r="F127" s="365" t="s">
        <v>190</v>
      </c>
      <c r="G127" s="366"/>
      <c r="H127" s="364"/>
      <c r="I127" s="367"/>
      <c r="J127" s="388"/>
      <c r="K127" s="367"/>
      <c r="L127" s="368"/>
      <c r="M127" s="369"/>
      <c r="N127" s="370"/>
      <c r="O127" s="360"/>
    </row>
    <row r="128" spans="1:15" ht="15" customHeight="1">
      <c r="A128" s="338" t="s">
        <v>138</v>
      </c>
      <c r="B128" s="339" t="s">
        <v>1449</v>
      </c>
      <c r="C128" s="467" t="s">
        <v>457</v>
      </c>
      <c r="D128" s="446">
        <v>1241.2</v>
      </c>
      <c r="E128" s="335"/>
      <c r="F128" s="355" t="s">
        <v>137</v>
      </c>
      <c r="G128" s="356"/>
      <c r="H128" s="335"/>
      <c r="I128" s="357"/>
      <c r="K128" s="357"/>
      <c r="L128" s="358"/>
      <c r="M128" s="359"/>
      <c r="N128" s="360"/>
      <c r="O128" s="360"/>
    </row>
    <row r="129" spans="1:15" ht="15" customHeight="1">
      <c r="A129" s="338" t="s">
        <v>138</v>
      </c>
      <c r="B129" s="339" t="s">
        <v>1461</v>
      </c>
      <c r="C129" s="467" t="s">
        <v>457</v>
      </c>
      <c r="D129" s="446">
        <v>1241.2</v>
      </c>
      <c r="E129" s="335"/>
      <c r="F129" s="355" t="s">
        <v>137</v>
      </c>
      <c r="G129" s="356"/>
      <c r="H129" s="335"/>
      <c r="I129" s="357"/>
      <c r="K129" s="357"/>
      <c r="L129" s="358"/>
      <c r="M129" s="359"/>
      <c r="N129" s="360"/>
      <c r="O129" s="360"/>
    </row>
    <row r="130" spans="1:15" ht="15" customHeight="1">
      <c r="A130" s="338" t="s">
        <v>138</v>
      </c>
      <c r="B130" s="339" t="s">
        <v>1468</v>
      </c>
      <c r="C130" s="467" t="s">
        <v>457</v>
      </c>
      <c r="D130" s="446">
        <v>1241.2</v>
      </c>
      <c r="E130" s="335"/>
      <c r="F130" s="355" t="s">
        <v>137</v>
      </c>
      <c r="G130" s="356"/>
      <c r="H130" s="335"/>
      <c r="I130" s="357"/>
      <c r="K130" s="357"/>
      <c r="L130" s="358"/>
      <c r="M130" s="359"/>
      <c r="N130" s="360"/>
      <c r="O130" s="360"/>
    </row>
    <row r="131" spans="1:15" ht="15" customHeight="1">
      <c r="A131" s="338" t="s">
        <v>138</v>
      </c>
      <c r="B131" s="339" t="s">
        <v>1472</v>
      </c>
      <c r="C131" s="467" t="s">
        <v>457</v>
      </c>
      <c r="D131" s="446">
        <v>1241.2</v>
      </c>
      <c r="E131" s="335"/>
      <c r="F131" s="355" t="s">
        <v>137</v>
      </c>
      <c r="G131" s="356"/>
      <c r="H131" s="335"/>
      <c r="I131" s="357"/>
      <c r="K131" s="357"/>
      <c r="L131" s="358"/>
      <c r="M131" s="359"/>
      <c r="N131" s="360"/>
      <c r="O131" s="360"/>
    </row>
    <row r="132" spans="1:15" ht="15" customHeight="1">
      <c r="A132" s="338" t="s">
        <v>138</v>
      </c>
      <c r="B132" s="339" t="s">
        <v>1474</v>
      </c>
      <c r="C132" s="467" t="s">
        <v>457</v>
      </c>
      <c r="D132" s="446">
        <v>1241.2</v>
      </c>
      <c r="E132" s="335"/>
      <c r="F132" s="355" t="s">
        <v>137</v>
      </c>
      <c r="G132" s="356"/>
      <c r="H132" s="335"/>
      <c r="I132" s="357"/>
      <c r="K132" s="357"/>
      <c r="L132" s="358"/>
      <c r="M132" s="359"/>
      <c r="N132" s="360"/>
      <c r="O132" s="360"/>
    </row>
    <row r="133" spans="1:15" ht="15" customHeight="1">
      <c r="A133" s="338" t="s">
        <v>138</v>
      </c>
      <c r="B133" s="339" t="s">
        <v>1475</v>
      </c>
      <c r="C133" s="467" t="s">
        <v>457</v>
      </c>
      <c r="D133" s="446">
        <v>1241.2</v>
      </c>
      <c r="E133" s="335"/>
      <c r="F133" s="355" t="s">
        <v>137</v>
      </c>
      <c r="G133" s="356"/>
      <c r="H133" s="335"/>
      <c r="I133" s="357"/>
      <c r="K133" s="357"/>
      <c r="L133" s="358"/>
      <c r="M133" s="359"/>
      <c r="N133" s="360"/>
      <c r="O133" s="360"/>
    </row>
    <row r="134" spans="1:15" ht="15" customHeight="1">
      <c r="A134" s="338" t="s">
        <v>138</v>
      </c>
      <c r="B134" s="339" t="s">
        <v>1477</v>
      </c>
      <c r="C134" s="467" t="s">
        <v>457</v>
      </c>
      <c r="D134" s="446">
        <v>1241.2</v>
      </c>
      <c r="E134" s="335"/>
      <c r="F134" s="355" t="s">
        <v>137</v>
      </c>
      <c r="G134" s="356"/>
      <c r="H134" s="335"/>
      <c r="I134" s="357"/>
      <c r="K134" s="357"/>
      <c r="L134" s="358"/>
      <c r="M134" s="359"/>
      <c r="N134" s="360"/>
      <c r="O134" s="360"/>
    </row>
    <row r="135" spans="1:15" ht="15" customHeight="1">
      <c r="A135" s="338" t="s">
        <v>138</v>
      </c>
      <c r="B135" s="339" t="s">
        <v>1481</v>
      </c>
      <c r="C135" s="467" t="s">
        <v>457</v>
      </c>
      <c r="D135" s="446">
        <v>1241.2</v>
      </c>
      <c r="E135" s="335"/>
      <c r="F135" s="355" t="s">
        <v>137</v>
      </c>
      <c r="G135" s="356"/>
      <c r="H135" s="335"/>
      <c r="I135" s="357"/>
      <c r="K135" s="357"/>
      <c r="L135" s="358"/>
      <c r="M135" s="359"/>
      <c r="N135" s="360"/>
      <c r="O135" s="360"/>
    </row>
    <row r="136" spans="1:15" ht="15" customHeight="1">
      <c r="A136" s="338" t="s">
        <v>138</v>
      </c>
      <c r="B136" s="398" t="s">
        <v>1487</v>
      </c>
      <c r="C136" s="467" t="s">
        <v>457</v>
      </c>
      <c r="D136" s="353">
        <v>8780.0400000000009</v>
      </c>
      <c r="E136" s="335"/>
      <c r="F136" s="355" t="s">
        <v>190</v>
      </c>
      <c r="G136" s="356"/>
      <c r="H136" s="335"/>
      <c r="I136" s="357"/>
      <c r="K136" s="357"/>
      <c r="L136" s="358"/>
      <c r="M136" s="359"/>
      <c r="N136" s="360"/>
      <c r="O136" s="360"/>
    </row>
    <row r="137" spans="1:15" ht="15" customHeight="1">
      <c r="A137" s="338" t="s">
        <v>138</v>
      </c>
      <c r="B137" s="398" t="s">
        <v>1488</v>
      </c>
      <c r="C137" s="467" t="s">
        <v>457</v>
      </c>
      <c r="D137" s="353">
        <v>8876.32</v>
      </c>
      <c r="E137" s="335"/>
      <c r="F137" s="355" t="s">
        <v>190</v>
      </c>
      <c r="G137" s="356"/>
      <c r="H137" s="335"/>
      <c r="I137" s="357"/>
      <c r="K137" s="357"/>
      <c r="L137" s="358"/>
      <c r="M137" s="359"/>
      <c r="N137" s="360"/>
      <c r="O137" s="360"/>
    </row>
    <row r="138" spans="1:15" ht="15" customHeight="1" thickBot="1">
      <c r="A138" s="387" t="s">
        <v>138</v>
      </c>
      <c r="B138" s="362" t="s">
        <v>1489</v>
      </c>
      <c r="C138" s="470" t="s">
        <v>457</v>
      </c>
      <c r="D138" s="363">
        <v>8876.32</v>
      </c>
      <c r="E138" s="364"/>
      <c r="F138" s="365" t="s">
        <v>190</v>
      </c>
      <c r="G138" s="366"/>
      <c r="H138" s="364"/>
      <c r="I138" s="367"/>
      <c r="J138" s="388"/>
      <c r="K138" s="367"/>
      <c r="L138" s="368"/>
      <c r="M138" s="369"/>
      <c r="N138" s="370"/>
      <c r="O138" s="360"/>
    </row>
    <row r="139" spans="1:15" ht="15" customHeight="1">
      <c r="A139" s="338" t="s">
        <v>138</v>
      </c>
      <c r="B139" s="323" t="s">
        <v>829</v>
      </c>
      <c r="C139" s="469">
        <v>2000271682</v>
      </c>
      <c r="D139" s="443">
        <v>-406</v>
      </c>
      <c r="E139" s="335"/>
      <c r="F139" s="355" t="s">
        <v>190</v>
      </c>
      <c r="G139" s="356"/>
      <c r="H139" s="335"/>
      <c r="I139" s="357"/>
      <c r="K139" s="357"/>
      <c r="L139" s="358"/>
      <c r="M139" s="359"/>
      <c r="N139" s="360"/>
      <c r="O139" s="360"/>
    </row>
    <row r="140" spans="1:15" ht="15" customHeight="1">
      <c r="A140" s="338" t="s">
        <v>138</v>
      </c>
      <c r="B140" s="323" t="s">
        <v>829</v>
      </c>
      <c r="C140" s="469">
        <v>2000271827</v>
      </c>
      <c r="D140" s="379">
        <v>-5440.77</v>
      </c>
      <c r="E140" s="335"/>
      <c r="F140" s="355" t="s">
        <v>190</v>
      </c>
      <c r="G140" s="356"/>
      <c r="H140" s="335"/>
      <c r="I140" s="357"/>
      <c r="K140" s="357"/>
      <c r="L140" s="358"/>
      <c r="M140" s="359"/>
      <c r="N140" s="360"/>
      <c r="O140" s="360"/>
    </row>
    <row r="141" spans="1:15" ht="15" customHeight="1">
      <c r="A141" s="338" t="s">
        <v>138</v>
      </c>
      <c r="B141" s="323" t="s">
        <v>829</v>
      </c>
      <c r="C141" s="469">
        <v>2000271828</v>
      </c>
      <c r="D141" s="443">
        <v>-809.78</v>
      </c>
      <c r="E141" s="335"/>
      <c r="F141" s="355" t="s">
        <v>190</v>
      </c>
      <c r="G141" s="356"/>
      <c r="H141" s="335"/>
      <c r="I141" s="357"/>
      <c r="K141" s="357"/>
      <c r="L141" s="358"/>
      <c r="M141" s="359"/>
      <c r="N141" s="360"/>
      <c r="O141" s="360"/>
    </row>
    <row r="142" spans="1:15" ht="15" customHeight="1">
      <c r="A142" s="338" t="s">
        <v>138</v>
      </c>
      <c r="B142" s="323" t="s">
        <v>987</v>
      </c>
      <c r="C142" s="469">
        <v>3000271675</v>
      </c>
      <c r="D142" s="379">
        <v>116000</v>
      </c>
      <c r="E142" s="335"/>
      <c r="F142" s="355" t="s">
        <v>190</v>
      </c>
      <c r="G142" s="356"/>
      <c r="H142" s="335"/>
      <c r="I142" s="357"/>
      <c r="K142" s="357"/>
      <c r="L142" s="358"/>
      <c r="M142" s="359"/>
      <c r="N142" s="360"/>
      <c r="O142" s="360"/>
    </row>
    <row r="143" spans="1:15" ht="15" customHeight="1">
      <c r="A143" s="338"/>
      <c r="B143" s="339"/>
      <c r="C143" s="339"/>
      <c r="D143" s="446"/>
      <c r="E143" s="335"/>
      <c r="F143" s="355"/>
      <c r="G143" s="356"/>
      <c r="H143" s="335"/>
      <c r="I143" s="357"/>
      <c r="K143" s="357"/>
      <c r="L143" s="358"/>
      <c r="M143" s="359"/>
      <c r="N143" s="360"/>
      <c r="O143" s="360"/>
    </row>
    <row r="144" spans="1:15" ht="15" customHeight="1">
      <c r="A144" s="338"/>
      <c r="B144" s="339"/>
      <c r="C144" s="339"/>
      <c r="D144" s="446"/>
      <c r="E144" s="335"/>
      <c r="F144" s="355"/>
      <c r="G144" s="356"/>
      <c r="H144" s="335"/>
      <c r="I144" s="357"/>
      <c r="K144" s="357"/>
      <c r="L144" s="358"/>
      <c r="M144" s="359"/>
      <c r="N144" s="360"/>
      <c r="O144" s="360"/>
    </row>
    <row r="145" spans="1:15" ht="15" customHeight="1">
      <c r="A145" s="338"/>
      <c r="B145" s="339"/>
      <c r="C145" s="339"/>
      <c r="D145" s="446"/>
      <c r="E145" s="335"/>
      <c r="F145" s="355"/>
      <c r="G145" s="356"/>
      <c r="H145" s="335"/>
      <c r="I145" s="357"/>
      <c r="K145" s="357"/>
      <c r="L145" s="358"/>
      <c r="M145" s="359"/>
      <c r="N145" s="360"/>
      <c r="O145" s="360"/>
    </row>
    <row r="146" spans="1:15" ht="15" customHeight="1">
      <c r="A146" s="338"/>
      <c r="B146" s="339"/>
      <c r="C146" s="339"/>
      <c r="D146" s="446"/>
      <c r="E146" s="335"/>
      <c r="F146" s="355"/>
      <c r="G146" s="356"/>
      <c r="H146" s="335"/>
      <c r="I146" s="357"/>
      <c r="K146" s="357"/>
      <c r="L146" s="358"/>
      <c r="M146" s="359"/>
      <c r="N146" s="360"/>
      <c r="O146" s="360"/>
    </row>
    <row r="147" spans="1:15" ht="15" customHeight="1">
      <c r="A147" s="338"/>
      <c r="B147" s="339"/>
      <c r="C147" s="339"/>
      <c r="D147" s="446"/>
      <c r="E147" s="335"/>
      <c r="F147" s="355"/>
      <c r="G147" s="356"/>
      <c r="H147" s="335"/>
      <c r="I147" s="357"/>
      <c r="K147" s="357"/>
      <c r="L147" s="358"/>
      <c r="M147" s="359"/>
      <c r="N147" s="360"/>
      <c r="O147" s="360"/>
    </row>
    <row r="148" spans="1:15" ht="15" customHeight="1" thickBot="1">
      <c r="A148" s="387"/>
      <c r="B148" s="362"/>
      <c r="C148" s="362"/>
      <c r="D148" s="363"/>
      <c r="E148" s="364"/>
      <c r="F148" s="365"/>
      <c r="G148" s="366"/>
      <c r="H148" s="364"/>
      <c r="I148" s="367"/>
      <c r="J148" s="388"/>
      <c r="K148" s="367"/>
      <c r="L148" s="368"/>
      <c r="M148" s="369"/>
      <c r="N148" s="370"/>
      <c r="O148" s="360"/>
    </row>
    <row r="149" spans="1:15" ht="15" customHeight="1">
      <c r="A149" s="354"/>
      <c r="B149" s="380"/>
      <c r="C149" s="380"/>
      <c r="D149" s="447"/>
      <c r="E149" s="335"/>
      <c r="F149" s="355"/>
      <c r="G149" s="356"/>
      <c r="H149" s="335"/>
      <c r="I149" s="357"/>
      <c r="K149" s="357"/>
      <c r="L149" s="358"/>
      <c r="M149" s="359"/>
      <c r="N149" s="360"/>
      <c r="O149" s="360"/>
    </row>
    <row r="150" spans="1:15" ht="15" customHeight="1">
      <c r="A150" s="64"/>
      <c r="B150" s="79"/>
      <c r="C150" s="61"/>
      <c r="D150" s="65"/>
      <c r="E150" s="13"/>
      <c r="F150" s="75"/>
      <c r="G150" s="52"/>
      <c r="H150" s="13"/>
      <c r="L150" s="42"/>
      <c r="M150" s="71"/>
      <c r="N150" s="49"/>
      <c r="O150" s="49"/>
    </row>
    <row r="151" spans="1:15" ht="15" customHeight="1">
      <c r="A151" s="64"/>
      <c r="B151" s="79"/>
      <c r="C151" s="61"/>
      <c r="D151" s="65">
        <f>SUM(D5:D150)</f>
        <v>470051.25000000012</v>
      </c>
      <c r="E151" s="65"/>
      <c r="F151" s="65"/>
      <c r="G151" s="65">
        <f>SUM(G5:G150)</f>
        <v>0</v>
      </c>
      <c r="H151" s="65"/>
      <c r="I151" s="65"/>
      <c r="J151" s="384">
        <f>SUM(J5:J150)</f>
        <v>0</v>
      </c>
      <c r="K151" s="65"/>
      <c r="L151" s="65">
        <f>SUM(L5:L150)</f>
        <v>0</v>
      </c>
      <c r="M151" s="65">
        <f>SUM(M5:M150)</f>
        <v>0</v>
      </c>
      <c r="N151" s="65"/>
      <c r="O151" s="49"/>
    </row>
    <row r="152" spans="1:15" ht="15" customHeight="1">
      <c r="A152" s="64"/>
      <c r="B152" s="79"/>
      <c r="C152" s="61"/>
      <c r="D152" s="65"/>
      <c r="E152" s="13"/>
      <c r="F152" s="75"/>
      <c r="G152" s="65"/>
      <c r="H152" s="13"/>
      <c r="L152" s="42"/>
      <c r="M152" s="71"/>
      <c r="N152" s="49"/>
      <c r="O152" s="49"/>
    </row>
    <row r="153" spans="1:15" ht="15" customHeight="1">
      <c r="A153" s="46"/>
      <c r="B153" s="47"/>
      <c r="C153" s="47"/>
      <c r="D153" s="55"/>
      <c r="E153" s="13"/>
      <c r="F153" s="70"/>
      <c r="L153" s="42"/>
      <c r="M153" s="71"/>
      <c r="N153" s="49"/>
      <c r="O153" s="49"/>
    </row>
    <row r="154" spans="1:15" ht="12.75">
      <c r="A154" s="46"/>
      <c r="B154" s="47"/>
      <c r="C154" s="47"/>
      <c r="D154" s="65"/>
      <c r="E154" s="65"/>
      <c r="F154" s="65"/>
      <c r="G154" s="65"/>
      <c r="H154" s="65"/>
      <c r="I154" s="65"/>
      <c r="J154" s="384"/>
      <c r="K154" s="65"/>
      <c r="L154" s="65"/>
      <c r="M154" s="65"/>
      <c r="N154" s="80"/>
      <c r="O154" s="49"/>
    </row>
    <row r="155" spans="1:15" ht="12.75">
      <c r="A155" s="46"/>
      <c r="B155" s="47"/>
      <c r="C155" s="47"/>
      <c r="D155" s="52"/>
      <c r="E155" s="13"/>
      <c r="F155" s="65"/>
      <c r="G155" s="73"/>
      <c r="H155" s="73"/>
      <c r="I155" s="73"/>
      <c r="J155" s="385"/>
      <c r="K155" s="73"/>
      <c r="L155" s="73"/>
      <c r="M155" s="154">
        <f>L151+M151-G151</f>
        <v>0</v>
      </c>
      <c r="N155" s="81"/>
      <c r="O155" s="54"/>
    </row>
    <row r="156" spans="1:15" ht="12.75">
      <c r="A156" s="46"/>
      <c r="B156" s="47"/>
      <c r="C156" s="47"/>
      <c r="D156" s="52"/>
      <c r="E156" s="13"/>
      <c r="F156" s="73"/>
      <c r="G156" s="73"/>
      <c r="H156" s="73"/>
      <c r="I156" s="73"/>
      <c r="J156" s="385"/>
      <c r="K156" s="73"/>
      <c r="L156" s="73"/>
      <c r="M156" s="81"/>
      <c r="N156" s="81"/>
      <c r="O156" s="54"/>
    </row>
    <row r="157" spans="1:15" ht="12.75">
      <c r="A157" s="46"/>
      <c r="B157" s="47"/>
      <c r="C157" s="47"/>
      <c r="D157" s="52"/>
      <c r="E157" s="13"/>
      <c r="F157" s="73"/>
      <c r="G157" s="73"/>
      <c r="H157" s="73"/>
      <c r="I157" s="73"/>
      <c r="J157" s="385"/>
      <c r="K157" s="73"/>
      <c r="L157" s="73"/>
      <c r="M157" s="81"/>
      <c r="N157" s="81"/>
      <c r="O157" s="54"/>
    </row>
    <row r="158" spans="1:15" ht="12.75">
      <c r="A158" s="46"/>
      <c r="B158" s="47"/>
      <c r="C158" s="47"/>
      <c r="D158" s="52"/>
      <c r="E158" s="13"/>
      <c r="F158" s="73"/>
      <c r="G158" s="82"/>
      <c r="H158" s="82"/>
      <c r="I158" s="83"/>
      <c r="J158" s="385"/>
      <c r="K158" s="73"/>
      <c r="L158" s="73"/>
      <c r="M158" s="81"/>
      <c r="N158" s="81"/>
      <c r="O158" s="54"/>
    </row>
    <row r="159" spans="1:15" ht="12.75">
      <c r="A159" s="46"/>
      <c r="B159" s="47"/>
      <c r="C159" s="47"/>
      <c r="D159" s="52"/>
      <c r="E159" s="13"/>
      <c r="F159" s="73"/>
      <c r="G159" s="73"/>
      <c r="H159" s="73"/>
      <c r="I159" s="73"/>
      <c r="J159" s="385"/>
      <c r="K159" s="73"/>
      <c r="L159" s="73"/>
      <c r="M159" s="81"/>
      <c r="N159" s="81"/>
      <c r="O159" s="54"/>
    </row>
    <row r="160" spans="1:15" ht="12.75">
      <c r="A160" s="46"/>
      <c r="B160" s="47"/>
      <c r="C160" s="47"/>
      <c r="D160" s="52"/>
      <c r="E160" s="13"/>
      <c r="F160" s="73"/>
      <c r="G160" s="73"/>
      <c r="H160" s="73"/>
      <c r="I160" s="73"/>
      <c r="J160" s="385"/>
      <c r="K160" s="73"/>
      <c r="L160" s="73"/>
      <c r="M160" s="81"/>
      <c r="N160" s="81"/>
      <c r="O160" s="54"/>
    </row>
    <row r="161" spans="1:15" ht="12.75">
      <c r="A161" s="46"/>
      <c r="B161" s="47"/>
      <c r="C161" s="47"/>
      <c r="D161" s="52"/>
      <c r="E161" s="13"/>
      <c r="F161" s="73"/>
      <c r="G161" s="83"/>
      <c r="H161" s="83"/>
      <c r="I161" s="83"/>
      <c r="J161" s="385"/>
      <c r="K161" s="73"/>
      <c r="L161" s="73"/>
      <c r="M161" s="81"/>
      <c r="N161" s="81"/>
      <c r="O161" s="54"/>
    </row>
    <row r="162" spans="1:15" ht="12.75">
      <c r="A162" s="46"/>
      <c r="B162" s="47"/>
      <c r="C162" s="47"/>
      <c r="D162" s="52"/>
      <c r="E162" s="13"/>
      <c r="F162" s="73"/>
      <c r="G162" s="73"/>
      <c r="H162" s="73"/>
      <c r="I162" s="73"/>
      <c r="J162" s="385"/>
      <c r="K162" s="73"/>
      <c r="L162" s="73"/>
      <c r="M162" s="81"/>
      <c r="N162" s="81"/>
      <c r="O162" s="54"/>
    </row>
    <row r="163" spans="1:15" ht="12.75">
      <c r="A163" s="46"/>
      <c r="B163" s="47"/>
      <c r="C163" s="47"/>
      <c r="D163" s="52"/>
      <c r="E163" s="13"/>
      <c r="F163" s="73"/>
      <c r="G163" s="73"/>
      <c r="H163" s="73"/>
      <c r="I163" s="73"/>
      <c r="J163" s="385"/>
      <c r="K163" s="73"/>
      <c r="L163" s="73"/>
      <c r="M163" s="81"/>
      <c r="N163" s="81"/>
      <c r="O163" s="54"/>
    </row>
    <row r="164" spans="1:15" ht="12.75">
      <c r="A164" s="46"/>
      <c r="B164" s="47"/>
      <c r="C164" s="73"/>
      <c r="D164" s="81"/>
      <c r="E164" s="13"/>
      <c r="F164" s="73"/>
      <c r="G164" s="73"/>
      <c r="H164" s="73"/>
      <c r="I164" s="73"/>
      <c r="J164" s="385"/>
      <c r="K164" s="73"/>
      <c r="L164" s="73"/>
      <c r="M164" s="81"/>
      <c r="N164" s="81"/>
      <c r="O164" s="54"/>
    </row>
    <row r="165" spans="1:15" ht="12.75">
      <c r="A165" s="46"/>
      <c r="B165" s="47"/>
      <c r="C165" s="73"/>
      <c r="D165" s="81"/>
      <c r="E165" s="13"/>
      <c r="F165" s="73"/>
      <c r="G165" s="73"/>
      <c r="H165" s="73"/>
      <c r="I165" s="73"/>
      <c r="J165" s="385"/>
      <c r="K165" s="73"/>
      <c r="L165" s="73"/>
      <c r="M165" s="81"/>
      <c r="N165" s="81"/>
      <c r="O165" s="54"/>
    </row>
    <row r="166" spans="1:15" ht="12.75">
      <c r="A166" s="46"/>
      <c r="B166" s="47"/>
      <c r="C166" s="47"/>
      <c r="D166" s="52"/>
      <c r="E166" s="13"/>
      <c r="F166" s="73"/>
      <c r="G166" s="73"/>
      <c r="H166" s="73"/>
      <c r="I166" s="73"/>
      <c r="J166" s="385"/>
      <c r="K166" s="73"/>
      <c r="L166" s="73"/>
      <c r="M166" s="81"/>
      <c r="N166" s="81"/>
      <c r="O166" s="54"/>
    </row>
    <row r="167" spans="1:15" ht="12.75">
      <c r="A167" s="46"/>
      <c r="B167" s="47"/>
      <c r="C167" s="47"/>
      <c r="D167" s="52"/>
      <c r="E167" s="13"/>
      <c r="F167" s="73"/>
      <c r="G167" s="73"/>
      <c r="H167" s="73"/>
      <c r="I167" s="73"/>
      <c r="J167" s="385"/>
      <c r="K167" s="73"/>
      <c r="L167" s="73"/>
      <c r="M167" s="81"/>
      <c r="N167" s="81"/>
      <c r="O167" s="54"/>
    </row>
    <row r="168" spans="1:15" ht="12.75">
      <c r="A168" s="46"/>
      <c r="B168" s="47"/>
      <c r="C168" s="47"/>
      <c r="D168" s="48"/>
      <c r="E168" s="13"/>
      <c r="F168"/>
      <c r="G168"/>
      <c r="H168"/>
      <c r="I168"/>
      <c r="J168" s="386"/>
      <c r="K168"/>
      <c r="L168"/>
      <c r="M168" s="54"/>
      <c r="N168" s="54"/>
      <c r="O168" s="54"/>
    </row>
    <row r="169" spans="1:15" ht="12.75">
      <c r="A169" s="46"/>
      <c r="B169" s="47"/>
      <c r="C169" s="47"/>
      <c r="D169" s="48"/>
      <c r="E169" s="13"/>
      <c r="F169"/>
      <c r="G169"/>
      <c r="H169"/>
      <c r="I169"/>
      <c r="J169" s="386"/>
      <c r="K169"/>
      <c r="L169"/>
      <c r="M169" s="54"/>
      <c r="N169" s="54"/>
      <c r="O169" s="54"/>
    </row>
    <row r="170" spans="1:15">
      <c r="A170" s="66"/>
      <c r="B170" s="40" t="s">
        <v>25</v>
      </c>
      <c r="E170" s="40"/>
      <c r="M170" s="45"/>
      <c r="N170" s="49"/>
      <c r="O170" s="49"/>
    </row>
    <row r="171" spans="1:15">
      <c r="A171" s="59"/>
      <c r="B171" s="40" t="s">
        <v>127</v>
      </c>
      <c r="E171" s="40"/>
      <c r="M171" s="45"/>
      <c r="N171" s="49"/>
      <c r="O171" s="49"/>
    </row>
    <row r="172" spans="1:15">
      <c r="A172" s="60"/>
      <c r="B172" s="40" t="s">
        <v>161</v>
      </c>
      <c r="E172" s="40"/>
      <c r="M172" s="45"/>
      <c r="N172" s="49"/>
      <c r="O172" s="49"/>
    </row>
    <row r="173" spans="1:15">
      <c r="M173" s="45"/>
      <c r="N173" s="49"/>
      <c r="O173" s="49"/>
    </row>
    <row r="174" spans="1:15">
      <c r="M174" s="45"/>
      <c r="N174" s="49"/>
      <c r="O174" s="49"/>
    </row>
    <row r="175" spans="1:15">
      <c r="M175" s="45"/>
      <c r="N175" s="49"/>
      <c r="O175" s="49"/>
    </row>
    <row r="176" spans="1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  <row r="222" spans="13:15">
      <c r="M222" s="45"/>
      <c r="N222" s="49"/>
      <c r="O222" s="49"/>
    </row>
    <row r="223" spans="13:15">
      <c r="M223" s="45"/>
      <c r="N223" s="49"/>
      <c r="O223" s="49"/>
    </row>
    <row r="224" spans="13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  <row r="227" spans="13:15">
      <c r="M227" s="45"/>
      <c r="N227" s="49"/>
      <c r="O227" s="49"/>
    </row>
    <row r="228" spans="13:15">
      <c r="M228" s="45"/>
      <c r="N228" s="49"/>
      <c r="O228" s="49"/>
    </row>
    <row r="229" spans="13:15">
      <c r="M229" s="45"/>
      <c r="N229" s="49"/>
      <c r="O229" s="49"/>
    </row>
    <row r="230" spans="13:15">
      <c r="M230" s="45"/>
      <c r="N230" s="49"/>
      <c r="O230" s="49"/>
    </row>
    <row r="231" spans="13:15">
      <c r="M231" s="45"/>
      <c r="N231" s="49"/>
      <c r="O231" s="49"/>
    </row>
    <row r="232" spans="13:15">
      <c r="M232" s="45"/>
      <c r="N232" s="49"/>
      <c r="O232" s="49"/>
    </row>
    <row r="233" spans="13:15">
      <c r="M233" s="45"/>
      <c r="N233" s="49"/>
      <c r="O233" s="49"/>
    </row>
    <row r="234" spans="13:15">
      <c r="M234" s="45"/>
      <c r="N234" s="49"/>
      <c r="O234" s="49"/>
    </row>
    <row r="235" spans="13:15">
      <c r="M235" s="45"/>
      <c r="N235" s="49"/>
      <c r="O235" s="49"/>
    </row>
    <row r="236" spans="13:15">
      <c r="M236" s="45"/>
      <c r="N236" s="49"/>
      <c r="O236" s="49"/>
    </row>
    <row r="237" spans="13:15">
      <c r="M237" s="45"/>
      <c r="N237" s="49"/>
      <c r="O237" s="49"/>
    </row>
    <row r="238" spans="13:15">
      <c r="M238" s="45"/>
      <c r="N238" s="49"/>
      <c r="O238" s="49"/>
    </row>
    <row r="239" spans="13:15">
      <c r="M239" s="45"/>
      <c r="N239" s="49"/>
      <c r="O239" s="49"/>
    </row>
    <row r="240" spans="13:15">
      <c r="M240" s="45"/>
      <c r="N240" s="49"/>
      <c r="O240" s="49"/>
    </row>
    <row r="241" spans="13:15">
      <c r="M241" s="45"/>
      <c r="N241" s="49"/>
      <c r="O241" s="49"/>
    </row>
    <row r="242" spans="13:15">
      <c r="M242" s="45"/>
      <c r="N242" s="49"/>
      <c r="O242" s="49"/>
    </row>
    <row r="243" spans="13:15">
      <c r="M243" s="45"/>
      <c r="N243" s="49"/>
      <c r="O243" s="49"/>
    </row>
    <row r="244" spans="13:15">
      <c r="M244" s="45"/>
      <c r="N244" s="49"/>
      <c r="O244" s="49"/>
    </row>
    <row r="245" spans="13:15">
      <c r="M245" s="45"/>
      <c r="N245" s="49"/>
      <c r="O245" s="49"/>
    </row>
    <row r="246" spans="13:15">
      <c r="M246" s="45"/>
      <c r="N246" s="49"/>
      <c r="O246" s="49"/>
    </row>
    <row r="247" spans="13:15">
      <c r="M247" s="45"/>
      <c r="N247" s="49"/>
      <c r="O247" s="49"/>
    </row>
    <row r="248" spans="13:15">
      <c r="M248" s="45"/>
      <c r="N248" s="49"/>
      <c r="O248" s="49"/>
    </row>
    <row r="249" spans="13:15">
      <c r="M249" s="45"/>
      <c r="N249" s="49"/>
      <c r="O249" s="49"/>
    </row>
    <row r="250" spans="13:15">
      <c r="M250" s="45"/>
      <c r="N250" s="49"/>
      <c r="O250" s="49"/>
    </row>
    <row r="251" spans="13:15">
      <c r="M251" s="45"/>
      <c r="N251" s="49"/>
      <c r="O251" s="49"/>
    </row>
    <row r="252" spans="13:15">
      <c r="M252" s="45"/>
      <c r="N252" s="49"/>
      <c r="O252" s="49"/>
    </row>
    <row r="253" spans="13:15">
      <c r="M253" s="45"/>
      <c r="N253" s="49"/>
      <c r="O253" s="49"/>
    </row>
    <row r="254" spans="13:15">
      <c r="M254" s="45"/>
      <c r="N254" s="49"/>
      <c r="O254" s="49"/>
    </row>
    <row r="255" spans="13:15">
      <c r="M255" s="45"/>
      <c r="N255" s="49"/>
      <c r="O255" s="49"/>
    </row>
    <row r="256" spans="13:15">
      <c r="M256" s="45"/>
      <c r="N256" s="49"/>
      <c r="O256" s="49"/>
    </row>
    <row r="257" spans="13:15">
      <c r="M257" s="45"/>
      <c r="N257" s="49"/>
      <c r="O257" s="49"/>
    </row>
    <row r="258" spans="13:15">
      <c r="M258" s="45"/>
      <c r="N258" s="49"/>
      <c r="O258" s="49"/>
    </row>
    <row r="259" spans="13:15">
      <c r="M259" s="45"/>
      <c r="N259" s="49"/>
      <c r="O259" s="49"/>
    </row>
    <row r="260" spans="13:15">
      <c r="M260" s="45"/>
      <c r="N260" s="49"/>
      <c r="O260" s="49"/>
    </row>
    <row r="261" spans="13:15">
      <c r="M261" s="45"/>
      <c r="N261" s="49"/>
      <c r="O261" s="49"/>
    </row>
    <row r="262" spans="13:15">
      <c r="M262" s="45"/>
      <c r="N262" s="49"/>
      <c r="O262" s="49"/>
    </row>
    <row r="263" spans="13:15">
      <c r="M263" s="45"/>
      <c r="N263" s="49"/>
      <c r="O263" s="49"/>
    </row>
    <row r="264" spans="13:15">
      <c r="M264" s="45"/>
      <c r="N264" s="49"/>
      <c r="O264" s="49"/>
    </row>
    <row r="265" spans="13:15">
      <c r="M265" s="45"/>
      <c r="N265" s="49"/>
      <c r="O265" s="49"/>
    </row>
    <row r="266" spans="13:15">
      <c r="M266" s="45"/>
      <c r="N266" s="49"/>
      <c r="O266" s="49"/>
    </row>
    <row r="267" spans="13:15">
      <c r="M267" s="45"/>
      <c r="N267" s="49"/>
      <c r="O267" s="49"/>
    </row>
    <row r="268" spans="13:15">
      <c r="M268" s="45"/>
      <c r="N268" s="49"/>
      <c r="O268" s="49"/>
    </row>
  </sheetData>
  <autoFilter ref="A4:N154"/>
  <sortState ref="A5:I138">
    <sortCondition ref="C5:C138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54"/>
  <sheetViews>
    <sheetView topLeftCell="A55" workbookViewId="0">
      <selection activeCell="I147" sqref="I147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4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1502</v>
      </c>
      <c r="E1" s="240"/>
      <c r="F1" s="240"/>
      <c r="G1" s="240"/>
      <c r="H1" s="241"/>
      <c r="I1" s="465"/>
      <c r="J1" s="465"/>
      <c r="K1" s="465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241"/>
      <c r="I2" s="465"/>
      <c r="J2" s="465"/>
      <c r="K2" s="465"/>
      <c r="L2" s="239"/>
      <c r="M2" s="239"/>
    </row>
    <row r="3" spans="1:13" ht="15.75">
      <c r="A3" s="465"/>
      <c r="B3" s="465"/>
      <c r="C3" s="465"/>
      <c r="D3" s="465"/>
      <c r="E3" s="240"/>
      <c r="F3" s="240"/>
      <c r="G3" s="240"/>
      <c r="H3" s="241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241"/>
      <c r="I4" s="240"/>
      <c r="J4" s="243"/>
      <c r="K4" s="465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241"/>
      <c r="I5" s="240" t="s">
        <v>215</v>
      </c>
      <c r="J5" s="243"/>
      <c r="K5" s="465"/>
      <c r="L5" s="239"/>
      <c r="M5" s="239"/>
    </row>
    <row r="6" spans="1:13" ht="15" customHeight="1">
      <c r="A6" s="339" t="s">
        <v>136</v>
      </c>
      <c r="B6" s="343" t="s">
        <v>931</v>
      </c>
      <c r="C6" s="399">
        <v>-9000.44</v>
      </c>
      <c r="D6" s="339" t="s">
        <v>1498</v>
      </c>
      <c r="E6" s="250">
        <f>SUM(C6:D6)</f>
        <v>-9000.44</v>
      </c>
      <c r="F6" s="275"/>
      <c r="G6" s="240"/>
      <c r="H6" s="241"/>
      <c r="I6" s="240">
        <v>600640</v>
      </c>
      <c r="J6" s="243">
        <f>E6/1.16</f>
        <v>-7759.0000000000009</v>
      </c>
      <c r="K6" s="251">
        <f>J6*0.16</f>
        <v>-1241.4400000000003</v>
      </c>
      <c r="L6" s="252"/>
      <c r="M6" s="252"/>
    </row>
    <row r="7" spans="1:13" ht="15" customHeight="1" thickBot="1">
      <c r="A7" s="362" t="s">
        <v>298</v>
      </c>
      <c r="B7" s="402" t="s">
        <v>1081</v>
      </c>
      <c r="C7" s="400">
        <v>-17405.8</v>
      </c>
      <c r="D7" s="362" t="s">
        <v>1498</v>
      </c>
      <c r="E7" s="256">
        <f>SUM(C7:D7)</f>
        <v>-17405.8</v>
      </c>
      <c r="F7" s="257">
        <f>SUM(E6:E7)</f>
        <v>-26406.239999999998</v>
      </c>
      <c r="G7" s="258"/>
      <c r="H7" s="259"/>
      <c r="I7" s="258">
        <v>600638</v>
      </c>
      <c r="J7" s="260">
        <f t="shared" ref="J7:J37" si="0">E7/1.16</f>
        <v>-15005</v>
      </c>
      <c r="K7" s="261">
        <f t="shared" ref="K7:K37" si="1">J7*0.16</f>
        <v>-2400.8000000000002</v>
      </c>
      <c r="L7" s="252"/>
      <c r="M7" s="252"/>
    </row>
    <row r="8" spans="1:13" ht="15" customHeight="1">
      <c r="A8" s="339" t="s">
        <v>136</v>
      </c>
      <c r="B8" s="343" t="s">
        <v>59</v>
      </c>
      <c r="C8" s="399">
        <v>-9000.44</v>
      </c>
      <c r="D8" s="339" t="s">
        <v>1507</v>
      </c>
      <c r="E8" s="250">
        <f>SUM(C8)</f>
        <v>-9000.44</v>
      </c>
      <c r="F8" s="275"/>
      <c r="G8" s="240"/>
      <c r="H8" s="241"/>
      <c r="I8" s="240">
        <v>600640</v>
      </c>
      <c r="J8" s="243">
        <f t="shared" si="0"/>
        <v>-7759.0000000000009</v>
      </c>
      <c r="K8" s="251">
        <f t="shared" si="1"/>
        <v>-1241.4400000000003</v>
      </c>
      <c r="L8" s="252"/>
      <c r="M8" s="252"/>
    </row>
    <row r="9" spans="1:13" ht="15" customHeight="1">
      <c r="A9" s="339" t="s">
        <v>134</v>
      </c>
      <c r="B9" s="343" t="s">
        <v>1221</v>
      </c>
      <c r="C9" s="399">
        <v>-5849.88</v>
      </c>
      <c r="D9" s="339" t="s">
        <v>1507</v>
      </c>
      <c r="E9" s="250">
        <f>SUM(C9)</f>
        <v>-5849.88</v>
      </c>
      <c r="F9" s="275"/>
      <c r="G9" s="240"/>
      <c r="H9" s="241"/>
      <c r="I9" s="240">
        <v>600644</v>
      </c>
      <c r="J9" s="243">
        <f t="shared" si="0"/>
        <v>-5043</v>
      </c>
      <c r="K9" s="251">
        <f t="shared" si="1"/>
        <v>-806.88</v>
      </c>
      <c r="L9" s="252"/>
      <c r="M9" s="252"/>
    </row>
    <row r="10" spans="1:13" ht="15" customHeight="1">
      <c r="A10" s="339" t="s">
        <v>141</v>
      </c>
      <c r="B10" s="343" t="s">
        <v>543</v>
      </c>
      <c r="C10" s="399">
        <v>-6299.96</v>
      </c>
      <c r="D10" s="339" t="s">
        <v>1507</v>
      </c>
      <c r="E10" s="250"/>
      <c r="F10" s="275"/>
      <c r="G10" s="240"/>
      <c r="H10" s="241"/>
      <c r="I10" s="240"/>
      <c r="J10" s="243"/>
      <c r="K10" s="251"/>
      <c r="L10" s="252"/>
      <c r="M10" s="252"/>
    </row>
    <row r="11" spans="1:13" ht="15" customHeight="1">
      <c r="A11" s="339" t="s">
        <v>141</v>
      </c>
      <c r="B11" s="450" t="s">
        <v>1230</v>
      </c>
      <c r="C11" s="423">
        <v>-6299.96</v>
      </c>
      <c r="D11" s="339" t="s">
        <v>1507</v>
      </c>
      <c r="E11" s="250"/>
      <c r="F11" s="275"/>
      <c r="G11" s="240"/>
      <c r="H11" s="241"/>
      <c r="I11" s="240"/>
      <c r="J11" s="243"/>
      <c r="K11" s="251"/>
      <c r="L11" s="252"/>
      <c r="M11" s="252"/>
    </row>
    <row r="12" spans="1:13" ht="15" customHeight="1" thickBot="1">
      <c r="A12" s="362" t="s">
        <v>141</v>
      </c>
      <c r="B12" s="402" t="s">
        <v>99</v>
      </c>
      <c r="C12" s="400">
        <v>-8100.28</v>
      </c>
      <c r="D12" s="362" t="s">
        <v>1507</v>
      </c>
      <c r="E12" s="256">
        <f>SUM(C10:C12)</f>
        <v>-20700.2</v>
      </c>
      <c r="F12" s="257">
        <f>SUM(E8:E12)</f>
        <v>-35550.520000000004</v>
      </c>
      <c r="G12" s="258"/>
      <c r="H12" s="259"/>
      <c r="I12" s="258">
        <v>600684</v>
      </c>
      <c r="J12" s="260">
        <f t="shared" si="0"/>
        <v>-17845.000000000004</v>
      </c>
      <c r="K12" s="261">
        <f t="shared" si="1"/>
        <v>-2855.2000000000007</v>
      </c>
      <c r="L12" s="252"/>
      <c r="M12" s="252"/>
    </row>
    <row r="13" spans="1:13" ht="15" customHeight="1">
      <c r="A13" s="339" t="s">
        <v>134</v>
      </c>
      <c r="B13" s="343" t="s">
        <v>946</v>
      </c>
      <c r="C13" s="399">
        <v>-5849.88</v>
      </c>
      <c r="D13" s="339" t="s">
        <v>1510</v>
      </c>
      <c r="E13" s="250">
        <f>SUM(C13)</f>
        <v>-5849.88</v>
      </c>
      <c r="F13" s="275"/>
      <c r="G13" s="240"/>
      <c r="H13" s="241"/>
      <c r="I13" s="240">
        <v>600644</v>
      </c>
      <c r="J13" s="271">
        <f t="shared" si="0"/>
        <v>-5043</v>
      </c>
      <c r="K13" s="272">
        <f t="shared" si="1"/>
        <v>-806.88</v>
      </c>
      <c r="L13" s="252"/>
      <c r="M13" s="252"/>
    </row>
    <row r="14" spans="1:13" ht="15" customHeight="1">
      <c r="A14" s="339" t="s">
        <v>390</v>
      </c>
      <c r="B14" s="343" t="s">
        <v>1080</v>
      </c>
      <c r="C14" s="399">
        <v>-35999.440000000002</v>
      </c>
      <c r="D14" s="339" t="s">
        <v>1510</v>
      </c>
      <c r="E14" s="250">
        <f>SUM(C14:D14)</f>
        <v>-35999.440000000002</v>
      </c>
      <c r="F14" s="275"/>
      <c r="G14" s="240"/>
      <c r="H14" s="241"/>
      <c r="I14" s="240">
        <v>600623</v>
      </c>
      <c r="J14" s="243">
        <f t="shared" si="0"/>
        <v>-31034.000000000004</v>
      </c>
      <c r="K14" s="251">
        <f t="shared" si="1"/>
        <v>-4965.4400000000005</v>
      </c>
      <c r="L14" s="252"/>
      <c r="M14" s="252"/>
    </row>
    <row r="15" spans="1:13" ht="15" customHeight="1">
      <c r="A15" s="339" t="s">
        <v>141</v>
      </c>
      <c r="B15" s="343" t="s">
        <v>647</v>
      </c>
      <c r="C15" s="399">
        <v>-6299.96</v>
      </c>
      <c r="D15" s="339" t="s">
        <v>1510</v>
      </c>
      <c r="E15" s="250"/>
      <c r="F15" s="275"/>
      <c r="G15" s="240"/>
      <c r="H15" s="241"/>
      <c r="I15" s="240"/>
      <c r="J15" s="243"/>
      <c r="K15" s="251"/>
      <c r="L15" s="252"/>
      <c r="M15" s="252"/>
    </row>
    <row r="16" spans="1:13" ht="15" customHeight="1">
      <c r="A16" s="339" t="s">
        <v>141</v>
      </c>
      <c r="B16" s="343" t="s">
        <v>644</v>
      </c>
      <c r="C16" s="399">
        <v>-6299.96</v>
      </c>
      <c r="D16" s="339" t="s">
        <v>1510</v>
      </c>
      <c r="E16" s="250">
        <f>SUM(C15:C16)</f>
        <v>-12599.92</v>
      </c>
      <c r="F16" s="275"/>
      <c r="G16" s="240"/>
      <c r="H16" s="241"/>
      <c r="I16" s="240">
        <v>600684</v>
      </c>
      <c r="J16" s="243">
        <f t="shared" si="0"/>
        <v>-10862</v>
      </c>
      <c r="K16" s="251">
        <f t="shared" si="1"/>
        <v>-1737.92</v>
      </c>
      <c r="L16" s="252"/>
      <c r="M16" s="252"/>
    </row>
    <row r="17" spans="1:13" ht="15" customHeight="1">
      <c r="A17" s="339" t="s">
        <v>383</v>
      </c>
      <c r="B17" s="343" t="s">
        <v>1222</v>
      </c>
      <c r="C17" s="399">
        <v>-8181.48</v>
      </c>
      <c r="D17" s="339" t="s">
        <v>1510</v>
      </c>
      <c r="E17" s="250">
        <f>SUM(C17)</f>
        <v>-8181.48</v>
      </c>
      <c r="F17" s="275"/>
      <c r="G17" s="240"/>
      <c r="H17" s="241"/>
      <c r="I17" s="240">
        <v>600606</v>
      </c>
      <c r="J17" s="243">
        <f t="shared" si="0"/>
        <v>-7053</v>
      </c>
      <c r="K17" s="251">
        <f t="shared" si="1"/>
        <v>-1128.48</v>
      </c>
      <c r="L17" s="252"/>
      <c r="M17" s="252"/>
    </row>
    <row r="18" spans="1:13" ht="15" customHeight="1" thickBot="1">
      <c r="A18" s="362" t="s">
        <v>136</v>
      </c>
      <c r="B18" s="402" t="s">
        <v>942</v>
      </c>
      <c r="C18" s="400">
        <v>-9000.44</v>
      </c>
      <c r="D18" s="362" t="s">
        <v>1510</v>
      </c>
      <c r="E18" s="256">
        <f>SUM(C18:D18)</f>
        <v>-9000.44</v>
      </c>
      <c r="F18" s="257">
        <f>SUM(E13:E18)</f>
        <v>-71631.16</v>
      </c>
      <c r="G18" s="258"/>
      <c r="H18" s="259"/>
      <c r="I18" s="258">
        <v>600640</v>
      </c>
      <c r="J18" s="260">
        <f t="shared" si="0"/>
        <v>-7759.0000000000009</v>
      </c>
      <c r="K18" s="261">
        <f t="shared" si="1"/>
        <v>-1241.4400000000003</v>
      </c>
      <c r="L18" s="252"/>
      <c r="M18" s="252"/>
    </row>
    <row r="19" spans="1:13" ht="15" customHeight="1">
      <c r="A19" s="339" t="s">
        <v>136</v>
      </c>
      <c r="B19" s="343" t="s">
        <v>525</v>
      </c>
      <c r="C19" s="399">
        <v>-9000.44</v>
      </c>
      <c r="D19" s="339" t="s">
        <v>1514</v>
      </c>
      <c r="E19" s="250"/>
      <c r="F19" s="275"/>
      <c r="G19" s="240"/>
      <c r="H19" s="241"/>
      <c r="I19" s="240"/>
      <c r="J19" s="243"/>
      <c r="K19" s="251"/>
      <c r="L19" s="252"/>
      <c r="M19" s="252"/>
    </row>
    <row r="20" spans="1:13" ht="15" customHeight="1">
      <c r="A20" s="339" t="s">
        <v>136</v>
      </c>
      <c r="B20" s="343" t="s">
        <v>801</v>
      </c>
      <c r="C20" s="399">
        <v>-9000.44</v>
      </c>
      <c r="D20" s="339" t="s">
        <v>1514</v>
      </c>
      <c r="E20" s="250"/>
      <c r="F20" s="275"/>
      <c r="G20" s="240"/>
      <c r="H20" s="241"/>
      <c r="I20" s="240"/>
      <c r="J20" s="243"/>
      <c r="K20" s="251"/>
      <c r="L20" s="252"/>
      <c r="M20" s="252"/>
    </row>
    <row r="21" spans="1:13" ht="15" customHeight="1">
      <c r="A21" s="339" t="s">
        <v>136</v>
      </c>
      <c r="B21" s="343" t="s">
        <v>930</v>
      </c>
      <c r="C21" s="399">
        <v>-9000.44</v>
      </c>
      <c r="D21" s="339" t="s">
        <v>1514</v>
      </c>
      <c r="E21" s="250"/>
      <c r="F21" s="275"/>
      <c r="G21" s="240"/>
      <c r="H21" s="241"/>
      <c r="I21" s="240"/>
      <c r="J21" s="243"/>
      <c r="K21" s="251"/>
      <c r="L21" s="252"/>
      <c r="M21" s="252"/>
    </row>
    <row r="22" spans="1:13" ht="15" customHeight="1">
      <c r="A22" s="339" t="s">
        <v>136</v>
      </c>
      <c r="B22" s="343" t="s">
        <v>937</v>
      </c>
      <c r="C22" s="399">
        <v>-9000.44</v>
      </c>
      <c r="D22" s="339" t="s">
        <v>1514</v>
      </c>
      <c r="E22" s="250"/>
      <c r="F22" s="275"/>
      <c r="G22" s="240"/>
      <c r="H22" s="241"/>
      <c r="I22" s="240"/>
      <c r="J22" s="243"/>
      <c r="K22" s="251"/>
      <c r="L22" s="252"/>
      <c r="M22" s="252"/>
    </row>
    <row r="23" spans="1:13" ht="15" customHeight="1">
      <c r="A23" s="339" t="s">
        <v>136</v>
      </c>
      <c r="B23" s="343" t="s">
        <v>944</v>
      </c>
      <c r="C23" s="399">
        <v>-9000.44</v>
      </c>
      <c r="D23" s="339" t="s">
        <v>1514</v>
      </c>
      <c r="E23" s="250"/>
      <c r="F23" s="275"/>
      <c r="G23" s="240"/>
      <c r="H23" s="241"/>
      <c r="I23" s="240"/>
      <c r="J23" s="243"/>
      <c r="K23" s="251"/>
      <c r="L23" s="252"/>
      <c r="M23" s="252"/>
    </row>
    <row r="24" spans="1:13" ht="15" customHeight="1">
      <c r="A24" s="339" t="s">
        <v>136</v>
      </c>
      <c r="B24" s="343" t="s">
        <v>1225</v>
      </c>
      <c r="C24" s="399">
        <v>-9000.44</v>
      </c>
      <c r="D24" s="339" t="s">
        <v>1514</v>
      </c>
      <c r="E24" s="250"/>
      <c r="F24" s="275"/>
      <c r="G24" s="240"/>
      <c r="H24" s="241"/>
      <c r="I24" s="240"/>
      <c r="J24" s="243"/>
      <c r="K24" s="251"/>
      <c r="L24" s="252"/>
      <c r="M24" s="252"/>
    </row>
    <row r="25" spans="1:13" ht="15" customHeight="1">
      <c r="A25" s="339" t="s">
        <v>136</v>
      </c>
      <c r="B25" s="343" t="s">
        <v>932</v>
      </c>
      <c r="C25" s="399">
        <v>-9000.44</v>
      </c>
      <c r="D25" s="339" t="s">
        <v>1514</v>
      </c>
      <c r="E25" s="250"/>
      <c r="F25" s="275"/>
      <c r="G25" s="240"/>
      <c r="H25" s="241"/>
      <c r="I25" s="240"/>
      <c r="J25" s="243"/>
      <c r="K25" s="251"/>
      <c r="L25" s="252"/>
      <c r="M25" s="252"/>
    </row>
    <row r="26" spans="1:13" ht="15" customHeight="1">
      <c r="A26" s="339" t="s">
        <v>136</v>
      </c>
      <c r="B26" s="343" t="s">
        <v>774</v>
      </c>
      <c r="C26" s="399">
        <v>-9000.44</v>
      </c>
      <c r="D26" s="339" t="s">
        <v>1514</v>
      </c>
      <c r="E26" s="250"/>
      <c r="F26" s="275"/>
      <c r="G26" s="240"/>
      <c r="H26" s="241"/>
      <c r="I26" s="240"/>
      <c r="J26" s="243"/>
      <c r="K26" s="251"/>
      <c r="L26" s="252"/>
      <c r="M26" s="252"/>
    </row>
    <row r="27" spans="1:13" ht="15" customHeight="1">
      <c r="A27" s="339" t="s">
        <v>136</v>
      </c>
      <c r="B27" s="343" t="s">
        <v>1082</v>
      </c>
      <c r="C27" s="399">
        <v>-9000.44</v>
      </c>
      <c r="D27" s="339" t="s">
        <v>1514</v>
      </c>
      <c r="E27" s="269"/>
      <c r="F27" s="237"/>
      <c r="G27" s="240"/>
      <c r="H27" s="241"/>
      <c r="I27" s="240"/>
      <c r="J27" s="243"/>
      <c r="K27" s="251"/>
      <c r="L27" s="252"/>
      <c r="M27" s="252"/>
    </row>
    <row r="28" spans="1:13" ht="15" customHeight="1">
      <c r="A28" s="339" t="s">
        <v>136</v>
      </c>
      <c r="B28" s="343" t="s">
        <v>1389</v>
      </c>
      <c r="C28" s="399">
        <v>-9000.44</v>
      </c>
      <c r="D28" s="339" t="s">
        <v>1514</v>
      </c>
      <c r="E28" s="269"/>
      <c r="F28" s="237"/>
      <c r="G28" s="240"/>
      <c r="H28" s="241"/>
      <c r="I28" s="240"/>
      <c r="J28" s="243"/>
      <c r="K28" s="251"/>
      <c r="L28" s="252"/>
      <c r="M28" s="252"/>
    </row>
    <row r="29" spans="1:13" ht="15" customHeight="1">
      <c r="A29" s="339" t="s">
        <v>136</v>
      </c>
      <c r="B29" s="343" t="s">
        <v>938</v>
      </c>
      <c r="C29" s="399">
        <v>-9000.44</v>
      </c>
      <c r="D29" s="339" t="s">
        <v>1514</v>
      </c>
      <c r="E29" s="269"/>
      <c r="F29" s="237"/>
      <c r="G29" s="240"/>
      <c r="H29" s="241"/>
      <c r="I29" s="240"/>
      <c r="J29" s="243"/>
      <c r="K29" s="251"/>
      <c r="L29" s="252"/>
      <c r="M29" s="252"/>
    </row>
    <row r="30" spans="1:13" ht="15" customHeight="1">
      <c r="A30" s="339" t="s">
        <v>136</v>
      </c>
      <c r="B30" s="343" t="s">
        <v>209</v>
      </c>
      <c r="C30" s="399">
        <v>-14399.08</v>
      </c>
      <c r="D30" s="339" t="s">
        <v>1514</v>
      </c>
      <c r="E30" s="269">
        <f>SUM(C19:C30)</f>
        <v>-113403.92000000001</v>
      </c>
      <c r="F30" s="237"/>
      <c r="G30" s="240"/>
      <c r="H30" s="241"/>
      <c r="I30" s="240">
        <v>600640</v>
      </c>
      <c r="J30" s="243">
        <f t="shared" si="0"/>
        <v>-97762.000000000015</v>
      </c>
      <c r="K30" s="251">
        <f t="shared" si="1"/>
        <v>-15641.920000000002</v>
      </c>
      <c r="L30" s="252"/>
      <c r="M30" s="252"/>
    </row>
    <row r="31" spans="1:13" ht="15" customHeight="1">
      <c r="A31" s="339" t="s">
        <v>390</v>
      </c>
      <c r="B31" s="343" t="s">
        <v>521</v>
      </c>
      <c r="C31" s="399">
        <v>-36058.6</v>
      </c>
      <c r="D31" s="339" t="s">
        <v>1514</v>
      </c>
      <c r="E31" s="269">
        <f>SUM(C31)</f>
        <v>-36058.6</v>
      </c>
      <c r="F31" s="275"/>
      <c r="G31" s="240"/>
      <c r="H31" s="241"/>
      <c r="I31" s="240">
        <v>600623</v>
      </c>
      <c r="J31" s="243">
        <f t="shared" si="0"/>
        <v>-31085</v>
      </c>
      <c r="K31" s="251">
        <f t="shared" si="1"/>
        <v>-4973.6000000000004</v>
      </c>
      <c r="L31" s="252"/>
      <c r="M31" s="252"/>
    </row>
    <row r="32" spans="1:13" ht="15" customHeight="1">
      <c r="A32" s="339" t="s">
        <v>134</v>
      </c>
      <c r="B32" s="343" t="s">
        <v>1117</v>
      </c>
      <c r="C32" s="399">
        <v>-6750.04</v>
      </c>
      <c r="D32" s="339" t="s">
        <v>1514</v>
      </c>
      <c r="E32" s="250"/>
      <c r="F32" s="275"/>
      <c r="G32" s="240"/>
      <c r="H32" s="241"/>
      <c r="I32" s="240"/>
      <c r="J32" s="243"/>
      <c r="K32" s="251"/>
      <c r="L32" s="252"/>
      <c r="M32" s="252"/>
    </row>
    <row r="33" spans="1:13" ht="15" customHeight="1">
      <c r="A33" s="339" t="s">
        <v>134</v>
      </c>
      <c r="B33" s="343" t="s">
        <v>813</v>
      </c>
      <c r="C33" s="399">
        <v>-5849.88</v>
      </c>
      <c r="D33" s="339" t="s">
        <v>1514</v>
      </c>
      <c r="E33" s="250">
        <f>SUM(C32:C33)</f>
        <v>-12599.92</v>
      </c>
      <c r="F33" s="275"/>
      <c r="G33" s="240"/>
      <c r="H33" s="241"/>
      <c r="I33" s="240">
        <v>600644</v>
      </c>
      <c r="J33" s="243">
        <f t="shared" si="0"/>
        <v>-10862</v>
      </c>
      <c r="K33" s="251">
        <f t="shared" si="1"/>
        <v>-1737.92</v>
      </c>
      <c r="L33" s="252"/>
      <c r="M33" s="252"/>
    </row>
    <row r="34" spans="1:13" ht="15" customHeight="1">
      <c r="A34" s="339" t="s">
        <v>141</v>
      </c>
      <c r="B34" s="343" t="s">
        <v>776</v>
      </c>
      <c r="C34" s="399">
        <v>-6299.96</v>
      </c>
      <c r="D34" s="339" t="s">
        <v>1514</v>
      </c>
      <c r="E34" s="250"/>
      <c r="F34" s="275"/>
      <c r="G34" s="240"/>
      <c r="H34" s="241"/>
      <c r="I34" s="240"/>
      <c r="J34" s="243"/>
      <c r="K34" s="251"/>
      <c r="L34" s="252"/>
      <c r="M34" s="252"/>
    </row>
    <row r="35" spans="1:13" ht="15" customHeight="1">
      <c r="A35" s="339" t="s">
        <v>141</v>
      </c>
      <c r="B35" s="343" t="s">
        <v>1110</v>
      </c>
      <c r="C35" s="399">
        <v>-6299.96</v>
      </c>
      <c r="D35" s="339" t="s">
        <v>1514</v>
      </c>
      <c r="E35" s="250"/>
      <c r="F35" s="275"/>
      <c r="G35" s="240"/>
      <c r="H35" s="241"/>
      <c r="I35" s="240"/>
      <c r="J35" s="243"/>
      <c r="K35" s="251"/>
      <c r="L35" s="252"/>
      <c r="M35" s="252"/>
    </row>
    <row r="36" spans="1:13" ht="15" customHeight="1">
      <c r="A36" s="339" t="s">
        <v>141</v>
      </c>
      <c r="B36" s="343" t="s">
        <v>91</v>
      </c>
      <c r="C36" s="399">
        <v>-6299.96</v>
      </c>
      <c r="D36" s="339" t="s">
        <v>1514</v>
      </c>
      <c r="E36" s="250"/>
      <c r="F36" s="275"/>
      <c r="G36" s="240"/>
      <c r="H36" s="241"/>
      <c r="I36" s="240"/>
      <c r="J36" s="243"/>
      <c r="K36" s="251"/>
      <c r="L36" s="252"/>
      <c r="M36" s="252"/>
    </row>
    <row r="37" spans="1:13" ht="15" customHeight="1" thickBot="1">
      <c r="A37" s="362" t="s">
        <v>141</v>
      </c>
      <c r="B37" s="402" t="s">
        <v>1390</v>
      </c>
      <c r="C37" s="400">
        <v>-6299.96</v>
      </c>
      <c r="D37" s="362" t="s">
        <v>1514</v>
      </c>
      <c r="E37" s="256">
        <f>SUM(C34:C37)</f>
        <v>-25199.84</v>
      </c>
      <c r="F37" s="257">
        <f>SUM(E21:E37)</f>
        <v>-187262.28000000003</v>
      </c>
      <c r="G37" s="258"/>
      <c r="H37" s="259"/>
      <c r="I37" s="258">
        <v>600684</v>
      </c>
      <c r="J37" s="260">
        <f t="shared" si="0"/>
        <v>-21724</v>
      </c>
      <c r="K37" s="261">
        <f t="shared" si="1"/>
        <v>-3475.84</v>
      </c>
      <c r="L37" s="252"/>
      <c r="M37" s="252"/>
    </row>
    <row r="38" spans="1:13" ht="15" customHeight="1">
      <c r="A38" s="339" t="s">
        <v>141</v>
      </c>
      <c r="B38" s="343" t="s">
        <v>1263</v>
      </c>
      <c r="C38" s="399">
        <v>-6299.96</v>
      </c>
      <c r="D38" s="339" t="s">
        <v>1515</v>
      </c>
      <c r="E38" s="269"/>
      <c r="F38" s="275"/>
      <c r="G38" s="240"/>
      <c r="H38" s="241"/>
      <c r="I38" s="240"/>
      <c r="J38" s="243"/>
      <c r="K38" s="251"/>
      <c r="L38" s="252"/>
      <c r="M38" s="252"/>
    </row>
    <row r="39" spans="1:13" ht="15" customHeight="1" thickBot="1">
      <c r="A39" s="362" t="s">
        <v>141</v>
      </c>
      <c r="B39" s="402" t="s">
        <v>107</v>
      </c>
      <c r="C39" s="400">
        <v>-6299.96</v>
      </c>
      <c r="D39" s="362" t="s">
        <v>1515</v>
      </c>
      <c r="E39" s="270"/>
      <c r="F39" s="257">
        <f>SUM(C38:C39)</f>
        <v>-12599.92</v>
      </c>
      <c r="G39" s="258"/>
      <c r="H39" s="259"/>
      <c r="I39" s="258">
        <v>600684</v>
      </c>
      <c r="J39" s="260">
        <f>F39/1.16</f>
        <v>-10862</v>
      </c>
      <c r="K39" s="261">
        <f>J39*0.16</f>
        <v>-1737.92</v>
      </c>
      <c r="L39" s="252"/>
      <c r="M39" s="252"/>
    </row>
    <row r="40" spans="1:13" ht="15" customHeight="1">
      <c r="A40" s="339" t="s">
        <v>141</v>
      </c>
      <c r="B40" s="445" t="s">
        <v>1391</v>
      </c>
      <c r="C40" s="446">
        <v>1241.2</v>
      </c>
      <c r="D40" s="339" t="s">
        <v>1496</v>
      </c>
      <c r="E40" s="269"/>
      <c r="F40" s="275"/>
      <c r="G40" s="240"/>
      <c r="H40" s="241"/>
      <c r="I40" s="240"/>
      <c r="J40" s="243"/>
      <c r="K40" s="251"/>
      <c r="L40" s="252"/>
      <c r="M40" s="252"/>
    </row>
    <row r="41" spans="1:13" ht="15" customHeight="1">
      <c r="A41" s="339" t="s">
        <v>136</v>
      </c>
      <c r="B41" s="445" t="s">
        <v>1392</v>
      </c>
      <c r="C41" s="446">
        <v>1241.2</v>
      </c>
      <c r="D41" s="339" t="s">
        <v>1496</v>
      </c>
      <c r="E41" s="269"/>
      <c r="F41" s="275"/>
      <c r="G41" s="240"/>
      <c r="H41" s="241"/>
      <c r="I41" s="240"/>
      <c r="J41" s="243"/>
      <c r="K41" s="251"/>
      <c r="L41" s="252"/>
      <c r="M41" s="252"/>
    </row>
    <row r="42" spans="1:13" ht="15" customHeight="1">
      <c r="A42" s="339" t="s">
        <v>141</v>
      </c>
      <c r="B42" s="445" t="s">
        <v>1393</v>
      </c>
      <c r="C42" s="446">
        <v>1241.2</v>
      </c>
      <c r="D42" s="339" t="s">
        <v>1496</v>
      </c>
      <c r="E42" s="269"/>
      <c r="F42" s="237"/>
      <c r="G42" s="240"/>
      <c r="H42" s="241"/>
      <c r="I42" s="240"/>
      <c r="J42" s="243"/>
      <c r="K42" s="251"/>
      <c r="L42" s="252"/>
      <c r="M42" s="252"/>
    </row>
    <row r="43" spans="1:13" ht="15" customHeight="1">
      <c r="A43" s="339" t="s">
        <v>457</v>
      </c>
      <c r="B43" s="445" t="s">
        <v>1394</v>
      </c>
      <c r="C43" s="446">
        <v>1241.2</v>
      </c>
      <c r="D43" s="339" t="s">
        <v>1496</v>
      </c>
      <c r="E43" s="269"/>
      <c r="F43" s="237"/>
      <c r="G43" s="240"/>
      <c r="H43" s="241"/>
      <c r="I43" s="240"/>
      <c r="J43" s="243"/>
      <c r="K43" s="251"/>
      <c r="L43" s="252"/>
      <c r="M43" s="252"/>
    </row>
    <row r="44" spans="1:13" ht="15" customHeight="1">
      <c r="A44" s="339" t="s">
        <v>141</v>
      </c>
      <c r="B44" s="445" t="s">
        <v>1395</v>
      </c>
      <c r="C44" s="446">
        <v>1241.2</v>
      </c>
      <c r="D44" s="339" t="s">
        <v>1496</v>
      </c>
      <c r="E44" s="269"/>
      <c r="F44" s="237"/>
      <c r="G44" s="240"/>
      <c r="H44" s="241"/>
      <c r="I44" s="240"/>
      <c r="J44" s="243"/>
      <c r="K44" s="251"/>
      <c r="L44" s="252"/>
      <c r="M44" s="252"/>
    </row>
    <row r="45" spans="1:13" ht="15" customHeight="1">
      <c r="A45" s="339" t="s">
        <v>136</v>
      </c>
      <c r="B45" s="445" t="s">
        <v>1396</v>
      </c>
      <c r="C45" s="446">
        <v>1241.2</v>
      </c>
      <c r="D45" s="339" t="s">
        <v>1496</v>
      </c>
      <c r="E45" s="269"/>
      <c r="F45" s="237"/>
      <c r="G45" s="240"/>
      <c r="H45" s="241"/>
      <c r="I45" s="240"/>
      <c r="J45" s="243"/>
      <c r="K45" s="251"/>
      <c r="L45" s="252"/>
      <c r="M45" s="252"/>
    </row>
    <row r="46" spans="1:13" ht="15" customHeight="1">
      <c r="A46" s="339" t="s">
        <v>136</v>
      </c>
      <c r="B46" s="445" t="s">
        <v>1397</v>
      </c>
      <c r="C46" s="446">
        <v>1241.2</v>
      </c>
      <c r="D46" s="339" t="s">
        <v>1496</v>
      </c>
      <c r="E46" s="269"/>
      <c r="F46" s="237"/>
      <c r="G46" s="240"/>
      <c r="H46" s="241"/>
      <c r="I46" s="240"/>
      <c r="J46" s="243"/>
      <c r="K46" s="251"/>
      <c r="L46" s="252"/>
      <c r="M46" s="252"/>
    </row>
    <row r="47" spans="1:13" ht="15" customHeight="1">
      <c r="A47" s="339" t="s">
        <v>136</v>
      </c>
      <c r="B47" s="445" t="s">
        <v>1398</v>
      </c>
      <c r="C47" s="446">
        <v>1241.2</v>
      </c>
      <c r="D47" s="339" t="s">
        <v>1496</v>
      </c>
      <c r="E47" s="269"/>
      <c r="F47" s="237"/>
      <c r="G47" s="240"/>
      <c r="H47" s="241"/>
      <c r="I47" s="240"/>
      <c r="J47" s="243"/>
      <c r="K47" s="251"/>
      <c r="L47" s="252"/>
      <c r="M47" s="252"/>
    </row>
    <row r="48" spans="1:13" ht="15" customHeight="1">
      <c r="A48" s="339" t="s">
        <v>141</v>
      </c>
      <c r="B48" s="445" t="s">
        <v>1399</v>
      </c>
      <c r="C48" s="446">
        <v>1241.2</v>
      </c>
      <c r="D48" s="339" t="s">
        <v>1496</v>
      </c>
      <c r="E48" s="269"/>
      <c r="F48" s="275"/>
      <c r="G48" s="240"/>
      <c r="H48" s="241"/>
      <c r="I48" s="240"/>
      <c r="J48" s="243"/>
      <c r="K48" s="251"/>
      <c r="L48" s="252"/>
      <c r="M48" s="252"/>
    </row>
    <row r="49" spans="1:13" ht="15" customHeight="1">
      <c r="A49" s="339" t="s">
        <v>136</v>
      </c>
      <c r="B49" s="445" t="s">
        <v>1401</v>
      </c>
      <c r="C49" s="446">
        <v>1241.2</v>
      </c>
      <c r="D49" s="339" t="s">
        <v>1496</v>
      </c>
      <c r="E49" s="250"/>
      <c r="F49" s="275"/>
      <c r="G49" s="240"/>
      <c r="H49" s="241"/>
      <c r="I49" s="240"/>
      <c r="J49" s="243"/>
      <c r="K49" s="251"/>
      <c r="L49" s="252"/>
      <c r="M49" s="252"/>
    </row>
    <row r="50" spans="1:13" ht="15" customHeight="1">
      <c r="A50" s="339" t="s">
        <v>141</v>
      </c>
      <c r="B50" s="445" t="s">
        <v>1402</v>
      </c>
      <c r="C50" s="446">
        <v>1241.2</v>
      </c>
      <c r="D50" s="339" t="s">
        <v>1496</v>
      </c>
      <c r="E50" s="250"/>
      <c r="F50" s="275"/>
      <c r="G50" s="240"/>
      <c r="H50" s="241"/>
      <c r="I50" s="240"/>
      <c r="J50" s="243"/>
      <c r="K50" s="251"/>
      <c r="L50" s="252"/>
      <c r="M50" s="252"/>
    </row>
    <row r="51" spans="1:13" ht="15" customHeight="1">
      <c r="A51" s="339" t="s">
        <v>141</v>
      </c>
      <c r="B51" s="445" t="s">
        <v>1404</v>
      </c>
      <c r="C51" s="446">
        <v>1241.2</v>
      </c>
      <c r="D51" s="339" t="s">
        <v>1496</v>
      </c>
      <c r="E51" s="250">
        <f>SUM(C40:C51)</f>
        <v>14894.400000000003</v>
      </c>
      <c r="F51" s="275"/>
      <c r="G51" s="240"/>
      <c r="H51" s="241"/>
      <c r="I51" s="240">
        <v>803001</v>
      </c>
      <c r="J51" s="243">
        <f>E51/1.16</f>
        <v>12840.000000000004</v>
      </c>
      <c r="K51" s="251">
        <f>J51*0.16</f>
        <v>2054.4000000000005</v>
      </c>
      <c r="L51" s="252"/>
      <c r="M51" s="252"/>
    </row>
    <row r="52" spans="1:13" ht="15" customHeight="1">
      <c r="A52" s="339" t="s">
        <v>141</v>
      </c>
      <c r="B52" s="341" t="s">
        <v>781</v>
      </c>
      <c r="C52" s="353">
        <v>6299.96</v>
      </c>
      <c r="D52" s="339" t="s">
        <v>1496</v>
      </c>
      <c r="E52" s="250"/>
      <c r="F52" s="275"/>
      <c r="G52" s="240"/>
      <c r="H52" s="241"/>
      <c r="I52" s="240"/>
      <c r="J52" s="243"/>
      <c r="K52" s="251"/>
      <c r="L52" s="252"/>
      <c r="M52" s="252"/>
    </row>
    <row r="53" spans="1:13" ht="15" customHeight="1">
      <c r="A53" s="339" t="s">
        <v>141</v>
      </c>
      <c r="B53" s="341" t="s">
        <v>647</v>
      </c>
      <c r="C53" s="353">
        <v>6299.96</v>
      </c>
      <c r="D53" s="339" t="s">
        <v>1496</v>
      </c>
      <c r="E53" s="250"/>
      <c r="F53" s="275"/>
      <c r="G53" s="240"/>
      <c r="H53" s="241"/>
      <c r="I53" s="240"/>
      <c r="J53" s="243"/>
      <c r="K53" s="251"/>
      <c r="L53" s="252"/>
      <c r="M53" s="252"/>
    </row>
    <row r="54" spans="1:13" ht="15" customHeight="1">
      <c r="A54" s="339" t="s">
        <v>141</v>
      </c>
      <c r="B54" s="341" t="s">
        <v>789</v>
      </c>
      <c r="C54" s="353">
        <v>6299.96</v>
      </c>
      <c r="D54" s="339" t="s">
        <v>1496</v>
      </c>
      <c r="E54" s="250"/>
      <c r="F54" s="275"/>
      <c r="G54" s="240"/>
      <c r="H54" s="241"/>
      <c r="I54" s="240"/>
      <c r="J54" s="243"/>
      <c r="K54" s="251"/>
      <c r="L54" s="252"/>
      <c r="M54" s="252"/>
    </row>
    <row r="55" spans="1:13" ht="15" customHeight="1">
      <c r="A55" s="339" t="s">
        <v>141</v>
      </c>
      <c r="B55" s="341" t="s">
        <v>1403</v>
      </c>
      <c r="C55" s="353">
        <v>6299.96</v>
      </c>
      <c r="D55" s="339" t="s">
        <v>1496</v>
      </c>
      <c r="E55" s="250">
        <f>SUM(C52:C55)</f>
        <v>25199.84</v>
      </c>
      <c r="F55" s="275"/>
      <c r="G55" s="240"/>
      <c r="H55" s="241"/>
      <c r="I55" s="240">
        <v>600684</v>
      </c>
      <c r="J55" s="243">
        <f t="shared" ref="J55:J59" si="2">E55/1.16</f>
        <v>21724</v>
      </c>
      <c r="K55" s="251">
        <f t="shared" ref="K55:K59" si="3">J55*0.16</f>
        <v>3475.84</v>
      </c>
      <c r="L55" s="252"/>
      <c r="M55" s="252"/>
    </row>
    <row r="56" spans="1:13" ht="15" customHeight="1">
      <c r="A56" s="339" t="s">
        <v>136</v>
      </c>
      <c r="B56" s="341" t="s">
        <v>1389</v>
      </c>
      <c r="C56" s="353">
        <v>9000.44</v>
      </c>
      <c r="D56" s="339" t="s">
        <v>1496</v>
      </c>
      <c r="E56" s="250"/>
      <c r="F56" s="237"/>
      <c r="G56" s="240"/>
      <c r="H56" s="241"/>
      <c r="I56" s="240"/>
      <c r="J56" s="243"/>
      <c r="K56" s="251"/>
      <c r="L56" s="252"/>
      <c r="M56" s="252"/>
    </row>
    <row r="57" spans="1:13" ht="15" customHeight="1">
      <c r="A57" s="339" t="s">
        <v>136</v>
      </c>
      <c r="B57" s="341" t="s">
        <v>931</v>
      </c>
      <c r="C57" s="353">
        <v>9000.44</v>
      </c>
      <c r="D57" s="339" t="s">
        <v>1496</v>
      </c>
      <c r="E57" s="250"/>
      <c r="F57" s="237"/>
      <c r="G57" s="240"/>
      <c r="H57" s="241"/>
      <c r="I57" s="240"/>
      <c r="J57" s="243"/>
      <c r="K57" s="251"/>
      <c r="L57" s="252"/>
      <c r="M57" s="252"/>
    </row>
    <row r="58" spans="1:13" ht="15" customHeight="1">
      <c r="A58" s="339" t="s">
        <v>136</v>
      </c>
      <c r="B58" s="414" t="s">
        <v>1400</v>
      </c>
      <c r="C58" s="382">
        <v>9000.44</v>
      </c>
      <c r="D58" s="339" t="s">
        <v>1496</v>
      </c>
      <c r="E58" s="250">
        <f>SUM(C56:C58)</f>
        <v>27001.32</v>
      </c>
      <c r="F58" s="275"/>
      <c r="G58" s="240"/>
      <c r="H58" s="241"/>
      <c r="I58" s="240">
        <v>600640</v>
      </c>
      <c r="J58" s="243">
        <f t="shared" si="2"/>
        <v>23277</v>
      </c>
      <c r="K58" s="251">
        <f t="shared" si="3"/>
        <v>3724.32</v>
      </c>
      <c r="L58" s="252"/>
      <c r="M58" s="252"/>
    </row>
    <row r="59" spans="1:13" ht="15" customHeight="1" thickBot="1">
      <c r="A59" s="362" t="s">
        <v>298</v>
      </c>
      <c r="B59" s="415" t="s">
        <v>1081</v>
      </c>
      <c r="C59" s="363">
        <v>17405.8</v>
      </c>
      <c r="D59" s="362" t="s">
        <v>1496</v>
      </c>
      <c r="E59" s="256">
        <f>SUM(C59:D59)</f>
        <v>17405.8</v>
      </c>
      <c r="F59" s="257">
        <f>SUM(E42:E59)</f>
        <v>84501.36</v>
      </c>
      <c r="G59" s="258"/>
      <c r="H59" s="259"/>
      <c r="I59" s="258">
        <v>600638</v>
      </c>
      <c r="J59" s="243">
        <f t="shared" si="2"/>
        <v>15005</v>
      </c>
      <c r="K59" s="251">
        <f t="shared" si="3"/>
        <v>2400.8000000000002</v>
      </c>
      <c r="L59" s="252"/>
      <c r="M59" s="252"/>
    </row>
    <row r="60" spans="1:13" ht="15" customHeight="1" thickBot="1">
      <c r="A60" s="372" t="s">
        <v>390</v>
      </c>
      <c r="B60" s="479" t="s">
        <v>1070</v>
      </c>
      <c r="C60" s="472">
        <v>35999.440000000002</v>
      </c>
      <c r="D60" s="372" t="s">
        <v>1497</v>
      </c>
      <c r="E60" s="439"/>
      <c r="F60" s="406">
        <f>SUM(C60:E60)</f>
        <v>35999.440000000002</v>
      </c>
      <c r="G60" s="407"/>
      <c r="H60" s="408"/>
      <c r="I60" s="407">
        <v>600623</v>
      </c>
      <c r="J60" s="409">
        <f>F60/1.16</f>
        <v>31034.000000000004</v>
      </c>
      <c r="K60" s="410">
        <f>J60*0.16</f>
        <v>4965.4400000000005</v>
      </c>
      <c r="L60" s="252"/>
      <c r="M60" s="252"/>
    </row>
    <row r="61" spans="1:13" ht="15" customHeight="1">
      <c r="A61" s="339" t="s">
        <v>136</v>
      </c>
      <c r="B61" s="445" t="s">
        <v>1405</v>
      </c>
      <c r="C61" s="446">
        <v>1241.2</v>
      </c>
      <c r="D61" s="339" t="s">
        <v>1505</v>
      </c>
      <c r="E61" s="269"/>
      <c r="F61" s="237"/>
      <c r="G61" s="240"/>
      <c r="H61" s="241"/>
      <c r="I61" s="240"/>
      <c r="J61" s="243"/>
      <c r="K61" s="251"/>
      <c r="L61" s="252"/>
      <c r="M61" s="252"/>
    </row>
    <row r="62" spans="1:13" ht="15" customHeight="1">
      <c r="A62" s="339" t="s">
        <v>136</v>
      </c>
      <c r="B62" s="445" t="s">
        <v>1406</v>
      </c>
      <c r="C62" s="446">
        <v>1241.2</v>
      </c>
      <c r="D62" s="339" t="s">
        <v>1505</v>
      </c>
      <c r="E62" s="269"/>
      <c r="F62" s="275"/>
      <c r="G62" s="240"/>
      <c r="H62" s="241"/>
      <c r="I62" s="240"/>
      <c r="J62" s="243"/>
      <c r="K62" s="251"/>
      <c r="L62" s="252"/>
      <c r="M62" s="252"/>
    </row>
    <row r="63" spans="1:13" ht="15" customHeight="1">
      <c r="A63" s="339" t="s">
        <v>136</v>
      </c>
      <c r="B63" s="445" t="s">
        <v>1407</v>
      </c>
      <c r="C63" s="446">
        <v>1241.2</v>
      </c>
      <c r="D63" s="339" t="s">
        <v>1505</v>
      </c>
      <c r="E63" s="269"/>
      <c r="F63" s="237"/>
      <c r="G63" s="240"/>
      <c r="H63" s="241"/>
      <c r="I63" s="240"/>
      <c r="J63" s="243"/>
      <c r="K63" s="251"/>
      <c r="L63" s="252"/>
      <c r="M63" s="252"/>
    </row>
    <row r="64" spans="1:13" ht="15" customHeight="1">
      <c r="A64" s="339" t="s">
        <v>457</v>
      </c>
      <c r="B64" s="445" t="s">
        <v>1408</v>
      </c>
      <c r="C64" s="446">
        <v>1241.2</v>
      </c>
      <c r="D64" s="339" t="s">
        <v>1505</v>
      </c>
      <c r="E64" s="269"/>
      <c r="F64" s="275"/>
      <c r="G64" s="240"/>
      <c r="H64" s="241"/>
      <c r="I64" s="240"/>
      <c r="J64" s="243"/>
      <c r="K64" s="251"/>
      <c r="L64" s="252"/>
      <c r="M64" s="252"/>
    </row>
    <row r="65" spans="1:13" ht="15" customHeight="1">
      <c r="A65" s="339" t="s">
        <v>136</v>
      </c>
      <c r="B65" s="445" t="s">
        <v>1409</v>
      </c>
      <c r="C65" s="446">
        <v>1241.2</v>
      </c>
      <c r="D65" s="339" t="s">
        <v>1505</v>
      </c>
      <c r="E65" s="269"/>
      <c r="F65" s="275"/>
      <c r="G65" s="240"/>
      <c r="H65" s="241"/>
      <c r="I65" s="240"/>
      <c r="J65" s="243"/>
      <c r="K65" s="251"/>
      <c r="L65" s="252"/>
      <c r="M65" s="252"/>
    </row>
    <row r="66" spans="1:13" ht="15" customHeight="1">
      <c r="A66" s="339" t="s">
        <v>136</v>
      </c>
      <c r="B66" s="445" t="s">
        <v>1410</v>
      </c>
      <c r="C66" s="446">
        <v>1241.2</v>
      </c>
      <c r="D66" s="339" t="s">
        <v>1505</v>
      </c>
      <c r="E66" s="269"/>
      <c r="F66" s="275"/>
      <c r="G66" s="240"/>
      <c r="H66" s="241"/>
      <c r="I66" s="240"/>
      <c r="J66" s="243"/>
      <c r="K66" s="251"/>
      <c r="L66" s="252"/>
      <c r="M66" s="252"/>
    </row>
    <row r="67" spans="1:13" ht="15" customHeight="1">
      <c r="A67" s="339" t="s">
        <v>370</v>
      </c>
      <c r="B67" s="445" t="s">
        <v>1411</v>
      </c>
      <c r="C67" s="446">
        <v>1241.2</v>
      </c>
      <c r="D67" s="339" t="s">
        <v>1505</v>
      </c>
      <c r="E67" s="250"/>
      <c r="F67" s="275"/>
      <c r="G67" s="240"/>
      <c r="H67" s="241"/>
      <c r="I67" s="240"/>
      <c r="J67" s="243"/>
      <c r="K67" s="251"/>
      <c r="L67" s="252"/>
      <c r="M67" s="252"/>
    </row>
    <row r="68" spans="1:13" ht="15" customHeight="1">
      <c r="A68" s="339" t="s">
        <v>370</v>
      </c>
      <c r="B68" s="445" t="s">
        <v>1412</v>
      </c>
      <c r="C68" s="446">
        <v>1241.2</v>
      </c>
      <c r="D68" s="339" t="s">
        <v>1505</v>
      </c>
      <c r="E68" s="250"/>
      <c r="F68" s="275"/>
      <c r="G68" s="240"/>
      <c r="H68" s="241"/>
      <c r="I68" s="240"/>
      <c r="J68" s="243"/>
      <c r="K68" s="251"/>
      <c r="L68" s="252"/>
      <c r="M68" s="252"/>
    </row>
    <row r="69" spans="1:13" ht="15" customHeight="1">
      <c r="A69" s="339" t="s">
        <v>370</v>
      </c>
      <c r="B69" s="445" t="s">
        <v>1413</v>
      </c>
      <c r="C69" s="446">
        <v>1241.2</v>
      </c>
      <c r="D69" s="339" t="s">
        <v>1505</v>
      </c>
      <c r="E69" s="250"/>
      <c r="F69" s="275"/>
      <c r="G69" s="240"/>
      <c r="H69" s="241"/>
      <c r="I69" s="240"/>
      <c r="J69" s="243"/>
      <c r="K69" s="251"/>
      <c r="L69" s="252"/>
      <c r="M69" s="252"/>
    </row>
    <row r="70" spans="1:13" ht="15" customHeight="1">
      <c r="A70" s="339" t="s">
        <v>136</v>
      </c>
      <c r="B70" s="445" t="s">
        <v>1414</v>
      </c>
      <c r="C70" s="446">
        <v>1241.2</v>
      </c>
      <c r="D70" s="339" t="s">
        <v>1505</v>
      </c>
      <c r="E70" s="250"/>
      <c r="F70" s="275"/>
      <c r="G70" s="240"/>
      <c r="H70" s="241"/>
      <c r="I70" s="240"/>
      <c r="J70" s="243"/>
      <c r="K70" s="251"/>
      <c r="L70" s="252"/>
      <c r="M70" s="252"/>
    </row>
    <row r="71" spans="1:13" ht="15" customHeight="1">
      <c r="A71" s="339" t="s">
        <v>457</v>
      </c>
      <c r="B71" s="445" t="s">
        <v>1416</v>
      </c>
      <c r="C71" s="446">
        <v>1241.2</v>
      </c>
      <c r="D71" s="339" t="s">
        <v>1505</v>
      </c>
      <c r="E71" s="250"/>
      <c r="F71" s="275"/>
      <c r="G71" s="240"/>
      <c r="H71" s="241"/>
      <c r="I71" s="240"/>
      <c r="J71" s="243"/>
      <c r="K71" s="251"/>
      <c r="L71" s="252"/>
      <c r="M71" s="252"/>
    </row>
    <row r="72" spans="1:13" ht="15" customHeight="1">
      <c r="A72" s="339" t="s">
        <v>136</v>
      </c>
      <c r="B72" s="445" t="s">
        <v>1417</v>
      </c>
      <c r="C72" s="446">
        <v>1241.2</v>
      </c>
      <c r="D72" s="339" t="s">
        <v>1505</v>
      </c>
      <c r="E72" s="250"/>
      <c r="F72" s="275"/>
      <c r="G72" s="240"/>
      <c r="H72" s="241"/>
      <c r="I72" s="240"/>
      <c r="J72" s="243"/>
      <c r="K72" s="251"/>
      <c r="L72" s="252"/>
      <c r="M72" s="252"/>
    </row>
    <row r="73" spans="1:13" ht="15" customHeight="1">
      <c r="A73" s="339" t="s">
        <v>370</v>
      </c>
      <c r="B73" s="445" t="s">
        <v>1418</v>
      </c>
      <c r="C73" s="446">
        <v>1241.2</v>
      </c>
      <c r="D73" s="339" t="s">
        <v>1505</v>
      </c>
      <c r="E73" s="250"/>
      <c r="F73" s="275"/>
      <c r="G73" s="240"/>
      <c r="H73" s="241"/>
      <c r="I73" s="240"/>
      <c r="J73" s="243"/>
      <c r="K73" s="251"/>
      <c r="L73" s="252"/>
      <c r="M73" s="252"/>
    </row>
    <row r="74" spans="1:13" ht="15" customHeight="1">
      <c r="A74" s="339" t="s">
        <v>136</v>
      </c>
      <c r="B74" s="445" t="s">
        <v>1419</v>
      </c>
      <c r="C74" s="446">
        <v>1241.2</v>
      </c>
      <c r="D74" s="339" t="s">
        <v>1505</v>
      </c>
      <c r="E74" s="250"/>
      <c r="F74" s="275"/>
      <c r="G74" s="240"/>
      <c r="H74" s="241"/>
      <c r="I74" s="240"/>
      <c r="J74" s="243"/>
      <c r="K74" s="251"/>
      <c r="L74" s="252"/>
      <c r="M74" s="252"/>
    </row>
    <row r="75" spans="1:13" ht="15" customHeight="1">
      <c r="A75" s="339" t="s">
        <v>457</v>
      </c>
      <c r="B75" s="445" t="s">
        <v>1420</v>
      </c>
      <c r="C75" s="446">
        <v>1241.2</v>
      </c>
      <c r="D75" s="339" t="s">
        <v>1505</v>
      </c>
      <c r="E75" s="250"/>
      <c r="F75" s="275"/>
      <c r="G75" s="240"/>
      <c r="H75" s="241"/>
      <c r="I75" s="240"/>
      <c r="J75" s="243"/>
      <c r="K75" s="251"/>
      <c r="L75" s="252"/>
      <c r="M75" s="252"/>
    </row>
    <row r="76" spans="1:13" ht="15" customHeight="1">
      <c r="A76" s="339" t="s">
        <v>136</v>
      </c>
      <c r="B76" s="445" t="s">
        <v>1423</v>
      </c>
      <c r="C76" s="446">
        <v>1241.2</v>
      </c>
      <c r="D76" s="339" t="s">
        <v>1505</v>
      </c>
      <c r="E76" s="250">
        <f>SUM(C61:C76)</f>
        <v>19859.200000000004</v>
      </c>
      <c r="F76" s="275"/>
      <c r="G76" s="240"/>
      <c r="H76" s="241"/>
      <c r="I76" s="240">
        <v>803001</v>
      </c>
      <c r="J76" s="243">
        <f>E76/1.16</f>
        <v>17120.000000000004</v>
      </c>
      <c r="K76" s="251">
        <f>J76*0.16</f>
        <v>2739.2000000000007</v>
      </c>
      <c r="L76" s="252"/>
      <c r="M76" s="252"/>
    </row>
    <row r="77" spans="1:13" ht="15" customHeight="1">
      <c r="A77" s="339" t="s">
        <v>141</v>
      </c>
      <c r="B77" t="s">
        <v>812</v>
      </c>
      <c r="C77" s="353">
        <v>6299.96</v>
      </c>
      <c r="D77" s="339" t="s">
        <v>1505</v>
      </c>
      <c r="E77" s="250"/>
      <c r="F77" s="275"/>
      <c r="G77" s="240"/>
      <c r="H77" s="241"/>
      <c r="I77" s="240"/>
      <c r="J77" s="243"/>
      <c r="K77" s="251"/>
      <c r="L77" s="252"/>
      <c r="M77" s="252"/>
    </row>
    <row r="78" spans="1:13" ht="15" customHeight="1">
      <c r="A78" s="339" t="s">
        <v>141</v>
      </c>
      <c r="B78" t="s">
        <v>792</v>
      </c>
      <c r="C78" s="353">
        <v>6299.96</v>
      </c>
      <c r="D78" s="339" t="s">
        <v>1505</v>
      </c>
      <c r="E78" s="250"/>
      <c r="F78" s="275"/>
      <c r="G78" s="240"/>
      <c r="H78" s="241"/>
      <c r="I78" s="240"/>
      <c r="J78" s="243"/>
      <c r="K78" s="251"/>
      <c r="L78" s="252"/>
      <c r="M78" s="252"/>
    </row>
    <row r="79" spans="1:13" ht="15" customHeight="1">
      <c r="A79" s="339" t="s">
        <v>141</v>
      </c>
      <c r="B79" t="s">
        <v>91</v>
      </c>
      <c r="C79" s="353">
        <v>6299.96</v>
      </c>
      <c r="D79" s="339" t="s">
        <v>1505</v>
      </c>
      <c r="E79" s="250"/>
      <c r="F79" s="275"/>
      <c r="G79" s="240"/>
      <c r="H79" s="241"/>
      <c r="I79" s="240"/>
      <c r="J79" s="243"/>
      <c r="K79" s="251"/>
      <c r="L79" s="252"/>
      <c r="M79" s="252"/>
    </row>
    <row r="80" spans="1:13" ht="15" customHeight="1" thickBot="1">
      <c r="A80" s="362" t="s">
        <v>141</v>
      </c>
      <c r="B80" s="416" t="s">
        <v>542</v>
      </c>
      <c r="C80" s="363">
        <v>6299.96</v>
      </c>
      <c r="D80" s="362" t="s">
        <v>1505</v>
      </c>
      <c r="E80" s="256">
        <f>SUM(C77:C80)</f>
        <v>25199.84</v>
      </c>
      <c r="F80" s="257">
        <f>SUM(E70:E80)</f>
        <v>45059.040000000008</v>
      </c>
      <c r="G80" s="258"/>
      <c r="H80" s="259"/>
      <c r="I80" s="258">
        <v>600684</v>
      </c>
      <c r="J80" s="260">
        <f t="shared" ref="J80:J139" si="4">E80/1.16</f>
        <v>21724</v>
      </c>
      <c r="K80" s="261">
        <f t="shared" ref="K80:K139" si="5">J80*0.16</f>
        <v>3475.84</v>
      </c>
      <c r="L80" s="252"/>
      <c r="M80" s="252"/>
    </row>
    <row r="81" spans="1:13" ht="15" customHeight="1">
      <c r="A81" s="339" t="s">
        <v>134</v>
      </c>
      <c r="B81" s="341" t="s">
        <v>1221</v>
      </c>
      <c r="C81" s="353">
        <v>5849.88</v>
      </c>
      <c r="D81" s="339" t="s">
        <v>1506</v>
      </c>
      <c r="E81" s="250"/>
      <c r="F81" s="275"/>
      <c r="G81" s="240"/>
      <c r="H81" s="241"/>
      <c r="I81" s="417"/>
      <c r="J81" s="271"/>
      <c r="K81" s="272"/>
      <c r="L81" s="252"/>
      <c r="M81" s="252"/>
    </row>
    <row r="82" spans="1:13" ht="15" customHeight="1">
      <c r="A82" s="339" t="s">
        <v>134</v>
      </c>
      <c r="B82" s="341" t="s">
        <v>1415</v>
      </c>
      <c r="C82" s="353">
        <v>5849.88</v>
      </c>
      <c r="D82" s="339" t="s">
        <v>1506</v>
      </c>
      <c r="E82" s="250"/>
      <c r="F82" s="275"/>
      <c r="G82" s="240"/>
      <c r="H82" s="241"/>
      <c r="I82" s="240"/>
      <c r="J82" s="243"/>
      <c r="K82" s="251"/>
      <c r="L82" s="252"/>
      <c r="M82" s="252"/>
    </row>
    <row r="83" spans="1:13" ht="15" customHeight="1">
      <c r="A83" s="339" t="s">
        <v>134</v>
      </c>
      <c r="B83" s="341" t="s">
        <v>946</v>
      </c>
      <c r="C83" s="353">
        <v>5849.88</v>
      </c>
      <c r="D83" s="339" t="s">
        <v>1506</v>
      </c>
      <c r="E83" s="250">
        <f>SUM(C81:C83)</f>
        <v>17549.64</v>
      </c>
      <c r="F83" s="275"/>
      <c r="G83" s="240"/>
      <c r="H83" s="241"/>
      <c r="I83" s="240">
        <v>600644</v>
      </c>
      <c r="J83" s="243">
        <f t="shared" si="4"/>
        <v>15129</v>
      </c>
      <c r="K83" s="251">
        <f t="shared" si="5"/>
        <v>2420.64</v>
      </c>
      <c r="L83" s="252"/>
      <c r="M83" s="252"/>
    </row>
    <row r="84" spans="1:13" ht="15" customHeight="1">
      <c r="A84" s="339" t="s">
        <v>141</v>
      </c>
      <c r="B84" s="341" t="s">
        <v>543</v>
      </c>
      <c r="C84" s="353">
        <v>6299.96</v>
      </c>
      <c r="D84" s="339" t="s">
        <v>1506</v>
      </c>
      <c r="E84" s="250"/>
      <c r="F84" s="275"/>
      <c r="G84" s="240"/>
      <c r="H84" s="241"/>
      <c r="I84" s="240"/>
      <c r="J84" s="243"/>
      <c r="K84" s="251"/>
      <c r="L84" s="252"/>
      <c r="M84" s="252"/>
    </row>
    <row r="85" spans="1:13" ht="15" customHeight="1">
      <c r="A85" s="339" t="s">
        <v>141</v>
      </c>
      <c r="B85" s="341" t="s">
        <v>1421</v>
      </c>
      <c r="C85" s="353">
        <v>6299.96</v>
      </c>
      <c r="D85" s="339" t="s">
        <v>1506</v>
      </c>
      <c r="E85" s="250">
        <f>SUM(C84:C85)</f>
        <v>12599.92</v>
      </c>
      <c r="F85" s="275"/>
      <c r="G85" s="240"/>
      <c r="H85" s="241"/>
      <c r="I85" s="240">
        <v>600684</v>
      </c>
      <c r="J85" s="243">
        <f t="shared" si="4"/>
        <v>10862</v>
      </c>
      <c r="K85" s="251">
        <f t="shared" si="5"/>
        <v>1737.92</v>
      </c>
      <c r="L85" s="252"/>
      <c r="M85" s="252"/>
    </row>
    <row r="86" spans="1:13" ht="15" customHeight="1">
      <c r="A86" s="339" t="s">
        <v>136</v>
      </c>
      <c r="B86" s="341" t="s">
        <v>932</v>
      </c>
      <c r="C86" s="353">
        <v>9000.44</v>
      </c>
      <c r="D86" s="339" t="s">
        <v>1506</v>
      </c>
      <c r="E86" s="250"/>
      <c r="F86" s="275"/>
      <c r="G86" s="240"/>
      <c r="H86" s="241"/>
      <c r="I86" s="240"/>
      <c r="J86" s="243"/>
      <c r="K86" s="251"/>
      <c r="L86" s="252"/>
      <c r="M86" s="252"/>
    </row>
    <row r="87" spans="1:13" ht="15" customHeight="1">
      <c r="A87" s="339" t="s">
        <v>136</v>
      </c>
      <c r="B87" s="341" t="s">
        <v>1249</v>
      </c>
      <c r="C87" s="353">
        <v>9000.44</v>
      </c>
      <c r="D87" s="339" t="s">
        <v>1506</v>
      </c>
      <c r="E87" s="250"/>
      <c r="F87" s="275"/>
      <c r="G87" s="240"/>
      <c r="H87" s="241"/>
      <c r="I87" s="240"/>
      <c r="J87" s="243"/>
      <c r="K87" s="251"/>
      <c r="L87" s="252"/>
      <c r="M87" s="252"/>
    </row>
    <row r="88" spans="1:13" ht="15" customHeight="1">
      <c r="A88" s="339" t="s">
        <v>136</v>
      </c>
      <c r="B88" s="341" t="s">
        <v>930</v>
      </c>
      <c r="C88" s="353">
        <v>9000.44</v>
      </c>
      <c r="D88" s="339" t="s">
        <v>1506</v>
      </c>
      <c r="E88" s="250"/>
      <c r="F88" s="275"/>
      <c r="G88" s="240"/>
      <c r="H88" s="241"/>
      <c r="I88" s="240"/>
      <c r="J88" s="243"/>
      <c r="K88" s="251"/>
      <c r="L88" s="252"/>
      <c r="M88" s="252"/>
    </row>
    <row r="89" spans="1:13" ht="15" customHeight="1">
      <c r="A89" s="339" t="s">
        <v>136</v>
      </c>
      <c r="B89" s="341" t="s">
        <v>977</v>
      </c>
      <c r="C89" s="353">
        <v>9000.44</v>
      </c>
      <c r="D89" s="339" t="s">
        <v>1506</v>
      </c>
      <c r="E89" s="250"/>
      <c r="F89" s="275"/>
      <c r="G89" s="240"/>
      <c r="H89" s="241"/>
      <c r="I89" s="240"/>
      <c r="J89" s="243"/>
      <c r="K89" s="251"/>
      <c r="L89" s="252"/>
      <c r="M89" s="252"/>
    </row>
    <row r="90" spans="1:13" ht="15" customHeight="1">
      <c r="A90" s="339" t="s">
        <v>136</v>
      </c>
      <c r="B90" s="341" t="s">
        <v>1422</v>
      </c>
      <c r="C90" s="353">
        <v>9000.44</v>
      </c>
      <c r="D90" s="339" t="s">
        <v>1506</v>
      </c>
      <c r="E90" s="250">
        <f>SUM(C86:C90)</f>
        <v>45002.200000000004</v>
      </c>
      <c r="F90" s="275"/>
      <c r="G90" s="240"/>
      <c r="H90" s="241"/>
      <c r="I90" s="240">
        <v>600640</v>
      </c>
      <c r="J90" s="243">
        <f t="shared" si="4"/>
        <v>38795.000000000007</v>
      </c>
      <c r="K90" s="251">
        <f t="shared" si="5"/>
        <v>6207.2000000000016</v>
      </c>
      <c r="L90" s="252"/>
      <c r="M90" s="252"/>
    </row>
    <row r="91" spans="1:13" ht="15" customHeight="1">
      <c r="A91" s="339" t="s">
        <v>298</v>
      </c>
      <c r="B91" s="414" t="s">
        <v>631</v>
      </c>
      <c r="C91" s="382">
        <v>19565.72</v>
      </c>
      <c r="D91" s="339" t="s">
        <v>1506</v>
      </c>
      <c r="E91" s="250">
        <f>SUM(C91:D91)</f>
        <v>19565.72</v>
      </c>
      <c r="F91" s="275"/>
      <c r="G91" s="240"/>
      <c r="H91" s="241"/>
      <c r="I91" s="240">
        <v>600638</v>
      </c>
      <c r="J91" s="243">
        <f t="shared" si="4"/>
        <v>16867.000000000004</v>
      </c>
      <c r="K91" s="251">
        <f t="shared" si="5"/>
        <v>2698.7200000000007</v>
      </c>
      <c r="L91" s="252"/>
      <c r="M91" s="252"/>
    </row>
    <row r="92" spans="1:13" ht="15" customHeight="1" thickBot="1">
      <c r="A92" s="362" t="s">
        <v>390</v>
      </c>
      <c r="B92" s="415" t="s">
        <v>1080</v>
      </c>
      <c r="C92" s="363">
        <v>35999.440000000002</v>
      </c>
      <c r="D92" s="362" t="s">
        <v>1506</v>
      </c>
      <c r="E92" s="256">
        <f>SUM(C92:D92)</f>
        <v>35999.440000000002</v>
      </c>
      <c r="F92" s="257">
        <f>SUM(E81:E92)</f>
        <v>130716.92000000001</v>
      </c>
      <c r="G92" s="258"/>
      <c r="H92" s="259"/>
      <c r="I92" s="258">
        <v>600623</v>
      </c>
      <c r="J92" s="260">
        <f t="shared" si="4"/>
        <v>31034.000000000004</v>
      </c>
      <c r="K92" s="261">
        <f t="shared" si="5"/>
        <v>4965.4400000000005</v>
      </c>
      <c r="L92" s="252"/>
      <c r="M92" s="252"/>
    </row>
    <row r="93" spans="1:13" ht="15" customHeight="1">
      <c r="A93" s="339" t="s">
        <v>457</v>
      </c>
      <c r="B93" s="445" t="s">
        <v>1424</v>
      </c>
      <c r="C93" s="446">
        <v>1241.2</v>
      </c>
      <c r="D93" s="339" t="s">
        <v>1508</v>
      </c>
      <c r="E93" s="250"/>
      <c r="F93" s="275"/>
      <c r="G93" s="240"/>
      <c r="H93" s="241"/>
      <c r="I93" s="240"/>
      <c r="J93" s="243"/>
      <c r="K93" s="251"/>
      <c r="L93" s="252"/>
      <c r="M93" s="252"/>
    </row>
    <row r="94" spans="1:13" ht="15" customHeight="1">
      <c r="A94" s="339" t="s">
        <v>457</v>
      </c>
      <c r="B94" s="445" t="s">
        <v>1425</v>
      </c>
      <c r="C94" s="446">
        <v>1241.2</v>
      </c>
      <c r="D94" s="339" t="s">
        <v>1508</v>
      </c>
      <c r="E94" s="250"/>
      <c r="F94" s="275"/>
      <c r="G94" s="240"/>
      <c r="H94" s="241"/>
      <c r="I94" s="240"/>
      <c r="J94" s="243"/>
      <c r="K94" s="251"/>
      <c r="L94" s="252"/>
      <c r="M94" s="252"/>
    </row>
    <row r="95" spans="1:13" ht="15" customHeight="1">
      <c r="A95" s="339" t="s">
        <v>136</v>
      </c>
      <c r="B95" s="445" t="s">
        <v>1426</v>
      </c>
      <c r="C95" s="446">
        <v>1241.2</v>
      </c>
      <c r="D95" s="339" t="s">
        <v>1508</v>
      </c>
      <c r="E95" s="250"/>
      <c r="F95" s="275"/>
      <c r="G95" s="240"/>
      <c r="H95" s="241"/>
      <c r="I95" s="240"/>
      <c r="J95" s="243"/>
      <c r="K95" s="251"/>
      <c r="L95" s="252"/>
      <c r="M95" s="252"/>
    </row>
    <row r="96" spans="1:13" ht="15" customHeight="1">
      <c r="A96" s="339" t="s">
        <v>457</v>
      </c>
      <c r="B96" s="445" t="s">
        <v>1427</v>
      </c>
      <c r="C96" s="446">
        <v>1241.2</v>
      </c>
      <c r="D96" s="339" t="s">
        <v>1508</v>
      </c>
      <c r="E96" s="250"/>
      <c r="F96" s="275"/>
      <c r="G96" s="240"/>
      <c r="H96" s="241"/>
      <c r="I96" s="240"/>
      <c r="J96" s="243"/>
      <c r="K96" s="251"/>
      <c r="L96" s="252"/>
      <c r="M96" s="252"/>
    </row>
    <row r="97" spans="1:13" ht="15" customHeight="1">
      <c r="A97" s="339" t="s">
        <v>136</v>
      </c>
      <c r="B97" s="445" t="s">
        <v>1428</v>
      </c>
      <c r="C97" s="446">
        <v>1241.2</v>
      </c>
      <c r="D97" s="339" t="s">
        <v>1508</v>
      </c>
      <c r="E97" s="250"/>
      <c r="F97" s="275"/>
      <c r="G97" s="240"/>
      <c r="H97" s="241"/>
      <c r="I97" s="240"/>
      <c r="J97" s="243"/>
      <c r="K97" s="251"/>
      <c r="L97" s="252"/>
      <c r="M97" s="252"/>
    </row>
    <row r="98" spans="1:13" ht="15" customHeight="1">
      <c r="A98" s="339" t="s">
        <v>370</v>
      </c>
      <c r="B98" s="445" t="s">
        <v>1429</v>
      </c>
      <c r="C98" s="446">
        <v>1241.2</v>
      </c>
      <c r="D98" s="339" t="s">
        <v>1508</v>
      </c>
      <c r="E98" s="250"/>
      <c r="F98" s="275"/>
      <c r="G98" s="240"/>
      <c r="H98" s="241"/>
      <c r="I98" s="240"/>
      <c r="J98" s="243"/>
      <c r="K98" s="251"/>
      <c r="L98" s="252"/>
      <c r="M98" s="252"/>
    </row>
    <row r="99" spans="1:13" ht="15" customHeight="1">
      <c r="A99" s="339" t="s">
        <v>134</v>
      </c>
      <c r="B99" s="445" t="s">
        <v>1430</v>
      </c>
      <c r="C99" s="446">
        <v>1241.2</v>
      </c>
      <c r="D99" s="339" t="s">
        <v>1508</v>
      </c>
      <c r="E99" s="250"/>
      <c r="F99" s="275"/>
      <c r="G99" s="240"/>
      <c r="H99" s="241"/>
      <c r="I99" s="240"/>
      <c r="J99" s="243"/>
      <c r="K99" s="251"/>
      <c r="L99" s="252"/>
      <c r="M99" s="252"/>
    </row>
    <row r="100" spans="1:13" ht="15" customHeight="1">
      <c r="A100" s="339" t="s">
        <v>1296</v>
      </c>
      <c r="B100" s="445" t="s">
        <v>1431</v>
      </c>
      <c r="C100" s="446">
        <v>1241.2</v>
      </c>
      <c r="D100" s="339" t="s">
        <v>1508</v>
      </c>
      <c r="E100" s="250"/>
      <c r="F100" s="275"/>
      <c r="G100" s="240"/>
      <c r="H100" s="241"/>
      <c r="I100" s="240"/>
      <c r="J100" s="243"/>
      <c r="K100" s="251"/>
      <c r="L100" s="252"/>
      <c r="M100" s="252"/>
    </row>
    <row r="101" spans="1:13" ht="15" customHeight="1">
      <c r="A101" s="339" t="s">
        <v>134</v>
      </c>
      <c r="B101" s="445" t="s">
        <v>1432</v>
      </c>
      <c r="C101" s="446">
        <v>1241.2</v>
      </c>
      <c r="D101" s="339" t="s">
        <v>1508</v>
      </c>
      <c r="E101" s="250"/>
      <c r="F101" s="275"/>
      <c r="G101" s="240"/>
      <c r="H101" s="241"/>
      <c r="I101" s="240"/>
      <c r="J101" s="243"/>
      <c r="K101" s="251"/>
      <c r="L101" s="252"/>
      <c r="M101" s="252"/>
    </row>
    <row r="102" spans="1:13" ht="15" customHeight="1">
      <c r="A102" s="339" t="s">
        <v>457</v>
      </c>
      <c r="B102" s="445" t="s">
        <v>1433</v>
      </c>
      <c r="C102" s="446">
        <v>1241.2</v>
      </c>
      <c r="D102" s="339" t="s">
        <v>1508</v>
      </c>
      <c r="E102" s="250"/>
      <c r="F102" s="275"/>
      <c r="G102" s="240"/>
      <c r="H102" s="241"/>
      <c r="I102" s="240"/>
      <c r="J102" s="243"/>
      <c r="K102" s="251"/>
      <c r="L102" s="252"/>
      <c r="M102" s="252"/>
    </row>
    <row r="103" spans="1:13" ht="15" customHeight="1">
      <c r="A103" s="339" t="s">
        <v>136</v>
      </c>
      <c r="B103" s="445" t="s">
        <v>1434</v>
      </c>
      <c r="C103" s="446">
        <v>1241.2</v>
      </c>
      <c r="D103" s="339" t="s">
        <v>1508</v>
      </c>
      <c r="E103" s="250"/>
      <c r="F103" s="275"/>
      <c r="G103" s="240"/>
      <c r="H103" s="241"/>
      <c r="I103" s="240"/>
      <c r="J103" s="243"/>
      <c r="K103" s="251"/>
      <c r="L103" s="252"/>
      <c r="M103" s="252"/>
    </row>
    <row r="104" spans="1:13" ht="15" customHeight="1">
      <c r="A104" s="339" t="s">
        <v>136</v>
      </c>
      <c r="B104" s="478" t="s">
        <v>1436</v>
      </c>
      <c r="C104" s="446">
        <v>1241.2</v>
      </c>
      <c r="D104" s="339" t="s">
        <v>1508</v>
      </c>
      <c r="E104" s="250">
        <f>SUM(C93:C104)</f>
        <v>14894.400000000003</v>
      </c>
      <c r="F104" s="275"/>
      <c r="G104" s="240"/>
      <c r="H104" s="241"/>
      <c r="I104" s="240">
        <v>803001</v>
      </c>
      <c r="J104" s="243">
        <f t="shared" si="4"/>
        <v>12840.000000000004</v>
      </c>
      <c r="K104" s="251">
        <f t="shared" si="5"/>
        <v>2054.4000000000005</v>
      </c>
      <c r="L104" s="252"/>
      <c r="M104" s="252"/>
    </row>
    <row r="105" spans="1:13" ht="15" customHeight="1">
      <c r="A105" s="339" t="s">
        <v>141</v>
      </c>
      <c r="B105" s="341" t="s">
        <v>795</v>
      </c>
      <c r="C105" s="353">
        <v>6299.96</v>
      </c>
      <c r="D105" s="339" t="s">
        <v>1508</v>
      </c>
      <c r="E105" s="250"/>
      <c r="F105" s="275"/>
      <c r="G105" s="240"/>
      <c r="H105" s="241"/>
      <c r="I105" s="240"/>
      <c r="J105" s="243"/>
      <c r="K105" s="251"/>
      <c r="L105" s="252"/>
      <c r="M105" s="252"/>
    </row>
    <row r="106" spans="1:13" ht="15" customHeight="1">
      <c r="A106" s="339" t="s">
        <v>141</v>
      </c>
      <c r="B106" s="341" t="s">
        <v>1110</v>
      </c>
      <c r="C106" s="353">
        <v>6299.96</v>
      </c>
      <c r="D106" s="339" t="s">
        <v>1508</v>
      </c>
      <c r="E106" s="250"/>
      <c r="F106" s="275"/>
      <c r="G106" s="240"/>
      <c r="H106" s="241"/>
      <c r="I106" s="240"/>
      <c r="J106" s="243"/>
      <c r="K106" s="251"/>
      <c r="L106" s="252"/>
      <c r="M106" s="252"/>
    </row>
    <row r="107" spans="1:13" ht="15" customHeight="1">
      <c r="A107" s="339" t="s">
        <v>141</v>
      </c>
      <c r="B107" s="341" t="s">
        <v>1390</v>
      </c>
      <c r="C107" s="353">
        <v>6299.96</v>
      </c>
      <c r="D107" s="339" t="s">
        <v>1508</v>
      </c>
      <c r="E107" s="250"/>
      <c r="F107" s="275"/>
      <c r="G107" s="240"/>
      <c r="H107" s="241"/>
      <c r="I107" s="240"/>
      <c r="J107" s="243"/>
      <c r="K107" s="251"/>
      <c r="L107" s="252"/>
      <c r="M107" s="252"/>
    </row>
    <row r="108" spans="1:13" ht="15" customHeight="1">
      <c r="A108" s="339" t="s">
        <v>141</v>
      </c>
      <c r="B108" s="341" t="s">
        <v>105</v>
      </c>
      <c r="C108" s="353">
        <v>6299.96</v>
      </c>
      <c r="D108" s="339" t="s">
        <v>1508</v>
      </c>
      <c r="E108" s="250">
        <f>SUM(C105:C108)</f>
        <v>25199.84</v>
      </c>
      <c r="F108" s="275"/>
      <c r="G108" s="240"/>
      <c r="H108" s="241"/>
      <c r="I108" s="240">
        <v>600684</v>
      </c>
      <c r="J108" s="243">
        <f t="shared" si="4"/>
        <v>21724</v>
      </c>
      <c r="K108" s="251">
        <f t="shared" si="5"/>
        <v>3475.84</v>
      </c>
      <c r="L108" s="252"/>
      <c r="M108" s="252"/>
    </row>
    <row r="109" spans="1:13" ht="15" customHeight="1">
      <c r="A109" s="339" t="s">
        <v>383</v>
      </c>
      <c r="B109" s="341" t="s">
        <v>1222</v>
      </c>
      <c r="C109" s="353">
        <v>8181.48</v>
      </c>
      <c r="D109" s="339" t="s">
        <v>1508</v>
      </c>
      <c r="E109" s="250">
        <f>SUM(C109)</f>
        <v>8181.48</v>
      </c>
      <c r="F109" s="275"/>
      <c r="G109" s="240"/>
      <c r="H109" s="241"/>
      <c r="I109" s="240">
        <v>600606</v>
      </c>
      <c r="J109" s="243">
        <f t="shared" si="4"/>
        <v>7053</v>
      </c>
      <c r="K109" s="251">
        <f t="shared" si="5"/>
        <v>1128.48</v>
      </c>
      <c r="L109" s="252"/>
      <c r="M109" s="252"/>
    </row>
    <row r="110" spans="1:13" ht="15" customHeight="1">
      <c r="A110" s="339" t="s">
        <v>136</v>
      </c>
      <c r="B110" s="341" t="s">
        <v>1238</v>
      </c>
      <c r="C110" s="353">
        <v>9000.44</v>
      </c>
      <c r="D110" s="339" t="s">
        <v>1508</v>
      </c>
      <c r="E110" s="250"/>
      <c r="F110" s="275"/>
      <c r="G110" s="240"/>
      <c r="H110" s="241"/>
      <c r="I110" s="240"/>
      <c r="J110" s="243"/>
      <c r="K110" s="251"/>
      <c r="L110" s="252"/>
      <c r="M110" s="252"/>
    </row>
    <row r="111" spans="1:13" ht="15" customHeight="1">
      <c r="A111" s="339" t="s">
        <v>136</v>
      </c>
      <c r="B111" s="341" t="s">
        <v>940</v>
      </c>
      <c r="C111" s="353">
        <v>9000.44</v>
      </c>
      <c r="D111" s="339" t="s">
        <v>1508</v>
      </c>
      <c r="E111" s="250"/>
      <c r="F111" s="275"/>
      <c r="G111" s="240"/>
      <c r="H111" s="241"/>
      <c r="I111" s="240"/>
      <c r="J111" s="243"/>
      <c r="K111" s="251"/>
      <c r="L111" s="252"/>
      <c r="M111" s="252"/>
    </row>
    <row r="112" spans="1:13" ht="15" customHeight="1" thickBot="1">
      <c r="A112" s="362" t="s">
        <v>136</v>
      </c>
      <c r="B112" s="415" t="s">
        <v>942</v>
      </c>
      <c r="C112" s="363">
        <v>9000.44</v>
      </c>
      <c r="D112" s="362" t="s">
        <v>1508</v>
      </c>
      <c r="E112" s="256">
        <f>SUM(C110:C112)</f>
        <v>27001.32</v>
      </c>
      <c r="F112" s="257">
        <f>SUM(E101:E112)</f>
        <v>75277.040000000008</v>
      </c>
      <c r="G112" s="258"/>
      <c r="H112" s="259"/>
      <c r="I112" s="258">
        <v>600640</v>
      </c>
      <c r="J112" s="260">
        <f t="shared" si="4"/>
        <v>23277</v>
      </c>
      <c r="K112" s="261">
        <f t="shared" si="5"/>
        <v>3724.32</v>
      </c>
      <c r="L112" s="252"/>
      <c r="M112" s="252"/>
    </row>
    <row r="113" spans="1:13" ht="15" customHeight="1">
      <c r="A113" s="339" t="s">
        <v>134</v>
      </c>
      <c r="B113" s="341" t="s">
        <v>946</v>
      </c>
      <c r="C113" s="353">
        <v>5849.88</v>
      </c>
      <c r="D113" s="339" t="s">
        <v>1509</v>
      </c>
      <c r="E113" s="250">
        <f>SUM(C113)</f>
        <v>5849.88</v>
      </c>
      <c r="F113" s="275"/>
      <c r="G113" s="240"/>
      <c r="H113" s="241"/>
      <c r="I113" s="240">
        <v>600644</v>
      </c>
      <c r="J113" s="271">
        <f t="shared" si="4"/>
        <v>5043</v>
      </c>
      <c r="K113" s="272">
        <f t="shared" si="5"/>
        <v>806.88</v>
      </c>
      <c r="L113" s="252"/>
      <c r="M113" s="252"/>
    </row>
    <row r="114" spans="1:13" ht="15" customHeight="1" thickBot="1">
      <c r="A114" s="362" t="s">
        <v>390</v>
      </c>
      <c r="B114" s="415" t="s">
        <v>1435</v>
      </c>
      <c r="C114" s="363">
        <v>29991.8</v>
      </c>
      <c r="D114" s="362" t="s">
        <v>1509</v>
      </c>
      <c r="E114" s="256">
        <f>SUM(C114:D114)</f>
        <v>29991.8</v>
      </c>
      <c r="F114" s="257">
        <f>SUM(E113:E114)</f>
        <v>35841.68</v>
      </c>
      <c r="G114" s="258"/>
      <c r="H114" s="259"/>
      <c r="I114" s="258">
        <v>600623</v>
      </c>
      <c r="J114" s="260">
        <f t="shared" si="4"/>
        <v>25855</v>
      </c>
      <c r="K114" s="261">
        <f t="shared" si="5"/>
        <v>4136.8</v>
      </c>
      <c r="L114" s="252"/>
      <c r="M114" s="252"/>
    </row>
    <row r="115" spans="1:13" ht="15" customHeight="1">
      <c r="A115" s="339" t="s">
        <v>141</v>
      </c>
      <c r="B115" s="341" t="s">
        <v>1263</v>
      </c>
      <c r="C115" s="353">
        <v>6299.96</v>
      </c>
      <c r="D115" s="339" t="s">
        <v>1511</v>
      </c>
      <c r="E115" s="250"/>
      <c r="F115" s="275"/>
      <c r="G115" s="240"/>
      <c r="H115" s="241"/>
      <c r="I115" s="240"/>
      <c r="J115" s="243"/>
      <c r="K115" s="251"/>
      <c r="L115" s="252"/>
      <c r="M115" s="252"/>
    </row>
    <row r="116" spans="1:13" ht="15" customHeight="1">
      <c r="A116" s="339" t="s">
        <v>141</v>
      </c>
      <c r="B116" s="341" t="s">
        <v>776</v>
      </c>
      <c r="C116" s="353">
        <v>6299.96</v>
      </c>
      <c r="D116" s="339" t="s">
        <v>1511</v>
      </c>
      <c r="E116" s="250"/>
      <c r="F116" s="275"/>
      <c r="G116" s="240"/>
      <c r="H116" s="241"/>
      <c r="I116" s="240"/>
      <c r="J116" s="243"/>
      <c r="K116" s="251"/>
      <c r="L116" s="252"/>
      <c r="M116" s="252"/>
    </row>
    <row r="117" spans="1:13" ht="15" customHeight="1">
      <c r="A117" s="339" t="s">
        <v>141</v>
      </c>
      <c r="B117" s="341" t="s">
        <v>644</v>
      </c>
      <c r="C117" s="353">
        <v>6299.96</v>
      </c>
      <c r="D117" s="339" t="s">
        <v>1511</v>
      </c>
      <c r="E117" s="250"/>
      <c r="F117" s="275"/>
      <c r="G117" s="240"/>
      <c r="H117" s="241"/>
      <c r="I117" s="240"/>
      <c r="J117" s="243"/>
      <c r="K117" s="251"/>
      <c r="L117" s="252"/>
      <c r="M117" s="252"/>
    </row>
    <row r="118" spans="1:13" ht="15" customHeight="1">
      <c r="A118" s="339" t="s">
        <v>141</v>
      </c>
      <c r="B118" s="341" t="s">
        <v>1095</v>
      </c>
      <c r="C118" s="353">
        <v>6299.96</v>
      </c>
      <c r="D118" s="339" t="s">
        <v>1511</v>
      </c>
      <c r="E118" s="250"/>
      <c r="F118" s="275"/>
      <c r="G118" s="240"/>
      <c r="H118" s="241"/>
      <c r="I118" s="240"/>
      <c r="J118" s="243"/>
      <c r="K118" s="251"/>
      <c r="L118" s="252"/>
      <c r="M118" s="252"/>
    </row>
    <row r="119" spans="1:13" ht="15" customHeight="1">
      <c r="A119" s="339" t="s">
        <v>141</v>
      </c>
      <c r="B119" s="341" t="s">
        <v>1110</v>
      </c>
      <c r="C119" s="353">
        <v>6299.96</v>
      </c>
      <c r="D119" s="339" t="s">
        <v>1511</v>
      </c>
      <c r="E119" s="250">
        <f>SUM(C115:C119)</f>
        <v>31499.8</v>
      </c>
      <c r="F119" s="275"/>
      <c r="G119" s="240"/>
      <c r="H119" s="241"/>
      <c r="I119" s="240">
        <v>600684</v>
      </c>
      <c r="J119" s="243">
        <f t="shared" si="4"/>
        <v>27155</v>
      </c>
      <c r="K119" s="251">
        <f t="shared" si="5"/>
        <v>4344.8</v>
      </c>
      <c r="L119" s="252"/>
      <c r="M119" s="252"/>
    </row>
    <row r="120" spans="1:13" ht="15" customHeight="1">
      <c r="A120" s="339" t="s">
        <v>457</v>
      </c>
      <c r="B120" s="341" t="s">
        <v>1440</v>
      </c>
      <c r="C120" s="353">
        <v>8780.0400000000009</v>
      </c>
      <c r="D120" s="339" t="s">
        <v>1511</v>
      </c>
      <c r="E120" s="250"/>
      <c r="F120" s="275"/>
      <c r="G120" s="240"/>
      <c r="H120" s="241"/>
      <c r="I120" s="240"/>
      <c r="J120" s="243"/>
      <c r="K120" s="251"/>
      <c r="L120" s="252"/>
      <c r="M120" s="252"/>
    </row>
    <row r="121" spans="1:13" ht="15" customHeight="1">
      <c r="A121" s="339" t="s">
        <v>457</v>
      </c>
      <c r="B121" s="341" t="s">
        <v>1437</v>
      </c>
      <c r="C121" s="353">
        <v>8876.32</v>
      </c>
      <c r="D121" s="339" t="s">
        <v>1511</v>
      </c>
      <c r="E121" s="250"/>
      <c r="F121" s="275"/>
      <c r="G121" s="240"/>
      <c r="H121" s="241"/>
      <c r="I121" s="240"/>
      <c r="J121" s="243"/>
      <c r="K121" s="251"/>
      <c r="L121" s="252"/>
      <c r="M121" s="252"/>
    </row>
    <row r="122" spans="1:13" ht="15" customHeight="1">
      <c r="A122" s="339" t="s">
        <v>457</v>
      </c>
      <c r="B122" s="341" t="s">
        <v>1441</v>
      </c>
      <c r="C122" s="353">
        <v>8876.32</v>
      </c>
      <c r="D122" s="339" t="s">
        <v>1511</v>
      </c>
      <c r="E122" s="250">
        <f>SUM(C120:C122)</f>
        <v>26532.68</v>
      </c>
      <c r="F122" s="275"/>
      <c r="G122" s="240"/>
      <c r="H122" s="241"/>
      <c r="I122" s="240">
        <v>600691</v>
      </c>
      <c r="J122" s="243">
        <f t="shared" si="4"/>
        <v>22873.000000000004</v>
      </c>
      <c r="K122" s="251">
        <f t="shared" si="5"/>
        <v>3659.6800000000007</v>
      </c>
      <c r="L122" s="252"/>
      <c r="M122" s="252"/>
    </row>
    <row r="123" spans="1:13" ht="15" customHeight="1">
      <c r="A123" s="339" t="s">
        <v>136</v>
      </c>
      <c r="B123" s="341" t="s">
        <v>1398</v>
      </c>
      <c r="C123" s="353">
        <v>8921.56</v>
      </c>
      <c r="D123" s="339" t="s">
        <v>1511</v>
      </c>
      <c r="E123" s="250"/>
      <c r="F123" s="275"/>
      <c r="G123" s="240"/>
      <c r="H123" s="241"/>
      <c r="I123" s="240"/>
      <c r="J123" s="243"/>
      <c r="K123" s="251"/>
      <c r="L123" s="252"/>
      <c r="M123" s="252"/>
    </row>
    <row r="124" spans="1:13" ht="15" customHeight="1">
      <c r="A124" s="339" t="s">
        <v>136</v>
      </c>
      <c r="B124" s="341" t="s">
        <v>1082</v>
      </c>
      <c r="C124" s="353">
        <v>9000.44</v>
      </c>
      <c r="D124" s="339" t="s">
        <v>1511</v>
      </c>
      <c r="E124" s="250"/>
      <c r="F124" s="275"/>
      <c r="G124" s="240"/>
      <c r="H124" s="241"/>
      <c r="I124" s="240"/>
      <c r="J124" s="243"/>
      <c r="K124" s="251"/>
      <c r="L124" s="252"/>
      <c r="M124" s="252"/>
    </row>
    <row r="125" spans="1:13" ht="15" customHeight="1">
      <c r="A125" s="339" t="s">
        <v>136</v>
      </c>
      <c r="B125" s="341" t="s">
        <v>981</v>
      </c>
      <c r="C125" s="353">
        <v>9000.44</v>
      </c>
      <c r="D125" s="339" t="s">
        <v>1511</v>
      </c>
      <c r="E125" s="250"/>
      <c r="F125" s="275"/>
      <c r="G125" s="240"/>
      <c r="H125" s="241"/>
      <c r="I125" s="240"/>
      <c r="J125" s="243"/>
      <c r="K125" s="251"/>
      <c r="L125" s="252"/>
      <c r="M125" s="252"/>
    </row>
    <row r="126" spans="1:13" ht="15" customHeight="1">
      <c r="A126" s="339" t="s">
        <v>136</v>
      </c>
      <c r="B126" s="341" t="s">
        <v>1426</v>
      </c>
      <c r="C126" s="353">
        <v>9000.44</v>
      </c>
      <c r="D126" s="339" t="s">
        <v>1511</v>
      </c>
      <c r="E126" s="250"/>
      <c r="F126" s="275"/>
      <c r="G126" s="240"/>
      <c r="H126" s="241"/>
      <c r="I126" s="240"/>
      <c r="J126" s="243"/>
      <c r="K126" s="251"/>
      <c r="L126" s="252"/>
      <c r="M126" s="252"/>
    </row>
    <row r="127" spans="1:13" ht="15" customHeight="1">
      <c r="A127" s="339" t="s">
        <v>136</v>
      </c>
      <c r="B127" s="341" t="s">
        <v>937</v>
      </c>
      <c r="C127" s="353">
        <v>9000.44</v>
      </c>
      <c r="D127" s="339" t="s">
        <v>1511</v>
      </c>
      <c r="E127" s="250"/>
      <c r="F127" s="275"/>
      <c r="G127" s="240"/>
      <c r="H127" s="241"/>
      <c r="I127" s="240"/>
      <c r="J127" s="243"/>
      <c r="K127" s="251"/>
      <c r="L127" s="252"/>
      <c r="M127" s="252"/>
    </row>
    <row r="128" spans="1:13" ht="15" customHeight="1">
      <c r="A128" s="339" t="s">
        <v>136</v>
      </c>
      <c r="B128" s="341" t="s">
        <v>938</v>
      </c>
      <c r="C128" s="353">
        <v>9000.44</v>
      </c>
      <c r="D128" s="339" t="s">
        <v>1511</v>
      </c>
      <c r="E128" s="250"/>
      <c r="F128" s="275"/>
      <c r="G128" s="240"/>
      <c r="H128" s="241"/>
      <c r="I128" s="240"/>
      <c r="J128" s="243"/>
      <c r="K128" s="251"/>
      <c r="L128" s="252"/>
      <c r="M128" s="252"/>
    </row>
    <row r="129" spans="1:13" ht="15" customHeight="1">
      <c r="A129" s="339" t="s">
        <v>136</v>
      </c>
      <c r="B129" s="341" t="s">
        <v>930</v>
      </c>
      <c r="C129" s="353">
        <v>9000.44</v>
      </c>
      <c r="D129" s="339" t="s">
        <v>1511</v>
      </c>
      <c r="E129" s="250"/>
      <c r="F129" s="275"/>
      <c r="G129" s="240"/>
      <c r="H129" s="241"/>
      <c r="I129" s="240"/>
      <c r="J129" s="243"/>
      <c r="K129" s="251"/>
      <c r="L129" s="252"/>
      <c r="M129" s="252"/>
    </row>
    <row r="130" spans="1:13" ht="15" customHeight="1">
      <c r="A130" s="339" t="s">
        <v>136</v>
      </c>
      <c r="B130" s="341" t="s">
        <v>774</v>
      </c>
      <c r="C130" s="353">
        <v>9000.44</v>
      </c>
      <c r="D130" s="339" t="s">
        <v>1511</v>
      </c>
      <c r="E130" s="250"/>
      <c r="F130" s="275"/>
      <c r="G130" s="240"/>
      <c r="H130" s="241"/>
      <c r="I130" s="240"/>
      <c r="J130" s="243"/>
      <c r="K130" s="251"/>
      <c r="L130" s="252"/>
      <c r="M130" s="252"/>
    </row>
    <row r="131" spans="1:13" ht="15" customHeight="1">
      <c r="A131" s="339" t="s">
        <v>136</v>
      </c>
      <c r="B131" s="341" t="s">
        <v>1280</v>
      </c>
      <c r="C131" s="353">
        <v>9000.44</v>
      </c>
      <c r="D131" s="339" t="s">
        <v>1511</v>
      </c>
      <c r="E131" s="250"/>
      <c r="F131" s="275"/>
      <c r="G131" s="240"/>
      <c r="H131" s="241"/>
      <c r="I131" s="240"/>
      <c r="J131" s="243"/>
      <c r="K131" s="251"/>
      <c r="L131" s="252"/>
      <c r="M131" s="252"/>
    </row>
    <row r="132" spans="1:13" ht="15" customHeight="1">
      <c r="A132" s="339" t="s">
        <v>136</v>
      </c>
      <c r="B132" s="341" t="s">
        <v>209</v>
      </c>
      <c r="C132" s="353">
        <v>13500.08</v>
      </c>
      <c r="D132" s="339" t="s">
        <v>1511</v>
      </c>
      <c r="E132" s="250">
        <f>SUM(C123:C132)</f>
        <v>94425.160000000018</v>
      </c>
      <c r="F132" s="275"/>
      <c r="G132" s="240"/>
      <c r="H132" s="241"/>
      <c r="I132" s="240">
        <v>600640</v>
      </c>
      <c r="J132" s="243">
        <f t="shared" si="4"/>
        <v>81401.000000000015</v>
      </c>
      <c r="K132" s="251">
        <f t="shared" si="5"/>
        <v>13024.160000000003</v>
      </c>
      <c r="L132" s="252"/>
      <c r="M132" s="252"/>
    </row>
    <row r="133" spans="1:13" ht="15" customHeight="1">
      <c r="A133" s="339" t="s">
        <v>386</v>
      </c>
      <c r="B133" s="341" t="s">
        <v>1439</v>
      </c>
      <c r="C133" s="353">
        <v>18889.439999999999</v>
      </c>
      <c r="D133" s="339" t="s">
        <v>1511</v>
      </c>
      <c r="E133" s="250">
        <f>SUM(C133)</f>
        <v>18889.439999999999</v>
      </c>
      <c r="F133" s="275"/>
      <c r="G133" s="240"/>
      <c r="H133" s="241"/>
      <c r="I133" s="240">
        <v>600636</v>
      </c>
      <c r="J133" s="243">
        <f t="shared" si="4"/>
        <v>16284</v>
      </c>
      <c r="K133" s="251">
        <f t="shared" si="5"/>
        <v>2605.44</v>
      </c>
      <c r="L133" s="252"/>
      <c r="M133" s="252"/>
    </row>
    <row r="134" spans="1:13" ht="15" customHeight="1" thickBot="1">
      <c r="A134" s="362" t="s">
        <v>298</v>
      </c>
      <c r="B134" s="415" t="s">
        <v>630</v>
      </c>
      <c r="C134" s="363">
        <v>19565.72</v>
      </c>
      <c r="D134" s="362" t="s">
        <v>1511</v>
      </c>
      <c r="E134" s="256">
        <f>SUM(C134:D134)</f>
        <v>19565.72</v>
      </c>
      <c r="F134" s="257">
        <f>SUM(E116:E134)</f>
        <v>190912.80000000002</v>
      </c>
      <c r="G134" s="258"/>
      <c r="H134" s="259"/>
      <c r="I134" s="258">
        <v>600638</v>
      </c>
      <c r="J134" s="260">
        <f t="shared" si="4"/>
        <v>16867.000000000004</v>
      </c>
      <c r="K134" s="261">
        <f t="shared" si="5"/>
        <v>2698.7200000000007</v>
      </c>
      <c r="L134" s="252"/>
      <c r="M134" s="252"/>
    </row>
    <row r="135" spans="1:13" ht="15" customHeight="1">
      <c r="A135" s="339" t="s">
        <v>134</v>
      </c>
      <c r="B135" s="341" t="s">
        <v>1117</v>
      </c>
      <c r="C135" s="353">
        <v>5849.88</v>
      </c>
      <c r="D135" s="339" t="s">
        <v>1512</v>
      </c>
      <c r="E135" s="250">
        <f>SUM(C135)</f>
        <v>5849.88</v>
      </c>
      <c r="F135" s="275"/>
      <c r="G135" s="240"/>
      <c r="H135" s="241"/>
      <c r="I135" s="240">
        <v>600644</v>
      </c>
      <c r="J135" s="243">
        <f t="shared" si="4"/>
        <v>5043</v>
      </c>
      <c r="K135" s="251">
        <f t="shared" si="5"/>
        <v>806.88</v>
      </c>
      <c r="L135" s="252"/>
      <c r="M135" s="252"/>
    </row>
    <row r="136" spans="1:13" ht="15" customHeight="1">
      <c r="A136" s="339" t="s">
        <v>136</v>
      </c>
      <c r="B136" s="341" t="s">
        <v>1279</v>
      </c>
      <c r="C136" s="353">
        <v>9000.44</v>
      </c>
      <c r="D136" s="339" t="s">
        <v>1512</v>
      </c>
      <c r="E136" s="250"/>
      <c r="F136" s="275"/>
      <c r="G136" s="240"/>
      <c r="H136" s="241"/>
      <c r="I136" s="240"/>
      <c r="J136" s="243"/>
      <c r="K136" s="251"/>
      <c r="L136" s="252"/>
      <c r="M136" s="252"/>
    </row>
    <row r="137" spans="1:13" ht="15" customHeight="1">
      <c r="A137" s="339" t="s">
        <v>136</v>
      </c>
      <c r="B137" s="341" t="s">
        <v>525</v>
      </c>
      <c r="C137" s="353">
        <v>9000.44</v>
      </c>
      <c r="D137" s="339" t="s">
        <v>1512</v>
      </c>
      <c r="E137" s="250">
        <f>SUM(C136:C137)</f>
        <v>18000.88</v>
      </c>
      <c r="F137" s="275"/>
      <c r="G137" s="240"/>
      <c r="H137" s="241"/>
      <c r="I137" s="240">
        <v>600640</v>
      </c>
      <c r="J137" s="243">
        <f t="shared" si="4"/>
        <v>15518.000000000002</v>
      </c>
      <c r="K137" s="251">
        <f t="shared" si="5"/>
        <v>2482.8800000000006</v>
      </c>
      <c r="L137" s="252"/>
      <c r="M137" s="252"/>
    </row>
    <row r="138" spans="1:13" ht="15" customHeight="1">
      <c r="A138" s="339" t="s">
        <v>390</v>
      </c>
      <c r="B138" s="341" t="s">
        <v>1438</v>
      </c>
      <c r="C138" s="353">
        <v>35999.440000000002</v>
      </c>
      <c r="D138" s="339" t="s">
        <v>1512</v>
      </c>
      <c r="E138" s="250"/>
      <c r="F138" s="275"/>
      <c r="G138" s="240"/>
      <c r="H138" s="241"/>
      <c r="I138" s="240"/>
      <c r="J138" s="243"/>
      <c r="K138" s="251"/>
      <c r="L138" s="252"/>
      <c r="M138" s="252"/>
    </row>
    <row r="139" spans="1:13" ht="15" customHeight="1" thickBot="1">
      <c r="A139" s="362" t="s">
        <v>390</v>
      </c>
      <c r="B139" s="415" t="s">
        <v>1108</v>
      </c>
      <c r="C139" s="363">
        <v>35999.440000000002</v>
      </c>
      <c r="D139" s="362" t="s">
        <v>1512</v>
      </c>
      <c r="E139" s="256">
        <f>SUM(C138:C139)</f>
        <v>71998.880000000005</v>
      </c>
      <c r="F139" s="257">
        <f>SUM(E135:E139)</f>
        <v>95849.640000000014</v>
      </c>
      <c r="G139" s="258"/>
      <c r="H139" s="259"/>
      <c r="I139" s="258">
        <v>600623</v>
      </c>
      <c r="J139" s="243">
        <f t="shared" si="4"/>
        <v>62068.000000000007</v>
      </c>
      <c r="K139" s="251">
        <f t="shared" si="5"/>
        <v>9930.880000000001</v>
      </c>
      <c r="L139" s="252"/>
      <c r="M139" s="252"/>
    </row>
    <row r="140" spans="1:13" ht="15" customHeight="1" thickBot="1">
      <c r="A140" s="480" t="s">
        <v>829</v>
      </c>
      <c r="B140" s="481">
        <v>2000271682</v>
      </c>
      <c r="C140" s="482">
        <v>-406</v>
      </c>
      <c r="D140" s="372" t="s">
        <v>1499</v>
      </c>
      <c r="E140" s="405"/>
      <c r="F140" s="406">
        <f>SUM(C140)</f>
        <v>-406</v>
      </c>
      <c r="G140" s="407"/>
      <c r="H140" s="408"/>
      <c r="I140" s="407">
        <v>700064</v>
      </c>
      <c r="J140" s="409">
        <f>F140/1.16</f>
        <v>-350</v>
      </c>
      <c r="K140" s="410">
        <f>J140*0.16</f>
        <v>-56</v>
      </c>
      <c r="L140" s="252"/>
      <c r="M140" s="252"/>
    </row>
    <row r="141" spans="1:13" ht="15" customHeight="1" thickBot="1">
      <c r="A141" s="480" t="s">
        <v>829</v>
      </c>
      <c r="B141" s="481">
        <v>2000271827</v>
      </c>
      <c r="C141" s="483">
        <v>-5440.77</v>
      </c>
      <c r="D141" s="372" t="s">
        <v>1500</v>
      </c>
      <c r="E141" s="405"/>
      <c r="F141" s="406">
        <f>SUM(C141)</f>
        <v>-5440.77</v>
      </c>
      <c r="G141" s="407"/>
      <c r="H141" s="408"/>
      <c r="I141" s="407">
        <v>700064</v>
      </c>
      <c r="J141" s="409">
        <f t="shared" ref="J141:J143" si="6">F141/1.16</f>
        <v>-4690.3189655172418</v>
      </c>
      <c r="K141" s="410">
        <f t="shared" ref="K141:K143" si="7">J141*0.16</f>
        <v>-750.4510344827587</v>
      </c>
      <c r="L141" s="252"/>
      <c r="M141" s="252"/>
    </row>
    <row r="142" spans="1:13" ht="15" customHeight="1" thickBot="1">
      <c r="A142" s="480" t="s">
        <v>829</v>
      </c>
      <c r="B142" s="481">
        <v>2000271828</v>
      </c>
      <c r="C142" s="482">
        <v>-809.78</v>
      </c>
      <c r="D142" s="372" t="s">
        <v>1501</v>
      </c>
      <c r="E142" s="439"/>
      <c r="F142" s="406">
        <f>SUM(C142)</f>
        <v>-809.78</v>
      </c>
      <c r="G142" s="407"/>
      <c r="H142" s="408"/>
      <c r="I142" s="407">
        <v>700064</v>
      </c>
      <c r="J142" s="409">
        <f t="shared" si="6"/>
        <v>-698.08620689655174</v>
      </c>
      <c r="K142" s="410">
        <f t="shared" si="7"/>
        <v>-111.69379310344829</v>
      </c>
      <c r="L142" s="252"/>
      <c r="M142" s="252"/>
    </row>
    <row r="143" spans="1:13" ht="15" customHeight="1" thickBot="1">
      <c r="A143" s="480" t="s">
        <v>987</v>
      </c>
      <c r="B143" s="481">
        <v>3000271675</v>
      </c>
      <c r="C143" s="483">
        <v>116000</v>
      </c>
      <c r="D143" s="372" t="s">
        <v>1513</v>
      </c>
      <c r="E143" s="439"/>
      <c r="F143" s="406">
        <f>SUM(C143)</f>
        <v>116000</v>
      </c>
      <c r="G143" s="407"/>
      <c r="H143" s="408"/>
      <c r="I143" s="407">
        <v>803001</v>
      </c>
      <c r="J143" s="409">
        <f t="shared" si="6"/>
        <v>100000</v>
      </c>
      <c r="K143" s="410">
        <f t="shared" si="7"/>
        <v>16000</v>
      </c>
      <c r="L143" s="252"/>
      <c r="M143" s="252"/>
    </row>
    <row r="144" spans="1:13" ht="15" customHeight="1">
      <c r="A144" s="380"/>
      <c r="B144" s="477"/>
      <c r="C144" s="468"/>
      <c r="D144" s="380"/>
      <c r="E144" s="269"/>
      <c r="F144" s="275"/>
      <c r="G144" s="240"/>
      <c r="H144" s="241"/>
      <c r="I144" s="240"/>
      <c r="J144" s="243"/>
      <c r="K144" s="251"/>
      <c r="L144" s="252"/>
      <c r="M144" s="252"/>
    </row>
    <row r="145" spans="1:13" ht="15" customHeight="1">
      <c r="A145" s="325"/>
      <c r="B145" s="465"/>
      <c r="C145" s="281">
        <f>SUM(C6:C144)</f>
        <v>470051.25000000029</v>
      </c>
      <c r="D145" s="281"/>
      <c r="E145" s="281"/>
      <c r="F145" s="281">
        <f>SUM(F6:F144)</f>
        <v>470051.24999999994</v>
      </c>
      <c r="G145" s="281"/>
      <c r="H145" s="282">
        <f>SUM(H6:H144)</f>
        <v>0</v>
      </c>
      <c r="I145" s="281"/>
      <c r="J145" s="281">
        <f>SUM(J6:J144)</f>
        <v>405216.5948275862</v>
      </c>
      <c r="K145" s="281">
        <f>SUM(K6:K144)</f>
        <v>64834.655172413812</v>
      </c>
      <c r="L145" s="281"/>
      <c r="M145" s="283"/>
    </row>
    <row r="146" spans="1:13" ht="15" customHeight="1">
      <c r="A146" s="278"/>
      <c r="B146" s="465"/>
      <c r="C146" s="240"/>
      <c r="D146" s="281"/>
      <c r="E146" s="281"/>
      <c r="F146" s="237"/>
      <c r="G146" s="240"/>
      <c r="H146" s="241"/>
      <c r="I146" s="240"/>
      <c r="J146" s="243"/>
      <c r="K146" s="251"/>
      <c r="L146" s="252"/>
      <c r="M146" s="252"/>
    </row>
    <row r="147" spans="1:13" ht="15" customHeight="1">
      <c r="A147" s="284"/>
      <c r="B147" s="273"/>
      <c r="C147" s="273"/>
      <c r="D147" s="285"/>
      <c r="E147" s="240"/>
      <c r="F147" s="240"/>
      <c r="G147" s="240"/>
      <c r="H147" s="241"/>
      <c r="I147" s="240"/>
      <c r="J147" s="243"/>
      <c r="K147" s="251"/>
      <c r="L147" s="252"/>
      <c r="M147" s="252"/>
    </row>
    <row r="148" spans="1:13" ht="15.75">
      <c r="A148" s="284"/>
      <c r="B148" s="273"/>
      <c r="C148" s="273"/>
      <c r="D148" s="281"/>
      <c r="E148" s="281"/>
      <c r="F148" s="281"/>
      <c r="G148" s="295"/>
      <c r="H148" s="282"/>
      <c r="I148" s="281"/>
      <c r="J148" s="281"/>
      <c r="K148" s="281"/>
      <c r="L148" s="286"/>
      <c r="M148" s="252"/>
    </row>
    <row r="149" spans="1:13" ht="16.5" thickBot="1">
      <c r="A149" s="284"/>
      <c r="B149" s="273"/>
      <c r="C149" s="273"/>
      <c r="D149" s="250"/>
      <c r="E149" s="330" t="s">
        <v>1517</v>
      </c>
      <c r="F149" s="331">
        <v>42802</v>
      </c>
      <c r="G149" s="332">
        <v>470051.25</v>
      </c>
      <c r="H149" s="287"/>
      <c r="I149" s="239"/>
      <c r="J149" s="239"/>
      <c r="K149" s="252"/>
      <c r="L149" s="252"/>
      <c r="M149" s="288"/>
    </row>
    <row r="150" spans="1:13" ht="16.5" thickBot="1">
      <c r="A150" s="284"/>
      <c r="B150" s="273"/>
      <c r="C150" s="273"/>
      <c r="D150" s="250"/>
      <c r="E150" s="330" t="s">
        <v>1516</v>
      </c>
      <c r="F150" s="331">
        <v>42802</v>
      </c>
      <c r="G150" s="332">
        <v>1150264.5900000001</v>
      </c>
      <c r="H150" s="287"/>
      <c r="I150" s="239"/>
      <c r="J150" s="289" t="s">
        <v>551</v>
      </c>
      <c r="K150" s="290">
        <f>J145+K145-F145</f>
        <v>0</v>
      </c>
      <c r="L150" s="252"/>
      <c r="M150" s="288"/>
    </row>
    <row r="151" spans="1:13" ht="15.75">
      <c r="A151" s="284"/>
      <c r="B151" s="273"/>
      <c r="C151" s="239"/>
      <c r="D151" s="252"/>
      <c r="E151" s="239"/>
      <c r="F151" s="239"/>
      <c r="G151" s="252"/>
      <c r="H151" s="287"/>
      <c r="I151" s="239"/>
      <c r="J151" s="239"/>
      <c r="K151" s="252"/>
      <c r="L151" s="252"/>
      <c r="M151" s="288"/>
    </row>
    <row r="152" spans="1:13" ht="15.75">
      <c r="A152" s="284"/>
      <c r="B152" s="273"/>
      <c r="C152" s="273"/>
      <c r="D152" s="250"/>
      <c r="E152" s="239"/>
      <c r="F152" s="239"/>
      <c r="G152" s="239"/>
      <c r="H152" s="287"/>
      <c r="I152" s="239"/>
      <c r="J152" s="239"/>
      <c r="K152" s="252"/>
      <c r="L152" s="252"/>
      <c r="M152" s="288"/>
    </row>
    <row r="153" spans="1:13" ht="15.75">
      <c r="A153" s="284"/>
      <c r="B153" s="273"/>
      <c r="C153" s="273"/>
      <c r="D153" s="250"/>
      <c r="E153" s="239"/>
      <c r="F153" s="239"/>
      <c r="G153" s="239"/>
      <c r="H153" s="287"/>
      <c r="I153" s="239"/>
      <c r="J153" s="239"/>
      <c r="K153" s="252"/>
      <c r="L153" s="252"/>
      <c r="M153" s="288"/>
    </row>
    <row r="154" spans="1:13" ht="15.75">
      <c r="A154" s="284"/>
      <c r="B154" s="273"/>
      <c r="C154" s="273"/>
      <c r="D154" s="291"/>
      <c r="E154" s="292"/>
      <c r="F154" s="292"/>
      <c r="G154" s="292"/>
      <c r="H154" s="293"/>
      <c r="I154" s="292"/>
      <c r="J154" s="292"/>
      <c r="K154" s="288"/>
      <c r="L154" s="288"/>
      <c r="M154" s="288"/>
    </row>
    <row r="155" spans="1:13" ht="15.75">
      <c r="A155" s="284"/>
      <c r="B155" s="273"/>
      <c r="C155" s="273"/>
      <c r="D155" s="291"/>
      <c r="E155" s="292"/>
      <c r="F155" s="292"/>
      <c r="G155" s="292"/>
      <c r="H155" s="293"/>
      <c r="I155" s="292"/>
      <c r="J155" s="292"/>
      <c r="K155" s="288"/>
      <c r="L155" s="288"/>
      <c r="M155" s="288"/>
    </row>
    <row r="156" spans="1:13" ht="15.75">
      <c r="A156" s="294"/>
      <c r="B156" s="239" t="s">
        <v>25</v>
      </c>
      <c r="C156" s="239"/>
      <c r="D156" s="239"/>
      <c r="E156" s="240"/>
      <c r="F156" s="240"/>
      <c r="G156" s="240"/>
      <c r="H156" s="241"/>
      <c r="I156" s="240"/>
      <c r="J156" s="240"/>
      <c r="K156" s="295"/>
      <c r="L156" s="252"/>
      <c r="M156" s="252"/>
    </row>
    <row r="157" spans="1:13" ht="15.75">
      <c r="A157" s="296"/>
      <c r="B157" s="239" t="s">
        <v>127</v>
      </c>
      <c r="C157" s="239"/>
      <c r="D157" s="239"/>
      <c r="E157" s="240"/>
      <c r="F157" s="240"/>
      <c r="G157" s="240"/>
      <c r="H157" s="241"/>
      <c r="I157" s="240"/>
      <c r="J157" s="240"/>
      <c r="K157" s="295"/>
      <c r="L157" s="252"/>
      <c r="M157" s="252"/>
    </row>
    <row r="158" spans="1:13" ht="15.75">
      <c r="A158" s="297"/>
      <c r="B158" s="239" t="s">
        <v>161</v>
      </c>
      <c r="C158" s="239"/>
      <c r="D158" s="239"/>
      <c r="E158" s="240"/>
      <c r="F158" s="240"/>
      <c r="G158" s="240"/>
      <c r="H158" s="241"/>
      <c r="I158" s="240"/>
      <c r="J158" s="240"/>
      <c r="K158" s="295"/>
      <c r="L158" s="252"/>
      <c r="M158" s="252"/>
    </row>
    <row r="159" spans="1:13" ht="15.75">
      <c r="A159" s="239"/>
      <c r="B159" s="239"/>
      <c r="C159" s="239"/>
      <c r="D159" s="239"/>
      <c r="E159" s="240"/>
      <c r="F159" s="240"/>
      <c r="G159" s="240"/>
      <c r="H159" s="241"/>
      <c r="I159" s="240"/>
      <c r="J159" s="240"/>
      <c r="K159" s="295"/>
      <c r="L159" s="252"/>
      <c r="M159" s="252"/>
    </row>
    <row r="160" spans="1:13" ht="15.75">
      <c r="A160" s="239"/>
      <c r="B160" s="239"/>
      <c r="C160" s="239"/>
      <c r="D160" s="239"/>
      <c r="E160" s="240"/>
      <c r="F160" s="240"/>
      <c r="G160" s="240"/>
      <c r="H160" s="241"/>
      <c r="I160" s="240"/>
      <c r="J160" s="240"/>
      <c r="K160" s="295"/>
      <c r="L160" s="252"/>
      <c r="M160" s="252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  <row r="216" spans="11:13">
      <c r="K216" s="45"/>
      <c r="L216" s="49"/>
      <c r="M216" s="49"/>
    </row>
    <row r="217" spans="11:13">
      <c r="K217" s="45"/>
      <c r="L217" s="49"/>
      <c r="M217" s="49"/>
    </row>
    <row r="218" spans="11:13">
      <c r="K218" s="45"/>
      <c r="L218" s="49"/>
      <c r="M218" s="49"/>
    </row>
    <row r="219" spans="11:13">
      <c r="K219" s="45"/>
      <c r="L219" s="49"/>
      <c r="M219" s="49"/>
    </row>
    <row r="220" spans="11:13">
      <c r="K220" s="45"/>
      <c r="L220" s="49"/>
      <c r="M220" s="49"/>
    </row>
    <row r="221" spans="11:13">
      <c r="K221" s="45"/>
      <c r="L221" s="49"/>
      <c r="M221" s="49"/>
    </row>
    <row r="222" spans="11:13">
      <c r="K222" s="45"/>
      <c r="L222" s="49"/>
      <c r="M222" s="49"/>
    </row>
    <row r="223" spans="11:13">
      <c r="K223" s="45"/>
      <c r="L223" s="49"/>
      <c r="M223" s="49"/>
    </row>
    <row r="224" spans="11:13">
      <c r="K224" s="45"/>
      <c r="L224" s="49"/>
      <c r="M224" s="49"/>
    </row>
    <row r="225" spans="11:13">
      <c r="K225" s="45"/>
      <c r="L225" s="49"/>
      <c r="M225" s="49"/>
    </row>
    <row r="226" spans="11:13">
      <c r="K226" s="45"/>
      <c r="L226" s="49"/>
      <c r="M226" s="49"/>
    </row>
    <row r="227" spans="11:13">
      <c r="K227" s="45"/>
      <c r="L227" s="49"/>
      <c r="M227" s="49"/>
    </row>
    <row r="228" spans="11:13">
      <c r="K228" s="45"/>
      <c r="L228" s="49"/>
      <c r="M228" s="49"/>
    </row>
    <row r="229" spans="11:13">
      <c r="K229" s="45"/>
      <c r="L229" s="49"/>
      <c r="M229" s="49"/>
    </row>
    <row r="230" spans="11:13">
      <c r="K230" s="45"/>
      <c r="L230" s="49"/>
      <c r="M230" s="49"/>
    </row>
    <row r="231" spans="11:13">
      <c r="K231" s="45"/>
      <c r="L231" s="49"/>
      <c r="M231" s="49"/>
    </row>
    <row r="232" spans="11:13">
      <c r="K232" s="45"/>
      <c r="L232" s="49"/>
      <c r="M232" s="49"/>
    </row>
    <row r="233" spans="11:13">
      <c r="K233" s="45"/>
      <c r="L233" s="49"/>
      <c r="M233" s="49"/>
    </row>
    <row r="234" spans="11:13">
      <c r="K234" s="45"/>
      <c r="L234" s="49"/>
      <c r="M234" s="49"/>
    </row>
    <row r="235" spans="11:13">
      <c r="K235" s="45"/>
      <c r="L235" s="49"/>
      <c r="M235" s="49"/>
    </row>
    <row r="236" spans="11:13">
      <c r="K236" s="45"/>
      <c r="L236" s="49"/>
      <c r="M236" s="49"/>
    </row>
    <row r="237" spans="11:13">
      <c r="K237" s="45"/>
      <c r="L237" s="49"/>
      <c r="M237" s="49"/>
    </row>
    <row r="238" spans="11:13">
      <c r="K238" s="45"/>
      <c r="L238" s="49"/>
      <c r="M238" s="49"/>
    </row>
    <row r="239" spans="11:13">
      <c r="K239" s="45"/>
      <c r="L239" s="49"/>
      <c r="M239" s="49"/>
    </row>
    <row r="240" spans="11:13">
      <c r="K240" s="45"/>
      <c r="L240" s="49"/>
      <c r="M240" s="49"/>
    </row>
    <row r="241" spans="11:13">
      <c r="K241" s="45"/>
      <c r="L241" s="49"/>
      <c r="M241" s="49"/>
    </row>
    <row r="242" spans="11:13">
      <c r="K242" s="45"/>
      <c r="L242" s="49"/>
      <c r="M242" s="49"/>
    </row>
    <row r="243" spans="11:13">
      <c r="K243" s="45"/>
      <c r="L243" s="49"/>
      <c r="M243" s="49"/>
    </row>
    <row r="244" spans="11:13">
      <c r="K244" s="45"/>
      <c r="L244" s="49"/>
      <c r="M244" s="49"/>
    </row>
    <row r="245" spans="11:13">
      <c r="K245" s="45"/>
      <c r="L245" s="49"/>
      <c r="M245" s="49"/>
    </row>
    <row r="246" spans="11:13">
      <c r="K246" s="45"/>
      <c r="L246" s="49"/>
      <c r="M246" s="49"/>
    </row>
    <row r="247" spans="11:13">
      <c r="K247" s="45"/>
      <c r="L247" s="49"/>
      <c r="M247" s="49"/>
    </row>
    <row r="248" spans="11:13">
      <c r="K248" s="45"/>
      <c r="L248" s="49"/>
      <c r="M248" s="49"/>
    </row>
    <row r="249" spans="11:13">
      <c r="K249" s="45"/>
      <c r="L249" s="49"/>
      <c r="M249" s="49"/>
    </row>
    <row r="250" spans="11:13">
      <c r="K250" s="45"/>
      <c r="L250" s="49"/>
      <c r="M250" s="49"/>
    </row>
    <row r="251" spans="11:13">
      <c r="K251" s="45"/>
      <c r="L251" s="49"/>
      <c r="M251" s="49"/>
    </row>
    <row r="252" spans="11:13">
      <c r="K252" s="45"/>
      <c r="L252" s="49"/>
      <c r="M252" s="49"/>
    </row>
    <row r="253" spans="11:13">
      <c r="K253" s="45"/>
      <c r="L253" s="49"/>
      <c r="M253" s="49"/>
    </row>
    <row r="254" spans="11:13">
      <c r="K254" s="45"/>
      <c r="L254" s="49"/>
      <c r="M254" s="49"/>
    </row>
  </sheetData>
  <autoFilter ref="A5:L148"/>
  <sortState ref="A6:D139">
    <sortCondition ref="D6:D139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89"/>
  <sheetViews>
    <sheetView zoomScale="115" workbookViewId="0">
      <pane ySplit="4" topLeftCell="A26" activePane="bottomLeft" state="frozenSplit"/>
      <selection pane="bottomLeft" activeCell="C33" sqref="C33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1518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42798</v>
      </c>
      <c r="B5" s="343" t="s">
        <v>160</v>
      </c>
      <c r="C5" s="343" t="s">
        <v>1426</v>
      </c>
      <c r="D5" s="334"/>
      <c r="E5" s="333"/>
      <c r="F5" s="333"/>
      <c r="G5" s="399">
        <v>-9000.44</v>
      </c>
      <c r="H5" s="335" t="s">
        <v>133</v>
      </c>
      <c r="I5" s="344">
        <v>-9000.44</v>
      </c>
      <c r="J5" s="336"/>
      <c r="K5" s="337"/>
      <c r="L5" s="337"/>
      <c r="M5" s="338" t="s">
        <v>138</v>
      </c>
      <c r="N5" s="339" t="s">
        <v>1476</v>
      </c>
      <c r="O5" s="339" t="s">
        <v>136</v>
      </c>
      <c r="P5" s="339" t="s">
        <v>1545</v>
      </c>
      <c r="Q5" s="28"/>
      <c r="R5" s="29"/>
    </row>
    <row r="6" spans="1:18" s="24" customFormat="1" ht="12.75">
      <c r="A6" s="342">
        <v>42798</v>
      </c>
      <c r="B6" s="343" t="s">
        <v>160</v>
      </c>
      <c r="C6" s="343" t="s">
        <v>200</v>
      </c>
      <c r="D6" s="334"/>
      <c r="E6" s="333"/>
      <c r="F6" s="333"/>
      <c r="G6" s="399">
        <v>-6751.2</v>
      </c>
      <c r="H6" s="335" t="s">
        <v>135</v>
      </c>
      <c r="I6" s="344">
        <v>-6751.2</v>
      </c>
      <c r="J6" s="336"/>
      <c r="K6" s="337"/>
      <c r="L6" s="337"/>
      <c r="M6" s="338" t="s">
        <v>138</v>
      </c>
      <c r="N6" s="339" t="s">
        <v>169</v>
      </c>
      <c r="O6" s="339" t="s">
        <v>134</v>
      </c>
      <c r="P6" s="339" t="s">
        <v>1545</v>
      </c>
      <c r="Q6" s="28"/>
      <c r="R6" s="29"/>
    </row>
    <row r="7" spans="1:18" s="24" customFormat="1" ht="12.75">
      <c r="A7" s="342">
        <v>42798</v>
      </c>
      <c r="B7" s="343" t="s">
        <v>160</v>
      </c>
      <c r="C7" s="343" t="s">
        <v>1439</v>
      </c>
      <c r="D7" s="334"/>
      <c r="E7" s="333"/>
      <c r="F7" s="333"/>
      <c r="G7" s="399">
        <v>-18889.439999999999</v>
      </c>
      <c r="H7" s="335" t="s">
        <v>137</v>
      </c>
      <c r="I7" s="344">
        <v>-18889.439999999999</v>
      </c>
      <c r="J7" s="336"/>
      <c r="K7" s="337"/>
      <c r="L7" s="337"/>
      <c r="M7" s="338" t="s">
        <v>138</v>
      </c>
      <c r="N7" s="339" t="s">
        <v>1492</v>
      </c>
      <c r="O7" s="339" t="s">
        <v>386</v>
      </c>
      <c r="P7" s="339" t="s">
        <v>1545</v>
      </c>
      <c r="Q7" s="28"/>
      <c r="R7" s="29"/>
    </row>
    <row r="8" spans="1:18" s="24" customFormat="1" ht="12.75">
      <c r="A8" s="342">
        <v>42798</v>
      </c>
      <c r="B8" s="343" t="s">
        <v>160</v>
      </c>
      <c r="C8" s="343" t="s">
        <v>1084</v>
      </c>
      <c r="D8" s="334"/>
      <c r="E8" s="333"/>
      <c r="F8" s="333"/>
      <c r="G8" s="399">
        <v>-9000.44</v>
      </c>
      <c r="H8" s="335"/>
      <c r="I8" s="344">
        <v>-9000.44</v>
      </c>
      <c r="J8" s="336"/>
      <c r="K8" s="337"/>
      <c r="L8" s="337"/>
      <c r="M8" s="338" t="s">
        <v>138</v>
      </c>
      <c r="N8" s="339" t="s">
        <v>1175</v>
      </c>
      <c r="O8" s="339" t="s">
        <v>136</v>
      </c>
      <c r="P8" s="339" t="s">
        <v>1545</v>
      </c>
      <c r="Q8" s="28"/>
      <c r="R8" s="29"/>
    </row>
    <row r="9" spans="1:18" s="24" customFormat="1" ht="12.75">
      <c r="A9" s="342">
        <v>42798</v>
      </c>
      <c r="B9" s="343" t="s">
        <v>160</v>
      </c>
      <c r="C9" s="343" t="s">
        <v>940</v>
      </c>
      <c r="D9" s="334"/>
      <c r="E9" s="333"/>
      <c r="F9" s="333"/>
      <c r="G9" s="399">
        <v>-9000.44</v>
      </c>
      <c r="H9" s="335" t="s">
        <v>139</v>
      </c>
      <c r="I9" s="344">
        <v>-9000.44</v>
      </c>
      <c r="J9" s="336"/>
      <c r="K9" s="337"/>
      <c r="L9" s="337"/>
      <c r="M9" s="338" t="s">
        <v>138</v>
      </c>
      <c r="N9" s="339" t="s">
        <v>1002</v>
      </c>
      <c r="O9" s="339" t="s">
        <v>136</v>
      </c>
      <c r="P9" s="339" t="s">
        <v>1545</v>
      </c>
      <c r="Q9" s="28"/>
      <c r="R9" s="29"/>
    </row>
    <row r="10" spans="1:18" s="24" customFormat="1" ht="12.75">
      <c r="A10" s="342">
        <v>42801</v>
      </c>
      <c r="B10" s="343" t="s">
        <v>160</v>
      </c>
      <c r="C10" s="343" t="s">
        <v>1422</v>
      </c>
      <c r="D10" s="334"/>
      <c r="E10" s="333"/>
      <c r="F10" s="333"/>
      <c r="G10" s="399">
        <v>-9000.44</v>
      </c>
      <c r="H10" s="335"/>
      <c r="I10" s="344">
        <v>-9000.44</v>
      </c>
      <c r="J10" s="336"/>
      <c r="K10" s="337"/>
      <c r="L10" s="337"/>
      <c r="M10" s="338" t="s">
        <v>138</v>
      </c>
      <c r="N10" s="339" t="s">
        <v>1491</v>
      </c>
      <c r="O10" s="339" t="s">
        <v>136</v>
      </c>
      <c r="P10" s="339" t="s">
        <v>1548</v>
      </c>
      <c r="Q10" s="28"/>
      <c r="R10" s="29"/>
    </row>
    <row r="11" spans="1:18" s="24" customFormat="1" ht="12.75">
      <c r="A11" s="342">
        <v>42801</v>
      </c>
      <c r="B11" s="343" t="s">
        <v>160</v>
      </c>
      <c r="C11" s="343" t="s">
        <v>938</v>
      </c>
      <c r="D11" s="334"/>
      <c r="E11" s="333"/>
      <c r="F11" s="333"/>
      <c r="G11" s="399">
        <v>-9000.44</v>
      </c>
      <c r="H11" s="335"/>
      <c r="I11" s="344">
        <v>-9000.44</v>
      </c>
      <c r="J11" s="336"/>
      <c r="K11" s="337"/>
      <c r="L11" s="337"/>
      <c r="M11" s="338" t="s">
        <v>138</v>
      </c>
      <c r="N11" s="339" t="s">
        <v>1000</v>
      </c>
      <c r="O11" s="339" t="s">
        <v>136</v>
      </c>
      <c r="P11" s="339" t="s">
        <v>1548</v>
      </c>
      <c r="Q11" s="28"/>
      <c r="R11" s="29"/>
    </row>
    <row r="12" spans="1:18" s="24" customFormat="1" ht="12.75">
      <c r="A12" s="342">
        <v>42801</v>
      </c>
      <c r="B12" s="343" t="s">
        <v>160</v>
      </c>
      <c r="C12" s="343" t="s">
        <v>795</v>
      </c>
      <c r="D12" s="334"/>
      <c r="E12" s="333"/>
      <c r="F12" s="333"/>
      <c r="G12" s="399">
        <v>-6299.96</v>
      </c>
      <c r="H12" s="335"/>
      <c r="I12" s="344">
        <v>-6299.96</v>
      </c>
      <c r="J12" s="336"/>
      <c r="K12" s="337"/>
      <c r="L12" s="337"/>
      <c r="M12" s="338" t="s">
        <v>138</v>
      </c>
      <c r="N12" s="339" t="s">
        <v>853</v>
      </c>
      <c r="O12" s="339" t="s">
        <v>141</v>
      </c>
      <c r="P12" s="339" t="s">
        <v>1548</v>
      </c>
      <c r="Q12" s="28"/>
      <c r="R12" s="29"/>
    </row>
    <row r="13" spans="1:18" s="24" customFormat="1" ht="12.75">
      <c r="A13" s="342">
        <v>42801</v>
      </c>
      <c r="B13" s="343" t="s">
        <v>160</v>
      </c>
      <c r="C13" s="343" t="s">
        <v>1253</v>
      </c>
      <c r="D13" s="334"/>
      <c r="E13" s="333"/>
      <c r="F13" s="333"/>
      <c r="G13" s="399">
        <v>-8855.44</v>
      </c>
      <c r="H13" s="335"/>
      <c r="I13" s="344">
        <v>-8855.44</v>
      </c>
      <c r="J13" s="336"/>
      <c r="K13" s="337"/>
      <c r="L13" s="337"/>
      <c r="M13" s="338" t="s">
        <v>138</v>
      </c>
      <c r="N13" s="339" t="s">
        <v>1354</v>
      </c>
      <c r="O13" s="339" t="s">
        <v>457</v>
      </c>
      <c r="P13" s="339" t="s">
        <v>1548</v>
      </c>
      <c r="Q13" s="28"/>
      <c r="R13" s="29"/>
    </row>
    <row r="14" spans="1:18" s="24" customFormat="1" ht="12.75">
      <c r="A14" s="342">
        <v>42801</v>
      </c>
      <c r="B14" s="343" t="s">
        <v>160</v>
      </c>
      <c r="C14" s="343" t="s">
        <v>1441</v>
      </c>
      <c r="D14" s="334"/>
      <c r="E14" s="333"/>
      <c r="F14" s="333"/>
      <c r="G14" s="399">
        <v>-8876.32</v>
      </c>
      <c r="H14" s="335" t="s">
        <v>140</v>
      </c>
      <c r="I14" s="344">
        <v>-8876.32</v>
      </c>
      <c r="J14" s="336"/>
      <c r="K14" s="337"/>
      <c r="L14" s="337"/>
      <c r="M14" s="338" t="s">
        <v>138</v>
      </c>
      <c r="N14" s="339" t="s">
        <v>1489</v>
      </c>
      <c r="O14" s="339" t="s">
        <v>457</v>
      </c>
      <c r="P14" s="339" t="s">
        <v>1548</v>
      </c>
      <c r="Q14" s="28"/>
      <c r="R14" s="29"/>
    </row>
    <row r="15" spans="1:18" s="24" customFormat="1" ht="12.75">
      <c r="A15" s="342">
        <v>42801</v>
      </c>
      <c r="B15" s="343" t="s">
        <v>160</v>
      </c>
      <c r="C15" s="343" t="s">
        <v>1521</v>
      </c>
      <c r="D15" s="334"/>
      <c r="E15" s="333"/>
      <c r="F15" s="333"/>
      <c r="G15" s="399">
        <v>-1740</v>
      </c>
      <c r="H15" s="335" t="s">
        <v>142</v>
      </c>
      <c r="I15" s="344">
        <v>-1740</v>
      </c>
      <c r="J15" s="336"/>
      <c r="K15" s="337"/>
      <c r="L15" s="337"/>
      <c r="M15" s="338" t="s">
        <v>138</v>
      </c>
      <c r="N15" s="339" t="s">
        <v>1535</v>
      </c>
      <c r="O15" s="339" t="s">
        <v>141</v>
      </c>
      <c r="P15" s="339" t="s">
        <v>1548</v>
      </c>
      <c r="Q15" s="28"/>
      <c r="R15" s="29"/>
    </row>
    <row r="16" spans="1:18" s="24" customFormat="1" ht="12.75">
      <c r="A16" s="342">
        <v>42802</v>
      </c>
      <c r="B16" s="343" t="s">
        <v>160</v>
      </c>
      <c r="C16" s="343" t="s">
        <v>1523</v>
      </c>
      <c r="D16" s="334"/>
      <c r="E16" s="333"/>
      <c r="F16" s="333"/>
      <c r="G16" s="399">
        <v>-6286.04</v>
      </c>
      <c r="H16" s="335" t="s">
        <v>143</v>
      </c>
      <c r="I16" s="344">
        <v>-6286.04</v>
      </c>
      <c r="J16" s="336"/>
      <c r="K16" s="337"/>
      <c r="L16" s="337"/>
      <c r="M16" s="338" t="s">
        <v>138</v>
      </c>
      <c r="N16" s="339" t="s">
        <v>1536</v>
      </c>
      <c r="O16" s="339" t="s">
        <v>141</v>
      </c>
      <c r="P16" s="339" t="s">
        <v>1550</v>
      </c>
      <c r="Q16" s="28"/>
      <c r="R16" s="29"/>
    </row>
    <row r="17" spans="1:18" s="24" customFormat="1" ht="12.75">
      <c r="A17" s="342">
        <v>42802</v>
      </c>
      <c r="B17" s="343" t="s">
        <v>160</v>
      </c>
      <c r="C17" s="343" t="s">
        <v>930</v>
      </c>
      <c r="D17" s="334"/>
      <c r="E17" s="333"/>
      <c r="F17" s="333"/>
      <c r="G17" s="399">
        <v>-9000.44</v>
      </c>
      <c r="H17" s="335" t="s">
        <v>144</v>
      </c>
      <c r="I17" s="344">
        <v>-9000.44</v>
      </c>
      <c r="J17" s="336"/>
      <c r="K17" s="337"/>
      <c r="L17" s="337"/>
      <c r="M17" s="338" t="s">
        <v>138</v>
      </c>
      <c r="N17" s="339" t="s">
        <v>992</v>
      </c>
      <c r="O17" s="339" t="s">
        <v>136</v>
      </c>
      <c r="P17" s="339" t="s">
        <v>1550</v>
      </c>
      <c r="Q17" s="28"/>
      <c r="R17" s="29"/>
    </row>
    <row r="18" spans="1:18" s="24" customFormat="1" ht="12.75">
      <c r="A18" s="342">
        <v>42802</v>
      </c>
      <c r="B18" s="343" t="s">
        <v>160</v>
      </c>
      <c r="C18" s="343" t="s">
        <v>1228</v>
      </c>
      <c r="D18" s="334"/>
      <c r="E18" s="333"/>
      <c r="F18" s="333"/>
      <c r="G18" s="399">
        <v>-9000.44</v>
      </c>
      <c r="H18" s="335" t="s">
        <v>145</v>
      </c>
      <c r="I18" s="344">
        <v>-9000.44</v>
      </c>
      <c r="J18" s="336"/>
      <c r="K18" s="337"/>
      <c r="L18" s="337"/>
      <c r="M18" s="338" t="s">
        <v>138</v>
      </c>
      <c r="N18" s="339" t="s">
        <v>1305</v>
      </c>
      <c r="O18" s="339" t="s">
        <v>136</v>
      </c>
      <c r="P18" s="339" t="s">
        <v>1550</v>
      </c>
      <c r="Q18" s="28"/>
      <c r="R18" s="29"/>
    </row>
    <row r="19" spans="1:18" s="24" customFormat="1" ht="12.75">
      <c r="A19" s="342">
        <v>42802</v>
      </c>
      <c r="B19" s="343" t="s">
        <v>160</v>
      </c>
      <c r="C19" s="343" t="s">
        <v>1249</v>
      </c>
      <c r="D19" s="334"/>
      <c r="E19" s="333"/>
      <c r="F19" s="333"/>
      <c r="G19" s="399">
        <v>-9000.44</v>
      </c>
      <c r="H19" s="335" t="s">
        <v>146</v>
      </c>
      <c r="I19" s="344">
        <v>-9000.44</v>
      </c>
      <c r="J19" s="336"/>
      <c r="K19" s="337"/>
      <c r="L19" s="337"/>
      <c r="M19" s="338" t="s">
        <v>138</v>
      </c>
      <c r="N19" s="339" t="s">
        <v>1322</v>
      </c>
      <c r="O19" s="339" t="s">
        <v>136</v>
      </c>
      <c r="P19" s="339" t="s">
        <v>1550</v>
      </c>
      <c r="Q19" s="28"/>
      <c r="R19" s="29"/>
    </row>
    <row r="20" spans="1:18" s="24" customFormat="1" ht="12.75">
      <c r="A20" s="342">
        <v>42803</v>
      </c>
      <c r="B20" s="343" t="s">
        <v>160</v>
      </c>
      <c r="C20" s="343" t="s">
        <v>62</v>
      </c>
      <c r="D20" s="334"/>
      <c r="E20" s="333"/>
      <c r="F20" s="333"/>
      <c r="G20" s="399">
        <v>-9000.44</v>
      </c>
      <c r="H20" s="335"/>
      <c r="I20" s="344">
        <v>-9000.44</v>
      </c>
      <c r="J20" s="336"/>
      <c r="K20" s="337"/>
      <c r="L20" s="337"/>
      <c r="M20" s="338" t="s">
        <v>138</v>
      </c>
      <c r="N20" s="339" t="s">
        <v>276</v>
      </c>
      <c r="O20" s="339" t="s">
        <v>136</v>
      </c>
      <c r="P20" s="339" t="s">
        <v>1552</v>
      </c>
      <c r="Q20" s="28"/>
      <c r="R20" s="29"/>
    </row>
    <row r="21" spans="1:18" s="24" customFormat="1" ht="12.75">
      <c r="A21" s="342">
        <v>42803</v>
      </c>
      <c r="B21" s="343" t="s">
        <v>160</v>
      </c>
      <c r="C21" s="343" t="s">
        <v>944</v>
      </c>
      <c r="D21" s="334"/>
      <c r="E21" s="333"/>
      <c r="F21" s="333"/>
      <c r="G21" s="399">
        <v>-9000.44</v>
      </c>
      <c r="H21" s="335" t="s">
        <v>147</v>
      </c>
      <c r="I21" s="344">
        <v>-9000.44</v>
      </c>
      <c r="J21" s="336"/>
      <c r="K21" s="337"/>
      <c r="L21" s="337"/>
      <c r="M21" s="338" t="s">
        <v>138</v>
      </c>
      <c r="N21" s="339" t="s">
        <v>1006</v>
      </c>
      <c r="O21" s="339" t="s">
        <v>136</v>
      </c>
      <c r="P21" s="339" t="s">
        <v>1552</v>
      </c>
      <c r="Q21" s="28"/>
      <c r="R21" s="29"/>
    </row>
    <row r="22" spans="1:18" s="24" customFormat="1" ht="12.75">
      <c r="A22" s="342">
        <v>42803</v>
      </c>
      <c r="B22" s="343" t="s">
        <v>160</v>
      </c>
      <c r="C22" s="343" t="s">
        <v>1428</v>
      </c>
      <c r="D22" s="334"/>
      <c r="E22" s="333"/>
      <c r="F22" s="333"/>
      <c r="G22" s="399">
        <v>-9000.44</v>
      </c>
      <c r="H22" s="335" t="s">
        <v>224</v>
      </c>
      <c r="I22" s="344">
        <v>-9000.44</v>
      </c>
      <c r="J22" s="336"/>
      <c r="K22" s="337"/>
      <c r="L22" s="337"/>
      <c r="M22" s="338" t="s">
        <v>138</v>
      </c>
      <c r="N22" s="339" t="s">
        <v>1478</v>
      </c>
      <c r="O22" s="339" t="s">
        <v>136</v>
      </c>
      <c r="P22" s="339" t="s">
        <v>1552</v>
      </c>
      <c r="Q22" s="28"/>
      <c r="R22" s="29"/>
    </row>
    <row r="23" spans="1:18" s="24" customFormat="1" ht="12.75">
      <c r="A23" s="342">
        <v>42803</v>
      </c>
      <c r="B23" s="343" t="s">
        <v>160</v>
      </c>
      <c r="C23" s="343" t="s">
        <v>1426</v>
      </c>
      <c r="D23" s="334"/>
      <c r="E23" s="333"/>
      <c r="F23" s="333"/>
      <c r="G23" s="399">
        <v>-9000.44</v>
      </c>
      <c r="H23" s="335" t="s">
        <v>133</v>
      </c>
      <c r="I23" s="344">
        <v>-9000.44</v>
      </c>
      <c r="J23" s="336"/>
      <c r="K23" s="337"/>
      <c r="L23" s="337"/>
      <c r="M23" s="338" t="s">
        <v>138</v>
      </c>
      <c r="N23" s="339" t="s">
        <v>1476</v>
      </c>
      <c r="O23" s="339" t="s">
        <v>136</v>
      </c>
      <c r="P23" s="339" t="s">
        <v>1552</v>
      </c>
      <c r="Q23" s="28"/>
      <c r="R23" s="29"/>
    </row>
    <row r="24" spans="1:18" s="24" customFormat="1" ht="12.75">
      <c r="A24" s="342">
        <v>42804</v>
      </c>
      <c r="B24" s="343" t="s">
        <v>160</v>
      </c>
      <c r="C24" s="343" t="s">
        <v>1117</v>
      </c>
      <c r="D24" s="334"/>
      <c r="E24" s="333"/>
      <c r="F24" s="333"/>
      <c r="G24" s="399">
        <v>-5849.88</v>
      </c>
      <c r="H24" s="335" t="s">
        <v>225</v>
      </c>
      <c r="I24" s="344">
        <v>-5849.88</v>
      </c>
      <c r="J24" s="336"/>
      <c r="K24" s="337"/>
      <c r="L24" s="337"/>
      <c r="M24" s="338" t="s">
        <v>138</v>
      </c>
      <c r="N24" s="339" t="s">
        <v>1172</v>
      </c>
      <c r="O24" s="339" t="s">
        <v>134</v>
      </c>
      <c r="P24" s="339" t="s">
        <v>1554</v>
      </c>
      <c r="Q24" s="28"/>
      <c r="R24" s="29"/>
    </row>
    <row r="25" spans="1:18" s="24" customFormat="1" ht="12.75">
      <c r="A25" s="342">
        <v>42804</v>
      </c>
      <c r="B25" s="343" t="s">
        <v>160</v>
      </c>
      <c r="C25" s="343" t="s">
        <v>1206</v>
      </c>
      <c r="D25" s="334"/>
      <c r="E25" s="333"/>
      <c r="F25" s="333"/>
      <c r="G25" s="399">
        <v>-40660.32</v>
      </c>
      <c r="H25" s="335"/>
      <c r="I25" s="344">
        <v>-40660.32</v>
      </c>
      <c r="J25" s="336"/>
      <c r="K25" s="337"/>
      <c r="L25" s="337"/>
      <c r="M25" s="338" t="s">
        <v>138</v>
      </c>
      <c r="N25" s="339" t="s">
        <v>1383</v>
      </c>
      <c r="O25" s="339" t="s">
        <v>243</v>
      </c>
      <c r="P25" s="339" t="s">
        <v>1554</v>
      </c>
      <c r="Q25" s="28"/>
      <c r="R25" s="29"/>
    </row>
    <row r="26" spans="1:18" s="24" customFormat="1" ht="12.75">
      <c r="A26" s="342">
        <v>42804</v>
      </c>
      <c r="B26" s="343" t="s">
        <v>160</v>
      </c>
      <c r="C26" s="343" t="s">
        <v>1525</v>
      </c>
      <c r="D26" s="334"/>
      <c r="E26" s="333"/>
      <c r="F26" s="333"/>
      <c r="G26" s="399">
        <v>-12857.44</v>
      </c>
      <c r="H26" s="335" t="s">
        <v>226</v>
      </c>
      <c r="I26" s="344">
        <v>-12857.44</v>
      </c>
      <c r="J26" s="336"/>
      <c r="K26" s="337"/>
      <c r="L26" s="337"/>
      <c r="M26" s="338" t="s">
        <v>138</v>
      </c>
      <c r="N26" s="339" t="s">
        <v>1537</v>
      </c>
      <c r="O26" s="339" t="s">
        <v>1538</v>
      </c>
      <c r="P26" s="339" t="s">
        <v>1554</v>
      </c>
      <c r="Q26" s="28"/>
      <c r="R26" s="29"/>
    </row>
    <row r="27" spans="1:18" s="24" customFormat="1" ht="12.75">
      <c r="A27" s="342">
        <v>42804</v>
      </c>
      <c r="B27" s="343" t="s">
        <v>160</v>
      </c>
      <c r="C27" s="343" t="s">
        <v>1082</v>
      </c>
      <c r="D27" s="334"/>
      <c r="E27" s="333"/>
      <c r="F27" s="333"/>
      <c r="G27" s="399">
        <v>-9000.44</v>
      </c>
      <c r="H27" s="335"/>
      <c r="I27" s="344">
        <v>-9000.44</v>
      </c>
      <c r="J27" s="336"/>
      <c r="K27" s="337"/>
      <c r="L27" s="337"/>
      <c r="M27" s="338" t="s">
        <v>138</v>
      </c>
      <c r="N27" s="339" t="s">
        <v>1174</v>
      </c>
      <c r="O27" s="339" t="s">
        <v>136</v>
      </c>
      <c r="P27" s="339" t="s">
        <v>1554</v>
      </c>
      <c r="Q27" s="28"/>
      <c r="R27" s="29"/>
    </row>
    <row r="28" spans="1:18" s="24" customFormat="1" ht="12.75">
      <c r="A28" s="342">
        <v>42804</v>
      </c>
      <c r="B28" s="343" t="s">
        <v>160</v>
      </c>
      <c r="C28" s="343" t="s">
        <v>776</v>
      </c>
      <c r="D28" s="334"/>
      <c r="E28" s="333"/>
      <c r="F28" s="333"/>
      <c r="G28" s="399">
        <v>-6299.96</v>
      </c>
      <c r="H28" s="335"/>
      <c r="I28" s="344">
        <v>-6299.96</v>
      </c>
      <c r="J28" s="336"/>
      <c r="K28" s="337"/>
      <c r="L28" s="337"/>
      <c r="M28" s="338" t="s">
        <v>138</v>
      </c>
      <c r="N28" s="339" t="s">
        <v>838</v>
      </c>
      <c r="O28" s="339" t="s">
        <v>141</v>
      </c>
      <c r="P28" s="339" t="s">
        <v>1554</v>
      </c>
      <c r="Q28" s="28"/>
      <c r="R28" s="29"/>
    </row>
    <row r="29" spans="1:18" s="24" customFormat="1" ht="12.75">
      <c r="A29" s="342">
        <v>42804</v>
      </c>
      <c r="B29" s="343" t="s">
        <v>160</v>
      </c>
      <c r="C29" s="343" t="s">
        <v>1527</v>
      </c>
      <c r="D29" s="334"/>
      <c r="E29" s="333"/>
      <c r="F29" s="333"/>
      <c r="G29" s="399">
        <v>-9000.44</v>
      </c>
      <c r="H29" s="335" t="s">
        <v>227</v>
      </c>
      <c r="I29" s="344">
        <v>-9000.44</v>
      </c>
      <c r="J29" s="336"/>
      <c r="K29" s="337"/>
      <c r="L29" s="337"/>
      <c r="M29" s="338" t="s">
        <v>138</v>
      </c>
      <c r="N29" s="339" t="s">
        <v>1539</v>
      </c>
      <c r="O29" s="339" t="s">
        <v>136</v>
      </c>
      <c r="P29" s="339" t="s">
        <v>1554</v>
      </c>
      <c r="Q29" s="28"/>
      <c r="R29" s="29"/>
    </row>
    <row r="30" spans="1:18" s="24" customFormat="1" ht="12.75">
      <c r="A30" s="342">
        <v>42804</v>
      </c>
      <c r="B30" s="343" t="s">
        <v>160</v>
      </c>
      <c r="C30" s="343" t="s">
        <v>1247</v>
      </c>
      <c r="D30" s="334"/>
      <c r="E30" s="333"/>
      <c r="F30" s="333"/>
      <c r="G30" s="399">
        <v>-9000.44</v>
      </c>
      <c r="H30" s="335" t="s">
        <v>159</v>
      </c>
      <c r="I30" s="344">
        <v>-9000.44</v>
      </c>
      <c r="J30" s="336"/>
      <c r="K30" s="337"/>
      <c r="L30" s="337"/>
      <c r="M30" s="338" t="s">
        <v>138</v>
      </c>
      <c r="N30" s="339" t="s">
        <v>1320</v>
      </c>
      <c r="O30" s="339" t="s">
        <v>136</v>
      </c>
      <c r="P30" s="339" t="s">
        <v>1554</v>
      </c>
      <c r="Q30" s="28"/>
      <c r="R30" s="29"/>
    </row>
    <row r="31" spans="1:18" s="24" customFormat="1" ht="12.75">
      <c r="A31" s="1">
        <v>42801</v>
      </c>
      <c r="B31" t="s">
        <v>156</v>
      </c>
      <c r="C31" s="488" t="s">
        <v>1245</v>
      </c>
      <c r="D31" s="334"/>
      <c r="E31" s="333"/>
      <c r="F31" s="333"/>
      <c r="G31" s="353">
        <v>9000.44</v>
      </c>
      <c r="H31" s="335"/>
      <c r="I31" s="2">
        <v>9000.44</v>
      </c>
      <c r="J31" s="336"/>
      <c r="K31" s="337"/>
      <c r="L31" s="337"/>
      <c r="M31" s="338" t="s">
        <v>138</v>
      </c>
      <c r="N31" s="339" t="s">
        <v>1319</v>
      </c>
      <c r="O31" s="339" t="s">
        <v>136</v>
      </c>
      <c r="P31" s="339" t="s">
        <v>1546</v>
      </c>
      <c r="Q31" s="28"/>
      <c r="R31" s="29"/>
    </row>
    <row r="32" spans="1:18" s="24" customFormat="1" ht="12.75">
      <c r="A32" s="1">
        <v>42801</v>
      </c>
      <c r="B32" t="s">
        <v>156</v>
      </c>
      <c r="C32" s="488" t="s">
        <v>1275</v>
      </c>
      <c r="D32" s="334"/>
      <c r="E32" s="333"/>
      <c r="F32" s="333"/>
      <c r="G32" s="353">
        <v>8780.0400000000009</v>
      </c>
      <c r="H32" s="335"/>
      <c r="I32" s="2">
        <v>8780.0400000000009</v>
      </c>
      <c r="J32" s="336"/>
      <c r="K32" s="337"/>
      <c r="L32" s="337"/>
      <c r="M32" s="338" t="s">
        <v>138</v>
      </c>
      <c r="N32" s="339" t="s">
        <v>1341</v>
      </c>
      <c r="O32" s="339" t="s">
        <v>457</v>
      </c>
      <c r="P32" s="339" t="s">
        <v>1546</v>
      </c>
      <c r="Q32" s="28"/>
      <c r="R32" s="29"/>
    </row>
    <row r="33" spans="1:18" s="24" customFormat="1" ht="12.75">
      <c r="A33" s="1">
        <v>42801</v>
      </c>
      <c r="B33" t="s">
        <v>156</v>
      </c>
      <c r="C33" s="573" t="s">
        <v>1528</v>
      </c>
      <c r="D33" s="334"/>
      <c r="E33" s="333"/>
      <c r="F33" s="333"/>
      <c r="G33" s="353">
        <v>6750.04</v>
      </c>
      <c r="H33" s="335"/>
      <c r="I33" s="2">
        <v>6750.04</v>
      </c>
      <c r="J33" s="336"/>
      <c r="K33" s="337"/>
      <c r="L33" s="337"/>
      <c r="M33" s="338" t="s">
        <v>138</v>
      </c>
      <c r="N33" s="339" t="s">
        <v>1540</v>
      </c>
      <c r="O33" s="339" t="s">
        <v>134</v>
      </c>
      <c r="P33" s="339" t="s">
        <v>1546</v>
      </c>
      <c r="Q33" s="28"/>
      <c r="R33" s="29"/>
    </row>
    <row r="34" spans="1:18" s="24" customFormat="1" ht="12.75">
      <c r="A34" s="1">
        <v>42801</v>
      </c>
      <c r="B34" t="s">
        <v>156</v>
      </c>
      <c r="C34" t="s">
        <v>1391</v>
      </c>
      <c r="D34" s="334"/>
      <c r="E34" s="333"/>
      <c r="F34" s="333"/>
      <c r="G34" s="353">
        <v>6286.04</v>
      </c>
      <c r="H34" s="335"/>
      <c r="I34" s="2">
        <v>6286.04</v>
      </c>
      <c r="J34" s="336"/>
      <c r="K34" s="337"/>
      <c r="L34" s="337"/>
      <c r="M34" s="338" t="s">
        <v>138</v>
      </c>
      <c r="N34" s="339" t="s">
        <v>1446</v>
      </c>
      <c r="O34" s="339" t="s">
        <v>141</v>
      </c>
      <c r="P34" s="339" t="s">
        <v>1546</v>
      </c>
      <c r="Q34" s="28"/>
      <c r="R34" s="29"/>
    </row>
    <row r="35" spans="1:18" s="24" customFormat="1" ht="12.75">
      <c r="A35" s="1">
        <v>42801</v>
      </c>
      <c r="B35" t="s">
        <v>156</v>
      </c>
      <c r="C35" s="341" t="s">
        <v>1228</v>
      </c>
      <c r="D35" s="334"/>
      <c r="E35" s="333"/>
      <c r="F35" s="333"/>
      <c r="G35" s="2">
        <v>9000.44</v>
      </c>
      <c r="H35" s="335" t="s">
        <v>145</v>
      </c>
      <c r="I35" s="2">
        <v>9000.44</v>
      </c>
      <c r="J35" s="446"/>
      <c r="K35" s="337"/>
      <c r="L35" s="337"/>
      <c r="M35" s="338" t="s">
        <v>138</v>
      </c>
      <c r="N35" s="339" t="s">
        <v>1305</v>
      </c>
      <c r="O35" s="339" t="s">
        <v>136</v>
      </c>
      <c r="P35" s="339" t="s">
        <v>1547</v>
      </c>
      <c r="Q35" s="28"/>
      <c r="R35" s="29"/>
    </row>
    <row r="36" spans="1:18" s="24" customFormat="1" ht="12.75">
      <c r="A36" s="1">
        <v>42801</v>
      </c>
      <c r="B36" t="s">
        <v>156</v>
      </c>
      <c r="C36" s="430" t="s">
        <v>1091</v>
      </c>
      <c r="D36" s="334"/>
      <c r="E36" s="333"/>
      <c r="F36" s="333"/>
      <c r="G36" s="353">
        <v>6286.04</v>
      </c>
      <c r="H36" s="335"/>
      <c r="I36" s="2">
        <v>6286.04</v>
      </c>
      <c r="J36" s="446"/>
      <c r="K36" s="337"/>
      <c r="L36" s="337"/>
      <c r="M36" s="338" t="s">
        <v>138</v>
      </c>
      <c r="N36" s="339" t="s">
        <v>1142</v>
      </c>
      <c r="O36" s="339" t="s">
        <v>141</v>
      </c>
      <c r="P36" s="339" t="s">
        <v>1546</v>
      </c>
      <c r="Q36" s="28"/>
      <c r="R36" s="29"/>
    </row>
    <row r="37" spans="1:18" s="24" customFormat="1" ht="12.75">
      <c r="A37" s="1">
        <v>42801</v>
      </c>
      <c r="B37" t="s">
        <v>156</v>
      </c>
      <c r="C37" t="s">
        <v>940</v>
      </c>
      <c r="D37" s="334"/>
      <c r="E37" s="333"/>
      <c r="F37" s="333"/>
      <c r="G37" s="353">
        <v>9000.44</v>
      </c>
      <c r="H37" s="335" t="s">
        <v>139</v>
      </c>
      <c r="I37" s="2">
        <v>9000.44</v>
      </c>
      <c r="J37" s="446"/>
      <c r="K37" s="337"/>
      <c r="L37" s="337"/>
      <c r="M37" s="338" t="s">
        <v>138</v>
      </c>
      <c r="N37" s="339" t="s">
        <v>1002</v>
      </c>
      <c r="O37" s="339" t="s">
        <v>136</v>
      </c>
      <c r="P37" s="339" t="s">
        <v>1546</v>
      </c>
      <c r="Q37" s="28"/>
      <c r="R37" s="29"/>
    </row>
    <row r="38" spans="1:18" s="24" customFormat="1" ht="12.75">
      <c r="A38" s="1">
        <v>42801</v>
      </c>
      <c r="B38" t="s">
        <v>156</v>
      </c>
      <c r="C38" s="488" t="s">
        <v>107</v>
      </c>
      <c r="D38" s="334"/>
      <c r="E38" s="333"/>
      <c r="F38" s="333"/>
      <c r="G38" s="353">
        <v>6286.04</v>
      </c>
      <c r="H38" s="335"/>
      <c r="I38" s="2">
        <v>6286.04</v>
      </c>
      <c r="J38" s="446"/>
      <c r="K38" s="337"/>
      <c r="L38" s="337"/>
      <c r="M38" s="338" t="s">
        <v>138</v>
      </c>
      <c r="N38" s="339" t="s">
        <v>318</v>
      </c>
      <c r="O38" s="339" t="s">
        <v>141</v>
      </c>
      <c r="P38" s="339" t="s">
        <v>1546</v>
      </c>
      <c r="Q38" s="28"/>
      <c r="R38" s="29"/>
    </row>
    <row r="39" spans="1:18" s="24" customFormat="1" ht="12.75">
      <c r="A39" s="1">
        <v>42801</v>
      </c>
      <c r="B39" t="s">
        <v>156</v>
      </c>
      <c r="C39" t="s">
        <v>59</v>
      </c>
      <c r="D39" s="334"/>
      <c r="E39" s="333"/>
      <c r="F39" s="333"/>
      <c r="G39" s="353">
        <v>9000.44</v>
      </c>
      <c r="H39" s="335"/>
      <c r="I39" s="2">
        <v>9000.44</v>
      </c>
      <c r="J39" s="446"/>
      <c r="K39" s="337"/>
      <c r="L39" s="337"/>
      <c r="M39" s="338" t="s">
        <v>138</v>
      </c>
      <c r="N39" s="339" t="s">
        <v>273</v>
      </c>
      <c r="O39" s="339" t="s">
        <v>136</v>
      </c>
      <c r="P39" s="339" t="s">
        <v>1546</v>
      </c>
      <c r="Q39" s="28"/>
      <c r="R39" s="29"/>
    </row>
    <row r="40" spans="1:18" s="24" customFormat="1" ht="12.75">
      <c r="A40" s="1">
        <v>42801</v>
      </c>
      <c r="B40" t="s">
        <v>156</v>
      </c>
      <c r="C40" s="430" t="s">
        <v>1436</v>
      </c>
      <c r="D40" s="334"/>
      <c r="E40" s="333"/>
      <c r="F40" s="333"/>
      <c r="G40" s="353">
        <v>9000.44</v>
      </c>
      <c r="H40" s="335"/>
      <c r="I40" s="2">
        <v>9000.44</v>
      </c>
      <c r="J40" s="446"/>
      <c r="K40" s="337"/>
      <c r="L40" s="337"/>
      <c r="M40" s="338" t="s">
        <v>138</v>
      </c>
      <c r="N40" s="339" t="s">
        <v>1483</v>
      </c>
      <c r="O40" s="339" t="s">
        <v>136</v>
      </c>
      <c r="P40" s="339" t="s">
        <v>1547</v>
      </c>
      <c r="Q40" s="28"/>
      <c r="R40" s="29"/>
    </row>
    <row r="41" spans="1:18" s="24" customFormat="1" ht="12.75">
      <c r="A41" s="1">
        <v>42801</v>
      </c>
      <c r="B41" t="s">
        <v>156</v>
      </c>
      <c r="C41" s="488" t="s">
        <v>75</v>
      </c>
      <c r="D41" s="334"/>
      <c r="E41" s="333"/>
      <c r="F41" s="333"/>
      <c r="G41" s="353">
        <v>9000.44</v>
      </c>
      <c r="H41" s="335"/>
      <c r="I41" s="2">
        <v>9000.44</v>
      </c>
      <c r="J41" s="446"/>
      <c r="K41" s="337"/>
      <c r="L41" s="337"/>
      <c r="M41" s="338" t="s">
        <v>138</v>
      </c>
      <c r="N41" s="339" t="s">
        <v>288</v>
      </c>
      <c r="O41" s="339" t="s">
        <v>136</v>
      </c>
      <c r="P41" s="339" t="s">
        <v>1546</v>
      </c>
      <c r="Q41" s="28"/>
      <c r="R41" s="29"/>
    </row>
    <row r="42" spans="1:18" s="24" customFormat="1" ht="12.75">
      <c r="A42" s="1">
        <v>42801</v>
      </c>
      <c r="B42" t="s">
        <v>156</v>
      </c>
      <c r="C42" s="430" t="s">
        <v>1104</v>
      </c>
      <c r="D42" s="334"/>
      <c r="E42" s="333"/>
      <c r="F42" s="333"/>
      <c r="G42" s="353">
        <v>6286.04</v>
      </c>
      <c r="H42" s="335"/>
      <c r="I42" s="2">
        <v>6286.04</v>
      </c>
      <c r="J42" s="446"/>
      <c r="K42" s="337"/>
      <c r="L42" s="337"/>
      <c r="M42" s="338" t="s">
        <v>138</v>
      </c>
      <c r="N42" s="339" t="s">
        <v>1156</v>
      </c>
      <c r="O42" s="339" t="s">
        <v>141</v>
      </c>
      <c r="P42" s="339" t="s">
        <v>1546</v>
      </c>
      <c r="Q42" s="28"/>
      <c r="R42" s="29"/>
    </row>
    <row r="43" spans="1:18" s="24" customFormat="1" ht="12.75">
      <c r="A43" s="1">
        <v>42801</v>
      </c>
      <c r="B43" t="s">
        <v>156</v>
      </c>
      <c r="C43" t="s">
        <v>777</v>
      </c>
      <c r="D43" s="334"/>
      <c r="E43" s="333"/>
      <c r="F43" s="333"/>
      <c r="G43" s="353">
        <v>8080.56</v>
      </c>
      <c r="H43" s="335"/>
      <c r="I43" s="2">
        <v>8080.56</v>
      </c>
      <c r="J43" s="446"/>
      <c r="K43" s="337"/>
      <c r="L43" s="337"/>
      <c r="M43" s="338" t="s">
        <v>138</v>
      </c>
      <c r="N43" s="339" t="s">
        <v>839</v>
      </c>
      <c r="O43" s="339" t="s">
        <v>141</v>
      </c>
      <c r="P43" s="339" t="s">
        <v>1546</v>
      </c>
      <c r="Q43" s="28"/>
      <c r="R43" s="29"/>
    </row>
    <row r="44" spans="1:18" s="24" customFormat="1" ht="12.75">
      <c r="A44" s="1">
        <v>42801</v>
      </c>
      <c r="B44" t="s">
        <v>156</v>
      </c>
      <c r="C44" t="s">
        <v>944</v>
      </c>
      <c r="D44" s="334"/>
      <c r="E44" s="333"/>
      <c r="F44" s="333"/>
      <c r="G44" s="353">
        <v>9000.44</v>
      </c>
      <c r="H44" s="335" t="s">
        <v>147</v>
      </c>
      <c r="I44" s="2">
        <v>9000.44</v>
      </c>
      <c r="J44" s="446"/>
      <c r="K44" s="337"/>
      <c r="L44" s="337"/>
      <c r="M44" s="338" t="s">
        <v>138</v>
      </c>
      <c r="N44" s="339" t="s">
        <v>1006</v>
      </c>
      <c r="O44" s="339" t="s">
        <v>136</v>
      </c>
      <c r="P44" s="339" t="s">
        <v>1546</v>
      </c>
      <c r="Q44" s="28"/>
      <c r="R44" s="29"/>
    </row>
    <row r="45" spans="1:18" s="24" customFormat="1" ht="12.75">
      <c r="A45" s="1">
        <v>42801</v>
      </c>
      <c r="B45" t="s">
        <v>156</v>
      </c>
      <c r="C45" t="s">
        <v>1441</v>
      </c>
      <c r="D45" s="334"/>
      <c r="E45" s="333"/>
      <c r="F45" s="333"/>
      <c r="G45" s="353">
        <v>15984.8</v>
      </c>
      <c r="H45" s="335" t="s">
        <v>140</v>
      </c>
      <c r="I45" s="2">
        <v>15984.8</v>
      </c>
      <c r="J45" s="446"/>
      <c r="K45" s="337"/>
      <c r="L45" s="337"/>
      <c r="M45" s="338" t="s">
        <v>138</v>
      </c>
      <c r="N45" s="339" t="s">
        <v>1489</v>
      </c>
      <c r="O45" s="339" t="s">
        <v>457</v>
      </c>
      <c r="P45" s="339" t="s">
        <v>1546</v>
      </c>
      <c r="Q45" s="28"/>
      <c r="R45" s="29"/>
    </row>
    <row r="46" spans="1:18" s="24" customFormat="1" ht="12.75">
      <c r="A46" s="1">
        <v>42801</v>
      </c>
      <c r="B46" t="s">
        <v>156</v>
      </c>
      <c r="C46" t="s">
        <v>414</v>
      </c>
      <c r="D46" s="334"/>
      <c r="E46" s="333"/>
      <c r="F46" s="333"/>
      <c r="G46" s="353">
        <v>20454.28</v>
      </c>
      <c r="H46" s="335"/>
      <c r="I46" s="2">
        <v>20454.28</v>
      </c>
      <c r="J46" s="446"/>
      <c r="K46" s="337"/>
      <c r="L46" s="337"/>
      <c r="M46" s="338" t="s">
        <v>138</v>
      </c>
      <c r="N46" s="339" t="s">
        <v>443</v>
      </c>
      <c r="O46" s="339" t="s">
        <v>298</v>
      </c>
      <c r="P46" s="339" t="s">
        <v>1546</v>
      </c>
      <c r="Q46" s="28"/>
      <c r="R46" s="29"/>
    </row>
    <row r="47" spans="1:18" s="24" customFormat="1" ht="12.75">
      <c r="A47" s="1">
        <v>42801</v>
      </c>
      <c r="B47" t="s">
        <v>156</v>
      </c>
      <c r="C47" t="s">
        <v>1426</v>
      </c>
      <c r="D47" s="334"/>
      <c r="E47" s="333"/>
      <c r="F47" s="333"/>
      <c r="G47" s="2">
        <v>9000.44</v>
      </c>
      <c r="H47" s="335" t="s">
        <v>133</v>
      </c>
      <c r="I47" s="2">
        <v>9000.44</v>
      </c>
      <c r="J47" s="446"/>
      <c r="K47" s="337"/>
      <c r="L47" s="337"/>
      <c r="M47" s="338" t="s">
        <v>138</v>
      </c>
      <c r="N47" s="339" t="s">
        <v>1476</v>
      </c>
      <c r="O47" s="339" t="s">
        <v>136</v>
      </c>
      <c r="P47" s="339" t="s">
        <v>1547</v>
      </c>
      <c r="Q47" s="28"/>
      <c r="R47" s="29"/>
    </row>
    <row r="48" spans="1:18" s="24" customFormat="1" ht="12.75">
      <c r="A48" s="1">
        <v>42801</v>
      </c>
      <c r="B48" t="s">
        <v>156</v>
      </c>
      <c r="C48" s="430" t="s">
        <v>1111</v>
      </c>
      <c r="D48" s="334"/>
      <c r="E48" s="333"/>
      <c r="F48" s="333"/>
      <c r="G48" s="353">
        <v>6286.04</v>
      </c>
      <c r="H48" s="335"/>
      <c r="I48" s="2">
        <v>6286.04</v>
      </c>
      <c r="J48" s="446"/>
      <c r="K48" s="337"/>
      <c r="L48" s="337"/>
      <c r="M48" s="338" t="s">
        <v>138</v>
      </c>
      <c r="N48" s="339" t="s">
        <v>1161</v>
      </c>
      <c r="O48" s="339" t="s">
        <v>141</v>
      </c>
      <c r="P48" s="339" t="s">
        <v>1546</v>
      </c>
      <c r="Q48" s="28"/>
      <c r="R48" s="29"/>
    </row>
    <row r="49" spans="1:18" s="24" customFormat="1" ht="12.75">
      <c r="A49" s="1">
        <v>42801</v>
      </c>
      <c r="B49" t="s">
        <v>156</v>
      </c>
      <c r="C49" t="s">
        <v>1439</v>
      </c>
      <c r="D49" s="334"/>
      <c r="E49" s="333"/>
      <c r="F49" s="333"/>
      <c r="G49" s="353">
        <v>18889.439999999999</v>
      </c>
      <c r="H49" s="335" t="s">
        <v>137</v>
      </c>
      <c r="I49" s="2">
        <v>18889.439999999999</v>
      </c>
      <c r="J49" s="446"/>
      <c r="K49" s="337"/>
      <c r="L49" s="337"/>
      <c r="M49" s="338" t="s">
        <v>138</v>
      </c>
      <c r="N49" s="339" t="s">
        <v>1492</v>
      </c>
      <c r="O49" s="339" t="s">
        <v>386</v>
      </c>
      <c r="P49" s="339" t="s">
        <v>1546</v>
      </c>
      <c r="Q49" s="28"/>
      <c r="R49" s="29"/>
    </row>
    <row r="50" spans="1:18" s="24" customFormat="1" ht="12.75">
      <c r="A50" s="1">
        <v>42801</v>
      </c>
      <c r="B50" t="s">
        <v>156</v>
      </c>
      <c r="C50" s="430" t="s">
        <v>1272</v>
      </c>
      <c r="D50" s="334"/>
      <c r="E50" s="333"/>
      <c r="F50" s="333"/>
      <c r="G50" s="353">
        <v>9000.44</v>
      </c>
      <c r="H50" s="335"/>
      <c r="I50" s="2">
        <v>9000.44</v>
      </c>
      <c r="J50" s="446"/>
      <c r="K50" s="337"/>
      <c r="L50" s="337"/>
      <c r="M50" s="338" t="s">
        <v>138</v>
      </c>
      <c r="N50" s="339" t="s">
        <v>1338</v>
      </c>
      <c r="O50" s="339" t="s">
        <v>136</v>
      </c>
      <c r="P50" s="339" t="s">
        <v>1546</v>
      </c>
      <c r="Q50" s="28"/>
      <c r="R50" s="29"/>
    </row>
    <row r="51" spans="1:18" s="24" customFormat="1" ht="12.75">
      <c r="A51" s="1">
        <v>42801</v>
      </c>
      <c r="B51" t="s">
        <v>156</v>
      </c>
      <c r="C51" s="430" t="s">
        <v>1088</v>
      </c>
      <c r="D51" s="334"/>
      <c r="E51" s="333"/>
      <c r="F51" s="333"/>
      <c r="G51" s="353">
        <v>6286.04</v>
      </c>
      <c r="H51" s="335"/>
      <c r="I51" s="2">
        <v>6286.04</v>
      </c>
      <c r="J51" s="446"/>
      <c r="K51" s="337"/>
      <c r="L51" s="337"/>
      <c r="M51" s="338" t="s">
        <v>138</v>
      </c>
      <c r="N51" s="339" t="s">
        <v>1128</v>
      </c>
      <c r="O51" s="339" t="s">
        <v>141</v>
      </c>
      <c r="P51" s="339" t="s">
        <v>1546</v>
      </c>
      <c r="Q51" s="28"/>
      <c r="R51" s="29"/>
    </row>
    <row r="52" spans="1:18" s="24" customFormat="1" ht="12.75">
      <c r="A52" s="1">
        <v>42801</v>
      </c>
      <c r="B52" t="s">
        <v>156</v>
      </c>
      <c r="C52" t="s">
        <v>1263</v>
      </c>
      <c r="D52" s="334"/>
      <c r="E52" s="333"/>
      <c r="F52" s="333"/>
      <c r="G52" s="353">
        <v>6286.04</v>
      </c>
      <c r="H52" s="335"/>
      <c r="I52" s="2">
        <v>6286.04</v>
      </c>
      <c r="J52" s="446"/>
      <c r="K52" s="337"/>
      <c r="L52" s="337"/>
      <c r="M52" s="338" t="s">
        <v>138</v>
      </c>
      <c r="N52" s="339" t="s">
        <v>1329</v>
      </c>
      <c r="O52" s="339" t="s">
        <v>141</v>
      </c>
      <c r="P52" s="339" t="s">
        <v>1546</v>
      </c>
      <c r="Q52" s="28"/>
      <c r="R52" s="29"/>
    </row>
    <row r="53" spans="1:18" s="24" customFormat="1" ht="12.75">
      <c r="A53" s="1">
        <v>42801</v>
      </c>
      <c r="B53" t="s">
        <v>156</v>
      </c>
      <c r="C53" t="s">
        <v>1527</v>
      </c>
      <c r="D53" s="334"/>
      <c r="E53" s="333"/>
      <c r="F53" s="333"/>
      <c r="G53" s="353">
        <v>9000.44</v>
      </c>
      <c r="H53" s="335" t="s">
        <v>227</v>
      </c>
      <c r="I53" s="2">
        <v>9000.44</v>
      </c>
      <c r="J53" s="446"/>
      <c r="K53" s="337"/>
      <c r="L53" s="337"/>
      <c r="M53" s="338" t="s">
        <v>138</v>
      </c>
      <c r="N53" s="339" t="s">
        <v>1539</v>
      </c>
      <c r="O53" s="339" t="s">
        <v>136</v>
      </c>
      <c r="P53" s="339" t="s">
        <v>1547</v>
      </c>
      <c r="Q53" s="28"/>
      <c r="R53" s="29"/>
    </row>
    <row r="54" spans="1:18" s="24" customFormat="1" ht="12.75">
      <c r="A54" s="1">
        <v>42801</v>
      </c>
      <c r="B54" t="s">
        <v>156</v>
      </c>
      <c r="C54" s="488" t="s">
        <v>1523</v>
      </c>
      <c r="D54" s="334"/>
      <c r="E54" s="333"/>
      <c r="F54" s="333"/>
      <c r="G54" s="353">
        <v>6286.04</v>
      </c>
      <c r="H54" s="335" t="s">
        <v>143</v>
      </c>
      <c r="I54" s="2">
        <v>6286.04</v>
      </c>
      <c r="J54" s="446"/>
      <c r="K54" s="337"/>
      <c r="L54" s="337"/>
      <c r="M54" s="338" t="s">
        <v>138</v>
      </c>
      <c r="N54" s="339" t="s">
        <v>1536</v>
      </c>
      <c r="O54" s="339" t="s">
        <v>141</v>
      </c>
      <c r="P54" s="339" t="s">
        <v>1546</v>
      </c>
      <c r="Q54" s="28"/>
      <c r="R54" s="29"/>
    </row>
    <row r="55" spans="1:18" s="24" customFormat="1" ht="12.75">
      <c r="A55" s="1">
        <v>42802</v>
      </c>
      <c r="B55" t="s">
        <v>156</v>
      </c>
      <c r="C55" s="488" t="s">
        <v>55</v>
      </c>
      <c r="D55" s="334"/>
      <c r="E55" s="333"/>
      <c r="F55" s="333"/>
      <c r="G55" s="353">
        <v>9000.44</v>
      </c>
      <c r="H55" s="335"/>
      <c r="I55" s="2">
        <v>9000.44</v>
      </c>
      <c r="J55" s="446"/>
      <c r="K55" s="337"/>
      <c r="L55" s="337"/>
      <c r="M55" s="338" t="s">
        <v>138</v>
      </c>
      <c r="N55" s="339" t="s">
        <v>269</v>
      </c>
      <c r="O55" s="339" t="s">
        <v>136</v>
      </c>
      <c r="P55" s="339" t="s">
        <v>1549</v>
      </c>
      <c r="Q55" s="28"/>
      <c r="R55" s="29"/>
    </row>
    <row r="56" spans="1:18" s="24" customFormat="1" ht="12.75">
      <c r="A56" s="1">
        <v>42802</v>
      </c>
      <c r="B56" t="s">
        <v>156</v>
      </c>
      <c r="C56" t="s">
        <v>1428</v>
      </c>
      <c r="D56" s="334"/>
      <c r="E56" s="333"/>
      <c r="F56" s="333"/>
      <c r="G56" s="353">
        <v>9000.44</v>
      </c>
      <c r="H56" s="335" t="s">
        <v>224</v>
      </c>
      <c r="I56" s="2">
        <v>9000.44</v>
      </c>
      <c r="J56" s="446"/>
      <c r="K56" s="337"/>
      <c r="L56" s="337"/>
      <c r="M56" s="338" t="s">
        <v>138</v>
      </c>
      <c r="N56" s="339" t="s">
        <v>1478</v>
      </c>
      <c r="O56" s="339" t="s">
        <v>136</v>
      </c>
      <c r="P56" s="339" t="s">
        <v>1549</v>
      </c>
      <c r="Q56" s="28"/>
      <c r="R56" s="29"/>
    </row>
    <row r="57" spans="1:18" s="24" customFormat="1" ht="12.75">
      <c r="A57" s="1">
        <v>42802</v>
      </c>
      <c r="B57" t="s">
        <v>156</v>
      </c>
      <c r="C57" s="488" t="s">
        <v>1249</v>
      </c>
      <c r="D57" s="334"/>
      <c r="E57" s="333"/>
      <c r="F57" s="333"/>
      <c r="G57" s="353">
        <v>9000.44</v>
      </c>
      <c r="H57" s="335" t="s">
        <v>146</v>
      </c>
      <c r="I57" s="2">
        <v>9000.44</v>
      </c>
      <c r="J57" s="446"/>
      <c r="K57" s="337"/>
      <c r="L57" s="337"/>
      <c r="M57" s="338" t="s">
        <v>138</v>
      </c>
      <c r="N57" s="339" t="s">
        <v>1322</v>
      </c>
      <c r="O57" s="339" t="s">
        <v>136</v>
      </c>
      <c r="P57" s="339" t="s">
        <v>1549</v>
      </c>
      <c r="Q57" s="28"/>
      <c r="R57" s="29"/>
    </row>
    <row r="58" spans="1:18" s="24" customFormat="1" ht="12.75">
      <c r="A58" s="1">
        <v>42802</v>
      </c>
      <c r="B58" t="s">
        <v>156</v>
      </c>
      <c r="C58" s="488" t="s">
        <v>647</v>
      </c>
      <c r="D58" s="334"/>
      <c r="E58" s="333"/>
      <c r="F58" s="333"/>
      <c r="G58" s="353">
        <v>6286.04</v>
      </c>
      <c r="H58" s="335"/>
      <c r="I58" s="2">
        <v>6286.04</v>
      </c>
      <c r="J58" s="446"/>
      <c r="K58" s="337"/>
      <c r="L58" s="337"/>
      <c r="M58" s="338" t="s">
        <v>138</v>
      </c>
      <c r="N58" s="339" t="s">
        <v>761</v>
      </c>
      <c r="O58" s="339" t="s">
        <v>141</v>
      </c>
      <c r="P58" s="339" t="s">
        <v>1549</v>
      </c>
      <c r="Q58" s="28"/>
      <c r="R58" s="29"/>
    </row>
    <row r="59" spans="1:18" s="24" customFormat="1" ht="12.75">
      <c r="A59" s="1">
        <v>42802</v>
      </c>
      <c r="B59" t="s">
        <v>156</v>
      </c>
      <c r="C59" t="s">
        <v>1523</v>
      </c>
      <c r="D59" s="334"/>
      <c r="E59" s="333"/>
      <c r="F59" s="333"/>
      <c r="G59" s="353">
        <v>6286.04</v>
      </c>
      <c r="H59" s="335" t="s">
        <v>143</v>
      </c>
      <c r="I59" s="2">
        <v>6286.04</v>
      </c>
      <c r="J59" s="446"/>
      <c r="K59" s="337"/>
      <c r="L59" s="337"/>
      <c r="M59" s="338" t="s">
        <v>138</v>
      </c>
      <c r="N59" s="339" t="s">
        <v>1536</v>
      </c>
      <c r="O59" s="339" t="s">
        <v>141</v>
      </c>
      <c r="P59" s="339" t="s">
        <v>1549</v>
      </c>
      <c r="Q59" s="28"/>
      <c r="R59" s="29"/>
    </row>
    <row r="60" spans="1:18" s="24" customFormat="1" ht="12.75">
      <c r="A60" s="1">
        <v>42802</v>
      </c>
      <c r="B60" t="s">
        <v>156</v>
      </c>
      <c r="C60" s="488" t="s">
        <v>930</v>
      </c>
      <c r="D60" s="334"/>
      <c r="E60" s="333"/>
      <c r="F60" s="333"/>
      <c r="G60" s="353">
        <v>9000.44</v>
      </c>
      <c r="H60" s="335" t="s">
        <v>144</v>
      </c>
      <c r="I60" s="2">
        <v>9000.44</v>
      </c>
      <c r="J60" s="446"/>
      <c r="K60" s="337"/>
      <c r="L60" s="337"/>
      <c r="M60" s="338" t="s">
        <v>138</v>
      </c>
      <c r="N60" s="339" t="s">
        <v>992</v>
      </c>
      <c r="O60" s="339" t="s">
        <v>136</v>
      </c>
      <c r="P60" s="339" t="s">
        <v>1549</v>
      </c>
      <c r="Q60" s="28"/>
      <c r="R60" s="29"/>
    </row>
    <row r="61" spans="1:18" s="24" customFormat="1" ht="12.75">
      <c r="A61" s="1">
        <v>42802</v>
      </c>
      <c r="B61" t="s">
        <v>156</v>
      </c>
      <c r="C61" t="s">
        <v>99</v>
      </c>
      <c r="D61" s="334"/>
      <c r="E61" s="333"/>
      <c r="F61" s="333"/>
      <c r="G61" s="353">
        <v>8080.56</v>
      </c>
      <c r="H61" s="335"/>
      <c r="I61" s="2">
        <v>8080.56</v>
      </c>
      <c r="J61" s="446"/>
      <c r="K61" s="337"/>
      <c r="L61" s="337"/>
      <c r="M61" s="338" t="s">
        <v>138</v>
      </c>
      <c r="N61" s="339" t="s">
        <v>310</v>
      </c>
      <c r="O61" s="339" t="s">
        <v>141</v>
      </c>
      <c r="P61" s="339" t="s">
        <v>1549</v>
      </c>
      <c r="Q61" s="28"/>
      <c r="R61" s="29"/>
    </row>
    <row r="62" spans="1:18" s="24" customFormat="1" ht="12.75">
      <c r="A62" s="1">
        <v>42803</v>
      </c>
      <c r="B62" t="s">
        <v>156</v>
      </c>
      <c r="C62" s="488" t="s">
        <v>200</v>
      </c>
      <c r="D62" s="334"/>
      <c r="E62" s="333"/>
      <c r="F62" s="333"/>
      <c r="G62" s="353">
        <v>5849.88</v>
      </c>
      <c r="H62" s="335" t="s">
        <v>135</v>
      </c>
      <c r="I62" s="2">
        <v>5849.88</v>
      </c>
      <c r="J62" s="446"/>
      <c r="K62" s="337"/>
      <c r="L62" s="337"/>
      <c r="M62" s="338" t="s">
        <v>138</v>
      </c>
      <c r="N62" s="339" t="s">
        <v>169</v>
      </c>
      <c r="O62" s="339" t="s">
        <v>134</v>
      </c>
      <c r="P62" s="339" t="s">
        <v>1551</v>
      </c>
      <c r="Q62" s="28"/>
      <c r="R62" s="29"/>
    </row>
    <row r="63" spans="1:18" s="24" customFormat="1" ht="12.75">
      <c r="A63" s="1">
        <v>42803</v>
      </c>
      <c r="B63" t="s">
        <v>156</v>
      </c>
      <c r="C63" s="488" t="s">
        <v>106</v>
      </c>
      <c r="D63" s="334"/>
      <c r="E63" s="333"/>
      <c r="F63" s="333"/>
      <c r="G63" s="353">
        <v>6286.04</v>
      </c>
      <c r="H63" s="335"/>
      <c r="I63" s="2">
        <v>6286.04</v>
      </c>
      <c r="J63" s="446"/>
      <c r="K63" s="337"/>
      <c r="L63" s="337"/>
      <c r="M63" s="338" t="s">
        <v>138</v>
      </c>
      <c r="N63" s="339" t="s">
        <v>317</v>
      </c>
      <c r="O63" s="339" t="s">
        <v>141</v>
      </c>
      <c r="P63" s="339" t="s">
        <v>1551</v>
      </c>
      <c r="Q63" s="28"/>
      <c r="R63" s="29"/>
    </row>
    <row r="64" spans="1:18" s="24" customFormat="1" ht="12.75">
      <c r="A64" s="1">
        <v>42803</v>
      </c>
      <c r="B64" t="s">
        <v>156</v>
      </c>
      <c r="C64" t="s">
        <v>1247</v>
      </c>
      <c r="D64" s="334"/>
      <c r="E64" s="333"/>
      <c r="F64" s="333"/>
      <c r="G64" s="353">
        <v>9000.44</v>
      </c>
      <c r="H64" s="335" t="s">
        <v>159</v>
      </c>
      <c r="I64" s="2">
        <v>9000.44</v>
      </c>
      <c r="J64" s="446"/>
      <c r="K64" s="337"/>
      <c r="L64" s="337"/>
      <c r="M64" s="338" t="s">
        <v>138</v>
      </c>
      <c r="N64" s="339" t="s">
        <v>1320</v>
      </c>
      <c r="O64" s="339" t="s">
        <v>136</v>
      </c>
      <c r="P64" s="339" t="s">
        <v>1551</v>
      </c>
      <c r="Q64" s="28"/>
      <c r="R64" s="29"/>
    </row>
    <row r="65" spans="1:18" s="24" customFormat="1" ht="12.75">
      <c r="A65" s="1">
        <v>42803</v>
      </c>
      <c r="B65" t="s">
        <v>156</v>
      </c>
      <c r="C65" s="488" t="s">
        <v>1399</v>
      </c>
      <c r="D65" s="334"/>
      <c r="E65" s="333"/>
      <c r="F65" s="333"/>
      <c r="G65" s="353">
        <v>6286.04</v>
      </c>
      <c r="H65" s="335"/>
      <c r="I65" s="2">
        <v>6286.04</v>
      </c>
      <c r="J65" s="446"/>
      <c r="K65" s="337"/>
      <c r="L65" s="337"/>
      <c r="M65" s="338" t="s">
        <v>138</v>
      </c>
      <c r="N65" s="339" t="s">
        <v>1454</v>
      </c>
      <c r="O65" s="339" t="s">
        <v>141</v>
      </c>
      <c r="P65" s="339" t="s">
        <v>1551</v>
      </c>
      <c r="Q65" s="28"/>
      <c r="R65" s="29"/>
    </row>
    <row r="66" spans="1:18" s="24" customFormat="1" ht="12.75">
      <c r="A66" s="1">
        <v>42803</v>
      </c>
      <c r="B66" t="s">
        <v>156</v>
      </c>
      <c r="C66" s="488" t="s">
        <v>1240</v>
      </c>
      <c r="D66" s="334"/>
      <c r="E66" s="333"/>
      <c r="F66" s="333"/>
      <c r="G66" s="353">
        <v>9000.44</v>
      </c>
      <c r="H66" s="335"/>
      <c r="I66" s="2">
        <v>9000.44</v>
      </c>
      <c r="J66" s="446"/>
      <c r="K66" s="337"/>
      <c r="L66" s="337"/>
      <c r="M66" s="338" t="s">
        <v>138</v>
      </c>
      <c r="N66" s="339" t="s">
        <v>1314</v>
      </c>
      <c r="O66" s="339" t="s">
        <v>136</v>
      </c>
      <c r="P66" s="339" t="s">
        <v>1551</v>
      </c>
      <c r="Q66" s="28"/>
      <c r="R66" s="29"/>
    </row>
    <row r="67" spans="1:18" s="24" customFormat="1" ht="12.75">
      <c r="A67" s="1">
        <v>42803</v>
      </c>
      <c r="B67" t="s">
        <v>156</v>
      </c>
      <c r="C67" s="488" t="s">
        <v>944</v>
      </c>
      <c r="D67" s="334"/>
      <c r="E67" s="333"/>
      <c r="F67" s="333"/>
      <c r="G67" s="353">
        <v>9000.44</v>
      </c>
      <c r="H67" s="335" t="s">
        <v>147</v>
      </c>
      <c r="I67" s="2">
        <v>9000.44</v>
      </c>
      <c r="J67" s="446"/>
      <c r="K67" s="337"/>
      <c r="L67" s="337"/>
      <c r="M67" s="338" t="s">
        <v>138</v>
      </c>
      <c r="N67" s="339" t="s">
        <v>1006</v>
      </c>
      <c r="O67" s="339" t="s">
        <v>136</v>
      </c>
      <c r="P67" s="339" t="s">
        <v>1551</v>
      </c>
      <c r="Q67" s="28"/>
      <c r="R67" s="29"/>
    </row>
    <row r="68" spans="1:18" s="24" customFormat="1" ht="12.75">
      <c r="A68" s="1">
        <v>42803</v>
      </c>
      <c r="B68" t="s">
        <v>156</v>
      </c>
      <c r="C68" s="488" t="s">
        <v>813</v>
      </c>
      <c r="D68" s="334"/>
      <c r="E68" s="333"/>
      <c r="F68" s="333"/>
      <c r="G68" s="353">
        <v>5849.88</v>
      </c>
      <c r="H68" s="335"/>
      <c r="I68" s="2">
        <v>5849.88</v>
      </c>
      <c r="J68" s="446"/>
      <c r="K68" s="337"/>
      <c r="L68" s="337"/>
      <c r="M68" s="338" t="s">
        <v>138</v>
      </c>
      <c r="N68" s="339" t="s">
        <v>865</v>
      </c>
      <c r="O68" s="339" t="s">
        <v>134</v>
      </c>
      <c r="P68" s="339" t="s">
        <v>1551</v>
      </c>
      <c r="Q68" s="28"/>
      <c r="R68" s="29"/>
    </row>
    <row r="69" spans="1:18" s="24" customFormat="1" ht="12.75">
      <c r="A69" s="1">
        <v>42803</v>
      </c>
      <c r="B69" t="s">
        <v>156</v>
      </c>
      <c r="C69" s="488" t="s">
        <v>1525</v>
      </c>
      <c r="D69" s="334"/>
      <c r="E69" s="333"/>
      <c r="F69" s="333"/>
      <c r="G69" s="353">
        <v>12857.44</v>
      </c>
      <c r="H69" s="335" t="s">
        <v>226</v>
      </c>
      <c r="I69" s="2">
        <v>12857.44</v>
      </c>
      <c r="J69" s="446"/>
      <c r="K69" s="337"/>
      <c r="L69" s="337"/>
      <c r="M69" s="338" t="s">
        <v>138</v>
      </c>
      <c r="N69" s="339" t="s">
        <v>1537</v>
      </c>
      <c r="O69" s="339" t="s">
        <v>565</v>
      </c>
      <c r="P69" s="339" t="s">
        <v>1551</v>
      </c>
      <c r="Q69" s="28"/>
      <c r="R69" s="29"/>
    </row>
    <row r="70" spans="1:18" s="24" customFormat="1" ht="12.75">
      <c r="A70" s="1">
        <v>42803</v>
      </c>
      <c r="B70" t="s">
        <v>156</v>
      </c>
      <c r="C70" s="488" t="s">
        <v>1228</v>
      </c>
      <c r="D70" s="334"/>
      <c r="E70" s="333"/>
      <c r="F70" s="333"/>
      <c r="G70" s="353">
        <v>9000.44</v>
      </c>
      <c r="H70" s="335" t="s">
        <v>145</v>
      </c>
      <c r="I70" s="2">
        <v>9000.44</v>
      </c>
      <c r="J70" s="446"/>
      <c r="K70" s="337"/>
      <c r="L70" s="337"/>
      <c r="M70" s="338" t="s">
        <v>138</v>
      </c>
      <c r="N70" s="339" t="s">
        <v>1305</v>
      </c>
      <c r="O70" s="339" t="s">
        <v>136</v>
      </c>
      <c r="P70" s="339" t="s">
        <v>1551</v>
      </c>
      <c r="Q70" s="28"/>
      <c r="R70" s="29"/>
    </row>
    <row r="71" spans="1:18" s="24" customFormat="1" ht="12.75">
      <c r="A71" s="1">
        <v>42803</v>
      </c>
      <c r="B71" t="s">
        <v>156</v>
      </c>
      <c r="C71" s="488" t="s">
        <v>1532</v>
      </c>
      <c r="D71" s="334"/>
      <c r="E71" s="333"/>
      <c r="F71" s="333"/>
      <c r="G71" s="353">
        <v>9000.44</v>
      </c>
      <c r="H71" s="335"/>
      <c r="I71" s="2">
        <v>9000.44</v>
      </c>
      <c r="J71" s="446"/>
      <c r="K71" s="337"/>
      <c r="L71" s="337"/>
      <c r="M71" s="338" t="s">
        <v>138</v>
      </c>
      <c r="N71" s="339" t="s">
        <v>1541</v>
      </c>
      <c r="O71" s="339" t="s">
        <v>136</v>
      </c>
      <c r="P71" s="339" t="s">
        <v>1551</v>
      </c>
      <c r="Q71" s="28"/>
      <c r="R71" s="29"/>
    </row>
    <row r="72" spans="1:18" s="24" customFormat="1" ht="12.75">
      <c r="A72" s="1">
        <v>42803</v>
      </c>
      <c r="B72" t="s">
        <v>156</v>
      </c>
      <c r="C72" s="430" t="s">
        <v>1521</v>
      </c>
      <c r="D72" s="334"/>
      <c r="E72" s="333"/>
      <c r="F72" s="333"/>
      <c r="G72" s="353">
        <v>6299.96</v>
      </c>
      <c r="H72" s="335" t="s">
        <v>142</v>
      </c>
      <c r="I72" s="2">
        <v>6299.96</v>
      </c>
      <c r="J72" s="446"/>
      <c r="K72" s="337"/>
      <c r="L72" s="337"/>
      <c r="M72" s="338" t="s">
        <v>138</v>
      </c>
      <c r="N72" s="339" t="s">
        <v>1535</v>
      </c>
      <c r="O72" s="339" t="s">
        <v>141</v>
      </c>
      <c r="P72" s="339" t="s">
        <v>1551</v>
      </c>
      <c r="Q72" s="28"/>
      <c r="R72" s="29"/>
    </row>
    <row r="73" spans="1:18" s="24" customFormat="1" ht="12.75">
      <c r="A73" s="1">
        <v>42803</v>
      </c>
      <c r="B73" t="s">
        <v>156</v>
      </c>
      <c r="C73" s="488" t="s">
        <v>1426</v>
      </c>
      <c r="D73" s="334"/>
      <c r="E73" s="333"/>
      <c r="F73" s="333"/>
      <c r="G73" s="353">
        <v>9000.44</v>
      </c>
      <c r="H73" s="335" t="s">
        <v>133</v>
      </c>
      <c r="I73" s="2">
        <v>9000.44</v>
      </c>
      <c r="J73" s="446"/>
      <c r="K73" s="337"/>
      <c r="L73" s="337"/>
      <c r="M73" s="338" t="s">
        <v>138</v>
      </c>
      <c r="N73" s="339" t="s">
        <v>1476</v>
      </c>
      <c r="O73" s="339" t="s">
        <v>136</v>
      </c>
      <c r="P73" s="339" t="s">
        <v>1551</v>
      </c>
      <c r="Q73" s="28"/>
      <c r="R73" s="29"/>
    </row>
    <row r="74" spans="1:18" s="24" customFormat="1" ht="12.75">
      <c r="A74" s="1">
        <v>42803</v>
      </c>
      <c r="B74" t="s">
        <v>156</v>
      </c>
      <c r="C74" s="488" t="s">
        <v>1223</v>
      </c>
      <c r="D74" s="334"/>
      <c r="E74" s="333"/>
      <c r="F74" s="333"/>
      <c r="G74" s="353">
        <v>9000.44</v>
      </c>
      <c r="H74" s="335"/>
      <c r="I74" s="2">
        <v>9000.44</v>
      </c>
      <c r="J74" s="446"/>
      <c r="K74" s="337"/>
      <c r="L74" s="337"/>
      <c r="M74" s="338" t="s">
        <v>138</v>
      </c>
      <c r="N74" s="339" t="s">
        <v>1300</v>
      </c>
      <c r="O74" s="339" t="s">
        <v>136</v>
      </c>
      <c r="P74" s="339" t="s">
        <v>1551</v>
      </c>
      <c r="Q74" s="28"/>
      <c r="R74" s="29"/>
    </row>
    <row r="75" spans="1:18" s="24" customFormat="1" ht="12.75">
      <c r="A75" s="1">
        <v>42804</v>
      </c>
      <c r="B75" t="s">
        <v>156</v>
      </c>
      <c r="C75" s="488" t="s">
        <v>1119</v>
      </c>
      <c r="D75" s="334"/>
      <c r="E75" s="333"/>
      <c r="F75" s="333"/>
      <c r="G75" s="353">
        <v>5849.88</v>
      </c>
      <c r="H75" s="335"/>
      <c r="I75" s="2">
        <v>5849.88</v>
      </c>
      <c r="J75" s="446"/>
      <c r="K75" s="337"/>
      <c r="L75" s="337"/>
      <c r="M75" s="338" t="s">
        <v>138</v>
      </c>
      <c r="N75" s="339" t="s">
        <v>1165</v>
      </c>
      <c r="O75" s="339" t="s">
        <v>134</v>
      </c>
      <c r="P75" s="339" t="s">
        <v>1553</v>
      </c>
      <c r="Q75" s="28"/>
      <c r="R75" s="29"/>
    </row>
    <row r="76" spans="1:18" s="24" customFormat="1" ht="12.75">
      <c r="A76" s="1">
        <v>42804</v>
      </c>
      <c r="B76" t="s">
        <v>156</v>
      </c>
      <c r="C76" s="488" t="s">
        <v>1224</v>
      </c>
      <c r="D76" s="334"/>
      <c r="E76" s="333"/>
      <c r="F76" s="333"/>
      <c r="G76" s="353">
        <v>5849.88</v>
      </c>
      <c r="H76" s="335"/>
      <c r="I76" s="2">
        <v>5849.88</v>
      </c>
      <c r="J76" s="446"/>
      <c r="K76" s="337"/>
      <c r="L76" s="337"/>
      <c r="M76" s="338" t="s">
        <v>138</v>
      </c>
      <c r="N76" s="339" t="s">
        <v>1301</v>
      </c>
      <c r="O76" s="339" t="s">
        <v>134</v>
      </c>
      <c r="P76" s="339" t="s">
        <v>1553</v>
      </c>
      <c r="Q76" s="28"/>
      <c r="R76" s="29"/>
    </row>
    <row r="77" spans="1:18" s="24" customFormat="1" ht="12.75">
      <c r="A77" s="1">
        <v>42804</v>
      </c>
      <c r="B77" t="s">
        <v>156</v>
      </c>
      <c r="C77" s="488" t="s">
        <v>1533</v>
      </c>
      <c r="D77" s="334"/>
      <c r="E77" s="333"/>
      <c r="F77" s="333"/>
      <c r="G77" s="353">
        <v>6286.04</v>
      </c>
      <c r="H77" s="335"/>
      <c r="I77" s="2">
        <v>6286.04</v>
      </c>
      <c r="J77" s="446"/>
      <c r="K77" s="337"/>
      <c r="L77" s="337"/>
      <c r="M77" s="338" t="s">
        <v>138</v>
      </c>
      <c r="N77" s="339" t="s">
        <v>1542</v>
      </c>
      <c r="O77" s="339" t="s">
        <v>141</v>
      </c>
      <c r="P77" s="339" t="s">
        <v>1553</v>
      </c>
      <c r="Q77" s="28"/>
      <c r="R77" s="29"/>
    </row>
    <row r="78" spans="1:18" s="24" customFormat="1" ht="12.75">
      <c r="A78" s="1">
        <v>42804</v>
      </c>
      <c r="B78" t="s">
        <v>156</v>
      </c>
      <c r="C78" t="s">
        <v>1525</v>
      </c>
      <c r="D78" s="334"/>
      <c r="E78" s="333"/>
      <c r="F78" s="333"/>
      <c r="G78" s="353">
        <v>12857.44</v>
      </c>
      <c r="H78" s="335" t="s">
        <v>226</v>
      </c>
      <c r="I78" s="2">
        <v>12857.44</v>
      </c>
      <c r="J78" s="446"/>
      <c r="K78" s="337"/>
      <c r="L78" s="337"/>
      <c r="M78" s="338" t="s">
        <v>138</v>
      </c>
      <c r="N78" s="339" t="s">
        <v>1537</v>
      </c>
      <c r="O78" s="339" t="s">
        <v>565</v>
      </c>
      <c r="P78" s="339" t="s">
        <v>1553</v>
      </c>
      <c r="Q78" s="28"/>
      <c r="R78" s="29"/>
    </row>
    <row r="79" spans="1:18" s="24" customFormat="1" ht="12.75">
      <c r="A79" s="1">
        <v>42804</v>
      </c>
      <c r="B79" t="s">
        <v>156</v>
      </c>
      <c r="C79" s="488" t="s">
        <v>98</v>
      </c>
      <c r="D79" s="334"/>
      <c r="E79" s="333"/>
      <c r="F79" s="333"/>
      <c r="G79" s="353">
        <v>6286.04</v>
      </c>
      <c r="H79" s="335"/>
      <c r="I79" s="2">
        <v>6286.04</v>
      </c>
      <c r="J79" s="446"/>
      <c r="K79" s="337"/>
      <c r="L79" s="337"/>
      <c r="M79" s="338" t="s">
        <v>138</v>
      </c>
      <c r="N79" s="339" t="s">
        <v>309</v>
      </c>
      <c r="O79" s="339" t="s">
        <v>141</v>
      </c>
      <c r="P79" s="339" t="s">
        <v>1553</v>
      </c>
      <c r="Q79" s="28"/>
      <c r="R79" s="29"/>
    </row>
    <row r="80" spans="1:18" s="24" customFormat="1" ht="12.75">
      <c r="A80" s="1">
        <v>42804</v>
      </c>
      <c r="B80" t="s">
        <v>156</v>
      </c>
      <c r="C80" s="488" t="s">
        <v>89</v>
      </c>
      <c r="D80" s="334"/>
      <c r="E80" s="333"/>
      <c r="F80" s="333"/>
      <c r="G80" s="353">
        <v>8080.56</v>
      </c>
      <c r="H80" s="335"/>
      <c r="I80" s="2">
        <v>8080.56</v>
      </c>
      <c r="J80" s="446"/>
      <c r="K80" s="337"/>
      <c r="L80" s="337"/>
      <c r="M80" s="338" t="s">
        <v>138</v>
      </c>
      <c r="N80" s="339" t="s">
        <v>300</v>
      </c>
      <c r="O80" s="339" t="s">
        <v>141</v>
      </c>
      <c r="P80" s="339" t="s">
        <v>1553</v>
      </c>
      <c r="Q80" s="28"/>
      <c r="R80" s="29"/>
    </row>
    <row r="81" spans="1:18" s="24" customFormat="1" ht="12.75">
      <c r="A81" s="1">
        <v>42804</v>
      </c>
      <c r="B81" t="s">
        <v>156</v>
      </c>
      <c r="C81" s="488" t="s">
        <v>1117</v>
      </c>
      <c r="D81" s="334"/>
      <c r="E81" s="333"/>
      <c r="F81" s="333"/>
      <c r="G81" s="353">
        <v>5849.88</v>
      </c>
      <c r="H81" s="335" t="s">
        <v>225</v>
      </c>
      <c r="I81" s="2">
        <v>5849.88</v>
      </c>
      <c r="J81" s="446"/>
      <c r="K81" s="337"/>
      <c r="L81" s="337"/>
      <c r="M81" s="338" t="s">
        <v>138</v>
      </c>
      <c r="N81" s="339" t="s">
        <v>1172</v>
      </c>
      <c r="O81" s="339" t="s">
        <v>134</v>
      </c>
      <c r="P81" s="339" t="s">
        <v>1553</v>
      </c>
      <c r="Q81" s="28"/>
      <c r="R81" s="29"/>
    </row>
    <row r="82" spans="1:18" s="24" customFormat="1" ht="12.75">
      <c r="A82" s="1">
        <v>42804</v>
      </c>
      <c r="B82" t="s">
        <v>156</v>
      </c>
      <c r="C82" s="488" t="s">
        <v>948</v>
      </c>
      <c r="D82" s="334"/>
      <c r="E82" s="333"/>
      <c r="F82" s="333"/>
      <c r="G82" s="353">
        <v>9000.44</v>
      </c>
      <c r="H82" s="335"/>
      <c r="I82" s="2">
        <v>9000.44</v>
      </c>
      <c r="J82" s="446"/>
      <c r="K82" s="337"/>
      <c r="L82" s="337"/>
      <c r="M82" s="338" t="s">
        <v>138</v>
      </c>
      <c r="N82" s="339" t="s">
        <v>1010</v>
      </c>
      <c r="O82" s="339" t="s">
        <v>136</v>
      </c>
      <c r="P82" s="339" t="s">
        <v>1553</v>
      </c>
      <c r="Q82" s="28"/>
      <c r="R82" s="29"/>
    </row>
    <row r="83" spans="1:18" s="24" customFormat="1" ht="12.75">
      <c r="A83" s="1">
        <v>42804</v>
      </c>
      <c r="B83" t="s">
        <v>156</v>
      </c>
      <c r="C83" s="488" t="s">
        <v>1247</v>
      </c>
      <c r="D83" s="334"/>
      <c r="E83" s="333"/>
      <c r="F83" s="333"/>
      <c r="G83" s="353">
        <v>9000.44</v>
      </c>
      <c r="H83" s="335" t="s">
        <v>159</v>
      </c>
      <c r="I83" s="2">
        <v>9000.44</v>
      </c>
      <c r="J83" s="446"/>
      <c r="K83" s="337"/>
      <c r="L83" s="337"/>
      <c r="M83" s="338" t="s">
        <v>138</v>
      </c>
      <c r="N83" s="339" t="s">
        <v>1320</v>
      </c>
      <c r="O83" s="339" t="s">
        <v>136</v>
      </c>
      <c r="P83" s="339" t="s">
        <v>1553</v>
      </c>
      <c r="Q83" s="28"/>
      <c r="R83" s="29"/>
    </row>
    <row r="84" spans="1:18" s="24" customFormat="1" ht="12.75">
      <c r="A84" s="1">
        <v>42804</v>
      </c>
      <c r="B84" t="s">
        <v>156</v>
      </c>
      <c r="C84" s="488" t="s">
        <v>1534</v>
      </c>
      <c r="D84" s="334"/>
      <c r="E84" s="333"/>
      <c r="F84" s="333"/>
      <c r="G84" s="353">
        <v>9000.44</v>
      </c>
      <c r="H84" s="335"/>
      <c r="I84" s="2">
        <v>9000.44</v>
      </c>
      <c r="J84" s="446"/>
      <c r="K84" s="337"/>
      <c r="L84" s="337"/>
      <c r="M84" s="338" t="s">
        <v>138</v>
      </c>
      <c r="N84" s="339" t="s">
        <v>1543</v>
      </c>
      <c r="O84" s="339" t="s">
        <v>136</v>
      </c>
      <c r="P84" s="339" t="s">
        <v>1553</v>
      </c>
      <c r="Q84" s="28"/>
      <c r="R84" s="29"/>
    </row>
    <row r="85" spans="1:18" s="24" customFormat="1" ht="12.75">
      <c r="A85" s="418"/>
      <c r="B85" s="341"/>
      <c r="C85" s="341"/>
      <c r="D85" s="334"/>
      <c r="E85" s="333"/>
      <c r="F85" s="333"/>
      <c r="G85" s="353"/>
      <c r="H85" s="335"/>
      <c r="I85" s="353"/>
      <c r="J85" s="446"/>
      <c r="K85" s="337"/>
      <c r="L85" s="337"/>
      <c r="M85" s="338"/>
      <c r="N85" s="339"/>
      <c r="O85" s="339"/>
      <c r="P85" s="339"/>
      <c r="Q85" s="28"/>
      <c r="R85" s="29"/>
    </row>
    <row r="86" spans="1:18" s="24" customFormat="1" ht="13.5" thickBot="1">
      <c r="A86" s="148"/>
      <c r="B86" s="140"/>
      <c r="C86" s="140"/>
      <c r="D86" s="142"/>
      <c r="E86" s="146"/>
      <c r="F86" s="146"/>
      <c r="G86" s="141"/>
      <c r="H86" s="13"/>
      <c r="I86" s="141"/>
      <c r="J86" s="142"/>
      <c r="K86" s="25"/>
      <c r="L86" s="25"/>
      <c r="M86" s="26"/>
      <c r="N86" s="27"/>
      <c r="O86" s="27"/>
      <c r="P86" s="27"/>
      <c r="Q86" s="28"/>
      <c r="R86" s="29"/>
    </row>
    <row r="87" spans="1:18" ht="12.75" thickBot="1">
      <c r="D87" s="72">
        <f>SUM(D5:D86)</f>
        <v>0</v>
      </c>
      <c r="G87" s="72">
        <f>SUM(G5:G86)</f>
        <v>202007.0400000001</v>
      </c>
      <c r="I87" s="72">
        <f>SUM(I5:I86)</f>
        <v>202007.0400000001</v>
      </c>
      <c r="J87" s="72">
        <f>SUM(J5:J86)</f>
        <v>0</v>
      </c>
      <c r="K87" s="36"/>
      <c r="N87" s="37" t="s">
        <v>223</v>
      </c>
      <c r="O87" s="38">
        <f>SUM(I87:K87)</f>
        <v>202007.0400000001</v>
      </c>
    </row>
    <row r="88" spans="1:18" s="22" customFormat="1" ht="12.75">
      <c r="A88" s="50"/>
      <c r="B88" s="51"/>
      <c r="C88" s="443"/>
      <c r="D88" s="10"/>
      <c r="E88" s="10"/>
      <c r="F88" s="10"/>
      <c r="G88" s="6"/>
      <c r="I88" s="10"/>
      <c r="J88" s="10"/>
      <c r="K88" s="10"/>
      <c r="L88" s="10"/>
      <c r="M88" s="34"/>
      <c r="N88" s="35"/>
      <c r="O88" s="31"/>
      <c r="P88" s="32"/>
      <c r="Q88" s="33"/>
      <c r="R88" s="9"/>
    </row>
    <row r="89" spans="1:18" s="22" customFormat="1">
      <c r="A89" s="39"/>
      <c r="B89" s="10"/>
      <c r="C89" s="10"/>
      <c r="D89" s="10"/>
      <c r="E89" s="10"/>
      <c r="F89" s="10"/>
      <c r="G89" s="36"/>
      <c r="I89" s="10"/>
      <c r="J89" s="10"/>
      <c r="K89" s="10"/>
      <c r="L89" s="10"/>
      <c r="M89" s="34"/>
      <c r="N89" s="35"/>
      <c r="O89" s="31"/>
      <c r="P89" s="32"/>
      <c r="Q89" s="33"/>
      <c r="R89" s="9"/>
    </row>
  </sheetData>
  <autoFilter ref="A4:R87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82"/>
  <sheetViews>
    <sheetView topLeftCell="A61" workbookViewId="0">
      <selection activeCell="G1" sqref="G1:G80"/>
    </sheetView>
  </sheetViews>
  <sheetFormatPr baseColWidth="10" defaultRowHeight="12.75"/>
  <cols>
    <col min="2" max="2" width="28" bestFit="1" customWidth="1"/>
  </cols>
  <sheetData>
    <row r="1" spans="1:7">
      <c r="A1" s="342">
        <v>42798</v>
      </c>
      <c r="B1" s="343" t="s">
        <v>160</v>
      </c>
      <c r="C1" s="343" t="s">
        <v>1426</v>
      </c>
      <c r="D1" s="343" t="s">
        <v>823</v>
      </c>
      <c r="E1" s="343" t="s">
        <v>1426</v>
      </c>
      <c r="F1" s="343" t="s">
        <v>823</v>
      </c>
      <c r="G1" s="344">
        <v>-9000.44</v>
      </c>
    </row>
    <row r="2" spans="1:7">
      <c r="A2" s="342">
        <v>42798</v>
      </c>
      <c r="B2" s="343" t="s">
        <v>160</v>
      </c>
      <c r="C2" s="343" t="s">
        <v>200</v>
      </c>
      <c r="D2" s="343" t="s">
        <v>15</v>
      </c>
      <c r="E2" s="343" t="s">
        <v>200</v>
      </c>
      <c r="F2" s="343" t="s">
        <v>15</v>
      </c>
      <c r="G2" s="344">
        <v>-6751.2</v>
      </c>
    </row>
    <row r="3" spans="1:7">
      <c r="A3" s="342">
        <v>42798</v>
      </c>
      <c r="B3" s="343" t="s">
        <v>160</v>
      </c>
      <c r="C3" s="343" t="s">
        <v>1439</v>
      </c>
      <c r="D3" s="343" t="s">
        <v>1207</v>
      </c>
      <c r="E3" s="343" t="s">
        <v>1439</v>
      </c>
      <c r="F3" s="343" t="s">
        <v>1207</v>
      </c>
      <c r="G3" s="344">
        <v>-18889.439999999999</v>
      </c>
    </row>
    <row r="4" spans="1:7">
      <c r="A4" s="342">
        <v>42798</v>
      </c>
      <c r="B4" s="343" t="s">
        <v>160</v>
      </c>
      <c r="C4" s="343" t="s">
        <v>1084</v>
      </c>
      <c r="D4" s="343" t="s">
        <v>823</v>
      </c>
      <c r="E4" s="343" t="s">
        <v>1084</v>
      </c>
      <c r="F4" s="343" t="s">
        <v>823</v>
      </c>
      <c r="G4" s="344">
        <v>-9000.44</v>
      </c>
    </row>
    <row r="5" spans="1:7">
      <c r="A5" s="342">
        <v>42798</v>
      </c>
      <c r="B5" s="343" t="s">
        <v>160</v>
      </c>
      <c r="C5" s="343" t="s">
        <v>940</v>
      </c>
      <c r="D5" s="343" t="s">
        <v>823</v>
      </c>
      <c r="E5" s="343" t="s">
        <v>940</v>
      </c>
      <c r="F5" s="343" t="s">
        <v>823</v>
      </c>
      <c r="G5" s="344">
        <v>-9000.44</v>
      </c>
    </row>
    <row r="6" spans="1:7">
      <c r="A6" s="342">
        <v>42801</v>
      </c>
      <c r="B6" s="343" t="s">
        <v>160</v>
      </c>
      <c r="C6" s="343" t="s">
        <v>1422</v>
      </c>
      <c r="D6" s="343" t="s">
        <v>823</v>
      </c>
      <c r="E6" s="343" t="s">
        <v>1422</v>
      </c>
      <c r="F6" s="343" t="s">
        <v>823</v>
      </c>
      <c r="G6" s="344">
        <v>-9000.44</v>
      </c>
    </row>
    <row r="7" spans="1:7">
      <c r="A7" s="342">
        <v>42801</v>
      </c>
      <c r="B7" s="343" t="s">
        <v>160</v>
      </c>
      <c r="C7" s="343" t="s">
        <v>938</v>
      </c>
      <c r="D7" s="343" t="s">
        <v>823</v>
      </c>
      <c r="E7" s="343" t="s">
        <v>938</v>
      </c>
      <c r="F7" s="343" t="s">
        <v>823</v>
      </c>
      <c r="G7" s="344">
        <v>-9000.44</v>
      </c>
    </row>
    <row r="8" spans="1:7">
      <c r="A8" s="342">
        <v>42801</v>
      </c>
      <c r="B8" s="343" t="s">
        <v>160</v>
      </c>
      <c r="C8" s="343" t="s">
        <v>795</v>
      </c>
      <c r="D8" s="343" t="s">
        <v>823</v>
      </c>
      <c r="E8" s="343" t="s">
        <v>795</v>
      </c>
      <c r="F8" s="343" t="s">
        <v>823</v>
      </c>
      <c r="G8" s="344">
        <v>-6299.96</v>
      </c>
    </row>
    <row r="9" spans="1:7">
      <c r="A9" s="342">
        <v>42801</v>
      </c>
      <c r="B9" s="343" t="s">
        <v>160</v>
      </c>
      <c r="C9" s="343" t="s">
        <v>1253</v>
      </c>
      <c r="D9" s="343" t="s">
        <v>1254</v>
      </c>
      <c r="E9" s="343" t="s">
        <v>1253</v>
      </c>
      <c r="F9" s="343" t="s">
        <v>1254</v>
      </c>
      <c r="G9" s="344">
        <v>-8855.44</v>
      </c>
    </row>
    <row r="10" spans="1:7">
      <c r="A10" s="342">
        <v>42801</v>
      </c>
      <c r="B10" s="343" t="s">
        <v>160</v>
      </c>
      <c r="C10" s="343" t="s">
        <v>1441</v>
      </c>
      <c r="D10" s="343" t="s">
        <v>823</v>
      </c>
      <c r="E10" s="343" t="s">
        <v>1441</v>
      </c>
      <c r="F10" s="343" t="s">
        <v>823</v>
      </c>
      <c r="G10" s="344">
        <v>-8876.32</v>
      </c>
    </row>
    <row r="11" spans="1:7">
      <c r="A11" s="342">
        <v>42801</v>
      </c>
      <c r="B11" s="343" t="s">
        <v>160</v>
      </c>
      <c r="C11" s="343" t="s">
        <v>1521</v>
      </c>
      <c r="D11" s="343" t="s">
        <v>1522</v>
      </c>
      <c r="E11" s="343" t="s">
        <v>1521</v>
      </c>
      <c r="F11" s="343" t="s">
        <v>1522</v>
      </c>
      <c r="G11" s="344">
        <v>-1740</v>
      </c>
    </row>
    <row r="12" spans="1:7">
      <c r="A12" s="342">
        <v>42802</v>
      </c>
      <c r="B12" s="343" t="s">
        <v>160</v>
      </c>
      <c r="C12" s="343" t="s">
        <v>1523</v>
      </c>
      <c r="D12" s="343" t="s">
        <v>1524</v>
      </c>
      <c r="E12" s="343" t="s">
        <v>1523</v>
      </c>
      <c r="F12" s="343" t="s">
        <v>1524</v>
      </c>
      <c r="G12" s="344">
        <v>-6286.04</v>
      </c>
    </row>
    <row r="13" spans="1:7">
      <c r="A13" s="342">
        <v>42802</v>
      </c>
      <c r="B13" s="343" t="s">
        <v>160</v>
      </c>
      <c r="C13" s="343" t="s">
        <v>930</v>
      </c>
      <c r="D13" s="343" t="s">
        <v>823</v>
      </c>
      <c r="E13" s="343" t="s">
        <v>930</v>
      </c>
      <c r="F13" s="343" t="s">
        <v>823</v>
      </c>
      <c r="G13" s="344">
        <v>-9000.44</v>
      </c>
    </row>
    <row r="14" spans="1:7">
      <c r="A14" s="342">
        <v>42802</v>
      </c>
      <c r="B14" s="343" t="s">
        <v>160</v>
      </c>
      <c r="C14" s="343" t="s">
        <v>1228</v>
      </c>
      <c r="D14" s="343" t="s">
        <v>1524</v>
      </c>
      <c r="E14" s="343" t="s">
        <v>1228</v>
      </c>
      <c r="F14" s="343" t="s">
        <v>1524</v>
      </c>
      <c r="G14" s="344">
        <v>-9000.44</v>
      </c>
    </row>
    <row r="15" spans="1:7">
      <c r="A15" s="342">
        <v>42802</v>
      </c>
      <c r="B15" s="343" t="s">
        <v>160</v>
      </c>
      <c r="C15" s="343" t="s">
        <v>1249</v>
      </c>
      <c r="D15" s="343" t="s">
        <v>823</v>
      </c>
      <c r="E15" s="343" t="s">
        <v>1249</v>
      </c>
      <c r="F15" s="343" t="s">
        <v>823</v>
      </c>
      <c r="G15" s="344">
        <v>-9000.44</v>
      </c>
    </row>
    <row r="16" spans="1:7">
      <c r="A16" s="342">
        <v>42803</v>
      </c>
      <c r="B16" s="343" t="s">
        <v>160</v>
      </c>
      <c r="C16" s="343" t="s">
        <v>62</v>
      </c>
      <c r="D16" s="343" t="s">
        <v>823</v>
      </c>
      <c r="E16" s="343" t="s">
        <v>62</v>
      </c>
      <c r="F16" s="343" t="s">
        <v>823</v>
      </c>
      <c r="G16" s="344">
        <v>-9000.44</v>
      </c>
    </row>
    <row r="17" spans="1:8">
      <c r="A17" s="342">
        <v>42803</v>
      </c>
      <c r="B17" s="343" t="s">
        <v>160</v>
      </c>
      <c r="C17" s="343" t="s">
        <v>944</v>
      </c>
      <c r="D17" s="343" t="s">
        <v>1524</v>
      </c>
      <c r="E17" s="343" t="s">
        <v>944</v>
      </c>
      <c r="F17" s="343" t="s">
        <v>1524</v>
      </c>
      <c r="G17" s="344">
        <v>-9000.44</v>
      </c>
    </row>
    <row r="18" spans="1:8">
      <c r="A18" s="342">
        <v>42803</v>
      </c>
      <c r="B18" s="343" t="s">
        <v>160</v>
      </c>
      <c r="C18" s="343" t="s">
        <v>1428</v>
      </c>
      <c r="D18" s="343" t="s">
        <v>1524</v>
      </c>
      <c r="E18" s="343" t="s">
        <v>1428</v>
      </c>
      <c r="F18" s="343" t="s">
        <v>1524</v>
      </c>
      <c r="G18" s="344">
        <v>-9000.44</v>
      </c>
    </row>
    <row r="19" spans="1:8">
      <c r="A19" s="342">
        <v>42803</v>
      </c>
      <c r="B19" s="343" t="s">
        <v>160</v>
      </c>
      <c r="C19" s="343" t="s">
        <v>1426</v>
      </c>
      <c r="D19" s="343" t="s">
        <v>1524</v>
      </c>
      <c r="E19" s="343" t="s">
        <v>1426</v>
      </c>
      <c r="F19" s="343" t="s">
        <v>1524</v>
      </c>
      <c r="G19" s="344">
        <v>-9000.44</v>
      </c>
    </row>
    <row r="20" spans="1:8">
      <c r="A20" s="342">
        <v>42804</v>
      </c>
      <c r="B20" s="343" t="s">
        <v>160</v>
      </c>
      <c r="C20" s="343" t="s">
        <v>1117</v>
      </c>
      <c r="D20" s="343" t="s">
        <v>1202</v>
      </c>
      <c r="E20" s="343" t="s">
        <v>1117</v>
      </c>
      <c r="F20" s="343" t="s">
        <v>1202</v>
      </c>
      <c r="G20" s="344">
        <v>-5849.88</v>
      </c>
    </row>
    <row r="21" spans="1:8">
      <c r="A21" s="342">
        <v>42804</v>
      </c>
      <c r="B21" s="343" t="s">
        <v>160</v>
      </c>
      <c r="C21" s="343" t="s">
        <v>1206</v>
      </c>
      <c r="D21" s="343" t="s">
        <v>1207</v>
      </c>
      <c r="E21" s="343" t="s">
        <v>1206</v>
      </c>
      <c r="F21" s="343" t="s">
        <v>1207</v>
      </c>
      <c r="G21" s="344">
        <v>-40660.32</v>
      </c>
    </row>
    <row r="22" spans="1:8">
      <c r="A22" s="342">
        <v>42804</v>
      </c>
      <c r="B22" s="343" t="s">
        <v>160</v>
      </c>
      <c r="C22" s="343" t="s">
        <v>1525</v>
      </c>
      <c r="D22" s="343" t="s">
        <v>1526</v>
      </c>
      <c r="E22" s="343" t="s">
        <v>1525</v>
      </c>
      <c r="F22" s="343" t="s">
        <v>1526</v>
      </c>
      <c r="G22" s="344">
        <v>-12857.44</v>
      </c>
    </row>
    <row r="23" spans="1:8">
      <c r="A23" s="342">
        <v>42804</v>
      </c>
      <c r="B23" s="343" t="s">
        <v>160</v>
      </c>
      <c r="C23" s="343" t="s">
        <v>1082</v>
      </c>
      <c r="D23" s="343" t="s">
        <v>823</v>
      </c>
      <c r="E23" s="343" t="s">
        <v>1082</v>
      </c>
      <c r="F23" s="343" t="s">
        <v>823</v>
      </c>
      <c r="G23" s="344">
        <v>-9000.44</v>
      </c>
    </row>
    <row r="24" spans="1:8">
      <c r="A24" s="342">
        <v>42804</v>
      </c>
      <c r="B24" s="343" t="s">
        <v>160</v>
      </c>
      <c r="C24" s="343" t="s">
        <v>776</v>
      </c>
      <c r="D24" s="343" t="s">
        <v>823</v>
      </c>
      <c r="E24" s="343" t="s">
        <v>776</v>
      </c>
      <c r="F24" s="343" t="s">
        <v>823</v>
      </c>
      <c r="G24" s="344">
        <v>-6299.96</v>
      </c>
    </row>
    <row r="25" spans="1:8">
      <c r="A25" s="342">
        <v>42804</v>
      </c>
      <c r="B25" s="343" t="s">
        <v>160</v>
      </c>
      <c r="C25" s="343" t="s">
        <v>1527</v>
      </c>
      <c r="D25" s="343" t="s">
        <v>1524</v>
      </c>
      <c r="E25" s="343" t="s">
        <v>1527</v>
      </c>
      <c r="F25" s="343" t="s">
        <v>1524</v>
      </c>
      <c r="G25" s="344">
        <v>-9000.44</v>
      </c>
    </row>
    <row r="26" spans="1:8">
      <c r="A26" s="342">
        <v>42804</v>
      </c>
      <c r="B26" s="343" t="s">
        <v>160</v>
      </c>
      <c r="C26" s="343" t="s">
        <v>1247</v>
      </c>
      <c r="D26" s="343" t="s">
        <v>1524</v>
      </c>
      <c r="E26" s="343" t="s">
        <v>1247</v>
      </c>
      <c r="F26" s="343" t="s">
        <v>1524</v>
      </c>
      <c r="G26" s="344">
        <v>-9000.44</v>
      </c>
    </row>
    <row r="27" spans="1:8">
      <c r="A27" s="1">
        <v>42801</v>
      </c>
      <c r="B27" t="s">
        <v>156</v>
      </c>
      <c r="C27" t="s">
        <v>1245</v>
      </c>
      <c r="D27" t="s">
        <v>1524</v>
      </c>
      <c r="E27" t="s">
        <v>1245</v>
      </c>
      <c r="F27" t="s">
        <v>1524</v>
      </c>
      <c r="G27" s="2">
        <v>9000.44</v>
      </c>
      <c r="H27" t="s">
        <v>158</v>
      </c>
    </row>
    <row r="28" spans="1:8">
      <c r="A28" s="1">
        <v>42801</v>
      </c>
      <c r="B28" t="s">
        <v>156</v>
      </c>
      <c r="C28" t="s">
        <v>1275</v>
      </c>
      <c r="D28" t="s">
        <v>1524</v>
      </c>
      <c r="E28" t="s">
        <v>1275</v>
      </c>
      <c r="F28" t="s">
        <v>1524</v>
      </c>
      <c r="G28" s="2">
        <v>8780.0400000000009</v>
      </c>
      <c r="H28" t="s">
        <v>158</v>
      </c>
    </row>
    <row r="29" spans="1:8">
      <c r="A29" s="1">
        <v>42801</v>
      </c>
      <c r="B29" t="s">
        <v>156</v>
      </c>
      <c r="C29" t="s">
        <v>1528</v>
      </c>
      <c r="D29" t="s">
        <v>1529</v>
      </c>
      <c r="E29" t="s">
        <v>1528</v>
      </c>
      <c r="F29" t="s">
        <v>1529</v>
      </c>
      <c r="G29" s="2">
        <v>6750.04</v>
      </c>
      <c r="H29" t="s">
        <v>158</v>
      </c>
    </row>
    <row r="30" spans="1:8">
      <c r="A30" s="1">
        <v>42801</v>
      </c>
      <c r="B30" t="s">
        <v>156</v>
      </c>
      <c r="C30" t="s">
        <v>1391</v>
      </c>
      <c r="D30" t="s">
        <v>1524</v>
      </c>
      <c r="E30" t="s">
        <v>1391</v>
      </c>
      <c r="F30" t="s">
        <v>1524</v>
      </c>
      <c r="G30" s="2">
        <v>6286.04</v>
      </c>
      <c r="H30" t="s">
        <v>158</v>
      </c>
    </row>
    <row r="31" spans="1:8">
      <c r="A31" s="1">
        <v>42801</v>
      </c>
      <c r="B31" t="s">
        <v>156</v>
      </c>
      <c r="C31" t="s">
        <v>1228</v>
      </c>
      <c r="D31" t="s">
        <v>1524</v>
      </c>
      <c r="E31" t="s">
        <v>1228</v>
      </c>
      <c r="F31" t="s">
        <v>1524</v>
      </c>
      <c r="G31" s="2">
        <v>9000.44</v>
      </c>
      <c r="H31" t="s">
        <v>158</v>
      </c>
    </row>
    <row r="32" spans="1:8">
      <c r="A32" s="1">
        <v>42801</v>
      </c>
      <c r="B32" t="s">
        <v>156</v>
      </c>
      <c r="C32" t="s">
        <v>1091</v>
      </c>
      <c r="D32" t="s">
        <v>1524</v>
      </c>
      <c r="E32" t="s">
        <v>1091</v>
      </c>
      <c r="F32" t="s">
        <v>1524</v>
      </c>
      <c r="G32" s="2">
        <v>6286.04</v>
      </c>
      <c r="H32" t="s">
        <v>158</v>
      </c>
    </row>
    <row r="33" spans="1:8">
      <c r="A33" s="1">
        <v>42801</v>
      </c>
      <c r="B33" t="s">
        <v>156</v>
      </c>
      <c r="C33" t="s">
        <v>940</v>
      </c>
      <c r="D33" t="s">
        <v>1524</v>
      </c>
      <c r="E33" t="s">
        <v>940</v>
      </c>
      <c r="F33" t="s">
        <v>1524</v>
      </c>
      <c r="G33" s="2">
        <v>9000.44</v>
      </c>
      <c r="H33" t="s">
        <v>158</v>
      </c>
    </row>
    <row r="34" spans="1:8">
      <c r="A34" s="1">
        <v>42801</v>
      </c>
      <c r="B34" t="s">
        <v>156</v>
      </c>
      <c r="C34" t="s">
        <v>107</v>
      </c>
      <c r="D34" t="s">
        <v>1524</v>
      </c>
      <c r="E34" t="s">
        <v>107</v>
      </c>
      <c r="F34" t="s">
        <v>1524</v>
      </c>
      <c r="G34" s="2">
        <v>6286.04</v>
      </c>
      <c r="H34" t="s">
        <v>158</v>
      </c>
    </row>
    <row r="35" spans="1:8">
      <c r="A35" s="1">
        <v>42801</v>
      </c>
      <c r="B35" t="s">
        <v>156</v>
      </c>
      <c r="C35" t="s">
        <v>59</v>
      </c>
      <c r="D35" t="s">
        <v>1524</v>
      </c>
      <c r="E35" t="s">
        <v>59</v>
      </c>
      <c r="F35" t="s">
        <v>1524</v>
      </c>
      <c r="G35" s="2">
        <v>9000.44</v>
      </c>
      <c r="H35" t="s">
        <v>158</v>
      </c>
    </row>
    <row r="36" spans="1:8">
      <c r="A36" s="1">
        <v>42801</v>
      </c>
      <c r="B36" t="s">
        <v>156</v>
      </c>
      <c r="C36" t="s">
        <v>1436</v>
      </c>
      <c r="D36" t="s">
        <v>1524</v>
      </c>
      <c r="E36" t="s">
        <v>1436</v>
      </c>
      <c r="F36" t="s">
        <v>1524</v>
      </c>
      <c r="G36" s="2">
        <v>9000.44</v>
      </c>
      <c r="H36" t="s">
        <v>158</v>
      </c>
    </row>
    <row r="37" spans="1:8">
      <c r="A37" s="1">
        <v>42801</v>
      </c>
      <c r="B37" t="s">
        <v>156</v>
      </c>
      <c r="C37" t="s">
        <v>75</v>
      </c>
      <c r="D37" t="s">
        <v>1524</v>
      </c>
      <c r="E37" t="s">
        <v>75</v>
      </c>
      <c r="F37" t="s">
        <v>1524</v>
      </c>
      <c r="G37" s="2">
        <v>9000.44</v>
      </c>
      <c r="H37" t="s">
        <v>158</v>
      </c>
    </row>
    <row r="38" spans="1:8">
      <c r="A38" s="1">
        <v>42801</v>
      </c>
      <c r="B38" t="s">
        <v>156</v>
      </c>
      <c r="C38" t="s">
        <v>1104</v>
      </c>
      <c r="D38" t="s">
        <v>1524</v>
      </c>
      <c r="E38" t="s">
        <v>1104</v>
      </c>
      <c r="F38" t="s">
        <v>1524</v>
      </c>
      <c r="G38" s="2">
        <v>6286.04</v>
      </c>
      <c r="H38" t="s">
        <v>158</v>
      </c>
    </row>
    <row r="39" spans="1:8">
      <c r="A39" s="1">
        <v>42801</v>
      </c>
      <c r="B39" t="s">
        <v>156</v>
      </c>
      <c r="C39" t="s">
        <v>777</v>
      </c>
      <c r="D39" t="s">
        <v>1524</v>
      </c>
      <c r="E39" t="s">
        <v>777</v>
      </c>
      <c r="F39" t="s">
        <v>1524</v>
      </c>
      <c r="G39" s="2">
        <v>8080.56</v>
      </c>
      <c r="H39" t="s">
        <v>158</v>
      </c>
    </row>
    <row r="40" spans="1:8">
      <c r="A40" s="1">
        <v>42801</v>
      </c>
      <c r="B40" t="s">
        <v>156</v>
      </c>
      <c r="C40" t="s">
        <v>944</v>
      </c>
      <c r="D40" t="s">
        <v>1524</v>
      </c>
      <c r="E40" t="s">
        <v>944</v>
      </c>
      <c r="F40" t="s">
        <v>1524</v>
      </c>
      <c r="G40" s="2">
        <v>9000.44</v>
      </c>
      <c r="H40" t="s">
        <v>158</v>
      </c>
    </row>
    <row r="41" spans="1:8">
      <c r="A41" s="1">
        <v>42801</v>
      </c>
      <c r="B41" t="s">
        <v>156</v>
      </c>
      <c r="C41" t="s">
        <v>1441</v>
      </c>
      <c r="D41" t="s">
        <v>1524</v>
      </c>
      <c r="E41" t="s">
        <v>1441</v>
      </c>
      <c r="F41" t="s">
        <v>1524</v>
      </c>
      <c r="G41" s="2">
        <v>15984.8</v>
      </c>
      <c r="H41" s="487" t="s">
        <v>158</v>
      </c>
    </row>
    <row r="42" spans="1:8">
      <c r="A42" s="1">
        <v>42801</v>
      </c>
      <c r="B42" t="s">
        <v>156</v>
      </c>
      <c r="C42" t="s">
        <v>414</v>
      </c>
      <c r="D42" t="s">
        <v>1524</v>
      </c>
      <c r="E42" t="s">
        <v>414</v>
      </c>
      <c r="F42" t="s">
        <v>1524</v>
      </c>
      <c r="G42" s="2">
        <v>20454.28</v>
      </c>
      <c r="H42" s="487" t="s">
        <v>158</v>
      </c>
    </row>
    <row r="43" spans="1:8">
      <c r="A43" s="1">
        <v>42801</v>
      </c>
      <c r="B43" t="s">
        <v>156</v>
      </c>
      <c r="C43" t="s">
        <v>1426</v>
      </c>
      <c r="D43" t="s">
        <v>1524</v>
      </c>
      <c r="E43" t="s">
        <v>1426</v>
      </c>
      <c r="F43" t="s">
        <v>1524</v>
      </c>
      <c r="G43" s="2">
        <v>9000.44</v>
      </c>
      <c r="H43" t="s">
        <v>158</v>
      </c>
    </row>
    <row r="44" spans="1:8">
      <c r="A44" s="1">
        <v>42801</v>
      </c>
      <c r="B44" t="s">
        <v>156</v>
      </c>
      <c r="C44" t="s">
        <v>1111</v>
      </c>
      <c r="D44" t="s">
        <v>1524</v>
      </c>
      <c r="E44" t="s">
        <v>1111</v>
      </c>
      <c r="F44" t="s">
        <v>1524</v>
      </c>
      <c r="G44" s="2">
        <v>6286.04</v>
      </c>
      <c r="H44" t="s">
        <v>158</v>
      </c>
    </row>
    <row r="45" spans="1:8">
      <c r="A45" s="1">
        <v>42801</v>
      </c>
      <c r="B45" t="s">
        <v>156</v>
      </c>
      <c r="C45" t="s">
        <v>1439</v>
      </c>
      <c r="D45" t="s">
        <v>1530</v>
      </c>
      <c r="E45" t="s">
        <v>1439</v>
      </c>
      <c r="F45" t="s">
        <v>1530</v>
      </c>
      <c r="G45" s="2">
        <v>18889.439999999999</v>
      </c>
      <c r="H45" s="487" t="s">
        <v>158</v>
      </c>
    </row>
    <row r="46" spans="1:8">
      <c r="A46" s="1">
        <v>42801</v>
      </c>
      <c r="B46" t="s">
        <v>156</v>
      </c>
      <c r="C46" t="s">
        <v>1272</v>
      </c>
      <c r="D46" t="s">
        <v>1524</v>
      </c>
      <c r="E46" t="s">
        <v>1272</v>
      </c>
      <c r="F46" t="s">
        <v>1524</v>
      </c>
      <c r="G46" s="2">
        <v>9000.44</v>
      </c>
      <c r="H46" t="s">
        <v>158</v>
      </c>
    </row>
    <row r="47" spans="1:8">
      <c r="A47" s="1">
        <v>42801</v>
      </c>
      <c r="B47" t="s">
        <v>156</v>
      </c>
      <c r="C47" t="s">
        <v>1088</v>
      </c>
      <c r="D47" t="s">
        <v>1524</v>
      </c>
      <c r="E47" t="s">
        <v>1088</v>
      </c>
      <c r="F47" t="s">
        <v>1524</v>
      </c>
      <c r="G47" s="2">
        <v>6286.04</v>
      </c>
      <c r="H47" t="s">
        <v>158</v>
      </c>
    </row>
    <row r="48" spans="1:8">
      <c r="A48" s="1">
        <v>42801</v>
      </c>
      <c r="B48" t="s">
        <v>156</v>
      </c>
      <c r="C48" t="s">
        <v>1263</v>
      </c>
      <c r="D48" t="s">
        <v>1524</v>
      </c>
      <c r="E48" t="s">
        <v>1263</v>
      </c>
      <c r="F48" t="s">
        <v>1524</v>
      </c>
      <c r="G48" s="2">
        <v>6286.04</v>
      </c>
      <c r="H48" t="s">
        <v>158</v>
      </c>
    </row>
    <row r="49" spans="1:8">
      <c r="A49" s="1">
        <v>42801</v>
      </c>
      <c r="B49" t="s">
        <v>156</v>
      </c>
      <c r="C49" t="s">
        <v>1527</v>
      </c>
      <c r="D49" t="s">
        <v>1524</v>
      </c>
      <c r="E49" t="s">
        <v>1527</v>
      </c>
      <c r="F49" t="s">
        <v>1524</v>
      </c>
      <c r="G49" s="2">
        <v>9000.44</v>
      </c>
      <c r="H49" t="s">
        <v>158</v>
      </c>
    </row>
    <row r="50" spans="1:8">
      <c r="A50" s="1">
        <v>42801</v>
      </c>
      <c r="B50" t="s">
        <v>156</v>
      </c>
      <c r="C50" t="s">
        <v>1523</v>
      </c>
      <c r="D50" t="s">
        <v>1524</v>
      </c>
      <c r="E50" t="s">
        <v>1523</v>
      </c>
      <c r="F50" t="s">
        <v>1524</v>
      </c>
      <c r="G50" s="2">
        <v>6286.04</v>
      </c>
      <c r="H50" t="s">
        <v>158</v>
      </c>
    </row>
    <row r="51" spans="1:8">
      <c r="A51" s="1">
        <v>42802</v>
      </c>
      <c r="B51" t="s">
        <v>156</v>
      </c>
      <c r="C51" t="s">
        <v>55</v>
      </c>
      <c r="D51" t="s">
        <v>1524</v>
      </c>
      <c r="E51" t="s">
        <v>55</v>
      </c>
      <c r="F51" t="s">
        <v>1524</v>
      </c>
      <c r="G51" s="2">
        <v>9000.44</v>
      </c>
      <c r="H51" t="s">
        <v>158</v>
      </c>
    </row>
    <row r="52" spans="1:8">
      <c r="A52" s="1">
        <v>42802</v>
      </c>
      <c r="B52" t="s">
        <v>156</v>
      </c>
      <c r="C52" t="s">
        <v>1428</v>
      </c>
      <c r="D52" t="s">
        <v>1524</v>
      </c>
      <c r="E52" t="s">
        <v>1428</v>
      </c>
      <c r="F52" t="s">
        <v>1524</v>
      </c>
      <c r="G52" s="2">
        <v>9000.44</v>
      </c>
      <c r="H52" t="s">
        <v>158</v>
      </c>
    </row>
    <row r="53" spans="1:8">
      <c r="A53" s="1">
        <v>42802</v>
      </c>
      <c r="B53" t="s">
        <v>156</v>
      </c>
      <c r="C53" t="s">
        <v>1249</v>
      </c>
      <c r="D53" t="s">
        <v>1531</v>
      </c>
      <c r="E53" t="s">
        <v>1249</v>
      </c>
      <c r="F53" t="s">
        <v>1531</v>
      </c>
      <c r="G53" s="2">
        <v>9000.44</v>
      </c>
      <c r="H53" t="s">
        <v>158</v>
      </c>
    </row>
    <row r="54" spans="1:8">
      <c r="A54" s="1">
        <v>42802</v>
      </c>
      <c r="B54" t="s">
        <v>156</v>
      </c>
      <c r="C54" t="s">
        <v>647</v>
      </c>
      <c r="D54" t="s">
        <v>1524</v>
      </c>
      <c r="E54" t="s">
        <v>647</v>
      </c>
      <c r="F54" t="s">
        <v>1524</v>
      </c>
      <c r="G54" s="2">
        <v>6286.04</v>
      </c>
      <c r="H54" t="s">
        <v>158</v>
      </c>
    </row>
    <row r="55" spans="1:8">
      <c r="A55" s="1">
        <v>42802</v>
      </c>
      <c r="B55" t="s">
        <v>156</v>
      </c>
      <c r="C55" t="s">
        <v>1523</v>
      </c>
      <c r="D55" t="s">
        <v>1524</v>
      </c>
      <c r="E55" t="s">
        <v>1523</v>
      </c>
      <c r="F55" t="s">
        <v>1524</v>
      </c>
      <c r="G55" s="2">
        <v>6286.04</v>
      </c>
      <c r="H55" t="s">
        <v>158</v>
      </c>
    </row>
    <row r="56" spans="1:8">
      <c r="A56" s="1">
        <v>42802</v>
      </c>
      <c r="B56" t="s">
        <v>156</v>
      </c>
      <c r="C56" t="s">
        <v>930</v>
      </c>
      <c r="D56" t="s">
        <v>1524</v>
      </c>
      <c r="E56" t="s">
        <v>930</v>
      </c>
      <c r="F56" t="s">
        <v>1524</v>
      </c>
      <c r="G56" s="2">
        <v>9000.44</v>
      </c>
      <c r="H56" t="s">
        <v>158</v>
      </c>
    </row>
    <row r="57" spans="1:8">
      <c r="A57" s="1">
        <v>42802</v>
      </c>
      <c r="B57" t="s">
        <v>156</v>
      </c>
      <c r="C57" t="s">
        <v>99</v>
      </c>
      <c r="D57" t="s">
        <v>1524</v>
      </c>
      <c r="E57" t="s">
        <v>99</v>
      </c>
      <c r="F57" t="s">
        <v>1524</v>
      </c>
      <c r="G57" s="2">
        <v>8080.56</v>
      </c>
      <c r="H57" t="s">
        <v>158</v>
      </c>
    </row>
    <row r="58" spans="1:8">
      <c r="A58" s="1">
        <v>42803</v>
      </c>
      <c r="B58" t="s">
        <v>156</v>
      </c>
      <c r="C58" t="s">
        <v>200</v>
      </c>
      <c r="D58" t="s">
        <v>1526</v>
      </c>
      <c r="E58" t="s">
        <v>200</v>
      </c>
      <c r="F58" t="s">
        <v>1526</v>
      </c>
      <c r="G58" s="2">
        <v>5849.88</v>
      </c>
      <c r="H58" t="s">
        <v>158</v>
      </c>
    </row>
    <row r="59" spans="1:8">
      <c r="A59" s="1">
        <v>42803</v>
      </c>
      <c r="B59" t="s">
        <v>156</v>
      </c>
      <c r="C59" t="s">
        <v>106</v>
      </c>
      <c r="D59" t="s">
        <v>1524</v>
      </c>
      <c r="E59" t="s">
        <v>106</v>
      </c>
      <c r="F59" t="s">
        <v>1524</v>
      </c>
      <c r="G59" s="2">
        <v>6286.04</v>
      </c>
      <c r="H59" t="s">
        <v>158</v>
      </c>
    </row>
    <row r="60" spans="1:8">
      <c r="A60" s="1">
        <v>42803</v>
      </c>
      <c r="B60" t="s">
        <v>156</v>
      </c>
      <c r="C60" t="s">
        <v>1247</v>
      </c>
      <c r="D60" t="s">
        <v>1524</v>
      </c>
      <c r="E60" t="s">
        <v>1247</v>
      </c>
      <c r="F60" t="s">
        <v>1524</v>
      </c>
      <c r="G60" s="2">
        <v>9000.44</v>
      </c>
      <c r="H60" t="s">
        <v>158</v>
      </c>
    </row>
    <row r="61" spans="1:8">
      <c r="A61" s="1">
        <v>42803</v>
      </c>
      <c r="B61" t="s">
        <v>156</v>
      </c>
      <c r="C61" t="s">
        <v>1399</v>
      </c>
      <c r="D61" t="s">
        <v>1524</v>
      </c>
      <c r="E61" t="s">
        <v>1399</v>
      </c>
      <c r="F61" t="s">
        <v>1524</v>
      </c>
      <c r="G61" s="2">
        <v>6286.04</v>
      </c>
      <c r="H61" t="s">
        <v>158</v>
      </c>
    </row>
    <row r="62" spans="1:8">
      <c r="A62" s="1">
        <v>42803</v>
      </c>
      <c r="B62" t="s">
        <v>156</v>
      </c>
      <c r="C62" t="s">
        <v>1240</v>
      </c>
      <c r="D62" t="s">
        <v>1524</v>
      </c>
      <c r="E62" t="s">
        <v>1240</v>
      </c>
      <c r="F62" t="s">
        <v>1524</v>
      </c>
      <c r="G62" s="2">
        <v>9000.44</v>
      </c>
      <c r="H62" t="s">
        <v>158</v>
      </c>
    </row>
    <row r="63" spans="1:8">
      <c r="A63" s="1">
        <v>42803</v>
      </c>
      <c r="B63" t="s">
        <v>156</v>
      </c>
      <c r="C63" t="s">
        <v>944</v>
      </c>
      <c r="D63" t="s">
        <v>1524</v>
      </c>
      <c r="E63" t="s">
        <v>944</v>
      </c>
      <c r="F63" t="s">
        <v>1524</v>
      </c>
      <c r="G63" s="2">
        <v>9000.44</v>
      </c>
      <c r="H63" t="s">
        <v>158</v>
      </c>
    </row>
    <row r="64" spans="1:8">
      <c r="A64" s="1">
        <v>42803</v>
      </c>
      <c r="B64" t="s">
        <v>156</v>
      </c>
      <c r="C64" t="s">
        <v>813</v>
      </c>
      <c r="D64" t="s">
        <v>1526</v>
      </c>
      <c r="E64" t="s">
        <v>813</v>
      </c>
      <c r="F64" t="s">
        <v>1526</v>
      </c>
      <c r="G64" s="2">
        <v>5849.88</v>
      </c>
      <c r="H64" t="s">
        <v>158</v>
      </c>
    </row>
    <row r="65" spans="1:8">
      <c r="A65" s="1">
        <v>42803</v>
      </c>
      <c r="B65" t="s">
        <v>156</v>
      </c>
      <c r="C65" t="s">
        <v>1525</v>
      </c>
      <c r="D65" t="s">
        <v>1526</v>
      </c>
      <c r="E65" t="s">
        <v>1525</v>
      </c>
      <c r="F65" t="s">
        <v>1526</v>
      </c>
      <c r="G65" s="2">
        <v>12857.44</v>
      </c>
      <c r="H65" s="487" t="s">
        <v>158</v>
      </c>
    </row>
    <row r="66" spans="1:8">
      <c r="A66" s="1">
        <v>42803</v>
      </c>
      <c r="B66" t="s">
        <v>156</v>
      </c>
      <c r="C66" t="s">
        <v>1228</v>
      </c>
      <c r="D66" t="s">
        <v>1524</v>
      </c>
      <c r="E66" t="s">
        <v>1228</v>
      </c>
      <c r="F66" t="s">
        <v>1524</v>
      </c>
      <c r="G66" s="2">
        <v>9000.44</v>
      </c>
      <c r="H66" t="s">
        <v>158</v>
      </c>
    </row>
    <row r="67" spans="1:8">
      <c r="A67" s="1">
        <v>42803</v>
      </c>
      <c r="B67" t="s">
        <v>156</v>
      </c>
      <c r="C67" t="s">
        <v>1532</v>
      </c>
      <c r="D67" t="s">
        <v>1524</v>
      </c>
      <c r="E67" t="s">
        <v>1532</v>
      </c>
      <c r="F67" t="s">
        <v>1524</v>
      </c>
      <c r="G67" s="2">
        <v>9000.44</v>
      </c>
      <c r="H67" t="s">
        <v>158</v>
      </c>
    </row>
    <row r="68" spans="1:8">
      <c r="A68" s="1">
        <v>42803</v>
      </c>
      <c r="B68" t="s">
        <v>156</v>
      </c>
      <c r="C68" t="s">
        <v>1521</v>
      </c>
      <c r="D68" t="s">
        <v>823</v>
      </c>
      <c r="E68" t="s">
        <v>1521</v>
      </c>
      <c r="F68" t="s">
        <v>823</v>
      </c>
      <c r="G68" s="2">
        <v>6299.96</v>
      </c>
      <c r="H68" t="s">
        <v>158</v>
      </c>
    </row>
    <row r="69" spans="1:8">
      <c r="A69" s="1">
        <v>42803</v>
      </c>
      <c r="B69" t="s">
        <v>156</v>
      </c>
      <c r="C69" t="s">
        <v>1426</v>
      </c>
      <c r="D69" t="s">
        <v>1524</v>
      </c>
      <c r="E69" t="s">
        <v>1426</v>
      </c>
      <c r="F69" t="s">
        <v>1524</v>
      </c>
      <c r="G69" s="2">
        <v>9000.44</v>
      </c>
      <c r="H69" t="s">
        <v>158</v>
      </c>
    </row>
    <row r="70" spans="1:8">
      <c r="A70" s="1">
        <v>42803</v>
      </c>
      <c r="B70" t="s">
        <v>156</v>
      </c>
      <c r="C70" t="s">
        <v>1223</v>
      </c>
      <c r="D70" t="s">
        <v>1524</v>
      </c>
      <c r="E70" t="s">
        <v>1223</v>
      </c>
      <c r="F70" t="s">
        <v>1524</v>
      </c>
      <c r="G70" s="2">
        <v>9000.44</v>
      </c>
      <c r="H70" t="s">
        <v>158</v>
      </c>
    </row>
    <row r="71" spans="1:8">
      <c r="A71" s="1">
        <v>42804</v>
      </c>
      <c r="B71" t="s">
        <v>156</v>
      </c>
      <c r="C71" t="s">
        <v>1119</v>
      </c>
      <c r="D71" t="s">
        <v>1526</v>
      </c>
      <c r="E71" t="s">
        <v>1119</v>
      </c>
      <c r="F71" t="s">
        <v>1526</v>
      </c>
      <c r="G71" s="2">
        <v>5849.88</v>
      </c>
      <c r="H71" t="s">
        <v>158</v>
      </c>
    </row>
    <row r="72" spans="1:8">
      <c r="A72" s="1">
        <v>42804</v>
      </c>
      <c r="B72" t="s">
        <v>156</v>
      </c>
      <c r="C72" t="s">
        <v>1224</v>
      </c>
      <c r="D72" t="s">
        <v>1526</v>
      </c>
      <c r="E72" t="s">
        <v>1224</v>
      </c>
      <c r="F72" t="s">
        <v>1526</v>
      </c>
      <c r="G72" s="2">
        <v>5849.88</v>
      </c>
      <c r="H72" t="s">
        <v>158</v>
      </c>
    </row>
    <row r="73" spans="1:8">
      <c r="A73" s="1">
        <v>42804</v>
      </c>
      <c r="B73" t="s">
        <v>156</v>
      </c>
      <c r="C73" t="s">
        <v>1533</v>
      </c>
      <c r="D73" t="s">
        <v>1524</v>
      </c>
      <c r="E73" t="s">
        <v>1533</v>
      </c>
      <c r="F73" t="s">
        <v>1524</v>
      </c>
      <c r="G73" s="2">
        <v>6286.04</v>
      </c>
      <c r="H73" t="s">
        <v>158</v>
      </c>
    </row>
    <row r="74" spans="1:8">
      <c r="A74" s="1">
        <v>42804</v>
      </c>
      <c r="B74" t="s">
        <v>156</v>
      </c>
      <c r="C74" t="s">
        <v>1525</v>
      </c>
      <c r="D74" t="s">
        <v>1526</v>
      </c>
      <c r="E74" t="s">
        <v>1525</v>
      </c>
      <c r="F74" t="s">
        <v>1526</v>
      </c>
      <c r="G74" s="2">
        <v>12857.44</v>
      </c>
      <c r="H74" s="487" t="s">
        <v>158</v>
      </c>
    </row>
    <row r="75" spans="1:8">
      <c r="A75" s="1">
        <v>42804</v>
      </c>
      <c r="B75" t="s">
        <v>156</v>
      </c>
      <c r="C75" t="s">
        <v>98</v>
      </c>
      <c r="D75" t="s">
        <v>1524</v>
      </c>
      <c r="E75" t="s">
        <v>98</v>
      </c>
      <c r="F75" t="s">
        <v>1524</v>
      </c>
      <c r="G75" s="2">
        <v>6286.04</v>
      </c>
      <c r="H75" t="s">
        <v>158</v>
      </c>
    </row>
    <row r="76" spans="1:8">
      <c r="A76" s="1">
        <v>42804</v>
      </c>
      <c r="B76" t="s">
        <v>156</v>
      </c>
      <c r="C76" t="s">
        <v>89</v>
      </c>
      <c r="D76" t="s">
        <v>1524</v>
      </c>
      <c r="E76" t="s">
        <v>89</v>
      </c>
      <c r="F76" t="s">
        <v>1524</v>
      </c>
      <c r="G76" s="2">
        <v>8080.56</v>
      </c>
      <c r="H76" t="s">
        <v>158</v>
      </c>
    </row>
    <row r="77" spans="1:8">
      <c r="A77" s="1">
        <v>42804</v>
      </c>
      <c r="B77" t="s">
        <v>156</v>
      </c>
      <c r="C77" t="s">
        <v>1117</v>
      </c>
      <c r="D77" t="s">
        <v>1526</v>
      </c>
      <c r="E77" t="s">
        <v>1117</v>
      </c>
      <c r="F77" t="s">
        <v>1526</v>
      </c>
      <c r="G77" s="2">
        <v>5849.88</v>
      </c>
      <c r="H77" t="s">
        <v>158</v>
      </c>
    </row>
    <row r="78" spans="1:8">
      <c r="A78" s="1">
        <v>42804</v>
      </c>
      <c r="B78" t="s">
        <v>156</v>
      </c>
      <c r="C78" t="s">
        <v>948</v>
      </c>
      <c r="D78" t="s">
        <v>1524</v>
      </c>
      <c r="E78" t="s">
        <v>948</v>
      </c>
      <c r="F78" t="s">
        <v>1524</v>
      </c>
      <c r="G78" s="2">
        <v>9000.44</v>
      </c>
      <c r="H78" t="s">
        <v>158</v>
      </c>
    </row>
    <row r="79" spans="1:8">
      <c r="A79" s="1">
        <v>42804</v>
      </c>
      <c r="B79" t="s">
        <v>156</v>
      </c>
      <c r="C79" t="s">
        <v>1247</v>
      </c>
      <c r="D79" t="s">
        <v>1524</v>
      </c>
      <c r="E79" t="s">
        <v>1247</v>
      </c>
      <c r="F79" t="s">
        <v>1524</v>
      </c>
      <c r="G79" s="2">
        <v>9000.44</v>
      </c>
      <c r="H79" t="s">
        <v>158</v>
      </c>
    </row>
    <row r="80" spans="1:8">
      <c r="A80" s="1">
        <v>42804</v>
      </c>
      <c r="B80" t="s">
        <v>156</v>
      </c>
      <c r="C80" t="s">
        <v>1534</v>
      </c>
      <c r="D80" t="s">
        <v>1524</v>
      </c>
      <c r="E80" t="s">
        <v>1534</v>
      </c>
      <c r="F80" t="s">
        <v>1524</v>
      </c>
      <c r="G80" s="2">
        <v>9000.44</v>
      </c>
      <c r="H80" t="s">
        <v>158</v>
      </c>
    </row>
    <row r="81" spans="1:7">
      <c r="A81" t="s">
        <v>1519</v>
      </c>
      <c r="G81" s="6">
        <f>SUM(G1:G80)</f>
        <v>202007.0400000001</v>
      </c>
    </row>
    <row r="82" spans="1:7">
      <c r="A82" t="s">
        <v>1520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05"/>
  <sheetViews>
    <sheetView topLeftCell="A79" workbookViewId="0">
      <selection activeCell="G98" sqref="G98"/>
    </sheetView>
  </sheetViews>
  <sheetFormatPr baseColWidth="10" defaultRowHeight="14.25"/>
  <cols>
    <col min="1" max="1" width="10.140625" style="40" bestFit="1" customWidth="1"/>
    <col min="2" max="2" width="22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1544</v>
      </c>
      <c r="E1" s="40"/>
      <c r="K1" s="484"/>
      <c r="L1" s="484"/>
      <c r="M1" s="484"/>
    </row>
    <row r="2" spans="1:15" ht="15">
      <c r="A2" s="484"/>
      <c r="B2" s="484"/>
      <c r="C2" s="484"/>
      <c r="D2" s="484"/>
      <c r="E2" s="484"/>
      <c r="F2" s="485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485"/>
      <c r="K3" s="41" t="s">
        <v>187</v>
      </c>
      <c r="L3" s="42"/>
      <c r="M3" s="484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484"/>
    </row>
    <row r="5" spans="1:15" ht="15" customHeight="1">
      <c r="A5" s="338" t="s">
        <v>138</v>
      </c>
      <c r="B5" s="396" t="s">
        <v>1476</v>
      </c>
      <c r="C5" s="339" t="s">
        <v>136</v>
      </c>
      <c r="D5" s="344">
        <v>-9000.44</v>
      </c>
      <c r="E5" s="335" t="s">
        <v>133</v>
      </c>
      <c r="F5" s="355" t="s">
        <v>190</v>
      </c>
      <c r="G5" s="356"/>
      <c r="H5" s="335"/>
      <c r="I5" s="357"/>
      <c r="K5" s="357"/>
      <c r="L5" s="358"/>
      <c r="M5" s="359"/>
      <c r="N5" s="360"/>
      <c r="O5" s="360"/>
    </row>
    <row r="6" spans="1:15" ht="15" customHeight="1">
      <c r="A6" s="338" t="s">
        <v>138</v>
      </c>
      <c r="B6" s="339" t="s">
        <v>1175</v>
      </c>
      <c r="C6" s="339" t="s">
        <v>136</v>
      </c>
      <c r="D6" s="344">
        <v>-9000.44</v>
      </c>
      <c r="E6" s="335"/>
      <c r="F6" s="355" t="s">
        <v>190</v>
      </c>
      <c r="G6" s="356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396" t="s">
        <v>1002</v>
      </c>
      <c r="C7" s="339" t="s">
        <v>136</v>
      </c>
      <c r="D7" s="344">
        <v>-9000.44</v>
      </c>
      <c r="E7" s="335" t="s">
        <v>139</v>
      </c>
      <c r="F7" s="355" t="s">
        <v>190</v>
      </c>
      <c r="G7" s="356"/>
      <c r="H7" s="335"/>
      <c r="I7" s="357"/>
      <c r="K7" s="357"/>
      <c r="L7" s="358"/>
      <c r="M7" s="359"/>
      <c r="N7" s="360"/>
      <c r="O7" s="360"/>
    </row>
    <row r="8" spans="1:15" ht="15" customHeight="1">
      <c r="A8" s="474" t="s">
        <v>138</v>
      </c>
      <c r="B8" s="473" t="s">
        <v>1491</v>
      </c>
      <c r="C8" s="473" t="s">
        <v>136</v>
      </c>
      <c r="D8" s="491">
        <v>-9000.44</v>
      </c>
      <c r="E8" s="492"/>
      <c r="F8" s="493" t="s">
        <v>190</v>
      </c>
      <c r="G8" s="356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339" t="s">
        <v>1000</v>
      </c>
      <c r="C9" s="339" t="s">
        <v>136</v>
      </c>
      <c r="D9" s="344">
        <v>-9000.44</v>
      </c>
      <c r="E9" s="335"/>
      <c r="F9" s="355" t="s">
        <v>190</v>
      </c>
      <c r="G9" s="356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396" t="s">
        <v>992</v>
      </c>
      <c r="C10" s="339" t="s">
        <v>136</v>
      </c>
      <c r="D10" s="344">
        <v>-9000.44</v>
      </c>
      <c r="E10" s="335" t="s">
        <v>144</v>
      </c>
      <c r="F10" s="355" t="s">
        <v>190</v>
      </c>
      <c r="G10" s="356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396" t="s">
        <v>1305</v>
      </c>
      <c r="C11" s="339" t="s">
        <v>136</v>
      </c>
      <c r="D11" s="344">
        <v>-9000.44</v>
      </c>
      <c r="E11" s="335" t="s">
        <v>145</v>
      </c>
      <c r="F11" s="355" t="s">
        <v>190</v>
      </c>
      <c r="G11" s="356"/>
      <c r="H11" s="335"/>
      <c r="I11" s="357"/>
      <c r="K11" s="357"/>
      <c r="L11" s="358"/>
      <c r="M11" s="359"/>
      <c r="N11" s="360"/>
      <c r="O11" s="360"/>
    </row>
    <row r="12" spans="1:15" ht="15" customHeight="1">
      <c r="A12" s="338" t="s">
        <v>138</v>
      </c>
      <c r="B12" s="396" t="s">
        <v>1322</v>
      </c>
      <c r="C12" s="339" t="s">
        <v>136</v>
      </c>
      <c r="D12" s="344">
        <v>-9000.44</v>
      </c>
      <c r="E12" s="335" t="s">
        <v>146</v>
      </c>
      <c r="F12" s="355" t="s">
        <v>190</v>
      </c>
      <c r="G12" s="356"/>
      <c r="H12" s="335"/>
      <c r="I12" s="35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39" t="s">
        <v>276</v>
      </c>
      <c r="C13" s="339" t="s">
        <v>136</v>
      </c>
      <c r="D13" s="344">
        <v>-9000.44</v>
      </c>
      <c r="E13" s="335"/>
      <c r="F13" s="355" t="s">
        <v>190</v>
      </c>
      <c r="G13" s="356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96" t="s">
        <v>1006</v>
      </c>
      <c r="C14" s="339" t="s">
        <v>136</v>
      </c>
      <c r="D14" s="344">
        <v>-9000.44</v>
      </c>
      <c r="E14" s="335" t="s">
        <v>147</v>
      </c>
      <c r="F14" s="355" t="s">
        <v>190</v>
      </c>
      <c r="G14" s="356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96" t="s">
        <v>1478</v>
      </c>
      <c r="C15" s="339" t="s">
        <v>136</v>
      </c>
      <c r="D15" s="344">
        <v>-9000.44</v>
      </c>
      <c r="E15" s="335" t="s">
        <v>224</v>
      </c>
      <c r="F15" s="355" t="s">
        <v>190</v>
      </c>
      <c r="G15" s="356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96" t="s">
        <v>1476</v>
      </c>
      <c r="C16" s="339" t="s">
        <v>136</v>
      </c>
      <c r="D16" s="344">
        <v>-9000.44</v>
      </c>
      <c r="E16" s="335" t="s">
        <v>133</v>
      </c>
      <c r="F16" s="355" t="s">
        <v>190</v>
      </c>
      <c r="G16" s="356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8" t="s">
        <v>138</v>
      </c>
      <c r="B17" s="339" t="s">
        <v>1174</v>
      </c>
      <c r="C17" s="339" t="s">
        <v>136</v>
      </c>
      <c r="D17" s="344">
        <v>-9000.44</v>
      </c>
      <c r="E17" s="335"/>
      <c r="F17" s="355" t="s">
        <v>190</v>
      </c>
      <c r="G17" s="356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8" t="s">
        <v>138</v>
      </c>
      <c r="B18" s="396" t="s">
        <v>1539</v>
      </c>
      <c r="C18" s="339" t="s">
        <v>136</v>
      </c>
      <c r="D18" s="344">
        <v>-9000.44</v>
      </c>
      <c r="E18" s="335" t="s">
        <v>227</v>
      </c>
      <c r="F18" s="355" t="s">
        <v>190</v>
      </c>
      <c r="G18" s="356"/>
      <c r="H18" s="335"/>
      <c r="I18" s="357"/>
      <c r="K18" s="357"/>
      <c r="L18" s="358"/>
      <c r="M18" s="359"/>
      <c r="N18" s="360"/>
      <c r="O18" s="360"/>
    </row>
    <row r="19" spans="1:15" ht="15" customHeight="1">
      <c r="A19" s="338" t="s">
        <v>138</v>
      </c>
      <c r="B19" s="396" t="s">
        <v>1320</v>
      </c>
      <c r="C19" s="339" t="s">
        <v>136</v>
      </c>
      <c r="D19" s="344">
        <v>-9000.44</v>
      </c>
      <c r="E19" s="335" t="s">
        <v>159</v>
      </c>
      <c r="F19" s="355" t="s">
        <v>190</v>
      </c>
      <c r="G19" s="356"/>
      <c r="H19" s="335"/>
      <c r="I19" s="357"/>
      <c r="K19" s="357"/>
      <c r="L19" s="358"/>
      <c r="M19" s="359"/>
      <c r="N19" s="360"/>
      <c r="O19" s="360"/>
    </row>
    <row r="20" spans="1:15" ht="15" customHeight="1">
      <c r="A20" s="338" t="s">
        <v>138</v>
      </c>
      <c r="B20" s="339" t="s">
        <v>1319</v>
      </c>
      <c r="C20" s="339" t="s">
        <v>136</v>
      </c>
      <c r="D20" s="2">
        <v>9000.44</v>
      </c>
      <c r="E20" s="335"/>
      <c r="F20" s="355" t="s">
        <v>190</v>
      </c>
      <c r="G20" s="356"/>
      <c r="H20" s="335"/>
      <c r="I20" s="357"/>
      <c r="K20" s="357"/>
      <c r="L20" s="358"/>
      <c r="M20" s="359"/>
      <c r="N20" s="360"/>
      <c r="O20" s="360"/>
    </row>
    <row r="21" spans="1:15" ht="15" customHeight="1">
      <c r="A21" s="338" t="s">
        <v>138</v>
      </c>
      <c r="B21" s="396" t="s">
        <v>1305</v>
      </c>
      <c r="C21" s="339" t="s">
        <v>136</v>
      </c>
      <c r="D21" s="2">
        <v>9000.44</v>
      </c>
      <c r="E21" s="335" t="s">
        <v>145</v>
      </c>
      <c r="F21" s="355" t="s">
        <v>190</v>
      </c>
      <c r="G21" s="356"/>
      <c r="H21" s="335"/>
      <c r="I21" s="357"/>
      <c r="K21" s="357"/>
      <c r="L21" s="358"/>
      <c r="M21" s="359"/>
      <c r="N21" s="360"/>
      <c r="O21" s="360"/>
    </row>
    <row r="22" spans="1:15" ht="15" customHeight="1">
      <c r="A22" s="338" t="s">
        <v>138</v>
      </c>
      <c r="B22" s="396" t="s">
        <v>1002</v>
      </c>
      <c r="C22" s="339" t="s">
        <v>136</v>
      </c>
      <c r="D22" s="2">
        <v>9000.44</v>
      </c>
      <c r="E22" s="335" t="s">
        <v>139</v>
      </c>
      <c r="F22" s="355" t="s">
        <v>190</v>
      </c>
      <c r="G22" s="356"/>
      <c r="H22" s="335"/>
      <c r="I22" s="357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39" t="s">
        <v>273</v>
      </c>
      <c r="C23" s="339" t="s">
        <v>136</v>
      </c>
      <c r="D23" s="2">
        <v>9000.44</v>
      </c>
      <c r="E23" s="335"/>
      <c r="F23" s="355" t="s">
        <v>190</v>
      </c>
      <c r="G23" s="356"/>
      <c r="H23" s="335"/>
      <c r="I23" s="357"/>
      <c r="K23" s="357"/>
      <c r="L23" s="358"/>
      <c r="M23" s="359"/>
      <c r="N23" s="360"/>
      <c r="O23" s="360"/>
    </row>
    <row r="24" spans="1:15" ht="15" customHeight="1">
      <c r="A24" s="338" t="s">
        <v>138</v>
      </c>
      <c r="B24" s="339" t="s">
        <v>1483</v>
      </c>
      <c r="C24" s="339" t="s">
        <v>136</v>
      </c>
      <c r="D24" s="2">
        <v>9000.44</v>
      </c>
      <c r="E24" s="335"/>
      <c r="F24" s="355" t="s">
        <v>190</v>
      </c>
      <c r="G24" s="356"/>
      <c r="H24" s="335"/>
      <c r="I24" s="357"/>
      <c r="K24" s="357"/>
      <c r="L24" s="358"/>
      <c r="M24" s="359"/>
      <c r="N24" s="360"/>
      <c r="O24" s="360"/>
    </row>
    <row r="25" spans="1:15" ht="15" customHeight="1">
      <c r="A25" s="338" t="s">
        <v>138</v>
      </c>
      <c r="B25" s="339" t="s">
        <v>288</v>
      </c>
      <c r="C25" s="339" t="s">
        <v>136</v>
      </c>
      <c r="D25" s="2">
        <v>9000.44</v>
      </c>
      <c r="E25" s="335"/>
      <c r="F25" s="355" t="s">
        <v>190</v>
      </c>
      <c r="G25" s="356"/>
      <c r="H25" s="335"/>
      <c r="I25" s="357"/>
      <c r="K25" s="357"/>
      <c r="L25" s="358"/>
      <c r="M25" s="359"/>
      <c r="N25" s="360"/>
      <c r="O25" s="360"/>
    </row>
    <row r="26" spans="1:15" ht="15" customHeight="1">
      <c r="A26" s="338" t="s">
        <v>138</v>
      </c>
      <c r="B26" s="396" t="s">
        <v>1006</v>
      </c>
      <c r="C26" s="339" t="s">
        <v>136</v>
      </c>
      <c r="D26" s="2">
        <v>9000.44</v>
      </c>
      <c r="E26" s="335" t="s">
        <v>147</v>
      </c>
      <c r="F26" s="355" t="s">
        <v>190</v>
      </c>
      <c r="G26" s="356"/>
      <c r="H26" s="335"/>
      <c r="I26" s="357"/>
      <c r="K26" s="357"/>
      <c r="L26" s="358"/>
      <c r="M26" s="359"/>
      <c r="N26" s="360"/>
      <c r="O26" s="360"/>
    </row>
    <row r="27" spans="1:15" ht="15" customHeight="1">
      <c r="A27" s="338" t="s">
        <v>138</v>
      </c>
      <c r="B27" s="396" t="s">
        <v>1476</v>
      </c>
      <c r="C27" s="339" t="s">
        <v>136</v>
      </c>
      <c r="D27" s="2">
        <v>9000.44</v>
      </c>
      <c r="E27" s="335" t="s">
        <v>133</v>
      </c>
      <c r="F27" s="355" t="s">
        <v>190</v>
      </c>
      <c r="G27" s="356"/>
      <c r="H27" s="335"/>
      <c r="I27" s="357"/>
      <c r="K27" s="357"/>
      <c r="L27" s="358"/>
      <c r="M27" s="359"/>
      <c r="N27" s="360"/>
      <c r="O27" s="360"/>
    </row>
    <row r="28" spans="1:15" ht="15" customHeight="1">
      <c r="A28" s="338" t="s">
        <v>138</v>
      </c>
      <c r="B28" s="339" t="s">
        <v>1338</v>
      </c>
      <c r="C28" s="339" t="s">
        <v>136</v>
      </c>
      <c r="D28" s="2">
        <v>9000.44</v>
      </c>
      <c r="E28" s="335"/>
      <c r="F28" s="355" t="s">
        <v>190</v>
      </c>
      <c r="G28" s="356"/>
      <c r="H28" s="335"/>
      <c r="I28" s="357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396" t="s">
        <v>1539</v>
      </c>
      <c r="C29" s="339" t="s">
        <v>136</v>
      </c>
      <c r="D29" s="2">
        <v>9000.44</v>
      </c>
      <c r="E29" s="335" t="s">
        <v>227</v>
      </c>
      <c r="F29" s="355" t="s">
        <v>190</v>
      </c>
      <c r="G29" s="356"/>
      <c r="H29" s="335"/>
      <c r="I29" s="357"/>
      <c r="K29" s="357"/>
      <c r="L29" s="358"/>
      <c r="M29" s="359"/>
      <c r="N29" s="360"/>
      <c r="O29" s="360"/>
    </row>
    <row r="30" spans="1:15" ht="15" customHeight="1">
      <c r="A30" s="338" t="s">
        <v>138</v>
      </c>
      <c r="B30" s="339" t="s">
        <v>269</v>
      </c>
      <c r="C30" s="339" t="s">
        <v>136</v>
      </c>
      <c r="D30" s="2">
        <v>9000.44</v>
      </c>
      <c r="E30" s="335"/>
      <c r="F30" s="355" t="s">
        <v>190</v>
      </c>
      <c r="G30" s="356"/>
      <c r="H30" s="335"/>
      <c r="I30" s="357"/>
      <c r="K30" s="357"/>
      <c r="L30" s="358"/>
      <c r="M30" s="359"/>
      <c r="N30" s="360"/>
      <c r="O30" s="360"/>
    </row>
    <row r="31" spans="1:15" ht="15" customHeight="1">
      <c r="A31" s="338" t="s">
        <v>138</v>
      </c>
      <c r="B31" s="396" t="s">
        <v>1478</v>
      </c>
      <c r="C31" s="339" t="s">
        <v>136</v>
      </c>
      <c r="D31" s="2">
        <v>9000.44</v>
      </c>
      <c r="E31" s="335" t="s">
        <v>224</v>
      </c>
      <c r="F31" s="355" t="s">
        <v>190</v>
      </c>
      <c r="G31" s="356"/>
      <c r="H31" s="335"/>
      <c r="I31" s="357"/>
      <c r="K31" s="357"/>
      <c r="L31" s="358"/>
      <c r="M31" s="359"/>
      <c r="N31" s="360"/>
      <c r="O31" s="360"/>
    </row>
    <row r="32" spans="1:15" ht="15" customHeight="1">
      <c r="A32" s="338" t="s">
        <v>138</v>
      </c>
      <c r="B32" s="396" t="s">
        <v>1322</v>
      </c>
      <c r="C32" s="339" t="s">
        <v>136</v>
      </c>
      <c r="D32" s="2">
        <v>9000.44</v>
      </c>
      <c r="E32" s="335" t="s">
        <v>146</v>
      </c>
      <c r="F32" s="355" t="s">
        <v>190</v>
      </c>
      <c r="G32" s="356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8" t="s">
        <v>138</v>
      </c>
      <c r="B33" s="396" t="s">
        <v>992</v>
      </c>
      <c r="C33" s="339" t="s">
        <v>136</v>
      </c>
      <c r="D33" s="2">
        <v>9000.44</v>
      </c>
      <c r="E33" s="335" t="s">
        <v>144</v>
      </c>
      <c r="F33" s="355" t="s">
        <v>190</v>
      </c>
      <c r="G33" s="356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396" t="s">
        <v>1320</v>
      </c>
      <c r="C34" s="339" t="s">
        <v>136</v>
      </c>
      <c r="D34" s="2">
        <v>9000.44</v>
      </c>
      <c r="E34" s="335" t="s">
        <v>159</v>
      </c>
      <c r="F34" s="355" t="s">
        <v>190</v>
      </c>
      <c r="G34" s="356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8" t="s">
        <v>138</v>
      </c>
      <c r="B35" s="339" t="s">
        <v>1314</v>
      </c>
      <c r="C35" s="339" t="s">
        <v>136</v>
      </c>
      <c r="D35" s="2">
        <v>9000.44</v>
      </c>
      <c r="E35" s="335"/>
      <c r="F35" s="355" t="s">
        <v>190</v>
      </c>
      <c r="G35" s="356"/>
      <c r="H35" s="335"/>
      <c r="I35" s="357"/>
      <c r="K35" s="357"/>
      <c r="L35" s="358"/>
      <c r="M35" s="359"/>
      <c r="N35" s="360"/>
      <c r="O35" s="360"/>
    </row>
    <row r="36" spans="1:15" ht="15" customHeight="1">
      <c r="A36" s="338" t="s">
        <v>138</v>
      </c>
      <c r="B36" s="339" t="s">
        <v>1006</v>
      </c>
      <c r="C36" s="339" t="s">
        <v>136</v>
      </c>
      <c r="D36" s="2">
        <v>9000.44</v>
      </c>
      <c r="E36" s="335" t="s">
        <v>147</v>
      </c>
      <c r="F36" s="355" t="s">
        <v>190</v>
      </c>
      <c r="G36" s="356"/>
      <c r="H36" s="335"/>
      <c r="I36" s="357"/>
      <c r="K36" s="357"/>
      <c r="L36" s="358"/>
      <c r="M36" s="359"/>
      <c r="N36" s="360"/>
      <c r="O36" s="360"/>
    </row>
    <row r="37" spans="1:15" ht="15" customHeight="1">
      <c r="A37" s="338" t="s">
        <v>138</v>
      </c>
      <c r="B37" s="339" t="s">
        <v>1305</v>
      </c>
      <c r="C37" s="339" t="s">
        <v>136</v>
      </c>
      <c r="D37" s="2">
        <v>9000.44</v>
      </c>
      <c r="E37" s="335" t="s">
        <v>145</v>
      </c>
      <c r="F37" s="355" t="s">
        <v>190</v>
      </c>
      <c r="G37" s="356"/>
      <c r="H37" s="335"/>
      <c r="I37" s="357"/>
      <c r="K37" s="357"/>
      <c r="L37" s="358"/>
      <c r="M37" s="359"/>
      <c r="N37" s="360"/>
      <c r="O37" s="360"/>
    </row>
    <row r="38" spans="1:15" ht="15" customHeight="1">
      <c r="A38" s="338" t="s">
        <v>138</v>
      </c>
      <c r="B38" s="339" t="s">
        <v>1541</v>
      </c>
      <c r="C38" s="339" t="s">
        <v>136</v>
      </c>
      <c r="D38" s="2">
        <v>9000.44</v>
      </c>
      <c r="E38" s="335"/>
      <c r="F38" s="355" t="s">
        <v>190</v>
      </c>
      <c r="G38" s="356"/>
      <c r="H38" s="335"/>
      <c r="I38" s="357"/>
      <c r="K38" s="357"/>
      <c r="L38" s="358"/>
      <c r="M38" s="359"/>
      <c r="N38" s="360"/>
      <c r="O38" s="360"/>
    </row>
    <row r="39" spans="1:15" ht="15" customHeight="1">
      <c r="A39" s="338" t="s">
        <v>138</v>
      </c>
      <c r="B39" s="396" t="s">
        <v>1476</v>
      </c>
      <c r="C39" s="339" t="s">
        <v>136</v>
      </c>
      <c r="D39" s="2">
        <v>9000.44</v>
      </c>
      <c r="E39" s="335" t="s">
        <v>133</v>
      </c>
      <c r="F39" s="355" t="s">
        <v>190</v>
      </c>
      <c r="G39" s="356"/>
      <c r="H39" s="335"/>
      <c r="I39" s="357"/>
      <c r="K39" s="357"/>
      <c r="L39" s="358"/>
      <c r="M39" s="359"/>
      <c r="N39" s="360"/>
      <c r="O39" s="360"/>
    </row>
    <row r="40" spans="1:15" ht="15" customHeight="1">
      <c r="A40" s="338" t="s">
        <v>138</v>
      </c>
      <c r="B40" s="339" t="s">
        <v>1300</v>
      </c>
      <c r="C40" s="339" t="s">
        <v>136</v>
      </c>
      <c r="D40" s="2">
        <v>9000.44</v>
      </c>
      <c r="E40" s="335"/>
      <c r="F40" s="355" t="s">
        <v>190</v>
      </c>
      <c r="G40" s="356"/>
      <c r="H40" s="335"/>
      <c r="I40" s="357"/>
      <c r="K40" s="357"/>
      <c r="L40" s="358"/>
      <c r="M40" s="359"/>
      <c r="N40" s="360"/>
      <c r="O40" s="360"/>
    </row>
    <row r="41" spans="1:15" ht="15" customHeight="1">
      <c r="A41" s="338" t="s">
        <v>138</v>
      </c>
      <c r="B41" s="339" t="s">
        <v>1010</v>
      </c>
      <c r="C41" s="339" t="s">
        <v>136</v>
      </c>
      <c r="D41" s="2">
        <v>9000.44</v>
      </c>
      <c r="E41" s="335"/>
      <c r="F41" s="355" t="s">
        <v>190</v>
      </c>
      <c r="G41" s="356"/>
      <c r="H41" s="335"/>
      <c r="I41" s="357"/>
      <c r="K41" s="357"/>
      <c r="L41" s="358"/>
      <c r="M41" s="359"/>
      <c r="N41" s="360"/>
      <c r="O41" s="360"/>
    </row>
    <row r="42" spans="1:15" ht="15" customHeight="1">
      <c r="A42" s="338" t="s">
        <v>138</v>
      </c>
      <c r="B42" s="339" t="s">
        <v>1320</v>
      </c>
      <c r="C42" s="339" t="s">
        <v>136</v>
      </c>
      <c r="D42" s="48">
        <v>9000.44</v>
      </c>
      <c r="E42" s="335" t="s">
        <v>159</v>
      </c>
      <c r="F42" s="355" t="s">
        <v>190</v>
      </c>
      <c r="G42" s="356"/>
      <c r="H42" s="335"/>
      <c r="I42" s="357"/>
      <c r="K42" s="357"/>
      <c r="L42" s="358"/>
      <c r="M42" s="359"/>
      <c r="N42" s="360"/>
      <c r="O42" s="360"/>
    </row>
    <row r="43" spans="1:15" ht="15" customHeight="1" thickBot="1">
      <c r="A43" s="387" t="s">
        <v>138</v>
      </c>
      <c r="B43" s="362" t="s">
        <v>1543</v>
      </c>
      <c r="C43" s="362" t="s">
        <v>136</v>
      </c>
      <c r="D43" s="87">
        <v>9000.44</v>
      </c>
      <c r="E43" s="364"/>
      <c r="F43" s="365" t="s">
        <v>190</v>
      </c>
      <c r="G43" s="366"/>
      <c r="H43" s="335"/>
      <c r="I43" s="357"/>
      <c r="K43" s="357"/>
      <c r="L43" s="358"/>
      <c r="M43" s="359"/>
      <c r="N43" s="360"/>
      <c r="O43" s="360"/>
    </row>
    <row r="44" spans="1:15" ht="15" customHeight="1" thickBot="1">
      <c r="A44" s="391" t="s">
        <v>138</v>
      </c>
      <c r="B44" s="372" t="s">
        <v>443</v>
      </c>
      <c r="C44" s="372" t="s">
        <v>298</v>
      </c>
      <c r="D44" s="98">
        <v>20454.28</v>
      </c>
      <c r="E44" s="373"/>
      <c r="F44" s="374" t="s">
        <v>190</v>
      </c>
      <c r="G44" s="425"/>
      <c r="H44" s="335"/>
      <c r="I44" s="357"/>
      <c r="K44" s="357"/>
      <c r="L44" s="358"/>
      <c r="M44" s="359"/>
      <c r="N44" s="360"/>
      <c r="O44" s="360"/>
    </row>
    <row r="45" spans="1:15" ht="15" customHeight="1">
      <c r="A45" s="338" t="s">
        <v>138</v>
      </c>
      <c r="B45" s="396" t="s">
        <v>1492</v>
      </c>
      <c r="C45" s="339" t="s">
        <v>386</v>
      </c>
      <c r="D45" s="344">
        <v>-18889.439999999999</v>
      </c>
      <c r="E45" s="335" t="s">
        <v>137</v>
      </c>
      <c r="F45" s="355" t="s">
        <v>190</v>
      </c>
      <c r="G45" s="356"/>
      <c r="H45" s="335"/>
      <c r="I45" s="357"/>
      <c r="K45" s="357"/>
      <c r="L45" s="358"/>
      <c r="M45" s="359"/>
      <c r="N45" s="360"/>
      <c r="O45" s="360"/>
    </row>
    <row r="46" spans="1:15" ht="15" customHeight="1" thickBot="1">
      <c r="A46" s="387" t="s">
        <v>138</v>
      </c>
      <c r="B46" s="397" t="s">
        <v>1492</v>
      </c>
      <c r="C46" s="362" t="s">
        <v>386</v>
      </c>
      <c r="D46" s="87">
        <v>18889.439999999999</v>
      </c>
      <c r="E46" s="364" t="s">
        <v>137</v>
      </c>
      <c r="F46" s="365" t="s">
        <v>190</v>
      </c>
      <c r="G46" s="366"/>
      <c r="H46" s="335"/>
      <c r="I46" s="357"/>
      <c r="K46" s="357"/>
      <c r="L46" s="358"/>
      <c r="M46" s="359"/>
      <c r="N46" s="360"/>
      <c r="O46" s="360"/>
    </row>
    <row r="47" spans="1:15" ht="15" customHeight="1">
      <c r="A47" s="338" t="s">
        <v>138</v>
      </c>
      <c r="B47" s="339" t="s">
        <v>1537</v>
      </c>
      <c r="C47" s="339" t="s">
        <v>565</v>
      </c>
      <c r="D47" s="2">
        <v>12857.44</v>
      </c>
      <c r="E47" s="335" t="s">
        <v>226</v>
      </c>
      <c r="F47" s="355" t="s">
        <v>190</v>
      </c>
      <c r="G47" s="356"/>
      <c r="H47" s="335"/>
      <c r="I47" s="357"/>
      <c r="K47" s="357"/>
      <c r="L47" s="358"/>
      <c r="M47" s="359"/>
      <c r="N47" s="360"/>
      <c r="O47" s="360"/>
    </row>
    <row r="48" spans="1:15" ht="15" customHeight="1">
      <c r="A48" s="338" t="s">
        <v>138</v>
      </c>
      <c r="B48" s="396" t="s">
        <v>1537</v>
      </c>
      <c r="C48" s="339" t="s">
        <v>565</v>
      </c>
      <c r="D48" s="48">
        <v>12857.44</v>
      </c>
      <c r="E48" s="335" t="s">
        <v>226</v>
      </c>
      <c r="F48" s="355" t="s">
        <v>190</v>
      </c>
      <c r="G48" s="356"/>
      <c r="H48" s="335"/>
      <c r="I48" s="357"/>
      <c r="K48" s="357"/>
      <c r="L48" s="358"/>
      <c r="M48" s="359"/>
      <c r="N48" s="360"/>
      <c r="O48" s="360"/>
    </row>
    <row r="49" spans="1:15" ht="15" customHeight="1" thickBot="1">
      <c r="A49" s="387" t="s">
        <v>138</v>
      </c>
      <c r="B49" s="397" t="s">
        <v>1537</v>
      </c>
      <c r="C49" s="362" t="s">
        <v>1538</v>
      </c>
      <c r="D49" s="490">
        <v>-12857.44</v>
      </c>
      <c r="E49" s="364" t="s">
        <v>226</v>
      </c>
      <c r="F49" s="365" t="s">
        <v>190</v>
      </c>
      <c r="G49" s="366"/>
      <c r="H49" s="335"/>
      <c r="I49" s="357"/>
      <c r="K49" s="357"/>
      <c r="L49" s="358"/>
      <c r="M49" s="359"/>
      <c r="N49" s="360"/>
      <c r="O49" s="360"/>
    </row>
    <row r="50" spans="1:15" ht="15" customHeight="1">
      <c r="A50" s="338" t="s">
        <v>138</v>
      </c>
      <c r="B50" s="339" t="s">
        <v>169</v>
      </c>
      <c r="C50" s="339" t="s">
        <v>134</v>
      </c>
      <c r="D50" s="344">
        <v>-6751.2</v>
      </c>
      <c r="E50" s="335" t="s">
        <v>135</v>
      </c>
      <c r="F50" s="355" t="s">
        <v>190</v>
      </c>
      <c r="G50" s="356"/>
      <c r="H50" s="335"/>
      <c r="I50" s="35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96" t="s">
        <v>1172</v>
      </c>
      <c r="C51" s="339" t="s">
        <v>134</v>
      </c>
      <c r="D51" s="344">
        <v>-5849.88</v>
      </c>
      <c r="E51" s="335" t="s">
        <v>225</v>
      </c>
      <c r="F51" s="355" t="s">
        <v>190</v>
      </c>
      <c r="G51" s="356"/>
      <c r="H51" s="335"/>
      <c r="I51" s="357"/>
      <c r="K51" s="357"/>
      <c r="L51" s="358"/>
      <c r="M51" s="359"/>
      <c r="N51" s="360"/>
      <c r="O51" s="360"/>
    </row>
    <row r="52" spans="1:15" ht="15" customHeight="1">
      <c r="A52" s="338" t="s">
        <v>138</v>
      </c>
      <c r="B52" s="339" t="s">
        <v>1540</v>
      </c>
      <c r="C52" s="339" t="s">
        <v>134</v>
      </c>
      <c r="D52" s="2">
        <v>6750.04</v>
      </c>
      <c r="E52" s="335"/>
      <c r="F52" s="355" t="s">
        <v>190</v>
      </c>
      <c r="G52" s="356"/>
      <c r="H52" s="335"/>
      <c r="I52" s="35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39" t="s">
        <v>169</v>
      </c>
      <c r="C53" s="339" t="s">
        <v>134</v>
      </c>
      <c r="D53" s="2">
        <v>5849.88</v>
      </c>
      <c r="E53" s="335" t="s">
        <v>135</v>
      </c>
      <c r="F53" s="355" t="s">
        <v>190</v>
      </c>
      <c r="G53" s="356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38" t="s">
        <v>138</v>
      </c>
      <c r="B54" s="339" t="s">
        <v>865</v>
      </c>
      <c r="C54" s="339" t="s">
        <v>134</v>
      </c>
      <c r="D54" s="2">
        <v>5849.88</v>
      </c>
      <c r="E54" s="335"/>
      <c r="F54" s="355" t="s">
        <v>190</v>
      </c>
      <c r="G54" s="356"/>
      <c r="H54" s="335"/>
      <c r="I54" s="357"/>
      <c r="K54" s="357"/>
      <c r="L54" s="358"/>
      <c r="M54" s="359"/>
      <c r="N54" s="360"/>
      <c r="O54" s="360"/>
    </row>
    <row r="55" spans="1:15" ht="15" customHeight="1">
      <c r="A55" s="338" t="s">
        <v>138</v>
      </c>
      <c r="B55" s="339" t="s">
        <v>1165</v>
      </c>
      <c r="C55" s="339" t="s">
        <v>134</v>
      </c>
      <c r="D55" s="2">
        <v>5849.88</v>
      </c>
      <c r="E55" s="335"/>
      <c r="F55" s="355" t="s">
        <v>190</v>
      </c>
      <c r="G55" s="356"/>
      <c r="H55" s="335"/>
      <c r="I55" s="357"/>
      <c r="K55" s="357"/>
      <c r="L55" s="358"/>
      <c r="M55" s="359"/>
      <c r="N55" s="360"/>
      <c r="O55" s="360"/>
    </row>
    <row r="56" spans="1:15" ht="15" customHeight="1">
      <c r="A56" s="338" t="s">
        <v>138</v>
      </c>
      <c r="B56" s="339" t="s">
        <v>1301</v>
      </c>
      <c r="C56" s="339" t="s">
        <v>134</v>
      </c>
      <c r="D56" s="2">
        <v>5849.88</v>
      </c>
      <c r="E56" s="335"/>
      <c r="F56" s="355" t="s">
        <v>190</v>
      </c>
      <c r="G56" s="356"/>
      <c r="H56" s="335"/>
      <c r="I56" s="357"/>
      <c r="K56" s="357"/>
      <c r="L56" s="358"/>
      <c r="M56" s="359"/>
      <c r="N56" s="360"/>
      <c r="O56" s="360"/>
    </row>
    <row r="57" spans="1:15" ht="15" customHeight="1" thickBot="1">
      <c r="A57" s="387" t="s">
        <v>138</v>
      </c>
      <c r="B57" s="397" t="s">
        <v>1172</v>
      </c>
      <c r="C57" s="362" t="s">
        <v>134</v>
      </c>
      <c r="D57" s="87">
        <v>5849.88</v>
      </c>
      <c r="E57" s="364" t="s">
        <v>225</v>
      </c>
      <c r="F57" s="365" t="s">
        <v>190</v>
      </c>
      <c r="G57" s="366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8" t="s">
        <v>138</v>
      </c>
      <c r="B58" s="339" t="s">
        <v>853</v>
      </c>
      <c r="C58" s="339" t="s">
        <v>141</v>
      </c>
      <c r="D58" s="344">
        <v>-6299.96</v>
      </c>
      <c r="E58" s="335"/>
      <c r="F58" s="355" t="s">
        <v>190</v>
      </c>
      <c r="G58" s="356"/>
      <c r="H58" s="335"/>
      <c r="I58" s="357"/>
      <c r="K58" s="357"/>
      <c r="L58" s="358"/>
      <c r="M58" s="359"/>
      <c r="N58" s="360"/>
      <c r="O58" s="360"/>
    </row>
    <row r="59" spans="1:15" ht="15" customHeight="1">
      <c r="A59" s="338" t="s">
        <v>138</v>
      </c>
      <c r="B59" s="339" t="s">
        <v>1535</v>
      </c>
      <c r="C59" s="339" t="s">
        <v>141</v>
      </c>
      <c r="D59" s="344">
        <v>-1740</v>
      </c>
      <c r="E59" s="335" t="s">
        <v>142</v>
      </c>
      <c r="F59" s="355" t="s">
        <v>190</v>
      </c>
      <c r="G59" s="356"/>
      <c r="H59" s="335"/>
      <c r="I59" s="357"/>
      <c r="K59" s="357"/>
      <c r="L59" s="358"/>
      <c r="M59" s="359"/>
      <c r="N59" s="360"/>
      <c r="O59" s="360"/>
    </row>
    <row r="60" spans="1:15" ht="15" customHeight="1">
      <c r="A60" s="338" t="s">
        <v>138</v>
      </c>
      <c r="B60" s="396" t="s">
        <v>1536</v>
      </c>
      <c r="C60" s="339" t="s">
        <v>141</v>
      </c>
      <c r="D60" s="344">
        <v>-6286.04</v>
      </c>
      <c r="E60" s="335" t="s">
        <v>143</v>
      </c>
      <c r="F60" s="355" t="s">
        <v>190</v>
      </c>
      <c r="G60" s="356"/>
      <c r="H60" s="335"/>
      <c r="I60" s="357"/>
      <c r="K60" s="357"/>
      <c r="L60" s="358"/>
      <c r="M60" s="359"/>
      <c r="N60" s="360"/>
      <c r="O60" s="360"/>
    </row>
    <row r="61" spans="1:15" ht="15" customHeight="1">
      <c r="A61" s="338" t="s">
        <v>138</v>
      </c>
      <c r="B61" s="339" t="s">
        <v>838</v>
      </c>
      <c r="C61" s="339" t="s">
        <v>141</v>
      </c>
      <c r="D61" s="344">
        <v>-6299.96</v>
      </c>
      <c r="E61" s="335"/>
      <c r="F61" s="355" t="s">
        <v>190</v>
      </c>
      <c r="G61" s="356"/>
      <c r="H61" s="335"/>
      <c r="I61" s="357"/>
      <c r="K61" s="357"/>
      <c r="L61" s="358"/>
      <c r="M61" s="359"/>
      <c r="N61" s="360"/>
      <c r="O61" s="360"/>
    </row>
    <row r="62" spans="1:15" ht="15" customHeight="1">
      <c r="A62" s="338" t="s">
        <v>138</v>
      </c>
      <c r="B62" s="339" t="s">
        <v>1446</v>
      </c>
      <c r="C62" s="339" t="s">
        <v>141</v>
      </c>
      <c r="D62" s="2">
        <v>6286.04</v>
      </c>
      <c r="E62" s="335"/>
      <c r="F62" s="355" t="s">
        <v>190</v>
      </c>
      <c r="G62" s="356"/>
      <c r="H62" s="335"/>
      <c r="I62" s="357"/>
      <c r="K62" s="357"/>
      <c r="L62" s="358"/>
      <c r="M62" s="359"/>
      <c r="N62" s="360"/>
      <c r="O62" s="360"/>
    </row>
    <row r="63" spans="1:15" ht="15" customHeight="1">
      <c r="A63" s="338" t="s">
        <v>138</v>
      </c>
      <c r="B63" s="398" t="s">
        <v>1142</v>
      </c>
      <c r="C63" s="339" t="s">
        <v>141</v>
      </c>
      <c r="D63" s="2">
        <v>6286.04</v>
      </c>
      <c r="E63" s="335"/>
      <c r="F63" s="355" t="s">
        <v>190</v>
      </c>
      <c r="G63" s="356"/>
      <c r="H63" s="335"/>
      <c r="I63" s="357"/>
      <c r="K63" s="357"/>
      <c r="L63" s="358"/>
      <c r="M63" s="359"/>
      <c r="N63" s="360"/>
      <c r="O63" s="360"/>
    </row>
    <row r="64" spans="1:15" ht="15" customHeight="1">
      <c r="A64" s="338" t="s">
        <v>138</v>
      </c>
      <c r="B64" s="339" t="s">
        <v>318</v>
      </c>
      <c r="C64" s="339" t="s">
        <v>141</v>
      </c>
      <c r="D64" s="2">
        <v>6286.04</v>
      </c>
      <c r="E64" s="335"/>
      <c r="F64" s="355" t="s">
        <v>190</v>
      </c>
      <c r="G64" s="356"/>
      <c r="H64" s="335"/>
      <c r="I64" s="357"/>
      <c r="K64" s="357"/>
      <c r="L64" s="358"/>
      <c r="M64" s="359"/>
      <c r="N64" s="360"/>
      <c r="O64" s="360"/>
    </row>
    <row r="65" spans="1:15" ht="15" customHeight="1">
      <c r="A65" s="338" t="s">
        <v>138</v>
      </c>
      <c r="B65" s="398" t="s">
        <v>1156</v>
      </c>
      <c r="C65" s="339" t="s">
        <v>141</v>
      </c>
      <c r="D65" s="2">
        <v>6286.04</v>
      </c>
      <c r="E65" s="335"/>
      <c r="F65" s="355" t="s">
        <v>190</v>
      </c>
      <c r="G65" s="356"/>
      <c r="H65" s="335"/>
      <c r="I65" s="357"/>
      <c r="K65" s="357"/>
      <c r="L65" s="358"/>
      <c r="M65" s="359"/>
      <c r="N65" s="360"/>
      <c r="O65" s="360"/>
    </row>
    <row r="66" spans="1:15" ht="15" customHeight="1">
      <c r="A66" s="338" t="s">
        <v>138</v>
      </c>
      <c r="B66" s="398" t="s">
        <v>839</v>
      </c>
      <c r="C66" s="339" t="s">
        <v>141</v>
      </c>
      <c r="D66" s="2">
        <v>8080.56</v>
      </c>
      <c r="E66" s="335"/>
      <c r="F66" s="355" t="s">
        <v>190</v>
      </c>
      <c r="G66" s="356"/>
      <c r="H66" s="335"/>
      <c r="I66" s="357"/>
      <c r="K66" s="357"/>
      <c r="L66" s="358"/>
      <c r="M66" s="359"/>
      <c r="N66" s="360"/>
      <c r="O66" s="360"/>
    </row>
    <row r="67" spans="1:15" ht="15" customHeight="1">
      <c r="A67" s="338" t="s">
        <v>138</v>
      </c>
      <c r="B67" s="339" t="s">
        <v>1161</v>
      </c>
      <c r="C67" s="339" t="s">
        <v>141</v>
      </c>
      <c r="D67" s="2">
        <v>6286.04</v>
      </c>
      <c r="E67" s="335"/>
      <c r="F67" s="355" t="s">
        <v>190</v>
      </c>
      <c r="G67" s="356"/>
      <c r="H67" s="335"/>
      <c r="I67" s="357"/>
      <c r="K67" s="357"/>
      <c r="L67" s="358"/>
      <c r="M67" s="359"/>
      <c r="N67" s="360"/>
      <c r="O67" s="360"/>
    </row>
    <row r="68" spans="1:15" ht="15" customHeight="1">
      <c r="A68" s="338" t="s">
        <v>138</v>
      </c>
      <c r="B68" s="398" t="s">
        <v>1128</v>
      </c>
      <c r="C68" s="339" t="s">
        <v>141</v>
      </c>
      <c r="D68" s="2">
        <v>6286.04</v>
      </c>
      <c r="E68" s="335"/>
      <c r="F68" s="355" t="s">
        <v>190</v>
      </c>
      <c r="G68" s="356"/>
      <c r="H68" s="335"/>
      <c r="I68" s="357"/>
      <c r="K68" s="357"/>
      <c r="L68" s="358"/>
      <c r="M68" s="359"/>
      <c r="N68" s="360"/>
      <c r="O68" s="360"/>
    </row>
    <row r="69" spans="1:15" ht="15" customHeight="1">
      <c r="A69" s="338" t="s">
        <v>138</v>
      </c>
      <c r="B69" s="398" t="s">
        <v>1329</v>
      </c>
      <c r="C69" s="339" t="s">
        <v>141</v>
      </c>
      <c r="D69" s="2">
        <v>6286.04</v>
      </c>
      <c r="E69" s="335"/>
      <c r="F69" s="355" t="s">
        <v>190</v>
      </c>
      <c r="G69" s="356"/>
      <c r="H69" s="335"/>
      <c r="I69" s="357"/>
      <c r="K69" s="357"/>
      <c r="L69" s="358"/>
      <c r="M69" s="359"/>
      <c r="N69" s="360"/>
      <c r="O69" s="360"/>
    </row>
    <row r="70" spans="1:15" ht="15" customHeight="1">
      <c r="A70" s="338" t="s">
        <v>138</v>
      </c>
      <c r="B70" s="396" t="s">
        <v>1536</v>
      </c>
      <c r="C70" s="339" t="s">
        <v>141</v>
      </c>
      <c r="D70" s="2">
        <v>6286.04</v>
      </c>
      <c r="E70" s="335" t="s">
        <v>143</v>
      </c>
      <c r="F70" s="355" t="s">
        <v>190</v>
      </c>
      <c r="G70" s="356"/>
      <c r="H70" s="335"/>
      <c r="I70" s="357"/>
      <c r="K70" s="357"/>
      <c r="L70" s="358"/>
      <c r="M70" s="359"/>
      <c r="N70" s="360"/>
      <c r="O70" s="360"/>
    </row>
    <row r="71" spans="1:15" ht="15" customHeight="1">
      <c r="A71" s="338" t="s">
        <v>138</v>
      </c>
      <c r="B71" s="339" t="s">
        <v>761</v>
      </c>
      <c r="C71" s="339" t="s">
        <v>141</v>
      </c>
      <c r="D71" s="2">
        <v>6286.04</v>
      </c>
      <c r="E71" s="335"/>
      <c r="F71" s="355" t="s">
        <v>190</v>
      </c>
      <c r="G71" s="356"/>
      <c r="H71" s="335"/>
      <c r="I71" s="357"/>
      <c r="K71" s="357"/>
      <c r="L71" s="358"/>
      <c r="M71" s="359"/>
      <c r="N71" s="360"/>
      <c r="O71" s="360"/>
    </row>
    <row r="72" spans="1:15" ht="15" customHeight="1">
      <c r="A72" s="338" t="s">
        <v>138</v>
      </c>
      <c r="B72" s="339" t="s">
        <v>1536</v>
      </c>
      <c r="C72" s="339" t="s">
        <v>141</v>
      </c>
      <c r="D72" s="2">
        <v>6286.04</v>
      </c>
      <c r="E72" s="335" t="s">
        <v>143</v>
      </c>
      <c r="F72" s="355" t="s">
        <v>190</v>
      </c>
      <c r="G72" s="356"/>
      <c r="H72" s="335"/>
      <c r="I72" s="357"/>
      <c r="K72" s="357"/>
      <c r="L72" s="358"/>
      <c r="M72" s="359"/>
      <c r="N72" s="360"/>
      <c r="O72" s="360"/>
    </row>
    <row r="73" spans="1:15" ht="15" customHeight="1">
      <c r="A73" s="338" t="s">
        <v>138</v>
      </c>
      <c r="B73" s="339" t="s">
        <v>310</v>
      </c>
      <c r="C73" s="339" t="s">
        <v>141</v>
      </c>
      <c r="D73" s="2">
        <v>8080.56</v>
      </c>
      <c r="E73" s="335"/>
      <c r="F73" s="355" t="s">
        <v>190</v>
      </c>
      <c r="G73" s="356"/>
      <c r="H73" s="335"/>
      <c r="I73" s="357"/>
      <c r="K73" s="357"/>
      <c r="L73" s="358"/>
      <c r="M73" s="359"/>
      <c r="N73" s="360"/>
      <c r="O73" s="360"/>
    </row>
    <row r="74" spans="1:15" ht="15" customHeight="1">
      <c r="A74" s="338" t="s">
        <v>138</v>
      </c>
      <c r="B74" s="339" t="s">
        <v>317</v>
      </c>
      <c r="C74" s="339" t="s">
        <v>141</v>
      </c>
      <c r="D74" s="2">
        <v>6286.04</v>
      </c>
      <c r="E74" s="335"/>
      <c r="F74" s="355" t="s">
        <v>190</v>
      </c>
      <c r="G74" s="356"/>
      <c r="H74" s="335"/>
      <c r="I74" s="357"/>
      <c r="K74" s="357"/>
      <c r="L74" s="358"/>
      <c r="M74" s="359"/>
      <c r="N74" s="360"/>
      <c r="O74" s="360"/>
    </row>
    <row r="75" spans="1:15" ht="15" customHeight="1">
      <c r="A75" s="338" t="s">
        <v>138</v>
      </c>
      <c r="B75" s="398" t="s">
        <v>1454</v>
      </c>
      <c r="C75" s="339" t="s">
        <v>141</v>
      </c>
      <c r="D75" s="2">
        <v>6286.04</v>
      </c>
      <c r="E75" s="335"/>
      <c r="F75" s="355" t="s">
        <v>190</v>
      </c>
      <c r="G75" s="356"/>
      <c r="H75" s="335"/>
      <c r="I75" s="357"/>
      <c r="K75" s="357"/>
      <c r="L75" s="358"/>
      <c r="M75" s="359"/>
      <c r="N75" s="360"/>
      <c r="O75" s="360"/>
    </row>
    <row r="76" spans="1:15" ht="15" customHeight="1">
      <c r="A76" s="338" t="s">
        <v>138</v>
      </c>
      <c r="B76" s="398" t="s">
        <v>1535</v>
      </c>
      <c r="C76" s="339" t="s">
        <v>141</v>
      </c>
      <c r="D76" s="2">
        <v>6299.96</v>
      </c>
      <c r="E76" s="335" t="s">
        <v>142</v>
      </c>
      <c r="F76" s="355" t="s">
        <v>190</v>
      </c>
      <c r="G76" s="356"/>
      <c r="H76" s="335"/>
      <c r="I76" s="357"/>
      <c r="K76" s="357"/>
      <c r="L76" s="358"/>
      <c r="M76" s="359"/>
      <c r="N76" s="360"/>
      <c r="O76" s="360"/>
    </row>
    <row r="77" spans="1:15" ht="15" customHeight="1">
      <c r="A77" s="338" t="s">
        <v>138</v>
      </c>
      <c r="B77" s="339" t="s">
        <v>1542</v>
      </c>
      <c r="C77" s="339" t="s">
        <v>141</v>
      </c>
      <c r="D77" s="2">
        <v>6286.04</v>
      </c>
      <c r="E77" s="335"/>
      <c r="F77" s="355" t="s">
        <v>190</v>
      </c>
      <c r="G77" s="356"/>
      <c r="H77" s="335"/>
      <c r="I77" s="357"/>
      <c r="K77" s="357"/>
      <c r="L77" s="358"/>
      <c r="M77" s="359"/>
      <c r="N77" s="360"/>
      <c r="O77" s="360"/>
    </row>
    <row r="78" spans="1:15" ht="15" customHeight="1">
      <c r="A78" s="338" t="s">
        <v>138</v>
      </c>
      <c r="B78" s="339" t="s">
        <v>309</v>
      </c>
      <c r="C78" s="339" t="s">
        <v>141</v>
      </c>
      <c r="D78" s="48">
        <v>6286.04</v>
      </c>
      <c r="E78" s="335"/>
      <c r="F78" s="355" t="s">
        <v>190</v>
      </c>
      <c r="G78" s="356"/>
      <c r="H78" s="335"/>
      <c r="I78" s="357"/>
      <c r="K78" s="357"/>
      <c r="L78" s="358"/>
      <c r="M78" s="359"/>
      <c r="N78" s="360"/>
      <c r="O78" s="360"/>
    </row>
    <row r="79" spans="1:15" ht="15" customHeight="1" thickBot="1">
      <c r="A79" s="387" t="s">
        <v>138</v>
      </c>
      <c r="B79" s="362" t="s">
        <v>300</v>
      </c>
      <c r="C79" s="362" t="s">
        <v>141</v>
      </c>
      <c r="D79" s="87">
        <v>8080.56</v>
      </c>
      <c r="E79" s="364"/>
      <c r="F79" s="365" t="s">
        <v>190</v>
      </c>
      <c r="G79" s="366"/>
      <c r="H79" s="335"/>
      <c r="I79" s="357"/>
      <c r="K79" s="357"/>
      <c r="L79" s="358"/>
      <c r="M79" s="359"/>
      <c r="N79" s="360"/>
      <c r="O79" s="360"/>
    </row>
    <row r="80" spans="1:15" ht="15" customHeight="1" thickBot="1">
      <c r="A80" s="391" t="s">
        <v>138</v>
      </c>
      <c r="B80" s="372" t="s">
        <v>1383</v>
      </c>
      <c r="C80" s="372" t="s">
        <v>243</v>
      </c>
      <c r="D80" s="452">
        <v>-40660.32</v>
      </c>
      <c r="E80" s="373"/>
      <c r="F80" s="374" t="s">
        <v>190</v>
      </c>
      <c r="G80" s="425"/>
      <c r="H80" s="335"/>
      <c r="I80" s="357"/>
      <c r="K80" s="357"/>
      <c r="L80" s="358"/>
      <c r="M80" s="359"/>
      <c r="N80" s="360"/>
      <c r="O80" s="360"/>
    </row>
    <row r="81" spans="1:15" ht="15" customHeight="1">
      <c r="A81" s="338" t="s">
        <v>138</v>
      </c>
      <c r="B81" s="339" t="s">
        <v>1354</v>
      </c>
      <c r="C81" s="339" t="s">
        <v>457</v>
      </c>
      <c r="D81" s="344">
        <v>-8855.44</v>
      </c>
      <c r="E81" s="335"/>
      <c r="F81" s="355" t="s">
        <v>190</v>
      </c>
      <c r="G81" s="356"/>
      <c r="H81" s="335"/>
      <c r="I81" s="357"/>
      <c r="K81" s="357"/>
      <c r="L81" s="358"/>
      <c r="M81" s="359"/>
      <c r="N81" s="360"/>
      <c r="O81" s="360"/>
    </row>
    <row r="82" spans="1:15" ht="15" customHeight="1">
      <c r="A82" s="338" t="s">
        <v>138</v>
      </c>
      <c r="B82" s="339" t="s">
        <v>1489</v>
      </c>
      <c r="C82" s="339" t="s">
        <v>457</v>
      </c>
      <c r="D82" s="344">
        <v>-8876.32</v>
      </c>
      <c r="E82" s="335" t="s">
        <v>140</v>
      </c>
      <c r="F82" s="355" t="s">
        <v>190</v>
      </c>
      <c r="G82" s="356"/>
      <c r="H82" s="335"/>
      <c r="I82" s="357"/>
      <c r="K82" s="357"/>
      <c r="L82" s="358"/>
      <c r="M82" s="359"/>
      <c r="N82" s="360"/>
      <c r="O82" s="360"/>
    </row>
    <row r="83" spans="1:15" ht="15" customHeight="1">
      <c r="A83" s="338" t="s">
        <v>138</v>
      </c>
      <c r="B83" s="339" t="s">
        <v>1341</v>
      </c>
      <c r="C83" s="339" t="s">
        <v>457</v>
      </c>
      <c r="D83" s="2">
        <v>8780.0400000000009</v>
      </c>
      <c r="E83" s="335"/>
      <c r="F83" s="355" t="s">
        <v>190</v>
      </c>
      <c r="G83" s="356"/>
      <c r="H83" s="335"/>
      <c r="I83" s="357"/>
      <c r="K83" s="357"/>
      <c r="L83" s="358"/>
      <c r="M83" s="359"/>
      <c r="N83" s="360"/>
      <c r="O83" s="360"/>
    </row>
    <row r="84" spans="1:15" ht="15" customHeight="1" thickBot="1">
      <c r="A84" s="387" t="s">
        <v>138</v>
      </c>
      <c r="B84" s="362" t="s">
        <v>1489</v>
      </c>
      <c r="C84" s="362" t="s">
        <v>457</v>
      </c>
      <c r="D84" s="87">
        <v>15984.8</v>
      </c>
      <c r="E84" s="364" t="s">
        <v>140</v>
      </c>
      <c r="F84" s="365" t="s">
        <v>190</v>
      </c>
      <c r="G84" s="366"/>
      <c r="H84" s="335"/>
      <c r="I84" s="357"/>
      <c r="K84" s="357"/>
      <c r="L84" s="358"/>
      <c r="M84" s="359"/>
      <c r="N84" s="360"/>
      <c r="O84" s="360"/>
    </row>
    <row r="85" spans="1:15" ht="15" customHeight="1">
      <c r="A85" s="489"/>
      <c r="B85" s="440"/>
      <c r="C85" s="440"/>
      <c r="D85" s="382"/>
      <c r="E85" s="335"/>
      <c r="F85" s="355"/>
      <c r="G85" s="356"/>
      <c r="H85" s="335"/>
      <c r="I85" s="357"/>
      <c r="K85" s="357"/>
      <c r="L85" s="358"/>
      <c r="M85" s="359"/>
      <c r="N85" s="360"/>
      <c r="O85" s="360"/>
    </row>
    <row r="86" spans="1:15" ht="15" customHeight="1">
      <c r="A86" s="354"/>
      <c r="B86" s="380"/>
      <c r="C86" s="380"/>
      <c r="D86" s="447"/>
      <c r="E86" s="335"/>
      <c r="F86" s="355"/>
      <c r="G86" s="356"/>
      <c r="H86" s="335"/>
      <c r="I86" s="357"/>
      <c r="K86" s="357"/>
      <c r="L86" s="358"/>
      <c r="M86" s="359"/>
      <c r="N86" s="360"/>
      <c r="O86" s="360"/>
    </row>
    <row r="87" spans="1:15" ht="15" customHeight="1">
      <c r="A87" s="64"/>
      <c r="B87" s="79"/>
      <c r="C87" s="61"/>
      <c r="D87" s="65"/>
      <c r="E87" s="13"/>
      <c r="F87" s="75"/>
      <c r="G87" s="52"/>
      <c r="H87" s="13"/>
      <c r="L87" s="42"/>
      <c r="M87" s="71"/>
      <c r="N87" s="49"/>
      <c r="O87" s="49"/>
    </row>
    <row r="88" spans="1:15" ht="15" customHeight="1">
      <c r="A88" s="64"/>
      <c r="B88" s="79"/>
      <c r="C88" s="61"/>
      <c r="D88" s="65">
        <f>SUM(D5:D87)</f>
        <v>202007.0400000001</v>
      </c>
      <c r="E88" s="65"/>
      <c r="F88" s="65"/>
      <c r="G88" s="65">
        <f>SUM(G5:G87)</f>
        <v>0</v>
      </c>
      <c r="H88" s="65"/>
      <c r="I88" s="65"/>
      <c r="J88" s="384">
        <f>SUM(J5:J87)</f>
        <v>0</v>
      </c>
      <c r="K88" s="65"/>
      <c r="L88" s="65">
        <f>SUM(L5:L87)</f>
        <v>0</v>
      </c>
      <c r="M88" s="65">
        <f>SUM(M5:M87)</f>
        <v>0</v>
      </c>
      <c r="N88" s="65"/>
      <c r="O88" s="49"/>
    </row>
    <row r="89" spans="1:15" ht="15" customHeight="1">
      <c r="A89" s="64"/>
      <c r="B89" s="79"/>
      <c r="C89" s="61"/>
      <c r="D89" s="65"/>
      <c r="E89" s="13"/>
      <c r="F89" s="75"/>
      <c r="G89" s="65"/>
      <c r="H89" s="13"/>
      <c r="L89" s="42"/>
      <c r="M89" s="71"/>
      <c r="N89" s="49"/>
      <c r="O89" s="49"/>
    </row>
    <row r="90" spans="1:15" ht="15" customHeight="1">
      <c r="A90" s="46"/>
      <c r="B90" s="47"/>
      <c r="C90" s="47"/>
      <c r="D90" s="55"/>
      <c r="E90" s="13"/>
      <c r="F90" s="70"/>
      <c r="L90" s="42"/>
      <c r="M90" s="71"/>
      <c r="N90" s="49"/>
      <c r="O90" s="49"/>
    </row>
    <row r="91" spans="1:15" ht="12.75">
      <c r="A91" s="46"/>
      <c r="B91" s="47"/>
      <c r="C91" s="47"/>
      <c r="D91" s="65"/>
      <c r="E91" s="65"/>
      <c r="F91" s="65"/>
      <c r="G91" s="65"/>
      <c r="H91" s="65"/>
      <c r="I91" s="65"/>
      <c r="J91" s="384"/>
      <c r="K91" s="65"/>
      <c r="L91" s="65"/>
      <c r="M91" s="65"/>
      <c r="N91" s="80"/>
      <c r="O91" s="49"/>
    </row>
    <row r="92" spans="1:15" ht="12.75">
      <c r="A92" s="46"/>
      <c r="B92" s="47"/>
      <c r="C92" s="47"/>
      <c r="D92" s="52"/>
      <c r="E92" s="13"/>
      <c r="F92" s="65"/>
      <c r="G92" s="73"/>
      <c r="H92" s="73"/>
      <c r="I92" s="73"/>
      <c r="J92" s="385"/>
      <c r="K92" s="73"/>
      <c r="L92" s="73"/>
      <c r="M92" s="154">
        <f>L88+M88-G88</f>
        <v>0</v>
      </c>
      <c r="N92" s="81"/>
      <c r="O92" s="54"/>
    </row>
    <row r="93" spans="1:15" ht="12.75">
      <c r="A93" s="46"/>
      <c r="B93" s="47"/>
      <c r="C93" s="47"/>
      <c r="D93" s="52"/>
      <c r="E93" s="13"/>
      <c r="F93" s="73"/>
      <c r="G93" s="73"/>
      <c r="H93" s="73"/>
      <c r="I93" s="73"/>
      <c r="J93" s="385"/>
      <c r="K93" s="73"/>
      <c r="L93" s="73"/>
      <c r="M93" s="81"/>
      <c r="N93" s="81"/>
      <c r="O93" s="54"/>
    </row>
    <row r="94" spans="1:15" ht="12.75">
      <c r="A94" s="46"/>
      <c r="B94" s="47"/>
      <c r="C94" s="47"/>
      <c r="D94" s="52"/>
      <c r="E94" s="13"/>
      <c r="F94" s="73"/>
      <c r="G94" s="73"/>
      <c r="H94" s="73"/>
      <c r="I94" s="73"/>
      <c r="J94" s="385"/>
      <c r="K94" s="73"/>
      <c r="L94" s="73"/>
      <c r="M94" s="81"/>
      <c r="N94" s="81"/>
      <c r="O94" s="54"/>
    </row>
    <row r="95" spans="1:15" ht="12.75">
      <c r="A95" s="46"/>
      <c r="B95" s="47"/>
      <c r="C95" s="47"/>
      <c r="D95" s="52"/>
      <c r="E95" s="13"/>
      <c r="F95" s="73"/>
      <c r="G95" s="82"/>
      <c r="H95" s="82"/>
      <c r="I95" s="83"/>
      <c r="J95" s="385"/>
      <c r="K95" s="73"/>
      <c r="L95" s="73"/>
      <c r="M95" s="81"/>
      <c r="N95" s="81"/>
      <c r="O95" s="54"/>
    </row>
    <row r="96" spans="1:15" ht="12.75">
      <c r="A96" s="46"/>
      <c r="B96" s="47"/>
      <c r="C96" s="47"/>
      <c r="D96" s="52"/>
      <c r="E96" s="13"/>
      <c r="F96" s="73"/>
      <c r="G96" s="73"/>
      <c r="H96" s="73"/>
      <c r="I96" s="73"/>
      <c r="J96" s="385"/>
      <c r="K96" s="73"/>
      <c r="L96" s="73"/>
      <c r="M96" s="81"/>
      <c r="N96" s="81"/>
      <c r="O96" s="54"/>
    </row>
    <row r="97" spans="1:15" ht="12.75">
      <c r="A97" s="46"/>
      <c r="B97" s="47"/>
      <c r="C97" s="47"/>
      <c r="D97" s="52"/>
      <c r="E97" s="13"/>
      <c r="F97" s="73"/>
      <c r="G97" s="73"/>
      <c r="H97" s="73"/>
      <c r="I97" s="73"/>
      <c r="J97" s="385"/>
      <c r="K97" s="73"/>
      <c r="L97" s="73"/>
      <c r="M97" s="81"/>
      <c r="N97" s="81"/>
      <c r="O97" s="54"/>
    </row>
    <row r="98" spans="1:15" ht="12.75">
      <c r="A98" s="46"/>
      <c r="B98" s="47"/>
      <c r="C98" s="47"/>
      <c r="D98" s="52"/>
      <c r="E98" s="13"/>
      <c r="F98" s="73"/>
      <c r="G98" s="83"/>
      <c r="H98" s="83"/>
      <c r="I98" s="83"/>
      <c r="J98" s="385"/>
      <c r="K98" s="73"/>
      <c r="L98" s="73"/>
      <c r="M98" s="81"/>
      <c r="N98" s="81"/>
      <c r="O98" s="54"/>
    </row>
    <row r="99" spans="1:15" ht="12.75">
      <c r="A99" s="46"/>
      <c r="B99" s="47"/>
      <c r="C99" s="47"/>
      <c r="D99" s="52"/>
      <c r="E99" s="13"/>
      <c r="F99" s="73"/>
      <c r="G99" s="73"/>
      <c r="H99" s="73"/>
      <c r="I99" s="73"/>
      <c r="J99" s="385"/>
      <c r="K99" s="73"/>
      <c r="L99" s="73"/>
      <c r="M99" s="81"/>
      <c r="N99" s="81"/>
      <c r="O99" s="54"/>
    </row>
    <row r="100" spans="1:15" ht="12.75">
      <c r="A100" s="46"/>
      <c r="B100" s="47"/>
      <c r="C100" s="47"/>
      <c r="D100" s="52"/>
      <c r="E100" s="13"/>
      <c r="F100" s="73"/>
      <c r="G100" s="73"/>
      <c r="H100" s="73"/>
      <c r="I100" s="73"/>
      <c r="J100" s="385"/>
      <c r="K100" s="73"/>
      <c r="L100" s="73"/>
      <c r="M100" s="81"/>
      <c r="N100" s="81"/>
      <c r="O100" s="54"/>
    </row>
    <row r="101" spans="1:15" ht="12.75">
      <c r="A101" s="46"/>
      <c r="B101" s="47"/>
      <c r="C101" s="73"/>
      <c r="D101" s="81"/>
      <c r="E101" s="13"/>
      <c r="F101" s="73"/>
      <c r="G101" s="73"/>
      <c r="H101" s="73"/>
      <c r="I101" s="73"/>
      <c r="J101" s="385"/>
      <c r="K101" s="73"/>
      <c r="L101" s="73"/>
      <c r="M101" s="81"/>
      <c r="N101" s="81"/>
      <c r="O101" s="54"/>
    </row>
    <row r="102" spans="1:15" ht="12.75">
      <c r="A102" s="46"/>
      <c r="B102" s="47"/>
      <c r="C102" s="73"/>
      <c r="D102" s="81"/>
      <c r="E102" s="13"/>
      <c r="F102" s="73"/>
      <c r="G102" s="73"/>
      <c r="H102" s="73"/>
      <c r="I102" s="73"/>
      <c r="J102" s="385"/>
      <c r="K102" s="73"/>
      <c r="L102" s="73"/>
      <c r="M102" s="81"/>
      <c r="N102" s="81"/>
      <c r="O102" s="54"/>
    </row>
    <row r="103" spans="1:15" ht="12.75">
      <c r="A103" s="46"/>
      <c r="B103" s="47"/>
      <c r="C103" s="47"/>
      <c r="D103" s="52"/>
      <c r="E103" s="13"/>
      <c r="F103" s="73"/>
      <c r="G103" s="73"/>
      <c r="H103" s="73"/>
      <c r="I103" s="73"/>
      <c r="J103" s="385"/>
      <c r="K103" s="73"/>
      <c r="L103" s="73"/>
      <c r="M103" s="81"/>
      <c r="N103" s="81"/>
      <c r="O103" s="54"/>
    </row>
    <row r="104" spans="1:15" ht="12.75">
      <c r="A104" s="46"/>
      <c r="B104" s="47"/>
      <c r="C104" s="47"/>
      <c r="D104" s="52"/>
      <c r="E104" s="13"/>
      <c r="F104" s="73"/>
      <c r="G104" s="73"/>
      <c r="H104" s="73"/>
      <c r="I104" s="73"/>
      <c r="J104" s="385"/>
      <c r="K104" s="73"/>
      <c r="L104" s="73"/>
      <c r="M104" s="81"/>
      <c r="N104" s="81"/>
      <c r="O104" s="54"/>
    </row>
    <row r="105" spans="1:15" ht="12.75">
      <c r="A105" s="46"/>
      <c r="B105" s="47"/>
      <c r="C105" s="47"/>
      <c r="D105" s="48"/>
      <c r="E105" s="13"/>
      <c r="F105"/>
      <c r="G105"/>
      <c r="H105"/>
      <c r="I105"/>
      <c r="J105" s="386"/>
      <c r="K105"/>
      <c r="L105"/>
      <c r="M105" s="54"/>
      <c r="N105" s="54"/>
      <c r="O105" s="54"/>
    </row>
    <row r="106" spans="1:15" ht="12.75">
      <c r="A106" s="46"/>
      <c r="B106" s="47"/>
      <c r="C106" s="47"/>
      <c r="D106" s="48"/>
      <c r="E106" s="13"/>
      <c r="F106"/>
      <c r="G106"/>
      <c r="H106"/>
      <c r="I106"/>
      <c r="J106" s="386"/>
      <c r="K106"/>
      <c r="L106"/>
      <c r="M106" s="54"/>
      <c r="N106" s="54"/>
      <c r="O106" s="54"/>
    </row>
    <row r="107" spans="1:15">
      <c r="A107" s="66"/>
      <c r="B107" s="40" t="s">
        <v>25</v>
      </c>
      <c r="E107" s="40"/>
      <c r="M107" s="45"/>
      <c r="N107" s="49"/>
      <c r="O107" s="49"/>
    </row>
    <row r="108" spans="1:15">
      <c r="A108" s="59"/>
      <c r="B108" s="40" t="s">
        <v>127</v>
      </c>
      <c r="E108" s="40"/>
      <c r="M108" s="45"/>
      <c r="N108" s="49"/>
      <c r="O108" s="49"/>
    </row>
    <row r="109" spans="1:15">
      <c r="A109" s="60"/>
      <c r="B109" s="40" t="s">
        <v>161</v>
      </c>
      <c r="E109" s="40"/>
      <c r="M109" s="45"/>
      <c r="N109" s="49"/>
      <c r="O109" s="49"/>
    </row>
    <row r="110" spans="1:15">
      <c r="M110" s="45"/>
      <c r="N110" s="49"/>
      <c r="O110" s="49"/>
    </row>
    <row r="111" spans="1:15">
      <c r="M111" s="45"/>
      <c r="N111" s="49"/>
      <c r="O111" s="49"/>
    </row>
    <row r="112" spans="1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</sheetData>
  <autoFilter ref="A4:N91"/>
  <sortState ref="A5:I85">
    <sortCondition ref="C5:C85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indexed="29"/>
  </sheetPr>
  <dimension ref="A1:M314"/>
  <sheetViews>
    <sheetView topLeftCell="A178" workbookViewId="0">
      <selection activeCell="F60" sqref="F60"/>
    </sheetView>
  </sheetViews>
  <sheetFormatPr baseColWidth="10" defaultRowHeight="12"/>
  <cols>
    <col min="1" max="1" width="17.140625" style="40" customWidth="1"/>
    <col min="2" max="2" width="18.7109375" style="40" customWidth="1"/>
    <col min="3" max="3" width="16.7109375" style="40" customWidth="1"/>
    <col min="4" max="4" width="13.85546875" style="40" customWidth="1"/>
    <col min="5" max="5" width="14.5703125" style="41" customWidth="1"/>
    <col min="6" max="6" width="14.42578125" style="41" customWidth="1"/>
    <col min="7" max="7" width="11.28515625" style="41" bestFit="1" customWidth="1"/>
    <col min="8" max="8" width="1" style="43" customWidth="1"/>
    <col min="9" max="9" width="14.5703125" style="41" customWidth="1"/>
    <col min="10" max="10" width="15.42578125" style="41" customWidth="1"/>
    <col min="11" max="11" width="13.28515625" style="41" bestFit="1" customWidth="1"/>
    <col min="12" max="12" width="11.5703125" style="40" bestFit="1" customWidth="1"/>
    <col min="13" max="16384" width="11.42578125" style="40"/>
  </cols>
  <sheetData>
    <row r="1" spans="1:13" ht="15">
      <c r="A1" s="67"/>
      <c r="B1" s="67"/>
      <c r="C1" s="67"/>
      <c r="D1" s="156" t="s">
        <v>27</v>
      </c>
      <c r="E1" s="156"/>
      <c r="F1" s="156"/>
      <c r="G1" s="156"/>
      <c r="H1" s="157"/>
      <c r="I1" s="68"/>
      <c r="J1" s="68"/>
      <c r="K1" s="68"/>
      <c r="L1" s="67"/>
    </row>
    <row r="2" spans="1:13" ht="15">
      <c r="A2" s="68"/>
      <c r="B2" s="68"/>
      <c r="C2" s="68"/>
      <c r="D2" s="68"/>
      <c r="E2" s="156"/>
      <c r="F2" s="156"/>
      <c r="G2" s="156"/>
      <c r="H2" s="157"/>
      <c r="I2" s="1049" t="s">
        <v>185</v>
      </c>
      <c r="J2" s="1049"/>
      <c r="K2" s="1049"/>
      <c r="L2" s="67"/>
    </row>
    <row r="3" spans="1:13" ht="12" customHeight="1">
      <c r="A3" s="1049" t="s">
        <v>186</v>
      </c>
      <c r="B3" s="1049"/>
      <c r="C3" s="1049"/>
      <c r="D3" s="1049"/>
      <c r="E3" s="156"/>
      <c r="F3" s="156"/>
      <c r="G3" s="156"/>
      <c r="H3" s="157"/>
      <c r="I3" s="156" t="s">
        <v>187</v>
      </c>
      <c r="J3" s="158"/>
      <c r="K3" s="68"/>
      <c r="L3" s="67"/>
    </row>
    <row r="4" spans="1:13" ht="12" customHeight="1">
      <c r="A4" s="159" t="s">
        <v>131</v>
      </c>
      <c r="B4" s="160" t="s">
        <v>548</v>
      </c>
      <c r="C4" s="160" t="s">
        <v>549</v>
      </c>
      <c r="D4" s="69" t="s">
        <v>550</v>
      </c>
      <c r="E4" s="156" t="s">
        <v>610</v>
      </c>
      <c r="F4" s="156" t="s">
        <v>611</v>
      </c>
      <c r="G4" s="156"/>
      <c r="H4" s="157"/>
      <c r="I4" s="68" t="s">
        <v>215</v>
      </c>
      <c r="J4" s="158"/>
      <c r="K4" s="68"/>
      <c r="L4" s="67"/>
    </row>
    <row r="5" spans="1:13" ht="15" customHeight="1">
      <c r="A5" s="161" t="s">
        <v>136</v>
      </c>
      <c r="B5" s="162" t="s">
        <v>245</v>
      </c>
      <c r="C5" s="163">
        <v>-9899.44</v>
      </c>
      <c r="D5" s="161" t="s">
        <v>471</v>
      </c>
      <c r="E5" s="212">
        <f>SUM(C5:D5)</f>
        <v>-9899.44</v>
      </c>
      <c r="F5" s="165"/>
      <c r="G5" s="156"/>
      <c r="H5" s="157"/>
      <c r="I5" s="156">
        <v>600640</v>
      </c>
      <c r="J5" s="158">
        <f>E5/1.16</f>
        <v>-8534.0000000000018</v>
      </c>
      <c r="K5" s="166">
        <f>J5*0.16</f>
        <v>-1365.4400000000003</v>
      </c>
      <c r="L5" s="167"/>
      <c r="M5" s="49"/>
    </row>
    <row r="6" spans="1:13" ht="15" customHeight="1">
      <c r="A6" s="161" t="s">
        <v>141</v>
      </c>
      <c r="B6" s="162" t="s">
        <v>238</v>
      </c>
      <c r="C6" s="163">
        <v>-10781.04</v>
      </c>
      <c r="D6" s="161" t="s">
        <v>471</v>
      </c>
      <c r="E6" s="212">
        <f>SUM(C6:D6)</f>
        <v>-10781.04</v>
      </c>
      <c r="F6" s="165"/>
      <c r="G6" s="156"/>
      <c r="H6" s="157"/>
      <c r="I6" s="156">
        <v>600684</v>
      </c>
      <c r="J6" s="158">
        <f>E6/1.16</f>
        <v>-9294.0000000000018</v>
      </c>
      <c r="K6" s="166">
        <f>J6*0.16</f>
        <v>-1487.0400000000004</v>
      </c>
      <c r="L6" s="167"/>
      <c r="M6" s="49"/>
    </row>
    <row r="7" spans="1:13" ht="15" customHeight="1" thickBot="1">
      <c r="A7" s="168" t="s">
        <v>243</v>
      </c>
      <c r="B7" s="169" t="s">
        <v>201</v>
      </c>
      <c r="C7" s="170">
        <v>-41588.32</v>
      </c>
      <c r="D7" s="168" t="s">
        <v>471</v>
      </c>
      <c r="E7" s="213">
        <f>SUM(C7)</f>
        <v>-41588.32</v>
      </c>
      <c r="F7" s="214">
        <f>SUM(E5:E7)</f>
        <v>-62268.800000000003</v>
      </c>
      <c r="G7" s="173"/>
      <c r="H7" s="174"/>
      <c r="I7" s="173">
        <v>600633</v>
      </c>
      <c r="J7" s="158">
        <f>E7/1.16</f>
        <v>-35852</v>
      </c>
      <c r="K7" s="176">
        <f>J7*0.16</f>
        <v>-5736.32</v>
      </c>
      <c r="L7" s="177"/>
      <c r="M7" s="49"/>
    </row>
    <row r="8" spans="1:13" ht="15" customHeight="1">
      <c r="A8" s="161" t="s">
        <v>134</v>
      </c>
      <c r="B8" s="162" t="s">
        <v>12</v>
      </c>
      <c r="C8" s="163">
        <v>-6750.04</v>
      </c>
      <c r="D8" s="161" t="s">
        <v>472</v>
      </c>
      <c r="E8" s="164"/>
      <c r="F8" s="165"/>
      <c r="G8" s="156"/>
      <c r="H8" s="157"/>
      <c r="I8" s="156">
        <v>600644</v>
      </c>
      <c r="J8" s="158"/>
      <c r="K8" s="166"/>
      <c r="L8" s="167"/>
      <c r="M8" s="49"/>
    </row>
    <row r="9" spans="1:13" ht="15" customHeight="1">
      <c r="A9" s="161" t="s">
        <v>134</v>
      </c>
      <c r="B9" s="162" t="s">
        <v>200</v>
      </c>
      <c r="C9" s="163">
        <v>-6750.04</v>
      </c>
      <c r="D9" s="161" t="s">
        <v>472</v>
      </c>
      <c r="E9" s="164"/>
      <c r="F9" s="165"/>
      <c r="G9" s="156"/>
      <c r="H9" s="157"/>
      <c r="I9" s="156">
        <v>600644</v>
      </c>
      <c r="J9" s="158"/>
      <c r="K9" s="166"/>
      <c r="L9" s="167"/>
      <c r="M9" s="49"/>
    </row>
    <row r="10" spans="1:13" ht="15" customHeight="1">
      <c r="A10" s="161" t="s">
        <v>134</v>
      </c>
      <c r="B10" s="162" t="s">
        <v>232</v>
      </c>
      <c r="C10" s="163">
        <v>-6750.04</v>
      </c>
      <c r="D10" s="161" t="s">
        <v>472</v>
      </c>
      <c r="E10" s="185">
        <f>SUM(C8:C10)</f>
        <v>-20250.12</v>
      </c>
      <c r="F10" s="165"/>
      <c r="G10" s="156"/>
      <c r="H10" s="157"/>
      <c r="I10" s="156">
        <v>600644</v>
      </c>
      <c r="J10" s="158">
        <f>E10/1.16</f>
        <v>-17457</v>
      </c>
      <c r="K10" s="166">
        <f>J10*0.16</f>
        <v>-2793.12</v>
      </c>
      <c r="L10" s="167"/>
      <c r="M10" s="49"/>
    </row>
    <row r="11" spans="1:13" ht="15" customHeight="1">
      <c r="A11" s="161" t="s">
        <v>136</v>
      </c>
      <c r="B11" s="162" t="s">
        <v>14</v>
      </c>
      <c r="C11" s="163">
        <v>-14399.08</v>
      </c>
      <c r="D11" s="161" t="s">
        <v>472</v>
      </c>
      <c r="E11" s="164"/>
      <c r="F11" s="165"/>
      <c r="G11" s="156"/>
      <c r="H11" s="157"/>
      <c r="I11" s="156">
        <v>600640</v>
      </c>
      <c r="J11" s="158"/>
      <c r="K11" s="166"/>
      <c r="L11" s="167"/>
      <c r="M11" s="49"/>
    </row>
    <row r="12" spans="1:13" ht="15" customHeight="1">
      <c r="A12" s="161" t="s">
        <v>136</v>
      </c>
      <c r="B12" s="162" t="s">
        <v>241</v>
      </c>
      <c r="C12" s="163">
        <v>-9899.44</v>
      </c>
      <c r="D12" s="161" t="s">
        <v>472</v>
      </c>
      <c r="E12" s="67"/>
      <c r="F12" s="165"/>
      <c r="G12" s="156"/>
      <c r="H12" s="157"/>
      <c r="I12" s="156">
        <v>600640</v>
      </c>
      <c r="J12" s="158"/>
      <c r="K12" s="166"/>
      <c r="L12" s="167"/>
      <c r="M12" s="49"/>
    </row>
    <row r="13" spans="1:13" ht="15" customHeight="1">
      <c r="A13" s="161" t="s">
        <v>136</v>
      </c>
      <c r="B13" s="162" t="s">
        <v>211</v>
      </c>
      <c r="C13" s="163">
        <v>-14399.08</v>
      </c>
      <c r="D13" s="161" t="s">
        <v>472</v>
      </c>
      <c r="E13" s="185">
        <f>SUM(C11:C13)</f>
        <v>-38697.599999999999</v>
      </c>
      <c r="F13" s="165"/>
      <c r="G13" s="156"/>
      <c r="H13" s="157"/>
      <c r="I13" s="156">
        <v>600640</v>
      </c>
      <c r="J13" s="158">
        <f>E13/1.16</f>
        <v>-33360</v>
      </c>
      <c r="K13" s="166">
        <f>J13*0.16</f>
        <v>-5337.6</v>
      </c>
      <c r="L13" s="167"/>
      <c r="M13" s="49"/>
    </row>
    <row r="14" spans="1:13" ht="15" customHeight="1">
      <c r="A14" s="161" t="s">
        <v>141</v>
      </c>
      <c r="B14" s="162" t="s">
        <v>230</v>
      </c>
      <c r="C14" s="163">
        <v>-15280.68</v>
      </c>
      <c r="D14" s="161" t="s">
        <v>472</v>
      </c>
      <c r="E14" s="67"/>
      <c r="F14" s="165"/>
      <c r="G14" s="156"/>
      <c r="H14" s="157"/>
      <c r="I14" s="156">
        <v>600684</v>
      </c>
      <c r="J14" s="158"/>
      <c r="K14" s="166"/>
      <c r="L14" s="167"/>
      <c r="M14" s="49"/>
    </row>
    <row r="15" spans="1:13" ht="15" customHeight="1" thickBot="1">
      <c r="A15" s="168" t="s">
        <v>141</v>
      </c>
      <c r="B15" s="169" t="s">
        <v>203</v>
      </c>
      <c r="C15" s="170">
        <v>-10781.04</v>
      </c>
      <c r="D15" s="168" t="s">
        <v>472</v>
      </c>
      <c r="E15" s="171">
        <f>SUM(C14:C15)</f>
        <v>-26061.72</v>
      </c>
      <c r="F15" s="214">
        <f>SUM(E9:E15)</f>
        <v>-85009.44</v>
      </c>
      <c r="G15" s="173"/>
      <c r="H15" s="174"/>
      <c r="I15" s="173">
        <v>600684</v>
      </c>
      <c r="J15" s="175">
        <f>E15/1.16</f>
        <v>-22467.000000000004</v>
      </c>
      <c r="K15" s="176">
        <f>J15*0.16</f>
        <v>-3594.7200000000007</v>
      </c>
      <c r="L15" s="177"/>
      <c r="M15" s="49"/>
    </row>
    <row r="16" spans="1:13" ht="15" customHeight="1">
      <c r="A16" s="161" t="s">
        <v>141</v>
      </c>
      <c r="B16" s="162" t="s">
        <v>203</v>
      </c>
      <c r="C16" s="163">
        <v>-10781.04</v>
      </c>
      <c r="D16" s="161" t="s">
        <v>474</v>
      </c>
      <c r="E16" s="67"/>
      <c r="F16" s="165"/>
      <c r="G16" s="156"/>
      <c r="H16" s="157"/>
      <c r="I16" s="156">
        <v>600684</v>
      </c>
      <c r="J16" s="158"/>
      <c r="K16" s="166"/>
      <c r="L16" s="167"/>
      <c r="M16" s="49"/>
    </row>
    <row r="17" spans="1:13" ht="15" customHeight="1">
      <c r="A17" s="161" t="s">
        <v>141</v>
      </c>
      <c r="B17" s="162" t="s">
        <v>210</v>
      </c>
      <c r="C17" s="163">
        <v>-12979.24</v>
      </c>
      <c r="D17" s="161" t="s">
        <v>474</v>
      </c>
      <c r="E17" s="212"/>
      <c r="F17" s="165"/>
      <c r="G17" s="156"/>
      <c r="H17" s="157"/>
      <c r="I17" s="156">
        <v>600684</v>
      </c>
      <c r="J17" s="158"/>
      <c r="K17" s="166"/>
      <c r="L17" s="167"/>
      <c r="M17" s="49"/>
    </row>
    <row r="18" spans="1:13" ht="15" customHeight="1">
      <c r="A18" s="161" t="s">
        <v>141</v>
      </c>
      <c r="B18" s="162" t="s">
        <v>125</v>
      </c>
      <c r="C18" s="163">
        <v>-4499.6400000000003</v>
      </c>
      <c r="D18" s="161" t="s">
        <v>474</v>
      </c>
      <c r="E18" s="212">
        <f>SUM(C16:C18)</f>
        <v>-28259.919999999998</v>
      </c>
      <c r="F18" s="165"/>
      <c r="G18" s="156"/>
      <c r="H18" s="157"/>
      <c r="I18" s="156">
        <v>600684</v>
      </c>
      <c r="J18" s="158">
        <f>E18/1.16</f>
        <v>-24362</v>
      </c>
      <c r="K18" s="166">
        <f>J18*0.16</f>
        <v>-3897.92</v>
      </c>
      <c r="L18" s="167"/>
      <c r="M18" s="49"/>
    </row>
    <row r="19" spans="1:13" ht="15" customHeight="1">
      <c r="A19" s="161" t="s">
        <v>243</v>
      </c>
      <c r="B19" s="162" t="s">
        <v>201</v>
      </c>
      <c r="C19" s="163">
        <v>-41588.32</v>
      </c>
      <c r="D19" s="161" t="s">
        <v>474</v>
      </c>
      <c r="E19" s="212">
        <f>SUM(C19)</f>
        <v>-41588.32</v>
      </c>
      <c r="F19" s="165"/>
      <c r="G19" s="156"/>
      <c r="H19" s="157"/>
      <c r="I19" s="156">
        <v>600633</v>
      </c>
      <c r="J19" s="158">
        <f>E19/1.16</f>
        <v>-35852</v>
      </c>
      <c r="K19" s="166">
        <f>J19*0.16</f>
        <v>-5736.32</v>
      </c>
      <c r="L19" s="167"/>
      <c r="M19" s="49"/>
    </row>
    <row r="20" spans="1:13" ht="15" customHeight="1">
      <c r="A20" s="161" t="s">
        <v>242</v>
      </c>
      <c r="B20" s="162" t="s">
        <v>212</v>
      </c>
      <c r="C20" s="163">
        <v>-49247.8</v>
      </c>
      <c r="D20" s="161" t="s">
        <v>474</v>
      </c>
      <c r="E20" s="212">
        <f>SUM(C20:D20)</f>
        <v>-49247.8</v>
      </c>
      <c r="F20" s="165"/>
      <c r="G20" s="156"/>
      <c r="H20" s="157"/>
      <c r="I20" s="156">
        <v>600634</v>
      </c>
      <c r="J20" s="158">
        <f>E20/1.16</f>
        <v>-42455.000000000007</v>
      </c>
      <c r="K20" s="166">
        <f>J20*0.16</f>
        <v>-6792.8000000000011</v>
      </c>
      <c r="L20" s="167"/>
      <c r="M20" s="49"/>
    </row>
    <row r="21" spans="1:13" ht="15" customHeight="1">
      <c r="A21" s="161" t="s">
        <v>136</v>
      </c>
      <c r="B21" s="162" t="s">
        <v>240</v>
      </c>
      <c r="C21" s="163">
        <v>-9899.44</v>
      </c>
      <c r="D21" s="161" t="s">
        <v>474</v>
      </c>
      <c r="E21" s="212"/>
      <c r="F21" s="165"/>
      <c r="G21" s="156"/>
      <c r="H21" s="157"/>
      <c r="I21" s="156">
        <v>600640</v>
      </c>
      <c r="J21" s="158"/>
      <c r="K21" s="166"/>
      <c r="L21" s="167"/>
      <c r="M21" s="49"/>
    </row>
    <row r="22" spans="1:13" ht="15" customHeight="1">
      <c r="A22" s="161" t="s">
        <v>136</v>
      </c>
      <c r="B22" s="162" t="s">
        <v>31</v>
      </c>
      <c r="C22" s="163">
        <v>-9899.44</v>
      </c>
      <c r="D22" s="161" t="s">
        <v>474</v>
      </c>
      <c r="E22" s="212"/>
      <c r="F22" s="165"/>
      <c r="G22" s="156"/>
      <c r="H22" s="157"/>
      <c r="I22" s="156">
        <v>600640</v>
      </c>
      <c r="J22" s="158"/>
      <c r="K22" s="166"/>
      <c r="L22" s="167"/>
      <c r="M22" s="49"/>
    </row>
    <row r="23" spans="1:13" ht="15" customHeight="1">
      <c r="A23" s="161" t="s">
        <v>136</v>
      </c>
      <c r="B23" s="162" t="s">
        <v>32</v>
      </c>
      <c r="C23" s="163">
        <v>-9899.44</v>
      </c>
      <c r="D23" s="161" t="s">
        <v>474</v>
      </c>
      <c r="E23" s="212"/>
      <c r="F23" s="165"/>
      <c r="G23" s="156"/>
      <c r="H23" s="157"/>
      <c r="I23" s="156">
        <v>600640</v>
      </c>
      <c r="J23" s="158"/>
      <c r="K23" s="166"/>
      <c r="L23" s="167"/>
      <c r="M23" s="49"/>
    </row>
    <row r="24" spans="1:13" ht="15" customHeight="1">
      <c r="A24" s="161" t="s">
        <v>136</v>
      </c>
      <c r="B24" s="162" t="s">
        <v>33</v>
      </c>
      <c r="C24" s="163">
        <v>-9899.44</v>
      </c>
      <c r="D24" s="161" t="s">
        <v>474</v>
      </c>
      <c r="E24" s="212"/>
      <c r="F24" s="165"/>
      <c r="G24" s="156"/>
      <c r="H24" s="157"/>
      <c r="I24" s="156">
        <v>600640</v>
      </c>
      <c r="J24" s="158"/>
      <c r="K24" s="166"/>
      <c r="L24" s="167"/>
      <c r="M24" s="49"/>
    </row>
    <row r="25" spans="1:13" ht="15" customHeight="1">
      <c r="A25" s="161" t="s">
        <v>136</v>
      </c>
      <c r="B25" s="162" t="s">
        <v>239</v>
      </c>
      <c r="C25" s="163">
        <v>-9899.44</v>
      </c>
      <c r="D25" s="161" t="s">
        <v>474</v>
      </c>
      <c r="E25" s="212"/>
      <c r="F25" s="165"/>
      <c r="G25" s="156"/>
      <c r="H25" s="157"/>
      <c r="I25" s="156">
        <v>600640</v>
      </c>
      <c r="J25" s="158"/>
      <c r="K25" s="166"/>
      <c r="L25" s="167"/>
      <c r="M25" s="49"/>
    </row>
    <row r="26" spans="1:13" ht="15" customHeight="1">
      <c r="A26" s="161" t="s">
        <v>136</v>
      </c>
      <c r="B26" s="162" t="s">
        <v>34</v>
      </c>
      <c r="C26" s="163">
        <v>-14399.08</v>
      </c>
      <c r="D26" s="161" t="s">
        <v>474</v>
      </c>
      <c r="E26" s="212"/>
      <c r="F26" s="165"/>
      <c r="G26" s="156"/>
      <c r="H26" s="157"/>
      <c r="I26" s="156">
        <v>600640</v>
      </c>
      <c r="J26" s="158"/>
      <c r="K26" s="166"/>
      <c r="L26" s="167"/>
      <c r="M26" s="49"/>
    </row>
    <row r="27" spans="1:13" ht="15" customHeight="1" thickBot="1">
      <c r="A27" s="168" t="s">
        <v>136</v>
      </c>
      <c r="B27" s="169" t="s">
        <v>233</v>
      </c>
      <c r="C27" s="170">
        <v>-9899.44</v>
      </c>
      <c r="D27" s="168" t="s">
        <v>474</v>
      </c>
      <c r="E27" s="213">
        <f>SUM(C21:C27)</f>
        <v>-73795.72</v>
      </c>
      <c r="F27" s="214">
        <f>SUM(E17:E27)</f>
        <v>-192891.76</v>
      </c>
      <c r="G27" s="173"/>
      <c r="H27" s="174"/>
      <c r="I27" s="173">
        <v>600640</v>
      </c>
      <c r="J27" s="175">
        <f>E27/1.16</f>
        <v>-63617.000000000007</v>
      </c>
      <c r="K27" s="176">
        <f>J27*0.16</f>
        <v>-10178.720000000001</v>
      </c>
      <c r="L27" s="177"/>
      <c r="M27" s="49"/>
    </row>
    <row r="28" spans="1:13" ht="15" customHeight="1">
      <c r="A28" s="161" t="s">
        <v>141</v>
      </c>
      <c r="B28" s="162" t="s">
        <v>229</v>
      </c>
      <c r="C28" s="163">
        <v>-10781.04</v>
      </c>
      <c r="D28" s="161" t="s">
        <v>486</v>
      </c>
      <c r="E28" s="212"/>
      <c r="F28" s="165"/>
      <c r="G28" s="156"/>
      <c r="H28" s="157"/>
      <c r="I28" s="156">
        <v>600684</v>
      </c>
      <c r="J28" s="158"/>
      <c r="K28" s="166"/>
      <c r="L28" s="167"/>
      <c r="M28" s="49"/>
    </row>
    <row r="29" spans="1:13" ht="15" customHeight="1" thickBot="1">
      <c r="A29" s="168" t="s">
        <v>141</v>
      </c>
      <c r="B29" s="169" t="s">
        <v>208</v>
      </c>
      <c r="C29" s="170">
        <v>-10781.04</v>
      </c>
      <c r="D29" s="168" t="s">
        <v>486</v>
      </c>
      <c r="E29" s="213">
        <f>SUM(C28:C29)</f>
        <v>-21562.080000000002</v>
      </c>
      <c r="F29" s="172"/>
      <c r="G29" s="173"/>
      <c r="H29" s="174"/>
      <c r="I29" s="173">
        <v>600684</v>
      </c>
      <c r="J29" s="175">
        <f>E29/1.16</f>
        <v>-18588.000000000004</v>
      </c>
      <c r="K29" s="176">
        <f>J29*0.16</f>
        <v>-2974.0800000000008</v>
      </c>
      <c r="L29" s="177"/>
      <c r="M29" s="49"/>
    </row>
    <row r="30" spans="1:13" ht="15" customHeight="1">
      <c r="A30" s="161" t="s">
        <v>134</v>
      </c>
      <c r="B30" s="178" t="s">
        <v>35</v>
      </c>
      <c r="C30" s="179">
        <v>1241.2</v>
      </c>
      <c r="D30" s="161" t="s">
        <v>478</v>
      </c>
      <c r="E30" s="212"/>
      <c r="F30" s="165"/>
      <c r="G30" s="156"/>
      <c r="H30" s="157"/>
      <c r="I30" s="156">
        <v>600644</v>
      </c>
      <c r="J30" s="158"/>
      <c r="K30" s="166"/>
      <c r="L30" s="167"/>
      <c r="M30" s="49"/>
    </row>
    <row r="31" spans="1:13" ht="15" customHeight="1">
      <c r="A31" s="161" t="s">
        <v>134</v>
      </c>
      <c r="B31" s="178" t="s">
        <v>36</v>
      </c>
      <c r="C31" s="179">
        <v>1241.2</v>
      </c>
      <c r="D31" s="161" t="s">
        <v>478</v>
      </c>
      <c r="E31" s="212"/>
      <c r="F31" s="165"/>
      <c r="G31" s="156"/>
      <c r="H31" s="157"/>
      <c r="I31" s="156">
        <v>600644</v>
      </c>
      <c r="J31" s="158"/>
      <c r="K31" s="166"/>
      <c r="L31" s="167"/>
      <c r="M31" s="49"/>
    </row>
    <row r="32" spans="1:13" ht="15" customHeight="1">
      <c r="A32" s="161" t="s">
        <v>134</v>
      </c>
      <c r="B32" s="178" t="s">
        <v>39</v>
      </c>
      <c r="C32" s="179">
        <v>1241.2</v>
      </c>
      <c r="D32" s="161" t="s">
        <v>478</v>
      </c>
      <c r="E32" s="212"/>
      <c r="F32" s="165"/>
      <c r="G32" s="156"/>
      <c r="H32" s="157"/>
      <c r="I32" s="156">
        <v>600644</v>
      </c>
      <c r="J32" s="158"/>
      <c r="K32" s="166"/>
      <c r="L32" s="167"/>
      <c r="M32" s="49"/>
    </row>
    <row r="33" spans="1:13" ht="15" customHeight="1">
      <c r="A33" s="161" t="s">
        <v>134</v>
      </c>
      <c r="B33" s="178" t="s">
        <v>40</v>
      </c>
      <c r="C33" s="179">
        <v>1241.2</v>
      </c>
      <c r="D33" s="161" t="s">
        <v>478</v>
      </c>
      <c r="E33" s="212"/>
      <c r="F33" s="165"/>
      <c r="G33" s="156"/>
      <c r="H33" s="157"/>
      <c r="I33" s="156">
        <v>600644</v>
      </c>
      <c r="J33" s="158"/>
      <c r="K33" s="166"/>
      <c r="L33" s="167"/>
      <c r="M33" s="49"/>
    </row>
    <row r="34" spans="1:13" ht="15" customHeight="1">
      <c r="A34" s="161" t="s">
        <v>134</v>
      </c>
      <c r="B34" s="178" t="s">
        <v>41</v>
      </c>
      <c r="C34" s="179">
        <v>1241.2</v>
      </c>
      <c r="D34" s="161" t="s">
        <v>478</v>
      </c>
      <c r="E34" s="212"/>
      <c r="F34" s="165"/>
      <c r="G34" s="156"/>
      <c r="H34" s="157"/>
      <c r="I34" s="156">
        <v>600644</v>
      </c>
      <c r="J34" s="158"/>
      <c r="K34" s="166"/>
      <c r="L34" s="167"/>
      <c r="M34" s="49"/>
    </row>
    <row r="35" spans="1:13" ht="15" customHeight="1">
      <c r="A35" s="161" t="s">
        <v>134</v>
      </c>
      <c r="B35" s="178" t="s">
        <v>42</v>
      </c>
      <c r="C35" s="179">
        <v>1241.2</v>
      </c>
      <c r="D35" s="161" t="s">
        <v>478</v>
      </c>
      <c r="E35" s="212"/>
      <c r="F35" s="165"/>
      <c r="G35" s="156"/>
      <c r="H35" s="157"/>
      <c r="I35" s="156">
        <v>600644</v>
      </c>
      <c r="J35" s="158"/>
      <c r="K35" s="166"/>
      <c r="L35" s="167"/>
      <c r="M35" s="49"/>
    </row>
    <row r="36" spans="1:13" ht="15" customHeight="1">
      <c r="A36" s="161" t="s">
        <v>134</v>
      </c>
      <c r="B36" s="178" t="s">
        <v>43</v>
      </c>
      <c r="C36" s="179">
        <v>1241.2</v>
      </c>
      <c r="D36" s="161" t="s">
        <v>478</v>
      </c>
      <c r="E36" s="212"/>
      <c r="F36" s="165"/>
      <c r="G36" s="156"/>
      <c r="H36" s="157"/>
      <c r="I36" s="156">
        <v>600644</v>
      </c>
      <c r="J36" s="158"/>
      <c r="K36" s="166"/>
      <c r="L36" s="167"/>
      <c r="M36" s="49"/>
    </row>
    <row r="37" spans="1:13" ht="15" customHeight="1">
      <c r="A37" s="161" t="s">
        <v>134</v>
      </c>
      <c r="B37" s="178" t="s">
        <v>44</v>
      </c>
      <c r="C37" s="179">
        <v>1241.2</v>
      </c>
      <c r="D37" s="161" t="s">
        <v>478</v>
      </c>
      <c r="E37" s="212"/>
      <c r="F37" s="165"/>
      <c r="G37" s="156"/>
      <c r="H37" s="157"/>
      <c r="I37" s="156">
        <v>600644</v>
      </c>
      <c r="J37" s="158"/>
      <c r="K37" s="166"/>
      <c r="L37" s="167"/>
      <c r="M37" s="49"/>
    </row>
    <row r="38" spans="1:13" ht="15" customHeight="1">
      <c r="A38" s="161" t="s">
        <v>134</v>
      </c>
      <c r="B38" s="178" t="s">
        <v>46</v>
      </c>
      <c r="C38" s="179">
        <v>1241.2</v>
      </c>
      <c r="D38" s="161" t="s">
        <v>478</v>
      </c>
      <c r="E38" s="212"/>
      <c r="F38" s="165"/>
      <c r="G38" s="156"/>
      <c r="H38" s="157"/>
      <c r="I38" s="156">
        <v>600644</v>
      </c>
      <c r="J38" s="158"/>
      <c r="K38" s="166"/>
      <c r="L38" s="167"/>
      <c r="M38" s="49"/>
    </row>
    <row r="39" spans="1:13" ht="15" customHeight="1">
      <c r="A39" s="161" t="s">
        <v>134</v>
      </c>
      <c r="B39" s="178" t="s">
        <v>47</v>
      </c>
      <c r="C39" s="179">
        <v>1241.2</v>
      </c>
      <c r="D39" s="161" t="s">
        <v>478</v>
      </c>
      <c r="E39" s="212">
        <f>SUM(C30:C39)</f>
        <v>12412.000000000002</v>
      </c>
      <c r="F39" s="165"/>
      <c r="G39" s="156"/>
      <c r="H39" s="157"/>
      <c r="I39" s="156">
        <v>600644</v>
      </c>
      <c r="J39" s="158">
        <f>E39/1.16</f>
        <v>10700.000000000002</v>
      </c>
      <c r="K39" s="166">
        <f>J39*0.16</f>
        <v>1712.0000000000002</v>
      </c>
      <c r="L39" s="167"/>
      <c r="M39" s="49"/>
    </row>
    <row r="40" spans="1:13" ht="15" customHeight="1">
      <c r="A40" s="161" t="s">
        <v>141</v>
      </c>
      <c r="B40" s="180" t="s">
        <v>20</v>
      </c>
      <c r="C40" s="181">
        <v>605.36</v>
      </c>
      <c r="D40" s="161" t="s">
        <v>478</v>
      </c>
      <c r="E40" s="212"/>
      <c r="F40" s="165"/>
      <c r="G40" s="156"/>
      <c r="H40" s="157"/>
      <c r="I40" s="156">
        <v>600684</v>
      </c>
      <c r="J40" s="158"/>
      <c r="K40" s="166"/>
      <c r="L40" s="167"/>
      <c r="M40" s="49"/>
    </row>
    <row r="41" spans="1:13" ht="15" customHeight="1">
      <c r="A41" s="161" t="s">
        <v>141</v>
      </c>
      <c r="B41" s="180" t="s">
        <v>19</v>
      </c>
      <c r="C41" s="181">
        <v>605.36</v>
      </c>
      <c r="D41" s="161" t="s">
        <v>478</v>
      </c>
      <c r="E41" s="212"/>
      <c r="F41" s="165"/>
      <c r="G41" s="156"/>
      <c r="H41" s="157"/>
      <c r="I41" s="156">
        <v>600684</v>
      </c>
      <c r="J41" s="158"/>
      <c r="K41" s="166"/>
      <c r="L41" s="167"/>
      <c r="M41" s="49"/>
    </row>
    <row r="42" spans="1:13" ht="15" customHeight="1">
      <c r="A42" s="161" t="s">
        <v>141</v>
      </c>
      <c r="B42" s="180" t="s">
        <v>21</v>
      </c>
      <c r="C42" s="181">
        <v>605.36</v>
      </c>
      <c r="D42" s="161" t="s">
        <v>478</v>
      </c>
      <c r="E42" s="212"/>
      <c r="F42" s="165"/>
      <c r="G42" s="156"/>
      <c r="H42" s="157"/>
      <c r="I42" s="156">
        <v>600684</v>
      </c>
      <c r="J42" s="158"/>
      <c r="K42" s="166"/>
      <c r="L42" s="167"/>
      <c r="M42" s="49"/>
    </row>
    <row r="43" spans="1:13" ht="15" customHeight="1">
      <c r="A43" s="161" t="s">
        <v>141</v>
      </c>
      <c r="B43" s="180" t="s">
        <v>238</v>
      </c>
      <c r="C43" s="182">
        <v>10781.04</v>
      </c>
      <c r="D43" s="161" t="s">
        <v>478</v>
      </c>
      <c r="E43" s="212"/>
      <c r="F43" s="165"/>
      <c r="G43" s="156"/>
      <c r="H43" s="157"/>
      <c r="I43" s="156">
        <v>600684</v>
      </c>
      <c r="J43" s="158"/>
      <c r="K43" s="166"/>
      <c r="L43" s="167"/>
      <c r="M43" s="49"/>
    </row>
    <row r="44" spans="1:13" ht="15" customHeight="1">
      <c r="A44" s="161" t="s">
        <v>141</v>
      </c>
      <c r="B44" s="181" t="s">
        <v>208</v>
      </c>
      <c r="C44" s="182">
        <v>10781.04</v>
      </c>
      <c r="D44" s="161" t="s">
        <v>478</v>
      </c>
      <c r="E44" s="212"/>
      <c r="F44" s="165"/>
      <c r="G44" s="156"/>
      <c r="H44" s="157"/>
      <c r="I44" s="156">
        <v>600684</v>
      </c>
      <c r="J44" s="158"/>
      <c r="K44" s="166"/>
      <c r="L44" s="167"/>
      <c r="M44" s="49"/>
    </row>
    <row r="45" spans="1:13" ht="15" customHeight="1">
      <c r="A45" s="161" t="s">
        <v>141</v>
      </c>
      <c r="B45" s="180" t="s">
        <v>37</v>
      </c>
      <c r="C45" s="182">
        <v>12954.88</v>
      </c>
      <c r="D45" s="161" t="s">
        <v>478</v>
      </c>
      <c r="E45" s="212"/>
      <c r="F45" s="165"/>
      <c r="G45" s="156"/>
      <c r="H45" s="157"/>
      <c r="I45" s="156">
        <v>600684</v>
      </c>
      <c r="J45" s="158"/>
      <c r="K45" s="166"/>
      <c r="L45" s="167"/>
      <c r="M45" s="49"/>
    </row>
    <row r="46" spans="1:13" ht="15" customHeight="1">
      <c r="A46" s="161" t="s">
        <v>141</v>
      </c>
      <c r="B46" s="180" t="s">
        <v>21</v>
      </c>
      <c r="C46" s="182">
        <v>18160.68</v>
      </c>
      <c r="D46" s="161" t="s">
        <v>478</v>
      </c>
      <c r="E46" s="212"/>
      <c r="F46" s="165"/>
      <c r="G46" s="156"/>
      <c r="H46" s="157"/>
      <c r="I46" s="156">
        <v>600684</v>
      </c>
      <c r="J46" s="158"/>
      <c r="K46" s="166"/>
      <c r="L46" s="167"/>
      <c r="M46" s="49"/>
    </row>
    <row r="47" spans="1:13" ht="15" customHeight="1">
      <c r="A47" s="161" t="s">
        <v>141</v>
      </c>
      <c r="B47" s="180" t="s">
        <v>19</v>
      </c>
      <c r="C47" s="182">
        <v>18160.68</v>
      </c>
      <c r="D47" s="161" t="s">
        <v>478</v>
      </c>
      <c r="E47" s="212"/>
      <c r="F47" s="165"/>
      <c r="G47" s="156"/>
      <c r="H47" s="157"/>
      <c r="I47" s="156">
        <v>600684</v>
      </c>
      <c r="J47" s="158"/>
      <c r="K47" s="166"/>
      <c r="L47" s="167"/>
      <c r="M47" s="49"/>
    </row>
    <row r="48" spans="1:13" ht="15" customHeight="1">
      <c r="A48" s="161" t="s">
        <v>141</v>
      </c>
      <c r="B48" s="180" t="s">
        <v>20</v>
      </c>
      <c r="C48" s="182">
        <v>18160.68</v>
      </c>
      <c r="D48" s="161" t="s">
        <v>478</v>
      </c>
      <c r="E48" s="212">
        <f>SUM(C40:C48)</f>
        <v>90815.079999999987</v>
      </c>
      <c r="F48" s="165"/>
      <c r="G48" s="156"/>
      <c r="H48" s="157"/>
      <c r="I48" s="156">
        <v>600684</v>
      </c>
      <c r="J48" s="158">
        <f>E48/1.16</f>
        <v>78288.862068965507</v>
      </c>
      <c r="K48" s="166">
        <f>J48*0.16</f>
        <v>12526.217931034482</v>
      </c>
      <c r="L48" s="167"/>
      <c r="M48" s="49"/>
    </row>
    <row r="49" spans="1:13" ht="15" customHeight="1" thickBot="1">
      <c r="A49" s="168" t="s">
        <v>243</v>
      </c>
      <c r="B49" s="183" t="s">
        <v>201</v>
      </c>
      <c r="C49" s="171">
        <v>41588.32</v>
      </c>
      <c r="D49" s="168" t="s">
        <v>478</v>
      </c>
      <c r="E49" s="213">
        <f>SUM(C49)</f>
        <v>41588.32</v>
      </c>
      <c r="F49" s="214">
        <f>SUM(E31:E49)</f>
        <v>144815.4</v>
      </c>
      <c r="G49" s="173"/>
      <c r="H49" s="174"/>
      <c r="I49" s="173">
        <v>600633</v>
      </c>
      <c r="J49" s="175">
        <f>E49/1.16</f>
        <v>35852</v>
      </c>
      <c r="K49" s="176">
        <f>J49*0.16</f>
        <v>5736.32</v>
      </c>
      <c r="L49" s="177"/>
      <c r="M49" s="49"/>
    </row>
    <row r="50" spans="1:13" ht="15" customHeight="1">
      <c r="A50" s="161" t="s">
        <v>141</v>
      </c>
      <c r="B50" s="180" t="s">
        <v>45</v>
      </c>
      <c r="C50" s="182">
        <v>4499.6400000000003</v>
      </c>
      <c r="D50" s="161" t="s">
        <v>477</v>
      </c>
      <c r="E50" s="212"/>
      <c r="F50" s="165"/>
      <c r="G50" s="156"/>
      <c r="H50" s="157"/>
      <c r="I50" s="156">
        <v>600684</v>
      </c>
      <c r="J50" s="158"/>
      <c r="K50" s="166"/>
      <c r="L50" s="167"/>
      <c r="M50" s="49"/>
    </row>
    <row r="51" spans="1:13" ht="15" customHeight="1">
      <c r="A51" s="161" t="s">
        <v>141</v>
      </c>
      <c r="B51" s="180" t="s">
        <v>194</v>
      </c>
      <c r="C51" s="182">
        <v>10781.04</v>
      </c>
      <c r="D51" s="161" t="s">
        <v>477</v>
      </c>
      <c r="E51" s="212">
        <f>SUM(C50:C51)</f>
        <v>15280.68</v>
      </c>
      <c r="F51" s="165"/>
      <c r="G51" s="156"/>
      <c r="H51" s="157"/>
      <c r="I51" s="156">
        <v>600684</v>
      </c>
      <c r="J51" s="158">
        <f>E51/1.16</f>
        <v>13173.000000000002</v>
      </c>
      <c r="K51" s="166">
        <f>J51*0.16</f>
        <v>2107.6800000000003</v>
      </c>
      <c r="L51" s="167"/>
      <c r="M51" s="49"/>
    </row>
    <row r="52" spans="1:13" ht="15" customHeight="1">
      <c r="A52" s="161" t="s">
        <v>134</v>
      </c>
      <c r="B52" s="180" t="s">
        <v>12</v>
      </c>
      <c r="C52" s="182">
        <v>6750.04</v>
      </c>
      <c r="D52" s="161" t="s">
        <v>477</v>
      </c>
      <c r="E52" s="212"/>
      <c r="F52" s="165"/>
      <c r="G52" s="156"/>
      <c r="H52" s="157"/>
      <c r="I52" s="156">
        <v>600644</v>
      </c>
      <c r="J52" s="158"/>
      <c r="K52" s="166"/>
      <c r="L52" s="167"/>
      <c r="M52" s="49"/>
    </row>
    <row r="53" spans="1:13" ht="15" customHeight="1">
      <c r="A53" s="161" t="s">
        <v>134</v>
      </c>
      <c r="B53" s="180" t="s">
        <v>213</v>
      </c>
      <c r="C53" s="182">
        <v>6750.04</v>
      </c>
      <c r="D53" s="161" t="s">
        <v>477</v>
      </c>
      <c r="E53" s="212"/>
      <c r="F53" s="165"/>
      <c r="G53" s="156"/>
      <c r="H53" s="157"/>
      <c r="I53" s="156">
        <v>600644</v>
      </c>
      <c r="J53" s="158"/>
      <c r="K53" s="166"/>
      <c r="L53" s="167"/>
      <c r="M53" s="49"/>
    </row>
    <row r="54" spans="1:13" ht="15" customHeight="1">
      <c r="A54" s="161" t="s">
        <v>134</v>
      </c>
      <c r="B54" s="180" t="s">
        <v>237</v>
      </c>
      <c r="C54" s="182">
        <v>6750.04</v>
      </c>
      <c r="D54" s="161" t="s">
        <v>477</v>
      </c>
      <c r="E54" s="212"/>
      <c r="F54" s="165"/>
      <c r="G54" s="156"/>
      <c r="H54" s="157"/>
      <c r="I54" s="156">
        <v>600644</v>
      </c>
      <c r="J54" s="158"/>
      <c r="K54" s="166"/>
      <c r="L54" s="167"/>
      <c r="M54" s="49"/>
    </row>
    <row r="55" spans="1:13" ht="15" customHeight="1">
      <c r="A55" s="161" t="s">
        <v>134</v>
      </c>
      <c r="B55" s="180" t="s">
        <v>1</v>
      </c>
      <c r="C55" s="182">
        <v>6750.04</v>
      </c>
      <c r="D55" s="161" t="s">
        <v>477</v>
      </c>
      <c r="E55" s="212"/>
      <c r="F55" s="165"/>
      <c r="G55" s="156"/>
      <c r="H55" s="157"/>
      <c r="I55" s="156">
        <v>600644</v>
      </c>
      <c r="J55" s="158"/>
      <c r="K55" s="166"/>
      <c r="L55" s="167"/>
      <c r="M55" s="49"/>
    </row>
    <row r="56" spans="1:13" ht="15" customHeight="1">
      <c r="A56" s="161" t="s">
        <v>134</v>
      </c>
      <c r="B56" s="180" t="s">
        <v>23</v>
      </c>
      <c r="C56" s="182">
        <v>6750.04</v>
      </c>
      <c r="D56" s="161" t="s">
        <v>477</v>
      </c>
      <c r="E56" s="212"/>
      <c r="F56" s="165"/>
      <c r="G56" s="156"/>
      <c r="H56" s="157"/>
      <c r="I56" s="156">
        <v>600644</v>
      </c>
      <c r="J56" s="158"/>
      <c r="K56" s="166"/>
      <c r="L56" s="167"/>
      <c r="M56" s="49"/>
    </row>
    <row r="57" spans="1:13" ht="15" customHeight="1">
      <c r="A57" s="161" t="s">
        <v>134</v>
      </c>
      <c r="B57" s="180" t="s">
        <v>22</v>
      </c>
      <c r="C57" s="182">
        <v>6750.04</v>
      </c>
      <c r="D57" s="161" t="s">
        <v>477</v>
      </c>
      <c r="E57" s="212"/>
      <c r="F57" s="165"/>
      <c r="G57" s="156"/>
      <c r="H57" s="157"/>
      <c r="I57" s="156">
        <v>600644</v>
      </c>
      <c r="J57" s="158"/>
      <c r="K57" s="166"/>
      <c r="L57" s="167"/>
      <c r="M57" s="49"/>
    </row>
    <row r="58" spans="1:13" ht="15" customHeight="1">
      <c r="A58" s="161" t="s">
        <v>134</v>
      </c>
      <c r="B58" s="180" t="s">
        <v>7</v>
      </c>
      <c r="C58" s="182">
        <v>6750.04</v>
      </c>
      <c r="D58" s="161" t="s">
        <v>477</v>
      </c>
      <c r="E58" s="212">
        <f>SUM(C52:C58)</f>
        <v>47250.28</v>
      </c>
      <c r="F58" s="165"/>
      <c r="G58" s="156"/>
      <c r="H58" s="157"/>
      <c r="I58" s="156">
        <v>600644</v>
      </c>
      <c r="J58" s="158">
        <f>E58/1.16</f>
        <v>40733</v>
      </c>
      <c r="K58" s="166">
        <f>J58*0.16</f>
        <v>6517.28</v>
      </c>
      <c r="L58" s="167"/>
      <c r="M58" s="49"/>
    </row>
    <row r="59" spans="1:13" ht="15" customHeight="1">
      <c r="A59" s="161" t="s">
        <v>136</v>
      </c>
      <c r="B59" s="180" t="s">
        <v>148</v>
      </c>
      <c r="C59" s="182">
        <v>9899.44</v>
      </c>
      <c r="D59" s="161" t="s">
        <v>477</v>
      </c>
      <c r="E59" s="212">
        <f>SUM(C59)</f>
        <v>9899.44</v>
      </c>
      <c r="F59" s="165"/>
      <c r="G59" s="156"/>
      <c r="H59" s="157"/>
      <c r="I59" s="156">
        <v>600640</v>
      </c>
      <c r="J59" s="158">
        <f>E59/1.16</f>
        <v>8534.0000000000018</v>
      </c>
      <c r="K59" s="166">
        <f>J59*0.16</f>
        <v>1365.4400000000003</v>
      </c>
      <c r="L59" s="167"/>
      <c r="M59" s="49"/>
    </row>
    <row r="60" spans="1:13" ht="15" customHeight="1" thickBot="1">
      <c r="A60" s="168" t="s">
        <v>370</v>
      </c>
      <c r="B60" s="183" t="s">
        <v>193</v>
      </c>
      <c r="C60" s="171">
        <v>12349.36</v>
      </c>
      <c r="D60" s="168" t="s">
        <v>477</v>
      </c>
      <c r="E60" s="213">
        <f>SUM(C60:D60)</f>
        <v>12349.36</v>
      </c>
      <c r="F60" s="214">
        <f>SUM(E50:E60)</f>
        <v>84779.76</v>
      </c>
      <c r="G60" s="173"/>
      <c r="H60" s="174"/>
      <c r="I60" s="173">
        <v>600637</v>
      </c>
      <c r="J60" s="158">
        <f>E60/1.16</f>
        <v>10646.000000000002</v>
      </c>
      <c r="K60" s="176">
        <f>J60*0.16</f>
        <v>1703.3600000000004</v>
      </c>
      <c r="L60" s="177"/>
      <c r="M60" s="49"/>
    </row>
    <row r="61" spans="1:13" ht="15" customHeight="1">
      <c r="A61" s="161" t="s">
        <v>134</v>
      </c>
      <c r="B61" s="178" t="s">
        <v>48</v>
      </c>
      <c r="C61" s="179">
        <v>1241.2</v>
      </c>
      <c r="D61" s="161" t="s">
        <v>479</v>
      </c>
      <c r="E61" s="212"/>
      <c r="F61" s="165"/>
      <c r="G61" s="156"/>
      <c r="H61" s="157"/>
      <c r="I61" s="156">
        <v>600644</v>
      </c>
      <c r="J61" s="158"/>
      <c r="K61" s="166"/>
      <c r="L61" s="167"/>
      <c r="M61" s="49"/>
    </row>
    <row r="62" spans="1:13" ht="15" customHeight="1">
      <c r="A62" s="161" t="s">
        <v>134</v>
      </c>
      <c r="B62" s="178" t="s">
        <v>50</v>
      </c>
      <c r="C62" s="179">
        <v>1241.2</v>
      </c>
      <c r="D62" s="161" t="s">
        <v>479</v>
      </c>
      <c r="E62" s="212"/>
      <c r="F62" s="165"/>
      <c r="G62" s="156"/>
      <c r="H62" s="157"/>
      <c r="I62" s="156">
        <v>600644</v>
      </c>
      <c r="J62" s="158"/>
      <c r="K62" s="166"/>
      <c r="L62" s="167"/>
      <c r="M62" s="49"/>
    </row>
    <row r="63" spans="1:13" ht="15" customHeight="1">
      <c r="A63" s="161" t="s">
        <v>134</v>
      </c>
      <c r="B63" s="178" t="s">
        <v>51</v>
      </c>
      <c r="C63" s="179">
        <v>1241.2</v>
      </c>
      <c r="D63" s="161" t="s">
        <v>479</v>
      </c>
      <c r="E63" s="212">
        <f>SUM(C61:C63)</f>
        <v>3723.6000000000004</v>
      </c>
      <c r="F63" s="165"/>
      <c r="G63" s="156"/>
      <c r="H63" s="157"/>
      <c r="I63" s="156">
        <v>600644</v>
      </c>
      <c r="J63" s="158">
        <f>E63/1.16</f>
        <v>3210.0000000000005</v>
      </c>
      <c r="K63" s="166">
        <f>J63*0.16</f>
        <v>513.60000000000014</v>
      </c>
      <c r="L63" s="167"/>
      <c r="M63" s="49"/>
    </row>
    <row r="64" spans="1:13" ht="15" customHeight="1">
      <c r="A64" s="161" t="s">
        <v>136</v>
      </c>
      <c r="B64" s="180" t="s">
        <v>49</v>
      </c>
      <c r="C64" s="182">
        <v>9899.44</v>
      </c>
      <c r="D64" s="161" t="s">
        <v>479</v>
      </c>
      <c r="E64" s="212"/>
      <c r="F64" s="165"/>
      <c r="G64" s="156"/>
      <c r="H64" s="157"/>
      <c r="I64" s="156">
        <v>600640</v>
      </c>
      <c r="J64" s="158"/>
      <c r="K64" s="166"/>
      <c r="L64" s="167"/>
      <c r="M64" s="49"/>
    </row>
    <row r="65" spans="1:13" ht="15" customHeight="1">
      <c r="A65" s="161" t="s">
        <v>136</v>
      </c>
      <c r="B65" s="180" t="s">
        <v>211</v>
      </c>
      <c r="C65" s="182">
        <v>9899.44</v>
      </c>
      <c r="D65" s="161" t="s">
        <v>479</v>
      </c>
      <c r="E65" s="212"/>
      <c r="F65" s="165"/>
      <c r="G65" s="156"/>
      <c r="H65" s="157"/>
      <c r="I65" s="156">
        <v>600640</v>
      </c>
      <c r="J65" s="158"/>
      <c r="K65" s="166"/>
      <c r="L65" s="167"/>
      <c r="M65" s="49"/>
    </row>
    <row r="66" spans="1:13" ht="15" customHeight="1">
      <c r="A66" s="161" t="s">
        <v>136</v>
      </c>
      <c r="B66" s="180" t="s">
        <v>31</v>
      </c>
      <c r="C66" s="182">
        <v>9899.44</v>
      </c>
      <c r="D66" s="161" t="s">
        <v>479</v>
      </c>
      <c r="E66" s="212"/>
      <c r="F66" s="165"/>
      <c r="G66" s="156"/>
      <c r="H66" s="157"/>
      <c r="I66" s="156">
        <v>600640</v>
      </c>
      <c r="J66" s="158"/>
      <c r="K66" s="166"/>
      <c r="L66" s="167"/>
      <c r="M66" s="49"/>
    </row>
    <row r="67" spans="1:13" ht="15" customHeight="1">
      <c r="A67" s="161" t="s">
        <v>136</v>
      </c>
      <c r="B67" s="180" t="s">
        <v>32</v>
      </c>
      <c r="C67" s="182">
        <v>9899.44</v>
      </c>
      <c r="D67" s="161" t="s">
        <v>479</v>
      </c>
      <c r="E67" s="212"/>
      <c r="F67" s="165"/>
      <c r="G67" s="156"/>
      <c r="H67" s="157"/>
      <c r="I67" s="156">
        <v>600640</v>
      </c>
      <c r="J67" s="158"/>
      <c r="K67" s="166"/>
      <c r="L67" s="167"/>
      <c r="M67" s="49"/>
    </row>
    <row r="68" spans="1:13" ht="15" customHeight="1">
      <c r="A68" s="161" t="s">
        <v>136</v>
      </c>
      <c r="B68" s="180" t="s">
        <v>33</v>
      </c>
      <c r="C68" s="182">
        <v>9899.44</v>
      </c>
      <c r="D68" s="161" t="s">
        <v>479</v>
      </c>
      <c r="E68" s="212"/>
      <c r="F68" s="165"/>
      <c r="G68" s="156"/>
      <c r="H68" s="157"/>
      <c r="I68" s="156">
        <v>600640</v>
      </c>
      <c r="J68" s="158"/>
      <c r="K68" s="166"/>
      <c r="L68" s="167"/>
      <c r="M68" s="49"/>
    </row>
    <row r="69" spans="1:13" ht="15" customHeight="1">
      <c r="A69" s="161" t="s">
        <v>136</v>
      </c>
      <c r="B69" s="180" t="s">
        <v>181</v>
      </c>
      <c r="C69" s="182">
        <v>17024.16</v>
      </c>
      <c r="D69" s="161" t="s">
        <v>479</v>
      </c>
      <c r="E69" s="212"/>
      <c r="F69" s="165"/>
      <c r="G69" s="156"/>
      <c r="H69" s="157"/>
      <c r="I69" s="156">
        <v>600640</v>
      </c>
      <c r="J69" s="158"/>
      <c r="K69" s="166"/>
      <c r="L69" s="167"/>
      <c r="M69" s="49"/>
    </row>
    <row r="70" spans="1:13" ht="15" customHeight="1">
      <c r="A70" s="161" t="s">
        <v>136</v>
      </c>
      <c r="B70" s="180" t="s">
        <v>192</v>
      </c>
      <c r="C70" s="182">
        <v>17024.16</v>
      </c>
      <c r="D70" s="161" t="s">
        <v>479</v>
      </c>
      <c r="E70" s="212">
        <f>SUM(C64:C70)</f>
        <v>83545.52</v>
      </c>
      <c r="F70" s="165"/>
      <c r="G70" s="156"/>
      <c r="H70" s="157"/>
      <c r="I70" s="156">
        <v>600640</v>
      </c>
      <c r="J70" s="158">
        <f>E70/1.16</f>
        <v>72022.000000000015</v>
      </c>
      <c r="K70" s="166">
        <f>J70*0.16</f>
        <v>11523.520000000002</v>
      </c>
      <c r="L70" s="167"/>
      <c r="M70" s="49"/>
    </row>
    <row r="71" spans="1:13" ht="15" customHeight="1">
      <c r="A71" s="161" t="s">
        <v>141</v>
      </c>
      <c r="B71" s="180" t="s">
        <v>53</v>
      </c>
      <c r="C71" s="182">
        <v>4499.6400000000003</v>
      </c>
      <c r="D71" s="161" t="s">
        <v>479</v>
      </c>
      <c r="E71" s="212"/>
      <c r="F71" s="165"/>
      <c r="G71" s="156"/>
      <c r="H71" s="157"/>
      <c r="I71" s="156">
        <v>600684</v>
      </c>
      <c r="J71" s="158"/>
      <c r="K71" s="166"/>
      <c r="L71" s="167"/>
      <c r="M71" s="49"/>
    </row>
    <row r="72" spans="1:13" ht="15" customHeight="1">
      <c r="A72" s="161" t="s">
        <v>141</v>
      </c>
      <c r="B72" s="180" t="s">
        <v>54</v>
      </c>
      <c r="C72" s="182">
        <v>10161.6</v>
      </c>
      <c r="D72" s="161" t="s">
        <v>479</v>
      </c>
      <c r="E72" s="212"/>
      <c r="F72" s="165"/>
      <c r="G72" s="156"/>
      <c r="H72" s="157"/>
      <c r="I72" s="156">
        <v>600684</v>
      </c>
      <c r="J72" s="158"/>
      <c r="K72" s="166"/>
      <c r="L72" s="167"/>
      <c r="M72" s="49"/>
    </row>
    <row r="73" spans="1:13" ht="15" customHeight="1">
      <c r="A73" s="161" t="s">
        <v>141</v>
      </c>
      <c r="B73" s="180" t="s">
        <v>122</v>
      </c>
      <c r="C73" s="182">
        <v>10781.04</v>
      </c>
      <c r="D73" s="161" t="s">
        <v>479</v>
      </c>
      <c r="E73" s="212"/>
      <c r="F73" s="165"/>
      <c r="G73" s="156"/>
      <c r="H73" s="157"/>
      <c r="I73" s="156">
        <v>600684</v>
      </c>
      <c r="J73" s="158"/>
      <c r="K73" s="166"/>
      <c r="L73" s="167"/>
      <c r="M73" s="49"/>
    </row>
    <row r="74" spans="1:13" ht="15" customHeight="1">
      <c r="A74" s="161" t="s">
        <v>141</v>
      </c>
      <c r="B74" s="180" t="s">
        <v>207</v>
      </c>
      <c r="C74" s="182">
        <v>10781.04</v>
      </c>
      <c r="D74" s="161" t="s">
        <v>479</v>
      </c>
      <c r="E74" s="212"/>
      <c r="F74" s="165"/>
      <c r="G74" s="156"/>
      <c r="H74" s="157"/>
      <c r="I74" s="156">
        <v>600684</v>
      </c>
      <c r="J74" s="158"/>
      <c r="K74" s="166"/>
      <c r="L74" s="167"/>
      <c r="M74" s="49"/>
    </row>
    <row r="75" spans="1:13" ht="15" customHeight="1">
      <c r="A75" s="161" t="s">
        <v>141</v>
      </c>
      <c r="B75" s="180" t="s">
        <v>17</v>
      </c>
      <c r="C75" s="182">
        <v>10781.04</v>
      </c>
      <c r="D75" s="161" t="s">
        <v>479</v>
      </c>
      <c r="E75" s="212"/>
      <c r="F75" s="165"/>
      <c r="G75" s="156"/>
      <c r="H75" s="157"/>
      <c r="I75" s="156">
        <v>600684</v>
      </c>
      <c r="J75" s="158"/>
      <c r="K75" s="166"/>
      <c r="L75" s="167"/>
      <c r="M75" s="49"/>
    </row>
    <row r="76" spans="1:13" ht="15" customHeight="1">
      <c r="A76" s="161" t="s">
        <v>141</v>
      </c>
      <c r="B76" s="180" t="s">
        <v>198</v>
      </c>
      <c r="C76" s="182">
        <v>14661.24</v>
      </c>
      <c r="D76" s="161" t="s">
        <v>479</v>
      </c>
      <c r="E76" s="212"/>
      <c r="F76" s="165"/>
      <c r="G76" s="156"/>
      <c r="H76" s="157"/>
      <c r="I76" s="156">
        <v>600684</v>
      </c>
      <c r="J76" s="158"/>
      <c r="K76" s="166"/>
      <c r="L76" s="167"/>
      <c r="M76" s="49"/>
    </row>
    <row r="77" spans="1:13" ht="15" customHeight="1">
      <c r="A77" s="161" t="s">
        <v>141</v>
      </c>
      <c r="B77" s="180" t="s">
        <v>230</v>
      </c>
      <c r="C77" s="182">
        <v>15280.68</v>
      </c>
      <c r="D77" s="161" t="s">
        <v>479</v>
      </c>
      <c r="E77" s="212">
        <f>SUM(C71:C77)</f>
        <v>76946.28</v>
      </c>
      <c r="F77" s="165"/>
      <c r="G77" s="156"/>
      <c r="H77" s="157"/>
      <c r="I77" s="156">
        <v>600684</v>
      </c>
      <c r="J77" s="158">
        <f>E77/1.16</f>
        <v>66333</v>
      </c>
      <c r="K77" s="166">
        <f>J77*0.16</f>
        <v>10613.28</v>
      </c>
      <c r="L77" s="167"/>
      <c r="M77" s="49"/>
    </row>
    <row r="78" spans="1:13" ht="15" customHeight="1">
      <c r="A78" s="161" t="s">
        <v>386</v>
      </c>
      <c r="B78" s="180" t="s">
        <v>155</v>
      </c>
      <c r="C78" s="182">
        <v>18931.2</v>
      </c>
      <c r="D78" s="161" t="s">
        <v>479</v>
      </c>
      <c r="E78" s="212">
        <f>SUM(C78)</f>
        <v>18931.2</v>
      </c>
      <c r="F78" s="165"/>
      <c r="G78" s="156"/>
      <c r="H78" s="157"/>
      <c r="I78" s="156">
        <v>600636</v>
      </c>
      <c r="J78" s="158">
        <f>E78/1.16</f>
        <v>16320.000000000002</v>
      </c>
      <c r="K78" s="166">
        <f>J78*0.16</f>
        <v>2611.2000000000003</v>
      </c>
      <c r="L78" s="167"/>
      <c r="M78" s="49"/>
    </row>
    <row r="79" spans="1:13" ht="15" customHeight="1">
      <c r="A79" s="161" t="s">
        <v>298</v>
      </c>
      <c r="B79" s="180" t="s">
        <v>6</v>
      </c>
      <c r="C79" s="182">
        <v>19565.72</v>
      </c>
      <c r="D79" s="161" t="s">
        <v>479</v>
      </c>
      <c r="E79" s="212"/>
      <c r="F79" s="165"/>
      <c r="G79" s="156"/>
      <c r="H79" s="157"/>
      <c r="I79" s="156">
        <v>600638</v>
      </c>
      <c r="J79" s="158"/>
      <c r="K79" s="166"/>
      <c r="L79" s="167"/>
      <c r="M79" s="49"/>
    </row>
    <row r="80" spans="1:13" ht="15" customHeight="1" thickBot="1">
      <c r="A80" s="168" t="s">
        <v>298</v>
      </c>
      <c r="B80" s="183" t="s">
        <v>52</v>
      </c>
      <c r="C80" s="171">
        <v>20122.52</v>
      </c>
      <c r="D80" s="168" t="s">
        <v>479</v>
      </c>
      <c r="E80" s="213">
        <f>SUM(C79:C80)</f>
        <v>39688.240000000005</v>
      </c>
      <c r="F80" s="214">
        <f>SUM(E61:E80)</f>
        <v>222834.84000000003</v>
      </c>
      <c r="G80" s="173"/>
      <c r="H80" s="174"/>
      <c r="I80" s="173">
        <v>600638</v>
      </c>
      <c r="J80" s="175">
        <f>E80/1.16</f>
        <v>34214.000000000007</v>
      </c>
      <c r="K80" s="176">
        <f>J80*0.16</f>
        <v>5474.2400000000016</v>
      </c>
      <c r="L80" s="177"/>
      <c r="M80" s="49"/>
    </row>
    <row r="81" spans="1:13" ht="15" customHeight="1">
      <c r="A81" s="161" t="s">
        <v>134</v>
      </c>
      <c r="B81" s="180" t="s">
        <v>202</v>
      </c>
      <c r="C81" s="182">
        <v>6750.04</v>
      </c>
      <c r="D81" s="161" t="s">
        <v>480</v>
      </c>
      <c r="E81" s="212"/>
      <c r="F81" s="165"/>
      <c r="G81" s="156"/>
      <c r="H81" s="157"/>
      <c r="I81" s="156">
        <v>600644</v>
      </c>
      <c r="J81" s="158"/>
      <c r="K81" s="166"/>
      <c r="L81" s="167"/>
      <c r="M81" s="49"/>
    </row>
    <row r="82" spans="1:13" ht="15" customHeight="1">
      <c r="A82" s="161" t="s">
        <v>134</v>
      </c>
      <c r="B82" s="180" t="s">
        <v>0</v>
      </c>
      <c r="C82" s="182">
        <v>6750.04</v>
      </c>
      <c r="D82" s="161" t="s">
        <v>480</v>
      </c>
      <c r="E82" s="212"/>
      <c r="F82" s="165"/>
      <c r="G82" s="156"/>
      <c r="H82" s="157"/>
      <c r="I82" s="156">
        <v>600644</v>
      </c>
      <c r="J82" s="158"/>
      <c r="K82" s="166"/>
      <c r="L82" s="167"/>
      <c r="M82" s="49"/>
    </row>
    <row r="83" spans="1:13" ht="15" customHeight="1">
      <c r="A83" s="161" t="s">
        <v>134</v>
      </c>
      <c r="B83" s="180" t="s">
        <v>13</v>
      </c>
      <c r="C83" s="182">
        <v>6750.04</v>
      </c>
      <c r="D83" s="161" t="s">
        <v>480</v>
      </c>
      <c r="E83" s="212"/>
      <c r="F83" s="165"/>
      <c r="G83" s="156"/>
      <c r="H83" s="157"/>
      <c r="I83" s="156">
        <v>600644</v>
      </c>
      <c r="J83" s="158"/>
      <c r="K83" s="166"/>
      <c r="L83" s="167"/>
      <c r="M83" s="49"/>
    </row>
    <row r="84" spans="1:13" ht="15" customHeight="1">
      <c r="A84" s="161" t="s">
        <v>134</v>
      </c>
      <c r="B84" s="180" t="s">
        <v>199</v>
      </c>
      <c r="C84" s="182">
        <v>6750.04</v>
      </c>
      <c r="D84" s="161" t="s">
        <v>480</v>
      </c>
      <c r="E84" s="212"/>
      <c r="F84" s="165"/>
      <c r="G84" s="156"/>
      <c r="H84" s="157"/>
      <c r="I84" s="156">
        <v>600644</v>
      </c>
      <c r="J84" s="158"/>
      <c r="K84" s="166"/>
      <c r="L84" s="167"/>
      <c r="M84" s="49"/>
    </row>
    <row r="85" spans="1:13" ht="15" customHeight="1">
      <c r="A85" s="161" t="s">
        <v>134</v>
      </c>
      <c r="B85" s="180" t="s">
        <v>231</v>
      </c>
      <c r="C85" s="182">
        <v>6750.04</v>
      </c>
      <c r="D85" s="161" t="s">
        <v>480</v>
      </c>
      <c r="E85" s="212"/>
      <c r="F85" s="165"/>
      <c r="G85" s="156"/>
      <c r="H85" s="157"/>
      <c r="I85" s="156">
        <v>600644</v>
      </c>
      <c r="J85" s="158"/>
      <c r="K85" s="166"/>
      <c r="L85" s="167"/>
      <c r="M85" s="49"/>
    </row>
    <row r="86" spans="1:13" ht="15" customHeight="1">
      <c r="A86" s="161" t="s">
        <v>134</v>
      </c>
      <c r="B86" s="180" t="s">
        <v>234</v>
      </c>
      <c r="C86" s="182">
        <v>6750.04</v>
      </c>
      <c r="D86" s="161" t="s">
        <v>480</v>
      </c>
      <c r="E86" s="212"/>
      <c r="F86" s="165"/>
      <c r="G86" s="156"/>
      <c r="H86" s="157"/>
      <c r="I86" s="156">
        <v>600644</v>
      </c>
      <c r="J86" s="158"/>
      <c r="K86" s="166"/>
      <c r="L86" s="167"/>
      <c r="M86" s="49"/>
    </row>
    <row r="87" spans="1:13" ht="15" customHeight="1">
      <c r="A87" s="161" t="s">
        <v>134</v>
      </c>
      <c r="B87" s="180" t="s">
        <v>232</v>
      </c>
      <c r="C87" s="182">
        <v>6750.04</v>
      </c>
      <c r="D87" s="161" t="s">
        <v>480</v>
      </c>
      <c r="E87" s="212"/>
      <c r="F87" s="165"/>
      <c r="G87" s="156"/>
      <c r="H87" s="157"/>
      <c r="I87" s="156">
        <v>600644</v>
      </c>
      <c r="J87" s="158"/>
      <c r="K87" s="166"/>
      <c r="L87" s="167"/>
      <c r="M87" s="49"/>
    </row>
    <row r="88" spans="1:13" ht="15" customHeight="1">
      <c r="A88" s="161" t="s">
        <v>134</v>
      </c>
      <c r="B88" s="180" t="s">
        <v>24</v>
      </c>
      <c r="C88" s="182">
        <v>6750.04</v>
      </c>
      <c r="D88" s="161" t="s">
        <v>480</v>
      </c>
      <c r="E88" s="212"/>
      <c r="F88" s="165"/>
      <c r="G88" s="156"/>
      <c r="H88" s="157"/>
      <c r="I88" s="156">
        <v>600644</v>
      </c>
      <c r="J88" s="158"/>
      <c r="K88" s="166"/>
      <c r="L88" s="167"/>
      <c r="M88" s="49"/>
    </row>
    <row r="89" spans="1:13" ht="15" customHeight="1">
      <c r="A89" s="161" t="s">
        <v>134</v>
      </c>
      <c r="B89" s="180" t="s">
        <v>206</v>
      </c>
      <c r="C89" s="182">
        <v>6750.04</v>
      </c>
      <c r="D89" s="161" t="s">
        <v>480</v>
      </c>
      <c r="E89" s="212">
        <f>SUM(C81:C89)</f>
        <v>60750.36</v>
      </c>
      <c r="F89" s="165"/>
      <c r="G89" s="156"/>
      <c r="H89" s="157"/>
      <c r="I89" s="156">
        <v>600644</v>
      </c>
      <c r="J89" s="158">
        <f>E89/1.16</f>
        <v>52371.000000000007</v>
      </c>
      <c r="K89" s="166">
        <f>J89*0.16</f>
        <v>8379.36</v>
      </c>
      <c r="L89" s="167"/>
      <c r="M89" s="49"/>
    </row>
    <row r="90" spans="1:13" ht="15" customHeight="1">
      <c r="A90" s="161" t="s">
        <v>141</v>
      </c>
      <c r="B90" s="181" t="s">
        <v>203</v>
      </c>
      <c r="C90" s="182">
        <v>10781.04</v>
      </c>
      <c r="D90" s="161" t="s">
        <v>480</v>
      </c>
      <c r="E90" s="212"/>
      <c r="F90" s="165"/>
      <c r="G90" s="156"/>
      <c r="H90" s="157"/>
      <c r="I90" s="156">
        <v>600684</v>
      </c>
      <c r="J90" s="158"/>
      <c r="K90" s="166"/>
      <c r="L90" s="167"/>
      <c r="M90" s="49"/>
    </row>
    <row r="91" spans="1:13" ht="15" customHeight="1">
      <c r="A91" s="161" t="s">
        <v>141</v>
      </c>
      <c r="B91" s="180" t="s">
        <v>210</v>
      </c>
      <c r="C91" s="182">
        <v>12979.24</v>
      </c>
      <c r="D91" s="161" t="s">
        <v>480</v>
      </c>
      <c r="E91" s="212">
        <f>SUM(C90:C91)</f>
        <v>23760.28</v>
      </c>
      <c r="F91" s="165"/>
      <c r="G91" s="156"/>
      <c r="H91" s="157"/>
      <c r="I91" s="156">
        <v>600684</v>
      </c>
      <c r="J91" s="158">
        <f>E91/1.16</f>
        <v>20483</v>
      </c>
      <c r="K91" s="166">
        <f>J91*0.16</f>
        <v>3277.28</v>
      </c>
      <c r="L91" s="167"/>
      <c r="M91" s="49"/>
    </row>
    <row r="92" spans="1:13" ht="15" customHeight="1">
      <c r="A92" s="161" t="s">
        <v>136</v>
      </c>
      <c r="B92" s="180" t="s">
        <v>241</v>
      </c>
      <c r="C92" s="182">
        <v>9899.44</v>
      </c>
      <c r="D92" s="161" t="s">
        <v>480</v>
      </c>
      <c r="E92" s="212"/>
      <c r="F92" s="165"/>
      <c r="G92" s="156"/>
      <c r="H92" s="157"/>
      <c r="I92" s="156">
        <v>600640</v>
      </c>
      <c r="J92" s="158"/>
      <c r="K92" s="166"/>
      <c r="L92" s="167"/>
      <c r="M92" s="49"/>
    </row>
    <row r="93" spans="1:13" ht="15" customHeight="1">
      <c r="A93" s="161" t="s">
        <v>136</v>
      </c>
      <c r="B93" s="180" t="s">
        <v>209</v>
      </c>
      <c r="C93" s="182">
        <v>14399.08</v>
      </c>
      <c r="D93" s="161" t="s">
        <v>480</v>
      </c>
      <c r="E93" s="212"/>
      <c r="F93" s="165"/>
      <c r="G93" s="156"/>
      <c r="H93" s="157"/>
      <c r="I93" s="156">
        <v>600640</v>
      </c>
      <c r="J93" s="158"/>
      <c r="K93" s="166"/>
      <c r="L93" s="167"/>
      <c r="M93" s="49"/>
    </row>
    <row r="94" spans="1:13" ht="15" customHeight="1">
      <c r="A94" s="161" t="s">
        <v>136</v>
      </c>
      <c r="B94" s="180" t="s">
        <v>34</v>
      </c>
      <c r="C94" s="182">
        <v>14399.08</v>
      </c>
      <c r="D94" s="161" t="s">
        <v>480</v>
      </c>
      <c r="E94" s="212"/>
      <c r="F94" s="165"/>
      <c r="G94" s="156"/>
      <c r="H94" s="157"/>
      <c r="I94" s="156">
        <v>600640</v>
      </c>
      <c r="J94" s="158"/>
      <c r="K94" s="166"/>
      <c r="L94" s="167"/>
      <c r="M94" s="49"/>
    </row>
    <row r="95" spans="1:13" ht="15" customHeight="1">
      <c r="A95" s="161" t="s">
        <v>136</v>
      </c>
      <c r="B95" s="184" t="s">
        <v>14</v>
      </c>
      <c r="C95" s="185">
        <v>14399.08</v>
      </c>
      <c r="D95" s="161" t="s">
        <v>480</v>
      </c>
      <c r="E95" s="212">
        <f>SUM(C92:C95)</f>
        <v>53096.68</v>
      </c>
      <c r="F95" s="165"/>
      <c r="G95" s="156"/>
      <c r="H95" s="157"/>
      <c r="I95" s="156">
        <v>600640</v>
      </c>
      <c r="J95" s="158">
        <f>E95/1.16</f>
        <v>45773</v>
      </c>
      <c r="K95" s="166">
        <f>J95*0.16</f>
        <v>7323.68</v>
      </c>
      <c r="L95" s="167"/>
      <c r="M95" s="49"/>
    </row>
    <row r="96" spans="1:13" ht="15" customHeight="1" thickBot="1">
      <c r="A96" s="168" t="s">
        <v>390</v>
      </c>
      <c r="B96" s="183" t="s">
        <v>121</v>
      </c>
      <c r="C96" s="171">
        <v>22500.52</v>
      </c>
      <c r="D96" s="168" t="s">
        <v>480</v>
      </c>
      <c r="E96" s="213">
        <f>SUM(C96)</f>
        <v>22500.52</v>
      </c>
      <c r="F96" s="214">
        <f>SUM(E81:E96)</f>
        <v>160107.84</v>
      </c>
      <c r="G96" s="173"/>
      <c r="H96" s="174"/>
      <c r="I96" s="173">
        <v>600623</v>
      </c>
      <c r="J96" s="175">
        <f>E96/1.16</f>
        <v>19397</v>
      </c>
      <c r="K96" s="176">
        <f>J96*0.16</f>
        <v>3103.52</v>
      </c>
      <c r="L96" s="177"/>
      <c r="M96" s="49"/>
    </row>
    <row r="97" spans="1:13" ht="15" customHeight="1">
      <c r="A97" s="161" t="s">
        <v>136</v>
      </c>
      <c r="B97" s="178" t="s">
        <v>55</v>
      </c>
      <c r="C97" s="179">
        <v>1241.2</v>
      </c>
      <c r="D97" s="161" t="s">
        <v>547</v>
      </c>
      <c r="E97" s="212"/>
      <c r="F97" s="165"/>
      <c r="G97" s="156"/>
      <c r="H97" s="157"/>
      <c r="I97" s="156">
        <v>600640</v>
      </c>
      <c r="J97" s="158"/>
      <c r="K97" s="166"/>
      <c r="L97" s="167"/>
      <c r="M97" s="49"/>
    </row>
    <row r="98" spans="1:13" ht="15" customHeight="1">
      <c r="A98" s="161" t="s">
        <v>136</v>
      </c>
      <c r="B98" s="178" t="s">
        <v>56</v>
      </c>
      <c r="C98" s="179">
        <v>1241.2</v>
      </c>
      <c r="D98" s="161" t="s">
        <v>547</v>
      </c>
      <c r="E98" s="212"/>
      <c r="F98" s="165"/>
      <c r="G98" s="156"/>
      <c r="H98" s="157"/>
      <c r="I98" s="156">
        <v>600640</v>
      </c>
      <c r="J98" s="158"/>
      <c r="K98" s="166"/>
      <c r="L98" s="167"/>
      <c r="M98" s="49"/>
    </row>
    <row r="99" spans="1:13" ht="15" customHeight="1">
      <c r="A99" s="161" t="s">
        <v>136</v>
      </c>
      <c r="B99" s="178" t="s">
        <v>57</v>
      </c>
      <c r="C99" s="179">
        <v>1241.2</v>
      </c>
      <c r="D99" s="161" t="s">
        <v>547</v>
      </c>
      <c r="E99" s="212"/>
      <c r="F99" s="165"/>
      <c r="G99" s="156"/>
      <c r="H99" s="157"/>
      <c r="I99" s="156">
        <v>600640</v>
      </c>
      <c r="J99" s="158"/>
      <c r="K99" s="166"/>
      <c r="L99" s="167"/>
      <c r="M99" s="49"/>
    </row>
    <row r="100" spans="1:13" ht="15" customHeight="1">
      <c r="A100" s="161" t="s">
        <v>136</v>
      </c>
      <c r="B100" s="178" t="s">
        <v>61</v>
      </c>
      <c r="C100" s="179">
        <v>1241.2</v>
      </c>
      <c r="D100" s="161" t="s">
        <v>547</v>
      </c>
      <c r="E100" s="212"/>
      <c r="F100" s="165"/>
      <c r="G100" s="156"/>
      <c r="H100" s="157"/>
      <c r="I100" s="156">
        <v>600640</v>
      </c>
      <c r="J100" s="158"/>
      <c r="K100" s="166"/>
      <c r="L100" s="167"/>
      <c r="M100" s="49"/>
    </row>
    <row r="101" spans="1:13" ht="15" customHeight="1">
      <c r="A101" s="161" t="s">
        <v>136</v>
      </c>
      <c r="B101" s="178" t="s">
        <v>62</v>
      </c>
      <c r="C101" s="179">
        <v>1241.2</v>
      </c>
      <c r="D101" s="161" t="s">
        <v>547</v>
      </c>
      <c r="E101" s="212"/>
      <c r="F101" s="165"/>
      <c r="G101" s="156"/>
      <c r="H101" s="157"/>
      <c r="I101" s="156">
        <v>600640</v>
      </c>
      <c r="J101" s="158"/>
      <c r="K101" s="166"/>
      <c r="L101" s="167"/>
      <c r="M101" s="49"/>
    </row>
    <row r="102" spans="1:13" ht="15" customHeight="1">
      <c r="A102" s="161" t="s">
        <v>136</v>
      </c>
      <c r="B102" s="178" t="s">
        <v>64</v>
      </c>
      <c r="C102" s="179">
        <v>1241.2</v>
      </c>
      <c r="D102" s="161" t="s">
        <v>547</v>
      </c>
      <c r="E102" s="212"/>
      <c r="F102" s="165"/>
      <c r="G102" s="156"/>
      <c r="H102" s="157"/>
      <c r="I102" s="156">
        <v>600640</v>
      </c>
      <c r="J102" s="158"/>
      <c r="K102" s="166"/>
      <c r="L102" s="167"/>
      <c r="M102" s="49"/>
    </row>
    <row r="103" spans="1:13" ht="15" customHeight="1">
      <c r="A103" s="161" t="s">
        <v>136</v>
      </c>
      <c r="B103" s="178" t="s">
        <v>66</v>
      </c>
      <c r="C103" s="179">
        <v>1241.2</v>
      </c>
      <c r="D103" s="161" t="s">
        <v>547</v>
      </c>
      <c r="E103" s="212"/>
      <c r="F103" s="165"/>
      <c r="G103" s="156"/>
      <c r="H103" s="157"/>
      <c r="I103" s="156">
        <v>600640</v>
      </c>
      <c r="J103" s="158"/>
      <c r="K103" s="166"/>
      <c r="L103" s="167"/>
      <c r="M103" s="49"/>
    </row>
    <row r="104" spans="1:13" ht="15" customHeight="1">
      <c r="A104" s="161" t="s">
        <v>136</v>
      </c>
      <c r="B104" s="178" t="s">
        <v>67</v>
      </c>
      <c r="C104" s="179">
        <v>1241.2</v>
      </c>
      <c r="D104" s="161" t="s">
        <v>547</v>
      </c>
      <c r="E104" s="212"/>
      <c r="F104" s="165"/>
      <c r="G104" s="156"/>
      <c r="H104" s="157"/>
      <c r="I104" s="156">
        <v>600640</v>
      </c>
      <c r="J104" s="158"/>
      <c r="K104" s="166"/>
      <c r="L104" s="167"/>
      <c r="M104" s="49"/>
    </row>
    <row r="105" spans="1:13" ht="15" customHeight="1">
      <c r="A105" s="161" t="s">
        <v>136</v>
      </c>
      <c r="B105" s="178" t="s">
        <v>69</v>
      </c>
      <c r="C105" s="179">
        <v>1241.2</v>
      </c>
      <c r="D105" s="161" t="s">
        <v>547</v>
      </c>
      <c r="E105" s="212"/>
      <c r="F105" s="165"/>
      <c r="G105" s="156"/>
      <c r="H105" s="157"/>
      <c r="I105" s="156">
        <v>600640</v>
      </c>
      <c r="J105" s="158"/>
      <c r="K105" s="166"/>
      <c r="L105" s="167"/>
      <c r="M105" s="49"/>
    </row>
    <row r="106" spans="1:13" ht="15" customHeight="1">
      <c r="A106" s="161" t="s">
        <v>136</v>
      </c>
      <c r="B106" s="178" t="s">
        <v>72</v>
      </c>
      <c r="C106" s="179">
        <v>1241.2</v>
      </c>
      <c r="D106" s="161" t="s">
        <v>547</v>
      </c>
      <c r="E106" s="212"/>
      <c r="F106" s="165"/>
      <c r="G106" s="156"/>
      <c r="H106" s="157"/>
      <c r="I106" s="156">
        <v>600640</v>
      </c>
      <c r="J106" s="158"/>
      <c r="K106" s="166"/>
      <c r="L106" s="167"/>
      <c r="M106" s="49"/>
    </row>
    <row r="107" spans="1:13" ht="15" customHeight="1">
      <c r="A107" s="161" t="s">
        <v>136</v>
      </c>
      <c r="B107" s="178" t="s">
        <v>73</v>
      </c>
      <c r="C107" s="179">
        <v>1241.2</v>
      </c>
      <c r="D107" s="161" t="s">
        <v>547</v>
      </c>
      <c r="E107" s="212"/>
      <c r="F107" s="165"/>
      <c r="G107" s="156"/>
      <c r="H107" s="157"/>
      <c r="I107" s="156">
        <v>600640</v>
      </c>
      <c r="J107" s="158"/>
      <c r="K107" s="166"/>
      <c r="L107" s="167"/>
      <c r="M107" s="49"/>
    </row>
    <row r="108" spans="1:13" ht="15" customHeight="1">
      <c r="A108" s="161" t="s">
        <v>136</v>
      </c>
      <c r="B108" s="178" t="s">
        <v>75</v>
      </c>
      <c r="C108" s="179">
        <v>1241.2</v>
      </c>
      <c r="D108" s="161" t="s">
        <v>547</v>
      </c>
      <c r="E108" s="212"/>
      <c r="F108" s="165"/>
      <c r="G108" s="156"/>
      <c r="H108" s="157"/>
      <c r="I108" s="156">
        <v>600640</v>
      </c>
      <c r="J108" s="158"/>
      <c r="K108" s="166"/>
      <c r="L108" s="167"/>
      <c r="M108" s="49"/>
    </row>
    <row r="109" spans="1:13" ht="15" customHeight="1">
      <c r="A109" s="161" t="s">
        <v>136</v>
      </c>
      <c r="B109" s="178" t="s">
        <v>76</v>
      </c>
      <c r="C109" s="179">
        <v>1241.2</v>
      </c>
      <c r="D109" s="161" t="s">
        <v>547</v>
      </c>
      <c r="E109" s="212"/>
      <c r="F109" s="165"/>
      <c r="G109" s="156"/>
      <c r="H109" s="157"/>
      <c r="I109" s="156">
        <v>600640</v>
      </c>
      <c r="J109" s="158"/>
      <c r="K109" s="166"/>
      <c r="L109" s="167"/>
      <c r="M109" s="49"/>
    </row>
    <row r="110" spans="1:13" ht="15" customHeight="1">
      <c r="A110" s="161" t="s">
        <v>136</v>
      </c>
      <c r="B110" s="178" t="s">
        <v>78</v>
      </c>
      <c r="C110" s="179">
        <v>1241.2</v>
      </c>
      <c r="D110" s="161" t="s">
        <v>547</v>
      </c>
      <c r="E110" s="212"/>
      <c r="F110" s="165"/>
      <c r="G110" s="156"/>
      <c r="H110" s="157"/>
      <c r="I110" s="156">
        <v>600640</v>
      </c>
      <c r="J110" s="158"/>
      <c r="K110" s="166"/>
      <c r="L110" s="167"/>
      <c r="M110" s="49"/>
    </row>
    <row r="111" spans="1:13" ht="15" customHeight="1">
      <c r="A111" s="161" t="s">
        <v>136</v>
      </c>
      <c r="B111" s="178" t="s">
        <v>79</v>
      </c>
      <c r="C111" s="179">
        <v>1241.2</v>
      </c>
      <c r="D111" s="161" t="s">
        <v>547</v>
      </c>
      <c r="E111" s="212"/>
      <c r="F111" s="165"/>
      <c r="G111" s="156"/>
      <c r="H111" s="157"/>
      <c r="I111" s="156">
        <v>600640</v>
      </c>
      <c r="J111" s="158"/>
      <c r="K111" s="166"/>
      <c r="L111" s="167"/>
      <c r="M111" s="49"/>
    </row>
    <row r="112" spans="1:13" ht="15" customHeight="1">
      <c r="A112" s="161" t="s">
        <v>136</v>
      </c>
      <c r="B112" s="178" t="s">
        <v>80</v>
      </c>
      <c r="C112" s="179">
        <v>1241.2</v>
      </c>
      <c r="D112" s="161" t="s">
        <v>547</v>
      </c>
      <c r="E112" s="212"/>
      <c r="F112" s="165"/>
      <c r="G112" s="156"/>
      <c r="H112" s="157"/>
      <c r="I112" s="156">
        <v>600640</v>
      </c>
      <c r="J112" s="158"/>
      <c r="K112" s="166"/>
      <c r="L112" s="167"/>
      <c r="M112" s="49"/>
    </row>
    <row r="113" spans="1:13" ht="15" customHeight="1">
      <c r="A113" s="161" t="s">
        <v>136</v>
      </c>
      <c r="B113" s="178" t="s">
        <v>81</v>
      </c>
      <c r="C113" s="179">
        <v>1241.2</v>
      </c>
      <c r="D113" s="161" t="s">
        <v>547</v>
      </c>
      <c r="E113" s="212"/>
      <c r="F113" s="165"/>
      <c r="G113" s="156"/>
      <c r="H113" s="157"/>
      <c r="I113" s="156">
        <v>600640</v>
      </c>
      <c r="J113" s="158"/>
      <c r="K113" s="166"/>
      <c r="L113" s="167"/>
      <c r="M113" s="49"/>
    </row>
    <row r="114" spans="1:13" ht="15" customHeight="1">
      <c r="A114" s="161" t="s">
        <v>136</v>
      </c>
      <c r="B114" s="178" t="s">
        <v>82</v>
      </c>
      <c r="C114" s="179">
        <v>1241.2</v>
      </c>
      <c r="D114" s="161" t="s">
        <v>547</v>
      </c>
      <c r="E114" s="212"/>
      <c r="F114" s="165"/>
      <c r="G114" s="156"/>
      <c r="H114" s="157"/>
      <c r="I114" s="156">
        <v>600640</v>
      </c>
      <c r="J114" s="158"/>
      <c r="K114" s="166"/>
      <c r="L114" s="167"/>
      <c r="M114" s="49"/>
    </row>
    <row r="115" spans="1:13" ht="15" customHeight="1">
      <c r="A115" s="161" t="s">
        <v>136</v>
      </c>
      <c r="B115" s="178" t="s">
        <v>83</v>
      </c>
      <c r="C115" s="179">
        <v>1241.2</v>
      </c>
      <c r="D115" s="161" t="s">
        <v>547</v>
      </c>
      <c r="E115" s="212">
        <f>SUM(C97:C115)</f>
        <v>23582.800000000007</v>
      </c>
      <c r="F115" s="165"/>
      <c r="G115" s="156"/>
      <c r="H115" s="157"/>
      <c r="I115" s="156">
        <v>600640</v>
      </c>
      <c r="J115" s="158">
        <f>E115/1.16</f>
        <v>20330.000000000007</v>
      </c>
      <c r="K115" s="166">
        <f>J115*0.16</f>
        <v>3252.8000000000011</v>
      </c>
      <c r="L115" s="167"/>
      <c r="M115" s="49"/>
    </row>
    <row r="116" spans="1:13" ht="15" customHeight="1" thickBot="1">
      <c r="A116" s="168" t="s">
        <v>298</v>
      </c>
      <c r="B116" s="186" t="s">
        <v>84</v>
      </c>
      <c r="C116" s="187">
        <v>1241.2</v>
      </c>
      <c r="D116" s="168" t="s">
        <v>547</v>
      </c>
      <c r="E116" s="213">
        <f>SUM(C116)</f>
        <v>1241.2</v>
      </c>
      <c r="F116" s="214">
        <f>SUM(E98:E116)</f>
        <v>24824.000000000007</v>
      </c>
      <c r="G116" s="173"/>
      <c r="H116" s="174"/>
      <c r="I116" s="173">
        <v>600638</v>
      </c>
      <c r="J116" s="175">
        <f>E116/1.16</f>
        <v>1070</v>
      </c>
      <c r="K116" s="176">
        <f>J116*0.16</f>
        <v>171.20000000000002</v>
      </c>
      <c r="L116" s="177"/>
      <c r="M116" s="49"/>
    </row>
    <row r="117" spans="1:13" ht="15" customHeight="1">
      <c r="A117" s="161" t="s">
        <v>136</v>
      </c>
      <c r="B117" s="178" t="s">
        <v>58</v>
      </c>
      <c r="C117" s="179">
        <v>1241.2</v>
      </c>
      <c r="D117" s="161" t="s">
        <v>487</v>
      </c>
      <c r="E117" s="212"/>
      <c r="F117" s="165"/>
      <c r="G117" s="156"/>
      <c r="H117" s="157"/>
      <c r="I117" s="156">
        <v>600640</v>
      </c>
      <c r="J117" s="158"/>
      <c r="K117" s="166"/>
      <c r="L117" s="167"/>
      <c r="M117" s="49"/>
    </row>
    <row r="118" spans="1:13" ht="15" customHeight="1">
      <c r="A118" s="161" t="s">
        <v>136</v>
      </c>
      <c r="B118" s="178" t="s">
        <v>59</v>
      </c>
      <c r="C118" s="179">
        <v>1241.2</v>
      </c>
      <c r="D118" s="161" t="s">
        <v>487</v>
      </c>
      <c r="E118" s="212"/>
      <c r="F118" s="165"/>
      <c r="G118" s="156"/>
      <c r="H118" s="157"/>
      <c r="I118" s="156">
        <v>600640</v>
      </c>
      <c r="J118" s="158"/>
      <c r="K118" s="166"/>
      <c r="L118" s="167"/>
      <c r="M118" s="49"/>
    </row>
    <row r="119" spans="1:13" ht="15" customHeight="1">
      <c r="A119" s="161" t="s">
        <v>136</v>
      </c>
      <c r="B119" s="178" t="s">
        <v>60</v>
      </c>
      <c r="C119" s="179">
        <v>1241.2</v>
      </c>
      <c r="D119" s="161" t="s">
        <v>487</v>
      </c>
      <c r="E119" s="212"/>
      <c r="F119" s="165"/>
      <c r="G119" s="156"/>
      <c r="H119" s="157"/>
      <c r="I119" s="156">
        <v>600640</v>
      </c>
      <c r="J119" s="158"/>
      <c r="K119" s="166"/>
      <c r="L119" s="167"/>
      <c r="M119" s="49"/>
    </row>
    <row r="120" spans="1:13" ht="15" customHeight="1">
      <c r="A120" s="161" t="s">
        <v>136</v>
      </c>
      <c r="B120" s="178" t="s">
        <v>63</v>
      </c>
      <c r="C120" s="179">
        <v>1241.2</v>
      </c>
      <c r="D120" s="161" t="s">
        <v>487</v>
      </c>
      <c r="E120" s="212"/>
      <c r="F120" s="165"/>
      <c r="G120" s="156"/>
      <c r="H120" s="157"/>
      <c r="I120" s="156">
        <v>600640</v>
      </c>
      <c r="J120" s="158"/>
      <c r="K120" s="166"/>
      <c r="L120" s="167"/>
      <c r="M120" s="49"/>
    </row>
    <row r="121" spans="1:13" ht="15" customHeight="1">
      <c r="A121" s="161" t="s">
        <v>136</v>
      </c>
      <c r="B121" s="178" t="s">
        <v>65</v>
      </c>
      <c r="C121" s="179">
        <v>1241.2</v>
      </c>
      <c r="D121" s="161" t="s">
        <v>487</v>
      </c>
      <c r="E121" s="212"/>
      <c r="F121" s="165"/>
      <c r="G121" s="156"/>
      <c r="H121" s="157"/>
      <c r="I121" s="156">
        <v>600640</v>
      </c>
      <c r="J121" s="158"/>
      <c r="K121" s="166"/>
      <c r="L121" s="167"/>
      <c r="M121" s="49"/>
    </row>
    <row r="122" spans="1:13" ht="15" customHeight="1">
      <c r="A122" s="161" t="s">
        <v>136</v>
      </c>
      <c r="B122" s="178" t="s">
        <v>68</v>
      </c>
      <c r="C122" s="179">
        <v>1241.2</v>
      </c>
      <c r="D122" s="161" t="s">
        <v>487</v>
      </c>
      <c r="E122" s="212"/>
      <c r="F122" s="165"/>
      <c r="G122" s="156"/>
      <c r="H122" s="157"/>
      <c r="I122" s="156">
        <v>600640</v>
      </c>
      <c r="J122" s="158"/>
      <c r="K122" s="166"/>
      <c r="L122" s="167"/>
      <c r="M122" s="49"/>
    </row>
    <row r="123" spans="1:13" ht="15" customHeight="1">
      <c r="A123" s="161" t="s">
        <v>136</v>
      </c>
      <c r="B123" s="178" t="s">
        <v>71</v>
      </c>
      <c r="C123" s="179">
        <v>1241.2</v>
      </c>
      <c r="D123" s="161" t="s">
        <v>487</v>
      </c>
      <c r="E123" s="212"/>
      <c r="F123" s="165"/>
      <c r="G123" s="156"/>
      <c r="H123" s="157"/>
      <c r="I123" s="156">
        <v>600640</v>
      </c>
      <c r="J123" s="158"/>
      <c r="K123" s="166"/>
      <c r="L123" s="167"/>
      <c r="M123" s="49"/>
    </row>
    <row r="124" spans="1:13" ht="15" customHeight="1">
      <c r="A124" s="161" t="s">
        <v>136</v>
      </c>
      <c r="B124" s="178" t="s">
        <v>74</v>
      </c>
      <c r="C124" s="179">
        <v>1241.2</v>
      </c>
      <c r="D124" s="161" t="s">
        <v>487</v>
      </c>
      <c r="E124" s="212"/>
      <c r="F124" s="165"/>
      <c r="G124" s="156"/>
      <c r="H124" s="157"/>
      <c r="I124" s="156">
        <v>600640</v>
      </c>
      <c r="J124" s="158"/>
      <c r="K124" s="166"/>
      <c r="L124" s="167"/>
      <c r="M124" s="49"/>
    </row>
    <row r="125" spans="1:13" ht="15" customHeight="1">
      <c r="A125" s="161" t="s">
        <v>136</v>
      </c>
      <c r="B125" s="178" t="s">
        <v>77</v>
      </c>
      <c r="C125" s="179">
        <v>1241.2</v>
      </c>
      <c r="D125" s="161" t="s">
        <v>487</v>
      </c>
      <c r="E125" s="212"/>
      <c r="F125" s="165"/>
      <c r="G125" s="156"/>
      <c r="H125" s="157"/>
      <c r="I125" s="156">
        <v>600640</v>
      </c>
      <c r="J125" s="158"/>
      <c r="K125" s="166"/>
      <c r="L125" s="167"/>
      <c r="M125" s="49"/>
    </row>
    <row r="126" spans="1:13" ht="15" customHeight="1">
      <c r="A126" s="161" t="s">
        <v>136</v>
      </c>
      <c r="B126" s="180" t="s">
        <v>233</v>
      </c>
      <c r="C126" s="182">
        <v>9899.44</v>
      </c>
      <c r="D126" s="161" t="s">
        <v>487</v>
      </c>
      <c r="E126" s="212"/>
      <c r="F126" s="165"/>
      <c r="G126" s="156"/>
      <c r="H126" s="157"/>
      <c r="I126" s="156">
        <v>600640</v>
      </c>
      <c r="J126" s="158"/>
      <c r="K126" s="166"/>
      <c r="L126" s="167"/>
      <c r="M126" s="49"/>
    </row>
    <row r="127" spans="1:13" ht="15" customHeight="1">
      <c r="A127" s="161" t="s">
        <v>136</v>
      </c>
      <c r="B127" s="180" t="s">
        <v>244</v>
      </c>
      <c r="C127" s="182">
        <v>9899.44</v>
      </c>
      <c r="D127" s="161" t="s">
        <v>487</v>
      </c>
      <c r="E127" s="212"/>
      <c r="F127" s="165"/>
      <c r="G127" s="156"/>
      <c r="H127" s="157"/>
      <c r="I127" s="156">
        <v>600640</v>
      </c>
      <c r="J127" s="158"/>
      <c r="K127" s="166"/>
      <c r="L127" s="167"/>
      <c r="M127" s="49"/>
    </row>
    <row r="128" spans="1:13" ht="15" customHeight="1">
      <c r="A128" s="161" t="s">
        <v>136</v>
      </c>
      <c r="B128" s="180" t="s">
        <v>245</v>
      </c>
      <c r="C128" s="182">
        <v>9899.44</v>
      </c>
      <c r="D128" s="161" t="s">
        <v>487</v>
      </c>
      <c r="E128" s="212"/>
      <c r="F128" s="165"/>
      <c r="G128" s="156"/>
      <c r="H128" s="157"/>
      <c r="I128" s="156">
        <v>600640</v>
      </c>
      <c r="J128" s="158"/>
      <c r="K128" s="166"/>
      <c r="L128" s="167"/>
      <c r="M128" s="49"/>
    </row>
    <row r="129" spans="1:13" ht="15" customHeight="1">
      <c r="A129" s="161" t="s">
        <v>136</v>
      </c>
      <c r="B129" s="180" t="s">
        <v>178</v>
      </c>
      <c r="C129" s="182">
        <v>9899.44</v>
      </c>
      <c r="D129" s="161" t="s">
        <v>487</v>
      </c>
      <c r="E129" s="212">
        <f>SUM(C117:C129)</f>
        <v>50768.560000000005</v>
      </c>
      <c r="F129" s="165"/>
      <c r="G129" s="156"/>
      <c r="H129" s="157"/>
      <c r="I129" s="156">
        <v>600640</v>
      </c>
      <c r="J129" s="158">
        <f>E129/1.16</f>
        <v>43766.000000000007</v>
      </c>
      <c r="K129" s="166">
        <f>J129*0.16</f>
        <v>7002.5600000000013</v>
      </c>
      <c r="L129" s="167"/>
      <c r="M129" s="49"/>
    </row>
    <row r="130" spans="1:13" ht="15" customHeight="1">
      <c r="A130" s="161" t="s">
        <v>141</v>
      </c>
      <c r="B130" s="180" t="s">
        <v>208</v>
      </c>
      <c r="C130" s="182">
        <v>10781.04</v>
      </c>
      <c r="D130" s="161" t="s">
        <v>487</v>
      </c>
      <c r="E130" s="212"/>
      <c r="F130" s="165"/>
      <c r="G130" s="156"/>
      <c r="H130" s="157"/>
      <c r="I130" s="156">
        <v>600684</v>
      </c>
      <c r="J130" s="158"/>
      <c r="K130" s="166"/>
      <c r="L130" s="167"/>
      <c r="M130" s="49"/>
    </row>
    <row r="131" spans="1:13" ht="15" customHeight="1">
      <c r="A131" s="161" t="s">
        <v>141</v>
      </c>
      <c r="B131" s="180" t="s">
        <v>252</v>
      </c>
      <c r="C131" s="182">
        <v>10781.04</v>
      </c>
      <c r="D131" s="161" t="s">
        <v>487</v>
      </c>
      <c r="E131" s="212"/>
      <c r="F131" s="165"/>
      <c r="G131" s="156"/>
      <c r="H131" s="157"/>
      <c r="I131" s="156">
        <v>600684</v>
      </c>
      <c r="J131" s="158"/>
      <c r="K131" s="166"/>
      <c r="L131" s="167"/>
      <c r="M131" s="49"/>
    </row>
    <row r="132" spans="1:13" ht="15" customHeight="1">
      <c r="A132" s="161" t="s">
        <v>141</v>
      </c>
      <c r="B132" s="180" t="s">
        <v>229</v>
      </c>
      <c r="C132" s="182">
        <v>10781.04</v>
      </c>
      <c r="D132" s="161" t="s">
        <v>487</v>
      </c>
      <c r="E132" s="212"/>
      <c r="F132" s="165"/>
      <c r="G132" s="156"/>
      <c r="H132" s="157"/>
      <c r="I132" s="156">
        <v>600684</v>
      </c>
      <c r="J132" s="158"/>
      <c r="K132" s="166"/>
      <c r="L132" s="167"/>
      <c r="M132" s="49"/>
    </row>
    <row r="133" spans="1:13" ht="15" customHeight="1">
      <c r="A133" s="161" t="s">
        <v>141</v>
      </c>
      <c r="B133" s="180" t="s">
        <v>176</v>
      </c>
      <c r="C133" s="182">
        <v>10781.04</v>
      </c>
      <c r="D133" s="161" t="s">
        <v>487</v>
      </c>
      <c r="E133" s="212"/>
      <c r="F133" s="165"/>
      <c r="G133" s="156"/>
      <c r="H133" s="157"/>
      <c r="I133" s="156">
        <v>600684</v>
      </c>
      <c r="J133" s="158"/>
      <c r="K133" s="166"/>
      <c r="L133" s="167"/>
      <c r="M133" s="49"/>
    </row>
    <row r="134" spans="1:13" ht="15" customHeight="1" thickBot="1">
      <c r="A134" s="168" t="s">
        <v>141</v>
      </c>
      <c r="B134" s="183" t="s">
        <v>70</v>
      </c>
      <c r="C134" s="171">
        <v>12979.24</v>
      </c>
      <c r="D134" s="168" t="s">
        <v>487</v>
      </c>
      <c r="E134" s="213">
        <f>SUM(C130:C134)</f>
        <v>56103.4</v>
      </c>
      <c r="F134" s="214">
        <f>SUM(E117:E134)</f>
        <v>106871.96</v>
      </c>
      <c r="G134" s="173"/>
      <c r="H134" s="174"/>
      <c r="I134" s="173">
        <v>600684</v>
      </c>
      <c r="J134" s="175">
        <f>E134/1.16</f>
        <v>48365.000000000007</v>
      </c>
      <c r="K134" s="176">
        <f>J134*0.16</f>
        <v>7738.4000000000015</v>
      </c>
      <c r="L134" s="177"/>
      <c r="M134" s="49"/>
    </row>
    <row r="135" spans="1:13" ht="15" customHeight="1">
      <c r="A135" s="161" t="s">
        <v>134</v>
      </c>
      <c r="B135" s="180" t="s">
        <v>200</v>
      </c>
      <c r="C135" s="182">
        <v>6751.2</v>
      </c>
      <c r="D135" s="161" t="s">
        <v>481</v>
      </c>
      <c r="E135" s="212">
        <f>SUM(C135)</f>
        <v>6751.2</v>
      </c>
      <c r="F135" s="165"/>
      <c r="G135" s="156"/>
      <c r="H135" s="157"/>
      <c r="I135" s="156">
        <v>600644</v>
      </c>
      <c r="J135" s="158">
        <f>E135/1.16</f>
        <v>5820</v>
      </c>
      <c r="K135" s="166">
        <f>J135*0.16</f>
        <v>931.2</v>
      </c>
      <c r="L135" s="167"/>
      <c r="M135" s="49"/>
    </row>
    <row r="136" spans="1:13" ht="15" customHeight="1">
      <c r="A136" s="161" t="s">
        <v>136</v>
      </c>
      <c r="B136" s="180" t="s">
        <v>33</v>
      </c>
      <c r="C136" s="182">
        <v>9899.44</v>
      </c>
      <c r="D136" s="161" t="s">
        <v>481</v>
      </c>
      <c r="E136" s="212"/>
      <c r="F136" s="165"/>
      <c r="G136" s="156"/>
      <c r="H136" s="157"/>
      <c r="I136" s="156">
        <v>600640</v>
      </c>
      <c r="J136" s="158"/>
      <c r="K136" s="166"/>
      <c r="L136" s="167"/>
      <c r="M136" s="49"/>
    </row>
    <row r="137" spans="1:13" ht="15" customHeight="1">
      <c r="A137" s="161" t="s">
        <v>136</v>
      </c>
      <c r="B137" s="180" t="s">
        <v>32</v>
      </c>
      <c r="C137" s="182">
        <v>9899.44</v>
      </c>
      <c r="D137" s="161" t="s">
        <v>481</v>
      </c>
      <c r="E137" s="212"/>
      <c r="F137" s="165"/>
      <c r="G137" s="156"/>
      <c r="H137" s="157"/>
      <c r="I137" s="156">
        <v>600640</v>
      </c>
      <c r="J137" s="158"/>
      <c r="K137" s="166"/>
      <c r="L137" s="167"/>
      <c r="M137" s="49"/>
    </row>
    <row r="138" spans="1:13" ht="15" customHeight="1">
      <c r="A138" s="161" t="s">
        <v>136</v>
      </c>
      <c r="B138" s="180" t="s">
        <v>31</v>
      </c>
      <c r="C138" s="182">
        <v>9899.44</v>
      </c>
      <c r="D138" s="161" t="s">
        <v>481</v>
      </c>
      <c r="E138" s="212"/>
      <c r="F138" s="165"/>
      <c r="G138" s="156"/>
      <c r="H138" s="157"/>
      <c r="I138" s="156">
        <v>600640</v>
      </c>
      <c r="J138" s="158"/>
      <c r="K138" s="166"/>
      <c r="L138" s="167"/>
      <c r="M138" s="49"/>
    </row>
    <row r="139" spans="1:13" ht="15" customHeight="1">
      <c r="A139" s="161" t="s">
        <v>136</v>
      </c>
      <c r="B139" s="180" t="s">
        <v>86</v>
      </c>
      <c r="C139" s="182">
        <v>9899.44</v>
      </c>
      <c r="D139" s="161" t="s">
        <v>481</v>
      </c>
      <c r="E139" s="212"/>
      <c r="F139" s="165"/>
      <c r="G139" s="156"/>
      <c r="H139" s="157"/>
      <c r="I139" s="156">
        <v>600640</v>
      </c>
      <c r="J139" s="158"/>
      <c r="K139" s="166"/>
      <c r="L139" s="167"/>
      <c r="M139" s="49"/>
    </row>
    <row r="140" spans="1:13" ht="15" customHeight="1">
      <c r="A140" s="161" t="s">
        <v>136</v>
      </c>
      <c r="B140" s="180" t="s">
        <v>240</v>
      </c>
      <c r="C140" s="182">
        <v>9899.44</v>
      </c>
      <c r="D140" s="161" t="s">
        <v>481</v>
      </c>
      <c r="E140" s="212"/>
      <c r="F140" s="165"/>
      <c r="G140" s="156"/>
      <c r="H140" s="157"/>
      <c r="I140" s="156">
        <v>600640</v>
      </c>
      <c r="J140" s="158"/>
      <c r="K140" s="166"/>
      <c r="L140" s="167"/>
      <c r="M140" s="49"/>
    </row>
    <row r="141" spans="1:13" ht="15" customHeight="1">
      <c r="A141" s="161" t="s">
        <v>136</v>
      </c>
      <c r="B141" s="180" t="s">
        <v>179</v>
      </c>
      <c r="C141" s="182">
        <v>9899.44</v>
      </c>
      <c r="D141" s="161" t="s">
        <v>481</v>
      </c>
      <c r="E141" s="212"/>
      <c r="F141" s="165"/>
      <c r="G141" s="156"/>
      <c r="H141" s="157"/>
      <c r="I141" s="156">
        <v>600640</v>
      </c>
      <c r="J141" s="158"/>
      <c r="K141" s="166"/>
      <c r="L141" s="167"/>
      <c r="M141" s="49"/>
    </row>
    <row r="142" spans="1:13" ht="15" customHeight="1">
      <c r="A142" s="161" t="s">
        <v>136</v>
      </c>
      <c r="B142" s="180" t="s">
        <v>87</v>
      </c>
      <c r="C142" s="182">
        <v>9899.44</v>
      </c>
      <c r="D142" s="161" t="s">
        <v>481</v>
      </c>
      <c r="E142" s="212"/>
      <c r="F142" s="165"/>
      <c r="G142" s="156"/>
      <c r="H142" s="157"/>
      <c r="I142" s="156">
        <v>600640</v>
      </c>
      <c r="J142" s="158"/>
      <c r="K142" s="166"/>
      <c r="L142" s="167"/>
      <c r="M142" s="49"/>
    </row>
    <row r="143" spans="1:13" ht="15" customHeight="1">
      <c r="A143" s="161" t="s">
        <v>136</v>
      </c>
      <c r="B143" s="180" t="s">
        <v>34</v>
      </c>
      <c r="C143" s="182">
        <v>9899.44</v>
      </c>
      <c r="D143" s="161" t="s">
        <v>481</v>
      </c>
      <c r="E143" s="212"/>
      <c r="F143" s="165"/>
      <c r="G143" s="156"/>
      <c r="H143" s="157"/>
      <c r="I143" s="156">
        <v>600640</v>
      </c>
      <c r="J143" s="158"/>
      <c r="K143" s="166"/>
      <c r="L143" s="167"/>
      <c r="M143" s="49"/>
    </row>
    <row r="144" spans="1:13" ht="15" customHeight="1">
      <c r="A144" s="161" t="s">
        <v>136</v>
      </c>
      <c r="B144" s="180" t="s">
        <v>228</v>
      </c>
      <c r="C144" s="182">
        <v>9899.44</v>
      </c>
      <c r="D144" s="161" t="s">
        <v>481</v>
      </c>
      <c r="E144" s="212"/>
      <c r="F144" s="165"/>
      <c r="G144" s="156"/>
      <c r="H144" s="157"/>
      <c r="I144" s="156">
        <v>600640</v>
      </c>
      <c r="J144" s="158"/>
      <c r="K144" s="166"/>
      <c r="L144" s="167"/>
      <c r="M144" s="49"/>
    </row>
    <row r="145" spans="1:13" ht="15" customHeight="1">
      <c r="A145" s="161" t="s">
        <v>136</v>
      </c>
      <c r="B145" s="180" t="s">
        <v>182</v>
      </c>
      <c r="C145" s="182">
        <v>14399.08</v>
      </c>
      <c r="D145" s="161" t="s">
        <v>481</v>
      </c>
      <c r="E145" s="212">
        <f>SUM(C136:C145)</f>
        <v>103494.04000000001</v>
      </c>
      <c r="F145" s="165"/>
      <c r="G145" s="156"/>
      <c r="H145" s="157"/>
      <c r="I145" s="156">
        <v>600640</v>
      </c>
      <c r="J145" s="158">
        <f>E145/1.16</f>
        <v>89219.000000000015</v>
      </c>
      <c r="K145" s="166">
        <f>J145*0.16</f>
        <v>14275.040000000003</v>
      </c>
      <c r="L145" s="167"/>
      <c r="M145" s="49"/>
    </row>
    <row r="146" spans="1:13" ht="15" customHeight="1">
      <c r="A146" s="161" t="s">
        <v>141</v>
      </c>
      <c r="B146" s="180" t="s">
        <v>125</v>
      </c>
      <c r="C146" s="182">
        <v>4499.6400000000003</v>
      </c>
      <c r="D146" s="161" t="s">
        <v>481</v>
      </c>
      <c r="E146" s="212"/>
      <c r="F146" s="165"/>
      <c r="G146" s="156"/>
      <c r="H146" s="157"/>
      <c r="I146" s="156">
        <v>600684</v>
      </c>
      <c r="J146" s="158"/>
      <c r="K146" s="166"/>
      <c r="L146" s="167"/>
      <c r="M146" s="49"/>
    </row>
    <row r="147" spans="1:13" ht="15" customHeight="1">
      <c r="A147" s="161" t="s">
        <v>141</v>
      </c>
      <c r="B147" s="180" t="s">
        <v>205</v>
      </c>
      <c r="C147" s="182">
        <v>10781.04</v>
      </c>
      <c r="D147" s="161" t="s">
        <v>481</v>
      </c>
      <c r="E147" s="212"/>
      <c r="F147" s="165"/>
      <c r="G147" s="156"/>
      <c r="H147" s="157"/>
      <c r="I147" s="156">
        <v>600684</v>
      </c>
      <c r="J147" s="158"/>
      <c r="K147" s="166"/>
      <c r="L147" s="167"/>
      <c r="M147" s="49"/>
    </row>
    <row r="148" spans="1:13" ht="15" customHeight="1">
      <c r="A148" s="161" t="s">
        <v>141</v>
      </c>
      <c r="B148" s="180" t="s">
        <v>196</v>
      </c>
      <c r="C148" s="182">
        <v>10781.04</v>
      </c>
      <c r="D148" s="161" t="s">
        <v>481</v>
      </c>
      <c r="E148" s="212"/>
      <c r="F148" s="165"/>
      <c r="G148" s="156"/>
      <c r="H148" s="157"/>
      <c r="I148" s="156">
        <v>600684</v>
      </c>
      <c r="J148" s="158"/>
      <c r="K148" s="166"/>
      <c r="L148" s="167"/>
      <c r="M148" s="49"/>
    </row>
    <row r="149" spans="1:13" ht="15" customHeight="1">
      <c r="A149" s="161" t="s">
        <v>141</v>
      </c>
      <c r="B149" s="180" t="s">
        <v>204</v>
      </c>
      <c r="C149" s="182">
        <v>10781.04</v>
      </c>
      <c r="D149" s="161" t="s">
        <v>481</v>
      </c>
      <c r="E149" s="212"/>
      <c r="F149" s="165"/>
      <c r="G149" s="156"/>
      <c r="H149" s="157"/>
      <c r="I149" s="156">
        <v>600684</v>
      </c>
      <c r="J149" s="158"/>
      <c r="K149" s="166"/>
      <c r="L149" s="167"/>
      <c r="M149" s="49"/>
    </row>
    <row r="150" spans="1:13" ht="15" customHeight="1">
      <c r="A150" s="161" t="s">
        <v>141</v>
      </c>
      <c r="B150" s="180" t="s">
        <v>210</v>
      </c>
      <c r="C150" s="182">
        <v>12979.24</v>
      </c>
      <c r="D150" s="161" t="s">
        <v>481</v>
      </c>
      <c r="E150" s="212"/>
      <c r="F150" s="165"/>
      <c r="G150" s="156"/>
      <c r="H150" s="157"/>
      <c r="I150" s="156">
        <v>600684</v>
      </c>
      <c r="J150" s="158"/>
      <c r="K150" s="166"/>
      <c r="L150" s="167"/>
      <c r="M150" s="49"/>
    </row>
    <row r="151" spans="1:13" ht="15" customHeight="1">
      <c r="A151" s="161" t="s">
        <v>141</v>
      </c>
      <c r="B151" s="180" t="s">
        <v>197</v>
      </c>
      <c r="C151" s="182">
        <v>14661.24</v>
      </c>
      <c r="D151" s="161" t="s">
        <v>481</v>
      </c>
      <c r="E151" s="212"/>
      <c r="F151" s="165"/>
      <c r="G151" s="156"/>
      <c r="H151" s="157"/>
      <c r="I151" s="156">
        <v>600684</v>
      </c>
      <c r="J151" s="158"/>
      <c r="K151" s="166"/>
      <c r="L151" s="167"/>
      <c r="M151" s="49"/>
    </row>
    <row r="152" spans="1:13" ht="15" customHeight="1">
      <c r="A152" s="161" t="s">
        <v>141</v>
      </c>
      <c r="B152" s="180" t="s">
        <v>180</v>
      </c>
      <c r="C152" s="182">
        <v>17478.88</v>
      </c>
      <c r="D152" s="161" t="s">
        <v>481</v>
      </c>
      <c r="E152" s="212">
        <f>SUM(C146:C152)</f>
        <v>81962.12</v>
      </c>
      <c r="F152" s="165"/>
      <c r="G152" s="156"/>
      <c r="H152" s="157"/>
      <c r="I152" s="156">
        <v>600684</v>
      </c>
      <c r="J152" s="158">
        <f>E152/1.16</f>
        <v>70657</v>
      </c>
      <c r="K152" s="166">
        <f>J152*0.16</f>
        <v>11305.12</v>
      </c>
      <c r="L152" s="167"/>
      <c r="M152" s="49"/>
    </row>
    <row r="153" spans="1:13" ht="15" customHeight="1">
      <c r="A153" s="161" t="s">
        <v>243</v>
      </c>
      <c r="B153" s="180" t="s">
        <v>201</v>
      </c>
      <c r="C153" s="182">
        <v>41588.32</v>
      </c>
      <c r="D153" s="161" t="s">
        <v>481</v>
      </c>
      <c r="E153" s="212">
        <f>SUM(C153)</f>
        <v>41588.32</v>
      </c>
      <c r="F153" s="165"/>
      <c r="G153" s="156"/>
      <c r="H153" s="157"/>
      <c r="I153" s="156">
        <v>600633</v>
      </c>
      <c r="J153" s="158">
        <f>E153/1.16</f>
        <v>35852</v>
      </c>
      <c r="K153" s="166">
        <f>J153*0.16</f>
        <v>5736.32</v>
      </c>
      <c r="L153" s="167"/>
      <c r="M153" s="49"/>
    </row>
    <row r="154" spans="1:13" ht="15" customHeight="1" thickBot="1">
      <c r="A154" s="168" t="s">
        <v>242</v>
      </c>
      <c r="B154" s="183" t="s">
        <v>212</v>
      </c>
      <c r="C154" s="171">
        <v>49247.8</v>
      </c>
      <c r="D154" s="168" t="s">
        <v>481</v>
      </c>
      <c r="E154" s="213">
        <f>SUM(C154:D154)</f>
        <v>49247.8</v>
      </c>
      <c r="F154" s="214">
        <f>SUM(E135:E154)</f>
        <v>283043.48</v>
      </c>
      <c r="G154" s="173"/>
      <c r="H154" s="174"/>
      <c r="I154" s="173">
        <v>600634</v>
      </c>
      <c r="J154" s="175">
        <f>E154/1.16</f>
        <v>42455.000000000007</v>
      </c>
      <c r="K154" s="176">
        <f>J154*0.16</f>
        <v>6792.8000000000011</v>
      </c>
      <c r="L154" s="177"/>
      <c r="M154" s="49"/>
    </row>
    <row r="155" spans="1:13" ht="15" customHeight="1">
      <c r="A155" s="161" t="s">
        <v>136</v>
      </c>
      <c r="B155" s="180" t="s">
        <v>85</v>
      </c>
      <c r="C155" s="182">
        <v>9899.44</v>
      </c>
      <c r="D155" s="161" t="s">
        <v>482</v>
      </c>
      <c r="E155" s="212"/>
      <c r="F155" s="165"/>
      <c r="G155" s="156"/>
      <c r="H155" s="157"/>
      <c r="I155" s="156">
        <v>600640</v>
      </c>
      <c r="J155" s="158"/>
      <c r="K155" s="166"/>
      <c r="L155" s="167"/>
      <c r="M155" s="49"/>
    </row>
    <row r="156" spans="1:13" ht="15" customHeight="1">
      <c r="A156" s="161" t="s">
        <v>136</v>
      </c>
      <c r="B156" s="180" t="s">
        <v>124</v>
      </c>
      <c r="C156" s="182">
        <v>9899.44</v>
      </c>
      <c r="D156" s="161" t="s">
        <v>482</v>
      </c>
      <c r="E156" s="212"/>
      <c r="F156" s="165"/>
      <c r="G156" s="156"/>
      <c r="H156" s="157"/>
      <c r="I156" s="156">
        <v>600640</v>
      </c>
      <c r="J156" s="158"/>
      <c r="K156" s="166"/>
      <c r="L156" s="167"/>
      <c r="M156" s="49"/>
    </row>
    <row r="157" spans="1:13" ht="15" customHeight="1">
      <c r="A157" s="161" t="s">
        <v>136</v>
      </c>
      <c r="B157" s="180" t="s">
        <v>253</v>
      </c>
      <c r="C157" s="182">
        <v>9899.44</v>
      </c>
      <c r="D157" s="161" t="s">
        <v>482</v>
      </c>
      <c r="E157" s="212"/>
      <c r="F157" s="165"/>
      <c r="G157" s="156"/>
      <c r="H157" s="157"/>
      <c r="I157" s="156">
        <v>600640</v>
      </c>
      <c r="J157" s="158"/>
      <c r="K157" s="166"/>
      <c r="L157" s="167"/>
      <c r="M157" s="49"/>
    </row>
    <row r="158" spans="1:13" ht="15" customHeight="1">
      <c r="A158" s="161" t="s">
        <v>136</v>
      </c>
      <c r="B158" s="180" t="s">
        <v>239</v>
      </c>
      <c r="C158" s="182">
        <v>9899.44</v>
      </c>
      <c r="D158" s="161" t="s">
        <v>482</v>
      </c>
      <c r="E158" s="212">
        <f>SUM(C155:C158)</f>
        <v>39597.760000000002</v>
      </c>
      <c r="F158" s="165"/>
      <c r="G158" s="156"/>
      <c r="H158" s="157"/>
      <c r="I158" s="156">
        <v>600640</v>
      </c>
      <c r="J158" s="158">
        <f>E158/1.16</f>
        <v>34136.000000000007</v>
      </c>
      <c r="K158" s="166">
        <f>J158*0.16</f>
        <v>5461.7600000000011</v>
      </c>
      <c r="L158" s="167"/>
      <c r="M158" s="49"/>
    </row>
    <row r="159" spans="1:13" ht="15" customHeight="1">
      <c r="A159" s="161" t="s">
        <v>141</v>
      </c>
      <c r="B159" s="181" t="s">
        <v>203</v>
      </c>
      <c r="C159" s="182">
        <v>10781.04</v>
      </c>
      <c r="D159" s="161" t="s">
        <v>482</v>
      </c>
      <c r="E159" s="212"/>
      <c r="F159" s="165"/>
      <c r="G159" s="156"/>
      <c r="H159" s="157"/>
      <c r="I159" s="156">
        <v>600684</v>
      </c>
      <c r="J159" s="158"/>
      <c r="K159" s="166"/>
      <c r="L159" s="167"/>
      <c r="M159" s="49"/>
    </row>
    <row r="160" spans="1:13" ht="15" customHeight="1">
      <c r="A160" s="161" t="s">
        <v>141</v>
      </c>
      <c r="B160" s="180" t="s">
        <v>216</v>
      </c>
      <c r="C160" s="182">
        <v>10781.04</v>
      </c>
      <c r="D160" s="161" t="s">
        <v>482</v>
      </c>
      <c r="E160" s="212"/>
      <c r="F160" s="165"/>
      <c r="G160" s="156"/>
      <c r="H160" s="157"/>
      <c r="I160" s="156">
        <v>600684</v>
      </c>
      <c r="J160" s="158"/>
      <c r="K160" s="166"/>
      <c r="L160" s="167"/>
      <c r="M160" s="49"/>
    </row>
    <row r="161" spans="1:13" ht="15" customHeight="1">
      <c r="A161" s="161" t="s">
        <v>141</v>
      </c>
      <c r="B161" s="180" t="s">
        <v>18</v>
      </c>
      <c r="C161" s="182">
        <v>12979.24</v>
      </c>
      <c r="D161" s="161" t="s">
        <v>482</v>
      </c>
      <c r="E161" s="212"/>
      <c r="F161" s="165"/>
      <c r="G161" s="156"/>
      <c r="H161" s="157"/>
      <c r="I161" s="156">
        <v>600684</v>
      </c>
      <c r="J161" s="158"/>
      <c r="K161" s="166"/>
      <c r="L161" s="167"/>
      <c r="M161" s="49"/>
    </row>
    <row r="162" spans="1:13" ht="15" customHeight="1" thickBot="1">
      <c r="A162" s="168" t="s">
        <v>141</v>
      </c>
      <c r="B162" s="183" t="s">
        <v>195</v>
      </c>
      <c r="C162" s="171">
        <v>12979.24</v>
      </c>
      <c r="D162" s="168" t="s">
        <v>482</v>
      </c>
      <c r="E162" s="213">
        <f>SUM(C159:C162)</f>
        <v>47520.56</v>
      </c>
      <c r="F162" s="214">
        <f>SUM(E155:E162)</f>
        <v>87118.32</v>
      </c>
      <c r="G162" s="173"/>
      <c r="H162" s="174"/>
      <c r="I162" s="173">
        <v>600684</v>
      </c>
      <c r="J162" s="175">
        <f>E162/1.16</f>
        <v>40966</v>
      </c>
      <c r="K162" s="176">
        <f>J162*0.16</f>
        <v>6554.56</v>
      </c>
      <c r="L162" s="177"/>
      <c r="M162" s="49"/>
    </row>
    <row r="163" spans="1:13" ht="15" customHeight="1">
      <c r="A163" s="161" t="s">
        <v>141</v>
      </c>
      <c r="B163" s="178" t="s">
        <v>88</v>
      </c>
      <c r="C163" s="179">
        <v>1241.2</v>
      </c>
      <c r="D163" s="161" t="s">
        <v>483</v>
      </c>
      <c r="E163" s="212"/>
      <c r="F163" s="165"/>
      <c r="G163" s="156"/>
      <c r="H163" s="157"/>
      <c r="I163" s="156">
        <v>600684</v>
      </c>
      <c r="J163" s="158"/>
      <c r="K163" s="166"/>
      <c r="L163" s="167"/>
      <c r="M163" s="49"/>
    </row>
    <row r="164" spans="1:13" ht="15" customHeight="1">
      <c r="A164" s="161" t="s">
        <v>141</v>
      </c>
      <c r="B164" s="178" t="s">
        <v>90</v>
      </c>
      <c r="C164" s="179">
        <v>1241.2</v>
      </c>
      <c r="D164" s="161" t="s">
        <v>483</v>
      </c>
      <c r="E164" s="212"/>
      <c r="F164" s="165"/>
      <c r="G164" s="156"/>
      <c r="H164" s="157"/>
      <c r="I164" s="156">
        <v>600684</v>
      </c>
      <c r="J164" s="158"/>
      <c r="K164" s="166"/>
      <c r="L164" s="167"/>
      <c r="M164" s="49"/>
    </row>
    <row r="165" spans="1:13" ht="15" customHeight="1">
      <c r="A165" s="161" t="s">
        <v>141</v>
      </c>
      <c r="B165" s="178" t="s">
        <v>91</v>
      </c>
      <c r="C165" s="179">
        <v>1241.2</v>
      </c>
      <c r="D165" s="161" t="s">
        <v>483</v>
      </c>
      <c r="E165" s="212"/>
      <c r="F165" s="165"/>
      <c r="G165" s="156"/>
      <c r="H165" s="157"/>
      <c r="I165" s="156">
        <v>600684</v>
      </c>
      <c r="J165" s="158"/>
      <c r="K165" s="166"/>
      <c r="L165" s="167"/>
      <c r="M165" s="49"/>
    </row>
    <row r="166" spans="1:13" ht="15" customHeight="1">
      <c r="A166" s="161" t="s">
        <v>141</v>
      </c>
      <c r="B166" s="178" t="s">
        <v>92</v>
      </c>
      <c r="C166" s="179">
        <v>1241.2</v>
      </c>
      <c r="D166" s="161" t="s">
        <v>483</v>
      </c>
      <c r="E166" s="212"/>
      <c r="F166" s="165"/>
      <c r="G166" s="156"/>
      <c r="H166" s="157"/>
      <c r="I166" s="156">
        <v>600684</v>
      </c>
      <c r="J166" s="158"/>
      <c r="K166" s="166"/>
      <c r="L166" s="167"/>
      <c r="M166" s="49"/>
    </row>
    <row r="167" spans="1:13" ht="15" customHeight="1">
      <c r="A167" s="161" t="s">
        <v>141</v>
      </c>
      <c r="B167" s="178" t="s">
        <v>93</v>
      </c>
      <c r="C167" s="179">
        <v>1241.2</v>
      </c>
      <c r="D167" s="161" t="s">
        <v>483</v>
      </c>
      <c r="E167" s="212"/>
      <c r="F167" s="165"/>
      <c r="G167" s="156"/>
      <c r="H167" s="157"/>
      <c r="I167" s="156">
        <v>600684</v>
      </c>
      <c r="J167" s="158"/>
      <c r="K167" s="166"/>
      <c r="L167" s="167"/>
      <c r="M167" s="49"/>
    </row>
    <row r="168" spans="1:13" ht="15" customHeight="1">
      <c r="A168" s="161" t="s">
        <v>141</v>
      </c>
      <c r="B168" s="178" t="s">
        <v>94</v>
      </c>
      <c r="C168" s="179">
        <v>1241.2</v>
      </c>
      <c r="D168" s="161" t="s">
        <v>483</v>
      </c>
      <c r="E168" s="212"/>
      <c r="F168" s="165"/>
      <c r="G168" s="156"/>
      <c r="H168" s="157"/>
      <c r="I168" s="156">
        <v>600684</v>
      </c>
      <c r="J168" s="158"/>
      <c r="K168" s="166"/>
      <c r="L168" s="167"/>
      <c r="M168" s="49"/>
    </row>
    <row r="169" spans="1:13" ht="15" customHeight="1">
      <c r="A169" s="161" t="s">
        <v>141</v>
      </c>
      <c r="B169" s="178" t="s">
        <v>95</v>
      </c>
      <c r="C169" s="179">
        <v>1241.2</v>
      </c>
      <c r="D169" s="161" t="s">
        <v>483</v>
      </c>
      <c r="E169" s="212"/>
      <c r="F169" s="165"/>
      <c r="G169" s="156"/>
      <c r="H169" s="157"/>
      <c r="I169" s="156">
        <v>600684</v>
      </c>
      <c r="J169" s="158"/>
      <c r="K169" s="166"/>
      <c r="L169" s="167"/>
      <c r="M169" s="49"/>
    </row>
    <row r="170" spans="1:13" ht="15" customHeight="1">
      <c r="A170" s="161" t="s">
        <v>141</v>
      </c>
      <c r="B170" s="178" t="s">
        <v>96</v>
      </c>
      <c r="C170" s="179">
        <v>1241.2</v>
      </c>
      <c r="D170" s="161" t="s">
        <v>483</v>
      </c>
      <c r="E170" s="212"/>
      <c r="F170" s="165"/>
      <c r="G170" s="156"/>
      <c r="H170" s="157"/>
      <c r="I170" s="156">
        <v>600684</v>
      </c>
      <c r="J170" s="158"/>
      <c r="K170" s="166"/>
      <c r="L170" s="167"/>
      <c r="M170" s="49"/>
    </row>
    <row r="171" spans="1:13" ht="15" customHeight="1">
      <c r="A171" s="161" t="s">
        <v>141</v>
      </c>
      <c r="B171" s="178" t="s">
        <v>97</v>
      </c>
      <c r="C171" s="179">
        <v>1241.2</v>
      </c>
      <c r="D171" s="161" t="s">
        <v>483</v>
      </c>
      <c r="E171" s="212"/>
      <c r="F171" s="165"/>
      <c r="G171" s="156"/>
      <c r="H171" s="157"/>
      <c r="I171" s="156">
        <v>600684</v>
      </c>
      <c r="J171" s="158"/>
      <c r="K171" s="166"/>
      <c r="L171" s="167"/>
      <c r="M171" s="49"/>
    </row>
    <row r="172" spans="1:13" ht="15" customHeight="1">
      <c r="A172" s="161" t="s">
        <v>141</v>
      </c>
      <c r="B172" s="178" t="s">
        <v>98</v>
      </c>
      <c r="C172" s="179">
        <v>1241.2</v>
      </c>
      <c r="D172" s="161" t="s">
        <v>483</v>
      </c>
      <c r="E172" s="212"/>
      <c r="F172" s="165"/>
      <c r="G172" s="156"/>
      <c r="H172" s="157"/>
      <c r="I172" s="156">
        <v>600684</v>
      </c>
      <c r="J172" s="158"/>
      <c r="K172" s="166"/>
      <c r="L172" s="167"/>
      <c r="M172" s="49"/>
    </row>
    <row r="173" spans="1:13" ht="15" customHeight="1">
      <c r="A173" s="161" t="s">
        <v>141</v>
      </c>
      <c r="B173" s="178" t="s">
        <v>99</v>
      </c>
      <c r="C173" s="179">
        <v>1241.2</v>
      </c>
      <c r="D173" s="161" t="s">
        <v>483</v>
      </c>
      <c r="E173" s="212"/>
      <c r="F173" s="165"/>
      <c r="G173" s="156"/>
      <c r="H173" s="157"/>
      <c r="I173" s="156">
        <v>600684</v>
      </c>
      <c r="J173" s="158"/>
      <c r="K173" s="166"/>
      <c r="L173" s="167"/>
      <c r="M173" s="49"/>
    </row>
    <row r="174" spans="1:13" ht="15" customHeight="1">
      <c r="A174" s="161" t="s">
        <v>141</v>
      </c>
      <c r="B174" s="178" t="s">
        <v>102</v>
      </c>
      <c r="C174" s="179">
        <v>1241.2</v>
      </c>
      <c r="D174" s="161" t="s">
        <v>483</v>
      </c>
      <c r="E174" s="212"/>
      <c r="F174" s="165"/>
      <c r="G174" s="156"/>
      <c r="H174" s="157"/>
      <c r="I174" s="156">
        <v>600684</v>
      </c>
      <c r="J174" s="158"/>
      <c r="K174" s="166"/>
      <c r="L174" s="167"/>
      <c r="M174" s="49"/>
    </row>
    <row r="175" spans="1:13" ht="15" customHeight="1">
      <c r="A175" s="161" t="s">
        <v>141</v>
      </c>
      <c r="B175" s="178" t="s">
        <v>103</v>
      </c>
      <c r="C175" s="179">
        <v>1241.2</v>
      </c>
      <c r="D175" s="161" t="s">
        <v>483</v>
      </c>
      <c r="E175" s="212"/>
      <c r="F175" s="165"/>
      <c r="G175" s="156"/>
      <c r="H175" s="157"/>
      <c r="I175" s="156">
        <v>600684</v>
      </c>
      <c r="J175" s="158"/>
      <c r="K175" s="166"/>
      <c r="L175" s="167"/>
      <c r="M175" s="49"/>
    </row>
    <row r="176" spans="1:13" ht="15" customHeight="1">
      <c r="A176" s="161" t="s">
        <v>141</v>
      </c>
      <c r="B176" s="178" t="s">
        <v>104</v>
      </c>
      <c r="C176" s="179">
        <v>1241.2</v>
      </c>
      <c r="D176" s="161" t="s">
        <v>483</v>
      </c>
      <c r="E176" s="212"/>
      <c r="F176" s="165"/>
      <c r="G176" s="156"/>
      <c r="H176" s="157"/>
      <c r="I176" s="156">
        <v>600684</v>
      </c>
      <c r="J176" s="158"/>
      <c r="K176" s="166"/>
      <c r="L176" s="167"/>
      <c r="M176" s="49"/>
    </row>
    <row r="177" spans="1:13" ht="15" customHeight="1">
      <c r="A177" s="161" t="s">
        <v>141</v>
      </c>
      <c r="B177" s="178" t="s">
        <v>105</v>
      </c>
      <c r="C177" s="179">
        <v>1241.2</v>
      </c>
      <c r="D177" s="161" t="s">
        <v>483</v>
      </c>
      <c r="E177" s="212"/>
      <c r="F177" s="165"/>
      <c r="G177" s="156"/>
      <c r="H177" s="157"/>
      <c r="I177" s="156">
        <v>600684</v>
      </c>
      <c r="J177" s="158"/>
      <c r="K177" s="166"/>
      <c r="L177" s="167"/>
      <c r="M177" s="49"/>
    </row>
    <row r="178" spans="1:13" ht="15" customHeight="1">
      <c r="A178" s="161" t="s">
        <v>141</v>
      </c>
      <c r="B178" s="178" t="s">
        <v>106</v>
      </c>
      <c r="C178" s="179">
        <v>1241.2</v>
      </c>
      <c r="D178" s="161" t="s">
        <v>483</v>
      </c>
      <c r="E178" s="212"/>
      <c r="F178" s="165"/>
      <c r="G178" s="156"/>
      <c r="H178" s="157"/>
      <c r="I178" s="156">
        <v>600684</v>
      </c>
      <c r="J178" s="158"/>
      <c r="K178" s="166"/>
      <c r="L178" s="167"/>
      <c r="M178" s="49"/>
    </row>
    <row r="179" spans="1:13" ht="15" customHeight="1">
      <c r="A179" s="161" t="s">
        <v>141</v>
      </c>
      <c r="B179" s="178" t="s">
        <v>107</v>
      </c>
      <c r="C179" s="179">
        <v>1241.2</v>
      </c>
      <c r="D179" s="161" t="s">
        <v>483</v>
      </c>
      <c r="E179" s="185"/>
      <c r="F179" s="165"/>
      <c r="G179" s="156"/>
      <c r="H179" s="157"/>
      <c r="I179" s="156">
        <v>600684</v>
      </c>
      <c r="J179" s="158"/>
      <c r="K179" s="166"/>
      <c r="L179" s="167"/>
      <c r="M179" s="49"/>
    </row>
    <row r="180" spans="1:13" ht="15" customHeight="1">
      <c r="A180" s="161" t="s">
        <v>141</v>
      </c>
      <c r="B180" s="178" t="s">
        <v>108</v>
      </c>
      <c r="C180" s="179">
        <v>1241.2</v>
      </c>
      <c r="D180" s="161" t="s">
        <v>483</v>
      </c>
      <c r="E180" s="185"/>
      <c r="F180" s="165"/>
      <c r="G180" s="156"/>
      <c r="H180" s="157"/>
      <c r="I180" s="156">
        <v>600684</v>
      </c>
      <c r="J180" s="158"/>
      <c r="K180" s="166"/>
      <c r="L180" s="167"/>
      <c r="M180" s="49"/>
    </row>
    <row r="181" spans="1:13" ht="15" customHeight="1">
      <c r="A181" s="161" t="s">
        <v>141</v>
      </c>
      <c r="B181" s="178" t="s">
        <v>109</v>
      </c>
      <c r="C181" s="179">
        <v>1241.2</v>
      </c>
      <c r="D181" s="161" t="s">
        <v>483</v>
      </c>
      <c r="E181" s="185"/>
      <c r="F181" s="165"/>
      <c r="G181" s="156"/>
      <c r="H181" s="157"/>
      <c r="I181" s="156">
        <v>600684</v>
      </c>
      <c r="J181" s="158"/>
      <c r="K181" s="166"/>
      <c r="L181" s="167"/>
      <c r="M181" s="49"/>
    </row>
    <row r="182" spans="1:13" ht="15" customHeight="1" thickBot="1">
      <c r="A182" s="168" t="s">
        <v>141</v>
      </c>
      <c r="B182" s="186" t="s">
        <v>110</v>
      </c>
      <c r="C182" s="187">
        <v>1241.2</v>
      </c>
      <c r="D182" s="168" t="s">
        <v>483</v>
      </c>
      <c r="E182" s="171">
        <f>SUM(C163:C182)</f>
        <v>24824.000000000007</v>
      </c>
      <c r="F182" s="172"/>
      <c r="G182" s="173"/>
      <c r="H182" s="174"/>
      <c r="I182" s="173">
        <v>600684</v>
      </c>
      <c r="J182" s="175">
        <f>E182/1.16</f>
        <v>21400.000000000007</v>
      </c>
      <c r="K182" s="176">
        <f>J182*0.16</f>
        <v>3424.0000000000014</v>
      </c>
      <c r="L182" s="177"/>
      <c r="M182" s="49"/>
    </row>
    <row r="183" spans="1:13" ht="15" customHeight="1">
      <c r="A183" s="161" t="s">
        <v>141</v>
      </c>
      <c r="B183" s="178" t="s">
        <v>89</v>
      </c>
      <c r="C183" s="179">
        <v>1241.2</v>
      </c>
      <c r="D183" s="161" t="s">
        <v>484</v>
      </c>
      <c r="E183" s="185"/>
      <c r="F183" s="165"/>
      <c r="G183" s="156"/>
      <c r="H183" s="157"/>
      <c r="I183" s="156">
        <v>600684</v>
      </c>
      <c r="J183" s="158"/>
      <c r="K183" s="166"/>
      <c r="L183" s="167"/>
      <c r="M183" s="49"/>
    </row>
    <row r="184" spans="1:13" ht="15" customHeight="1">
      <c r="A184" s="161" t="s">
        <v>141</v>
      </c>
      <c r="B184" s="178" t="s">
        <v>100</v>
      </c>
      <c r="C184" s="179">
        <v>1241.2</v>
      </c>
      <c r="D184" s="161" t="s">
        <v>484</v>
      </c>
      <c r="E184" s="185"/>
      <c r="F184" s="165"/>
      <c r="G184" s="156"/>
      <c r="H184" s="157"/>
      <c r="I184" s="156">
        <v>600684</v>
      </c>
      <c r="J184" s="158"/>
      <c r="K184" s="166"/>
      <c r="L184" s="167"/>
      <c r="M184" s="49"/>
    </row>
    <row r="185" spans="1:13" ht="15" customHeight="1">
      <c r="A185" s="161" t="s">
        <v>141</v>
      </c>
      <c r="B185" s="178" t="s">
        <v>101</v>
      </c>
      <c r="C185" s="179">
        <v>1241.2</v>
      </c>
      <c r="D185" s="161" t="s">
        <v>484</v>
      </c>
      <c r="E185" s="185"/>
      <c r="F185" s="165"/>
      <c r="G185" s="156"/>
      <c r="H185" s="157"/>
      <c r="I185" s="156">
        <v>600684</v>
      </c>
      <c r="J185" s="158"/>
      <c r="K185" s="166"/>
      <c r="L185" s="167"/>
      <c r="M185" s="49"/>
    </row>
    <row r="186" spans="1:13" ht="15" customHeight="1">
      <c r="A186" s="161" t="s">
        <v>141</v>
      </c>
      <c r="B186" s="178" t="s">
        <v>113</v>
      </c>
      <c r="C186" s="179">
        <v>1241.2</v>
      </c>
      <c r="D186" s="161" t="s">
        <v>484</v>
      </c>
      <c r="E186" s="185">
        <f>SUM(C183:C186)</f>
        <v>4964.8</v>
      </c>
      <c r="F186" s="165"/>
      <c r="G186" s="156"/>
      <c r="H186" s="157"/>
      <c r="I186" s="156">
        <v>600684</v>
      </c>
      <c r="J186" s="158">
        <f>E186/1.16</f>
        <v>4280</v>
      </c>
      <c r="K186" s="166">
        <f>J186*0.16</f>
        <v>684.80000000000007</v>
      </c>
      <c r="L186" s="167"/>
      <c r="M186" s="49"/>
    </row>
    <row r="187" spans="1:13" ht="15" customHeight="1">
      <c r="A187" s="161" t="s">
        <v>298</v>
      </c>
      <c r="B187" s="178" t="s">
        <v>111</v>
      </c>
      <c r="C187" s="179">
        <v>1241.2</v>
      </c>
      <c r="D187" s="161" t="s">
        <v>484</v>
      </c>
      <c r="E187" s="185"/>
      <c r="F187" s="165"/>
      <c r="G187" s="156"/>
      <c r="H187" s="157"/>
      <c r="I187" s="156">
        <v>600638</v>
      </c>
      <c r="J187" s="158"/>
      <c r="K187" s="166"/>
      <c r="L187" s="167"/>
      <c r="M187" s="49"/>
    </row>
    <row r="188" spans="1:13" ht="15" customHeight="1">
      <c r="A188" s="161" t="s">
        <v>298</v>
      </c>
      <c r="B188" s="178" t="s">
        <v>112</v>
      </c>
      <c r="C188" s="179">
        <v>1241.2</v>
      </c>
      <c r="D188" s="161" t="s">
        <v>484</v>
      </c>
      <c r="E188" s="185">
        <f>SUM(C187:C188)</f>
        <v>2482.4</v>
      </c>
      <c r="F188" s="165"/>
      <c r="G188" s="156"/>
      <c r="H188" s="157"/>
      <c r="I188" s="156">
        <v>600638</v>
      </c>
      <c r="J188" s="158">
        <f>E188/1.16</f>
        <v>2140</v>
      </c>
      <c r="K188" s="166">
        <f>J188*0.16</f>
        <v>342.40000000000003</v>
      </c>
      <c r="L188" s="167"/>
      <c r="M188" s="49"/>
    </row>
    <row r="189" spans="1:13" ht="15" customHeight="1">
      <c r="A189" s="161" t="s">
        <v>134</v>
      </c>
      <c r="B189" s="178" t="s">
        <v>115</v>
      </c>
      <c r="C189" s="179">
        <v>1241.2</v>
      </c>
      <c r="D189" s="161" t="s">
        <v>484</v>
      </c>
      <c r="E189" s="185">
        <f>SUM(C189)</f>
        <v>1241.2</v>
      </c>
      <c r="F189" s="165"/>
      <c r="G189" s="156"/>
      <c r="H189" s="157"/>
      <c r="I189" s="156">
        <v>600644</v>
      </c>
      <c r="J189" s="158">
        <f>E189/1.16</f>
        <v>1070</v>
      </c>
      <c r="K189" s="166">
        <f>J189*0.16</f>
        <v>171.20000000000002</v>
      </c>
      <c r="L189" s="167"/>
      <c r="M189" s="49"/>
    </row>
    <row r="190" spans="1:13" ht="15" customHeight="1">
      <c r="A190" s="161" t="s">
        <v>136</v>
      </c>
      <c r="B190" s="180" t="s">
        <v>123</v>
      </c>
      <c r="C190" s="182">
        <v>4499.6400000000003</v>
      </c>
      <c r="D190" s="161" t="s">
        <v>484</v>
      </c>
      <c r="E190" s="185"/>
      <c r="F190" s="165"/>
      <c r="G190" s="156"/>
      <c r="H190" s="157"/>
      <c r="I190" s="156">
        <v>600640</v>
      </c>
      <c r="J190" s="158"/>
      <c r="K190" s="166"/>
      <c r="L190" s="167"/>
      <c r="M190" s="49"/>
    </row>
    <row r="191" spans="1:13" ht="15" customHeight="1">
      <c r="A191" s="161" t="s">
        <v>136</v>
      </c>
      <c r="B191" s="180" t="s">
        <v>177</v>
      </c>
      <c r="C191" s="182">
        <v>4499.6400000000003</v>
      </c>
      <c r="D191" s="161" t="s">
        <v>484</v>
      </c>
      <c r="E191" s="185">
        <f>SUM(C190:C191)</f>
        <v>8999.2800000000007</v>
      </c>
      <c r="F191" s="165"/>
      <c r="G191" s="156"/>
      <c r="H191" s="157"/>
      <c r="I191" s="156">
        <v>600640</v>
      </c>
      <c r="J191" s="158">
        <f>E191/1.16</f>
        <v>7758.0000000000009</v>
      </c>
      <c r="K191" s="166">
        <f>J191*0.16</f>
        <v>1241.2800000000002</v>
      </c>
      <c r="L191" s="167"/>
      <c r="M191" s="49"/>
    </row>
    <row r="192" spans="1:13" ht="15" customHeight="1">
      <c r="A192" s="161" t="s">
        <v>383</v>
      </c>
      <c r="B192" s="180" t="s">
        <v>11</v>
      </c>
      <c r="C192" s="182">
        <v>17503.240000000002</v>
      </c>
      <c r="D192" s="161" t="s">
        <v>484</v>
      </c>
      <c r="E192" s="185"/>
      <c r="F192" s="165"/>
      <c r="G192" s="156"/>
      <c r="H192" s="157"/>
      <c r="I192" s="156">
        <v>600606</v>
      </c>
      <c r="J192" s="158"/>
      <c r="K192" s="166"/>
      <c r="L192" s="167"/>
      <c r="M192" s="49"/>
    </row>
    <row r="193" spans="1:13" ht="15" customHeight="1" thickBot="1">
      <c r="A193" s="188" t="s">
        <v>383</v>
      </c>
      <c r="B193" s="183" t="s">
        <v>154</v>
      </c>
      <c r="C193" s="171">
        <v>17503.240000000002</v>
      </c>
      <c r="D193" s="168" t="s">
        <v>484</v>
      </c>
      <c r="E193" s="171">
        <f>SUM(C192:C193)</f>
        <v>35006.480000000003</v>
      </c>
      <c r="F193" s="214">
        <f>SUM(E183:E193)</f>
        <v>52694.16</v>
      </c>
      <c r="G193" s="173"/>
      <c r="H193" s="174"/>
      <c r="I193" s="173">
        <v>600606</v>
      </c>
      <c r="J193" s="175">
        <f>E193/1.16</f>
        <v>30178.000000000004</v>
      </c>
      <c r="K193" s="176">
        <f>J193*0.16</f>
        <v>4828.4800000000005</v>
      </c>
      <c r="L193" s="177"/>
      <c r="M193" s="49"/>
    </row>
    <row r="194" spans="1:13" ht="15" customHeight="1">
      <c r="A194" s="189">
        <v>2000268206</v>
      </c>
      <c r="B194" s="190">
        <v>2000268206</v>
      </c>
      <c r="C194" s="191">
        <v>-3271.2</v>
      </c>
      <c r="D194" s="161" t="s">
        <v>473</v>
      </c>
      <c r="E194" s="185">
        <f>SUM(C194)</f>
        <v>-3271.2</v>
      </c>
      <c r="F194" s="165"/>
      <c r="G194" s="156"/>
      <c r="H194" s="157"/>
      <c r="I194" s="156"/>
      <c r="J194" s="158">
        <f>E194/1.16</f>
        <v>-2820</v>
      </c>
      <c r="K194" s="166">
        <f>J194*0.16</f>
        <v>-451.2</v>
      </c>
      <c r="L194" s="167"/>
      <c r="M194" s="49"/>
    </row>
    <row r="195" spans="1:13" ht="15" customHeight="1">
      <c r="A195" s="192"/>
      <c r="B195" s="190"/>
      <c r="C195" s="190"/>
      <c r="D195" s="193"/>
      <c r="E195" s="185"/>
      <c r="F195" s="165"/>
      <c r="G195" s="156"/>
      <c r="H195" s="157"/>
      <c r="I195" s="156"/>
      <c r="J195" s="158"/>
      <c r="K195" s="166"/>
      <c r="L195" s="167"/>
      <c r="M195" s="49"/>
    </row>
    <row r="196" spans="1:13" ht="15" customHeight="1">
      <c r="A196" s="192"/>
      <c r="B196" s="68"/>
      <c r="C196" s="156"/>
      <c r="D196" s="194"/>
      <c r="E196" s="185"/>
      <c r="F196" s="165"/>
      <c r="G196" s="156"/>
      <c r="H196" s="157"/>
      <c r="I196" s="156"/>
      <c r="J196" s="158"/>
      <c r="K196" s="166"/>
      <c r="L196" s="167"/>
      <c r="M196" s="49"/>
    </row>
    <row r="197" spans="1:13" ht="15" customHeight="1">
      <c r="A197" s="192"/>
      <c r="B197" s="68"/>
      <c r="C197" s="194">
        <f>SUM(C5:C196)</f>
        <v>826910.47999999893</v>
      </c>
      <c r="D197" s="194"/>
      <c r="E197" s="194">
        <f>SUM(E5:E196)</f>
        <v>826910.4800000001</v>
      </c>
      <c r="F197" s="194"/>
      <c r="G197" s="194"/>
      <c r="H197" s="195">
        <f>SUM(H5:H196)</f>
        <v>0</v>
      </c>
      <c r="I197" s="194"/>
      <c r="J197" s="194">
        <f>SUM(J5:J196)</f>
        <v>712853.86206896557</v>
      </c>
      <c r="K197" s="194">
        <f>SUM(K5:K196)</f>
        <v>114056.61793103447</v>
      </c>
      <c r="L197" s="194"/>
      <c r="M197" s="150"/>
    </row>
    <row r="198" spans="1:13" ht="15" customHeight="1">
      <c r="A198" s="192"/>
      <c r="B198" s="68"/>
      <c r="C198" s="156"/>
      <c r="D198" s="194"/>
      <c r="E198" s="194"/>
      <c r="F198" s="165"/>
      <c r="G198" s="156"/>
      <c r="H198" s="157"/>
      <c r="I198" s="156"/>
      <c r="J198" s="158"/>
      <c r="K198" s="166"/>
      <c r="L198" s="167"/>
      <c r="M198" s="49"/>
    </row>
    <row r="199" spans="1:13" ht="15" customHeight="1">
      <c r="A199" s="196"/>
      <c r="B199" s="197"/>
      <c r="C199" s="197"/>
      <c r="D199" s="198"/>
      <c r="E199" s="156"/>
      <c r="F199" s="156"/>
      <c r="G199" s="156"/>
      <c r="H199" s="157"/>
      <c r="I199" s="156"/>
      <c r="J199" s="158"/>
      <c r="K199" s="166"/>
      <c r="L199" s="167"/>
      <c r="M199" s="49"/>
    </row>
    <row r="200" spans="1:13" ht="15">
      <c r="A200" s="196"/>
      <c r="B200" s="197"/>
      <c r="C200" s="197"/>
      <c r="D200" s="194"/>
      <c r="E200" s="194"/>
      <c r="F200" s="194"/>
      <c r="G200" s="209"/>
      <c r="H200" s="195"/>
      <c r="I200" s="194"/>
      <c r="J200" s="194"/>
      <c r="K200" s="194"/>
      <c r="L200" s="199"/>
      <c r="M200" s="49"/>
    </row>
    <row r="201" spans="1:13" ht="15.75" thickBot="1">
      <c r="A201" s="196"/>
      <c r="B201" s="197"/>
      <c r="C201" s="197"/>
      <c r="D201" s="185"/>
      <c r="E201" s="67"/>
      <c r="F201" s="67"/>
      <c r="G201" s="167"/>
      <c r="H201" s="200"/>
      <c r="I201" s="67"/>
      <c r="J201" s="67"/>
      <c r="K201" s="167"/>
      <c r="L201" s="167"/>
      <c r="M201" s="54"/>
    </row>
    <row r="202" spans="1:13" ht="15.75" thickBot="1">
      <c r="A202" s="196"/>
      <c r="B202" s="197"/>
      <c r="C202" s="197"/>
      <c r="D202" s="185"/>
      <c r="E202" s="330" t="s">
        <v>918</v>
      </c>
      <c r="F202" s="331">
        <v>42759</v>
      </c>
      <c r="G202" s="332">
        <v>1556917.04</v>
      </c>
      <c r="H202" s="200"/>
      <c r="I202" s="67"/>
      <c r="J202" s="201" t="s">
        <v>551</v>
      </c>
      <c r="K202" s="202">
        <f>J197+K197-E197</f>
        <v>0</v>
      </c>
      <c r="L202" s="167"/>
      <c r="M202" s="54"/>
    </row>
    <row r="203" spans="1:13" ht="15">
      <c r="A203" s="196"/>
      <c r="B203" s="197"/>
      <c r="C203" s="197"/>
      <c r="D203" s="185"/>
      <c r="E203" s="330" t="s">
        <v>919</v>
      </c>
      <c r="F203" s="331">
        <v>42759</v>
      </c>
      <c r="G203" s="332">
        <v>826910.48</v>
      </c>
      <c r="H203" s="200"/>
      <c r="I203" s="67"/>
      <c r="J203" s="67"/>
      <c r="K203" s="167"/>
      <c r="L203" s="167"/>
      <c r="M203" s="54"/>
    </row>
    <row r="204" spans="1:13" ht="15">
      <c r="A204" s="196"/>
      <c r="B204" s="197"/>
      <c r="C204" s="197"/>
      <c r="D204" s="185"/>
      <c r="E204" s="203"/>
      <c r="F204" s="203"/>
      <c r="G204" s="204"/>
      <c r="H204" s="200"/>
      <c r="I204" s="67"/>
      <c r="J204" s="67"/>
      <c r="K204" s="167"/>
      <c r="L204" s="167"/>
      <c r="M204" s="54"/>
    </row>
    <row r="205" spans="1:13" ht="15">
      <c r="A205" s="196"/>
      <c r="B205" s="197"/>
      <c r="C205" s="197"/>
      <c r="D205" s="185"/>
      <c r="E205" s="67"/>
      <c r="F205" s="67"/>
      <c r="G205" s="167"/>
      <c r="H205" s="200"/>
      <c r="I205" s="67"/>
      <c r="J205" s="67"/>
      <c r="K205" s="167"/>
      <c r="L205" s="167"/>
      <c r="M205" s="54"/>
    </row>
    <row r="206" spans="1:13" ht="15">
      <c r="A206" s="196"/>
      <c r="B206" s="197"/>
      <c r="C206" s="197"/>
      <c r="D206" s="185"/>
      <c r="E206" s="67"/>
      <c r="F206" s="67"/>
      <c r="G206" s="167"/>
      <c r="H206" s="200"/>
      <c r="I206" s="67"/>
      <c r="J206" s="67"/>
      <c r="K206" s="167"/>
      <c r="L206" s="167"/>
      <c r="M206" s="54"/>
    </row>
    <row r="207" spans="1:13" ht="15">
      <c r="A207" s="196"/>
      <c r="B207" s="197"/>
      <c r="C207" s="197"/>
      <c r="D207" s="185"/>
      <c r="E207" s="204"/>
      <c r="F207" s="204"/>
      <c r="G207" s="204"/>
      <c r="H207" s="200"/>
      <c r="I207" s="67"/>
      <c r="J207" s="67"/>
      <c r="K207" s="167"/>
      <c r="L207" s="167"/>
      <c r="M207" s="54"/>
    </row>
    <row r="208" spans="1:13" ht="15">
      <c r="A208" s="196"/>
      <c r="B208" s="197"/>
      <c r="C208" s="197"/>
      <c r="D208" s="185"/>
      <c r="E208" s="67"/>
      <c r="F208" s="67"/>
      <c r="G208" s="67"/>
      <c r="H208" s="200"/>
      <c r="I208" s="67"/>
      <c r="J208" s="67"/>
      <c r="K208" s="167"/>
      <c r="L208" s="167"/>
      <c r="M208" s="54"/>
    </row>
    <row r="209" spans="1:13" ht="15">
      <c r="A209" s="196"/>
      <c r="B209" s="197"/>
      <c r="C209" s="197"/>
      <c r="D209" s="185"/>
      <c r="E209" s="67"/>
      <c r="F209" s="67"/>
      <c r="G209" s="67"/>
      <c r="H209" s="200"/>
      <c r="I209" s="67"/>
      <c r="J209" s="67"/>
      <c r="K209" s="167"/>
      <c r="L209" s="167"/>
      <c r="M209" s="54"/>
    </row>
    <row r="210" spans="1:13" ht="15">
      <c r="A210" s="196"/>
      <c r="B210" s="197"/>
      <c r="C210" s="67"/>
      <c r="D210" s="167"/>
      <c r="E210" s="67"/>
      <c r="F210" s="67"/>
      <c r="G210" s="67"/>
      <c r="H210" s="200"/>
      <c r="I210" s="67"/>
      <c r="J210" s="67"/>
      <c r="K210" s="167"/>
      <c r="L210" s="167"/>
      <c r="M210" s="54"/>
    </row>
    <row r="211" spans="1:13" ht="15">
      <c r="A211" s="196"/>
      <c r="B211" s="197"/>
      <c r="C211" s="67"/>
      <c r="D211" s="167"/>
      <c r="E211" s="67"/>
      <c r="F211" s="67"/>
      <c r="G211" s="67"/>
      <c r="H211" s="200"/>
      <c r="I211" s="67"/>
      <c r="J211" s="67"/>
      <c r="K211" s="167"/>
      <c r="L211" s="167"/>
      <c r="M211" s="54"/>
    </row>
    <row r="212" spans="1:13" ht="15">
      <c r="A212" s="196"/>
      <c r="B212" s="197"/>
      <c r="C212" s="197"/>
      <c r="D212" s="185"/>
      <c r="E212" s="67"/>
      <c r="F212" s="67"/>
      <c r="G212" s="67"/>
      <c r="H212" s="200"/>
      <c r="I212" s="67"/>
      <c r="J212" s="67"/>
      <c r="K212" s="167"/>
      <c r="L212" s="167"/>
      <c r="M212" s="54"/>
    </row>
    <row r="213" spans="1:13" ht="15">
      <c r="A213" s="196"/>
      <c r="B213" s="197"/>
      <c r="C213" s="197"/>
      <c r="D213" s="185"/>
      <c r="E213" s="67"/>
      <c r="F213" s="67"/>
      <c r="G213" s="67"/>
      <c r="H213" s="200"/>
      <c r="I213" s="67"/>
      <c r="J213" s="67"/>
      <c r="K213" s="167"/>
      <c r="L213" s="167"/>
      <c r="M213" s="54"/>
    </row>
    <row r="214" spans="1:13" ht="15">
      <c r="A214" s="196"/>
      <c r="B214" s="197"/>
      <c r="C214" s="197"/>
      <c r="D214" s="205"/>
      <c r="E214" s="180"/>
      <c r="F214" s="180"/>
      <c r="G214" s="180"/>
      <c r="H214" s="206"/>
      <c r="I214" s="180"/>
      <c r="J214" s="180"/>
      <c r="K214" s="207"/>
      <c r="L214" s="207"/>
      <c r="M214" s="54"/>
    </row>
    <row r="215" spans="1:13" ht="15">
      <c r="A215" s="196"/>
      <c r="B215" s="197"/>
      <c r="C215" s="197"/>
      <c r="D215" s="205"/>
      <c r="E215" s="180"/>
      <c r="F215" s="180"/>
      <c r="G215" s="180"/>
      <c r="H215" s="206"/>
      <c r="I215" s="180"/>
      <c r="J215" s="180"/>
      <c r="K215" s="207"/>
      <c r="L215" s="207"/>
      <c r="M215" s="54"/>
    </row>
    <row r="216" spans="1:13" ht="15">
      <c r="A216" s="208"/>
      <c r="B216" s="67" t="s">
        <v>25</v>
      </c>
      <c r="C216" s="67"/>
      <c r="D216" s="67"/>
      <c r="E216" s="156"/>
      <c r="F216" s="156"/>
      <c r="G216" s="156"/>
      <c r="H216" s="157"/>
      <c r="I216" s="156"/>
      <c r="J216" s="156"/>
      <c r="K216" s="209"/>
      <c r="L216" s="167"/>
      <c r="M216" s="49"/>
    </row>
    <row r="217" spans="1:13" ht="15">
      <c r="A217" s="210"/>
      <c r="B217" s="67" t="s">
        <v>127</v>
      </c>
      <c r="C217" s="67"/>
      <c r="D217" s="67"/>
      <c r="E217" s="156"/>
      <c r="F217" s="156"/>
      <c r="G217" s="156"/>
      <c r="H217" s="157"/>
      <c r="I217" s="156"/>
      <c r="J217" s="156"/>
      <c r="K217" s="209"/>
      <c r="L217" s="167"/>
      <c r="M217" s="49"/>
    </row>
    <row r="218" spans="1:13" ht="15">
      <c r="A218" s="211"/>
      <c r="B218" s="67" t="s">
        <v>161</v>
      </c>
      <c r="C218" s="67"/>
      <c r="D218" s="67"/>
      <c r="E218" s="156"/>
      <c r="F218" s="156"/>
      <c r="G218" s="156"/>
      <c r="H218" s="157"/>
      <c r="I218" s="156"/>
      <c r="J218" s="156"/>
      <c r="K218" s="209"/>
      <c r="L218" s="167"/>
      <c r="M218" s="49"/>
    </row>
    <row r="219" spans="1:13" ht="15">
      <c r="A219" s="67"/>
      <c r="B219" s="67"/>
      <c r="C219" s="67"/>
      <c r="D219" s="67"/>
      <c r="E219" s="156"/>
      <c r="F219" s="156"/>
      <c r="G219" s="156"/>
      <c r="H219" s="157"/>
      <c r="I219" s="156"/>
      <c r="J219" s="156"/>
      <c r="K219" s="209"/>
      <c r="L219" s="167"/>
      <c r="M219" s="49"/>
    </row>
    <row r="220" spans="1:13" ht="15">
      <c r="A220" s="67"/>
      <c r="B220" s="67"/>
      <c r="C220" s="67"/>
      <c r="D220" s="67"/>
      <c r="E220" s="156"/>
      <c r="F220" s="156"/>
      <c r="G220" s="156"/>
      <c r="H220" s="157"/>
      <c r="I220" s="156"/>
      <c r="J220" s="156"/>
      <c r="K220" s="209"/>
      <c r="L220" s="167"/>
      <c r="M220" s="49"/>
    </row>
    <row r="221" spans="1:13">
      <c r="K221" s="45"/>
      <c r="L221" s="49"/>
      <c r="M221" s="49"/>
    </row>
    <row r="222" spans="1:13">
      <c r="K222" s="45"/>
      <c r="L222" s="49"/>
      <c r="M222" s="49"/>
    </row>
    <row r="223" spans="1:13">
      <c r="K223" s="45"/>
      <c r="L223" s="49"/>
      <c r="M223" s="49"/>
    </row>
    <row r="224" spans="1:13">
      <c r="K224" s="45"/>
      <c r="L224" s="49"/>
      <c r="M224" s="49"/>
    </row>
    <row r="225" spans="11:13">
      <c r="K225" s="45"/>
      <c r="L225" s="49"/>
      <c r="M225" s="49"/>
    </row>
    <row r="226" spans="11:13">
      <c r="K226" s="45"/>
      <c r="L226" s="49"/>
      <c r="M226" s="49"/>
    </row>
    <row r="227" spans="11:13">
      <c r="K227" s="45"/>
      <c r="L227" s="49"/>
      <c r="M227" s="49"/>
    </row>
    <row r="228" spans="11:13">
      <c r="K228" s="45"/>
      <c r="L228" s="49"/>
      <c r="M228" s="49"/>
    </row>
    <row r="229" spans="11:13">
      <c r="K229" s="45"/>
      <c r="L229" s="49"/>
      <c r="M229" s="49"/>
    </row>
    <row r="230" spans="11:13">
      <c r="K230" s="45"/>
      <c r="L230" s="49"/>
      <c r="M230" s="49"/>
    </row>
    <row r="231" spans="11:13">
      <c r="K231" s="45"/>
      <c r="L231" s="49"/>
      <c r="M231" s="49"/>
    </row>
    <row r="232" spans="11:13">
      <c r="K232" s="45"/>
      <c r="L232" s="49"/>
      <c r="M232" s="49"/>
    </row>
    <row r="233" spans="11:13">
      <c r="K233" s="45"/>
      <c r="L233" s="49"/>
      <c r="M233" s="49"/>
    </row>
    <row r="234" spans="11:13">
      <c r="K234" s="45"/>
      <c r="L234" s="49"/>
      <c r="M234" s="49"/>
    </row>
    <row r="235" spans="11:13">
      <c r="K235" s="45"/>
      <c r="L235" s="49"/>
      <c r="M235" s="49"/>
    </row>
    <row r="236" spans="11:13">
      <c r="K236" s="45"/>
      <c r="L236" s="49"/>
      <c r="M236" s="49"/>
    </row>
    <row r="237" spans="11:13">
      <c r="K237" s="45"/>
      <c r="L237" s="49"/>
      <c r="M237" s="49"/>
    </row>
    <row r="238" spans="11:13">
      <c r="K238" s="45"/>
      <c r="L238" s="49"/>
      <c r="M238" s="49"/>
    </row>
    <row r="239" spans="11:13">
      <c r="K239" s="45"/>
      <c r="L239" s="49"/>
      <c r="M239" s="49"/>
    </row>
    <row r="240" spans="11:13">
      <c r="K240" s="45"/>
      <c r="L240" s="49"/>
      <c r="M240" s="49"/>
    </row>
    <row r="241" spans="11:13">
      <c r="K241" s="45"/>
      <c r="L241" s="49"/>
      <c r="M241" s="49"/>
    </row>
    <row r="242" spans="11:13">
      <c r="K242" s="45"/>
      <c r="L242" s="49"/>
      <c r="M242" s="49"/>
    </row>
    <row r="243" spans="11:13">
      <c r="K243" s="45"/>
      <c r="L243" s="49"/>
      <c r="M243" s="49"/>
    </row>
    <row r="244" spans="11:13">
      <c r="K244" s="45"/>
      <c r="L244" s="49"/>
      <c r="M244" s="49"/>
    </row>
    <row r="245" spans="11:13">
      <c r="K245" s="45"/>
      <c r="L245" s="49"/>
      <c r="M245" s="49"/>
    </row>
    <row r="246" spans="11:13">
      <c r="K246" s="45"/>
      <c r="L246" s="49"/>
      <c r="M246" s="49"/>
    </row>
    <row r="247" spans="11:13">
      <c r="K247" s="45"/>
      <c r="L247" s="49"/>
      <c r="M247" s="49"/>
    </row>
    <row r="248" spans="11:13">
      <c r="K248" s="45"/>
      <c r="L248" s="49"/>
      <c r="M248" s="49"/>
    </row>
    <row r="249" spans="11:13">
      <c r="K249" s="45"/>
      <c r="L249" s="49"/>
      <c r="M249" s="49"/>
    </row>
    <row r="250" spans="11:13">
      <c r="K250" s="45"/>
      <c r="L250" s="49"/>
      <c r="M250" s="49"/>
    </row>
    <row r="251" spans="11:13">
      <c r="K251" s="45"/>
      <c r="L251" s="49"/>
      <c r="M251" s="49"/>
    </row>
    <row r="252" spans="11:13">
      <c r="K252" s="45"/>
      <c r="L252" s="49"/>
      <c r="M252" s="49"/>
    </row>
    <row r="253" spans="11:13">
      <c r="K253" s="45"/>
      <c r="L253" s="49"/>
      <c r="M253" s="49"/>
    </row>
    <row r="254" spans="11:13">
      <c r="K254" s="45"/>
      <c r="L254" s="49"/>
      <c r="M254" s="49"/>
    </row>
    <row r="255" spans="11:13">
      <c r="K255" s="45"/>
      <c r="L255" s="49"/>
      <c r="M255" s="49"/>
    </row>
    <row r="256" spans="11:13">
      <c r="K256" s="45"/>
      <c r="L256" s="49"/>
      <c r="M256" s="49"/>
    </row>
    <row r="257" spans="11:13">
      <c r="K257" s="45"/>
      <c r="L257" s="49"/>
      <c r="M257" s="49"/>
    </row>
    <row r="258" spans="11:13">
      <c r="K258" s="45"/>
      <c r="L258" s="49"/>
      <c r="M258" s="49"/>
    </row>
    <row r="259" spans="11:13">
      <c r="K259" s="45"/>
      <c r="L259" s="49"/>
      <c r="M259" s="49"/>
    </row>
    <row r="260" spans="11:13">
      <c r="K260" s="45"/>
      <c r="L260" s="49"/>
      <c r="M260" s="49"/>
    </row>
    <row r="261" spans="11:13">
      <c r="K261" s="45"/>
      <c r="L261" s="49"/>
      <c r="M261" s="49"/>
    </row>
    <row r="262" spans="11:13">
      <c r="K262" s="45"/>
      <c r="L262" s="49"/>
      <c r="M262" s="49"/>
    </row>
    <row r="263" spans="11:13">
      <c r="K263" s="45"/>
      <c r="L263" s="49"/>
      <c r="M263" s="49"/>
    </row>
    <row r="264" spans="11:13">
      <c r="K264" s="45"/>
      <c r="L264" s="49"/>
      <c r="M264" s="49"/>
    </row>
    <row r="265" spans="11:13">
      <c r="K265" s="45"/>
      <c r="L265" s="49"/>
      <c r="M265" s="49"/>
    </row>
    <row r="266" spans="11:13">
      <c r="K266" s="45"/>
      <c r="L266" s="49"/>
      <c r="M266" s="49"/>
    </row>
    <row r="267" spans="11:13">
      <c r="K267" s="45"/>
      <c r="L267" s="49"/>
      <c r="M267" s="49"/>
    </row>
    <row r="268" spans="11:13">
      <c r="K268" s="45"/>
      <c r="L268" s="49"/>
      <c r="M268" s="49"/>
    </row>
    <row r="269" spans="11:13">
      <c r="K269" s="45"/>
      <c r="L269" s="49"/>
      <c r="M269" s="49"/>
    </row>
    <row r="270" spans="11:13">
      <c r="K270" s="45"/>
      <c r="L270" s="49"/>
      <c r="M270" s="49"/>
    </row>
    <row r="271" spans="11:13">
      <c r="K271" s="45"/>
      <c r="L271" s="49"/>
      <c r="M271" s="49"/>
    </row>
    <row r="272" spans="11:13">
      <c r="K272" s="45"/>
      <c r="L272" s="49"/>
      <c r="M272" s="49"/>
    </row>
    <row r="273" spans="11:13">
      <c r="K273" s="45"/>
      <c r="L273" s="49"/>
      <c r="M273" s="49"/>
    </row>
    <row r="274" spans="11:13">
      <c r="K274" s="45"/>
      <c r="L274" s="49"/>
      <c r="M274" s="49"/>
    </row>
    <row r="275" spans="11:13">
      <c r="K275" s="45"/>
      <c r="L275" s="49"/>
      <c r="M275" s="49"/>
    </row>
    <row r="276" spans="11:13">
      <c r="K276" s="45"/>
      <c r="L276" s="49"/>
      <c r="M276" s="49"/>
    </row>
    <row r="277" spans="11:13">
      <c r="K277" s="45"/>
      <c r="L277" s="49"/>
      <c r="M277" s="49"/>
    </row>
    <row r="278" spans="11:13">
      <c r="K278" s="45"/>
      <c r="L278" s="49"/>
      <c r="M278" s="49"/>
    </row>
    <row r="279" spans="11:13">
      <c r="K279" s="45"/>
      <c r="L279" s="49"/>
      <c r="M279" s="49"/>
    </row>
    <row r="280" spans="11:13">
      <c r="K280" s="45"/>
      <c r="L280" s="49"/>
      <c r="M280" s="49"/>
    </row>
    <row r="281" spans="11:13">
      <c r="K281" s="45"/>
      <c r="L281" s="49"/>
      <c r="M281" s="49"/>
    </row>
    <row r="282" spans="11:13">
      <c r="K282" s="45"/>
      <c r="L282" s="49"/>
      <c r="M282" s="49"/>
    </row>
    <row r="283" spans="11:13">
      <c r="K283" s="45"/>
      <c r="L283" s="49"/>
      <c r="M283" s="49"/>
    </row>
    <row r="284" spans="11:13">
      <c r="K284" s="45"/>
      <c r="L284" s="49"/>
      <c r="M284" s="49"/>
    </row>
    <row r="285" spans="11:13">
      <c r="K285" s="45"/>
      <c r="L285" s="49"/>
      <c r="M285" s="49"/>
    </row>
    <row r="286" spans="11:13">
      <c r="K286" s="45"/>
      <c r="L286" s="49"/>
      <c r="M286" s="49"/>
    </row>
    <row r="287" spans="11:13">
      <c r="K287" s="45"/>
      <c r="L287" s="49"/>
      <c r="M287" s="49"/>
    </row>
    <row r="288" spans="11:13">
      <c r="K288" s="45"/>
      <c r="L288" s="49"/>
      <c r="M288" s="49"/>
    </row>
    <row r="289" spans="11:13">
      <c r="K289" s="45"/>
      <c r="L289" s="49"/>
      <c r="M289" s="49"/>
    </row>
    <row r="290" spans="11:13">
      <c r="K290" s="45"/>
      <c r="L290" s="49"/>
      <c r="M290" s="49"/>
    </row>
    <row r="291" spans="11:13">
      <c r="K291" s="45"/>
      <c r="L291" s="49"/>
      <c r="M291" s="49"/>
    </row>
    <row r="292" spans="11:13">
      <c r="K292" s="45"/>
      <c r="L292" s="49"/>
      <c r="M292" s="49"/>
    </row>
    <row r="293" spans="11:13">
      <c r="K293" s="45"/>
      <c r="L293" s="49"/>
      <c r="M293" s="49"/>
    </row>
    <row r="294" spans="11:13">
      <c r="K294" s="45"/>
      <c r="L294" s="49"/>
      <c r="M294" s="49"/>
    </row>
    <row r="295" spans="11:13">
      <c r="K295" s="45"/>
      <c r="L295" s="49"/>
      <c r="M295" s="49"/>
    </row>
    <row r="296" spans="11:13">
      <c r="K296" s="45"/>
      <c r="L296" s="49"/>
      <c r="M296" s="49"/>
    </row>
    <row r="297" spans="11:13">
      <c r="K297" s="45"/>
      <c r="L297" s="49"/>
      <c r="M297" s="49"/>
    </row>
    <row r="298" spans="11:13">
      <c r="K298" s="45"/>
      <c r="L298" s="49"/>
      <c r="M298" s="49"/>
    </row>
    <row r="299" spans="11:13">
      <c r="K299" s="45"/>
      <c r="L299" s="49"/>
      <c r="M299" s="49"/>
    </row>
    <row r="300" spans="11:13">
      <c r="K300" s="45"/>
      <c r="L300" s="49"/>
      <c r="M300" s="49"/>
    </row>
    <row r="301" spans="11:13">
      <c r="K301" s="45"/>
      <c r="L301" s="49"/>
      <c r="M301" s="49"/>
    </row>
    <row r="302" spans="11:13">
      <c r="K302" s="45"/>
      <c r="L302" s="49"/>
      <c r="M302" s="49"/>
    </row>
    <row r="303" spans="11:13">
      <c r="K303" s="45"/>
      <c r="L303" s="49"/>
      <c r="M303" s="49"/>
    </row>
    <row r="304" spans="11:13">
      <c r="K304" s="45"/>
      <c r="L304" s="49"/>
      <c r="M304" s="49"/>
    </row>
    <row r="305" spans="11:13">
      <c r="K305" s="45"/>
      <c r="L305" s="49"/>
      <c r="M305" s="49"/>
    </row>
    <row r="306" spans="11:13">
      <c r="K306" s="45"/>
      <c r="L306" s="49"/>
      <c r="M306" s="49"/>
    </row>
    <row r="307" spans="11:13">
      <c r="K307" s="45"/>
      <c r="L307" s="49"/>
      <c r="M307" s="49"/>
    </row>
    <row r="308" spans="11:13">
      <c r="K308" s="45"/>
      <c r="L308" s="49"/>
      <c r="M308" s="49"/>
    </row>
    <row r="309" spans="11:13">
      <c r="K309" s="45"/>
      <c r="L309" s="49"/>
      <c r="M309" s="49"/>
    </row>
    <row r="310" spans="11:13">
      <c r="K310" s="45"/>
      <c r="L310" s="49"/>
      <c r="M310" s="49"/>
    </row>
    <row r="311" spans="11:13">
      <c r="K311" s="45"/>
      <c r="L311" s="49"/>
      <c r="M311" s="49"/>
    </row>
    <row r="312" spans="11:13">
      <c r="K312" s="45"/>
      <c r="L312" s="49"/>
      <c r="M312" s="49"/>
    </row>
    <row r="313" spans="11:13">
      <c r="K313" s="45"/>
      <c r="L313" s="49"/>
      <c r="M313" s="49"/>
    </row>
    <row r="314" spans="11:13">
      <c r="K314" s="45"/>
      <c r="L314" s="49"/>
      <c r="M314" s="49"/>
    </row>
  </sheetData>
  <autoFilter ref="A4:L200"/>
  <mergeCells count="2">
    <mergeCell ref="A3:D3"/>
    <mergeCell ref="I2:K2"/>
  </mergeCells>
  <phoneticPr fontId="0" type="noConversion"/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97"/>
  <sheetViews>
    <sheetView workbookViewId="0">
      <selection activeCell="F85" sqref="F85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4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1544</v>
      </c>
      <c r="E1" s="240"/>
      <c r="F1" s="240"/>
      <c r="G1" s="240"/>
      <c r="H1" s="241"/>
      <c r="I1" s="486"/>
      <c r="J1" s="486"/>
      <c r="K1" s="486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241"/>
      <c r="I2" s="486"/>
      <c r="J2" s="486"/>
      <c r="K2" s="486"/>
      <c r="L2" s="239"/>
      <c r="M2" s="239"/>
    </row>
    <row r="3" spans="1:13" ht="15.75">
      <c r="A3" s="486"/>
      <c r="B3" s="486"/>
      <c r="C3" s="486"/>
      <c r="D3" s="486"/>
      <c r="E3" s="240"/>
      <c r="F3" s="240"/>
      <c r="G3" s="240"/>
      <c r="H3" s="241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241"/>
      <c r="I4" s="240"/>
      <c r="J4" s="243"/>
      <c r="K4" s="486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241"/>
      <c r="I5" s="240" t="s">
        <v>215</v>
      </c>
      <c r="J5" s="243"/>
      <c r="K5" s="486"/>
      <c r="L5" s="239"/>
      <c r="M5" s="239"/>
    </row>
    <row r="6" spans="1:13" ht="15" customHeight="1">
      <c r="A6" s="339" t="s">
        <v>134</v>
      </c>
      <c r="B6" s="494" t="s">
        <v>200</v>
      </c>
      <c r="C6" s="399">
        <v>-6751.2</v>
      </c>
      <c r="D6" s="339" t="s">
        <v>1545</v>
      </c>
      <c r="E6" s="250">
        <f>SUM(C6:D6)</f>
        <v>-6751.2</v>
      </c>
      <c r="F6" s="275"/>
      <c r="G6" s="240"/>
      <c r="H6" s="241"/>
      <c r="I6" s="240">
        <v>600644</v>
      </c>
      <c r="J6" s="243">
        <f>E6/1.16</f>
        <v>-5820</v>
      </c>
      <c r="K6" s="251">
        <f>J6*0.16</f>
        <v>-931.2</v>
      </c>
      <c r="L6" s="252"/>
      <c r="M6" s="252"/>
    </row>
    <row r="7" spans="1:13" ht="15" customHeight="1">
      <c r="A7" s="339" t="s">
        <v>386</v>
      </c>
      <c r="B7" s="494" t="s">
        <v>1439</v>
      </c>
      <c r="C7" s="399">
        <v>-18889.439999999999</v>
      </c>
      <c r="D7" s="339" t="s">
        <v>1545</v>
      </c>
      <c r="E7" s="250">
        <f>SUM(C7:D7)</f>
        <v>-18889.439999999999</v>
      </c>
      <c r="F7" s="275"/>
      <c r="G7" s="240"/>
      <c r="H7" s="241"/>
      <c r="I7" s="240">
        <v>600636</v>
      </c>
      <c r="J7" s="243">
        <f t="shared" ref="J7:J51" si="0">E7/1.16</f>
        <v>-16284</v>
      </c>
      <c r="K7" s="251">
        <f t="shared" ref="K7:K51" si="1">J7*0.16</f>
        <v>-2605.44</v>
      </c>
      <c r="L7" s="252"/>
      <c r="M7" s="252"/>
    </row>
    <row r="8" spans="1:13" ht="15" customHeight="1">
      <c r="A8" s="339" t="s">
        <v>136</v>
      </c>
      <c r="B8" s="494" t="s">
        <v>1426</v>
      </c>
      <c r="C8" s="399">
        <v>-9000.44</v>
      </c>
      <c r="D8" s="339" t="s">
        <v>1545</v>
      </c>
      <c r="E8" s="250"/>
      <c r="F8" s="275"/>
      <c r="G8" s="240"/>
      <c r="H8" s="241"/>
      <c r="I8" s="240"/>
      <c r="J8" s="243"/>
      <c r="K8" s="251"/>
      <c r="L8" s="252"/>
      <c r="M8" s="252"/>
    </row>
    <row r="9" spans="1:13" ht="15" customHeight="1">
      <c r="A9" s="339" t="s">
        <v>136</v>
      </c>
      <c r="B9" s="494" t="s">
        <v>1084</v>
      </c>
      <c r="C9" s="399">
        <v>-9000.44</v>
      </c>
      <c r="D9" s="339" t="s">
        <v>1545</v>
      </c>
      <c r="E9" s="250"/>
      <c r="F9" s="275"/>
      <c r="G9" s="240"/>
      <c r="H9" s="241"/>
      <c r="I9" s="240"/>
      <c r="J9" s="243"/>
      <c r="K9" s="251"/>
      <c r="L9" s="252"/>
      <c r="M9" s="252"/>
    </row>
    <row r="10" spans="1:13" ht="15" customHeight="1" thickBot="1">
      <c r="A10" s="362" t="s">
        <v>136</v>
      </c>
      <c r="B10" s="495" t="s">
        <v>940</v>
      </c>
      <c r="C10" s="400">
        <v>-9000.44</v>
      </c>
      <c r="D10" s="362" t="s">
        <v>1545</v>
      </c>
      <c r="E10" s="256">
        <f>SUM(C8:C10)</f>
        <v>-27001.32</v>
      </c>
      <c r="F10" s="257">
        <f>SUM(E6:E10)</f>
        <v>-52641.96</v>
      </c>
      <c r="G10" s="258"/>
      <c r="H10" s="259"/>
      <c r="I10" s="258">
        <v>600640</v>
      </c>
      <c r="J10" s="260">
        <f t="shared" si="0"/>
        <v>-23277</v>
      </c>
      <c r="K10" s="261">
        <f t="shared" si="1"/>
        <v>-3724.32</v>
      </c>
      <c r="L10" s="252"/>
      <c r="M10" s="252"/>
    </row>
    <row r="11" spans="1:13" ht="15" customHeight="1">
      <c r="A11" s="339" t="s">
        <v>136</v>
      </c>
      <c r="B11" s="494" t="s">
        <v>1422</v>
      </c>
      <c r="C11" s="399">
        <v>-9000.44</v>
      </c>
      <c r="D11" s="339" t="s">
        <v>1548</v>
      </c>
      <c r="E11" s="250"/>
      <c r="F11" s="275"/>
      <c r="G11" s="240"/>
      <c r="H11" s="241"/>
      <c r="I11" s="417"/>
      <c r="J11" s="271"/>
      <c r="K11" s="272"/>
      <c r="L11" s="252"/>
      <c r="M11" s="252"/>
    </row>
    <row r="12" spans="1:13" ht="15" customHeight="1">
      <c r="A12" s="339" t="s">
        <v>136</v>
      </c>
      <c r="B12" s="494" t="s">
        <v>938</v>
      </c>
      <c r="C12" s="399">
        <v>-9000.44</v>
      </c>
      <c r="D12" s="339" t="s">
        <v>1548</v>
      </c>
      <c r="E12" s="250">
        <f>SUM(C11:C12)</f>
        <v>-18000.88</v>
      </c>
      <c r="F12" s="275"/>
      <c r="G12" s="240"/>
      <c r="H12" s="241"/>
      <c r="I12" s="240">
        <v>600640</v>
      </c>
      <c r="J12" s="243">
        <f t="shared" si="0"/>
        <v>-15518.000000000002</v>
      </c>
      <c r="K12" s="251">
        <f t="shared" si="1"/>
        <v>-2482.8800000000006</v>
      </c>
      <c r="L12" s="252"/>
      <c r="M12" s="252"/>
    </row>
    <row r="13" spans="1:13" ht="15" customHeight="1">
      <c r="A13" s="339" t="s">
        <v>457</v>
      </c>
      <c r="B13" s="494" t="s">
        <v>1253</v>
      </c>
      <c r="C13" s="399">
        <v>-8855.44</v>
      </c>
      <c r="D13" s="339" t="s">
        <v>1548</v>
      </c>
      <c r="E13" s="250"/>
      <c r="F13" s="275"/>
      <c r="G13" s="240"/>
      <c r="H13" s="241"/>
      <c r="I13" s="240"/>
      <c r="J13" s="243"/>
      <c r="K13" s="251"/>
      <c r="L13" s="252"/>
      <c r="M13" s="252"/>
    </row>
    <row r="14" spans="1:13" ht="15" customHeight="1">
      <c r="A14" s="339" t="s">
        <v>457</v>
      </c>
      <c r="B14" s="494" t="s">
        <v>1441</v>
      </c>
      <c r="C14" s="399">
        <v>-8876.32</v>
      </c>
      <c r="D14" s="339" t="s">
        <v>1548</v>
      </c>
      <c r="E14" s="250">
        <f>SUM(C13:C14)</f>
        <v>-17731.760000000002</v>
      </c>
      <c r="F14" s="275"/>
      <c r="G14" s="240"/>
      <c r="H14" s="241"/>
      <c r="I14" s="240">
        <v>600691</v>
      </c>
      <c r="J14" s="243">
        <f t="shared" si="0"/>
        <v>-15286.000000000004</v>
      </c>
      <c r="K14" s="251">
        <f t="shared" si="1"/>
        <v>-2445.7600000000007</v>
      </c>
      <c r="L14" s="252"/>
      <c r="M14" s="252"/>
    </row>
    <row r="15" spans="1:13" ht="15" customHeight="1">
      <c r="A15" s="339" t="s">
        <v>141</v>
      </c>
      <c r="B15" s="494" t="s">
        <v>795</v>
      </c>
      <c r="C15" s="399">
        <v>-6299.96</v>
      </c>
      <c r="D15" s="339" t="s">
        <v>1548</v>
      </c>
      <c r="E15" s="250"/>
      <c r="F15" s="275"/>
      <c r="G15" s="240"/>
      <c r="H15" s="241"/>
      <c r="I15" s="240"/>
      <c r="J15" s="243"/>
      <c r="K15" s="251"/>
      <c r="L15" s="252"/>
      <c r="M15" s="252"/>
    </row>
    <row r="16" spans="1:13" ht="15" customHeight="1" thickBot="1">
      <c r="A16" s="362" t="s">
        <v>141</v>
      </c>
      <c r="B16" s="495" t="s">
        <v>1521</v>
      </c>
      <c r="C16" s="400">
        <v>-1740</v>
      </c>
      <c r="D16" s="362" t="s">
        <v>1548</v>
      </c>
      <c r="E16" s="256">
        <f>SUM(C15:C16)</f>
        <v>-8039.96</v>
      </c>
      <c r="F16" s="257">
        <f>SUM(E11:E16)</f>
        <v>-43772.6</v>
      </c>
      <c r="G16" s="258"/>
      <c r="H16" s="259"/>
      <c r="I16" s="258">
        <v>600684</v>
      </c>
      <c r="J16" s="260">
        <f t="shared" si="0"/>
        <v>-6931.0000000000009</v>
      </c>
      <c r="K16" s="261">
        <f t="shared" si="1"/>
        <v>-1108.9600000000003</v>
      </c>
      <c r="L16" s="252"/>
      <c r="M16" s="252"/>
    </row>
    <row r="17" spans="1:13" ht="15" customHeight="1">
      <c r="A17" s="339" t="s">
        <v>141</v>
      </c>
      <c r="B17" s="494" t="s">
        <v>1523</v>
      </c>
      <c r="C17" s="399">
        <v>-6286.04</v>
      </c>
      <c r="D17" s="339" t="s">
        <v>1550</v>
      </c>
      <c r="E17" s="250">
        <f>SUM(C17)</f>
        <v>-6286.04</v>
      </c>
      <c r="F17" s="275"/>
      <c r="G17" s="240"/>
      <c r="H17" s="241"/>
      <c r="I17" s="417">
        <v>600684</v>
      </c>
      <c r="J17" s="271">
        <f t="shared" si="0"/>
        <v>-5419</v>
      </c>
      <c r="K17" s="272">
        <f t="shared" si="1"/>
        <v>-867.04</v>
      </c>
      <c r="L17" s="252"/>
      <c r="M17" s="252"/>
    </row>
    <row r="18" spans="1:13" ht="15" customHeight="1">
      <c r="A18" s="339" t="s">
        <v>136</v>
      </c>
      <c r="B18" s="494" t="s">
        <v>930</v>
      </c>
      <c r="C18" s="399">
        <v>-9000.44</v>
      </c>
      <c r="D18" s="339" t="s">
        <v>1550</v>
      </c>
      <c r="E18" s="250"/>
      <c r="F18" s="275"/>
      <c r="G18" s="240"/>
      <c r="H18" s="241"/>
      <c r="I18" s="240"/>
      <c r="J18" s="243"/>
      <c r="K18" s="251"/>
      <c r="L18" s="252"/>
      <c r="M18" s="252"/>
    </row>
    <row r="19" spans="1:13" ht="15" customHeight="1">
      <c r="A19" s="339" t="s">
        <v>136</v>
      </c>
      <c r="B19" s="494" t="s">
        <v>1228</v>
      </c>
      <c r="C19" s="399">
        <v>-9000.44</v>
      </c>
      <c r="D19" s="339" t="s">
        <v>1550</v>
      </c>
      <c r="E19" s="250"/>
      <c r="F19" s="275"/>
      <c r="G19" s="240"/>
      <c r="H19" s="241"/>
      <c r="I19" s="240"/>
      <c r="J19" s="243"/>
      <c r="K19" s="251"/>
      <c r="L19" s="252"/>
      <c r="M19" s="252"/>
    </row>
    <row r="20" spans="1:13" ht="15" customHeight="1" thickBot="1">
      <c r="A20" s="362" t="s">
        <v>136</v>
      </c>
      <c r="B20" s="495" t="s">
        <v>1249</v>
      </c>
      <c r="C20" s="400">
        <v>-9000.44</v>
      </c>
      <c r="D20" s="362" t="s">
        <v>1550</v>
      </c>
      <c r="E20" s="256">
        <f>SUM(C18:C20)</f>
        <v>-27001.32</v>
      </c>
      <c r="F20" s="257">
        <f>SUM(E17:E20)</f>
        <v>-33287.360000000001</v>
      </c>
      <c r="G20" s="258"/>
      <c r="H20" s="259"/>
      <c r="I20" s="258">
        <v>600640</v>
      </c>
      <c r="J20" s="260">
        <f t="shared" si="0"/>
        <v>-23277</v>
      </c>
      <c r="K20" s="261">
        <f t="shared" si="1"/>
        <v>-3724.32</v>
      </c>
      <c r="L20" s="252"/>
      <c r="M20" s="252"/>
    </row>
    <row r="21" spans="1:13" ht="15" customHeight="1">
      <c r="A21" s="339" t="s">
        <v>136</v>
      </c>
      <c r="B21" s="494" t="s">
        <v>62</v>
      </c>
      <c r="C21" s="399">
        <v>-9000.44</v>
      </c>
      <c r="D21" s="339" t="s">
        <v>1552</v>
      </c>
      <c r="E21" s="250"/>
      <c r="F21" s="275"/>
      <c r="G21" s="240"/>
      <c r="H21" s="241"/>
      <c r="I21" s="240"/>
      <c r="J21" s="243"/>
      <c r="K21" s="251"/>
      <c r="L21" s="252"/>
      <c r="M21" s="252"/>
    </row>
    <row r="22" spans="1:13" ht="15" customHeight="1">
      <c r="A22" s="339" t="s">
        <v>136</v>
      </c>
      <c r="B22" s="494" t="s">
        <v>944</v>
      </c>
      <c r="C22" s="399">
        <v>-9000.44</v>
      </c>
      <c r="D22" s="339" t="s">
        <v>1552</v>
      </c>
      <c r="E22" s="250"/>
      <c r="F22" s="275"/>
      <c r="G22" s="240"/>
      <c r="H22" s="241"/>
      <c r="I22" s="240"/>
      <c r="J22" s="243"/>
      <c r="K22" s="251"/>
      <c r="L22" s="252"/>
      <c r="M22" s="252"/>
    </row>
    <row r="23" spans="1:13" ht="15" customHeight="1">
      <c r="A23" s="339" t="s">
        <v>136</v>
      </c>
      <c r="B23" s="494" t="s">
        <v>1428</v>
      </c>
      <c r="C23" s="399">
        <v>-9000.44</v>
      </c>
      <c r="D23" s="339" t="s">
        <v>1552</v>
      </c>
      <c r="E23" s="250"/>
      <c r="F23" s="275"/>
      <c r="G23" s="240"/>
      <c r="H23" s="241"/>
      <c r="I23" s="240"/>
      <c r="J23" s="243"/>
      <c r="K23" s="251"/>
      <c r="L23" s="252"/>
      <c r="M23" s="252"/>
    </row>
    <row r="24" spans="1:13" ht="15" customHeight="1" thickBot="1">
      <c r="A24" s="362" t="s">
        <v>136</v>
      </c>
      <c r="B24" s="495" t="s">
        <v>1426</v>
      </c>
      <c r="C24" s="400">
        <v>-9000.44</v>
      </c>
      <c r="D24" s="362" t="s">
        <v>1552</v>
      </c>
      <c r="E24" s="256"/>
      <c r="F24" s="257">
        <f>SUM(C21:C24)</f>
        <v>-36001.760000000002</v>
      </c>
      <c r="G24" s="258"/>
      <c r="H24" s="259"/>
      <c r="I24" s="258">
        <v>600640</v>
      </c>
      <c r="J24" s="260">
        <f>F24/1.16</f>
        <v>-31036.000000000004</v>
      </c>
      <c r="K24" s="261">
        <f>J24*0.16</f>
        <v>-4965.7600000000011</v>
      </c>
      <c r="L24" s="252"/>
      <c r="M24" s="252"/>
    </row>
    <row r="25" spans="1:13" ht="15" customHeight="1">
      <c r="A25" s="339" t="s">
        <v>134</v>
      </c>
      <c r="B25" s="494" t="s">
        <v>1117</v>
      </c>
      <c r="C25" s="399">
        <v>-5849.88</v>
      </c>
      <c r="D25" s="339" t="s">
        <v>1554</v>
      </c>
      <c r="E25" s="250">
        <f>SUM(C25:D25)</f>
        <v>-5849.88</v>
      </c>
      <c r="F25" s="275"/>
      <c r="G25" s="240"/>
      <c r="H25" s="241"/>
      <c r="I25" s="417">
        <v>600644</v>
      </c>
      <c r="J25" s="271">
        <f t="shared" si="0"/>
        <v>-5043</v>
      </c>
      <c r="K25" s="272">
        <f t="shared" si="1"/>
        <v>-806.88</v>
      </c>
      <c r="L25" s="252"/>
      <c r="M25" s="252"/>
    </row>
    <row r="26" spans="1:13" ht="15" customHeight="1">
      <c r="A26" s="339" t="s">
        <v>243</v>
      </c>
      <c r="B26" s="494" t="s">
        <v>1206</v>
      </c>
      <c r="C26" s="399">
        <v>-40660.32</v>
      </c>
      <c r="D26" s="339" t="s">
        <v>1554</v>
      </c>
      <c r="E26" s="250">
        <f>SUM(C26:D26)</f>
        <v>-40660.32</v>
      </c>
      <c r="F26" s="275"/>
      <c r="G26" s="240"/>
      <c r="H26" s="241"/>
      <c r="I26" s="240">
        <v>600633</v>
      </c>
      <c r="J26" s="243">
        <f t="shared" si="0"/>
        <v>-35052</v>
      </c>
      <c r="K26" s="251">
        <f t="shared" si="1"/>
        <v>-5608.32</v>
      </c>
      <c r="L26" s="252"/>
      <c r="M26" s="252"/>
    </row>
    <row r="27" spans="1:13" ht="15" customHeight="1">
      <c r="A27" s="339" t="s">
        <v>1538</v>
      </c>
      <c r="B27" s="494" t="s">
        <v>1525</v>
      </c>
      <c r="C27" s="399">
        <v>-12857.44</v>
      </c>
      <c r="D27" s="339" t="s">
        <v>1554</v>
      </c>
      <c r="E27" s="269">
        <f>SUM(C27)</f>
        <v>-12857.44</v>
      </c>
      <c r="F27" s="237"/>
      <c r="G27" s="240"/>
      <c r="H27" s="241"/>
      <c r="I27" s="240">
        <v>600627</v>
      </c>
      <c r="J27" s="243">
        <f t="shared" si="0"/>
        <v>-11084.000000000002</v>
      </c>
      <c r="K27" s="251">
        <f t="shared" si="1"/>
        <v>-1773.4400000000003</v>
      </c>
      <c r="L27" s="252"/>
      <c r="M27" s="252"/>
    </row>
    <row r="28" spans="1:13" ht="15" customHeight="1">
      <c r="A28" s="339" t="s">
        <v>141</v>
      </c>
      <c r="B28" s="494" t="s">
        <v>776</v>
      </c>
      <c r="C28" s="399">
        <v>-6299.96</v>
      </c>
      <c r="D28" s="339" t="s">
        <v>1554</v>
      </c>
      <c r="E28" s="269">
        <f>SUM(C28)</f>
        <v>-6299.96</v>
      </c>
      <c r="F28" s="237"/>
      <c r="G28" s="240"/>
      <c r="H28" s="241"/>
      <c r="I28" s="240">
        <v>600684</v>
      </c>
      <c r="J28" s="243">
        <f t="shared" si="0"/>
        <v>-5431</v>
      </c>
      <c r="K28" s="251">
        <f t="shared" si="1"/>
        <v>-868.96</v>
      </c>
      <c r="L28" s="252"/>
      <c r="M28" s="252"/>
    </row>
    <row r="29" spans="1:13" ht="15" customHeight="1">
      <c r="A29" s="339" t="s">
        <v>136</v>
      </c>
      <c r="B29" s="494" t="s">
        <v>1082</v>
      </c>
      <c r="C29" s="399">
        <v>-9000.44</v>
      </c>
      <c r="D29" s="339" t="s">
        <v>1554</v>
      </c>
      <c r="E29" s="269"/>
      <c r="F29" s="237"/>
      <c r="G29" s="240"/>
      <c r="H29" s="241"/>
      <c r="I29" s="240"/>
      <c r="J29" s="243"/>
      <c r="K29" s="251"/>
      <c r="L29" s="252"/>
      <c r="M29" s="252"/>
    </row>
    <row r="30" spans="1:13" ht="15" customHeight="1">
      <c r="A30" s="339" t="s">
        <v>136</v>
      </c>
      <c r="B30" s="496" t="s">
        <v>1527</v>
      </c>
      <c r="C30" s="423">
        <v>-9000.44</v>
      </c>
      <c r="D30" s="339" t="s">
        <v>1554</v>
      </c>
      <c r="E30" s="269"/>
      <c r="F30" s="237"/>
      <c r="G30" s="240"/>
      <c r="H30" s="241"/>
      <c r="I30" s="240"/>
      <c r="J30" s="243"/>
      <c r="K30" s="251"/>
      <c r="L30" s="252"/>
      <c r="M30" s="252"/>
    </row>
    <row r="31" spans="1:13" ht="15" customHeight="1" thickBot="1">
      <c r="A31" s="362" t="s">
        <v>136</v>
      </c>
      <c r="B31" s="495" t="s">
        <v>1247</v>
      </c>
      <c r="C31" s="400">
        <v>-9000.44</v>
      </c>
      <c r="D31" s="362" t="s">
        <v>1554</v>
      </c>
      <c r="E31" s="270">
        <f>SUM(C29:C31)</f>
        <v>-27001.32</v>
      </c>
      <c r="F31" s="257">
        <f>SUM(E25:E31)</f>
        <v>-92668.920000000013</v>
      </c>
      <c r="G31" s="258"/>
      <c r="H31" s="259"/>
      <c r="I31" s="258">
        <v>600640</v>
      </c>
      <c r="J31" s="260">
        <f t="shared" si="0"/>
        <v>-23277</v>
      </c>
      <c r="K31" s="261">
        <f t="shared" si="1"/>
        <v>-3724.32</v>
      </c>
      <c r="L31" s="252"/>
      <c r="M31" s="252"/>
    </row>
    <row r="32" spans="1:13" ht="15" customHeight="1">
      <c r="A32" s="339" t="s">
        <v>136</v>
      </c>
      <c r="B32" s="494" t="s">
        <v>1245</v>
      </c>
      <c r="C32" s="353">
        <v>9000.44</v>
      </c>
      <c r="D32" s="339" t="s">
        <v>1546</v>
      </c>
      <c r="E32" s="250"/>
      <c r="F32" s="275"/>
      <c r="G32" s="240"/>
      <c r="H32" s="241"/>
      <c r="I32" s="240"/>
      <c r="J32" s="243"/>
      <c r="K32" s="251"/>
      <c r="L32" s="252"/>
      <c r="M32" s="252"/>
    </row>
    <row r="33" spans="1:13" ht="15" customHeight="1">
      <c r="A33" s="339" t="s">
        <v>136</v>
      </c>
      <c r="B33" s="494" t="s">
        <v>940</v>
      </c>
      <c r="C33" s="353">
        <v>9000.44</v>
      </c>
      <c r="D33" s="339" t="s">
        <v>1546</v>
      </c>
      <c r="E33" s="250"/>
      <c r="F33" s="275"/>
      <c r="G33" s="240"/>
      <c r="H33" s="241"/>
      <c r="I33" s="240"/>
      <c r="J33" s="243"/>
      <c r="K33" s="251"/>
      <c r="L33" s="252"/>
      <c r="M33" s="252"/>
    </row>
    <row r="34" spans="1:13" ht="15" customHeight="1">
      <c r="A34" s="339" t="s">
        <v>136</v>
      </c>
      <c r="B34" s="494" t="s">
        <v>59</v>
      </c>
      <c r="C34" s="353">
        <v>9000.44</v>
      </c>
      <c r="D34" s="339" t="s">
        <v>1546</v>
      </c>
      <c r="E34" s="250"/>
      <c r="F34" s="275"/>
      <c r="G34" s="240"/>
      <c r="H34" s="241"/>
      <c r="I34" s="240"/>
      <c r="J34" s="243"/>
      <c r="K34" s="251"/>
      <c r="L34" s="252"/>
      <c r="M34" s="252"/>
    </row>
    <row r="35" spans="1:13" ht="15" customHeight="1">
      <c r="A35" s="339" t="s">
        <v>136</v>
      </c>
      <c r="B35" s="494" t="s">
        <v>75</v>
      </c>
      <c r="C35" s="353">
        <v>9000.44</v>
      </c>
      <c r="D35" s="339" t="s">
        <v>1546</v>
      </c>
      <c r="E35" s="250"/>
      <c r="F35" s="275"/>
      <c r="G35" s="240"/>
      <c r="H35" s="241"/>
      <c r="I35" s="240"/>
      <c r="J35" s="243"/>
      <c r="K35" s="251"/>
      <c r="L35" s="252"/>
      <c r="M35" s="252"/>
    </row>
    <row r="36" spans="1:13" ht="15" customHeight="1">
      <c r="A36" s="339" t="s">
        <v>136</v>
      </c>
      <c r="B36" s="494" t="s">
        <v>944</v>
      </c>
      <c r="C36" s="353">
        <v>9000.44</v>
      </c>
      <c r="D36" s="339" t="s">
        <v>1546</v>
      </c>
      <c r="E36" s="250"/>
      <c r="F36" s="275"/>
      <c r="G36" s="240"/>
      <c r="H36" s="241"/>
      <c r="I36" s="240"/>
      <c r="J36" s="243"/>
      <c r="K36" s="251"/>
      <c r="L36" s="252"/>
      <c r="M36" s="252"/>
    </row>
    <row r="37" spans="1:13" ht="15" customHeight="1">
      <c r="A37" s="339" t="s">
        <v>136</v>
      </c>
      <c r="B37" s="494" t="s">
        <v>1272</v>
      </c>
      <c r="C37" s="353">
        <v>9000.44</v>
      </c>
      <c r="D37" s="339" t="s">
        <v>1546</v>
      </c>
      <c r="E37" s="250">
        <f>SUM(C32:C37)</f>
        <v>54002.640000000007</v>
      </c>
      <c r="F37" s="275"/>
      <c r="G37" s="240"/>
      <c r="H37" s="241"/>
      <c r="I37" s="240">
        <v>600640</v>
      </c>
      <c r="J37" s="243">
        <f t="shared" si="0"/>
        <v>46554.000000000007</v>
      </c>
      <c r="K37" s="251">
        <f t="shared" si="1"/>
        <v>7448.6400000000012</v>
      </c>
      <c r="L37" s="252"/>
      <c r="M37" s="252"/>
    </row>
    <row r="38" spans="1:13" ht="15" customHeight="1">
      <c r="A38" s="339" t="s">
        <v>298</v>
      </c>
      <c r="B38" s="494" t="s">
        <v>414</v>
      </c>
      <c r="C38" s="353">
        <v>20454.28</v>
      </c>
      <c r="D38" s="339" t="s">
        <v>1546</v>
      </c>
      <c r="E38" s="269">
        <f>SUM(C38)</f>
        <v>20454.28</v>
      </c>
      <c r="F38" s="275"/>
      <c r="G38" s="240"/>
      <c r="H38" s="241"/>
      <c r="I38" s="240">
        <v>600638</v>
      </c>
      <c r="J38" s="243">
        <f t="shared" si="0"/>
        <v>17633</v>
      </c>
      <c r="K38" s="251">
        <f t="shared" si="1"/>
        <v>2821.28</v>
      </c>
      <c r="L38" s="252"/>
      <c r="M38" s="252"/>
    </row>
    <row r="39" spans="1:13" ht="15" customHeight="1">
      <c r="A39" s="339" t="s">
        <v>386</v>
      </c>
      <c r="B39" s="494" t="s">
        <v>1439</v>
      </c>
      <c r="C39" s="353">
        <v>18889.439999999999</v>
      </c>
      <c r="D39" s="339" t="s">
        <v>1546</v>
      </c>
      <c r="E39" s="269">
        <f>SUM(C39:D39)</f>
        <v>18889.439999999999</v>
      </c>
      <c r="F39" s="275"/>
      <c r="G39" s="240"/>
      <c r="H39" s="241"/>
      <c r="I39" s="240">
        <v>600636</v>
      </c>
      <c r="J39" s="243">
        <f t="shared" si="0"/>
        <v>16284</v>
      </c>
      <c r="K39" s="251">
        <f t="shared" si="1"/>
        <v>2605.44</v>
      </c>
      <c r="L39" s="252"/>
      <c r="M39" s="252"/>
    </row>
    <row r="40" spans="1:13" ht="15" customHeight="1">
      <c r="A40" s="339" t="s">
        <v>134</v>
      </c>
      <c r="B40" s="494" t="s">
        <v>1528</v>
      </c>
      <c r="C40" s="353">
        <v>6750.04</v>
      </c>
      <c r="D40" s="339" t="s">
        <v>1546</v>
      </c>
      <c r="E40" s="269">
        <f>SUM(C40)</f>
        <v>6750.04</v>
      </c>
      <c r="F40" s="275"/>
      <c r="G40" s="240"/>
      <c r="H40" s="241"/>
      <c r="I40" s="240">
        <v>600644</v>
      </c>
      <c r="J40" s="243">
        <f t="shared" si="0"/>
        <v>5819</v>
      </c>
      <c r="K40" s="251">
        <f t="shared" si="1"/>
        <v>931.04</v>
      </c>
      <c r="L40" s="252"/>
      <c r="M40" s="252"/>
    </row>
    <row r="41" spans="1:13" ht="15" customHeight="1">
      <c r="A41" s="339" t="s">
        <v>141</v>
      </c>
      <c r="B41" s="494" t="s">
        <v>1391</v>
      </c>
      <c r="C41" s="353">
        <v>6286.04</v>
      </c>
      <c r="D41" s="339" t="s">
        <v>1546</v>
      </c>
      <c r="E41" s="269"/>
      <c r="F41" s="275"/>
      <c r="G41" s="240"/>
      <c r="H41" s="241"/>
      <c r="I41" s="240"/>
      <c r="J41" s="243"/>
      <c r="K41" s="251"/>
      <c r="L41" s="252"/>
      <c r="M41" s="252"/>
    </row>
    <row r="42" spans="1:13" ht="15" customHeight="1">
      <c r="A42" s="339" t="s">
        <v>141</v>
      </c>
      <c r="B42" s="494" t="s">
        <v>1091</v>
      </c>
      <c r="C42" s="353">
        <v>6286.04</v>
      </c>
      <c r="D42" s="339" t="s">
        <v>1546</v>
      </c>
      <c r="E42" s="269"/>
      <c r="F42" s="237"/>
      <c r="G42" s="240"/>
      <c r="H42" s="241"/>
      <c r="I42" s="240"/>
      <c r="J42" s="243"/>
      <c r="K42" s="251"/>
      <c r="L42" s="252"/>
      <c r="M42" s="252"/>
    </row>
    <row r="43" spans="1:13" ht="15" customHeight="1">
      <c r="A43" s="339" t="s">
        <v>141</v>
      </c>
      <c r="B43" s="494" t="s">
        <v>107</v>
      </c>
      <c r="C43" s="353">
        <v>6286.04</v>
      </c>
      <c r="D43" s="339" t="s">
        <v>1546</v>
      </c>
      <c r="E43" s="269"/>
      <c r="F43" s="237"/>
      <c r="G43" s="240"/>
      <c r="H43" s="241"/>
      <c r="I43" s="240"/>
      <c r="J43" s="243"/>
      <c r="K43" s="251"/>
      <c r="L43" s="252"/>
      <c r="M43" s="252"/>
    </row>
    <row r="44" spans="1:13" ht="15" customHeight="1">
      <c r="A44" s="339" t="s">
        <v>141</v>
      </c>
      <c r="B44" s="494" t="s">
        <v>1104</v>
      </c>
      <c r="C44" s="353">
        <v>6286.04</v>
      </c>
      <c r="D44" s="339" t="s">
        <v>1546</v>
      </c>
      <c r="E44" s="269"/>
      <c r="F44" s="237"/>
      <c r="G44" s="240"/>
      <c r="H44" s="241"/>
      <c r="I44" s="240"/>
      <c r="J44" s="243"/>
      <c r="K44" s="251"/>
      <c r="L44" s="252"/>
      <c r="M44" s="252"/>
    </row>
    <row r="45" spans="1:13" ht="15" customHeight="1">
      <c r="A45" s="339" t="s">
        <v>141</v>
      </c>
      <c r="B45" s="494" t="s">
        <v>777</v>
      </c>
      <c r="C45" s="353">
        <v>8080.56</v>
      </c>
      <c r="D45" s="339" t="s">
        <v>1546</v>
      </c>
      <c r="E45" s="269"/>
      <c r="F45" s="237"/>
      <c r="G45" s="240"/>
      <c r="H45" s="241"/>
      <c r="I45" s="240"/>
      <c r="J45" s="243"/>
      <c r="K45" s="251"/>
      <c r="L45" s="252"/>
      <c r="M45" s="252"/>
    </row>
    <row r="46" spans="1:13" ht="15" customHeight="1">
      <c r="A46" s="339" t="s">
        <v>141</v>
      </c>
      <c r="B46" s="494" t="s">
        <v>1111</v>
      </c>
      <c r="C46" s="353">
        <v>6286.04</v>
      </c>
      <c r="D46" s="339" t="s">
        <v>1546</v>
      </c>
      <c r="E46" s="269"/>
      <c r="F46" s="237"/>
      <c r="G46" s="240"/>
      <c r="H46" s="241"/>
      <c r="I46" s="240"/>
      <c r="J46" s="243"/>
      <c r="K46" s="251"/>
      <c r="L46" s="252"/>
      <c r="M46" s="252"/>
    </row>
    <row r="47" spans="1:13" ht="15" customHeight="1">
      <c r="A47" s="339" t="s">
        <v>141</v>
      </c>
      <c r="B47" s="494" t="s">
        <v>1088</v>
      </c>
      <c r="C47" s="353">
        <v>6286.04</v>
      </c>
      <c r="D47" s="339" t="s">
        <v>1546</v>
      </c>
      <c r="E47" s="269"/>
      <c r="F47" s="237"/>
      <c r="G47" s="240"/>
      <c r="H47" s="241"/>
      <c r="I47" s="240"/>
      <c r="J47" s="243"/>
      <c r="K47" s="251"/>
      <c r="L47" s="252"/>
      <c r="M47" s="252"/>
    </row>
    <row r="48" spans="1:13" ht="15" customHeight="1">
      <c r="A48" s="339" t="s">
        <v>141</v>
      </c>
      <c r="B48" s="494" t="s">
        <v>1263</v>
      </c>
      <c r="C48" s="353">
        <v>6286.04</v>
      </c>
      <c r="D48" s="339" t="s">
        <v>1546</v>
      </c>
      <c r="E48" s="269"/>
      <c r="F48" s="275"/>
      <c r="G48" s="240"/>
      <c r="H48" s="241"/>
      <c r="I48" s="240"/>
      <c r="J48" s="243"/>
      <c r="K48" s="251"/>
      <c r="L48" s="252"/>
      <c r="M48" s="252"/>
    </row>
    <row r="49" spans="1:13" ht="15" customHeight="1">
      <c r="A49" s="339" t="s">
        <v>141</v>
      </c>
      <c r="B49" s="494" t="s">
        <v>1523</v>
      </c>
      <c r="C49" s="353">
        <v>6286.04</v>
      </c>
      <c r="D49" s="339" t="s">
        <v>1546</v>
      </c>
      <c r="E49" s="250">
        <f>SUM(C41:C49)</f>
        <v>58368.880000000005</v>
      </c>
      <c r="F49" s="275"/>
      <c r="G49" s="240"/>
      <c r="H49" s="241"/>
      <c r="I49" s="240">
        <v>600684</v>
      </c>
      <c r="J49" s="243">
        <f t="shared" si="0"/>
        <v>50318.000000000007</v>
      </c>
      <c r="K49" s="251">
        <f t="shared" si="1"/>
        <v>8050.880000000001</v>
      </c>
      <c r="L49" s="252"/>
      <c r="M49" s="252"/>
    </row>
    <row r="50" spans="1:13" ht="15" customHeight="1">
      <c r="A50" s="339" t="s">
        <v>457</v>
      </c>
      <c r="B50" s="494" t="s">
        <v>1275</v>
      </c>
      <c r="C50" s="353">
        <v>8780.0400000000009</v>
      </c>
      <c r="D50" s="339" t="s">
        <v>1546</v>
      </c>
      <c r="E50" s="250"/>
      <c r="F50" s="275"/>
      <c r="G50" s="240"/>
      <c r="H50" s="241"/>
      <c r="I50" s="240"/>
      <c r="J50" s="243"/>
      <c r="K50" s="251"/>
      <c r="L50" s="252"/>
      <c r="M50" s="252"/>
    </row>
    <row r="51" spans="1:13" ht="15" customHeight="1" thickBot="1">
      <c r="A51" s="362" t="s">
        <v>457</v>
      </c>
      <c r="B51" s="495" t="s">
        <v>1441</v>
      </c>
      <c r="C51" s="363">
        <v>15984.8</v>
      </c>
      <c r="D51" s="362" t="s">
        <v>1546</v>
      </c>
      <c r="E51" s="256">
        <f>SUM(C50:C51)</f>
        <v>24764.84</v>
      </c>
      <c r="F51" s="257">
        <f>SUM(E34:E51)</f>
        <v>183230.12000000002</v>
      </c>
      <c r="G51" s="258"/>
      <c r="H51" s="259"/>
      <c r="I51" s="258">
        <v>600691</v>
      </c>
      <c r="J51" s="260">
        <f t="shared" si="0"/>
        <v>21349</v>
      </c>
      <c r="K51" s="261">
        <f t="shared" si="1"/>
        <v>3415.84</v>
      </c>
      <c r="L51" s="252"/>
      <c r="M51" s="252"/>
    </row>
    <row r="52" spans="1:13" ht="15" customHeight="1">
      <c r="A52" s="339" t="s">
        <v>136</v>
      </c>
      <c r="B52" s="494" t="s">
        <v>1228</v>
      </c>
      <c r="C52" s="2">
        <v>9000.44</v>
      </c>
      <c r="D52" s="339" t="s">
        <v>1547</v>
      </c>
      <c r="E52" s="250"/>
      <c r="F52" s="275"/>
      <c r="G52" s="240"/>
      <c r="H52" s="241"/>
      <c r="I52" s="240"/>
      <c r="J52" s="243"/>
      <c r="K52" s="251"/>
      <c r="L52" s="252"/>
      <c r="M52" s="252"/>
    </row>
    <row r="53" spans="1:13" ht="15" customHeight="1">
      <c r="A53" s="339" t="s">
        <v>136</v>
      </c>
      <c r="B53" s="494" t="s">
        <v>1436</v>
      </c>
      <c r="C53" s="353">
        <v>9000.44</v>
      </c>
      <c r="D53" s="339" t="s">
        <v>1547</v>
      </c>
      <c r="E53" s="250"/>
      <c r="F53" s="275"/>
      <c r="G53" s="240"/>
      <c r="H53" s="241"/>
      <c r="I53" s="240"/>
      <c r="J53" s="243"/>
      <c r="K53" s="251"/>
      <c r="L53" s="252"/>
      <c r="M53" s="252"/>
    </row>
    <row r="54" spans="1:13" ht="15" customHeight="1">
      <c r="A54" s="339" t="s">
        <v>136</v>
      </c>
      <c r="B54" s="496" t="s">
        <v>1426</v>
      </c>
      <c r="C54" s="48">
        <v>9000.44</v>
      </c>
      <c r="D54" s="339" t="s">
        <v>1547</v>
      </c>
      <c r="E54" s="250"/>
      <c r="F54" s="275"/>
      <c r="G54" s="240"/>
      <c r="H54" s="241"/>
      <c r="I54" s="240"/>
      <c r="J54" s="243"/>
      <c r="K54" s="251"/>
      <c r="L54" s="252"/>
      <c r="M54" s="252"/>
    </row>
    <row r="55" spans="1:13" ht="15" customHeight="1" thickBot="1">
      <c r="A55" s="362" t="s">
        <v>136</v>
      </c>
      <c r="B55" s="495" t="s">
        <v>1527</v>
      </c>
      <c r="C55" s="363">
        <v>9000.44</v>
      </c>
      <c r="D55" s="362" t="s">
        <v>1547</v>
      </c>
      <c r="E55" s="256"/>
      <c r="F55" s="257">
        <f>SUM(C52:C55)</f>
        <v>36001.760000000002</v>
      </c>
      <c r="G55" s="258"/>
      <c r="H55" s="259"/>
      <c r="I55" s="258">
        <v>600640</v>
      </c>
      <c r="J55" s="260">
        <f>F55/1.16</f>
        <v>31036.000000000004</v>
      </c>
      <c r="K55" s="261">
        <f>J55*0.16</f>
        <v>4965.7600000000011</v>
      </c>
      <c r="L55" s="252"/>
      <c r="M55" s="252"/>
    </row>
    <row r="56" spans="1:13" ht="15" customHeight="1">
      <c r="A56" s="339" t="s">
        <v>136</v>
      </c>
      <c r="B56" s="494" t="s">
        <v>55</v>
      </c>
      <c r="C56" s="353">
        <v>9000.44</v>
      </c>
      <c r="D56" s="339" t="s">
        <v>1549</v>
      </c>
      <c r="E56" s="250"/>
      <c r="F56" s="237"/>
      <c r="G56" s="240"/>
      <c r="H56" s="241"/>
      <c r="I56" s="240"/>
      <c r="J56" s="243"/>
      <c r="K56" s="251"/>
      <c r="L56" s="252"/>
      <c r="M56" s="252"/>
    </row>
    <row r="57" spans="1:13" ht="15" customHeight="1">
      <c r="A57" s="339" t="s">
        <v>136</v>
      </c>
      <c r="B57" s="494" t="s">
        <v>1428</v>
      </c>
      <c r="C57" s="353">
        <v>9000.44</v>
      </c>
      <c r="D57" s="339" t="s">
        <v>1549</v>
      </c>
      <c r="E57" s="250"/>
      <c r="F57" s="237"/>
      <c r="G57" s="240"/>
      <c r="H57" s="241"/>
      <c r="I57" s="240"/>
      <c r="J57" s="243"/>
      <c r="K57" s="251"/>
      <c r="L57" s="252"/>
      <c r="M57" s="252"/>
    </row>
    <row r="58" spans="1:13" ht="15" customHeight="1">
      <c r="A58" s="339" t="s">
        <v>136</v>
      </c>
      <c r="B58" s="494" t="s">
        <v>1249</v>
      </c>
      <c r="C58" s="353">
        <v>9000.44</v>
      </c>
      <c r="D58" s="339" t="s">
        <v>1549</v>
      </c>
      <c r="E58" s="250"/>
      <c r="F58" s="275"/>
      <c r="G58" s="240"/>
      <c r="H58" s="241"/>
      <c r="I58" s="240"/>
      <c r="J58" s="243"/>
      <c r="K58" s="251"/>
      <c r="L58" s="252"/>
      <c r="M58" s="252"/>
    </row>
    <row r="59" spans="1:13" ht="15" customHeight="1">
      <c r="A59" s="339" t="s">
        <v>136</v>
      </c>
      <c r="B59" s="496" t="s">
        <v>930</v>
      </c>
      <c r="C59" s="382">
        <v>9000.44</v>
      </c>
      <c r="D59" s="339" t="s">
        <v>1549</v>
      </c>
      <c r="E59" s="250">
        <f>SUM(C56:C59)</f>
        <v>36001.760000000002</v>
      </c>
      <c r="F59" s="275"/>
      <c r="G59" s="240"/>
      <c r="H59" s="241"/>
      <c r="I59" s="240">
        <v>600640</v>
      </c>
      <c r="J59" s="243">
        <f>E59/1.16</f>
        <v>31036.000000000004</v>
      </c>
      <c r="K59" s="251">
        <f>J59*0.16</f>
        <v>4965.7600000000011</v>
      </c>
      <c r="L59" s="252"/>
      <c r="M59" s="252"/>
    </row>
    <row r="60" spans="1:13" ht="15" customHeight="1">
      <c r="A60" s="339" t="s">
        <v>141</v>
      </c>
      <c r="B60" s="494" t="s">
        <v>647</v>
      </c>
      <c r="C60" s="353">
        <v>6286.04</v>
      </c>
      <c r="D60" s="339" t="s">
        <v>1549</v>
      </c>
      <c r="E60" s="269"/>
      <c r="F60" s="275"/>
      <c r="G60" s="240"/>
      <c r="H60" s="241"/>
      <c r="I60" s="240"/>
      <c r="J60" s="243"/>
      <c r="K60" s="251"/>
      <c r="L60" s="252"/>
      <c r="M60" s="252"/>
    </row>
    <row r="61" spans="1:13" ht="15" customHeight="1">
      <c r="A61" s="339" t="s">
        <v>141</v>
      </c>
      <c r="B61" s="494" t="s">
        <v>1523</v>
      </c>
      <c r="C61" s="353">
        <v>6286.04</v>
      </c>
      <c r="D61" s="339" t="s">
        <v>1549</v>
      </c>
      <c r="E61" s="269"/>
      <c r="F61" s="237"/>
      <c r="G61" s="240"/>
      <c r="H61" s="241"/>
      <c r="I61" s="240"/>
      <c r="J61" s="243"/>
      <c r="K61" s="251"/>
      <c r="L61" s="252"/>
      <c r="M61" s="252"/>
    </row>
    <row r="62" spans="1:13" ht="15" customHeight="1" thickBot="1">
      <c r="A62" s="362" t="s">
        <v>141</v>
      </c>
      <c r="B62" s="495" t="s">
        <v>99</v>
      </c>
      <c r="C62" s="363">
        <v>8080.56</v>
      </c>
      <c r="D62" s="362" t="s">
        <v>1549</v>
      </c>
      <c r="E62" s="270">
        <f>SUM(C60:C62)</f>
        <v>20652.64</v>
      </c>
      <c r="F62" s="257">
        <f>SUM(E58:E62)</f>
        <v>56654.400000000001</v>
      </c>
      <c r="G62" s="258"/>
      <c r="H62" s="259"/>
      <c r="I62" s="258">
        <v>600684</v>
      </c>
      <c r="J62" s="260">
        <f t="shared" ref="J62:J85" si="2">E62/1.16</f>
        <v>17804</v>
      </c>
      <c r="K62" s="261">
        <f t="shared" ref="K62:K85" si="3">J62*0.16</f>
        <v>2848.64</v>
      </c>
      <c r="L62" s="252"/>
      <c r="M62" s="252"/>
    </row>
    <row r="63" spans="1:13" ht="15" customHeight="1">
      <c r="A63" s="339" t="s">
        <v>134</v>
      </c>
      <c r="B63" s="494" t="s">
        <v>200</v>
      </c>
      <c r="C63" s="353">
        <v>5849.88</v>
      </c>
      <c r="D63" s="339" t="s">
        <v>1551</v>
      </c>
      <c r="E63" s="269"/>
      <c r="F63" s="237"/>
      <c r="G63" s="240"/>
      <c r="H63" s="241"/>
      <c r="I63" s="240"/>
      <c r="J63" s="243"/>
      <c r="K63" s="251"/>
      <c r="L63" s="252"/>
      <c r="M63" s="252"/>
    </row>
    <row r="64" spans="1:13" ht="15" customHeight="1">
      <c r="A64" s="339" t="s">
        <v>134</v>
      </c>
      <c r="B64" s="494" t="s">
        <v>813</v>
      </c>
      <c r="C64" s="353">
        <v>5849.88</v>
      </c>
      <c r="D64" s="339" t="s">
        <v>1551</v>
      </c>
      <c r="E64" s="269">
        <f>SUM(C63:C64)</f>
        <v>11699.76</v>
      </c>
      <c r="F64" s="237"/>
      <c r="G64" s="240"/>
      <c r="H64" s="241"/>
      <c r="I64" s="240">
        <v>600644</v>
      </c>
      <c r="J64" s="243">
        <f t="shared" si="2"/>
        <v>10086</v>
      </c>
      <c r="K64" s="251">
        <f t="shared" si="3"/>
        <v>1613.76</v>
      </c>
      <c r="L64" s="252"/>
      <c r="M64" s="252"/>
    </row>
    <row r="65" spans="1:13" ht="15" customHeight="1">
      <c r="A65" s="339" t="s">
        <v>136</v>
      </c>
      <c r="B65" s="494" t="s">
        <v>1247</v>
      </c>
      <c r="C65" s="353">
        <v>9000.44</v>
      </c>
      <c r="D65" s="339" t="s">
        <v>1551</v>
      </c>
      <c r="E65" s="269"/>
      <c r="F65" s="275"/>
      <c r="G65" s="240"/>
      <c r="H65" s="241"/>
      <c r="I65" s="240"/>
      <c r="J65" s="243"/>
      <c r="K65" s="251"/>
      <c r="L65" s="252"/>
      <c r="M65" s="252"/>
    </row>
    <row r="66" spans="1:13" ht="15" customHeight="1">
      <c r="A66" s="339" t="s">
        <v>136</v>
      </c>
      <c r="B66" s="494" t="s">
        <v>1240</v>
      </c>
      <c r="C66" s="353">
        <v>9000.44</v>
      </c>
      <c r="D66" s="339" t="s">
        <v>1551</v>
      </c>
      <c r="E66" s="269"/>
      <c r="F66" s="275"/>
      <c r="G66" s="240"/>
      <c r="H66" s="241"/>
      <c r="I66" s="240"/>
      <c r="J66" s="243"/>
      <c r="K66" s="251"/>
      <c r="L66" s="252"/>
      <c r="M66" s="252"/>
    </row>
    <row r="67" spans="1:13" ht="15" customHeight="1">
      <c r="A67" s="339" t="s">
        <v>136</v>
      </c>
      <c r="B67" s="494" t="s">
        <v>944</v>
      </c>
      <c r="C67" s="353">
        <v>9000.44</v>
      </c>
      <c r="D67" s="339" t="s">
        <v>1551</v>
      </c>
      <c r="E67" s="269"/>
      <c r="F67" s="275"/>
      <c r="G67" s="240"/>
      <c r="H67" s="241"/>
      <c r="I67" s="240"/>
      <c r="J67" s="243"/>
      <c r="K67" s="251"/>
      <c r="L67" s="252"/>
      <c r="M67" s="252"/>
    </row>
    <row r="68" spans="1:13" ht="15" customHeight="1">
      <c r="A68" s="339" t="s">
        <v>136</v>
      </c>
      <c r="B68" s="494" t="s">
        <v>1228</v>
      </c>
      <c r="C68" s="353">
        <v>9000.44</v>
      </c>
      <c r="D68" s="339" t="s">
        <v>1551</v>
      </c>
      <c r="E68" s="250"/>
      <c r="F68" s="275"/>
      <c r="G68" s="240"/>
      <c r="H68" s="241"/>
      <c r="I68" s="240"/>
      <c r="J68" s="243"/>
      <c r="K68" s="251"/>
      <c r="L68" s="252"/>
      <c r="M68" s="252"/>
    </row>
    <row r="69" spans="1:13" ht="15" customHeight="1">
      <c r="A69" s="339" t="s">
        <v>136</v>
      </c>
      <c r="B69" s="494" t="s">
        <v>1532</v>
      </c>
      <c r="C69" s="353">
        <v>9000.44</v>
      </c>
      <c r="D69" s="339" t="s">
        <v>1551</v>
      </c>
      <c r="E69" s="250"/>
      <c r="F69" s="275"/>
      <c r="G69" s="240"/>
      <c r="H69" s="241"/>
      <c r="I69" s="240"/>
      <c r="J69" s="243"/>
      <c r="K69" s="251"/>
      <c r="L69" s="252"/>
      <c r="M69" s="252"/>
    </row>
    <row r="70" spans="1:13" ht="15" customHeight="1">
      <c r="A70" s="339" t="s">
        <v>136</v>
      </c>
      <c r="B70" s="494" t="s">
        <v>1426</v>
      </c>
      <c r="C70" s="353">
        <v>9000.44</v>
      </c>
      <c r="D70" s="339" t="s">
        <v>1551</v>
      </c>
      <c r="E70" s="250"/>
      <c r="F70" s="275"/>
      <c r="G70" s="240"/>
      <c r="H70" s="241"/>
      <c r="I70" s="240"/>
      <c r="J70" s="243"/>
      <c r="K70" s="251"/>
      <c r="L70" s="252"/>
      <c r="M70" s="252"/>
    </row>
    <row r="71" spans="1:13" ht="15" customHeight="1">
      <c r="A71" s="339" t="s">
        <v>136</v>
      </c>
      <c r="B71" s="494" t="s">
        <v>1223</v>
      </c>
      <c r="C71" s="353">
        <v>9000.44</v>
      </c>
      <c r="D71" s="339" t="s">
        <v>1551</v>
      </c>
      <c r="E71" s="250">
        <f>SUM(C65:C71)</f>
        <v>63003.080000000009</v>
      </c>
      <c r="F71" s="275"/>
      <c r="G71" s="240"/>
      <c r="H71" s="241"/>
      <c r="I71" s="240">
        <v>600640</v>
      </c>
      <c r="J71" s="243">
        <f t="shared" si="2"/>
        <v>54313.000000000015</v>
      </c>
      <c r="K71" s="251">
        <f t="shared" si="3"/>
        <v>8690.0800000000017</v>
      </c>
      <c r="L71" s="252"/>
      <c r="M71" s="252"/>
    </row>
    <row r="72" spans="1:13" ht="15" customHeight="1">
      <c r="A72" s="339" t="s">
        <v>565</v>
      </c>
      <c r="B72" s="494" t="s">
        <v>1525</v>
      </c>
      <c r="C72" s="353">
        <v>12857.44</v>
      </c>
      <c r="D72" s="339" t="s">
        <v>1551</v>
      </c>
      <c r="E72" s="250">
        <f>SUM(C72)</f>
        <v>12857.44</v>
      </c>
      <c r="F72" s="275"/>
      <c r="G72" s="240"/>
      <c r="H72" s="241"/>
      <c r="I72" s="240">
        <v>600627</v>
      </c>
      <c r="J72" s="243">
        <f t="shared" si="2"/>
        <v>11084.000000000002</v>
      </c>
      <c r="K72" s="251">
        <f t="shared" si="3"/>
        <v>1773.4400000000003</v>
      </c>
      <c r="L72" s="252"/>
      <c r="M72" s="252"/>
    </row>
    <row r="73" spans="1:13" ht="15" customHeight="1">
      <c r="A73" s="339" t="s">
        <v>141</v>
      </c>
      <c r="B73" s="494" t="s">
        <v>106</v>
      </c>
      <c r="C73" s="353">
        <v>6286.04</v>
      </c>
      <c r="D73" s="339" t="s">
        <v>1551</v>
      </c>
      <c r="E73" s="250"/>
      <c r="F73" s="275"/>
      <c r="G73" s="240"/>
      <c r="H73" s="241"/>
      <c r="I73" s="240"/>
      <c r="J73" s="243"/>
      <c r="K73" s="251"/>
      <c r="L73" s="252"/>
      <c r="M73" s="252"/>
    </row>
    <row r="74" spans="1:13" ht="15" customHeight="1">
      <c r="A74" s="339" t="s">
        <v>141</v>
      </c>
      <c r="B74" s="494" t="s">
        <v>1399</v>
      </c>
      <c r="C74" s="353">
        <v>6286.04</v>
      </c>
      <c r="D74" s="339" t="s">
        <v>1551</v>
      </c>
      <c r="E74" s="250"/>
      <c r="F74" s="275"/>
      <c r="G74" s="240"/>
      <c r="H74" s="241"/>
      <c r="I74" s="240"/>
      <c r="J74" s="243"/>
      <c r="K74" s="251"/>
      <c r="L74" s="252"/>
      <c r="M74" s="252"/>
    </row>
    <row r="75" spans="1:13" ht="15" customHeight="1" thickBot="1">
      <c r="A75" s="362" t="s">
        <v>141</v>
      </c>
      <c r="B75" s="495" t="s">
        <v>1521</v>
      </c>
      <c r="C75" s="363">
        <v>6299.96</v>
      </c>
      <c r="D75" s="362" t="s">
        <v>1551</v>
      </c>
      <c r="E75" s="256">
        <f>SUM(C73:C75)</f>
        <v>18872.04</v>
      </c>
      <c r="F75" s="257">
        <f>SUM(E64:E75)</f>
        <v>106432.32000000001</v>
      </c>
      <c r="G75" s="258"/>
      <c r="H75" s="259"/>
      <c r="I75" s="258">
        <v>600684</v>
      </c>
      <c r="J75" s="260">
        <f t="shared" si="2"/>
        <v>16269.000000000002</v>
      </c>
      <c r="K75" s="261">
        <f t="shared" si="3"/>
        <v>2603.0400000000004</v>
      </c>
      <c r="L75" s="252"/>
      <c r="M75" s="252"/>
    </row>
    <row r="76" spans="1:13" ht="15" customHeight="1">
      <c r="A76" s="339" t="s">
        <v>134</v>
      </c>
      <c r="B76" s="494" t="s">
        <v>1119</v>
      </c>
      <c r="C76" s="353">
        <v>5849.88</v>
      </c>
      <c r="D76" s="339" t="s">
        <v>1553</v>
      </c>
      <c r="E76" s="250"/>
      <c r="F76" s="275"/>
      <c r="G76" s="240"/>
      <c r="H76" s="241"/>
      <c r="I76" s="240"/>
      <c r="J76" s="243"/>
      <c r="K76" s="251"/>
      <c r="L76" s="252"/>
      <c r="M76" s="252"/>
    </row>
    <row r="77" spans="1:13" ht="15" customHeight="1">
      <c r="A77" s="339" t="s">
        <v>134</v>
      </c>
      <c r="B77" s="494" t="s">
        <v>1224</v>
      </c>
      <c r="C77" s="353">
        <v>5849.88</v>
      </c>
      <c r="D77" s="339" t="s">
        <v>1553</v>
      </c>
      <c r="E77" s="250"/>
      <c r="F77" s="275"/>
      <c r="G77" s="240"/>
      <c r="H77" s="241"/>
      <c r="I77" s="240"/>
      <c r="J77" s="243"/>
      <c r="K77" s="251"/>
      <c r="L77" s="252"/>
      <c r="M77" s="252"/>
    </row>
    <row r="78" spans="1:13" ht="15" customHeight="1">
      <c r="A78" s="339" t="s">
        <v>134</v>
      </c>
      <c r="B78" s="494" t="s">
        <v>1117</v>
      </c>
      <c r="C78" s="353">
        <v>5849.88</v>
      </c>
      <c r="D78" s="339" t="s">
        <v>1553</v>
      </c>
      <c r="E78" s="250">
        <f>SUM(C76:C78)</f>
        <v>17549.64</v>
      </c>
      <c r="F78" s="275"/>
      <c r="G78" s="240"/>
      <c r="H78" s="241"/>
      <c r="I78" s="240">
        <v>600644</v>
      </c>
      <c r="J78" s="243">
        <f t="shared" si="2"/>
        <v>15129</v>
      </c>
      <c r="K78" s="251">
        <f t="shared" si="3"/>
        <v>2420.64</v>
      </c>
      <c r="L78" s="252"/>
      <c r="M78" s="252"/>
    </row>
    <row r="79" spans="1:13" ht="15" customHeight="1">
      <c r="A79" s="339" t="s">
        <v>136</v>
      </c>
      <c r="B79" s="494" t="s">
        <v>948</v>
      </c>
      <c r="C79" s="353">
        <v>9000.44</v>
      </c>
      <c r="D79" s="339" t="s">
        <v>1553</v>
      </c>
      <c r="E79" s="250"/>
      <c r="F79" s="275"/>
      <c r="G79" s="240"/>
      <c r="H79" s="241"/>
      <c r="I79" s="240"/>
      <c r="J79" s="243"/>
      <c r="K79" s="251"/>
      <c r="L79" s="252"/>
      <c r="M79" s="252"/>
    </row>
    <row r="80" spans="1:13" ht="15" customHeight="1">
      <c r="A80" s="339" t="s">
        <v>136</v>
      </c>
      <c r="B80" s="494" t="s">
        <v>1247</v>
      </c>
      <c r="C80" s="353">
        <v>9000.44</v>
      </c>
      <c r="D80" s="339" t="s">
        <v>1553</v>
      </c>
      <c r="E80" s="250"/>
      <c r="F80" s="275"/>
      <c r="G80" s="240"/>
      <c r="H80" s="241"/>
      <c r="I80" s="240"/>
      <c r="J80" s="243"/>
      <c r="K80" s="251"/>
      <c r="L80" s="252"/>
      <c r="M80" s="252"/>
    </row>
    <row r="81" spans="1:13" ht="15" customHeight="1">
      <c r="A81" s="339" t="s">
        <v>136</v>
      </c>
      <c r="B81" s="494" t="s">
        <v>1534</v>
      </c>
      <c r="C81" s="353">
        <v>9000.44</v>
      </c>
      <c r="D81" s="339" t="s">
        <v>1553</v>
      </c>
      <c r="E81" s="250">
        <f>SUM(C79:C81)</f>
        <v>27001.32</v>
      </c>
      <c r="F81" s="275"/>
      <c r="G81" s="240"/>
      <c r="H81" s="241"/>
      <c r="I81" s="240">
        <v>600640</v>
      </c>
      <c r="J81" s="243">
        <f t="shared" si="2"/>
        <v>23277</v>
      </c>
      <c r="K81" s="251">
        <f t="shared" si="3"/>
        <v>3724.32</v>
      </c>
      <c r="L81" s="252"/>
      <c r="M81" s="252"/>
    </row>
    <row r="82" spans="1:13" ht="15" customHeight="1">
      <c r="A82" s="339" t="s">
        <v>565</v>
      </c>
      <c r="B82" s="494" t="s">
        <v>1525</v>
      </c>
      <c r="C82" s="353">
        <v>12857.44</v>
      </c>
      <c r="D82" s="339" t="s">
        <v>1553</v>
      </c>
      <c r="E82" s="250">
        <f>SUM(C82)</f>
        <v>12857.44</v>
      </c>
      <c r="F82" s="275"/>
      <c r="G82" s="240"/>
      <c r="H82" s="241"/>
      <c r="I82" s="240">
        <v>600627</v>
      </c>
      <c r="J82" s="243">
        <f t="shared" si="2"/>
        <v>11084.000000000002</v>
      </c>
      <c r="K82" s="251">
        <f t="shared" si="3"/>
        <v>1773.4400000000003</v>
      </c>
      <c r="L82" s="252"/>
      <c r="M82" s="252"/>
    </row>
    <row r="83" spans="1:13" ht="15" customHeight="1">
      <c r="A83" s="339" t="s">
        <v>141</v>
      </c>
      <c r="B83" s="494" t="s">
        <v>1533</v>
      </c>
      <c r="C83" s="353">
        <v>6286.04</v>
      </c>
      <c r="D83" s="339" t="s">
        <v>1553</v>
      </c>
      <c r="E83" s="250"/>
      <c r="F83" s="275"/>
      <c r="G83" s="240"/>
      <c r="H83" s="241"/>
      <c r="I83" s="240"/>
      <c r="J83" s="243"/>
      <c r="K83" s="251"/>
      <c r="L83" s="252"/>
      <c r="M83" s="252"/>
    </row>
    <row r="84" spans="1:13" ht="15" customHeight="1">
      <c r="A84" s="339" t="s">
        <v>141</v>
      </c>
      <c r="B84" s="494" t="s">
        <v>98</v>
      </c>
      <c r="C84" s="353">
        <v>6286.04</v>
      </c>
      <c r="D84" s="339" t="s">
        <v>1553</v>
      </c>
      <c r="E84" s="250"/>
      <c r="F84" s="275"/>
      <c r="G84" s="240"/>
      <c r="H84" s="241"/>
      <c r="I84" s="240"/>
      <c r="J84" s="243"/>
      <c r="K84" s="251"/>
      <c r="L84" s="252"/>
      <c r="M84" s="252"/>
    </row>
    <row r="85" spans="1:13" ht="15" customHeight="1">
      <c r="A85" s="339" t="s">
        <v>141</v>
      </c>
      <c r="B85" s="494" t="s">
        <v>89</v>
      </c>
      <c r="C85" s="353">
        <v>8080.56</v>
      </c>
      <c r="D85" s="339" t="s">
        <v>1553</v>
      </c>
      <c r="E85" s="250">
        <f>SUM(C83:C85)</f>
        <v>20652.64</v>
      </c>
      <c r="F85" s="275">
        <f>SUM(E77:E85)</f>
        <v>78061.040000000008</v>
      </c>
      <c r="G85" s="240"/>
      <c r="H85" s="241"/>
      <c r="I85" s="240">
        <v>600684</v>
      </c>
      <c r="J85" s="243">
        <f t="shared" si="2"/>
        <v>17804</v>
      </c>
      <c r="K85" s="251">
        <f t="shared" si="3"/>
        <v>2848.64</v>
      </c>
      <c r="L85" s="252"/>
      <c r="M85" s="252"/>
    </row>
    <row r="86" spans="1:13" ht="15" customHeight="1">
      <c r="A86" s="380"/>
      <c r="B86" s="414"/>
      <c r="C86" s="382"/>
      <c r="D86" s="380"/>
      <c r="E86" s="250"/>
      <c r="F86" s="275"/>
      <c r="G86" s="240"/>
      <c r="H86" s="241"/>
      <c r="I86" s="240"/>
      <c r="J86" s="243"/>
      <c r="K86" s="251"/>
      <c r="L86" s="252"/>
      <c r="M86" s="252"/>
    </row>
    <row r="87" spans="1:13" ht="15" customHeight="1">
      <c r="A87" s="380"/>
      <c r="B87" s="477"/>
      <c r="C87" s="468"/>
      <c r="D87" s="380"/>
      <c r="E87" s="269"/>
      <c r="F87" s="275"/>
      <c r="G87" s="240"/>
      <c r="H87" s="241"/>
      <c r="I87" s="240"/>
      <c r="J87" s="243"/>
      <c r="K87" s="251"/>
      <c r="L87" s="252"/>
      <c r="M87" s="252"/>
    </row>
    <row r="88" spans="1:13" ht="15" customHeight="1">
      <c r="A88" s="325"/>
      <c r="B88" s="486"/>
      <c r="C88" s="281">
        <f>SUM(C6:C87)</f>
        <v>202007.04000000007</v>
      </c>
      <c r="D88" s="281"/>
      <c r="E88" s="281"/>
      <c r="F88" s="281">
        <f>SUM(F6:F87)</f>
        <v>202007.04000000004</v>
      </c>
      <c r="G88" s="281"/>
      <c r="H88" s="282">
        <f>SUM(H6:H87)</f>
        <v>0</v>
      </c>
      <c r="I88" s="281"/>
      <c r="J88" s="281">
        <f>SUM(J6:J87)</f>
        <v>174144</v>
      </c>
      <c r="K88" s="281">
        <f>SUM(K6:K87)</f>
        <v>27863.039999999994</v>
      </c>
      <c r="L88" s="281"/>
      <c r="M88" s="283"/>
    </row>
    <row r="89" spans="1:13" ht="15" customHeight="1">
      <c r="A89" s="278"/>
      <c r="B89" s="486"/>
      <c r="C89" s="240"/>
      <c r="D89" s="281"/>
      <c r="E89" s="281"/>
      <c r="F89" s="237"/>
      <c r="G89" s="240"/>
      <c r="H89" s="241"/>
      <c r="I89" s="240"/>
      <c r="J89" s="243"/>
      <c r="K89" s="251"/>
      <c r="L89" s="252"/>
      <c r="M89" s="252"/>
    </row>
    <row r="90" spans="1:13" ht="15" customHeight="1">
      <c r="A90" s="284"/>
      <c r="B90" s="273"/>
      <c r="C90" s="273"/>
      <c r="D90" s="285"/>
      <c r="E90" s="240"/>
      <c r="F90" s="240"/>
      <c r="G90" s="240"/>
      <c r="H90" s="241"/>
      <c r="I90" s="240"/>
      <c r="J90" s="243"/>
      <c r="K90" s="251"/>
      <c r="L90" s="252"/>
      <c r="M90" s="252"/>
    </row>
    <row r="91" spans="1:13" ht="15.75">
      <c r="A91" s="284"/>
      <c r="B91" s="273"/>
      <c r="C91" s="273"/>
      <c r="D91" s="281"/>
      <c r="E91" s="281"/>
      <c r="F91" s="281"/>
      <c r="G91" s="295"/>
      <c r="H91" s="282"/>
      <c r="I91" s="281"/>
      <c r="J91" s="281"/>
      <c r="K91" s="281"/>
      <c r="L91" s="286"/>
      <c r="M91" s="252"/>
    </row>
    <row r="92" spans="1:13" ht="16.5" thickBot="1">
      <c r="A92" s="284"/>
      <c r="B92" s="273"/>
      <c r="C92" s="273"/>
      <c r="D92" s="250"/>
      <c r="E92" s="330" t="s">
        <v>1555</v>
      </c>
      <c r="F92" s="331">
        <v>42811</v>
      </c>
      <c r="G92" s="332">
        <v>718752.24</v>
      </c>
      <c r="H92" s="287"/>
      <c r="I92" s="239"/>
      <c r="J92" s="239"/>
      <c r="K92" s="252"/>
      <c r="L92" s="252"/>
      <c r="M92" s="288"/>
    </row>
    <row r="93" spans="1:13" ht="16.5" thickBot="1">
      <c r="A93" s="284"/>
      <c r="B93" s="273"/>
      <c r="C93" s="273"/>
      <c r="D93" s="250"/>
      <c r="E93" s="330" t="s">
        <v>1556</v>
      </c>
      <c r="F93" s="331">
        <v>42811</v>
      </c>
      <c r="G93" s="332">
        <v>202007.04000000001</v>
      </c>
      <c r="H93" s="287"/>
      <c r="I93" s="239"/>
      <c r="J93" s="289" t="s">
        <v>551</v>
      </c>
      <c r="K93" s="290">
        <f>J88+K88-F88</f>
        <v>0</v>
      </c>
      <c r="L93" s="252"/>
      <c r="M93" s="288"/>
    </row>
    <row r="94" spans="1:13" ht="15.75">
      <c r="A94" s="284"/>
      <c r="B94" s="273"/>
      <c r="C94" s="239"/>
      <c r="D94" s="252"/>
      <c r="E94" s="239"/>
      <c r="F94" s="239"/>
      <c r="G94" s="252"/>
      <c r="H94" s="287"/>
      <c r="I94" s="239"/>
      <c r="J94" s="239"/>
      <c r="K94" s="252"/>
      <c r="L94" s="252"/>
      <c r="M94" s="288"/>
    </row>
    <row r="95" spans="1:13" ht="15.75">
      <c r="A95" s="284"/>
      <c r="B95" s="273"/>
      <c r="C95" s="273"/>
      <c r="D95" s="250"/>
      <c r="E95" s="239"/>
      <c r="F95" s="239"/>
      <c r="G95" s="239"/>
      <c r="H95" s="287"/>
      <c r="I95" s="239"/>
      <c r="J95" s="239"/>
      <c r="K95" s="252"/>
      <c r="L95" s="252"/>
      <c r="M95" s="288"/>
    </row>
    <row r="96" spans="1:13" ht="15.75">
      <c r="A96" s="284"/>
      <c r="B96" s="273"/>
      <c r="C96" s="273"/>
      <c r="D96" s="250"/>
      <c r="E96" s="239"/>
      <c r="F96" s="239"/>
      <c r="G96" s="239"/>
      <c r="H96" s="287"/>
      <c r="I96" s="239"/>
      <c r="J96" s="239"/>
      <c r="K96" s="252"/>
      <c r="L96" s="252"/>
      <c r="M96" s="288"/>
    </row>
    <row r="97" spans="1:13" ht="15.75">
      <c r="A97" s="284"/>
      <c r="B97" s="273"/>
      <c r="C97" s="273"/>
      <c r="D97" s="291"/>
      <c r="E97" s="292"/>
      <c r="F97" s="292"/>
      <c r="G97" s="292"/>
      <c r="H97" s="293"/>
      <c r="I97" s="292"/>
      <c r="J97" s="292"/>
      <c r="K97" s="288"/>
      <c r="L97" s="288"/>
      <c r="M97" s="288"/>
    </row>
    <row r="98" spans="1:13" ht="15.75">
      <c r="A98" s="284"/>
      <c r="B98" s="273"/>
      <c r="C98" s="273"/>
      <c r="D98" s="291"/>
      <c r="E98" s="292"/>
      <c r="F98" s="292"/>
      <c r="G98" s="292"/>
      <c r="H98" s="293"/>
      <c r="I98" s="292"/>
      <c r="J98" s="292"/>
      <c r="K98" s="288"/>
      <c r="L98" s="288"/>
      <c r="M98" s="288"/>
    </row>
    <row r="99" spans="1:13" ht="15.75">
      <c r="A99" s="294"/>
      <c r="B99" s="239" t="s">
        <v>25</v>
      </c>
      <c r="C99" s="239"/>
      <c r="D99" s="239"/>
      <c r="E99" s="240"/>
      <c r="F99" s="240"/>
      <c r="G99" s="240"/>
      <c r="H99" s="241"/>
      <c r="I99" s="240"/>
      <c r="J99" s="240"/>
      <c r="K99" s="295"/>
      <c r="L99" s="252"/>
      <c r="M99" s="252"/>
    </row>
    <row r="100" spans="1:13" ht="15.75">
      <c r="A100" s="296"/>
      <c r="B100" s="239" t="s">
        <v>127</v>
      </c>
      <c r="C100" s="239"/>
      <c r="D100" s="239"/>
      <c r="E100" s="240"/>
      <c r="F100" s="240"/>
      <c r="G100" s="240"/>
      <c r="H100" s="241"/>
      <c r="I100" s="240"/>
      <c r="J100" s="240"/>
      <c r="K100" s="295"/>
      <c r="L100" s="252"/>
      <c r="M100" s="252"/>
    </row>
    <row r="101" spans="1:13" ht="15.75">
      <c r="A101" s="297"/>
      <c r="B101" s="239" t="s">
        <v>161</v>
      </c>
      <c r="C101" s="239"/>
      <c r="D101" s="239"/>
      <c r="E101" s="240"/>
      <c r="F101" s="240"/>
      <c r="G101" s="240"/>
      <c r="H101" s="241"/>
      <c r="I101" s="240"/>
      <c r="J101" s="240"/>
      <c r="K101" s="295"/>
      <c r="L101" s="252"/>
      <c r="M101" s="252"/>
    </row>
    <row r="102" spans="1:13" ht="15.75">
      <c r="A102" s="239"/>
      <c r="B102" s="239"/>
      <c r="C102" s="239"/>
      <c r="D102" s="239"/>
      <c r="E102" s="240"/>
      <c r="F102" s="240"/>
      <c r="G102" s="240"/>
      <c r="H102" s="241"/>
      <c r="I102" s="240"/>
      <c r="J102" s="240"/>
      <c r="K102" s="295"/>
      <c r="L102" s="252"/>
      <c r="M102" s="252"/>
    </row>
    <row r="103" spans="1:13" ht="15.75">
      <c r="A103" s="239"/>
      <c r="B103" s="239"/>
      <c r="C103" s="239"/>
      <c r="D103" s="239"/>
      <c r="E103" s="240"/>
      <c r="F103" s="240"/>
      <c r="G103" s="240"/>
      <c r="H103" s="241"/>
      <c r="I103" s="240"/>
      <c r="J103" s="240"/>
      <c r="K103" s="295"/>
      <c r="L103" s="252"/>
      <c r="M103" s="252"/>
    </row>
    <row r="104" spans="1:13">
      <c r="K104" s="45"/>
      <c r="L104" s="49"/>
      <c r="M104" s="49"/>
    </row>
    <row r="105" spans="1:13">
      <c r="K105" s="45"/>
      <c r="L105" s="49"/>
      <c r="M105" s="49"/>
    </row>
    <row r="106" spans="1:13">
      <c r="K106" s="45"/>
      <c r="L106" s="49"/>
      <c r="M106" s="49"/>
    </row>
    <row r="107" spans="1:13">
      <c r="K107" s="45"/>
      <c r="L107" s="49"/>
      <c r="M107" s="49"/>
    </row>
    <row r="108" spans="1:13">
      <c r="K108" s="45"/>
      <c r="L108" s="49"/>
      <c r="M108" s="49"/>
    </row>
    <row r="109" spans="1:13">
      <c r="K109" s="45"/>
      <c r="L109" s="49"/>
      <c r="M109" s="49"/>
    </row>
    <row r="110" spans="1:13">
      <c r="K110" s="45"/>
      <c r="L110" s="49"/>
      <c r="M110" s="49"/>
    </row>
    <row r="111" spans="1:13">
      <c r="K111" s="45"/>
      <c r="L111" s="49"/>
      <c r="M111" s="49"/>
    </row>
    <row r="112" spans="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</sheetData>
  <autoFilter ref="A5:L91"/>
  <sortState ref="A77:D85">
    <sortCondition ref="A77:A85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207"/>
  <sheetViews>
    <sheetView zoomScale="115" workbookViewId="0">
      <pane ySplit="4" topLeftCell="A44" activePane="bottomLeft" state="frozenSplit"/>
      <selection pane="bottomLeft" activeCell="C54" sqref="C54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1683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42805</v>
      </c>
      <c r="B5" s="343" t="s">
        <v>160</v>
      </c>
      <c r="C5" s="343" t="s">
        <v>59</v>
      </c>
      <c r="D5" s="334"/>
      <c r="E5" s="333"/>
      <c r="F5" s="333"/>
      <c r="G5" s="399">
        <v>-9000.44</v>
      </c>
      <c r="H5" s="335" t="s">
        <v>133</v>
      </c>
      <c r="I5" s="344">
        <v>-9000.44</v>
      </c>
      <c r="J5" s="336"/>
      <c r="K5" s="337"/>
      <c r="L5" s="337"/>
      <c r="M5" s="338" t="s">
        <v>138</v>
      </c>
      <c r="N5" s="339" t="s">
        <v>273</v>
      </c>
      <c r="O5" s="339" t="s">
        <v>136</v>
      </c>
      <c r="P5" s="339" t="s">
        <v>1805</v>
      </c>
      <c r="Q5" s="28"/>
      <c r="R5" s="29"/>
    </row>
    <row r="6" spans="1:18" s="24" customFormat="1" ht="12.75">
      <c r="A6" s="342">
        <v>42805</v>
      </c>
      <c r="B6" s="343" t="s">
        <v>160</v>
      </c>
      <c r="C6" s="343" t="s">
        <v>1119</v>
      </c>
      <c r="D6" s="334"/>
      <c r="E6" s="333"/>
      <c r="F6" s="333"/>
      <c r="G6" s="399">
        <v>-5849.88</v>
      </c>
      <c r="H6" s="335" t="s">
        <v>135</v>
      </c>
      <c r="I6" s="344">
        <v>-5849.88</v>
      </c>
      <c r="J6" s="336"/>
      <c r="K6" s="337"/>
      <c r="L6" s="337"/>
      <c r="M6" s="338" t="s">
        <v>138</v>
      </c>
      <c r="N6" s="339" t="s">
        <v>1165</v>
      </c>
      <c r="O6" s="339" t="s">
        <v>134</v>
      </c>
      <c r="P6" s="339" t="s">
        <v>1805</v>
      </c>
      <c r="Q6" s="28"/>
      <c r="R6" s="29"/>
    </row>
    <row r="7" spans="1:18" s="24" customFormat="1" ht="12.75">
      <c r="A7" s="342">
        <v>42805</v>
      </c>
      <c r="B7" s="343" t="s">
        <v>160</v>
      </c>
      <c r="C7" s="343" t="s">
        <v>1222</v>
      </c>
      <c r="D7" s="334"/>
      <c r="E7" s="333"/>
      <c r="F7" s="333"/>
      <c r="G7" s="399">
        <v>-8181.48</v>
      </c>
      <c r="H7" s="335" t="s">
        <v>137</v>
      </c>
      <c r="I7" s="344">
        <v>-8181.48</v>
      </c>
      <c r="J7" s="336"/>
      <c r="K7" s="337"/>
      <c r="L7" s="337"/>
      <c r="M7" s="338" t="s">
        <v>138</v>
      </c>
      <c r="N7" s="339" t="s">
        <v>1353</v>
      </c>
      <c r="O7" s="339" t="s">
        <v>383</v>
      </c>
      <c r="P7" s="339" t="s">
        <v>1805</v>
      </c>
      <c r="Q7" s="28"/>
      <c r="R7" s="29"/>
    </row>
    <row r="8" spans="1:18" s="24" customFormat="1" ht="12.75">
      <c r="A8" s="342">
        <v>42805</v>
      </c>
      <c r="B8" s="343" t="s">
        <v>160</v>
      </c>
      <c r="C8" s="343" t="s">
        <v>98</v>
      </c>
      <c r="D8" s="334"/>
      <c r="E8" s="333"/>
      <c r="F8" s="333"/>
      <c r="G8" s="399">
        <v>-6286.04</v>
      </c>
      <c r="H8" s="335" t="s">
        <v>139</v>
      </c>
      <c r="I8" s="344">
        <v>-6286.04</v>
      </c>
      <c r="J8" s="336"/>
      <c r="K8" s="337"/>
      <c r="L8" s="337"/>
      <c r="M8" s="338" t="s">
        <v>138</v>
      </c>
      <c r="N8" s="339" t="s">
        <v>309</v>
      </c>
      <c r="O8" s="339" t="s">
        <v>141</v>
      </c>
      <c r="P8" s="339" t="s">
        <v>1805</v>
      </c>
      <c r="Q8" s="28"/>
      <c r="R8" s="29"/>
    </row>
    <row r="9" spans="1:18" s="24" customFormat="1" ht="12.75">
      <c r="A9" s="342">
        <v>42805</v>
      </c>
      <c r="B9" s="343" t="s">
        <v>160</v>
      </c>
      <c r="C9" s="343" t="s">
        <v>107</v>
      </c>
      <c r="D9" s="334"/>
      <c r="E9" s="333"/>
      <c r="F9" s="333"/>
      <c r="G9" s="399">
        <v>-6286.04</v>
      </c>
      <c r="H9" s="335" t="s">
        <v>140</v>
      </c>
      <c r="I9" s="344">
        <v>-6286.04</v>
      </c>
      <c r="J9" s="336"/>
      <c r="K9" s="337"/>
      <c r="L9" s="337"/>
      <c r="M9" s="338" t="s">
        <v>138</v>
      </c>
      <c r="N9" s="339" t="s">
        <v>318</v>
      </c>
      <c r="O9" s="339" t="s">
        <v>141</v>
      </c>
      <c r="P9" s="339" t="s">
        <v>1805</v>
      </c>
      <c r="Q9" s="28"/>
      <c r="R9" s="29"/>
    </row>
    <row r="10" spans="1:18" s="24" customFormat="1" ht="12.75">
      <c r="A10" s="342">
        <v>42805</v>
      </c>
      <c r="B10" s="343" t="s">
        <v>160</v>
      </c>
      <c r="C10" s="343" t="s">
        <v>935</v>
      </c>
      <c r="D10" s="334"/>
      <c r="E10" s="333"/>
      <c r="F10" s="333"/>
      <c r="G10" s="399">
        <v>-9000.44</v>
      </c>
      <c r="H10" s="335" t="s">
        <v>142</v>
      </c>
      <c r="I10" s="344">
        <v>-9000.44</v>
      </c>
      <c r="J10" s="336"/>
      <c r="K10" s="337"/>
      <c r="L10" s="337"/>
      <c r="M10" s="338" t="s">
        <v>138</v>
      </c>
      <c r="N10" s="339" t="s">
        <v>997</v>
      </c>
      <c r="O10" s="339" t="s">
        <v>136</v>
      </c>
      <c r="P10" s="339" t="s">
        <v>1805</v>
      </c>
      <c r="Q10" s="28"/>
      <c r="R10" s="29"/>
    </row>
    <row r="11" spans="1:18" s="24" customFormat="1" ht="12.75">
      <c r="A11" s="342">
        <v>42808</v>
      </c>
      <c r="B11" s="343" t="s">
        <v>160</v>
      </c>
      <c r="C11" s="343" t="s">
        <v>1423</v>
      </c>
      <c r="D11" s="334"/>
      <c r="E11" s="333"/>
      <c r="F11" s="333"/>
      <c r="G11" s="399">
        <v>-9000.44</v>
      </c>
      <c r="H11" s="335" t="s">
        <v>143</v>
      </c>
      <c r="I11" s="344">
        <v>-9000.44</v>
      </c>
      <c r="J11" s="336"/>
      <c r="K11" s="337"/>
      <c r="L11" s="337"/>
      <c r="M11" s="338" t="s">
        <v>138</v>
      </c>
      <c r="N11" s="339" t="s">
        <v>1473</v>
      </c>
      <c r="O11" s="339" t="s">
        <v>136</v>
      </c>
      <c r="P11" s="339" t="s">
        <v>1808</v>
      </c>
      <c r="Q11" s="28"/>
      <c r="R11" s="29"/>
    </row>
    <row r="12" spans="1:18" s="24" customFormat="1" ht="12.75">
      <c r="A12" s="342">
        <v>42808</v>
      </c>
      <c r="B12" s="343" t="s">
        <v>160</v>
      </c>
      <c r="C12" s="343" t="s">
        <v>99</v>
      </c>
      <c r="D12" s="334"/>
      <c r="E12" s="333"/>
      <c r="F12" s="333"/>
      <c r="G12" s="399">
        <v>-8080.56</v>
      </c>
      <c r="H12" s="335"/>
      <c r="I12" s="344">
        <v>-8080.56</v>
      </c>
      <c r="J12" s="336"/>
      <c r="K12" s="337"/>
      <c r="L12" s="337"/>
      <c r="M12" s="338" t="s">
        <v>138</v>
      </c>
      <c r="N12" s="339" t="s">
        <v>310</v>
      </c>
      <c r="O12" s="339" t="s">
        <v>141</v>
      </c>
      <c r="P12" s="339" t="s">
        <v>1808</v>
      </c>
      <c r="Q12" s="28"/>
      <c r="R12" s="29"/>
    </row>
    <row r="13" spans="1:18" s="24" customFormat="1" ht="12.75">
      <c r="A13" s="342">
        <v>42808</v>
      </c>
      <c r="B13" s="343" t="s">
        <v>160</v>
      </c>
      <c r="C13" s="343" t="s">
        <v>424</v>
      </c>
      <c r="D13" s="334"/>
      <c r="E13" s="333"/>
      <c r="F13" s="333"/>
      <c r="G13" s="399">
        <v>-17024.16</v>
      </c>
      <c r="H13" s="335" t="s">
        <v>144</v>
      </c>
      <c r="I13" s="344">
        <v>-17024.16</v>
      </c>
      <c r="J13" s="336"/>
      <c r="K13" s="337"/>
      <c r="L13" s="337"/>
      <c r="M13" s="338" t="s">
        <v>138</v>
      </c>
      <c r="N13" s="339" t="s">
        <v>464</v>
      </c>
      <c r="O13" s="339" t="s">
        <v>136</v>
      </c>
      <c r="P13" s="339" t="s">
        <v>1808</v>
      </c>
      <c r="Q13" s="28"/>
      <c r="R13" s="29"/>
    </row>
    <row r="14" spans="1:18" s="24" customFormat="1" ht="12.75">
      <c r="A14" s="342">
        <v>42809</v>
      </c>
      <c r="B14" s="343" t="s">
        <v>160</v>
      </c>
      <c r="C14" s="343" t="s">
        <v>1201</v>
      </c>
      <c r="D14" s="334"/>
      <c r="E14" s="333"/>
      <c r="F14" s="333"/>
      <c r="G14" s="399">
        <v>-5849.88</v>
      </c>
      <c r="H14" s="335" t="s">
        <v>145</v>
      </c>
      <c r="I14" s="344">
        <v>-5849.88</v>
      </c>
      <c r="J14" s="336"/>
      <c r="K14" s="337"/>
      <c r="L14" s="337"/>
      <c r="M14" s="338" t="s">
        <v>138</v>
      </c>
      <c r="N14" s="339" t="s">
        <v>1284</v>
      </c>
      <c r="O14" s="339" t="s">
        <v>134</v>
      </c>
      <c r="P14" s="339" t="s">
        <v>1811</v>
      </c>
      <c r="Q14" s="28"/>
      <c r="R14" s="29"/>
    </row>
    <row r="15" spans="1:18" s="24" customFormat="1" ht="12.75">
      <c r="A15" s="342">
        <v>42809</v>
      </c>
      <c r="B15" s="343" t="s">
        <v>160</v>
      </c>
      <c r="C15" s="343" t="s">
        <v>1245</v>
      </c>
      <c r="D15" s="334"/>
      <c r="E15" s="333"/>
      <c r="F15" s="333"/>
      <c r="G15" s="399">
        <v>-9000.44</v>
      </c>
      <c r="H15" s="335" t="s">
        <v>146</v>
      </c>
      <c r="I15" s="344">
        <v>-9000.44</v>
      </c>
      <c r="J15" s="336"/>
      <c r="K15" s="337"/>
      <c r="L15" s="337"/>
      <c r="M15" s="338" t="s">
        <v>138</v>
      </c>
      <c r="N15" s="339" t="s">
        <v>1319</v>
      </c>
      <c r="O15" s="339" t="s">
        <v>136</v>
      </c>
      <c r="P15" s="339" t="s">
        <v>1811</v>
      </c>
      <c r="Q15" s="28"/>
      <c r="R15" s="29"/>
    </row>
    <row r="16" spans="1:18" s="24" customFormat="1" ht="12.75">
      <c r="A16" s="342">
        <v>42810</v>
      </c>
      <c r="B16" s="343" t="s">
        <v>160</v>
      </c>
      <c r="C16" s="343" t="s">
        <v>795</v>
      </c>
      <c r="D16" s="334"/>
      <c r="E16" s="333"/>
      <c r="F16" s="333"/>
      <c r="G16" s="399">
        <v>-6286.04</v>
      </c>
      <c r="H16" s="335" t="s">
        <v>147</v>
      </c>
      <c r="I16" s="344">
        <v>-6286.04</v>
      </c>
      <c r="J16" s="336"/>
      <c r="K16" s="337"/>
      <c r="L16" s="337"/>
      <c r="M16" s="338" t="s">
        <v>138</v>
      </c>
      <c r="N16" s="339" t="s">
        <v>853</v>
      </c>
      <c r="O16" s="339" t="s">
        <v>141</v>
      </c>
      <c r="P16" s="339" t="s">
        <v>1813</v>
      </c>
      <c r="Q16" s="28"/>
      <c r="R16" s="29"/>
    </row>
    <row r="17" spans="1:18" s="24" customFormat="1" ht="12.75">
      <c r="A17" s="342">
        <v>42810</v>
      </c>
      <c r="B17" s="343" t="s">
        <v>160</v>
      </c>
      <c r="C17" s="343" t="s">
        <v>784</v>
      </c>
      <c r="D17" s="334"/>
      <c r="E17" s="333"/>
      <c r="F17" s="333"/>
      <c r="G17" s="399">
        <v>-6286.04</v>
      </c>
      <c r="H17" s="335" t="s">
        <v>224</v>
      </c>
      <c r="I17" s="344">
        <v>-6286.04</v>
      </c>
      <c r="J17" s="336"/>
      <c r="K17" s="337"/>
      <c r="L17" s="337"/>
      <c r="M17" s="338" t="s">
        <v>138</v>
      </c>
      <c r="N17" s="339" t="s">
        <v>845</v>
      </c>
      <c r="O17" s="339" t="s">
        <v>141</v>
      </c>
      <c r="P17" s="339" t="s">
        <v>1813</v>
      </c>
      <c r="Q17" s="28"/>
      <c r="R17" s="29"/>
    </row>
    <row r="18" spans="1:18" s="24" customFormat="1" ht="12.75">
      <c r="A18" s="342">
        <v>42810</v>
      </c>
      <c r="B18" s="343" t="s">
        <v>160</v>
      </c>
      <c r="C18" s="343" t="s">
        <v>1563</v>
      </c>
      <c r="D18" s="334"/>
      <c r="E18" s="333"/>
      <c r="F18" s="333"/>
      <c r="G18" s="399">
        <v>-20454.28</v>
      </c>
      <c r="H18" s="335" t="s">
        <v>225</v>
      </c>
      <c r="I18" s="344">
        <v>-20454.28</v>
      </c>
      <c r="J18" s="336"/>
      <c r="K18" s="337"/>
      <c r="L18" s="337"/>
      <c r="M18" s="338" t="s">
        <v>138</v>
      </c>
      <c r="N18" s="339" t="s">
        <v>1684</v>
      </c>
      <c r="O18" s="339" t="s">
        <v>298</v>
      </c>
      <c r="P18" s="339" t="s">
        <v>1813</v>
      </c>
      <c r="Q18" s="28"/>
      <c r="R18" s="29"/>
    </row>
    <row r="19" spans="1:18" s="24" customFormat="1" ht="12.75">
      <c r="A19" s="342">
        <v>42810</v>
      </c>
      <c r="B19" s="343" t="s">
        <v>160</v>
      </c>
      <c r="C19" s="343" t="s">
        <v>107</v>
      </c>
      <c r="D19" s="334"/>
      <c r="E19" s="333"/>
      <c r="F19" s="333"/>
      <c r="G19" s="399">
        <v>-6286.04</v>
      </c>
      <c r="H19" s="335" t="s">
        <v>140</v>
      </c>
      <c r="I19" s="344">
        <v>-6286.04</v>
      </c>
      <c r="J19" s="336"/>
      <c r="K19" s="337"/>
      <c r="L19" s="337"/>
      <c r="M19" s="338" t="s">
        <v>138</v>
      </c>
      <c r="N19" s="339" t="s">
        <v>318</v>
      </c>
      <c r="O19" s="339" t="s">
        <v>141</v>
      </c>
      <c r="P19" s="339" t="s">
        <v>1813</v>
      </c>
      <c r="Q19" s="28"/>
      <c r="R19" s="29"/>
    </row>
    <row r="20" spans="1:18" s="24" customFormat="1" ht="12.75">
      <c r="A20" s="342">
        <v>42810</v>
      </c>
      <c r="B20" s="343" t="s">
        <v>160</v>
      </c>
      <c r="C20" s="574" t="s">
        <v>1528</v>
      </c>
      <c r="D20" s="334"/>
      <c r="E20" s="333"/>
      <c r="F20" s="333"/>
      <c r="G20" s="399">
        <v>-6750.04</v>
      </c>
      <c r="H20" s="335"/>
      <c r="I20" s="344">
        <v>-6750.04</v>
      </c>
      <c r="J20" s="336"/>
      <c r="K20" s="337"/>
      <c r="L20" s="337"/>
      <c r="M20" s="338" t="s">
        <v>138</v>
      </c>
      <c r="N20" s="339" t="s">
        <v>1540</v>
      </c>
      <c r="O20" s="339" t="s">
        <v>134</v>
      </c>
      <c r="P20" s="339" t="s">
        <v>1813</v>
      </c>
      <c r="Q20" s="28"/>
      <c r="R20" s="29"/>
    </row>
    <row r="21" spans="1:18" s="24" customFormat="1" ht="12.75">
      <c r="A21" s="342">
        <v>42810</v>
      </c>
      <c r="B21" s="343" t="s">
        <v>160</v>
      </c>
      <c r="C21" s="343" t="s">
        <v>1564</v>
      </c>
      <c r="D21" s="334"/>
      <c r="E21" s="333"/>
      <c r="F21" s="333"/>
      <c r="G21" s="399">
        <v>-11699.76</v>
      </c>
      <c r="H21" s="335" t="s">
        <v>226</v>
      </c>
      <c r="I21" s="344">
        <v>-11699.76</v>
      </c>
      <c r="J21" s="336"/>
      <c r="K21" s="337"/>
      <c r="L21" s="337"/>
      <c r="M21" s="338" t="s">
        <v>138</v>
      </c>
      <c r="N21" s="339" t="s">
        <v>1685</v>
      </c>
      <c r="O21" s="339" t="s">
        <v>134</v>
      </c>
      <c r="P21" s="339" t="s">
        <v>1813</v>
      </c>
      <c r="Q21" s="28"/>
      <c r="R21" s="29"/>
    </row>
    <row r="22" spans="1:18" s="24" customFormat="1" ht="12.75">
      <c r="A22" s="342">
        <v>42810</v>
      </c>
      <c r="B22" s="343" t="s">
        <v>160</v>
      </c>
      <c r="C22" s="343" t="s">
        <v>801</v>
      </c>
      <c r="D22" s="334"/>
      <c r="E22" s="333"/>
      <c r="F22" s="333"/>
      <c r="G22" s="399">
        <v>-9000.44</v>
      </c>
      <c r="H22" s="335" t="s">
        <v>227</v>
      </c>
      <c r="I22" s="344">
        <v>-9000.44</v>
      </c>
      <c r="J22" s="336"/>
      <c r="K22" s="337"/>
      <c r="L22" s="337"/>
      <c r="M22" s="338" t="s">
        <v>138</v>
      </c>
      <c r="N22" s="339" t="s">
        <v>879</v>
      </c>
      <c r="O22" s="339" t="s">
        <v>136</v>
      </c>
      <c r="P22" s="339" t="s">
        <v>1813</v>
      </c>
      <c r="Q22" s="28"/>
      <c r="R22" s="29"/>
    </row>
    <row r="23" spans="1:18" s="24" customFormat="1" ht="12.75">
      <c r="A23" s="342">
        <v>42810</v>
      </c>
      <c r="B23" s="343" t="s">
        <v>160</v>
      </c>
      <c r="C23" s="343" t="s">
        <v>1527</v>
      </c>
      <c r="D23" s="334"/>
      <c r="E23" s="333"/>
      <c r="F23" s="333"/>
      <c r="G23" s="399">
        <v>-9000.44</v>
      </c>
      <c r="H23" s="335" t="s">
        <v>159</v>
      </c>
      <c r="I23" s="344">
        <v>-9000.44</v>
      </c>
      <c r="J23" s="336"/>
      <c r="K23" s="337"/>
      <c r="L23" s="337"/>
      <c r="M23" s="338" t="s">
        <v>138</v>
      </c>
      <c r="N23" s="339" t="s">
        <v>1539</v>
      </c>
      <c r="O23" s="339" t="s">
        <v>136</v>
      </c>
      <c r="P23" s="339" t="s">
        <v>1813</v>
      </c>
      <c r="Q23" s="28"/>
      <c r="R23" s="29"/>
    </row>
    <row r="24" spans="1:18" s="24" customFormat="1" ht="12.75">
      <c r="A24" s="342">
        <v>42810</v>
      </c>
      <c r="B24" s="343" t="s">
        <v>160</v>
      </c>
      <c r="C24" s="343" t="s">
        <v>1389</v>
      </c>
      <c r="D24" s="334"/>
      <c r="E24" s="333"/>
      <c r="F24" s="333"/>
      <c r="G24" s="399">
        <v>-9000.44</v>
      </c>
      <c r="H24" s="335" t="s">
        <v>217</v>
      </c>
      <c r="I24" s="344">
        <v>-9000.44</v>
      </c>
      <c r="J24" s="336"/>
      <c r="K24" s="337"/>
      <c r="L24" s="337"/>
      <c r="M24" s="338" t="s">
        <v>138</v>
      </c>
      <c r="N24" s="339" t="s">
        <v>1444</v>
      </c>
      <c r="O24" s="339" t="s">
        <v>136</v>
      </c>
      <c r="P24" s="339" t="s">
        <v>1813</v>
      </c>
      <c r="Q24" s="28"/>
      <c r="R24" s="29"/>
    </row>
    <row r="25" spans="1:18" s="24" customFormat="1" ht="12.75">
      <c r="A25" s="342">
        <v>42810</v>
      </c>
      <c r="B25" s="343" t="s">
        <v>160</v>
      </c>
      <c r="C25" s="343" t="s">
        <v>1440</v>
      </c>
      <c r="D25" s="334"/>
      <c r="E25" s="333"/>
      <c r="F25" s="333"/>
      <c r="G25" s="399">
        <v>-8780.0400000000009</v>
      </c>
      <c r="H25" s="335"/>
      <c r="I25" s="344">
        <v>-8780.0400000000009</v>
      </c>
      <c r="J25" s="336"/>
      <c r="K25" s="337"/>
      <c r="L25" s="337"/>
      <c r="M25" s="338" t="s">
        <v>138</v>
      </c>
      <c r="N25" s="339" t="s">
        <v>1487</v>
      </c>
      <c r="O25" s="339" t="s">
        <v>457</v>
      </c>
      <c r="P25" s="339" t="s">
        <v>1813</v>
      </c>
      <c r="Q25" s="28"/>
      <c r="R25" s="29"/>
    </row>
    <row r="26" spans="1:18" s="24" customFormat="1" ht="12.75">
      <c r="A26" s="342">
        <v>42810</v>
      </c>
      <c r="B26" s="343" t="s">
        <v>160</v>
      </c>
      <c r="C26" s="343" t="s">
        <v>55</v>
      </c>
      <c r="D26" s="334"/>
      <c r="E26" s="333"/>
      <c r="F26" s="333"/>
      <c r="G26" s="399">
        <v>-9000.44</v>
      </c>
      <c r="H26" s="335"/>
      <c r="I26" s="344">
        <v>-9000.44</v>
      </c>
      <c r="J26" s="336"/>
      <c r="K26" s="337"/>
      <c r="L26" s="337"/>
      <c r="M26" s="338" t="s">
        <v>138</v>
      </c>
      <c r="N26" s="339" t="s">
        <v>269</v>
      </c>
      <c r="O26" s="339" t="s">
        <v>136</v>
      </c>
      <c r="P26" s="339" t="s">
        <v>1813</v>
      </c>
      <c r="Q26" s="28"/>
      <c r="R26" s="29"/>
    </row>
    <row r="27" spans="1:18" s="24" customFormat="1" ht="12.75">
      <c r="A27" s="342">
        <v>42811</v>
      </c>
      <c r="B27" s="343" t="s">
        <v>160</v>
      </c>
      <c r="C27" s="343" t="s">
        <v>1565</v>
      </c>
      <c r="D27" s="334"/>
      <c r="E27" s="333"/>
      <c r="F27" s="333"/>
      <c r="G27" s="399">
        <v>-8780.0400000000009</v>
      </c>
      <c r="H27" s="335" t="s">
        <v>218</v>
      </c>
      <c r="I27" s="344">
        <v>-8780.0400000000009</v>
      </c>
      <c r="J27" s="336"/>
      <c r="K27" s="337"/>
      <c r="L27" s="337"/>
      <c r="M27" s="338" t="s">
        <v>138</v>
      </c>
      <c r="N27" s="339" t="s">
        <v>1686</v>
      </c>
      <c r="O27" s="339" t="s">
        <v>457</v>
      </c>
      <c r="P27" s="339" t="s">
        <v>1816</v>
      </c>
      <c r="Q27" s="28"/>
      <c r="R27" s="29"/>
    </row>
    <row r="28" spans="1:18" s="24" customFormat="1" ht="12.75">
      <c r="A28" s="342">
        <v>42811</v>
      </c>
      <c r="B28" s="343" t="s">
        <v>160</v>
      </c>
      <c r="C28" s="343" t="s">
        <v>972</v>
      </c>
      <c r="D28" s="334"/>
      <c r="E28" s="333"/>
      <c r="F28" s="333"/>
      <c r="G28" s="399">
        <v>-12640.52</v>
      </c>
      <c r="H28" s="335" t="s">
        <v>219</v>
      </c>
      <c r="I28" s="344">
        <v>-12640.52</v>
      </c>
      <c r="J28" s="336"/>
      <c r="K28" s="337"/>
      <c r="L28" s="337"/>
      <c r="M28" s="338" t="s">
        <v>138</v>
      </c>
      <c r="N28" s="339" t="s">
        <v>1033</v>
      </c>
      <c r="O28" s="339" t="s">
        <v>383</v>
      </c>
      <c r="P28" s="339" t="s">
        <v>1816</v>
      </c>
      <c r="Q28" s="28"/>
      <c r="R28" s="29"/>
    </row>
    <row r="29" spans="1:18" s="24" customFormat="1" ht="12.75">
      <c r="A29" s="342">
        <v>42811</v>
      </c>
      <c r="B29" s="343" t="s">
        <v>160</v>
      </c>
      <c r="C29" s="343" t="s">
        <v>1521</v>
      </c>
      <c r="D29" s="334"/>
      <c r="E29" s="333"/>
      <c r="F29" s="333"/>
      <c r="G29" s="399">
        <v>-6299.96</v>
      </c>
      <c r="H29" s="335" t="s">
        <v>220</v>
      </c>
      <c r="I29" s="344">
        <v>-6299.96</v>
      </c>
      <c r="J29" s="336"/>
      <c r="K29" s="337"/>
      <c r="L29" s="337"/>
      <c r="M29" s="338" t="s">
        <v>138</v>
      </c>
      <c r="N29" s="339" t="s">
        <v>1535</v>
      </c>
      <c r="O29" s="339" t="s">
        <v>141</v>
      </c>
      <c r="P29" s="339" t="s">
        <v>1816</v>
      </c>
      <c r="Q29" s="28"/>
      <c r="R29" s="29"/>
    </row>
    <row r="30" spans="1:18" s="24" customFormat="1" ht="12.75">
      <c r="A30" s="342">
        <v>42811</v>
      </c>
      <c r="B30" s="343" t="s">
        <v>160</v>
      </c>
      <c r="C30" s="343" t="s">
        <v>1249</v>
      </c>
      <c r="D30" s="334"/>
      <c r="E30" s="333"/>
      <c r="F30" s="333"/>
      <c r="G30" s="399">
        <v>-9000.44</v>
      </c>
      <c r="H30" s="335" t="s">
        <v>221</v>
      </c>
      <c r="I30" s="344">
        <v>-9000.44</v>
      </c>
      <c r="J30" s="336"/>
      <c r="K30" s="337"/>
      <c r="L30" s="337"/>
      <c r="M30" s="338" t="s">
        <v>138</v>
      </c>
      <c r="N30" s="339" t="s">
        <v>1322</v>
      </c>
      <c r="O30" s="339" t="s">
        <v>136</v>
      </c>
      <c r="P30" s="339" t="s">
        <v>1816</v>
      </c>
      <c r="Q30" s="28"/>
      <c r="R30" s="29"/>
    </row>
    <row r="31" spans="1:18" s="24" customFormat="1" ht="12.75">
      <c r="A31" s="342">
        <v>42811</v>
      </c>
      <c r="B31" s="343" t="s">
        <v>160</v>
      </c>
      <c r="C31" s="343" t="s">
        <v>1240</v>
      </c>
      <c r="D31" s="334"/>
      <c r="E31" s="333"/>
      <c r="F31" s="333"/>
      <c r="G31" s="399">
        <v>-9000.44</v>
      </c>
      <c r="H31" s="335" t="s">
        <v>222</v>
      </c>
      <c r="I31" s="344">
        <v>-9000.44</v>
      </c>
      <c r="J31" s="336"/>
      <c r="K31" s="337"/>
      <c r="L31" s="337"/>
      <c r="M31" s="338" t="s">
        <v>138</v>
      </c>
      <c r="N31" s="339" t="s">
        <v>1314</v>
      </c>
      <c r="O31" s="339" t="s">
        <v>136</v>
      </c>
      <c r="P31" s="339" t="s">
        <v>1816</v>
      </c>
      <c r="Q31" s="28"/>
      <c r="R31" s="29"/>
    </row>
    <row r="32" spans="1:18" s="24" customFormat="1" ht="12.75">
      <c r="A32" s="444">
        <v>42805</v>
      </c>
      <c r="B32" s="445" t="s">
        <v>156</v>
      </c>
      <c r="C32" s="445" t="s">
        <v>1566</v>
      </c>
      <c r="D32" s="334"/>
      <c r="E32" s="333"/>
      <c r="F32" s="333"/>
      <c r="G32" s="446">
        <v>1241.2</v>
      </c>
      <c r="H32" s="335"/>
      <c r="I32" s="399"/>
      <c r="J32" s="422">
        <v>1241.2</v>
      </c>
      <c r="K32" s="337"/>
      <c r="L32" s="337"/>
      <c r="M32" s="338" t="s">
        <v>138</v>
      </c>
      <c r="N32" s="339" t="s">
        <v>1687</v>
      </c>
      <c r="O32" s="339" t="s">
        <v>134</v>
      </c>
      <c r="P32" s="339" t="s">
        <v>1802</v>
      </c>
      <c r="Q32" s="28"/>
      <c r="R32" s="29"/>
    </row>
    <row r="33" spans="1:18" s="24" customFormat="1" ht="12.75">
      <c r="A33" s="444">
        <v>42805</v>
      </c>
      <c r="B33" s="445" t="s">
        <v>156</v>
      </c>
      <c r="C33" s="445" t="s">
        <v>1567</v>
      </c>
      <c r="D33" s="334"/>
      <c r="E33" s="333"/>
      <c r="F33" s="333"/>
      <c r="G33" s="446">
        <v>1241.2</v>
      </c>
      <c r="H33" s="335"/>
      <c r="I33" s="399"/>
      <c r="J33" s="422">
        <v>1241.2</v>
      </c>
      <c r="K33" s="337"/>
      <c r="L33" s="337"/>
      <c r="M33" s="338" t="s">
        <v>138</v>
      </c>
      <c r="N33" s="339" t="s">
        <v>1688</v>
      </c>
      <c r="O33" s="339" t="s">
        <v>136</v>
      </c>
      <c r="P33" s="339" t="s">
        <v>1803</v>
      </c>
      <c r="Q33" s="28"/>
      <c r="R33" s="29"/>
    </row>
    <row r="34" spans="1:18" s="24" customFormat="1" ht="12.75">
      <c r="A34" s="444">
        <v>42805</v>
      </c>
      <c r="B34" s="445" t="s">
        <v>156</v>
      </c>
      <c r="C34" s="445" t="s">
        <v>1568</v>
      </c>
      <c r="D34" s="334"/>
      <c r="E34" s="333"/>
      <c r="F34" s="333"/>
      <c r="G34" s="446">
        <v>1241.2</v>
      </c>
      <c r="H34" s="335"/>
      <c r="I34" s="399"/>
      <c r="J34" s="422">
        <v>1241.2</v>
      </c>
      <c r="K34" s="337"/>
      <c r="L34" s="337"/>
      <c r="M34" s="338" t="s">
        <v>138</v>
      </c>
      <c r="N34" s="339" t="s">
        <v>1689</v>
      </c>
      <c r="O34" s="339" t="s">
        <v>136</v>
      </c>
      <c r="P34" s="339" t="s">
        <v>1803</v>
      </c>
      <c r="Q34" s="28"/>
      <c r="R34" s="29"/>
    </row>
    <row r="35" spans="1:18" s="24" customFormat="1" ht="12.75">
      <c r="A35" s="444">
        <v>42805</v>
      </c>
      <c r="B35" s="445" t="s">
        <v>156</v>
      </c>
      <c r="C35" s="445" t="s">
        <v>1569</v>
      </c>
      <c r="D35" s="334"/>
      <c r="E35" s="333"/>
      <c r="F35" s="333"/>
      <c r="G35" s="446">
        <v>1241.2</v>
      </c>
      <c r="H35" s="335"/>
      <c r="I35" s="399"/>
      <c r="J35" s="422">
        <v>1241.2</v>
      </c>
      <c r="K35" s="337"/>
      <c r="L35" s="337"/>
      <c r="M35" s="338" t="s">
        <v>138</v>
      </c>
      <c r="N35" s="339" t="s">
        <v>1690</v>
      </c>
      <c r="O35" s="339" t="s">
        <v>136</v>
      </c>
      <c r="P35" s="339" t="s">
        <v>1803</v>
      </c>
      <c r="Q35" s="28"/>
      <c r="R35" s="29"/>
    </row>
    <row r="36" spans="1:18" s="24" customFormat="1" ht="12.75">
      <c r="A36" s="444">
        <v>42805</v>
      </c>
      <c r="B36" s="445" t="s">
        <v>156</v>
      </c>
      <c r="C36" s="445" t="s">
        <v>1570</v>
      </c>
      <c r="D36" s="334"/>
      <c r="E36" s="333"/>
      <c r="F36" s="333"/>
      <c r="G36" s="446">
        <v>1241.2</v>
      </c>
      <c r="H36" s="335"/>
      <c r="I36" s="399"/>
      <c r="J36" s="422">
        <v>1241.2</v>
      </c>
      <c r="K36" s="337"/>
      <c r="L36" s="337"/>
      <c r="M36" s="338" t="s">
        <v>138</v>
      </c>
      <c r="N36" s="339" t="s">
        <v>1691</v>
      </c>
      <c r="O36" s="339" t="s">
        <v>370</v>
      </c>
      <c r="P36" s="339" t="s">
        <v>1803</v>
      </c>
      <c r="Q36" s="28"/>
      <c r="R36" s="29"/>
    </row>
    <row r="37" spans="1:18" s="24" customFormat="1" ht="12.75">
      <c r="A37" s="444">
        <v>42805</v>
      </c>
      <c r="B37" s="445" t="s">
        <v>156</v>
      </c>
      <c r="C37" s="445" t="s">
        <v>1571</v>
      </c>
      <c r="D37" s="334"/>
      <c r="E37" s="333"/>
      <c r="F37" s="333"/>
      <c r="G37" s="446">
        <v>1241.2</v>
      </c>
      <c r="H37" s="335"/>
      <c r="I37" s="399"/>
      <c r="J37" s="422">
        <v>1241.2</v>
      </c>
      <c r="K37" s="337"/>
      <c r="L37" s="337"/>
      <c r="M37" s="338" t="s">
        <v>138</v>
      </c>
      <c r="N37" s="339" t="s">
        <v>1692</v>
      </c>
      <c r="O37" s="339" t="s">
        <v>134</v>
      </c>
      <c r="P37" s="339" t="s">
        <v>1802</v>
      </c>
      <c r="Q37" s="28"/>
      <c r="R37" s="29"/>
    </row>
    <row r="38" spans="1:18" s="24" customFormat="1" ht="12.75">
      <c r="A38" s="444">
        <v>42805</v>
      </c>
      <c r="B38" s="445" t="s">
        <v>156</v>
      </c>
      <c r="C38" s="445" t="s">
        <v>1572</v>
      </c>
      <c r="D38" s="334"/>
      <c r="E38" s="333"/>
      <c r="F38" s="333"/>
      <c r="G38" s="446">
        <v>1241.2</v>
      </c>
      <c r="H38" s="335"/>
      <c r="I38" s="399"/>
      <c r="J38" s="422">
        <v>1241.2</v>
      </c>
      <c r="K38" s="337"/>
      <c r="L38" s="337"/>
      <c r="M38" s="338" t="s">
        <v>138</v>
      </c>
      <c r="N38" s="339" t="s">
        <v>1693</v>
      </c>
      <c r="O38" s="339" t="s">
        <v>134</v>
      </c>
      <c r="P38" s="339" t="s">
        <v>1802</v>
      </c>
      <c r="Q38" s="28"/>
      <c r="R38" s="29"/>
    </row>
    <row r="39" spans="1:18" s="24" customFormat="1" ht="12.75">
      <c r="A39" s="444">
        <v>42805</v>
      </c>
      <c r="B39" s="445" t="s">
        <v>156</v>
      </c>
      <c r="C39" s="445" t="s">
        <v>1573</v>
      </c>
      <c r="D39" s="334"/>
      <c r="E39" s="333"/>
      <c r="F39" s="333"/>
      <c r="G39" s="446">
        <v>1241.2</v>
      </c>
      <c r="H39" s="335"/>
      <c r="I39" s="399"/>
      <c r="J39" s="422">
        <v>1241.2</v>
      </c>
      <c r="K39" s="337"/>
      <c r="L39" s="337"/>
      <c r="M39" s="338" t="s">
        <v>138</v>
      </c>
      <c r="N39" s="339" t="s">
        <v>1694</v>
      </c>
      <c r="O39" s="339" t="s">
        <v>136</v>
      </c>
      <c r="P39" s="339" t="s">
        <v>1803</v>
      </c>
      <c r="Q39" s="28"/>
      <c r="R39" s="29"/>
    </row>
    <row r="40" spans="1:18" s="24" customFormat="1" ht="12.75">
      <c r="A40" s="444">
        <v>42805</v>
      </c>
      <c r="B40" s="445" t="s">
        <v>156</v>
      </c>
      <c r="C40" s="445" t="s">
        <v>1574</v>
      </c>
      <c r="D40" s="334"/>
      <c r="E40" s="333"/>
      <c r="F40" s="333"/>
      <c r="G40" s="446">
        <v>1241.2</v>
      </c>
      <c r="H40" s="335"/>
      <c r="I40" s="399"/>
      <c r="J40" s="422">
        <v>1241.2</v>
      </c>
      <c r="K40" s="337"/>
      <c r="L40" s="337"/>
      <c r="M40" s="338" t="s">
        <v>138</v>
      </c>
      <c r="N40" s="339" t="s">
        <v>1695</v>
      </c>
      <c r="O40" s="339" t="s">
        <v>136</v>
      </c>
      <c r="P40" s="339" t="s">
        <v>1803</v>
      </c>
      <c r="Q40" s="28"/>
      <c r="R40" s="29"/>
    </row>
    <row r="41" spans="1:18" s="24" customFormat="1" ht="12.75">
      <c r="A41" s="444">
        <v>42805</v>
      </c>
      <c r="B41" s="445" t="s">
        <v>156</v>
      </c>
      <c r="C41" s="445" t="s">
        <v>1575</v>
      </c>
      <c r="D41" s="334"/>
      <c r="E41" s="333"/>
      <c r="F41" s="333"/>
      <c r="G41" s="446">
        <v>1241.2</v>
      </c>
      <c r="H41" s="335"/>
      <c r="I41" s="399"/>
      <c r="J41" s="422">
        <v>1241.2</v>
      </c>
      <c r="K41" s="337"/>
      <c r="L41" s="337"/>
      <c r="M41" s="338" t="s">
        <v>138</v>
      </c>
      <c r="N41" s="339" t="s">
        <v>1696</v>
      </c>
      <c r="O41" s="339" t="s">
        <v>136</v>
      </c>
      <c r="P41" s="339" t="s">
        <v>1803</v>
      </c>
      <c r="Q41" s="28"/>
      <c r="R41" s="29"/>
    </row>
    <row r="42" spans="1:18" s="24" customFormat="1" ht="12.75">
      <c r="A42" s="444">
        <v>42805</v>
      </c>
      <c r="B42" s="445" t="s">
        <v>156</v>
      </c>
      <c r="C42" s="445" t="s">
        <v>1576</v>
      </c>
      <c r="D42" s="334"/>
      <c r="E42" s="333"/>
      <c r="F42" s="333"/>
      <c r="G42" s="446">
        <v>1241.2</v>
      </c>
      <c r="H42" s="335"/>
      <c r="I42" s="399"/>
      <c r="J42" s="422">
        <v>1241.2</v>
      </c>
      <c r="K42" s="337"/>
      <c r="L42" s="337"/>
      <c r="M42" s="338" t="s">
        <v>138</v>
      </c>
      <c r="N42" s="339" t="s">
        <v>1697</v>
      </c>
      <c r="O42" s="339" t="s">
        <v>136</v>
      </c>
      <c r="P42" s="339" t="s">
        <v>1803</v>
      </c>
      <c r="Q42" s="28"/>
      <c r="R42" s="29"/>
    </row>
    <row r="43" spans="1:18" s="24" customFormat="1" ht="12.75">
      <c r="A43" s="444">
        <v>42805</v>
      </c>
      <c r="B43" s="445" t="s">
        <v>156</v>
      </c>
      <c r="C43" s="445" t="s">
        <v>1577</v>
      </c>
      <c r="D43" s="334"/>
      <c r="E43" s="333"/>
      <c r="F43" s="333"/>
      <c r="G43" s="446">
        <v>1241.2</v>
      </c>
      <c r="H43" s="335"/>
      <c r="I43" s="399"/>
      <c r="J43" s="422">
        <v>1241.2</v>
      </c>
      <c r="K43" s="337"/>
      <c r="L43" s="337"/>
      <c r="M43" s="338" t="s">
        <v>138</v>
      </c>
      <c r="N43" s="339" t="s">
        <v>1698</v>
      </c>
      <c r="O43" s="339" t="s">
        <v>136</v>
      </c>
      <c r="P43" s="339" t="s">
        <v>1802</v>
      </c>
      <c r="Q43" s="28"/>
      <c r="R43" s="29"/>
    </row>
    <row r="44" spans="1:18" s="24" customFormat="1" ht="12.75">
      <c r="A44" s="444">
        <v>42805</v>
      </c>
      <c r="B44" s="445" t="s">
        <v>156</v>
      </c>
      <c r="C44" s="445" t="s">
        <v>1578</v>
      </c>
      <c r="D44" s="334"/>
      <c r="E44" s="333"/>
      <c r="F44" s="333"/>
      <c r="G44" s="446">
        <v>1241.2</v>
      </c>
      <c r="H44" s="335"/>
      <c r="I44" s="399"/>
      <c r="J44" s="422">
        <v>1241.2</v>
      </c>
      <c r="K44" s="337"/>
      <c r="L44" s="337"/>
      <c r="M44" s="338" t="s">
        <v>138</v>
      </c>
      <c r="N44" s="339" t="s">
        <v>1699</v>
      </c>
      <c r="O44" s="339" t="s">
        <v>136</v>
      </c>
      <c r="P44" s="339" t="s">
        <v>1803</v>
      </c>
      <c r="Q44" s="28"/>
      <c r="R44" s="29"/>
    </row>
    <row r="45" spans="1:18" s="24" customFormat="1" ht="12.75">
      <c r="A45" s="444">
        <v>42805</v>
      </c>
      <c r="B45" s="445" t="s">
        <v>156</v>
      </c>
      <c r="C45" s="445" t="s">
        <v>1579</v>
      </c>
      <c r="D45" s="334"/>
      <c r="E45" s="333"/>
      <c r="F45" s="333"/>
      <c r="G45" s="446">
        <v>1241.2</v>
      </c>
      <c r="H45" s="335"/>
      <c r="I45" s="399"/>
      <c r="J45" s="422">
        <v>1241.2</v>
      </c>
      <c r="K45" s="337"/>
      <c r="L45" s="337"/>
      <c r="M45" s="338" t="s">
        <v>138</v>
      </c>
      <c r="N45" s="339" t="s">
        <v>1700</v>
      </c>
      <c r="O45" s="339" t="s">
        <v>134</v>
      </c>
      <c r="P45" s="339" t="s">
        <v>1802</v>
      </c>
      <c r="Q45" s="28"/>
      <c r="R45" s="29"/>
    </row>
    <row r="46" spans="1:18" s="24" customFormat="1" ht="12.75">
      <c r="A46" s="444">
        <v>42805</v>
      </c>
      <c r="B46" s="445" t="s">
        <v>156</v>
      </c>
      <c r="C46" s="445" t="s">
        <v>1580</v>
      </c>
      <c r="D46" s="334"/>
      <c r="E46" s="333"/>
      <c r="F46" s="333"/>
      <c r="G46" s="446">
        <v>1241.2</v>
      </c>
      <c r="H46" s="335"/>
      <c r="I46" s="399"/>
      <c r="J46" s="422">
        <v>1241.2</v>
      </c>
      <c r="K46" s="337"/>
      <c r="L46" s="337"/>
      <c r="M46" s="338" t="s">
        <v>138</v>
      </c>
      <c r="N46" s="339" t="s">
        <v>1701</v>
      </c>
      <c r="O46" s="339" t="s">
        <v>136</v>
      </c>
      <c r="P46" s="339" t="s">
        <v>1803</v>
      </c>
      <c r="Q46" s="28"/>
      <c r="R46" s="29"/>
    </row>
    <row r="47" spans="1:18" s="24" customFormat="1" ht="12.75">
      <c r="A47" s="444">
        <v>42805</v>
      </c>
      <c r="B47" s="445" t="s">
        <v>156</v>
      </c>
      <c r="C47" s="445" t="s">
        <v>1581</v>
      </c>
      <c r="D47" s="334"/>
      <c r="E47" s="333"/>
      <c r="F47" s="333"/>
      <c r="G47" s="446">
        <v>1241.2</v>
      </c>
      <c r="H47" s="335"/>
      <c r="I47" s="399"/>
      <c r="J47" s="422">
        <v>1241.2</v>
      </c>
      <c r="K47" s="337"/>
      <c r="L47" s="337"/>
      <c r="M47" s="338" t="s">
        <v>138</v>
      </c>
      <c r="N47" s="339" t="s">
        <v>1702</v>
      </c>
      <c r="O47" s="339" t="s">
        <v>134</v>
      </c>
      <c r="P47" s="339" t="s">
        <v>1802</v>
      </c>
      <c r="Q47" s="28"/>
      <c r="R47" s="29"/>
    </row>
    <row r="48" spans="1:18" s="24" customFormat="1" ht="12.75">
      <c r="A48" s="444">
        <v>42805</v>
      </c>
      <c r="B48" s="445" t="s">
        <v>156</v>
      </c>
      <c r="C48" s="445" t="s">
        <v>1582</v>
      </c>
      <c r="D48" s="334"/>
      <c r="E48" s="333"/>
      <c r="F48" s="333"/>
      <c r="G48" s="446">
        <v>1241.2</v>
      </c>
      <c r="H48" s="335"/>
      <c r="I48" s="399"/>
      <c r="J48" s="422">
        <v>1241.2</v>
      </c>
      <c r="K48" s="337"/>
      <c r="L48" s="337"/>
      <c r="M48" s="338" t="s">
        <v>138</v>
      </c>
      <c r="N48" s="339" t="s">
        <v>1703</v>
      </c>
      <c r="O48" s="339" t="s">
        <v>136</v>
      </c>
      <c r="P48" s="339" t="s">
        <v>1803</v>
      </c>
      <c r="Q48" s="28"/>
      <c r="R48" s="29"/>
    </row>
    <row r="49" spans="1:18" s="24" customFormat="1" ht="12.75">
      <c r="A49" s="444">
        <v>42805</v>
      </c>
      <c r="B49" s="445" t="s">
        <v>156</v>
      </c>
      <c r="C49" s="445" t="s">
        <v>1583</v>
      </c>
      <c r="D49" s="334"/>
      <c r="E49" s="333"/>
      <c r="F49" s="333"/>
      <c r="G49" s="446">
        <v>1241.2</v>
      </c>
      <c r="H49" s="335"/>
      <c r="I49" s="399"/>
      <c r="J49" s="422">
        <v>1241.2</v>
      </c>
      <c r="K49" s="337"/>
      <c r="L49" s="337"/>
      <c r="M49" s="338" t="s">
        <v>138</v>
      </c>
      <c r="N49" s="339" t="s">
        <v>1704</v>
      </c>
      <c r="O49" s="339" t="s">
        <v>454</v>
      </c>
      <c r="P49" s="339" t="s">
        <v>1802</v>
      </c>
      <c r="Q49" s="28"/>
      <c r="R49" s="29"/>
    </row>
    <row r="50" spans="1:18" s="24" customFormat="1" ht="12.75">
      <c r="A50" s="444">
        <v>42805</v>
      </c>
      <c r="B50" s="445" t="s">
        <v>156</v>
      </c>
      <c r="C50" s="445" t="s">
        <v>1584</v>
      </c>
      <c r="D50" s="334"/>
      <c r="E50" s="333"/>
      <c r="F50" s="333"/>
      <c r="G50" s="446">
        <v>1241.2</v>
      </c>
      <c r="H50" s="335"/>
      <c r="I50" s="399"/>
      <c r="J50" s="422">
        <v>1241.2</v>
      </c>
      <c r="K50" s="337"/>
      <c r="L50" s="337"/>
      <c r="M50" s="338" t="s">
        <v>138</v>
      </c>
      <c r="N50" s="339" t="s">
        <v>1705</v>
      </c>
      <c r="O50" s="339" t="s">
        <v>136</v>
      </c>
      <c r="P50" s="339" t="s">
        <v>1803</v>
      </c>
      <c r="Q50" s="28"/>
      <c r="R50" s="29"/>
    </row>
    <row r="51" spans="1:18" s="24" customFormat="1" ht="12.75">
      <c r="A51" s="444">
        <v>42805</v>
      </c>
      <c r="B51" s="445" t="s">
        <v>156</v>
      </c>
      <c r="C51" s="445" t="s">
        <v>1585</v>
      </c>
      <c r="D51" s="334"/>
      <c r="E51" s="333"/>
      <c r="F51" s="333"/>
      <c r="G51" s="446">
        <v>1241.2</v>
      </c>
      <c r="H51" s="335"/>
      <c r="I51" s="399"/>
      <c r="J51" s="422">
        <v>1241.2</v>
      </c>
      <c r="K51" s="337"/>
      <c r="L51" s="337"/>
      <c r="M51" s="338" t="s">
        <v>138</v>
      </c>
      <c r="N51" s="339" t="s">
        <v>1706</v>
      </c>
      <c r="O51" s="339" t="s">
        <v>136</v>
      </c>
      <c r="P51" s="339" t="s">
        <v>1802</v>
      </c>
      <c r="Q51" s="28"/>
      <c r="R51" s="29"/>
    </row>
    <row r="52" spans="1:18" s="24" customFormat="1" ht="12.75">
      <c r="A52" s="444">
        <v>42805</v>
      </c>
      <c r="B52" s="445" t="s">
        <v>156</v>
      </c>
      <c r="C52" s="445" t="s">
        <v>1586</v>
      </c>
      <c r="D52" s="334"/>
      <c r="E52" s="333"/>
      <c r="F52" s="333"/>
      <c r="G52" s="446">
        <v>1241.2</v>
      </c>
      <c r="H52" s="335"/>
      <c r="I52" s="399"/>
      <c r="J52" s="422">
        <v>1241.2</v>
      </c>
      <c r="K52" s="337"/>
      <c r="L52" s="337"/>
      <c r="M52" s="338" t="s">
        <v>138</v>
      </c>
      <c r="N52" s="339" t="s">
        <v>1707</v>
      </c>
      <c r="O52" s="339" t="s">
        <v>136</v>
      </c>
      <c r="P52" s="339" t="s">
        <v>1803</v>
      </c>
      <c r="Q52" s="28"/>
      <c r="R52" s="29"/>
    </row>
    <row r="53" spans="1:18" s="24" customFormat="1" ht="12.75">
      <c r="A53" s="444">
        <v>42805</v>
      </c>
      <c r="B53" s="445" t="s">
        <v>156</v>
      </c>
      <c r="C53" s="445" t="s">
        <v>1587</v>
      </c>
      <c r="D53" s="334"/>
      <c r="E53" s="333"/>
      <c r="F53" s="333"/>
      <c r="G53" s="446">
        <v>1241.2</v>
      </c>
      <c r="H53" s="335"/>
      <c r="I53" s="399"/>
      <c r="J53" s="422">
        <v>1241.2</v>
      </c>
      <c r="K53" s="337"/>
      <c r="L53" s="337"/>
      <c r="M53" s="338" t="s">
        <v>138</v>
      </c>
      <c r="N53" s="339" t="s">
        <v>1708</v>
      </c>
      <c r="O53" s="339" t="s">
        <v>134</v>
      </c>
      <c r="P53" s="339" t="s">
        <v>1802</v>
      </c>
      <c r="Q53" s="28"/>
      <c r="R53" s="29"/>
    </row>
    <row r="54" spans="1:18" s="24" customFormat="1" ht="12.75">
      <c r="A54" s="444">
        <v>42805</v>
      </c>
      <c r="B54" s="445" t="s">
        <v>156</v>
      </c>
      <c r="C54" s="445" t="s">
        <v>1588</v>
      </c>
      <c r="D54" s="334"/>
      <c r="E54" s="333"/>
      <c r="F54" s="333"/>
      <c r="G54" s="446">
        <v>1241.2</v>
      </c>
      <c r="H54" s="335"/>
      <c r="I54" s="399"/>
      <c r="J54" s="422">
        <v>1241.2</v>
      </c>
      <c r="K54" s="337"/>
      <c r="L54" s="337"/>
      <c r="M54" s="338" t="s">
        <v>138</v>
      </c>
      <c r="N54" s="339" t="s">
        <v>1709</v>
      </c>
      <c r="O54" s="339" t="s">
        <v>136</v>
      </c>
      <c r="P54" s="339" t="s">
        <v>1803</v>
      </c>
      <c r="Q54" s="28"/>
      <c r="R54" s="29"/>
    </row>
    <row r="55" spans="1:18" s="24" customFormat="1" ht="12.75">
      <c r="A55" s="444">
        <v>42805</v>
      </c>
      <c r="B55" s="445" t="s">
        <v>156</v>
      </c>
      <c r="C55" s="445" t="s">
        <v>1589</v>
      </c>
      <c r="D55" s="334"/>
      <c r="E55" s="333"/>
      <c r="F55" s="333"/>
      <c r="G55" s="446">
        <v>1241.2</v>
      </c>
      <c r="H55" s="335"/>
      <c r="I55" s="399"/>
      <c r="J55" s="422">
        <v>1241.2</v>
      </c>
      <c r="K55" s="337"/>
      <c r="L55" s="337"/>
      <c r="M55" s="338" t="s">
        <v>138</v>
      </c>
      <c r="N55" s="339" t="s">
        <v>1710</v>
      </c>
      <c r="O55" s="339" t="s">
        <v>134</v>
      </c>
      <c r="P55" s="339" t="s">
        <v>1802</v>
      </c>
      <c r="Q55" s="28"/>
      <c r="R55" s="29"/>
    </row>
    <row r="56" spans="1:18" s="24" customFormat="1" ht="12.75">
      <c r="A56" s="444">
        <v>42805</v>
      </c>
      <c r="B56" s="445" t="s">
        <v>156</v>
      </c>
      <c r="C56" s="445" t="s">
        <v>1590</v>
      </c>
      <c r="D56" s="334"/>
      <c r="E56" s="333"/>
      <c r="F56" s="333"/>
      <c r="G56" s="446">
        <v>1241.2</v>
      </c>
      <c r="H56" s="335"/>
      <c r="I56" s="399"/>
      <c r="J56" s="422">
        <v>1241.2</v>
      </c>
      <c r="K56" s="337"/>
      <c r="L56" s="337"/>
      <c r="M56" s="338" t="s">
        <v>138</v>
      </c>
      <c r="N56" s="339" t="s">
        <v>1711</v>
      </c>
      <c r="O56" s="339" t="s">
        <v>136</v>
      </c>
      <c r="P56" s="339" t="s">
        <v>1803</v>
      </c>
      <c r="Q56" s="28"/>
      <c r="R56" s="29"/>
    </row>
    <row r="57" spans="1:18" s="24" customFormat="1" ht="12.75">
      <c r="A57" s="444">
        <v>42805</v>
      </c>
      <c r="B57" s="445" t="s">
        <v>156</v>
      </c>
      <c r="C57" s="445" t="s">
        <v>1591</v>
      </c>
      <c r="D57" s="334"/>
      <c r="E57" s="333"/>
      <c r="F57" s="333"/>
      <c r="G57" s="446">
        <v>1241.2</v>
      </c>
      <c r="H57" s="335"/>
      <c r="I57" s="399"/>
      <c r="J57" s="422">
        <v>1241.2</v>
      </c>
      <c r="K57" s="337"/>
      <c r="L57" s="337"/>
      <c r="M57" s="338" t="s">
        <v>138</v>
      </c>
      <c r="N57" s="339" t="s">
        <v>1712</v>
      </c>
      <c r="O57" s="339" t="s">
        <v>136</v>
      </c>
      <c r="P57" s="339" t="s">
        <v>1802</v>
      </c>
      <c r="Q57" s="28"/>
      <c r="R57" s="29"/>
    </row>
    <row r="58" spans="1:18" s="24" customFormat="1" ht="12.75">
      <c r="A58" s="444">
        <v>42805</v>
      </c>
      <c r="B58" s="445" t="s">
        <v>156</v>
      </c>
      <c r="C58" s="445" t="s">
        <v>1592</v>
      </c>
      <c r="D58" s="334"/>
      <c r="E58" s="333"/>
      <c r="F58" s="333"/>
      <c r="G58" s="446">
        <v>1241.2</v>
      </c>
      <c r="H58" s="335"/>
      <c r="I58" s="399"/>
      <c r="J58" s="422">
        <v>1241.2</v>
      </c>
      <c r="K58" s="337"/>
      <c r="L58" s="337"/>
      <c r="M58" s="338" t="s">
        <v>138</v>
      </c>
      <c r="N58" s="339" t="s">
        <v>1713</v>
      </c>
      <c r="O58" s="339" t="s">
        <v>136</v>
      </c>
      <c r="P58" s="339" t="s">
        <v>1802</v>
      </c>
      <c r="Q58" s="28"/>
      <c r="R58" s="29"/>
    </row>
    <row r="59" spans="1:18" s="24" customFormat="1" ht="12.75">
      <c r="A59" s="444">
        <v>42805</v>
      </c>
      <c r="B59" s="445" t="s">
        <v>156</v>
      </c>
      <c r="C59" s="445" t="s">
        <v>1593</v>
      </c>
      <c r="D59" s="334"/>
      <c r="E59" s="333"/>
      <c r="F59" s="333"/>
      <c r="G59" s="446">
        <v>1241.2</v>
      </c>
      <c r="H59" s="335"/>
      <c r="I59" s="399"/>
      <c r="J59" s="422">
        <v>1241.2</v>
      </c>
      <c r="K59" s="337"/>
      <c r="L59" s="337"/>
      <c r="M59" s="338" t="s">
        <v>138</v>
      </c>
      <c r="N59" s="339" t="s">
        <v>1714</v>
      </c>
      <c r="O59" s="339" t="s">
        <v>136</v>
      </c>
      <c r="P59" s="339" t="s">
        <v>1803</v>
      </c>
      <c r="Q59" s="28"/>
      <c r="R59" s="29"/>
    </row>
    <row r="60" spans="1:18" s="24" customFormat="1" ht="12.75">
      <c r="A60" s="444">
        <v>42805</v>
      </c>
      <c r="B60" s="445" t="s">
        <v>156</v>
      </c>
      <c r="C60" s="445" t="s">
        <v>1594</v>
      </c>
      <c r="D60" s="334"/>
      <c r="E60" s="333"/>
      <c r="F60" s="333"/>
      <c r="G60" s="446">
        <v>1241.2</v>
      </c>
      <c r="H60" s="335"/>
      <c r="I60" s="399"/>
      <c r="J60" s="422">
        <v>1241.2</v>
      </c>
      <c r="K60" s="337"/>
      <c r="L60" s="337"/>
      <c r="M60" s="338" t="s">
        <v>138</v>
      </c>
      <c r="N60" s="339" t="s">
        <v>1715</v>
      </c>
      <c r="O60" s="339" t="s">
        <v>565</v>
      </c>
      <c r="P60" s="339" t="s">
        <v>1802</v>
      </c>
      <c r="Q60" s="28"/>
      <c r="R60" s="29"/>
    </row>
    <row r="61" spans="1:18" s="24" customFormat="1" ht="12.75">
      <c r="A61" s="444">
        <v>42805</v>
      </c>
      <c r="B61" s="445" t="s">
        <v>156</v>
      </c>
      <c r="C61" s="445" t="s">
        <v>1595</v>
      </c>
      <c r="D61" s="334"/>
      <c r="E61" s="333"/>
      <c r="F61" s="333"/>
      <c r="G61" s="446">
        <v>1241.2</v>
      </c>
      <c r="H61" s="335"/>
      <c r="I61" s="399"/>
      <c r="J61" s="422">
        <v>1241.2</v>
      </c>
      <c r="K61" s="337"/>
      <c r="L61" s="337"/>
      <c r="M61" s="338" t="s">
        <v>138</v>
      </c>
      <c r="N61" s="339" t="s">
        <v>1716</v>
      </c>
      <c r="O61" s="339" t="s">
        <v>370</v>
      </c>
      <c r="P61" s="339" t="s">
        <v>1803</v>
      </c>
      <c r="Q61" s="28"/>
      <c r="R61" s="29"/>
    </row>
    <row r="62" spans="1:18" s="24" customFormat="1" ht="12.75">
      <c r="A62" s="444">
        <v>42805</v>
      </c>
      <c r="B62" s="445" t="s">
        <v>156</v>
      </c>
      <c r="C62" s="445" t="s">
        <v>1596</v>
      </c>
      <c r="D62" s="334"/>
      <c r="E62" s="333"/>
      <c r="F62" s="333"/>
      <c r="G62" s="446">
        <v>1241.2</v>
      </c>
      <c r="H62" s="335"/>
      <c r="I62" s="399"/>
      <c r="J62" s="422">
        <v>1241.2</v>
      </c>
      <c r="K62" s="337"/>
      <c r="L62" s="337"/>
      <c r="M62" s="338" t="s">
        <v>138</v>
      </c>
      <c r="N62" s="339" t="s">
        <v>1717</v>
      </c>
      <c r="O62" s="339" t="s">
        <v>136</v>
      </c>
      <c r="P62" s="339" t="s">
        <v>1803</v>
      </c>
      <c r="Q62" s="28"/>
      <c r="R62" s="29"/>
    </row>
    <row r="63" spans="1:18" s="24" customFormat="1" ht="12.75">
      <c r="A63" s="444">
        <v>42805</v>
      </c>
      <c r="B63" s="445" t="s">
        <v>156</v>
      </c>
      <c r="C63" s="445" t="s">
        <v>1597</v>
      </c>
      <c r="D63" s="334"/>
      <c r="E63" s="333"/>
      <c r="F63" s="333"/>
      <c r="G63" s="446">
        <v>1241.2</v>
      </c>
      <c r="H63" s="335"/>
      <c r="I63" s="399"/>
      <c r="J63" s="422">
        <v>1241.2</v>
      </c>
      <c r="K63" s="337"/>
      <c r="L63" s="337"/>
      <c r="M63" s="338" t="s">
        <v>138</v>
      </c>
      <c r="N63" s="339" t="s">
        <v>1718</v>
      </c>
      <c r="O63" s="339" t="s">
        <v>136</v>
      </c>
      <c r="P63" s="339" t="s">
        <v>1802</v>
      </c>
      <c r="Q63" s="28"/>
      <c r="R63" s="29"/>
    </row>
    <row r="64" spans="1:18" s="24" customFormat="1" ht="12.75">
      <c r="A64" s="444">
        <v>42805</v>
      </c>
      <c r="B64" s="445" t="s">
        <v>156</v>
      </c>
      <c r="C64" s="445" t="s">
        <v>1598</v>
      </c>
      <c r="D64" s="334"/>
      <c r="E64" s="333"/>
      <c r="F64" s="333"/>
      <c r="G64" s="446">
        <v>1241.2</v>
      </c>
      <c r="H64" s="335"/>
      <c r="I64" s="399"/>
      <c r="J64" s="422">
        <v>1241.2</v>
      </c>
      <c r="K64" s="337"/>
      <c r="L64" s="337"/>
      <c r="M64" s="338" t="s">
        <v>138</v>
      </c>
      <c r="N64" s="339" t="s">
        <v>1719</v>
      </c>
      <c r="O64" s="339" t="s">
        <v>136</v>
      </c>
      <c r="P64" s="339" t="s">
        <v>1803</v>
      </c>
      <c r="Q64" s="28"/>
      <c r="R64" s="29"/>
    </row>
    <row r="65" spans="1:18" s="24" customFormat="1" ht="12.75">
      <c r="A65" s="444">
        <v>42805</v>
      </c>
      <c r="B65" s="445" t="s">
        <v>156</v>
      </c>
      <c r="C65" s="445" t="s">
        <v>1599</v>
      </c>
      <c r="D65" s="334"/>
      <c r="E65" s="333"/>
      <c r="F65" s="333"/>
      <c r="G65" s="446">
        <v>1241.2</v>
      </c>
      <c r="H65" s="335"/>
      <c r="I65" s="399"/>
      <c r="J65" s="422">
        <v>1241.2</v>
      </c>
      <c r="K65" s="337"/>
      <c r="L65" s="337"/>
      <c r="M65" s="338" t="s">
        <v>138</v>
      </c>
      <c r="N65" s="339" t="s">
        <v>1720</v>
      </c>
      <c r="O65" s="339" t="s">
        <v>136</v>
      </c>
      <c r="P65" s="339" t="s">
        <v>1802</v>
      </c>
      <c r="Q65" s="28"/>
      <c r="R65" s="29"/>
    </row>
    <row r="66" spans="1:18" s="24" customFormat="1" ht="12.75">
      <c r="A66" s="444">
        <v>42805</v>
      </c>
      <c r="B66" s="445" t="s">
        <v>156</v>
      </c>
      <c r="C66" s="445" t="s">
        <v>1600</v>
      </c>
      <c r="D66" s="334"/>
      <c r="E66" s="333"/>
      <c r="F66" s="333"/>
      <c r="G66" s="446">
        <v>1241.2</v>
      </c>
      <c r="H66" s="335"/>
      <c r="I66" s="399"/>
      <c r="J66" s="422">
        <v>1241.2</v>
      </c>
      <c r="K66" s="337"/>
      <c r="L66" s="337"/>
      <c r="M66" s="338" t="s">
        <v>138</v>
      </c>
      <c r="N66" s="339" t="s">
        <v>1721</v>
      </c>
      <c r="O66" s="339" t="s">
        <v>370</v>
      </c>
      <c r="P66" s="339" t="s">
        <v>1803</v>
      </c>
      <c r="Q66" s="28"/>
      <c r="R66" s="29"/>
    </row>
    <row r="67" spans="1:18" s="24" customFormat="1" ht="12.75">
      <c r="A67" s="444">
        <v>42805</v>
      </c>
      <c r="B67" s="445" t="s">
        <v>156</v>
      </c>
      <c r="C67" s="445" t="s">
        <v>1601</v>
      </c>
      <c r="D67" s="334"/>
      <c r="E67" s="333"/>
      <c r="F67" s="333"/>
      <c r="G67" s="446">
        <v>1241.2</v>
      </c>
      <c r="H67" s="335"/>
      <c r="I67" s="399"/>
      <c r="J67" s="422">
        <v>1241.2</v>
      </c>
      <c r="K67" s="337"/>
      <c r="L67" s="337"/>
      <c r="M67" s="338" t="s">
        <v>138</v>
      </c>
      <c r="N67" s="339" t="s">
        <v>1722</v>
      </c>
      <c r="O67" s="339" t="s">
        <v>457</v>
      </c>
      <c r="P67" s="339" t="s">
        <v>1802</v>
      </c>
      <c r="Q67" s="28"/>
      <c r="R67" s="29"/>
    </row>
    <row r="68" spans="1:18" s="24" customFormat="1" ht="12.75">
      <c r="A68" s="444">
        <v>42805</v>
      </c>
      <c r="B68" s="445" t="s">
        <v>156</v>
      </c>
      <c r="C68" s="445" t="s">
        <v>1602</v>
      </c>
      <c r="D68" s="334"/>
      <c r="E68" s="333"/>
      <c r="F68" s="333"/>
      <c r="G68" s="446">
        <v>1241.2</v>
      </c>
      <c r="H68" s="335"/>
      <c r="I68" s="399"/>
      <c r="J68" s="422">
        <v>1241.2</v>
      </c>
      <c r="K68" s="337"/>
      <c r="L68" s="337"/>
      <c r="M68" s="338" t="s">
        <v>138</v>
      </c>
      <c r="N68" s="339" t="s">
        <v>1723</v>
      </c>
      <c r="O68" s="339" t="s">
        <v>134</v>
      </c>
      <c r="P68" s="339" t="s">
        <v>1802</v>
      </c>
      <c r="Q68" s="28"/>
      <c r="R68" s="29"/>
    </row>
    <row r="69" spans="1:18" s="24" customFormat="1" ht="12.75">
      <c r="A69" s="444">
        <v>42805</v>
      </c>
      <c r="B69" s="445" t="s">
        <v>156</v>
      </c>
      <c r="C69" s="445" t="s">
        <v>1603</v>
      </c>
      <c r="D69" s="334"/>
      <c r="E69" s="333"/>
      <c r="F69" s="333"/>
      <c r="G69" s="446">
        <v>1241.2</v>
      </c>
      <c r="H69" s="335"/>
      <c r="I69" s="399"/>
      <c r="J69" s="422">
        <v>1241.2</v>
      </c>
      <c r="K69" s="337"/>
      <c r="L69" s="337"/>
      <c r="M69" s="338" t="s">
        <v>138</v>
      </c>
      <c r="N69" s="339" t="s">
        <v>1724</v>
      </c>
      <c r="O69" s="339" t="s">
        <v>134</v>
      </c>
      <c r="P69" s="339" t="s">
        <v>1802</v>
      </c>
      <c r="Q69" s="28"/>
      <c r="R69" s="29"/>
    </row>
    <row r="70" spans="1:18" s="24" customFormat="1" ht="12.75">
      <c r="A70" s="444">
        <v>42805</v>
      </c>
      <c r="B70" s="445" t="s">
        <v>156</v>
      </c>
      <c r="C70" s="445" t="s">
        <v>1604</v>
      </c>
      <c r="D70" s="334"/>
      <c r="E70" s="333"/>
      <c r="F70" s="333"/>
      <c r="G70" s="446">
        <v>1241.2</v>
      </c>
      <c r="H70" s="335"/>
      <c r="I70" s="399"/>
      <c r="J70" s="422">
        <v>1241.2</v>
      </c>
      <c r="K70" s="337"/>
      <c r="L70" s="337"/>
      <c r="M70" s="338" t="s">
        <v>138</v>
      </c>
      <c r="N70" s="339" t="s">
        <v>1725</v>
      </c>
      <c r="O70" s="339" t="s">
        <v>136</v>
      </c>
      <c r="P70" s="339" t="s">
        <v>1802</v>
      </c>
      <c r="Q70" s="28"/>
      <c r="R70" s="29"/>
    </row>
    <row r="71" spans="1:18" s="24" customFormat="1" ht="12.75">
      <c r="A71" s="444">
        <v>42805</v>
      </c>
      <c r="B71" s="445" t="s">
        <v>156</v>
      </c>
      <c r="C71" s="445" t="s">
        <v>1605</v>
      </c>
      <c r="D71" s="334"/>
      <c r="E71" s="333"/>
      <c r="F71" s="333"/>
      <c r="G71" s="446">
        <v>1241.2</v>
      </c>
      <c r="H71" s="335"/>
      <c r="I71" s="399"/>
      <c r="J71" s="422">
        <v>1241.2</v>
      </c>
      <c r="K71" s="337"/>
      <c r="L71" s="337"/>
      <c r="M71" s="338" t="s">
        <v>138</v>
      </c>
      <c r="N71" s="339" t="s">
        <v>1726</v>
      </c>
      <c r="O71" s="339" t="s">
        <v>136</v>
      </c>
      <c r="P71" s="339" t="s">
        <v>1803</v>
      </c>
      <c r="Q71" s="28"/>
      <c r="R71" s="29"/>
    </row>
    <row r="72" spans="1:18" s="24" customFormat="1" ht="12.75">
      <c r="A72" s="444">
        <v>42805</v>
      </c>
      <c r="B72" s="445" t="s">
        <v>156</v>
      </c>
      <c r="C72" s="445" t="s">
        <v>1606</v>
      </c>
      <c r="D72" s="334"/>
      <c r="E72" s="333"/>
      <c r="F72" s="333"/>
      <c r="G72" s="446">
        <v>1241.2</v>
      </c>
      <c r="H72" s="335"/>
      <c r="I72" s="399"/>
      <c r="J72" s="422">
        <v>1241.2</v>
      </c>
      <c r="K72" s="337"/>
      <c r="L72" s="337"/>
      <c r="M72" s="338" t="s">
        <v>138</v>
      </c>
      <c r="N72" s="339" t="s">
        <v>1727</v>
      </c>
      <c r="O72" s="339" t="s">
        <v>457</v>
      </c>
      <c r="P72" s="339" t="s">
        <v>1802</v>
      </c>
      <c r="Q72" s="28"/>
      <c r="R72" s="29"/>
    </row>
    <row r="73" spans="1:18" s="24" customFormat="1" ht="12.75">
      <c r="A73" s="444">
        <v>42808</v>
      </c>
      <c r="B73" s="445" t="s">
        <v>156</v>
      </c>
      <c r="C73" s="445" t="s">
        <v>1607</v>
      </c>
      <c r="D73" s="334"/>
      <c r="E73" s="333"/>
      <c r="F73" s="333"/>
      <c r="G73" s="446">
        <v>1241.2</v>
      </c>
      <c r="H73" s="335"/>
      <c r="I73" s="399"/>
      <c r="J73" s="422">
        <v>1241.2</v>
      </c>
      <c r="K73" s="337"/>
      <c r="L73" s="337"/>
      <c r="M73" s="338" t="s">
        <v>138</v>
      </c>
      <c r="N73" s="339" t="s">
        <v>1728</v>
      </c>
      <c r="O73" s="339" t="s">
        <v>136</v>
      </c>
      <c r="P73" s="339" t="s">
        <v>1807</v>
      </c>
      <c r="Q73" s="28"/>
      <c r="R73" s="29"/>
    </row>
    <row r="74" spans="1:18" s="24" customFormat="1" ht="12.75">
      <c r="A74" s="444">
        <v>42808</v>
      </c>
      <c r="B74" s="445" t="s">
        <v>156</v>
      </c>
      <c r="C74" s="445" t="s">
        <v>1608</v>
      </c>
      <c r="D74" s="334"/>
      <c r="E74" s="333"/>
      <c r="F74" s="333"/>
      <c r="G74" s="446">
        <v>1241.2</v>
      </c>
      <c r="H74" s="335"/>
      <c r="I74" s="399"/>
      <c r="J74" s="422">
        <v>1241.2</v>
      </c>
      <c r="K74" s="337"/>
      <c r="L74" s="337"/>
      <c r="M74" s="338" t="s">
        <v>138</v>
      </c>
      <c r="N74" s="339" t="s">
        <v>1729</v>
      </c>
      <c r="O74" s="339" t="s">
        <v>141</v>
      </c>
      <c r="P74" s="339" t="s">
        <v>1807</v>
      </c>
      <c r="Q74" s="28"/>
      <c r="R74" s="29"/>
    </row>
    <row r="75" spans="1:18" s="24" customFormat="1" ht="12.75">
      <c r="A75" s="444">
        <v>42808</v>
      </c>
      <c r="B75" s="445" t="s">
        <v>156</v>
      </c>
      <c r="C75" s="445" t="s">
        <v>1609</v>
      </c>
      <c r="D75" s="334"/>
      <c r="E75" s="333"/>
      <c r="F75" s="333"/>
      <c r="G75" s="446">
        <v>1241.2</v>
      </c>
      <c r="H75" s="335"/>
      <c r="I75" s="399"/>
      <c r="J75" s="422">
        <v>1241.2</v>
      </c>
      <c r="K75" s="337"/>
      <c r="L75" s="337"/>
      <c r="M75" s="338" t="s">
        <v>138</v>
      </c>
      <c r="N75" s="339" t="s">
        <v>1730</v>
      </c>
      <c r="O75" s="339" t="s">
        <v>141</v>
      </c>
      <c r="P75" s="339" t="s">
        <v>1806</v>
      </c>
      <c r="Q75" s="28"/>
      <c r="R75" s="29"/>
    </row>
    <row r="76" spans="1:18" s="24" customFormat="1" ht="12.75">
      <c r="A76" s="444">
        <v>42808</v>
      </c>
      <c r="B76" s="445" t="s">
        <v>156</v>
      </c>
      <c r="C76" s="445" t="s">
        <v>1610</v>
      </c>
      <c r="D76" s="334"/>
      <c r="E76" s="333"/>
      <c r="F76" s="333"/>
      <c r="G76" s="446">
        <v>1241.2</v>
      </c>
      <c r="H76" s="335"/>
      <c r="I76" s="399"/>
      <c r="J76" s="422">
        <v>1241.2</v>
      </c>
      <c r="K76" s="337"/>
      <c r="L76" s="337"/>
      <c r="M76" s="338" t="s">
        <v>138</v>
      </c>
      <c r="N76" s="339" t="s">
        <v>1731</v>
      </c>
      <c r="O76" s="339" t="s">
        <v>141</v>
      </c>
      <c r="P76" s="339" t="s">
        <v>1807</v>
      </c>
      <c r="Q76" s="28"/>
      <c r="R76" s="29"/>
    </row>
    <row r="77" spans="1:18" s="24" customFormat="1" ht="12.75">
      <c r="A77" s="444">
        <v>42808</v>
      </c>
      <c r="B77" s="445" t="s">
        <v>156</v>
      </c>
      <c r="C77" s="445" t="s">
        <v>1611</v>
      </c>
      <c r="D77" s="334"/>
      <c r="E77" s="333"/>
      <c r="F77" s="333"/>
      <c r="G77" s="446">
        <v>1241.2</v>
      </c>
      <c r="H77" s="335"/>
      <c r="I77" s="399"/>
      <c r="J77" s="422">
        <v>1241.2</v>
      </c>
      <c r="K77" s="337"/>
      <c r="L77" s="337"/>
      <c r="M77" s="338" t="s">
        <v>138</v>
      </c>
      <c r="N77" s="339" t="s">
        <v>1732</v>
      </c>
      <c r="O77" s="339" t="s">
        <v>141</v>
      </c>
      <c r="P77" s="339" t="s">
        <v>1806</v>
      </c>
      <c r="Q77" s="28"/>
      <c r="R77" s="29"/>
    </row>
    <row r="78" spans="1:18" s="24" customFormat="1" ht="12.75">
      <c r="A78" s="444">
        <v>42808</v>
      </c>
      <c r="B78" s="445" t="s">
        <v>156</v>
      </c>
      <c r="C78" s="445" t="s">
        <v>1612</v>
      </c>
      <c r="D78" s="334"/>
      <c r="E78" s="333"/>
      <c r="F78" s="333"/>
      <c r="G78" s="446">
        <v>1241.2</v>
      </c>
      <c r="H78" s="335"/>
      <c r="I78" s="399"/>
      <c r="J78" s="422">
        <v>1241.2</v>
      </c>
      <c r="K78" s="337"/>
      <c r="L78" s="337"/>
      <c r="M78" s="338" t="s">
        <v>138</v>
      </c>
      <c r="N78" s="339" t="s">
        <v>1733</v>
      </c>
      <c r="O78" s="339" t="s">
        <v>141</v>
      </c>
      <c r="P78" s="339" t="s">
        <v>1806</v>
      </c>
      <c r="Q78" s="28"/>
      <c r="R78" s="29"/>
    </row>
    <row r="79" spans="1:18" s="24" customFormat="1" ht="12.75">
      <c r="A79" s="444">
        <v>42808</v>
      </c>
      <c r="B79" s="445" t="s">
        <v>156</v>
      </c>
      <c r="C79" s="445" t="s">
        <v>1613</v>
      </c>
      <c r="D79" s="334"/>
      <c r="E79" s="333"/>
      <c r="F79" s="333"/>
      <c r="G79" s="446">
        <v>1241.2</v>
      </c>
      <c r="H79" s="335"/>
      <c r="I79" s="399"/>
      <c r="J79" s="422">
        <v>1241.2</v>
      </c>
      <c r="K79" s="337"/>
      <c r="L79" s="337"/>
      <c r="M79" s="338" t="s">
        <v>138</v>
      </c>
      <c r="N79" s="339" t="s">
        <v>1734</v>
      </c>
      <c r="O79" s="339" t="s">
        <v>141</v>
      </c>
      <c r="P79" s="339" t="s">
        <v>1806</v>
      </c>
      <c r="Q79" s="28"/>
      <c r="R79" s="29"/>
    </row>
    <row r="80" spans="1:18" s="24" customFormat="1" ht="12.75">
      <c r="A80" s="444">
        <v>42808</v>
      </c>
      <c r="B80" s="445" t="s">
        <v>156</v>
      </c>
      <c r="C80" s="445" t="s">
        <v>1615</v>
      </c>
      <c r="D80" s="334"/>
      <c r="E80" s="333"/>
      <c r="F80" s="333"/>
      <c r="G80" s="446">
        <v>1241.2</v>
      </c>
      <c r="H80" s="335"/>
      <c r="I80" s="399"/>
      <c r="J80" s="422">
        <v>1241.2</v>
      </c>
      <c r="K80" s="337"/>
      <c r="L80" s="337"/>
      <c r="M80" s="338" t="s">
        <v>138</v>
      </c>
      <c r="N80" s="339" t="s">
        <v>1735</v>
      </c>
      <c r="O80" s="339" t="s">
        <v>141</v>
      </c>
      <c r="P80" s="339" t="s">
        <v>1807</v>
      </c>
      <c r="Q80" s="28"/>
      <c r="R80" s="29"/>
    </row>
    <row r="81" spans="1:18" s="24" customFormat="1" ht="12.75">
      <c r="A81" s="444">
        <v>42808</v>
      </c>
      <c r="B81" s="445" t="s">
        <v>156</v>
      </c>
      <c r="C81" s="445" t="s">
        <v>1616</v>
      </c>
      <c r="D81" s="334"/>
      <c r="E81" s="333"/>
      <c r="F81" s="333"/>
      <c r="G81" s="446">
        <v>1241.2</v>
      </c>
      <c r="H81" s="335"/>
      <c r="I81" s="399"/>
      <c r="J81" s="422">
        <v>1241.2</v>
      </c>
      <c r="K81" s="337"/>
      <c r="L81" s="337"/>
      <c r="M81" s="338" t="s">
        <v>138</v>
      </c>
      <c r="N81" s="339" t="s">
        <v>1736</v>
      </c>
      <c r="O81" s="339" t="s">
        <v>141</v>
      </c>
      <c r="P81" s="339" t="s">
        <v>1806</v>
      </c>
      <c r="Q81" s="28"/>
      <c r="R81" s="29"/>
    </row>
    <row r="82" spans="1:18" s="24" customFormat="1" ht="12.75">
      <c r="A82" s="444">
        <v>42808</v>
      </c>
      <c r="B82" s="445" t="s">
        <v>156</v>
      </c>
      <c r="C82" s="445" t="s">
        <v>1617</v>
      </c>
      <c r="D82" s="334"/>
      <c r="E82" s="333"/>
      <c r="F82" s="333"/>
      <c r="G82" s="446">
        <v>1241.2</v>
      </c>
      <c r="H82" s="335"/>
      <c r="I82" s="399"/>
      <c r="J82" s="422">
        <v>1241.2</v>
      </c>
      <c r="K82" s="337"/>
      <c r="L82" s="337"/>
      <c r="M82" s="338" t="s">
        <v>138</v>
      </c>
      <c r="N82" s="339" t="s">
        <v>1737</v>
      </c>
      <c r="O82" s="339" t="s">
        <v>141</v>
      </c>
      <c r="P82" s="339" t="s">
        <v>1806</v>
      </c>
      <c r="Q82" s="28"/>
      <c r="R82" s="29"/>
    </row>
    <row r="83" spans="1:18" s="24" customFormat="1" ht="12.75">
      <c r="A83" s="444">
        <v>42808</v>
      </c>
      <c r="B83" s="445" t="s">
        <v>156</v>
      </c>
      <c r="C83" s="445" t="s">
        <v>1619</v>
      </c>
      <c r="D83" s="334"/>
      <c r="E83" s="333"/>
      <c r="F83" s="333"/>
      <c r="G83" s="446">
        <v>1241.2</v>
      </c>
      <c r="H83" s="335"/>
      <c r="I83" s="399"/>
      <c r="J83" s="422">
        <v>1241.2</v>
      </c>
      <c r="K83" s="337"/>
      <c r="L83" s="337"/>
      <c r="M83" s="338" t="s">
        <v>138</v>
      </c>
      <c r="N83" s="339" t="s">
        <v>1738</v>
      </c>
      <c r="O83" s="339" t="s">
        <v>136</v>
      </c>
      <c r="P83" s="339" t="s">
        <v>1807</v>
      </c>
      <c r="Q83" s="28"/>
      <c r="R83" s="29"/>
    </row>
    <row r="84" spans="1:18" s="24" customFormat="1" ht="12.75">
      <c r="A84" s="444">
        <v>42808</v>
      </c>
      <c r="B84" s="445" t="s">
        <v>156</v>
      </c>
      <c r="C84" s="445" t="s">
        <v>1622</v>
      </c>
      <c r="D84" s="334"/>
      <c r="E84" s="333"/>
      <c r="F84" s="333"/>
      <c r="G84" s="446">
        <v>1241.2</v>
      </c>
      <c r="H84" s="335"/>
      <c r="I84" s="399"/>
      <c r="J84" s="422">
        <v>1241.2</v>
      </c>
      <c r="K84" s="337"/>
      <c r="L84" s="337"/>
      <c r="M84" s="338" t="s">
        <v>138</v>
      </c>
      <c r="N84" s="339" t="s">
        <v>1739</v>
      </c>
      <c r="O84" s="339" t="s">
        <v>141</v>
      </c>
      <c r="P84" s="339" t="s">
        <v>1806</v>
      </c>
      <c r="Q84" s="28"/>
      <c r="R84" s="29"/>
    </row>
    <row r="85" spans="1:18" s="24" customFormat="1" ht="12.75">
      <c r="A85" s="444">
        <v>42808</v>
      </c>
      <c r="B85" s="445" t="s">
        <v>156</v>
      </c>
      <c r="C85" s="445" t="s">
        <v>1623</v>
      </c>
      <c r="D85" s="334"/>
      <c r="E85" s="333"/>
      <c r="F85" s="333"/>
      <c r="G85" s="446">
        <v>1241.2</v>
      </c>
      <c r="H85" s="335"/>
      <c r="I85" s="399"/>
      <c r="J85" s="422">
        <v>1241.2</v>
      </c>
      <c r="K85" s="337"/>
      <c r="L85" s="337"/>
      <c r="M85" s="338" t="s">
        <v>138</v>
      </c>
      <c r="N85" s="339" t="s">
        <v>1740</v>
      </c>
      <c r="O85" s="339" t="s">
        <v>136</v>
      </c>
      <c r="P85" s="339" t="s">
        <v>1807</v>
      </c>
      <c r="Q85" s="28"/>
      <c r="R85" s="29"/>
    </row>
    <row r="86" spans="1:18" s="24" customFormat="1" ht="12.75">
      <c r="A86" s="444">
        <v>42808</v>
      </c>
      <c r="B86" s="445" t="s">
        <v>156</v>
      </c>
      <c r="C86" s="445" t="s">
        <v>1624</v>
      </c>
      <c r="D86" s="334"/>
      <c r="E86" s="333"/>
      <c r="F86" s="333"/>
      <c r="G86" s="446">
        <v>1241.2</v>
      </c>
      <c r="H86" s="335"/>
      <c r="I86" s="399"/>
      <c r="J86" s="422">
        <v>1241.2</v>
      </c>
      <c r="K86" s="337"/>
      <c r="L86" s="337"/>
      <c r="M86" s="338" t="s">
        <v>138</v>
      </c>
      <c r="N86" s="339" t="s">
        <v>1741</v>
      </c>
      <c r="O86" s="339" t="s">
        <v>141</v>
      </c>
      <c r="P86" s="339" t="s">
        <v>1806</v>
      </c>
      <c r="Q86" s="28"/>
      <c r="R86" s="29"/>
    </row>
    <row r="87" spans="1:18" s="24" customFormat="1" ht="12.75">
      <c r="A87" s="444">
        <v>42808</v>
      </c>
      <c r="B87" s="445" t="s">
        <v>156</v>
      </c>
      <c r="C87" s="445" t="s">
        <v>1625</v>
      </c>
      <c r="D87" s="334"/>
      <c r="E87" s="333"/>
      <c r="F87" s="333"/>
      <c r="G87" s="446">
        <v>1241.2</v>
      </c>
      <c r="H87" s="335"/>
      <c r="I87" s="399"/>
      <c r="J87" s="422">
        <v>1241.2</v>
      </c>
      <c r="K87" s="337"/>
      <c r="L87" s="337"/>
      <c r="M87" s="338" t="s">
        <v>138</v>
      </c>
      <c r="N87" s="339" t="s">
        <v>1742</v>
      </c>
      <c r="O87" s="339" t="s">
        <v>141</v>
      </c>
      <c r="P87" s="339" t="s">
        <v>1806</v>
      </c>
      <c r="Q87" s="28"/>
      <c r="R87" s="29"/>
    </row>
    <row r="88" spans="1:18" s="24" customFormat="1" ht="12.75">
      <c r="A88" s="444">
        <v>42808</v>
      </c>
      <c r="B88" s="445" t="s">
        <v>156</v>
      </c>
      <c r="C88" s="445" t="s">
        <v>1626</v>
      </c>
      <c r="D88" s="334"/>
      <c r="E88" s="333"/>
      <c r="F88" s="333"/>
      <c r="G88" s="446">
        <v>1241.2</v>
      </c>
      <c r="H88" s="335"/>
      <c r="I88" s="399"/>
      <c r="J88" s="422">
        <v>1241.2</v>
      </c>
      <c r="K88" s="337"/>
      <c r="L88" s="337"/>
      <c r="M88" s="338" t="s">
        <v>138</v>
      </c>
      <c r="N88" s="339" t="s">
        <v>1743</v>
      </c>
      <c r="O88" s="339" t="s">
        <v>141</v>
      </c>
      <c r="P88" s="339" t="s">
        <v>1806</v>
      </c>
      <c r="Q88" s="28"/>
      <c r="R88" s="29"/>
    </row>
    <row r="89" spans="1:18" s="24" customFormat="1" ht="12.75">
      <c r="A89" s="444">
        <v>42808</v>
      </c>
      <c r="B89" s="445" t="s">
        <v>156</v>
      </c>
      <c r="C89" s="445" t="s">
        <v>1627</v>
      </c>
      <c r="D89" s="334"/>
      <c r="E89" s="333"/>
      <c r="F89" s="333"/>
      <c r="G89" s="446">
        <v>1241.2</v>
      </c>
      <c r="H89" s="335"/>
      <c r="I89" s="399"/>
      <c r="J89" s="422">
        <v>1241.2</v>
      </c>
      <c r="K89" s="337"/>
      <c r="L89" s="337"/>
      <c r="M89" s="338" t="s">
        <v>138</v>
      </c>
      <c r="N89" s="339" t="s">
        <v>1744</v>
      </c>
      <c r="O89" s="339" t="s">
        <v>141</v>
      </c>
      <c r="P89" s="339" t="s">
        <v>1806</v>
      </c>
      <c r="Q89" s="28"/>
      <c r="R89" s="29"/>
    </row>
    <row r="90" spans="1:18" s="24" customFormat="1" ht="12.75">
      <c r="A90" s="444">
        <v>42808</v>
      </c>
      <c r="B90" s="445" t="s">
        <v>156</v>
      </c>
      <c r="C90" s="445" t="s">
        <v>1628</v>
      </c>
      <c r="D90" s="334"/>
      <c r="E90" s="333"/>
      <c r="F90" s="333"/>
      <c r="G90" s="446">
        <v>1241.2</v>
      </c>
      <c r="H90" s="335"/>
      <c r="I90" s="399"/>
      <c r="J90" s="422">
        <v>1241.2</v>
      </c>
      <c r="K90" s="337"/>
      <c r="L90" s="337"/>
      <c r="M90" s="338" t="s">
        <v>138</v>
      </c>
      <c r="N90" s="339" t="s">
        <v>1745</v>
      </c>
      <c r="O90" s="339" t="s">
        <v>141</v>
      </c>
      <c r="P90" s="339" t="s">
        <v>1807</v>
      </c>
      <c r="Q90" s="28"/>
      <c r="R90" s="29"/>
    </row>
    <row r="91" spans="1:18" s="24" customFormat="1" ht="12.75">
      <c r="A91" s="444">
        <v>42808</v>
      </c>
      <c r="B91" s="445" t="s">
        <v>156</v>
      </c>
      <c r="C91" s="445" t="s">
        <v>1629</v>
      </c>
      <c r="D91" s="334"/>
      <c r="E91" s="333"/>
      <c r="F91" s="333"/>
      <c r="G91" s="446">
        <v>1241.2</v>
      </c>
      <c r="H91" s="335"/>
      <c r="I91" s="399"/>
      <c r="J91" s="422">
        <v>1241.2</v>
      </c>
      <c r="K91" s="337"/>
      <c r="L91" s="337"/>
      <c r="M91" s="338" t="s">
        <v>138</v>
      </c>
      <c r="N91" s="339" t="s">
        <v>1746</v>
      </c>
      <c r="O91" s="339" t="s">
        <v>141</v>
      </c>
      <c r="P91" s="339" t="s">
        <v>1806</v>
      </c>
      <c r="Q91" s="28"/>
      <c r="R91" s="29"/>
    </row>
    <row r="92" spans="1:18" s="24" customFormat="1" ht="12.75">
      <c r="A92" s="444">
        <v>42808</v>
      </c>
      <c r="B92" s="445" t="s">
        <v>156</v>
      </c>
      <c r="C92" s="445" t="s">
        <v>1630</v>
      </c>
      <c r="D92" s="334"/>
      <c r="E92" s="333"/>
      <c r="F92" s="333"/>
      <c r="G92" s="446">
        <v>1241.2</v>
      </c>
      <c r="H92" s="335"/>
      <c r="I92" s="399"/>
      <c r="J92" s="422">
        <v>1241.2</v>
      </c>
      <c r="K92" s="337"/>
      <c r="L92" s="337"/>
      <c r="M92" s="338" t="s">
        <v>138</v>
      </c>
      <c r="N92" s="339" t="s">
        <v>1747</v>
      </c>
      <c r="O92" s="339" t="s">
        <v>141</v>
      </c>
      <c r="P92" s="339" t="s">
        <v>1806</v>
      </c>
      <c r="Q92" s="28"/>
      <c r="R92" s="29"/>
    </row>
    <row r="93" spans="1:18" s="24" customFormat="1" ht="12.75">
      <c r="A93" s="444">
        <v>42808</v>
      </c>
      <c r="B93" s="445" t="s">
        <v>156</v>
      </c>
      <c r="C93" s="445" t="s">
        <v>1631</v>
      </c>
      <c r="D93" s="334"/>
      <c r="E93" s="333"/>
      <c r="F93" s="333"/>
      <c r="G93" s="446">
        <v>1241.2</v>
      </c>
      <c r="H93" s="335"/>
      <c r="I93" s="399"/>
      <c r="J93" s="422">
        <v>1241.2</v>
      </c>
      <c r="K93" s="337"/>
      <c r="L93" s="337"/>
      <c r="M93" s="338" t="s">
        <v>138</v>
      </c>
      <c r="N93" s="339" t="s">
        <v>1748</v>
      </c>
      <c r="O93" s="339" t="s">
        <v>141</v>
      </c>
      <c r="P93" s="339" t="s">
        <v>1806</v>
      </c>
      <c r="Q93" s="28"/>
      <c r="R93" s="29"/>
    </row>
    <row r="94" spans="1:18" s="24" customFormat="1" ht="12.75">
      <c r="A94" s="444">
        <v>42808</v>
      </c>
      <c r="B94" s="445" t="s">
        <v>156</v>
      </c>
      <c r="C94" s="445" t="s">
        <v>1632</v>
      </c>
      <c r="D94" s="334"/>
      <c r="E94" s="333"/>
      <c r="F94" s="333"/>
      <c r="G94" s="446">
        <v>1241.2</v>
      </c>
      <c r="H94" s="335"/>
      <c r="I94" s="399"/>
      <c r="J94" s="422">
        <v>1241.2</v>
      </c>
      <c r="K94" s="337"/>
      <c r="L94" s="337"/>
      <c r="M94" s="338" t="s">
        <v>138</v>
      </c>
      <c r="N94" s="339" t="s">
        <v>1749</v>
      </c>
      <c r="O94" s="339" t="s">
        <v>141</v>
      </c>
      <c r="P94" s="339" t="s">
        <v>1806</v>
      </c>
      <c r="Q94" s="28"/>
      <c r="R94" s="29"/>
    </row>
    <row r="95" spans="1:18" s="24" customFormat="1" ht="12.75">
      <c r="A95" s="444">
        <v>42808</v>
      </c>
      <c r="B95" s="445" t="s">
        <v>156</v>
      </c>
      <c r="C95" s="445" t="s">
        <v>1634</v>
      </c>
      <c r="D95" s="334"/>
      <c r="E95" s="333"/>
      <c r="F95" s="333"/>
      <c r="G95" s="446">
        <v>1241.2</v>
      </c>
      <c r="H95" s="335"/>
      <c r="I95" s="399"/>
      <c r="J95" s="422">
        <v>1241.2</v>
      </c>
      <c r="K95" s="337"/>
      <c r="L95" s="337"/>
      <c r="M95" s="338" t="s">
        <v>138</v>
      </c>
      <c r="N95" s="339" t="s">
        <v>1750</v>
      </c>
      <c r="O95" s="339" t="s">
        <v>141</v>
      </c>
      <c r="P95" s="339" t="s">
        <v>1807</v>
      </c>
      <c r="Q95" s="28"/>
      <c r="R95" s="29"/>
    </row>
    <row r="96" spans="1:18" s="24" customFormat="1" ht="12.75">
      <c r="A96" s="444">
        <v>42808</v>
      </c>
      <c r="B96" s="445" t="s">
        <v>156</v>
      </c>
      <c r="C96" s="445" t="s">
        <v>1635</v>
      </c>
      <c r="D96" s="334"/>
      <c r="E96" s="333"/>
      <c r="F96" s="333"/>
      <c r="G96" s="446">
        <v>1241.2</v>
      </c>
      <c r="H96" s="335"/>
      <c r="I96" s="399"/>
      <c r="J96" s="422">
        <v>1241.2</v>
      </c>
      <c r="K96" s="337"/>
      <c r="L96" s="337"/>
      <c r="M96" s="338" t="s">
        <v>138</v>
      </c>
      <c r="N96" s="339" t="s">
        <v>1751</v>
      </c>
      <c r="O96" s="339" t="s">
        <v>141</v>
      </c>
      <c r="P96" s="339" t="s">
        <v>1806</v>
      </c>
      <c r="Q96" s="28"/>
      <c r="R96" s="29"/>
    </row>
    <row r="97" spans="1:18" s="24" customFormat="1" ht="12.75">
      <c r="A97" s="444">
        <v>42808</v>
      </c>
      <c r="B97" s="445" t="s">
        <v>156</v>
      </c>
      <c r="C97" s="445" t="s">
        <v>1636</v>
      </c>
      <c r="D97" s="334"/>
      <c r="E97" s="333"/>
      <c r="F97" s="333"/>
      <c r="G97" s="446">
        <v>1241.2</v>
      </c>
      <c r="H97" s="335"/>
      <c r="I97" s="399"/>
      <c r="J97" s="422">
        <v>1241.2</v>
      </c>
      <c r="K97" s="337"/>
      <c r="L97" s="337"/>
      <c r="M97" s="338" t="s">
        <v>138</v>
      </c>
      <c r="N97" s="339" t="s">
        <v>1752</v>
      </c>
      <c r="O97" s="339" t="s">
        <v>141</v>
      </c>
      <c r="P97" s="339" t="s">
        <v>1806</v>
      </c>
      <c r="Q97" s="28"/>
      <c r="R97" s="29"/>
    </row>
    <row r="98" spans="1:18" s="24" customFormat="1" ht="12.75">
      <c r="A98" s="444">
        <v>42808</v>
      </c>
      <c r="B98" s="445" t="s">
        <v>156</v>
      </c>
      <c r="C98" s="445" t="s">
        <v>1637</v>
      </c>
      <c r="D98" s="334"/>
      <c r="E98" s="333"/>
      <c r="F98" s="333"/>
      <c r="G98" s="446">
        <v>1241.2</v>
      </c>
      <c r="H98" s="335"/>
      <c r="I98" s="399"/>
      <c r="J98" s="422">
        <v>1241.2</v>
      </c>
      <c r="K98" s="337"/>
      <c r="L98" s="337"/>
      <c r="M98" s="338" t="s">
        <v>138</v>
      </c>
      <c r="N98" s="339" t="s">
        <v>1753</v>
      </c>
      <c r="O98" s="339" t="s">
        <v>141</v>
      </c>
      <c r="P98" s="339" t="s">
        <v>1806</v>
      </c>
      <c r="Q98" s="28"/>
      <c r="R98" s="29"/>
    </row>
    <row r="99" spans="1:18" s="24" customFormat="1" ht="12.75">
      <c r="A99" s="444">
        <v>42808</v>
      </c>
      <c r="B99" s="445" t="s">
        <v>156</v>
      </c>
      <c r="C99" s="445" t="s">
        <v>1638</v>
      </c>
      <c r="D99" s="334"/>
      <c r="E99" s="333"/>
      <c r="F99" s="333"/>
      <c r="G99" s="446">
        <v>1241.2</v>
      </c>
      <c r="H99" s="335"/>
      <c r="I99" s="399"/>
      <c r="J99" s="422">
        <v>1241.2</v>
      </c>
      <c r="K99" s="337"/>
      <c r="L99" s="337"/>
      <c r="M99" s="338" t="s">
        <v>138</v>
      </c>
      <c r="N99" s="339" t="s">
        <v>1754</v>
      </c>
      <c r="O99" s="339" t="s">
        <v>141</v>
      </c>
      <c r="P99" s="339" t="s">
        <v>1806</v>
      </c>
      <c r="Q99" s="28"/>
      <c r="R99" s="29"/>
    </row>
    <row r="100" spans="1:18" s="24" customFormat="1" ht="12.75">
      <c r="A100" s="444">
        <v>42808</v>
      </c>
      <c r="B100" s="445" t="s">
        <v>156</v>
      </c>
      <c r="C100" s="445" t="s">
        <v>1639</v>
      </c>
      <c r="D100" s="334"/>
      <c r="E100" s="333"/>
      <c r="F100" s="333"/>
      <c r="G100" s="446">
        <v>1241.2</v>
      </c>
      <c r="H100" s="335"/>
      <c r="I100" s="399"/>
      <c r="J100" s="422">
        <v>1241.2</v>
      </c>
      <c r="K100" s="337"/>
      <c r="L100" s="337"/>
      <c r="M100" s="338" t="s">
        <v>138</v>
      </c>
      <c r="N100" s="339" t="s">
        <v>1755</v>
      </c>
      <c r="O100" s="339" t="s">
        <v>141</v>
      </c>
      <c r="P100" s="339" t="s">
        <v>1807</v>
      </c>
      <c r="Q100" s="28"/>
      <c r="R100" s="29"/>
    </row>
    <row r="101" spans="1:18" s="24" customFormat="1" ht="12.75">
      <c r="A101" s="444">
        <v>42808</v>
      </c>
      <c r="B101" s="445" t="s">
        <v>156</v>
      </c>
      <c r="C101" s="445" t="s">
        <v>1640</v>
      </c>
      <c r="D101" s="334"/>
      <c r="E101" s="333"/>
      <c r="F101" s="333"/>
      <c r="G101" s="446">
        <v>1241.2</v>
      </c>
      <c r="H101" s="335"/>
      <c r="I101" s="399"/>
      <c r="J101" s="422">
        <v>1241.2</v>
      </c>
      <c r="K101" s="337"/>
      <c r="L101" s="337"/>
      <c r="M101" s="338" t="s">
        <v>138</v>
      </c>
      <c r="N101" s="339" t="s">
        <v>1756</v>
      </c>
      <c r="O101" s="339" t="s">
        <v>136</v>
      </c>
      <c r="P101" s="339" t="s">
        <v>1807</v>
      </c>
      <c r="Q101" s="28"/>
      <c r="R101" s="29"/>
    </row>
    <row r="102" spans="1:18" s="24" customFormat="1" ht="12.75">
      <c r="A102" s="444">
        <v>42808</v>
      </c>
      <c r="B102" s="445" t="s">
        <v>156</v>
      </c>
      <c r="C102" s="445" t="s">
        <v>1641</v>
      </c>
      <c r="D102" s="334"/>
      <c r="E102" s="333"/>
      <c r="F102" s="333"/>
      <c r="G102" s="446">
        <v>1241.2</v>
      </c>
      <c r="H102" s="335"/>
      <c r="I102" s="399"/>
      <c r="J102" s="422">
        <v>1241.2</v>
      </c>
      <c r="K102" s="337"/>
      <c r="L102" s="337"/>
      <c r="M102" s="338" t="s">
        <v>138</v>
      </c>
      <c r="N102" s="339" t="s">
        <v>1757</v>
      </c>
      <c r="O102" s="339" t="s">
        <v>141</v>
      </c>
      <c r="P102" s="339" t="s">
        <v>1806</v>
      </c>
      <c r="Q102" s="28"/>
      <c r="R102" s="29"/>
    </row>
    <row r="103" spans="1:18" s="24" customFormat="1" ht="12.75">
      <c r="A103" s="444">
        <v>42809</v>
      </c>
      <c r="B103" s="445" t="s">
        <v>156</v>
      </c>
      <c r="C103" s="445" t="s">
        <v>1642</v>
      </c>
      <c r="D103" s="334"/>
      <c r="E103" s="333"/>
      <c r="F103" s="333"/>
      <c r="G103" s="446">
        <v>1241.2</v>
      </c>
      <c r="H103" s="335"/>
      <c r="I103" s="399"/>
      <c r="J103" s="422">
        <v>1241.2</v>
      </c>
      <c r="K103" s="337"/>
      <c r="L103" s="337"/>
      <c r="M103" s="338" t="s">
        <v>138</v>
      </c>
      <c r="N103" s="339" t="s">
        <v>1758</v>
      </c>
      <c r="O103" s="339" t="s">
        <v>136</v>
      </c>
      <c r="P103" s="339" t="s">
        <v>1809</v>
      </c>
      <c r="Q103" s="28"/>
      <c r="R103" s="29"/>
    </row>
    <row r="104" spans="1:18" s="24" customFormat="1" ht="12.75">
      <c r="A104" s="444">
        <v>42809</v>
      </c>
      <c r="B104" s="445" t="s">
        <v>156</v>
      </c>
      <c r="C104" s="445" t="s">
        <v>1644</v>
      </c>
      <c r="D104" s="334"/>
      <c r="E104" s="333"/>
      <c r="F104" s="333"/>
      <c r="G104" s="446">
        <v>1241.2</v>
      </c>
      <c r="H104" s="335"/>
      <c r="I104" s="399"/>
      <c r="J104" s="422">
        <v>1241.2</v>
      </c>
      <c r="K104" s="337"/>
      <c r="L104" s="337"/>
      <c r="M104" s="338" t="s">
        <v>138</v>
      </c>
      <c r="N104" s="339" t="s">
        <v>1759</v>
      </c>
      <c r="O104" s="339" t="s">
        <v>134</v>
      </c>
      <c r="P104" s="339" t="s">
        <v>1809</v>
      </c>
      <c r="Q104" s="28"/>
      <c r="R104" s="29"/>
    </row>
    <row r="105" spans="1:18" s="24" customFormat="1" ht="12.75">
      <c r="A105" s="444">
        <v>42809</v>
      </c>
      <c r="B105" s="445" t="s">
        <v>156</v>
      </c>
      <c r="C105" s="445" t="s">
        <v>1645</v>
      </c>
      <c r="D105" s="334"/>
      <c r="E105" s="333"/>
      <c r="F105" s="333"/>
      <c r="G105" s="446">
        <v>1241.2</v>
      </c>
      <c r="H105" s="335"/>
      <c r="I105" s="399"/>
      <c r="J105" s="422">
        <v>1241.2</v>
      </c>
      <c r="K105" s="337"/>
      <c r="L105" s="337"/>
      <c r="M105" s="338" t="s">
        <v>138</v>
      </c>
      <c r="N105" s="339" t="s">
        <v>1760</v>
      </c>
      <c r="O105" s="339" t="s">
        <v>134</v>
      </c>
      <c r="P105" s="339" t="s">
        <v>1809</v>
      </c>
      <c r="Q105" s="28"/>
      <c r="R105" s="29"/>
    </row>
    <row r="106" spans="1:18" s="24" customFormat="1" ht="12.75">
      <c r="A106" s="444">
        <v>42809</v>
      </c>
      <c r="B106" s="445" t="s">
        <v>156</v>
      </c>
      <c r="C106" s="445" t="s">
        <v>1646</v>
      </c>
      <c r="D106" s="334"/>
      <c r="E106" s="333"/>
      <c r="F106" s="333"/>
      <c r="G106" s="446">
        <v>1241.2</v>
      </c>
      <c r="H106" s="335"/>
      <c r="I106" s="399"/>
      <c r="J106" s="422">
        <v>1241.2</v>
      </c>
      <c r="K106" s="337"/>
      <c r="L106" s="337"/>
      <c r="M106" s="338" t="s">
        <v>138</v>
      </c>
      <c r="N106" s="339" t="s">
        <v>1761</v>
      </c>
      <c r="O106" s="339" t="s">
        <v>134</v>
      </c>
      <c r="P106" s="339" t="s">
        <v>1809</v>
      </c>
      <c r="Q106" s="28"/>
      <c r="R106" s="29"/>
    </row>
    <row r="107" spans="1:18" s="24" customFormat="1" ht="12.75">
      <c r="A107" s="444">
        <v>42809</v>
      </c>
      <c r="B107" s="445" t="s">
        <v>156</v>
      </c>
      <c r="C107" s="445" t="s">
        <v>1647</v>
      </c>
      <c r="D107" s="334"/>
      <c r="E107" s="333"/>
      <c r="F107" s="333"/>
      <c r="G107" s="446">
        <v>1241.2</v>
      </c>
      <c r="H107" s="335"/>
      <c r="I107" s="399"/>
      <c r="J107" s="422">
        <v>1241.2</v>
      </c>
      <c r="K107" s="337"/>
      <c r="L107" s="337"/>
      <c r="M107" s="338" t="s">
        <v>138</v>
      </c>
      <c r="N107" s="339" t="s">
        <v>1762</v>
      </c>
      <c r="O107" s="339" t="s">
        <v>136</v>
      </c>
      <c r="P107" s="339" t="s">
        <v>1809</v>
      </c>
      <c r="Q107" s="28"/>
      <c r="R107" s="29"/>
    </row>
    <row r="108" spans="1:18" s="24" customFormat="1" ht="12.75">
      <c r="A108" s="444">
        <v>42809</v>
      </c>
      <c r="B108" s="445" t="s">
        <v>156</v>
      </c>
      <c r="C108" s="445" t="s">
        <v>1648</v>
      </c>
      <c r="D108" s="334"/>
      <c r="E108" s="333"/>
      <c r="F108" s="333"/>
      <c r="G108" s="446">
        <v>1241.2</v>
      </c>
      <c r="H108" s="335"/>
      <c r="I108" s="399"/>
      <c r="J108" s="422">
        <v>1241.2</v>
      </c>
      <c r="K108" s="337"/>
      <c r="L108" s="337"/>
      <c r="M108" s="338" t="s">
        <v>138</v>
      </c>
      <c r="N108" s="339" t="s">
        <v>1763</v>
      </c>
      <c r="O108" s="339" t="s">
        <v>136</v>
      </c>
      <c r="P108" s="339" t="s">
        <v>1809</v>
      </c>
      <c r="Q108" s="28"/>
      <c r="R108" s="29"/>
    </row>
    <row r="109" spans="1:18" s="24" customFormat="1" ht="12.75">
      <c r="A109" s="444">
        <v>42809</v>
      </c>
      <c r="B109" s="445" t="s">
        <v>156</v>
      </c>
      <c r="C109" s="445" t="s">
        <v>1649</v>
      </c>
      <c r="D109" s="334"/>
      <c r="E109" s="333"/>
      <c r="F109" s="333"/>
      <c r="G109" s="446">
        <v>1241.2</v>
      </c>
      <c r="H109" s="335"/>
      <c r="I109" s="399"/>
      <c r="J109" s="422">
        <v>1241.2</v>
      </c>
      <c r="K109" s="337"/>
      <c r="L109" s="337"/>
      <c r="M109" s="338" t="s">
        <v>138</v>
      </c>
      <c r="N109" s="339" t="s">
        <v>1764</v>
      </c>
      <c r="O109" s="339" t="s">
        <v>134</v>
      </c>
      <c r="P109" s="339" t="s">
        <v>1809</v>
      </c>
      <c r="Q109" s="28"/>
      <c r="R109" s="29"/>
    </row>
    <row r="110" spans="1:18" s="24" customFormat="1" ht="12.75">
      <c r="A110" s="444">
        <v>42809</v>
      </c>
      <c r="B110" s="445" t="s">
        <v>156</v>
      </c>
      <c r="C110" s="445" t="s">
        <v>1650</v>
      </c>
      <c r="D110" s="334"/>
      <c r="E110" s="333"/>
      <c r="F110" s="333"/>
      <c r="G110" s="446">
        <v>1241.2</v>
      </c>
      <c r="H110" s="335"/>
      <c r="I110" s="399"/>
      <c r="J110" s="422">
        <v>1241.2</v>
      </c>
      <c r="K110" s="337"/>
      <c r="L110" s="337"/>
      <c r="M110" s="338" t="s">
        <v>138</v>
      </c>
      <c r="N110" s="339" t="s">
        <v>1765</v>
      </c>
      <c r="O110" s="339" t="s">
        <v>134</v>
      </c>
      <c r="P110" s="339" t="s">
        <v>1809</v>
      </c>
      <c r="Q110" s="28"/>
      <c r="R110" s="29"/>
    </row>
    <row r="111" spans="1:18" s="24" customFormat="1" ht="12.75">
      <c r="A111" s="444">
        <v>42809</v>
      </c>
      <c r="B111" s="445" t="s">
        <v>156</v>
      </c>
      <c r="C111" s="445" t="s">
        <v>1652</v>
      </c>
      <c r="D111" s="334"/>
      <c r="E111" s="333"/>
      <c r="F111" s="333"/>
      <c r="G111" s="446">
        <v>1241.2</v>
      </c>
      <c r="H111" s="335"/>
      <c r="I111" s="399"/>
      <c r="J111" s="422">
        <v>1241.2</v>
      </c>
      <c r="K111" s="337"/>
      <c r="L111" s="337"/>
      <c r="M111" s="338" t="s">
        <v>138</v>
      </c>
      <c r="N111" s="339" t="s">
        <v>1766</v>
      </c>
      <c r="O111" s="339" t="s">
        <v>136</v>
      </c>
      <c r="P111" s="339" t="s">
        <v>1809</v>
      </c>
      <c r="Q111" s="28"/>
      <c r="R111" s="29"/>
    </row>
    <row r="112" spans="1:18" s="24" customFormat="1" ht="12.75">
      <c r="A112" s="444">
        <v>42809</v>
      </c>
      <c r="B112" s="445" t="s">
        <v>156</v>
      </c>
      <c r="C112" s="445" t="s">
        <v>1655</v>
      </c>
      <c r="D112" s="334"/>
      <c r="E112" s="333"/>
      <c r="F112" s="333"/>
      <c r="G112" s="446">
        <v>1241.2</v>
      </c>
      <c r="H112" s="335"/>
      <c r="I112" s="399"/>
      <c r="J112" s="422">
        <v>1241.2</v>
      </c>
      <c r="K112" s="337"/>
      <c r="L112" s="337"/>
      <c r="M112" s="338" t="s">
        <v>138</v>
      </c>
      <c r="N112" s="339" t="s">
        <v>1767</v>
      </c>
      <c r="O112" s="339" t="s">
        <v>134</v>
      </c>
      <c r="P112" s="339" t="s">
        <v>1809</v>
      </c>
      <c r="Q112" s="28"/>
      <c r="R112" s="29"/>
    </row>
    <row r="113" spans="1:18" s="24" customFormat="1" ht="12.75">
      <c r="A113" s="444">
        <v>42809</v>
      </c>
      <c r="B113" s="445" t="s">
        <v>156</v>
      </c>
      <c r="C113" s="445" t="s">
        <v>1656</v>
      </c>
      <c r="D113" s="334"/>
      <c r="E113" s="333"/>
      <c r="F113" s="333"/>
      <c r="G113" s="446">
        <v>1241.2</v>
      </c>
      <c r="H113" s="335"/>
      <c r="I113" s="399"/>
      <c r="J113" s="422">
        <v>1241.2</v>
      </c>
      <c r="K113" s="337"/>
      <c r="L113" s="337"/>
      <c r="M113" s="338" t="s">
        <v>138</v>
      </c>
      <c r="N113" s="339" t="s">
        <v>1768</v>
      </c>
      <c r="O113" s="339" t="s">
        <v>134</v>
      </c>
      <c r="P113" s="339" t="s">
        <v>1809</v>
      </c>
      <c r="Q113" s="28"/>
      <c r="R113" s="29"/>
    </row>
    <row r="114" spans="1:18" s="24" customFormat="1" ht="12.75">
      <c r="A114" s="444">
        <v>42809</v>
      </c>
      <c r="B114" s="445" t="s">
        <v>156</v>
      </c>
      <c r="C114" s="445" t="s">
        <v>1658</v>
      </c>
      <c r="D114" s="334"/>
      <c r="E114" s="333"/>
      <c r="F114" s="333"/>
      <c r="G114" s="446">
        <v>1241.2</v>
      </c>
      <c r="H114" s="335"/>
      <c r="I114" s="399"/>
      <c r="J114" s="422">
        <v>1241.2</v>
      </c>
      <c r="K114" s="337"/>
      <c r="L114" s="337"/>
      <c r="M114" s="338" t="s">
        <v>138</v>
      </c>
      <c r="N114" s="339" t="s">
        <v>1769</v>
      </c>
      <c r="O114" s="339" t="s">
        <v>134</v>
      </c>
      <c r="P114" s="339" t="s">
        <v>1809</v>
      </c>
      <c r="Q114" s="28"/>
      <c r="R114" s="29"/>
    </row>
    <row r="115" spans="1:18" s="24" customFormat="1" ht="12.75">
      <c r="A115" s="444">
        <v>42811</v>
      </c>
      <c r="B115" s="445" t="s">
        <v>156</v>
      </c>
      <c r="C115" s="445" t="s">
        <v>1664</v>
      </c>
      <c r="D115" s="334"/>
      <c r="E115" s="333"/>
      <c r="F115" s="333"/>
      <c r="G115" s="446">
        <v>1241.2</v>
      </c>
      <c r="H115" s="335"/>
      <c r="I115" s="399"/>
      <c r="J115" s="422">
        <v>1241.2</v>
      </c>
      <c r="K115" s="337"/>
      <c r="L115" s="337"/>
      <c r="M115" s="338" t="s">
        <v>138</v>
      </c>
      <c r="N115" s="339" t="s">
        <v>1770</v>
      </c>
      <c r="O115" s="339" t="s">
        <v>136</v>
      </c>
      <c r="P115" s="339" t="s">
        <v>1814</v>
      </c>
      <c r="Q115" s="28"/>
      <c r="R115" s="29"/>
    </row>
    <row r="116" spans="1:18" s="24" customFormat="1" ht="12.75">
      <c r="A116" s="444">
        <v>42811</v>
      </c>
      <c r="B116" s="445" t="s">
        <v>156</v>
      </c>
      <c r="C116" s="445" t="s">
        <v>1665</v>
      </c>
      <c r="D116" s="334"/>
      <c r="E116" s="333"/>
      <c r="F116" s="333"/>
      <c r="G116" s="446">
        <v>1241.2</v>
      </c>
      <c r="H116" s="335"/>
      <c r="I116" s="399"/>
      <c r="J116" s="422">
        <v>1241.2</v>
      </c>
      <c r="K116" s="337"/>
      <c r="L116" s="337"/>
      <c r="M116" s="338" t="s">
        <v>138</v>
      </c>
      <c r="N116" s="339" t="s">
        <v>1771</v>
      </c>
      <c r="O116" s="339" t="s">
        <v>136</v>
      </c>
      <c r="P116" s="339" t="s">
        <v>1814</v>
      </c>
      <c r="Q116" s="28"/>
      <c r="R116" s="29"/>
    </row>
    <row r="117" spans="1:18" s="24" customFormat="1" ht="12.75">
      <c r="A117" s="444">
        <v>42811</v>
      </c>
      <c r="B117" s="445" t="s">
        <v>156</v>
      </c>
      <c r="C117" s="445" t="s">
        <v>1667</v>
      </c>
      <c r="D117" s="334"/>
      <c r="E117" s="333"/>
      <c r="F117" s="333"/>
      <c r="G117" s="446">
        <v>1241.2</v>
      </c>
      <c r="H117" s="335"/>
      <c r="I117" s="399"/>
      <c r="J117" s="422">
        <v>1241.2</v>
      </c>
      <c r="K117" s="337"/>
      <c r="L117" s="337"/>
      <c r="M117" s="338" t="s">
        <v>138</v>
      </c>
      <c r="N117" s="339" t="s">
        <v>1772</v>
      </c>
      <c r="O117" s="339" t="s">
        <v>141</v>
      </c>
      <c r="P117" s="339" t="s">
        <v>1814</v>
      </c>
      <c r="Q117" s="28"/>
      <c r="R117" s="29"/>
    </row>
    <row r="118" spans="1:18" s="24" customFormat="1" ht="12.75">
      <c r="A118" s="444">
        <v>42811</v>
      </c>
      <c r="B118" s="445" t="s">
        <v>156</v>
      </c>
      <c r="C118" s="445" t="s">
        <v>1671</v>
      </c>
      <c r="D118" s="334"/>
      <c r="E118" s="333"/>
      <c r="F118" s="333"/>
      <c r="G118" s="446">
        <v>1241.2</v>
      </c>
      <c r="H118" s="335"/>
      <c r="I118" s="399"/>
      <c r="J118" s="422">
        <v>1241.2</v>
      </c>
      <c r="K118" s="337"/>
      <c r="L118" s="337"/>
      <c r="M118" s="338" t="s">
        <v>138</v>
      </c>
      <c r="N118" s="339" t="s">
        <v>1773</v>
      </c>
      <c r="O118" s="339" t="s">
        <v>141</v>
      </c>
      <c r="P118" s="339" t="s">
        <v>1814</v>
      </c>
      <c r="Q118" s="28"/>
      <c r="R118" s="29"/>
    </row>
    <row r="119" spans="1:18" s="24" customFormat="1" ht="12.75">
      <c r="A119" s="444">
        <v>42811</v>
      </c>
      <c r="B119" s="445" t="s">
        <v>156</v>
      </c>
      <c r="C119" s="445" t="s">
        <v>1672</v>
      </c>
      <c r="D119" s="334"/>
      <c r="E119" s="333"/>
      <c r="F119" s="333"/>
      <c r="G119" s="446">
        <v>1241.2</v>
      </c>
      <c r="H119" s="335"/>
      <c r="I119" s="399"/>
      <c r="J119" s="422">
        <v>1241.2</v>
      </c>
      <c r="K119" s="337"/>
      <c r="L119" s="337"/>
      <c r="M119" s="338" t="s">
        <v>138</v>
      </c>
      <c r="N119" s="339" t="s">
        <v>1774</v>
      </c>
      <c r="O119" s="339" t="s">
        <v>141</v>
      </c>
      <c r="P119" s="339" t="s">
        <v>1814</v>
      </c>
      <c r="Q119" s="28"/>
      <c r="R119" s="29"/>
    </row>
    <row r="120" spans="1:18" s="24" customFormat="1" ht="12.75">
      <c r="A120" s="444">
        <v>42811</v>
      </c>
      <c r="B120" s="445" t="s">
        <v>156</v>
      </c>
      <c r="C120" s="445" t="s">
        <v>1673</v>
      </c>
      <c r="D120" s="334"/>
      <c r="E120" s="333"/>
      <c r="F120" s="333"/>
      <c r="G120" s="446">
        <v>1241.2</v>
      </c>
      <c r="H120" s="335"/>
      <c r="I120" s="399"/>
      <c r="J120" s="422">
        <v>1241.2</v>
      </c>
      <c r="K120" s="337"/>
      <c r="L120" s="337"/>
      <c r="M120" s="338" t="s">
        <v>138</v>
      </c>
      <c r="N120" s="339" t="s">
        <v>1775</v>
      </c>
      <c r="O120" s="339" t="s">
        <v>141</v>
      </c>
      <c r="P120" s="339" t="s">
        <v>1814</v>
      </c>
      <c r="Q120" s="28"/>
      <c r="R120" s="29"/>
    </row>
    <row r="121" spans="1:18" s="24" customFormat="1" ht="12.75">
      <c r="A121" s="444">
        <v>42811</v>
      </c>
      <c r="B121" s="445" t="s">
        <v>156</v>
      </c>
      <c r="C121" s="445" t="s">
        <v>1674</v>
      </c>
      <c r="D121" s="334"/>
      <c r="E121" s="333"/>
      <c r="F121" s="333"/>
      <c r="G121" s="446">
        <v>1241.2</v>
      </c>
      <c r="H121" s="335"/>
      <c r="I121" s="399"/>
      <c r="J121" s="422">
        <v>1241.2</v>
      </c>
      <c r="K121" s="337"/>
      <c r="L121" s="337"/>
      <c r="M121" s="338" t="s">
        <v>138</v>
      </c>
      <c r="N121" s="339" t="s">
        <v>1776</v>
      </c>
      <c r="O121" s="339" t="s">
        <v>141</v>
      </c>
      <c r="P121" s="339" t="s">
        <v>1814</v>
      </c>
      <c r="Q121" s="28"/>
      <c r="R121" s="29"/>
    </row>
    <row r="122" spans="1:18" s="24" customFormat="1" ht="12.75">
      <c r="A122" s="444">
        <v>42811</v>
      </c>
      <c r="B122" s="445" t="s">
        <v>156</v>
      </c>
      <c r="C122" s="445" t="s">
        <v>1675</v>
      </c>
      <c r="D122" s="334"/>
      <c r="E122" s="333"/>
      <c r="F122" s="333"/>
      <c r="G122" s="446">
        <v>1241.2</v>
      </c>
      <c r="H122" s="335"/>
      <c r="I122" s="399"/>
      <c r="J122" s="422">
        <v>1241.2</v>
      </c>
      <c r="K122" s="337"/>
      <c r="L122" s="337"/>
      <c r="M122" s="338" t="s">
        <v>138</v>
      </c>
      <c r="N122" s="339" t="s">
        <v>1777</v>
      </c>
      <c r="O122" s="339" t="s">
        <v>141</v>
      </c>
      <c r="P122" s="339" t="s">
        <v>1814</v>
      </c>
      <c r="Q122" s="28"/>
      <c r="R122" s="29"/>
    </row>
    <row r="123" spans="1:18" s="24" customFormat="1" ht="12.75">
      <c r="A123" s="444">
        <v>42811</v>
      </c>
      <c r="B123" s="445" t="s">
        <v>156</v>
      </c>
      <c r="C123" s="445" t="s">
        <v>1676</v>
      </c>
      <c r="D123" s="334"/>
      <c r="E123" s="333"/>
      <c r="F123" s="333"/>
      <c r="G123" s="446">
        <v>1241.2</v>
      </c>
      <c r="H123" s="335"/>
      <c r="I123" s="399"/>
      <c r="J123" s="422">
        <v>1241.2</v>
      </c>
      <c r="K123" s="337"/>
      <c r="L123" s="337"/>
      <c r="M123" s="338" t="s">
        <v>138</v>
      </c>
      <c r="N123" s="339" t="s">
        <v>1778</v>
      </c>
      <c r="O123" s="339" t="s">
        <v>141</v>
      </c>
      <c r="P123" s="339" t="s">
        <v>1814</v>
      </c>
      <c r="Q123" s="28"/>
      <c r="R123" s="29"/>
    </row>
    <row r="124" spans="1:18" s="24" customFormat="1" ht="12.75">
      <c r="A124" s="444">
        <v>42811</v>
      </c>
      <c r="B124" s="445" t="s">
        <v>156</v>
      </c>
      <c r="C124" s="445" t="s">
        <v>1677</v>
      </c>
      <c r="D124" s="334"/>
      <c r="E124" s="333"/>
      <c r="F124" s="333"/>
      <c r="G124" s="446">
        <v>1241.2</v>
      </c>
      <c r="H124" s="335"/>
      <c r="I124" s="399"/>
      <c r="J124" s="422">
        <v>1241.2</v>
      </c>
      <c r="K124" s="337"/>
      <c r="L124" s="337"/>
      <c r="M124" s="338" t="s">
        <v>138</v>
      </c>
      <c r="N124" s="339" t="s">
        <v>1779</v>
      </c>
      <c r="O124" s="339" t="s">
        <v>141</v>
      </c>
      <c r="P124" s="339" t="s">
        <v>1814</v>
      </c>
      <c r="Q124" s="28"/>
      <c r="R124" s="29"/>
    </row>
    <row r="125" spans="1:18" s="24" customFormat="1" ht="12.75">
      <c r="A125" s="444">
        <v>42811</v>
      </c>
      <c r="B125" s="445" t="s">
        <v>156</v>
      </c>
      <c r="C125" s="445" t="s">
        <v>1678</v>
      </c>
      <c r="D125" s="334"/>
      <c r="E125" s="333"/>
      <c r="F125" s="333"/>
      <c r="G125" s="446">
        <v>1241.2</v>
      </c>
      <c r="H125" s="335"/>
      <c r="I125" s="399"/>
      <c r="J125" s="422">
        <v>1241.2</v>
      </c>
      <c r="K125" s="337"/>
      <c r="L125" s="337"/>
      <c r="M125" s="338" t="s">
        <v>138</v>
      </c>
      <c r="N125" s="339" t="s">
        <v>1780</v>
      </c>
      <c r="O125" s="339" t="s">
        <v>141</v>
      </c>
      <c r="P125" s="339" t="s">
        <v>1814</v>
      </c>
      <c r="Q125" s="28"/>
      <c r="R125" s="29"/>
    </row>
    <row r="126" spans="1:18" s="24" customFormat="1" ht="12.75">
      <c r="A126" s="444">
        <v>42811</v>
      </c>
      <c r="B126" s="445" t="s">
        <v>156</v>
      </c>
      <c r="C126" s="445" t="s">
        <v>1679</v>
      </c>
      <c r="D126" s="334"/>
      <c r="E126" s="333"/>
      <c r="F126" s="333"/>
      <c r="G126" s="446">
        <v>1241.2</v>
      </c>
      <c r="H126" s="335"/>
      <c r="I126" s="399"/>
      <c r="J126" s="422">
        <v>1241.2</v>
      </c>
      <c r="K126" s="337"/>
      <c r="L126" s="337"/>
      <c r="M126" s="338" t="s">
        <v>138</v>
      </c>
      <c r="N126" s="339" t="s">
        <v>1781</v>
      </c>
      <c r="O126" s="339" t="s">
        <v>141</v>
      </c>
      <c r="P126" s="339" t="s">
        <v>1814</v>
      </c>
      <c r="Q126" s="28"/>
      <c r="R126" s="29"/>
    </row>
    <row r="127" spans="1:18" s="24" customFormat="1" ht="12.75">
      <c r="A127" s="444">
        <v>42811</v>
      </c>
      <c r="B127" s="445" t="s">
        <v>156</v>
      </c>
      <c r="C127" s="445" t="s">
        <v>1680</v>
      </c>
      <c r="D127" s="334"/>
      <c r="E127" s="333"/>
      <c r="F127" s="333"/>
      <c r="G127" s="446">
        <v>1241.2</v>
      </c>
      <c r="H127" s="335"/>
      <c r="I127" s="399"/>
      <c r="J127" s="422">
        <v>1241.2</v>
      </c>
      <c r="K127" s="337"/>
      <c r="L127" s="337"/>
      <c r="M127" s="338" t="s">
        <v>138</v>
      </c>
      <c r="N127" s="339" t="s">
        <v>1782</v>
      </c>
      <c r="O127" s="339" t="s">
        <v>141</v>
      </c>
      <c r="P127" s="339" t="s">
        <v>1814</v>
      </c>
      <c r="Q127" s="28"/>
      <c r="R127" s="29"/>
    </row>
    <row r="128" spans="1:18" s="24" customFormat="1" ht="12.75">
      <c r="A128" s="444">
        <v>42811</v>
      </c>
      <c r="B128" s="445" t="s">
        <v>156</v>
      </c>
      <c r="C128" s="445" t="s">
        <v>1681</v>
      </c>
      <c r="D128" s="334"/>
      <c r="E128" s="333"/>
      <c r="F128" s="333"/>
      <c r="G128" s="446">
        <v>1241.2</v>
      </c>
      <c r="H128" s="335"/>
      <c r="I128" s="399"/>
      <c r="J128" s="422">
        <v>1241.2</v>
      </c>
      <c r="K128" s="337"/>
      <c r="L128" s="337"/>
      <c r="M128" s="338" t="s">
        <v>138</v>
      </c>
      <c r="N128" s="339" t="s">
        <v>1783</v>
      </c>
      <c r="O128" s="339" t="s">
        <v>141</v>
      </c>
      <c r="P128" s="339" t="s">
        <v>1814</v>
      </c>
      <c r="Q128" s="28"/>
      <c r="R128" s="29"/>
    </row>
    <row r="129" spans="1:18" s="24" customFormat="1" ht="12.75">
      <c r="A129" s="444">
        <v>42811</v>
      </c>
      <c r="B129" s="445" t="s">
        <v>156</v>
      </c>
      <c r="C129" s="445" t="s">
        <v>1682</v>
      </c>
      <c r="D129" s="334"/>
      <c r="E129" s="333"/>
      <c r="F129" s="333"/>
      <c r="G129" s="446">
        <v>1241.2</v>
      </c>
      <c r="H129" s="335"/>
      <c r="I129" s="399"/>
      <c r="J129" s="422">
        <v>1241.2</v>
      </c>
      <c r="K129" s="337"/>
      <c r="L129" s="337"/>
      <c r="M129" s="338" t="s">
        <v>138</v>
      </c>
      <c r="N129" s="339" t="s">
        <v>1784</v>
      </c>
      <c r="O129" s="339" t="s">
        <v>141</v>
      </c>
      <c r="P129" s="339" t="s">
        <v>1814</v>
      </c>
      <c r="Q129" s="28"/>
      <c r="R129" s="29"/>
    </row>
    <row r="130" spans="1:18" s="24" customFormat="1" ht="12.75">
      <c r="A130" s="1">
        <v>42809</v>
      </c>
      <c r="B130" t="s">
        <v>156</v>
      </c>
      <c r="C130" t="s">
        <v>1643</v>
      </c>
      <c r="D130" s="334"/>
      <c r="E130" s="333"/>
      <c r="F130" s="333"/>
      <c r="G130" s="353">
        <v>1435.28</v>
      </c>
      <c r="H130" s="335"/>
      <c r="I130" s="2">
        <v>1435.28</v>
      </c>
      <c r="J130" s="336"/>
      <c r="K130" s="337"/>
      <c r="L130" s="337"/>
      <c r="M130" s="338" t="s">
        <v>138</v>
      </c>
      <c r="N130" s="339" t="s">
        <v>1785</v>
      </c>
      <c r="O130" s="339" t="s">
        <v>383</v>
      </c>
      <c r="P130" s="339" t="s">
        <v>1809</v>
      </c>
      <c r="Q130" s="28"/>
      <c r="R130" s="29"/>
    </row>
    <row r="131" spans="1:18" s="24" customFormat="1" ht="12.75">
      <c r="A131" s="1">
        <v>42805</v>
      </c>
      <c r="B131" t="s">
        <v>156</v>
      </c>
      <c r="C131" t="s">
        <v>1119</v>
      </c>
      <c r="D131" s="334"/>
      <c r="E131" s="333"/>
      <c r="F131" s="333"/>
      <c r="G131" s="353">
        <v>5849.88</v>
      </c>
      <c r="H131" s="335" t="s">
        <v>135</v>
      </c>
      <c r="I131" s="2">
        <v>5849.88</v>
      </c>
      <c r="J131" s="336"/>
      <c r="K131" s="337"/>
      <c r="L131" s="337"/>
      <c r="M131" s="338" t="s">
        <v>138</v>
      </c>
      <c r="N131" s="339" t="s">
        <v>1165</v>
      </c>
      <c r="O131" s="339" t="s">
        <v>134</v>
      </c>
      <c r="P131" s="339" t="s">
        <v>1804</v>
      </c>
      <c r="Q131" s="28"/>
      <c r="R131" s="29"/>
    </row>
    <row r="132" spans="1:18" s="24" customFormat="1" ht="12.75">
      <c r="A132" s="1">
        <v>42808</v>
      </c>
      <c r="B132" t="s">
        <v>156</v>
      </c>
      <c r="C132" s="488" t="s">
        <v>1201</v>
      </c>
      <c r="D132" s="334"/>
      <c r="E132" s="333"/>
      <c r="F132" s="333"/>
      <c r="G132" s="353">
        <v>5849.88</v>
      </c>
      <c r="H132" s="335" t="s">
        <v>145</v>
      </c>
      <c r="I132" s="2">
        <v>5849.88</v>
      </c>
      <c r="J132" s="336"/>
      <c r="K132" s="337"/>
      <c r="L132" s="337"/>
      <c r="M132" s="338" t="s">
        <v>138</v>
      </c>
      <c r="N132" s="339" t="s">
        <v>1284</v>
      </c>
      <c r="O132" s="339" t="s">
        <v>134</v>
      </c>
      <c r="P132" s="339" t="s">
        <v>1807</v>
      </c>
      <c r="Q132" s="28"/>
      <c r="R132" s="29"/>
    </row>
    <row r="133" spans="1:18" s="24" customFormat="1" ht="12.75">
      <c r="A133" s="1">
        <v>42809</v>
      </c>
      <c r="B133" t="s">
        <v>156</v>
      </c>
      <c r="C133" s="488" t="s">
        <v>1571</v>
      </c>
      <c r="D133" s="334"/>
      <c r="E133" s="333"/>
      <c r="F133" s="333"/>
      <c r="G133" s="353">
        <v>5849.88</v>
      </c>
      <c r="H133" s="335"/>
      <c r="I133" s="2">
        <v>5849.88</v>
      </c>
      <c r="J133" s="336"/>
      <c r="K133" s="337"/>
      <c r="L133" s="337"/>
      <c r="M133" s="338" t="s">
        <v>138</v>
      </c>
      <c r="N133" s="339" t="s">
        <v>1692</v>
      </c>
      <c r="O133" s="339" t="s">
        <v>134</v>
      </c>
      <c r="P133" s="339" t="s">
        <v>1810</v>
      </c>
      <c r="Q133" s="28"/>
      <c r="R133" s="29"/>
    </row>
    <row r="134" spans="1:18" s="24" customFormat="1" ht="12.75">
      <c r="A134" s="1">
        <v>42805</v>
      </c>
      <c r="B134" t="s">
        <v>156</v>
      </c>
      <c r="C134" t="s">
        <v>98</v>
      </c>
      <c r="D134" s="334"/>
      <c r="E134" s="333"/>
      <c r="F134" s="333"/>
      <c r="G134" s="353">
        <v>6286.04</v>
      </c>
      <c r="H134" s="335" t="s">
        <v>139</v>
      </c>
      <c r="I134" s="2">
        <v>6286.04</v>
      </c>
      <c r="J134" s="336"/>
      <c r="K134" s="337"/>
      <c r="L134" s="337"/>
      <c r="M134" s="338" t="s">
        <v>138</v>
      </c>
      <c r="N134" s="339" t="s">
        <v>309</v>
      </c>
      <c r="O134" s="339" t="s">
        <v>141</v>
      </c>
      <c r="P134" s="339" t="s">
        <v>1804</v>
      </c>
      <c r="Q134" s="28"/>
      <c r="R134" s="29"/>
    </row>
    <row r="135" spans="1:18" s="24" customFormat="1" ht="12.75">
      <c r="A135" s="1">
        <v>42805</v>
      </c>
      <c r="B135" t="s">
        <v>156</v>
      </c>
      <c r="C135" s="488" t="s">
        <v>107</v>
      </c>
      <c r="D135" s="334"/>
      <c r="E135" s="333"/>
      <c r="F135" s="333"/>
      <c r="G135" s="353">
        <v>6286.04</v>
      </c>
      <c r="H135" s="335" t="s">
        <v>140</v>
      </c>
      <c r="I135" s="2">
        <v>6286.04</v>
      </c>
      <c r="J135" s="336"/>
      <c r="K135" s="337"/>
      <c r="L135" s="337"/>
      <c r="M135" s="338" t="s">
        <v>138</v>
      </c>
      <c r="N135" s="339" t="s">
        <v>318</v>
      </c>
      <c r="O135" s="339" t="s">
        <v>141</v>
      </c>
      <c r="P135" s="339" t="s">
        <v>1804</v>
      </c>
      <c r="Q135" s="28"/>
      <c r="R135" s="29"/>
    </row>
    <row r="136" spans="1:18" s="24" customFormat="1" ht="12.75">
      <c r="A136" s="1">
        <v>42808</v>
      </c>
      <c r="B136" t="s">
        <v>156</v>
      </c>
      <c r="C136" s="488" t="s">
        <v>1266</v>
      </c>
      <c r="D136" s="334"/>
      <c r="E136" s="333"/>
      <c r="F136" s="333"/>
      <c r="G136" s="353">
        <v>6286.04</v>
      </c>
      <c r="H136" s="335"/>
      <c r="I136" s="2">
        <v>6286.04</v>
      </c>
      <c r="J136" s="336"/>
      <c r="K136" s="337"/>
      <c r="L136" s="337"/>
      <c r="M136" s="338" t="s">
        <v>138</v>
      </c>
      <c r="N136" s="339" t="s">
        <v>1332</v>
      </c>
      <c r="O136" s="339" t="s">
        <v>141</v>
      </c>
      <c r="P136" s="339" t="s">
        <v>1807</v>
      </c>
      <c r="Q136" s="28"/>
      <c r="R136" s="29"/>
    </row>
    <row r="137" spans="1:18" s="24" customFormat="1" ht="12.75">
      <c r="A137" s="1">
        <v>42809</v>
      </c>
      <c r="B137" t="s">
        <v>156</v>
      </c>
      <c r="C137" s="488" t="s">
        <v>1390</v>
      </c>
      <c r="D137" s="334"/>
      <c r="E137" s="333"/>
      <c r="F137" s="333"/>
      <c r="G137" s="353">
        <v>6286.04</v>
      </c>
      <c r="H137" s="335"/>
      <c r="I137" s="2">
        <v>6286.04</v>
      </c>
      <c r="J137" s="336"/>
      <c r="K137" s="337"/>
      <c r="L137" s="337"/>
      <c r="M137" s="338" t="s">
        <v>138</v>
      </c>
      <c r="N137" s="339" t="s">
        <v>1445</v>
      </c>
      <c r="O137" s="339" t="s">
        <v>141</v>
      </c>
      <c r="P137" s="339" t="s">
        <v>1809</v>
      </c>
      <c r="Q137" s="28"/>
      <c r="R137" s="29"/>
    </row>
    <row r="138" spans="1:18" s="24" customFormat="1" ht="12.75">
      <c r="A138" s="1">
        <v>42809</v>
      </c>
      <c r="B138" t="s">
        <v>156</v>
      </c>
      <c r="C138" s="488" t="s">
        <v>795</v>
      </c>
      <c r="D138" s="334"/>
      <c r="E138" s="333"/>
      <c r="F138" s="333"/>
      <c r="G138" s="353">
        <v>6286.04</v>
      </c>
      <c r="H138" s="335" t="s">
        <v>147</v>
      </c>
      <c r="I138" s="2">
        <v>6286.04</v>
      </c>
      <c r="J138" s="336"/>
      <c r="K138" s="337"/>
      <c r="L138" s="337"/>
      <c r="M138" s="338" t="s">
        <v>138</v>
      </c>
      <c r="N138" s="339" t="s">
        <v>853</v>
      </c>
      <c r="O138" s="339" t="s">
        <v>141</v>
      </c>
      <c r="P138" s="339" t="s">
        <v>1809</v>
      </c>
      <c r="Q138" s="28"/>
      <c r="R138" s="29"/>
    </row>
    <row r="139" spans="1:18" s="24" customFormat="1" ht="12.75">
      <c r="A139" s="1">
        <v>42809</v>
      </c>
      <c r="B139" t="s">
        <v>156</v>
      </c>
      <c r="C139" s="488" t="s">
        <v>784</v>
      </c>
      <c r="D139" s="334"/>
      <c r="E139" s="333"/>
      <c r="F139" s="333"/>
      <c r="G139" s="353">
        <v>6286.04</v>
      </c>
      <c r="H139" s="335" t="s">
        <v>224</v>
      </c>
      <c r="I139" s="2">
        <v>6286.04</v>
      </c>
      <c r="J139" s="336"/>
      <c r="K139" s="337"/>
      <c r="L139" s="337"/>
      <c r="M139" s="338" t="s">
        <v>138</v>
      </c>
      <c r="N139" s="339" t="s">
        <v>845</v>
      </c>
      <c r="O139" s="339" t="s">
        <v>141</v>
      </c>
      <c r="P139" s="339" t="s">
        <v>1810</v>
      </c>
      <c r="Q139" s="28"/>
      <c r="R139" s="29"/>
    </row>
    <row r="140" spans="1:18" s="24" customFormat="1" ht="12.75">
      <c r="A140" s="1">
        <v>42810</v>
      </c>
      <c r="B140" t="s">
        <v>156</v>
      </c>
      <c r="C140" t="s">
        <v>107</v>
      </c>
      <c r="D140" s="334"/>
      <c r="E140" s="333"/>
      <c r="F140" s="333"/>
      <c r="G140" s="353">
        <v>6286.04</v>
      </c>
      <c r="H140" s="335" t="s">
        <v>140</v>
      </c>
      <c r="I140" s="2">
        <v>6286.04</v>
      </c>
      <c r="J140" s="336"/>
      <c r="K140" s="337"/>
      <c r="L140" s="337"/>
      <c r="M140" s="338" t="s">
        <v>138</v>
      </c>
      <c r="N140" s="339" t="s">
        <v>318</v>
      </c>
      <c r="O140" s="339" t="s">
        <v>141</v>
      </c>
      <c r="P140" s="339" t="s">
        <v>1812</v>
      </c>
      <c r="Q140" s="28"/>
      <c r="R140" s="29"/>
    </row>
    <row r="141" spans="1:18" s="24" customFormat="1" ht="12.75">
      <c r="A141" s="1">
        <v>42810</v>
      </c>
      <c r="B141" t="s">
        <v>156</v>
      </c>
      <c r="C141" s="488" t="s">
        <v>1627</v>
      </c>
      <c r="D141" s="334"/>
      <c r="E141" s="333"/>
      <c r="F141" s="333"/>
      <c r="G141" s="353">
        <v>6286.04</v>
      </c>
      <c r="H141" s="335"/>
      <c r="I141" s="2">
        <v>6286.04</v>
      </c>
      <c r="J141" s="336"/>
      <c r="K141" s="337"/>
      <c r="L141" s="337"/>
      <c r="M141" s="338" t="s">
        <v>138</v>
      </c>
      <c r="N141" s="339" t="s">
        <v>1744</v>
      </c>
      <c r="O141" s="339" t="s">
        <v>141</v>
      </c>
      <c r="P141" s="339" t="s">
        <v>1812</v>
      </c>
      <c r="Q141" s="28"/>
      <c r="R141" s="29"/>
    </row>
    <row r="142" spans="1:18" s="24" customFormat="1" ht="12.75">
      <c r="A142" s="1">
        <v>42810</v>
      </c>
      <c r="B142" t="s">
        <v>156</v>
      </c>
      <c r="C142" s="488" t="s">
        <v>1641</v>
      </c>
      <c r="D142" s="334"/>
      <c r="E142" s="333"/>
      <c r="F142" s="333"/>
      <c r="G142" s="353">
        <v>6286.04</v>
      </c>
      <c r="H142" s="335"/>
      <c r="I142" s="2">
        <v>6286.04</v>
      </c>
      <c r="J142" s="336"/>
      <c r="K142" s="337"/>
      <c r="L142" s="337"/>
      <c r="M142" s="338" t="s">
        <v>138</v>
      </c>
      <c r="N142" s="339" t="s">
        <v>1757</v>
      </c>
      <c r="O142" s="339" t="s">
        <v>141</v>
      </c>
      <c r="P142" s="339" t="s">
        <v>1812</v>
      </c>
      <c r="Q142" s="28"/>
      <c r="R142" s="29"/>
    </row>
    <row r="143" spans="1:18" s="24" customFormat="1" ht="12.75">
      <c r="A143" s="1">
        <v>42810</v>
      </c>
      <c r="B143" t="s">
        <v>156</v>
      </c>
      <c r="C143" s="488" t="s">
        <v>1612</v>
      </c>
      <c r="D143" s="334"/>
      <c r="E143" s="333"/>
      <c r="F143" s="333"/>
      <c r="G143" s="353">
        <v>6286.04</v>
      </c>
      <c r="H143" s="335"/>
      <c r="I143" s="2">
        <v>6286.04</v>
      </c>
      <c r="J143" s="336"/>
      <c r="K143" s="337"/>
      <c r="L143" s="337"/>
      <c r="M143" s="338" t="s">
        <v>138</v>
      </c>
      <c r="N143" s="339" t="s">
        <v>1733</v>
      </c>
      <c r="O143" s="339" t="s">
        <v>141</v>
      </c>
      <c r="P143" s="339" t="s">
        <v>1812</v>
      </c>
      <c r="Q143" s="28"/>
      <c r="R143" s="29"/>
    </row>
    <row r="144" spans="1:18" s="24" customFormat="1" ht="12.75">
      <c r="A144" s="1">
        <v>42810</v>
      </c>
      <c r="B144" t="s">
        <v>156</v>
      </c>
      <c r="C144" s="488" t="s">
        <v>1635</v>
      </c>
      <c r="D144" s="334"/>
      <c r="E144" s="333"/>
      <c r="F144" s="333"/>
      <c r="G144" s="353">
        <v>6286.04</v>
      </c>
      <c r="H144" s="335"/>
      <c r="I144" s="2">
        <v>6286.04</v>
      </c>
      <c r="J144" s="336"/>
      <c r="K144" s="337"/>
      <c r="L144" s="337"/>
      <c r="M144" s="338" t="s">
        <v>138</v>
      </c>
      <c r="N144" s="339" t="s">
        <v>1751</v>
      </c>
      <c r="O144" s="339" t="s">
        <v>141</v>
      </c>
      <c r="P144" s="339" t="s">
        <v>1812</v>
      </c>
      <c r="Q144" s="28"/>
      <c r="R144" s="29"/>
    </row>
    <row r="145" spans="1:18" s="24" customFormat="1" ht="12.75">
      <c r="A145" s="1">
        <v>42810</v>
      </c>
      <c r="B145" t="s">
        <v>156</v>
      </c>
      <c r="C145" t="s">
        <v>784</v>
      </c>
      <c r="D145" s="334"/>
      <c r="E145" s="333"/>
      <c r="F145" s="333"/>
      <c r="G145" s="353">
        <v>6286.04</v>
      </c>
      <c r="H145" s="335" t="s">
        <v>224</v>
      </c>
      <c r="I145" s="2">
        <v>6286.04</v>
      </c>
      <c r="J145" s="336"/>
      <c r="K145" s="337"/>
      <c r="L145" s="337"/>
      <c r="M145" s="338" t="s">
        <v>138</v>
      </c>
      <c r="N145" s="339" t="s">
        <v>845</v>
      </c>
      <c r="O145" s="339" t="s">
        <v>141</v>
      </c>
      <c r="P145" s="339" t="s">
        <v>1812</v>
      </c>
      <c r="Q145" s="28"/>
      <c r="R145" s="29"/>
    </row>
    <row r="146" spans="1:18" s="24" customFormat="1" ht="12.75">
      <c r="A146" s="1">
        <v>42811</v>
      </c>
      <c r="B146" t="s">
        <v>156</v>
      </c>
      <c r="C146" s="488" t="s">
        <v>1630</v>
      </c>
      <c r="D146" s="334"/>
      <c r="E146" s="333"/>
      <c r="F146" s="333"/>
      <c r="G146" s="353">
        <v>6286.04</v>
      </c>
      <c r="H146" s="335"/>
      <c r="I146" s="2">
        <v>6286.04</v>
      </c>
      <c r="J146" s="336"/>
      <c r="K146" s="337"/>
      <c r="L146" s="337"/>
      <c r="M146" s="338" t="s">
        <v>138</v>
      </c>
      <c r="N146" s="339" t="s">
        <v>1747</v>
      </c>
      <c r="O146" s="339" t="s">
        <v>141</v>
      </c>
      <c r="P146" s="339" t="s">
        <v>1815</v>
      </c>
      <c r="Q146" s="28"/>
      <c r="R146" s="29"/>
    </row>
    <row r="147" spans="1:18" s="24" customFormat="1" ht="12.75">
      <c r="A147" s="1">
        <v>42811</v>
      </c>
      <c r="B147" t="s">
        <v>156</v>
      </c>
      <c r="C147" t="s">
        <v>1636</v>
      </c>
      <c r="D147" s="334"/>
      <c r="E147" s="333"/>
      <c r="F147" s="333"/>
      <c r="G147" s="353">
        <v>6286.04</v>
      </c>
      <c r="H147" s="335"/>
      <c r="I147" s="2">
        <v>6286.04</v>
      </c>
      <c r="J147" s="336"/>
      <c r="K147" s="337"/>
      <c r="L147" s="337"/>
      <c r="M147" s="338" t="s">
        <v>138</v>
      </c>
      <c r="N147" s="339" t="s">
        <v>1752</v>
      </c>
      <c r="O147" s="339" t="s">
        <v>141</v>
      </c>
      <c r="P147" s="339" t="s">
        <v>1815</v>
      </c>
      <c r="Q147" s="28"/>
      <c r="R147" s="29"/>
    </row>
    <row r="148" spans="1:18" s="24" customFormat="1" ht="12.75">
      <c r="A148" s="1">
        <v>42811</v>
      </c>
      <c r="B148" t="s">
        <v>156</v>
      </c>
      <c r="C148" s="488" t="s">
        <v>1404</v>
      </c>
      <c r="D148" s="334"/>
      <c r="E148" s="333"/>
      <c r="F148" s="333"/>
      <c r="G148" s="353">
        <v>6286.04</v>
      </c>
      <c r="H148" s="335"/>
      <c r="I148" s="2">
        <v>6286.04</v>
      </c>
      <c r="J148" s="336"/>
      <c r="K148" s="337"/>
      <c r="L148" s="337"/>
      <c r="M148" s="338" t="s">
        <v>138</v>
      </c>
      <c r="N148" s="339" t="s">
        <v>1457</v>
      </c>
      <c r="O148" s="339" t="s">
        <v>141</v>
      </c>
      <c r="P148" s="339" t="s">
        <v>1814</v>
      </c>
      <c r="Q148" s="28"/>
      <c r="R148" s="29"/>
    </row>
    <row r="149" spans="1:18" s="24" customFormat="1" ht="12.75">
      <c r="A149" s="1">
        <v>42811</v>
      </c>
      <c r="B149" t="s">
        <v>156</v>
      </c>
      <c r="C149" t="s">
        <v>806</v>
      </c>
      <c r="D149" s="334"/>
      <c r="E149" s="333"/>
      <c r="F149" s="333"/>
      <c r="G149" s="353">
        <v>6286.04</v>
      </c>
      <c r="H149" s="335"/>
      <c r="I149" s="2">
        <v>6286.04</v>
      </c>
      <c r="J149" s="336"/>
      <c r="K149" s="337"/>
      <c r="L149" s="337"/>
      <c r="M149" s="338" t="s">
        <v>138</v>
      </c>
      <c r="N149" s="339" t="s">
        <v>859</v>
      </c>
      <c r="O149" s="339" t="s">
        <v>141</v>
      </c>
      <c r="P149" s="339" t="s">
        <v>1815</v>
      </c>
      <c r="Q149" s="28"/>
      <c r="R149" s="29"/>
    </row>
    <row r="150" spans="1:18" s="24" customFormat="1" ht="12.75">
      <c r="A150" s="1">
        <v>42811</v>
      </c>
      <c r="B150" t="s">
        <v>156</v>
      </c>
      <c r="C150" s="430" t="s">
        <v>1669</v>
      </c>
      <c r="D150" s="334"/>
      <c r="E150" s="333"/>
      <c r="F150" s="333"/>
      <c r="G150" s="353">
        <v>6299.96</v>
      </c>
      <c r="H150" s="335"/>
      <c r="I150" s="2">
        <v>6299.96</v>
      </c>
      <c r="J150" s="336"/>
      <c r="K150" s="337"/>
      <c r="L150" s="337"/>
      <c r="M150" s="338" t="s">
        <v>138</v>
      </c>
      <c r="N150" s="339" t="s">
        <v>1786</v>
      </c>
      <c r="O150" s="339" t="s">
        <v>141</v>
      </c>
      <c r="P150" s="339" t="s">
        <v>1814</v>
      </c>
      <c r="Q150" s="28"/>
      <c r="R150" s="29"/>
    </row>
    <row r="151" spans="1:18" s="24" customFormat="1" ht="12.75">
      <c r="A151" s="1">
        <v>42811</v>
      </c>
      <c r="B151" t="s">
        <v>156</v>
      </c>
      <c r="C151" t="s">
        <v>1521</v>
      </c>
      <c r="D151" s="334"/>
      <c r="E151" s="333"/>
      <c r="F151" s="333"/>
      <c r="G151" s="353">
        <v>6299.96</v>
      </c>
      <c r="H151" s="335" t="s">
        <v>220</v>
      </c>
      <c r="I151" s="2">
        <v>6299.96</v>
      </c>
      <c r="J151" s="336"/>
      <c r="K151" s="337"/>
      <c r="L151" s="337"/>
      <c r="M151" s="338" t="s">
        <v>138</v>
      </c>
      <c r="N151" s="339" t="s">
        <v>1535</v>
      </c>
      <c r="O151" s="339" t="s">
        <v>141</v>
      </c>
      <c r="P151" s="339" t="s">
        <v>1814</v>
      </c>
      <c r="Q151" s="28"/>
      <c r="R151" s="29"/>
    </row>
    <row r="152" spans="1:18" s="24" customFormat="1" ht="12.75">
      <c r="A152" s="1">
        <v>42811</v>
      </c>
      <c r="B152" t="s">
        <v>156</v>
      </c>
      <c r="C152" s="430" t="s">
        <v>102</v>
      </c>
      <c r="D152" s="334"/>
      <c r="E152" s="333"/>
      <c r="F152" s="333"/>
      <c r="G152" s="353">
        <v>6299.96</v>
      </c>
      <c r="H152" s="335"/>
      <c r="I152" s="2">
        <v>6299.96</v>
      </c>
      <c r="J152" s="336"/>
      <c r="K152" s="337"/>
      <c r="L152" s="337"/>
      <c r="M152" s="338" t="s">
        <v>138</v>
      </c>
      <c r="N152" s="339" t="s">
        <v>313</v>
      </c>
      <c r="O152" s="339" t="s">
        <v>141</v>
      </c>
      <c r="P152" s="339" t="s">
        <v>1814</v>
      </c>
      <c r="Q152" s="28"/>
      <c r="R152" s="29"/>
    </row>
    <row r="153" spans="1:18" s="24" customFormat="1" ht="12.75">
      <c r="A153" s="1">
        <v>42808</v>
      </c>
      <c r="B153" t="s">
        <v>156</v>
      </c>
      <c r="C153" s="488" t="s">
        <v>780</v>
      </c>
      <c r="D153" s="334"/>
      <c r="E153" s="333"/>
      <c r="F153" s="333"/>
      <c r="G153" s="353">
        <v>8080.56</v>
      </c>
      <c r="H153" s="335"/>
      <c r="I153" s="2">
        <v>8080.56</v>
      </c>
      <c r="J153" s="336"/>
      <c r="K153" s="337"/>
      <c r="L153" s="337"/>
      <c r="M153" s="338" t="s">
        <v>138</v>
      </c>
      <c r="N153" s="339" t="s">
        <v>841</v>
      </c>
      <c r="O153" s="339" t="s">
        <v>141</v>
      </c>
      <c r="P153" s="339" t="s">
        <v>1807</v>
      </c>
      <c r="Q153" s="28"/>
      <c r="R153" s="29"/>
    </row>
    <row r="154" spans="1:18" s="24" customFormat="1" ht="12.75">
      <c r="A154" s="1">
        <v>42809</v>
      </c>
      <c r="B154" t="s">
        <v>156</v>
      </c>
      <c r="C154" s="488" t="s">
        <v>788</v>
      </c>
      <c r="D154" s="334"/>
      <c r="E154" s="333"/>
      <c r="F154" s="333"/>
      <c r="G154" s="353">
        <v>8080.56</v>
      </c>
      <c r="H154" s="335"/>
      <c r="I154" s="2">
        <v>8080.56</v>
      </c>
      <c r="J154" s="336"/>
      <c r="K154" s="337"/>
      <c r="L154" s="337"/>
      <c r="M154" s="338" t="s">
        <v>138</v>
      </c>
      <c r="N154" s="339" t="s">
        <v>848</v>
      </c>
      <c r="O154" s="339" t="s">
        <v>141</v>
      </c>
      <c r="P154" s="339" t="s">
        <v>1810</v>
      </c>
      <c r="Q154" s="28"/>
      <c r="R154" s="29"/>
    </row>
    <row r="155" spans="1:18" s="24" customFormat="1" ht="12.75">
      <c r="A155" s="1">
        <v>42808</v>
      </c>
      <c r="B155" t="s">
        <v>156</v>
      </c>
      <c r="C155" s="488" t="s">
        <v>1618</v>
      </c>
      <c r="D155" s="334"/>
      <c r="E155" s="333"/>
      <c r="F155" s="333"/>
      <c r="G155" s="353">
        <v>8780.0400000000009</v>
      </c>
      <c r="H155" s="335"/>
      <c r="I155" s="2">
        <v>8780.0400000000009</v>
      </c>
      <c r="J155" s="336"/>
      <c r="K155" s="337"/>
      <c r="L155" s="337"/>
      <c r="M155" s="338" t="s">
        <v>138</v>
      </c>
      <c r="N155" s="339" t="s">
        <v>1787</v>
      </c>
      <c r="O155" s="339" t="s">
        <v>457</v>
      </c>
      <c r="P155" s="339" t="s">
        <v>1807</v>
      </c>
      <c r="Q155" s="28"/>
      <c r="R155" s="29"/>
    </row>
    <row r="156" spans="1:18" s="24" customFormat="1" ht="12.75">
      <c r="A156" s="1">
        <v>42809</v>
      </c>
      <c r="B156" t="s">
        <v>156</v>
      </c>
      <c r="C156" s="488" t="s">
        <v>1657</v>
      </c>
      <c r="D156" s="334"/>
      <c r="E156" s="333"/>
      <c r="F156" s="333"/>
      <c r="G156" s="353">
        <v>8780.0400000000009</v>
      </c>
      <c r="H156" s="335"/>
      <c r="I156" s="2">
        <v>8780.0400000000009</v>
      </c>
      <c r="J156" s="336"/>
      <c r="K156" s="337"/>
      <c r="L156" s="337"/>
      <c r="M156" s="338" t="s">
        <v>138</v>
      </c>
      <c r="N156" s="339" t="s">
        <v>1788</v>
      </c>
      <c r="O156" s="339" t="s">
        <v>457</v>
      </c>
      <c r="P156" s="339" t="s">
        <v>1810</v>
      </c>
      <c r="Q156" s="28"/>
      <c r="R156" s="29"/>
    </row>
    <row r="157" spans="1:18" s="24" customFormat="1" ht="12.75">
      <c r="A157" s="1">
        <v>42810</v>
      </c>
      <c r="B157" t="s">
        <v>156</v>
      </c>
      <c r="C157" s="488" t="s">
        <v>1660</v>
      </c>
      <c r="D157" s="334"/>
      <c r="E157" s="333"/>
      <c r="F157" s="333"/>
      <c r="G157" s="353">
        <v>8780.0400000000009</v>
      </c>
      <c r="H157" s="335"/>
      <c r="I157" s="2">
        <v>8780.0400000000009</v>
      </c>
      <c r="J157" s="336"/>
      <c r="K157" s="337"/>
      <c r="L157" s="337"/>
      <c r="M157" s="338" t="s">
        <v>138</v>
      </c>
      <c r="N157" s="339" t="s">
        <v>1789</v>
      </c>
      <c r="O157" s="339" t="s">
        <v>457</v>
      </c>
      <c r="P157" s="339" t="s">
        <v>1812</v>
      </c>
      <c r="Q157" s="28"/>
      <c r="R157" s="29"/>
    </row>
    <row r="158" spans="1:18" s="24" customFormat="1" ht="12.75">
      <c r="A158" s="1">
        <v>42810</v>
      </c>
      <c r="B158" t="s">
        <v>156</v>
      </c>
      <c r="C158" s="488" t="s">
        <v>1565</v>
      </c>
      <c r="D158" s="334"/>
      <c r="E158" s="333"/>
      <c r="F158" s="333"/>
      <c r="G158" s="353">
        <v>8780.0400000000009</v>
      </c>
      <c r="H158" s="335" t="s">
        <v>218</v>
      </c>
      <c r="I158" s="2">
        <v>8780.0400000000009</v>
      </c>
      <c r="J158" s="336"/>
      <c r="K158" s="337"/>
      <c r="L158" s="337"/>
      <c r="M158" s="338" t="s">
        <v>138</v>
      </c>
      <c r="N158" s="339" t="s">
        <v>1686</v>
      </c>
      <c r="O158" s="339" t="s">
        <v>457</v>
      </c>
      <c r="P158" s="339" t="s">
        <v>1812</v>
      </c>
      <c r="Q158" s="28"/>
      <c r="R158" s="29"/>
    </row>
    <row r="159" spans="1:18" s="24" customFormat="1" ht="12.75">
      <c r="A159" s="1">
        <v>42811</v>
      </c>
      <c r="B159" t="s">
        <v>156</v>
      </c>
      <c r="C159" t="s">
        <v>1565</v>
      </c>
      <c r="D159" s="334"/>
      <c r="E159" s="333"/>
      <c r="F159" s="333"/>
      <c r="G159" s="353">
        <v>8780.0400000000009</v>
      </c>
      <c r="H159" s="335" t="s">
        <v>218</v>
      </c>
      <c r="I159" s="2">
        <v>8780.0400000000009</v>
      </c>
      <c r="J159" s="336"/>
      <c r="K159" s="337"/>
      <c r="L159" s="337"/>
      <c r="M159" s="338" t="s">
        <v>138</v>
      </c>
      <c r="N159" s="339" t="s">
        <v>1686</v>
      </c>
      <c r="O159" s="339" t="s">
        <v>457</v>
      </c>
      <c r="P159" s="339" t="s">
        <v>1815</v>
      </c>
      <c r="Q159" s="28"/>
      <c r="R159" s="29"/>
    </row>
    <row r="160" spans="1:18" s="24" customFormat="1" ht="12.75">
      <c r="A160" s="1">
        <v>42805</v>
      </c>
      <c r="B160" t="s">
        <v>156</v>
      </c>
      <c r="C160" s="430" t="s">
        <v>932</v>
      </c>
      <c r="D160" s="334"/>
      <c r="E160" s="333"/>
      <c r="F160" s="333"/>
      <c r="G160" s="353">
        <v>9000.44</v>
      </c>
      <c r="H160" s="335"/>
      <c r="I160" s="2">
        <v>9000.44</v>
      </c>
      <c r="J160" s="336"/>
      <c r="K160" s="337"/>
      <c r="L160" s="337"/>
      <c r="M160" s="338" t="s">
        <v>138</v>
      </c>
      <c r="N160" s="339" t="s">
        <v>994</v>
      </c>
      <c r="O160" s="339" t="s">
        <v>136</v>
      </c>
      <c r="P160" s="339" t="s">
        <v>1804</v>
      </c>
      <c r="Q160" s="28"/>
      <c r="R160" s="29"/>
    </row>
    <row r="161" spans="1:18" s="24" customFormat="1" ht="12.75">
      <c r="A161" s="1">
        <v>42805</v>
      </c>
      <c r="B161" t="s">
        <v>156</v>
      </c>
      <c r="C161" s="430" t="s">
        <v>68</v>
      </c>
      <c r="D161" s="334"/>
      <c r="E161" s="333"/>
      <c r="F161" s="333"/>
      <c r="G161" s="353">
        <v>9000.44</v>
      </c>
      <c r="H161" s="335"/>
      <c r="I161" s="2">
        <v>9000.44</v>
      </c>
      <c r="J161" s="336"/>
      <c r="K161" s="337"/>
      <c r="L161" s="337"/>
      <c r="M161" s="338" t="s">
        <v>138</v>
      </c>
      <c r="N161" s="339" t="s">
        <v>282</v>
      </c>
      <c r="O161" s="339" t="s">
        <v>136</v>
      </c>
      <c r="P161" s="339" t="s">
        <v>1804</v>
      </c>
      <c r="Q161" s="28"/>
      <c r="R161" s="29"/>
    </row>
    <row r="162" spans="1:18" s="24" customFormat="1" ht="12.75">
      <c r="A162" s="1">
        <v>42805</v>
      </c>
      <c r="B162" t="s">
        <v>156</v>
      </c>
      <c r="C162" t="s">
        <v>1423</v>
      </c>
      <c r="D162" s="334"/>
      <c r="E162" s="333"/>
      <c r="F162" s="333"/>
      <c r="G162" s="353">
        <v>9000.44</v>
      </c>
      <c r="H162" s="335" t="s">
        <v>143</v>
      </c>
      <c r="I162" s="2">
        <v>9000.44</v>
      </c>
      <c r="J162" s="336"/>
      <c r="K162" s="337"/>
      <c r="L162" s="337"/>
      <c r="M162" s="338" t="s">
        <v>138</v>
      </c>
      <c r="N162" s="339" t="s">
        <v>1473</v>
      </c>
      <c r="O162" s="339" t="s">
        <v>136</v>
      </c>
      <c r="P162" s="339" t="s">
        <v>1804</v>
      </c>
      <c r="Q162" s="28"/>
      <c r="R162" s="29"/>
    </row>
    <row r="163" spans="1:18" s="24" customFormat="1" ht="12.75">
      <c r="A163" s="1">
        <v>42808</v>
      </c>
      <c r="B163" t="s">
        <v>156</v>
      </c>
      <c r="C163" t="s">
        <v>1614</v>
      </c>
      <c r="D163" s="334"/>
      <c r="E163" s="333"/>
      <c r="F163" s="333"/>
      <c r="G163" s="353">
        <v>9000.44</v>
      </c>
      <c r="H163" s="335"/>
      <c r="I163" s="2">
        <v>9000.44</v>
      </c>
      <c r="J163" s="336"/>
      <c r="K163" s="337"/>
      <c r="L163" s="337"/>
      <c r="M163" s="338" t="s">
        <v>138</v>
      </c>
      <c r="N163" s="339" t="s">
        <v>1790</v>
      </c>
      <c r="O163" s="339" t="s">
        <v>136</v>
      </c>
      <c r="P163" s="339" t="s">
        <v>1807</v>
      </c>
      <c r="Q163" s="28"/>
      <c r="R163" s="29"/>
    </row>
    <row r="164" spans="1:18" s="24" customFormat="1" ht="12.75">
      <c r="A164" s="1">
        <v>42808</v>
      </c>
      <c r="B164" t="s">
        <v>156</v>
      </c>
      <c r="C164" t="s">
        <v>1527</v>
      </c>
      <c r="D164" s="334"/>
      <c r="E164" s="333"/>
      <c r="F164" s="333"/>
      <c r="G164" s="353">
        <v>9000.44</v>
      </c>
      <c r="H164" s="335" t="s">
        <v>159</v>
      </c>
      <c r="I164" s="2">
        <v>9000.44</v>
      </c>
      <c r="J164" s="336"/>
      <c r="K164" s="337"/>
      <c r="L164" s="337"/>
      <c r="M164" s="338" t="s">
        <v>138</v>
      </c>
      <c r="N164" s="339" t="s">
        <v>1539</v>
      </c>
      <c r="O164" s="339" t="s">
        <v>136</v>
      </c>
      <c r="P164" s="339" t="s">
        <v>1807</v>
      </c>
      <c r="Q164" s="28"/>
      <c r="R164" s="29"/>
    </row>
    <row r="165" spans="1:18" s="24" customFormat="1" ht="12.75">
      <c r="A165" s="1">
        <v>42809</v>
      </c>
      <c r="B165" t="s">
        <v>156</v>
      </c>
      <c r="C165" t="s">
        <v>801</v>
      </c>
      <c r="D165" s="334"/>
      <c r="E165" s="333"/>
      <c r="F165" s="333"/>
      <c r="G165" s="353">
        <v>9000.44</v>
      </c>
      <c r="H165" s="335" t="s">
        <v>227</v>
      </c>
      <c r="I165" s="2">
        <v>9000.44</v>
      </c>
      <c r="J165" s="336"/>
      <c r="K165" s="337"/>
      <c r="L165" s="337"/>
      <c r="M165" s="338" t="s">
        <v>138</v>
      </c>
      <c r="N165" s="339" t="s">
        <v>879</v>
      </c>
      <c r="O165" s="339" t="s">
        <v>136</v>
      </c>
      <c r="P165" s="339" t="s">
        <v>1810</v>
      </c>
      <c r="Q165" s="28"/>
      <c r="R165" s="29"/>
    </row>
    <row r="166" spans="1:18" s="24" customFormat="1" ht="12.75">
      <c r="A166" s="1">
        <v>42809</v>
      </c>
      <c r="B166" t="s">
        <v>156</v>
      </c>
      <c r="C166" t="s">
        <v>935</v>
      </c>
      <c r="D166" s="334"/>
      <c r="E166" s="333"/>
      <c r="F166" s="333"/>
      <c r="G166" s="353">
        <v>9000.44</v>
      </c>
      <c r="H166" s="335" t="s">
        <v>142</v>
      </c>
      <c r="I166" s="2">
        <v>9000.44</v>
      </c>
      <c r="J166" s="336"/>
      <c r="K166" s="337"/>
      <c r="L166" s="337"/>
      <c r="M166" s="338" t="s">
        <v>138</v>
      </c>
      <c r="N166" s="339" t="s">
        <v>997</v>
      </c>
      <c r="O166" s="339" t="s">
        <v>136</v>
      </c>
      <c r="P166" s="339" t="s">
        <v>1810</v>
      </c>
      <c r="Q166" s="28"/>
      <c r="R166" s="29"/>
    </row>
    <row r="167" spans="1:18" s="24" customFormat="1" ht="12.75">
      <c r="A167" s="1">
        <v>42809</v>
      </c>
      <c r="B167" t="s">
        <v>156</v>
      </c>
      <c r="C167" t="s">
        <v>1389</v>
      </c>
      <c r="D167" s="334"/>
      <c r="E167" s="333"/>
      <c r="F167" s="333"/>
      <c r="G167" s="353">
        <v>9000.44</v>
      </c>
      <c r="H167" s="335" t="s">
        <v>217</v>
      </c>
      <c r="I167" s="2">
        <v>9000.44</v>
      </c>
      <c r="J167" s="336"/>
      <c r="K167" s="337"/>
      <c r="L167" s="337"/>
      <c r="M167" s="338" t="s">
        <v>138</v>
      </c>
      <c r="N167" s="339" t="s">
        <v>1444</v>
      </c>
      <c r="O167" s="339" t="s">
        <v>136</v>
      </c>
      <c r="P167" s="339" t="s">
        <v>1810</v>
      </c>
      <c r="Q167" s="28"/>
      <c r="R167" s="29"/>
    </row>
    <row r="168" spans="1:18" s="24" customFormat="1" ht="12.75">
      <c r="A168" s="1">
        <v>42809</v>
      </c>
      <c r="B168" t="s">
        <v>156</v>
      </c>
      <c r="C168" s="488" t="s">
        <v>1245</v>
      </c>
      <c r="D168" s="334"/>
      <c r="E168" s="333"/>
      <c r="F168" s="333"/>
      <c r="G168" s="353">
        <v>9000.44</v>
      </c>
      <c r="H168" s="335" t="s">
        <v>146</v>
      </c>
      <c r="I168" s="2">
        <v>9000.44</v>
      </c>
      <c r="J168" s="336"/>
      <c r="K168" s="337"/>
      <c r="L168" s="337"/>
      <c r="M168" s="338" t="s">
        <v>138</v>
      </c>
      <c r="N168" s="339" t="s">
        <v>1319</v>
      </c>
      <c r="O168" s="339" t="s">
        <v>136</v>
      </c>
      <c r="P168" s="339" t="s">
        <v>1810</v>
      </c>
      <c r="Q168" s="28"/>
      <c r="R168" s="29"/>
    </row>
    <row r="169" spans="1:18" s="24" customFormat="1" ht="12.75">
      <c r="A169" s="1">
        <v>42810</v>
      </c>
      <c r="B169" t="s">
        <v>156</v>
      </c>
      <c r="C169" t="s">
        <v>1389</v>
      </c>
      <c r="D169" s="334"/>
      <c r="E169" s="333"/>
      <c r="F169" s="333"/>
      <c r="G169" s="353">
        <v>9000.44</v>
      </c>
      <c r="H169" s="335" t="s">
        <v>217</v>
      </c>
      <c r="I169" s="2">
        <v>9000.44</v>
      </c>
      <c r="J169" s="336"/>
      <c r="K169" s="337"/>
      <c r="L169" s="337"/>
      <c r="M169" s="338" t="s">
        <v>138</v>
      </c>
      <c r="N169" s="339" t="s">
        <v>1444</v>
      </c>
      <c r="O169" s="339" t="s">
        <v>136</v>
      </c>
      <c r="P169" s="339" t="s">
        <v>1812</v>
      </c>
      <c r="Q169" s="28"/>
      <c r="R169" s="29"/>
    </row>
    <row r="170" spans="1:18" s="24" customFormat="1" ht="12.75">
      <c r="A170" s="1">
        <v>42810</v>
      </c>
      <c r="B170" t="s">
        <v>156</v>
      </c>
      <c r="C170" s="488" t="s">
        <v>1244</v>
      </c>
      <c r="D170" s="334"/>
      <c r="E170" s="333"/>
      <c r="F170" s="333"/>
      <c r="G170" s="353">
        <v>9000.44</v>
      </c>
      <c r="H170" s="335"/>
      <c r="I170" s="2">
        <v>9000.44</v>
      </c>
      <c r="J170" s="336"/>
      <c r="K170" s="337"/>
      <c r="L170" s="337"/>
      <c r="M170" s="338" t="s">
        <v>138</v>
      </c>
      <c r="N170" s="339" t="s">
        <v>1318</v>
      </c>
      <c r="O170" s="339" t="s">
        <v>136</v>
      </c>
      <c r="P170" s="339" t="s">
        <v>1812</v>
      </c>
      <c r="Q170" s="28"/>
      <c r="R170" s="29"/>
    </row>
    <row r="171" spans="1:18" s="24" customFormat="1" ht="12.75">
      <c r="A171" s="1">
        <v>42810</v>
      </c>
      <c r="B171" t="s">
        <v>156</v>
      </c>
      <c r="C171" s="488" t="s">
        <v>1232</v>
      </c>
      <c r="D171" s="334"/>
      <c r="E171" s="333"/>
      <c r="F171" s="333"/>
      <c r="G171" s="353">
        <v>9000.44</v>
      </c>
      <c r="H171" s="335"/>
      <c r="I171" s="2">
        <v>9000.44</v>
      </c>
      <c r="J171" s="336"/>
      <c r="K171" s="337"/>
      <c r="L171" s="337"/>
      <c r="M171" s="338" t="s">
        <v>138</v>
      </c>
      <c r="N171" s="339" t="s">
        <v>1308</v>
      </c>
      <c r="O171" s="339" t="s">
        <v>136</v>
      </c>
      <c r="P171" s="339" t="s">
        <v>1812</v>
      </c>
      <c r="Q171" s="28"/>
      <c r="R171" s="29"/>
    </row>
    <row r="172" spans="1:18" s="24" customFormat="1" ht="12.75">
      <c r="A172" s="1">
        <v>42810</v>
      </c>
      <c r="B172" t="s">
        <v>156</v>
      </c>
      <c r="C172" s="488" t="s">
        <v>1237</v>
      </c>
      <c r="D172" s="334"/>
      <c r="E172" s="333"/>
      <c r="F172" s="333"/>
      <c r="G172" s="353">
        <v>9000.44</v>
      </c>
      <c r="H172" s="335"/>
      <c r="I172" s="2">
        <v>9000.44</v>
      </c>
      <c r="J172" s="336"/>
      <c r="K172" s="337"/>
      <c r="L172" s="337"/>
      <c r="M172" s="338" t="s">
        <v>138</v>
      </c>
      <c r="N172" s="339" t="s">
        <v>1312</v>
      </c>
      <c r="O172" s="339" t="s">
        <v>136</v>
      </c>
      <c r="P172" s="339" t="s">
        <v>1812</v>
      </c>
      <c r="Q172" s="28"/>
      <c r="R172" s="29"/>
    </row>
    <row r="173" spans="1:18" s="24" customFormat="1" ht="12.75">
      <c r="A173" s="1">
        <v>42810</v>
      </c>
      <c r="B173" t="s">
        <v>156</v>
      </c>
      <c r="C173" s="488" t="s">
        <v>1082</v>
      </c>
      <c r="D173" s="334"/>
      <c r="E173" s="333"/>
      <c r="F173" s="333"/>
      <c r="G173" s="353">
        <v>9000.44</v>
      </c>
      <c r="H173" s="335"/>
      <c r="I173" s="2">
        <v>9000.44</v>
      </c>
      <c r="J173" s="336"/>
      <c r="K173" s="337"/>
      <c r="L173" s="337"/>
      <c r="M173" s="338" t="s">
        <v>138</v>
      </c>
      <c r="N173" s="339" t="s">
        <v>1174</v>
      </c>
      <c r="O173" s="339" t="s">
        <v>136</v>
      </c>
      <c r="P173" s="339" t="s">
        <v>1812</v>
      </c>
      <c r="Q173" s="28"/>
      <c r="R173" s="29"/>
    </row>
    <row r="174" spans="1:18" s="24" customFormat="1" ht="12.75">
      <c r="A174" s="1">
        <v>42810</v>
      </c>
      <c r="B174" t="s">
        <v>156</v>
      </c>
      <c r="C174" s="488" t="s">
        <v>1098</v>
      </c>
      <c r="D174" s="334"/>
      <c r="E174" s="333"/>
      <c r="F174" s="333"/>
      <c r="G174" s="353">
        <v>9000.44</v>
      </c>
      <c r="H174" s="335"/>
      <c r="I174" s="2">
        <v>9000.44</v>
      </c>
      <c r="J174" s="336"/>
      <c r="K174" s="337"/>
      <c r="L174" s="337"/>
      <c r="M174" s="338" t="s">
        <v>138</v>
      </c>
      <c r="N174" s="339" t="s">
        <v>1153</v>
      </c>
      <c r="O174" s="339" t="s">
        <v>136</v>
      </c>
      <c r="P174" s="339" t="s">
        <v>1812</v>
      </c>
      <c r="Q174" s="28"/>
      <c r="R174" s="29"/>
    </row>
    <row r="175" spans="1:18" s="24" customFormat="1" ht="12.75">
      <c r="A175" s="1">
        <v>42810</v>
      </c>
      <c r="B175" t="s">
        <v>156</v>
      </c>
      <c r="C175" s="488" t="s">
        <v>1274</v>
      </c>
      <c r="D175" s="334"/>
      <c r="E175" s="333"/>
      <c r="F175" s="333"/>
      <c r="G175" s="353">
        <v>9000.44</v>
      </c>
      <c r="H175" s="335"/>
      <c r="I175" s="2">
        <v>9000.44</v>
      </c>
      <c r="J175" s="336"/>
      <c r="K175" s="337"/>
      <c r="L175" s="337"/>
      <c r="M175" s="338" t="s">
        <v>138</v>
      </c>
      <c r="N175" s="339" t="s">
        <v>1340</v>
      </c>
      <c r="O175" s="339" t="s">
        <v>136</v>
      </c>
      <c r="P175" s="339" t="s">
        <v>1812</v>
      </c>
      <c r="Q175" s="28"/>
      <c r="R175" s="29"/>
    </row>
    <row r="176" spans="1:18" s="24" customFormat="1" ht="12.75">
      <c r="A176" s="1">
        <v>42811</v>
      </c>
      <c r="B176" t="s">
        <v>156</v>
      </c>
      <c r="C176" s="488" t="s">
        <v>1640</v>
      </c>
      <c r="D176" s="334"/>
      <c r="E176" s="333"/>
      <c r="F176" s="333"/>
      <c r="G176" s="353">
        <v>9000.44</v>
      </c>
      <c r="H176" s="335"/>
      <c r="I176" s="2">
        <v>9000.44</v>
      </c>
      <c r="J176" s="336"/>
      <c r="K176" s="337"/>
      <c r="L176" s="337"/>
      <c r="M176" s="338" t="s">
        <v>138</v>
      </c>
      <c r="N176" s="339" t="s">
        <v>1756</v>
      </c>
      <c r="O176" s="339" t="s">
        <v>136</v>
      </c>
      <c r="P176" s="339" t="s">
        <v>1815</v>
      </c>
      <c r="Q176" s="28"/>
      <c r="R176" s="29"/>
    </row>
    <row r="177" spans="1:18" s="24" customFormat="1" ht="12.75">
      <c r="A177" s="1">
        <v>42811</v>
      </c>
      <c r="B177" t="s">
        <v>156</v>
      </c>
      <c r="C177" s="488" t="s">
        <v>1668</v>
      </c>
      <c r="D177" s="334"/>
      <c r="E177" s="333"/>
      <c r="F177" s="333"/>
      <c r="G177" s="353">
        <v>9000.44</v>
      </c>
      <c r="H177" s="335"/>
      <c r="I177" s="2">
        <v>9000.44</v>
      </c>
      <c r="J177" s="336"/>
      <c r="K177" s="337"/>
      <c r="L177" s="337"/>
      <c r="M177" s="338" t="s">
        <v>138</v>
      </c>
      <c r="N177" s="339" t="s">
        <v>1791</v>
      </c>
      <c r="O177" s="339" t="s">
        <v>136</v>
      </c>
      <c r="P177" s="339" t="s">
        <v>1815</v>
      </c>
      <c r="Q177" s="28"/>
      <c r="R177" s="29"/>
    </row>
    <row r="178" spans="1:18" s="24" customFormat="1" ht="12.75">
      <c r="A178" s="1">
        <v>42811</v>
      </c>
      <c r="B178" t="s">
        <v>156</v>
      </c>
      <c r="C178" s="488" t="s">
        <v>59</v>
      </c>
      <c r="D178" s="334"/>
      <c r="E178" s="333"/>
      <c r="F178" s="333"/>
      <c r="G178" s="353">
        <v>9000.44</v>
      </c>
      <c r="H178" s="335" t="s">
        <v>133</v>
      </c>
      <c r="I178" s="2">
        <v>9000.44</v>
      </c>
      <c r="J178" s="336"/>
      <c r="K178" s="337"/>
      <c r="L178" s="337"/>
      <c r="M178" s="338" t="s">
        <v>138</v>
      </c>
      <c r="N178" s="339" t="s">
        <v>273</v>
      </c>
      <c r="O178" s="339" t="s">
        <v>136</v>
      </c>
      <c r="P178" s="339" t="s">
        <v>1815</v>
      </c>
      <c r="Q178" s="28"/>
      <c r="R178" s="29"/>
    </row>
    <row r="179" spans="1:18" s="24" customFormat="1" ht="12.75">
      <c r="A179" s="1">
        <v>42811</v>
      </c>
      <c r="B179" t="s">
        <v>156</v>
      </c>
      <c r="C179" s="488" t="s">
        <v>1240</v>
      </c>
      <c r="D179" s="334"/>
      <c r="E179" s="333"/>
      <c r="F179" s="333"/>
      <c r="G179" s="353">
        <v>9000.44</v>
      </c>
      <c r="H179" s="335" t="s">
        <v>222</v>
      </c>
      <c r="I179" s="2">
        <v>9000.44</v>
      </c>
      <c r="J179" s="336"/>
      <c r="K179" s="337"/>
      <c r="L179" s="337"/>
      <c r="M179" s="338" t="s">
        <v>138</v>
      </c>
      <c r="N179" s="339" t="s">
        <v>1314</v>
      </c>
      <c r="O179" s="339" t="s">
        <v>136</v>
      </c>
      <c r="P179" s="339" t="s">
        <v>1815</v>
      </c>
      <c r="Q179" s="28"/>
      <c r="R179" s="29"/>
    </row>
    <row r="180" spans="1:18" s="24" customFormat="1" ht="12.75">
      <c r="A180" s="1">
        <v>42811</v>
      </c>
      <c r="B180" t="s">
        <v>156</v>
      </c>
      <c r="C180" s="488" t="s">
        <v>1276</v>
      </c>
      <c r="D180" s="334"/>
      <c r="E180" s="333"/>
      <c r="F180" s="333"/>
      <c r="G180" s="353">
        <v>9000.44</v>
      </c>
      <c r="H180" s="335"/>
      <c r="I180" s="2">
        <v>9000.44</v>
      </c>
      <c r="J180" s="336"/>
      <c r="K180" s="337"/>
      <c r="L180" s="337"/>
      <c r="M180" s="338" t="s">
        <v>138</v>
      </c>
      <c r="N180" s="339" t="s">
        <v>1342</v>
      </c>
      <c r="O180" s="339" t="s">
        <v>136</v>
      </c>
      <c r="P180" s="339" t="s">
        <v>1815</v>
      </c>
      <c r="Q180" s="28"/>
      <c r="R180" s="29"/>
    </row>
    <row r="181" spans="1:18" s="24" customFormat="1" ht="12.75">
      <c r="A181" s="1">
        <v>42811</v>
      </c>
      <c r="B181" t="s">
        <v>156</v>
      </c>
      <c r="C181" s="488" t="s">
        <v>1249</v>
      </c>
      <c r="D181" s="334"/>
      <c r="E181" s="333"/>
      <c r="F181" s="333"/>
      <c r="G181" s="353">
        <v>9000.44</v>
      </c>
      <c r="H181" s="335" t="s">
        <v>221</v>
      </c>
      <c r="I181" s="2">
        <v>9000.44</v>
      </c>
      <c r="J181" s="336"/>
      <c r="K181" s="337"/>
      <c r="L181" s="337"/>
      <c r="M181" s="338" t="s">
        <v>138</v>
      </c>
      <c r="N181" s="339" t="s">
        <v>1322</v>
      </c>
      <c r="O181" s="339" t="s">
        <v>136</v>
      </c>
      <c r="P181" s="339" t="s">
        <v>1815</v>
      </c>
      <c r="Q181" s="28"/>
      <c r="R181" s="29"/>
    </row>
    <row r="182" spans="1:18" s="24" customFormat="1" ht="12.75">
      <c r="A182" s="1">
        <v>42811</v>
      </c>
      <c r="B182" t="s">
        <v>156</v>
      </c>
      <c r="C182" s="488" t="s">
        <v>1588</v>
      </c>
      <c r="D182" s="334"/>
      <c r="E182" s="333"/>
      <c r="F182" s="333"/>
      <c r="G182" s="353">
        <v>9000.44</v>
      </c>
      <c r="H182" s="335"/>
      <c r="I182" s="2">
        <v>9000.44</v>
      </c>
      <c r="J182" s="336"/>
      <c r="K182" s="337"/>
      <c r="L182" s="337"/>
      <c r="M182" s="338" t="s">
        <v>138</v>
      </c>
      <c r="N182" s="339" t="s">
        <v>1709</v>
      </c>
      <c r="O182" s="339" t="s">
        <v>136</v>
      </c>
      <c r="P182" s="339" t="s">
        <v>1815</v>
      </c>
      <c r="Q182" s="28"/>
      <c r="R182" s="29"/>
    </row>
    <row r="183" spans="1:18" s="24" customFormat="1" ht="12.75">
      <c r="A183" s="1">
        <v>42811</v>
      </c>
      <c r="B183" t="s">
        <v>156</v>
      </c>
      <c r="C183" s="488" t="s">
        <v>1417</v>
      </c>
      <c r="D183" s="334"/>
      <c r="E183" s="333"/>
      <c r="F183" s="333"/>
      <c r="G183" s="353">
        <v>9000.44</v>
      </c>
      <c r="H183" s="335"/>
      <c r="I183" s="2">
        <v>9000.44</v>
      </c>
      <c r="J183" s="336"/>
      <c r="K183" s="337"/>
      <c r="L183" s="337"/>
      <c r="M183" s="338" t="s">
        <v>138</v>
      </c>
      <c r="N183" s="339" t="s">
        <v>1469</v>
      </c>
      <c r="O183" s="339" t="s">
        <v>136</v>
      </c>
      <c r="P183" s="339" t="s">
        <v>1815</v>
      </c>
      <c r="Q183" s="28"/>
      <c r="R183" s="29"/>
    </row>
    <row r="184" spans="1:18" s="24" customFormat="1" ht="12.75">
      <c r="A184" s="1">
        <v>42809</v>
      </c>
      <c r="B184" t="s">
        <v>156</v>
      </c>
      <c r="C184" t="s">
        <v>1564</v>
      </c>
      <c r="D184" s="334"/>
      <c r="E184" s="333"/>
      <c r="F184" s="333"/>
      <c r="G184" s="353">
        <v>11699.76</v>
      </c>
      <c r="H184" s="335" t="s">
        <v>226</v>
      </c>
      <c r="I184" s="2">
        <v>11699.76</v>
      </c>
      <c r="J184" s="336"/>
      <c r="K184" s="337"/>
      <c r="L184" s="337"/>
      <c r="M184" s="338" t="s">
        <v>138</v>
      </c>
      <c r="N184" s="339" t="s">
        <v>1685</v>
      </c>
      <c r="O184" s="339" t="s">
        <v>134</v>
      </c>
      <c r="P184" s="339" t="s">
        <v>1810</v>
      </c>
      <c r="Q184" s="28"/>
      <c r="R184" s="29"/>
    </row>
    <row r="185" spans="1:18" s="24" customFormat="1" ht="12.75">
      <c r="A185" s="1">
        <v>42810</v>
      </c>
      <c r="B185" t="s">
        <v>156</v>
      </c>
      <c r="C185" s="488" t="s">
        <v>1661</v>
      </c>
      <c r="D185" s="334"/>
      <c r="E185" s="333"/>
      <c r="F185" s="333"/>
      <c r="G185" s="353">
        <v>11699.76</v>
      </c>
      <c r="H185" s="335"/>
      <c r="I185" s="2">
        <v>11699.76</v>
      </c>
      <c r="J185" s="336"/>
      <c r="K185" s="337"/>
      <c r="L185" s="337"/>
      <c r="M185" s="338" t="s">
        <v>138</v>
      </c>
      <c r="N185" s="339" t="s">
        <v>1792</v>
      </c>
      <c r="O185" s="339" t="s">
        <v>134</v>
      </c>
      <c r="P185" s="339" t="s">
        <v>1812</v>
      </c>
      <c r="Q185" s="28"/>
      <c r="R185" s="29"/>
    </row>
    <row r="186" spans="1:18" s="24" customFormat="1" ht="12.75">
      <c r="A186" s="1">
        <v>42810</v>
      </c>
      <c r="B186" t="s">
        <v>156</v>
      </c>
      <c r="C186" s="488" t="s">
        <v>1662</v>
      </c>
      <c r="D186" s="334"/>
      <c r="E186" s="333"/>
      <c r="F186" s="333"/>
      <c r="G186" s="353">
        <v>12570.92</v>
      </c>
      <c r="H186" s="335"/>
      <c r="I186" s="2">
        <v>12570.92</v>
      </c>
      <c r="J186" s="336"/>
      <c r="K186" s="337"/>
      <c r="L186" s="337"/>
      <c r="M186" s="338" t="s">
        <v>138</v>
      </c>
      <c r="N186" s="339" t="s">
        <v>1793</v>
      </c>
      <c r="O186" s="339" t="s">
        <v>844</v>
      </c>
      <c r="P186" s="339" t="s">
        <v>1812</v>
      </c>
      <c r="Q186" s="28"/>
      <c r="R186" s="29"/>
    </row>
    <row r="187" spans="1:18" s="24" customFormat="1" ht="12.75">
      <c r="A187" s="1">
        <v>42808</v>
      </c>
      <c r="B187" t="s">
        <v>156</v>
      </c>
      <c r="C187" t="s">
        <v>1633</v>
      </c>
      <c r="D187" s="334"/>
      <c r="E187" s="333"/>
      <c r="F187" s="333"/>
      <c r="G187" s="353">
        <v>12640.52</v>
      </c>
      <c r="H187" s="335"/>
      <c r="I187" s="2">
        <v>12640.52</v>
      </c>
      <c r="J187" s="336"/>
      <c r="K187" s="337"/>
      <c r="L187" s="337"/>
      <c r="M187" s="338" t="s">
        <v>138</v>
      </c>
      <c r="N187" s="339" t="s">
        <v>1794</v>
      </c>
      <c r="O187" s="339" t="s">
        <v>383</v>
      </c>
      <c r="P187" s="339" t="s">
        <v>1807</v>
      </c>
      <c r="Q187" s="28"/>
      <c r="R187" s="29"/>
    </row>
    <row r="188" spans="1:18" s="24" customFormat="1" ht="12.75">
      <c r="A188" s="1">
        <v>42810</v>
      </c>
      <c r="B188" t="s">
        <v>156</v>
      </c>
      <c r="C188" t="s">
        <v>972</v>
      </c>
      <c r="D188" s="334"/>
      <c r="E188" s="333"/>
      <c r="F188" s="333"/>
      <c r="G188" s="353">
        <v>12640.52</v>
      </c>
      <c r="H188" s="335" t="s">
        <v>219</v>
      </c>
      <c r="I188" s="2">
        <v>12640.52</v>
      </c>
      <c r="J188" s="336"/>
      <c r="K188" s="337"/>
      <c r="L188" s="337"/>
      <c r="M188" s="338" t="s">
        <v>138</v>
      </c>
      <c r="N188" s="339" t="s">
        <v>1033</v>
      </c>
      <c r="O188" s="339" t="s">
        <v>383</v>
      </c>
      <c r="P188" s="339" t="s">
        <v>1812</v>
      </c>
      <c r="Q188" s="28"/>
      <c r="R188" s="29"/>
    </row>
    <row r="189" spans="1:18" s="24" customFormat="1" ht="12.75">
      <c r="A189" s="1">
        <v>42811</v>
      </c>
      <c r="B189" t="s">
        <v>156</v>
      </c>
      <c r="C189" s="488" t="s">
        <v>1670</v>
      </c>
      <c r="D189" s="334"/>
      <c r="E189" s="333"/>
      <c r="F189" s="333"/>
      <c r="G189" s="353">
        <v>12640.52</v>
      </c>
      <c r="H189" s="335"/>
      <c r="I189" s="2">
        <v>12640.52</v>
      </c>
      <c r="J189" s="336"/>
      <c r="K189" s="337"/>
      <c r="L189" s="337"/>
      <c r="M189" s="338" t="s">
        <v>138</v>
      </c>
      <c r="N189" s="339" t="s">
        <v>1795</v>
      </c>
      <c r="O189" s="339" t="s">
        <v>383</v>
      </c>
      <c r="P189" s="339" t="s">
        <v>1815</v>
      </c>
      <c r="Q189" s="28"/>
      <c r="R189" s="29"/>
    </row>
    <row r="190" spans="1:18" s="24" customFormat="1" ht="12.75">
      <c r="A190" s="1">
        <v>42809</v>
      </c>
      <c r="B190" t="s">
        <v>156</v>
      </c>
      <c r="C190" s="487" t="s">
        <v>1653</v>
      </c>
      <c r="D190" s="334"/>
      <c r="E190" s="333"/>
      <c r="F190" s="333"/>
      <c r="G190" s="353">
        <v>13351.18</v>
      </c>
      <c r="H190" s="335"/>
      <c r="I190" s="2">
        <v>13351.18</v>
      </c>
      <c r="J190" s="336"/>
      <c r="K190" s="337"/>
      <c r="L190" s="337"/>
      <c r="M190" s="338" t="s">
        <v>138</v>
      </c>
      <c r="N190" s="339" t="s">
        <v>1796</v>
      </c>
      <c r="O190" s="339" t="s">
        <v>134</v>
      </c>
      <c r="P190" s="339" t="s">
        <v>1809</v>
      </c>
      <c r="Q190" s="28"/>
      <c r="R190" s="29"/>
    </row>
    <row r="191" spans="1:18" s="24" customFormat="1" ht="12.75">
      <c r="A191" s="1">
        <v>42805</v>
      </c>
      <c r="B191" t="s">
        <v>156</v>
      </c>
      <c r="C191" s="430" t="s">
        <v>1222</v>
      </c>
      <c r="D191" s="334"/>
      <c r="E191" s="333"/>
      <c r="F191" s="333"/>
      <c r="G191" s="353">
        <v>14046.44</v>
      </c>
      <c r="H191" s="335" t="s">
        <v>137</v>
      </c>
      <c r="I191" s="2">
        <v>14046.44</v>
      </c>
      <c r="J191" s="336"/>
      <c r="K191" s="337"/>
      <c r="L191" s="337"/>
      <c r="M191" s="338" t="s">
        <v>138</v>
      </c>
      <c r="N191" s="339" t="s">
        <v>1353</v>
      </c>
      <c r="O191" s="339" t="s">
        <v>383</v>
      </c>
      <c r="P191" s="339" t="s">
        <v>1804</v>
      </c>
      <c r="Q191" s="28"/>
      <c r="R191" s="29"/>
    </row>
    <row r="192" spans="1:18" s="24" customFormat="1" ht="12.75">
      <c r="A192" s="1">
        <v>42809</v>
      </c>
      <c r="B192" t="s">
        <v>156</v>
      </c>
      <c r="C192" s="488" t="s">
        <v>1651</v>
      </c>
      <c r="D192" s="334"/>
      <c r="E192" s="333"/>
      <c r="F192" s="333"/>
      <c r="G192" s="353">
        <v>15984.8</v>
      </c>
      <c r="H192" s="335"/>
      <c r="I192" s="2">
        <v>15984.8</v>
      </c>
      <c r="J192" s="336"/>
      <c r="K192" s="337"/>
      <c r="L192" s="337"/>
      <c r="M192" s="338" t="s">
        <v>138</v>
      </c>
      <c r="N192" s="339" t="s">
        <v>1797</v>
      </c>
      <c r="O192" s="339" t="s">
        <v>457</v>
      </c>
      <c r="P192" s="339" t="s">
        <v>1810</v>
      </c>
      <c r="Q192" s="28"/>
      <c r="R192" s="29"/>
    </row>
    <row r="193" spans="1:18" s="24" customFormat="1" ht="12.75">
      <c r="A193" s="1">
        <v>42808</v>
      </c>
      <c r="B193" t="s">
        <v>156</v>
      </c>
      <c r="C193" t="s">
        <v>424</v>
      </c>
      <c r="D193" s="334"/>
      <c r="E193" s="333"/>
      <c r="F193" s="333"/>
      <c r="G193" s="353">
        <v>17024.16</v>
      </c>
      <c r="H193" s="335" t="s">
        <v>144</v>
      </c>
      <c r="I193" s="2">
        <v>17024.16</v>
      </c>
      <c r="J193" s="336"/>
      <c r="K193" s="337"/>
      <c r="L193" s="337"/>
      <c r="M193" s="338" t="s">
        <v>138</v>
      </c>
      <c r="N193" s="339" t="s">
        <v>464</v>
      </c>
      <c r="O193" s="339" t="s">
        <v>136</v>
      </c>
      <c r="P193" s="339" t="s">
        <v>1807</v>
      </c>
      <c r="Q193" s="28"/>
      <c r="R193" s="29"/>
    </row>
    <row r="194" spans="1:18" s="24" customFormat="1" ht="12.75">
      <c r="A194" s="1">
        <v>42809</v>
      </c>
      <c r="B194" t="s">
        <v>156</v>
      </c>
      <c r="C194" s="487" t="s">
        <v>80</v>
      </c>
      <c r="D194" s="334"/>
      <c r="E194" s="333"/>
      <c r="F194" s="333"/>
      <c r="G194" s="353">
        <v>18455.939999999999</v>
      </c>
      <c r="H194" s="335"/>
      <c r="I194" s="2">
        <v>18455.939999999999</v>
      </c>
      <c r="J194" s="336"/>
      <c r="K194" s="337"/>
      <c r="L194" s="337"/>
      <c r="M194" s="338" t="s">
        <v>138</v>
      </c>
      <c r="N194" s="339" t="s">
        <v>293</v>
      </c>
      <c r="O194" s="339" t="s">
        <v>136</v>
      </c>
      <c r="P194" s="339" t="s">
        <v>1809</v>
      </c>
      <c r="Q194" s="28"/>
      <c r="R194" s="29"/>
    </row>
    <row r="195" spans="1:18" s="24" customFormat="1" ht="12.75">
      <c r="A195" s="1">
        <v>42808</v>
      </c>
      <c r="B195" t="s">
        <v>156</v>
      </c>
      <c r="C195" s="488" t="s">
        <v>1621</v>
      </c>
      <c r="D195" s="334"/>
      <c r="E195" s="333"/>
      <c r="F195" s="333"/>
      <c r="G195" s="353">
        <v>20454.28</v>
      </c>
      <c r="H195" s="335"/>
      <c r="I195" s="2">
        <v>20454.28</v>
      </c>
      <c r="J195" s="336"/>
      <c r="K195" s="337"/>
      <c r="L195" s="337"/>
      <c r="M195" s="338" t="s">
        <v>138</v>
      </c>
      <c r="N195" s="339" t="s">
        <v>1798</v>
      </c>
      <c r="O195" s="339" t="s">
        <v>298</v>
      </c>
      <c r="P195" s="339" t="s">
        <v>1807</v>
      </c>
      <c r="Q195" s="28"/>
      <c r="R195" s="29"/>
    </row>
    <row r="196" spans="1:18" s="24" customFormat="1" ht="12.75">
      <c r="A196" s="1">
        <v>42809</v>
      </c>
      <c r="B196" t="s">
        <v>156</v>
      </c>
      <c r="C196" s="488" t="s">
        <v>1563</v>
      </c>
      <c r="D196" s="334"/>
      <c r="E196" s="333"/>
      <c r="F196" s="333"/>
      <c r="G196" s="353">
        <v>20454.28</v>
      </c>
      <c r="H196" s="335" t="s">
        <v>225</v>
      </c>
      <c r="I196" s="2">
        <v>20454.28</v>
      </c>
      <c r="J196" s="336"/>
      <c r="K196" s="337"/>
      <c r="L196" s="337"/>
      <c r="M196" s="338" t="s">
        <v>138</v>
      </c>
      <c r="N196" s="339" t="s">
        <v>1684</v>
      </c>
      <c r="O196" s="339" t="s">
        <v>298</v>
      </c>
      <c r="P196" s="339" t="s">
        <v>1810</v>
      </c>
      <c r="Q196" s="28"/>
      <c r="R196" s="29"/>
    </row>
    <row r="197" spans="1:18" s="24" customFormat="1" ht="12.75">
      <c r="A197" s="1">
        <v>42809</v>
      </c>
      <c r="B197" t="s">
        <v>156</v>
      </c>
      <c r="C197" s="488" t="s">
        <v>1250</v>
      </c>
      <c r="D197" s="334"/>
      <c r="E197" s="333"/>
      <c r="F197" s="333"/>
      <c r="G197" s="353">
        <v>20454.28</v>
      </c>
      <c r="H197" s="335"/>
      <c r="I197" s="2">
        <v>20454.28</v>
      </c>
      <c r="J197" s="336"/>
      <c r="K197" s="337"/>
      <c r="L197" s="337"/>
      <c r="M197" s="338" t="s">
        <v>138</v>
      </c>
      <c r="N197" s="339" t="s">
        <v>1323</v>
      </c>
      <c r="O197" s="339" t="s">
        <v>298</v>
      </c>
      <c r="P197" s="339" t="s">
        <v>1810</v>
      </c>
      <c r="Q197" s="28"/>
      <c r="R197" s="29"/>
    </row>
    <row r="198" spans="1:18" s="24" customFormat="1" ht="12.75">
      <c r="A198" s="1">
        <v>42810</v>
      </c>
      <c r="B198" t="s">
        <v>156</v>
      </c>
      <c r="C198" t="s">
        <v>1563</v>
      </c>
      <c r="D198" s="334"/>
      <c r="E198" s="333"/>
      <c r="F198" s="333"/>
      <c r="G198" s="353">
        <v>20454.28</v>
      </c>
      <c r="H198" s="335" t="s">
        <v>225</v>
      </c>
      <c r="I198" s="2">
        <v>20454.28</v>
      </c>
      <c r="J198" s="336"/>
      <c r="K198" s="337"/>
      <c r="L198" s="337"/>
      <c r="M198" s="338" t="s">
        <v>138</v>
      </c>
      <c r="N198" s="339" t="s">
        <v>1684</v>
      </c>
      <c r="O198" s="339" t="s">
        <v>298</v>
      </c>
      <c r="P198" s="339" t="s">
        <v>1812</v>
      </c>
      <c r="Q198" s="28"/>
      <c r="R198" s="29"/>
    </row>
    <row r="199" spans="1:18" s="24" customFormat="1" ht="12.75">
      <c r="A199" s="1">
        <v>42811</v>
      </c>
      <c r="B199" t="s">
        <v>156</v>
      </c>
      <c r="C199" s="488" t="s">
        <v>1663</v>
      </c>
      <c r="D199" s="334"/>
      <c r="E199" s="333"/>
      <c r="F199" s="333"/>
      <c r="G199" s="353">
        <v>21671.119999999999</v>
      </c>
      <c r="H199" s="335"/>
      <c r="I199" s="2">
        <v>21671.119999999999</v>
      </c>
      <c r="J199" s="336"/>
      <c r="K199" s="337"/>
      <c r="L199" s="337"/>
      <c r="M199" s="338" t="s">
        <v>138</v>
      </c>
      <c r="N199" s="339" t="s">
        <v>1799</v>
      </c>
      <c r="O199" s="339" t="s">
        <v>383</v>
      </c>
      <c r="P199" s="339" t="s">
        <v>1815</v>
      </c>
      <c r="Q199" s="28"/>
      <c r="R199" s="29"/>
    </row>
    <row r="200" spans="1:18" s="24" customFormat="1" ht="12.75">
      <c r="A200" s="1">
        <v>42809</v>
      </c>
      <c r="B200" t="s">
        <v>156</v>
      </c>
      <c r="C200" s="487" t="s">
        <v>1643</v>
      </c>
      <c r="D200" s="334"/>
      <c r="E200" s="333"/>
      <c r="F200" s="333"/>
      <c r="G200" s="353">
        <v>28705.68</v>
      </c>
      <c r="H200" s="335"/>
      <c r="I200" s="2">
        <v>28705.68</v>
      </c>
      <c r="J200" s="336"/>
      <c r="K200" s="337"/>
      <c r="L200" s="337"/>
      <c r="M200" s="338" t="s">
        <v>138</v>
      </c>
      <c r="N200" s="339" t="s">
        <v>1785</v>
      </c>
      <c r="O200" s="339" t="s">
        <v>383</v>
      </c>
      <c r="P200" s="339" t="s">
        <v>1809</v>
      </c>
      <c r="Q200" s="28"/>
      <c r="R200" s="29"/>
    </row>
    <row r="201" spans="1:18" s="24" customFormat="1" ht="12.75">
      <c r="A201" s="1">
        <v>42809</v>
      </c>
      <c r="B201" t="s">
        <v>156</v>
      </c>
      <c r="C201" s="488" t="s">
        <v>1076</v>
      </c>
      <c r="D201" s="334"/>
      <c r="E201" s="333"/>
      <c r="F201" s="333"/>
      <c r="G201" s="353">
        <v>30085.759999999998</v>
      </c>
      <c r="H201" s="335"/>
      <c r="I201" s="2">
        <v>30085.759999999998</v>
      </c>
      <c r="J201" s="336"/>
      <c r="K201" s="337"/>
      <c r="L201" s="337"/>
      <c r="M201" s="338" t="s">
        <v>138</v>
      </c>
      <c r="N201" s="339" t="s">
        <v>1135</v>
      </c>
      <c r="O201" s="339" t="s">
        <v>1136</v>
      </c>
      <c r="P201" s="339" t="s">
        <v>1809</v>
      </c>
      <c r="Q201" s="28"/>
      <c r="R201" s="29"/>
    </row>
    <row r="202" spans="1:18" s="24" customFormat="1" ht="12.75">
      <c r="A202" s="1">
        <v>42811</v>
      </c>
      <c r="B202" t="s">
        <v>156</v>
      </c>
      <c r="C202" s="430" t="s">
        <v>1666</v>
      </c>
      <c r="D202" s="334"/>
      <c r="E202" s="333"/>
      <c r="F202" s="333"/>
      <c r="G202" s="353">
        <v>35999.440000000002</v>
      </c>
      <c r="H202" s="335"/>
      <c r="I202" s="2">
        <v>35999.440000000002</v>
      </c>
      <c r="J202" s="336"/>
      <c r="K202" s="337"/>
      <c r="L202" s="337"/>
      <c r="M202" s="338" t="s">
        <v>138</v>
      </c>
      <c r="N202" s="339" t="s">
        <v>1800</v>
      </c>
      <c r="O202" s="339" t="s">
        <v>390</v>
      </c>
      <c r="P202" s="339" t="s">
        <v>1814</v>
      </c>
      <c r="Q202" s="28"/>
      <c r="R202" s="29"/>
    </row>
    <row r="203" spans="1:18" s="24" customFormat="1" ht="12.75">
      <c r="A203" s="1">
        <v>42809</v>
      </c>
      <c r="B203" t="s">
        <v>156</v>
      </c>
      <c r="C203" s="488" t="s">
        <v>1206</v>
      </c>
      <c r="D203" s="334"/>
      <c r="E203" s="333"/>
      <c r="F203" s="333"/>
      <c r="G203" s="353">
        <v>40660.32</v>
      </c>
      <c r="H203" s="335"/>
      <c r="I203" s="2">
        <v>40660.32</v>
      </c>
      <c r="J203" s="336"/>
      <c r="K203" s="337"/>
      <c r="L203" s="337"/>
      <c r="M203" s="338" t="s">
        <v>138</v>
      </c>
      <c r="N203" s="339" t="s">
        <v>1383</v>
      </c>
      <c r="O203" s="339" t="s">
        <v>243</v>
      </c>
      <c r="P203" s="339" t="s">
        <v>1809</v>
      </c>
      <c r="Q203" s="28"/>
      <c r="R203" s="29"/>
    </row>
    <row r="204" spans="1:18" s="24" customFormat="1" ht="13.5" thickBot="1">
      <c r="A204" s="499"/>
      <c r="B204" s="431"/>
      <c r="C204" s="431"/>
      <c r="D204" s="334"/>
      <c r="E204" s="333"/>
      <c r="F204" s="333"/>
      <c r="G204" s="399"/>
      <c r="H204" s="335"/>
      <c r="I204" s="399"/>
      <c r="J204" s="336"/>
      <c r="K204" s="337"/>
      <c r="L204" s="337"/>
      <c r="M204" s="338"/>
      <c r="N204" s="339"/>
      <c r="O204" s="339"/>
      <c r="P204" s="339"/>
      <c r="Q204" s="28"/>
      <c r="R204" s="29"/>
    </row>
    <row r="205" spans="1:18" ht="12.75" thickBot="1">
      <c r="D205" s="72">
        <f>SUM(D5:D204)</f>
        <v>0</v>
      </c>
      <c r="G205" s="72">
        <f>SUM(G5:G204)</f>
        <v>686039.68000000122</v>
      </c>
      <c r="I205" s="72">
        <f>SUM(I5:I204)</f>
        <v>564402.08000000019</v>
      </c>
      <c r="J205" s="72">
        <f>SUM(J5:J204)</f>
        <v>121637.5999999998</v>
      </c>
      <c r="K205" s="36"/>
      <c r="N205" s="37" t="s">
        <v>223</v>
      </c>
      <c r="O205" s="38">
        <f>SUM(I205:K205)</f>
        <v>686039.67999999993</v>
      </c>
    </row>
    <row r="206" spans="1:18" s="22" customFormat="1" ht="12.75">
      <c r="A206" s="50"/>
      <c r="B206" s="51"/>
      <c r="C206" s="443"/>
      <c r="D206" s="10"/>
      <c r="E206" s="10"/>
      <c r="F206" s="10"/>
      <c r="G206" s="6"/>
      <c r="I206" s="10"/>
      <c r="J206" s="10"/>
      <c r="K206" s="10"/>
      <c r="L206" s="10"/>
      <c r="M206" s="34"/>
      <c r="N206" s="35"/>
      <c r="O206" s="31"/>
      <c r="P206" s="32"/>
      <c r="Q206" s="33"/>
      <c r="R206" s="9"/>
    </row>
    <row r="207" spans="1:18" s="22" customFormat="1">
      <c r="A207" s="39"/>
      <c r="B207" s="10"/>
      <c r="C207" s="10"/>
      <c r="D207" s="10"/>
      <c r="E207" s="10"/>
      <c r="F207" s="10"/>
      <c r="G207" s="36"/>
      <c r="I207" s="10"/>
      <c r="J207" s="10"/>
      <c r="K207" s="10"/>
      <c r="L207" s="10"/>
      <c r="M207" s="34"/>
      <c r="N207" s="35"/>
      <c r="O207" s="31"/>
      <c r="P207" s="32"/>
      <c r="Q207" s="33"/>
      <c r="R207" s="9"/>
    </row>
  </sheetData>
  <autoFilter ref="A4:R205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207"/>
  <sheetViews>
    <sheetView topLeftCell="A184" workbookViewId="0">
      <selection activeCell="G215" sqref="G215"/>
    </sheetView>
  </sheetViews>
  <sheetFormatPr baseColWidth="10" defaultRowHeight="12.75"/>
  <cols>
    <col min="2" max="2" width="28" bestFit="1" customWidth="1"/>
  </cols>
  <sheetData>
    <row r="1" spans="1:7">
      <c r="A1" s="342">
        <v>42805</v>
      </c>
      <c r="B1" s="343" t="s">
        <v>160</v>
      </c>
      <c r="C1" s="343" t="s">
        <v>59</v>
      </c>
      <c r="D1" s="343" t="s">
        <v>1524</v>
      </c>
      <c r="E1" s="343" t="s">
        <v>59</v>
      </c>
      <c r="F1" s="343" t="s">
        <v>1524</v>
      </c>
      <c r="G1" s="344">
        <v>-9000.44</v>
      </c>
    </row>
    <row r="2" spans="1:7">
      <c r="A2" s="342">
        <v>42805</v>
      </c>
      <c r="B2" s="343" t="s">
        <v>160</v>
      </c>
      <c r="C2" s="343" t="s">
        <v>1119</v>
      </c>
      <c r="D2" s="343" t="s">
        <v>1526</v>
      </c>
      <c r="E2" s="343" t="s">
        <v>1119</v>
      </c>
      <c r="F2" s="343" t="s">
        <v>1526</v>
      </c>
      <c r="G2" s="344">
        <v>-5849.88</v>
      </c>
    </row>
    <row r="3" spans="1:7">
      <c r="A3" s="342">
        <v>42805</v>
      </c>
      <c r="B3" s="343" t="s">
        <v>160</v>
      </c>
      <c r="C3" s="343" t="s">
        <v>1222</v>
      </c>
      <c r="D3" s="343" t="s">
        <v>823</v>
      </c>
      <c r="E3" s="343" t="s">
        <v>1222</v>
      </c>
      <c r="F3" s="343" t="s">
        <v>823</v>
      </c>
      <c r="G3" s="344">
        <v>-8181.48</v>
      </c>
    </row>
    <row r="4" spans="1:7">
      <c r="A4" s="342">
        <v>42805</v>
      </c>
      <c r="B4" s="343" t="s">
        <v>160</v>
      </c>
      <c r="C4" s="343" t="s">
        <v>98</v>
      </c>
      <c r="D4" s="343" t="s">
        <v>1524</v>
      </c>
      <c r="E4" s="343" t="s">
        <v>98</v>
      </c>
      <c r="F4" s="343" t="s">
        <v>1524</v>
      </c>
      <c r="G4" s="344">
        <v>-6286.04</v>
      </c>
    </row>
    <row r="5" spans="1:7">
      <c r="A5" s="342">
        <v>42805</v>
      </c>
      <c r="B5" s="343" t="s">
        <v>160</v>
      </c>
      <c r="C5" s="343" t="s">
        <v>107</v>
      </c>
      <c r="D5" s="343" t="s">
        <v>1524</v>
      </c>
      <c r="E5" s="343" t="s">
        <v>107</v>
      </c>
      <c r="F5" s="343" t="s">
        <v>1524</v>
      </c>
      <c r="G5" s="344">
        <v>-6286.04</v>
      </c>
    </row>
    <row r="6" spans="1:7">
      <c r="A6" s="342">
        <v>42805</v>
      </c>
      <c r="B6" s="343" t="s">
        <v>160</v>
      </c>
      <c r="C6" s="343" t="s">
        <v>935</v>
      </c>
      <c r="D6" s="343" t="s">
        <v>823</v>
      </c>
      <c r="E6" s="343" t="s">
        <v>935</v>
      </c>
      <c r="F6" s="343" t="s">
        <v>823</v>
      </c>
      <c r="G6" s="344">
        <v>-9000.44</v>
      </c>
    </row>
    <row r="7" spans="1:7">
      <c r="A7" s="342">
        <v>42808</v>
      </c>
      <c r="B7" s="343" t="s">
        <v>160</v>
      </c>
      <c r="C7" s="343" t="s">
        <v>1423</v>
      </c>
      <c r="D7" s="343" t="s">
        <v>1524</v>
      </c>
      <c r="E7" s="343" t="s">
        <v>1423</v>
      </c>
      <c r="F7" s="343" t="s">
        <v>1524</v>
      </c>
      <c r="G7" s="344">
        <v>-9000.44</v>
      </c>
    </row>
    <row r="8" spans="1:7">
      <c r="A8" s="342">
        <v>42808</v>
      </c>
      <c r="B8" s="343" t="s">
        <v>160</v>
      </c>
      <c r="C8" s="343" t="s">
        <v>99</v>
      </c>
      <c r="D8" s="343" t="s">
        <v>1524</v>
      </c>
      <c r="E8" s="343" t="s">
        <v>99</v>
      </c>
      <c r="F8" s="343" t="s">
        <v>1524</v>
      </c>
      <c r="G8" s="344">
        <v>-8080.56</v>
      </c>
    </row>
    <row r="9" spans="1:7">
      <c r="A9" s="342">
        <v>42808</v>
      </c>
      <c r="B9" s="343" t="s">
        <v>160</v>
      </c>
      <c r="C9" s="343" t="s">
        <v>424</v>
      </c>
      <c r="D9" s="343" t="s">
        <v>420</v>
      </c>
      <c r="E9" s="343" t="s">
        <v>424</v>
      </c>
      <c r="F9" s="343" t="s">
        <v>420</v>
      </c>
      <c r="G9" s="344">
        <v>-17024.16</v>
      </c>
    </row>
    <row r="10" spans="1:7">
      <c r="A10" s="342">
        <v>42809</v>
      </c>
      <c r="B10" s="343" t="s">
        <v>160</v>
      </c>
      <c r="C10" s="343" t="s">
        <v>1201</v>
      </c>
      <c r="D10" s="343" t="s">
        <v>1526</v>
      </c>
      <c r="E10" s="343" t="s">
        <v>1201</v>
      </c>
      <c r="F10" s="343" t="s">
        <v>1526</v>
      </c>
      <c r="G10" s="344">
        <v>-5849.88</v>
      </c>
    </row>
    <row r="11" spans="1:7">
      <c r="A11" s="342">
        <v>42809</v>
      </c>
      <c r="B11" s="343" t="s">
        <v>160</v>
      </c>
      <c r="C11" s="343" t="s">
        <v>1245</v>
      </c>
      <c r="D11" s="343" t="s">
        <v>1524</v>
      </c>
      <c r="E11" s="343" t="s">
        <v>1245</v>
      </c>
      <c r="F11" s="343" t="s">
        <v>1524</v>
      </c>
      <c r="G11" s="344">
        <v>-9000.44</v>
      </c>
    </row>
    <row r="12" spans="1:7">
      <c r="A12" s="342">
        <v>42810</v>
      </c>
      <c r="B12" s="343" t="s">
        <v>160</v>
      </c>
      <c r="C12" s="343" t="s">
        <v>795</v>
      </c>
      <c r="D12" s="343" t="s">
        <v>1524</v>
      </c>
      <c r="E12" s="343" t="s">
        <v>795</v>
      </c>
      <c r="F12" s="343" t="s">
        <v>1524</v>
      </c>
      <c r="G12" s="344">
        <v>-6286.04</v>
      </c>
    </row>
    <row r="13" spans="1:7">
      <c r="A13" s="342">
        <v>42810</v>
      </c>
      <c r="B13" s="343" t="s">
        <v>160</v>
      </c>
      <c r="C13" s="343" t="s">
        <v>784</v>
      </c>
      <c r="D13" s="343" t="s">
        <v>1524</v>
      </c>
      <c r="E13" s="343" t="s">
        <v>784</v>
      </c>
      <c r="F13" s="343" t="s">
        <v>1524</v>
      </c>
      <c r="G13" s="344">
        <v>-6286.04</v>
      </c>
    </row>
    <row r="14" spans="1:7">
      <c r="A14" s="342">
        <v>42810</v>
      </c>
      <c r="B14" s="343" t="s">
        <v>160</v>
      </c>
      <c r="C14" s="343" t="s">
        <v>1563</v>
      </c>
      <c r="D14" s="343" t="s">
        <v>1524</v>
      </c>
      <c r="E14" s="343" t="s">
        <v>1563</v>
      </c>
      <c r="F14" s="343" t="s">
        <v>1524</v>
      </c>
      <c r="G14" s="344">
        <v>-20454.28</v>
      </c>
    </row>
    <row r="15" spans="1:7">
      <c r="A15" s="342">
        <v>42810</v>
      </c>
      <c r="B15" s="343" t="s">
        <v>160</v>
      </c>
      <c r="C15" s="343" t="s">
        <v>107</v>
      </c>
      <c r="D15" s="343" t="s">
        <v>1524</v>
      </c>
      <c r="E15" s="343" t="s">
        <v>107</v>
      </c>
      <c r="F15" s="343" t="s">
        <v>1524</v>
      </c>
      <c r="G15" s="344">
        <v>-6286.04</v>
      </c>
    </row>
    <row r="16" spans="1:7">
      <c r="A16" s="342">
        <v>42810</v>
      </c>
      <c r="B16" s="343" t="s">
        <v>160</v>
      </c>
      <c r="C16" s="343" t="s">
        <v>1528</v>
      </c>
      <c r="D16" s="343" t="s">
        <v>1529</v>
      </c>
      <c r="E16" s="343" t="s">
        <v>1528</v>
      </c>
      <c r="F16" s="343" t="s">
        <v>1529</v>
      </c>
      <c r="G16" s="344">
        <v>-6750.04</v>
      </c>
    </row>
    <row r="17" spans="1:8">
      <c r="A17" s="342">
        <v>42810</v>
      </c>
      <c r="B17" s="343" t="s">
        <v>160</v>
      </c>
      <c r="C17" s="343" t="s">
        <v>1564</v>
      </c>
      <c r="D17" s="343" t="s">
        <v>1526</v>
      </c>
      <c r="E17" s="343" t="s">
        <v>1564</v>
      </c>
      <c r="F17" s="343" t="s">
        <v>1526</v>
      </c>
      <c r="G17" s="344">
        <v>-11699.76</v>
      </c>
    </row>
    <row r="18" spans="1:8">
      <c r="A18" s="342">
        <v>42810</v>
      </c>
      <c r="B18" s="343" t="s">
        <v>160</v>
      </c>
      <c r="C18" s="343" t="s">
        <v>801</v>
      </c>
      <c r="D18" s="343" t="s">
        <v>1524</v>
      </c>
      <c r="E18" s="343" t="s">
        <v>801</v>
      </c>
      <c r="F18" s="343" t="s">
        <v>1524</v>
      </c>
      <c r="G18" s="344">
        <v>-9000.44</v>
      </c>
    </row>
    <row r="19" spans="1:8">
      <c r="A19" s="342">
        <v>42810</v>
      </c>
      <c r="B19" s="343" t="s">
        <v>160</v>
      </c>
      <c r="C19" s="343" t="s">
        <v>1527</v>
      </c>
      <c r="D19" s="343" t="s">
        <v>1524</v>
      </c>
      <c r="E19" s="343" t="s">
        <v>1527</v>
      </c>
      <c r="F19" s="343" t="s">
        <v>1524</v>
      </c>
      <c r="G19" s="344">
        <v>-9000.44</v>
      </c>
    </row>
    <row r="20" spans="1:8">
      <c r="A20" s="342">
        <v>42810</v>
      </c>
      <c r="B20" s="343" t="s">
        <v>160</v>
      </c>
      <c r="C20" s="343" t="s">
        <v>1389</v>
      </c>
      <c r="D20" s="343" t="s">
        <v>1524</v>
      </c>
      <c r="E20" s="343" t="s">
        <v>1389</v>
      </c>
      <c r="F20" s="343" t="s">
        <v>1524</v>
      </c>
      <c r="G20" s="344">
        <v>-9000.44</v>
      </c>
    </row>
    <row r="21" spans="1:8">
      <c r="A21" s="342">
        <v>42810</v>
      </c>
      <c r="B21" s="343" t="s">
        <v>160</v>
      </c>
      <c r="C21" s="343" t="s">
        <v>1440</v>
      </c>
      <c r="D21" s="343" t="s">
        <v>823</v>
      </c>
      <c r="E21" s="343" t="s">
        <v>1440</v>
      </c>
      <c r="F21" s="343" t="s">
        <v>823</v>
      </c>
      <c r="G21" s="344">
        <v>-8780.0400000000009</v>
      </c>
    </row>
    <row r="22" spans="1:8">
      <c r="A22" s="342">
        <v>42810</v>
      </c>
      <c r="B22" s="343" t="s">
        <v>160</v>
      </c>
      <c r="C22" s="343" t="s">
        <v>55</v>
      </c>
      <c r="D22" s="343" t="s">
        <v>1524</v>
      </c>
      <c r="E22" s="343" t="s">
        <v>55</v>
      </c>
      <c r="F22" s="343" t="s">
        <v>1524</v>
      </c>
      <c r="G22" s="344">
        <v>-9000.44</v>
      </c>
    </row>
    <row r="23" spans="1:8">
      <c r="A23" s="342">
        <v>42811</v>
      </c>
      <c r="B23" s="343" t="s">
        <v>160</v>
      </c>
      <c r="C23" s="343" t="s">
        <v>1565</v>
      </c>
      <c r="D23" s="343" t="s">
        <v>1524</v>
      </c>
      <c r="E23" s="343" t="s">
        <v>1565</v>
      </c>
      <c r="F23" s="343" t="s">
        <v>1524</v>
      </c>
      <c r="G23" s="344">
        <v>-8780.0400000000009</v>
      </c>
    </row>
    <row r="24" spans="1:8">
      <c r="A24" s="342">
        <v>42811</v>
      </c>
      <c r="B24" s="343" t="s">
        <v>160</v>
      </c>
      <c r="C24" s="343" t="s">
        <v>972</v>
      </c>
      <c r="D24" s="343" t="s">
        <v>1524</v>
      </c>
      <c r="E24" s="343" t="s">
        <v>972</v>
      </c>
      <c r="F24" s="343" t="s">
        <v>1524</v>
      </c>
      <c r="G24" s="344">
        <v>-12640.52</v>
      </c>
    </row>
    <row r="25" spans="1:8">
      <c r="A25" s="342">
        <v>42811</v>
      </c>
      <c r="B25" s="343" t="s">
        <v>160</v>
      </c>
      <c r="C25" s="343" t="s">
        <v>1521</v>
      </c>
      <c r="D25" s="343" t="s">
        <v>823</v>
      </c>
      <c r="E25" s="343" t="s">
        <v>1521</v>
      </c>
      <c r="F25" s="343" t="s">
        <v>823</v>
      </c>
      <c r="G25" s="344">
        <v>-6299.96</v>
      </c>
    </row>
    <row r="26" spans="1:8">
      <c r="A26" s="342">
        <v>42811</v>
      </c>
      <c r="B26" s="343" t="s">
        <v>160</v>
      </c>
      <c r="C26" s="343" t="s">
        <v>1249</v>
      </c>
      <c r="D26" s="343" t="s">
        <v>1531</v>
      </c>
      <c r="E26" s="343" t="s">
        <v>1249</v>
      </c>
      <c r="F26" s="343" t="s">
        <v>1531</v>
      </c>
      <c r="G26" s="344">
        <v>-9000.44</v>
      </c>
    </row>
    <row r="27" spans="1:8">
      <c r="A27" s="342">
        <v>42811</v>
      </c>
      <c r="B27" s="343" t="s">
        <v>160</v>
      </c>
      <c r="C27" s="343" t="s">
        <v>1240</v>
      </c>
      <c r="D27" s="343" t="s">
        <v>1524</v>
      </c>
      <c r="E27" s="343" t="s">
        <v>1240</v>
      </c>
      <c r="F27" s="343" t="s">
        <v>1524</v>
      </c>
      <c r="G27" s="344">
        <v>-9000.44</v>
      </c>
    </row>
    <row r="28" spans="1:8">
      <c r="A28" s="444">
        <v>42805</v>
      </c>
      <c r="B28" s="445" t="s">
        <v>156</v>
      </c>
      <c r="C28" s="445" t="s">
        <v>1566</v>
      </c>
      <c r="D28" s="445" t="s">
        <v>157</v>
      </c>
      <c r="E28" s="445" t="s">
        <v>1566</v>
      </c>
      <c r="F28" s="445" t="s">
        <v>157</v>
      </c>
      <c r="G28" s="422">
        <v>1241.2</v>
      </c>
      <c r="H28" s="445" t="s">
        <v>158</v>
      </c>
    </row>
    <row r="29" spans="1:8">
      <c r="A29" s="444">
        <v>42805</v>
      </c>
      <c r="B29" s="445" t="s">
        <v>156</v>
      </c>
      <c r="C29" s="445" t="s">
        <v>1567</v>
      </c>
      <c r="D29" s="445" t="s">
        <v>157</v>
      </c>
      <c r="E29" s="445" t="s">
        <v>1567</v>
      </c>
      <c r="F29" s="445" t="s">
        <v>157</v>
      </c>
      <c r="G29" s="422">
        <v>1241.2</v>
      </c>
      <c r="H29" s="445" t="s">
        <v>158</v>
      </c>
    </row>
    <row r="30" spans="1:8">
      <c r="A30" s="444">
        <v>42805</v>
      </c>
      <c r="B30" s="445" t="s">
        <v>156</v>
      </c>
      <c r="C30" s="445" t="s">
        <v>1568</v>
      </c>
      <c r="D30" s="445" t="s">
        <v>157</v>
      </c>
      <c r="E30" s="445" t="s">
        <v>1568</v>
      </c>
      <c r="F30" s="445" t="s">
        <v>157</v>
      </c>
      <c r="G30" s="422">
        <v>1241.2</v>
      </c>
      <c r="H30" s="445" t="s">
        <v>158</v>
      </c>
    </row>
    <row r="31" spans="1:8">
      <c r="A31" s="444">
        <v>42805</v>
      </c>
      <c r="B31" s="445" t="s">
        <v>156</v>
      </c>
      <c r="C31" s="445" t="s">
        <v>1569</v>
      </c>
      <c r="D31" s="445" t="s">
        <v>157</v>
      </c>
      <c r="E31" s="445" t="s">
        <v>1569</v>
      </c>
      <c r="F31" s="445" t="s">
        <v>157</v>
      </c>
      <c r="G31" s="422">
        <v>1241.2</v>
      </c>
      <c r="H31" s="445" t="s">
        <v>158</v>
      </c>
    </row>
    <row r="32" spans="1:8">
      <c r="A32" s="444">
        <v>42805</v>
      </c>
      <c r="B32" s="445" t="s">
        <v>156</v>
      </c>
      <c r="C32" s="445" t="s">
        <v>1570</v>
      </c>
      <c r="D32" s="445" t="s">
        <v>157</v>
      </c>
      <c r="E32" s="445" t="s">
        <v>1570</v>
      </c>
      <c r="F32" s="445" t="s">
        <v>157</v>
      </c>
      <c r="G32" s="422">
        <v>1241.2</v>
      </c>
      <c r="H32" s="445" t="s">
        <v>158</v>
      </c>
    </row>
    <row r="33" spans="1:8">
      <c r="A33" s="444">
        <v>42805</v>
      </c>
      <c r="B33" s="445" t="s">
        <v>156</v>
      </c>
      <c r="C33" s="445" t="s">
        <v>1571</v>
      </c>
      <c r="D33" s="445" t="s">
        <v>157</v>
      </c>
      <c r="E33" s="445" t="s">
        <v>1571</v>
      </c>
      <c r="F33" s="445" t="s">
        <v>157</v>
      </c>
      <c r="G33" s="422">
        <v>1241.2</v>
      </c>
      <c r="H33" s="445" t="s">
        <v>158</v>
      </c>
    </row>
    <row r="34" spans="1:8">
      <c r="A34" s="444">
        <v>42805</v>
      </c>
      <c r="B34" s="445" t="s">
        <v>156</v>
      </c>
      <c r="C34" s="445" t="s">
        <v>1572</v>
      </c>
      <c r="D34" s="445" t="s">
        <v>157</v>
      </c>
      <c r="E34" s="445" t="s">
        <v>1572</v>
      </c>
      <c r="F34" s="445" t="s">
        <v>157</v>
      </c>
      <c r="G34" s="422">
        <v>1241.2</v>
      </c>
      <c r="H34" s="445" t="s">
        <v>158</v>
      </c>
    </row>
    <row r="35" spans="1:8">
      <c r="A35" s="444">
        <v>42805</v>
      </c>
      <c r="B35" s="445" t="s">
        <v>156</v>
      </c>
      <c r="C35" s="445" t="s">
        <v>1573</v>
      </c>
      <c r="D35" s="445" t="s">
        <v>157</v>
      </c>
      <c r="E35" s="445" t="s">
        <v>1573</v>
      </c>
      <c r="F35" s="445" t="s">
        <v>157</v>
      </c>
      <c r="G35" s="422">
        <v>1241.2</v>
      </c>
      <c r="H35" s="445" t="s">
        <v>158</v>
      </c>
    </row>
    <row r="36" spans="1:8">
      <c r="A36" s="444">
        <v>42805</v>
      </c>
      <c r="B36" s="445" t="s">
        <v>156</v>
      </c>
      <c r="C36" s="445" t="s">
        <v>1574</v>
      </c>
      <c r="D36" s="445" t="s">
        <v>157</v>
      </c>
      <c r="E36" s="445" t="s">
        <v>1574</v>
      </c>
      <c r="F36" s="445" t="s">
        <v>157</v>
      </c>
      <c r="G36" s="422">
        <v>1241.2</v>
      </c>
      <c r="H36" s="445" t="s">
        <v>158</v>
      </c>
    </row>
    <row r="37" spans="1:8">
      <c r="A37" s="444">
        <v>42805</v>
      </c>
      <c r="B37" s="445" t="s">
        <v>156</v>
      </c>
      <c r="C37" s="445" t="s">
        <v>1575</v>
      </c>
      <c r="D37" s="445" t="s">
        <v>157</v>
      </c>
      <c r="E37" s="445" t="s">
        <v>1575</v>
      </c>
      <c r="F37" s="445" t="s">
        <v>157</v>
      </c>
      <c r="G37" s="422">
        <v>1241.2</v>
      </c>
      <c r="H37" s="445" t="s">
        <v>158</v>
      </c>
    </row>
    <row r="38" spans="1:8">
      <c r="A38" s="444">
        <v>42805</v>
      </c>
      <c r="B38" s="445" t="s">
        <v>156</v>
      </c>
      <c r="C38" s="445" t="s">
        <v>1576</v>
      </c>
      <c r="D38" s="445" t="s">
        <v>157</v>
      </c>
      <c r="E38" s="445" t="s">
        <v>1576</v>
      </c>
      <c r="F38" s="445" t="s">
        <v>157</v>
      </c>
      <c r="G38" s="422">
        <v>1241.2</v>
      </c>
      <c r="H38" s="445" t="s">
        <v>158</v>
      </c>
    </row>
    <row r="39" spans="1:8">
      <c r="A39" s="444">
        <v>42805</v>
      </c>
      <c r="B39" s="445" t="s">
        <v>156</v>
      </c>
      <c r="C39" s="445" t="s">
        <v>1577</v>
      </c>
      <c r="D39" s="445" t="s">
        <v>157</v>
      </c>
      <c r="E39" s="445" t="s">
        <v>1577</v>
      </c>
      <c r="F39" s="445" t="s">
        <v>157</v>
      </c>
      <c r="G39" s="422">
        <v>1241.2</v>
      </c>
      <c r="H39" s="445" t="s">
        <v>158</v>
      </c>
    </row>
    <row r="40" spans="1:8">
      <c r="A40" s="444">
        <v>42805</v>
      </c>
      <c r="B40" s="445" t="s">
        <v>156</v>
      </c>
      <c r="C40" s="445" t="s">
        <v>1578</v>
      </c>
      <c r="D40" s="445" t="s">
        <v>157</v>
      </c>
      <c r="E40" s="445" t="s">
        <v>1578</v>
      </c>
      <c r="F40" s="445" t="s">
        <v>157</v>
      </c>
      <c r="G40" s="422">
        <v>1241.2</v>
      </c>
      <c r="H40" s="445" t="s">
        <v>158</v>
      </c>
    </row>
    <row r="41" spans="1:8">
      <c r="A41" s="444">
        <v>42805</v>
      </c>
      <c r="B41" s="445" t="s">
        <v>156</v>
      </c>
      <c r="C41" s="445" t="s">
        <v>1579</v>
      </c>
      <c r="D41" s="445" t="s">
        <v>157</v>
      </c>
      <c r="E41" s="445" t="s">
        <v>1579</v>
      </c>
      <c r="F41" s="445" t="s">
        <v>157</v>
      </c>
      <c r="G41" s="422">
        <v>1241.2</v>
      </c>
      <c r="H41" s="445" t="s">
        <v>158</v>
      </c>
    </row>
    <row r="42" spans="1:8">
      <c r="A42" s="444">
        <v>42805</v>
      </c>
      <c r="B42" s="445" t="s">
        <v>156</v>
      </c>
      <c r="C42" s="445" t="s">
        <v>1580</v>
      </c>
      <c r="D42" s="445" t="s">
        <v>157</v>
      </c>
      <c r="E42" s="445" t="s">
        <v>1580</v>
      </c>
      <c r="F42" s="445" t="s">
        <v>157</v>
      </c>
      <c r="G42" s="422">
        <v>1241.2</v>
      </c>
      <c r="H42" s="445" t="s">
        <v>158</v>
      </c>
    </row>
    <row r="43" spans="1:8">
      <c r="A43" s="444">
        <v>42805</v>
      </c>
      <c r="B43" s="445" t="s">
        <v>156</v>
      </c>
      <c r="C43" s="445" t="s">
        <v>1581</v>
      </c>
      <c r="D43" s="445" t="s">
        <v>157</v>
      </c>
      <c r="E43" s="445" t="s">
        <v>1581</v>
      </c>
      <c r="F43" s="445" t="s">
        <v>157</v>
      </c>
      <c r="G43" s="422">
        <v>1241.2</v>
      </c>
      <c r="H43" s="445" t="s">
        <v>158</v>
      </c>
    </row>
    <row r="44" spans="1:8">
      <c r="A44" s="444">
        <v>42805</v>
      </c>
      <c r="B44" s="445" t="s">
        <v>156</v>
      </c>
      <c r="C44" s="445" t="s">
        <v>1582</v>
      </c>
      <c r="D44" s="445" t="s">
        <v>157</v>
      </c>
      <c r="E44" s="445" t="s">
        <v>1582</v>
      </c>
      <c r="F44" s="445" t="s">
        <v>157</v>
      </c>
      <c r="G44" s="422">
        <v>1241.2</v>
      </c>
      <c r="H44" s="445" t="s">
        <v>158</v>
      </c>
    </row>
    <row r="45" spans="1:8">
      <c r="A45" s="444">
        <v>42805</v>
      </c>
      <c r="B45" s="445" t="s">
        <v>156</v>
      </c>
      <c r="C45" s="445" t="s">
        <v>1583</v>
      </c>
      <c r="D45" s="445" t="s">
        <v>157</v>
      </c>
      <c r="E45" s="445" t="s">
        <v>1583</v>
      </c>
      <c r="F45" s="445" t="s">
        <v>157</v>
      </c>
      <c r="G45" s="422">
        <v>1241.2</v>
      </c>
      <c r="H45" s="445" t="s">
        <v>158</v>
      </c>
    </row>
    <row r="46" spans="1:8">
      <c r="A46" s="444">
        <v>42805</v>
      </c>
      <c r="B46" s="445" t="s">
        <v>156</v>
      </c>
      <c r="C46" s="445" t="s">
        <v>1584</v>
      </c>
      <c r="D46" s="445" t="s">
        <v>157</v>
      </c>
      <c r="E46" s="445" t="s">
        <v>1584</v>
      </c>
      <c r="F46" s="445" t="s">
        <v>157</v>
      </c>
      <c r="G46" s="422">
        <v>1241.2</v>
      </c>
      <c r="H46" s="445" t="s">
        <v>158</v>
      </c>
    </row>
    <row r="47" spans="1:8">
      <c r="A47" s="444">
        <v>42805</v>
      </c>
      <c r="B47" s="445" t="s">
        <v>156</v>
      </c>
      <c r="C47" s="445" t="s">
        <v>1585</v>
      </c>
      <c r="D47" s="445" t="s">
        <v>157</v>
      </c>
      <c r="E47" s="445" t="s">
        <v>1585</v>
      </c>
      <c r="F47" s="445" t="s">
        <v>157</v>
      </c>
      <c r="G47" s="422">
        <v>1241.2</v>
      </c>
      <c r="H47" s="445" t="s">
        <v>158</v>
      </c>
    </row>
    <row r="48" spans="1:8">
      <c r="A48" s="444">
        <v>42805</v>
      </c>
      <c r="B48" s="445" t="s">
        <v>156</v>
      </c>
      <c r="C48" s="445" t="s">
        <v>1586</v>
      </c>
      <c r="D48" s="445" t="s">
        <v>157</v>
      </c>
      <c r="E48" s="445" t="s">
        <v>1586</v>
      </c>
      <c r="F48" s="445" t="s">
        <v>157</v>
      </c>
      <c r="G48" s="422">
        <v>1241.2</v>
      </c>
      <c r="H48" s="445" t="s">
        <v>158</v>
      </c>
    </row>
    <row r="49" spans="1:8">
      <c r="A49" s="444">
        <v>42805</v>
      </c>
      <c r="B49" s="445" t="s">
        <v>156</v>
      </c>
      <c r="C49" s="445" t="s">
        <v>1587</v>
      </c>
      <c r="D49" s="445" t="s">
        <v>157</v>
      </c>
      <c r="E49" s="445" t="s">
        <v>1587</v>
      </c>
      <c r="F49" s="445" t="s">
        <v>157</v>
      </c>
      <c r="G49" s="422">
        <v>1241.2</v>
      </c>
      <c r="H49" s="445" t="s">
        <v>158</v>
      </c>
    </row>
    <row r="50" spans="1:8">
      <c r="A50" s="444">
        <v>42805</v>
      </c>
      <c r="B50" s="445" t="s">
        <v>156</v>
      </c>
      <c r="C50" s="445" t="s">
        <v>1588</v>
      </c>
      <c r="D50" s="445" t="s">
        <v>157</v>
      </c>
      <c r="E50" s="445" t="s">
        <v>1588</v>
      </c>
      <c r="F50" s="445" t="s">
        <v>157</v>
      </c>
      <c r="G50" s="422">
        <v>1241.2</v>
      </c>
      <c r="H50" s="445" t="s">
        <v>158</v>
      </c>
    </row>
    <row r="51" spans="1:8">
      <c r="A51" s="444">
        <v>42805</v>
      </c>
      <c r="B51" s="445" t="s">
        <v>156</v>
      </c>
      <c r="C51" s="445" t="s">
        <v>1589</v>
      </c>
      <c r="D51" s="445" t="s">
        <v>157</v>
      </c>
      <c r="E51" s="445" t="s">
        <v>1589</v>
      </c>
      <c r="F51" s="445" t="s">
        <v>157</v>
      </c>
      <c r="G51" s="422">
        <v>1241.2</v>
      </c>
      <c r="H51" s="445" t="s">
        <v>158</v>
      </c>
    </row>
    <row r="52" spans="1:8">
      <c r="A52" s="444">
        <v>42805</v>
      </c>
      <c r="B52" s="445" t="s">
        <v>156</v>
      </c>
      <c r="C52" s="445" t="s">
        <v>1590</v>
      </c>
      <c r="D52" s="445" t="s">
        <v>157</v>
      </c>
      <c r="E52" s="445" t="s">
        <v>1590</v>
      </c>
      <c r="F52" s="445" t="s">
        <v>157</v>
      </c>
      <c r="G52" s="422">
        <v>1241.2</v>
      </c>
      <c r="H52" s="445" t="s">
        <v>158</v>
      </c>
    </row>
    <row r="53" spans="1:8">
      <c r="A53" s="444">
        <v>42805</v>
      </c>
      <c r="B53" s="445" t="s">
        <v>156</v>
      </c>
      <c r="C53" s="445" t="s">
        <v>1591</v>
      </c>
      <c r="D53" s="445" t="s">
        <v>157</v>
      </c>
      <c r="E53" s="445" t="s">
        <v>1591</v>
      </c>
      <c r="F53" s="445" t="s">
        <v>157</v>
      </c>
      <c r="G53" s="422">
        <v>1241.2</v>
      </c>
      <c r="H53" s="445" t="s">
        <v>158</v>
      </c>
    </row>
    <row r="54" spans="1:8">
      <c r="A54" s="444">
        <v>42805</v>
      </c>
      <c r="B54" s="445" t="s">
        <v>156</v>
      </c>
      <c r="C54" s="445" t="s">
        <v>1592</v>
      </c>
      <c r="D54" s="445" t="s">
        <v>157</v>
      </c>
      <c r="E54" s="445" t="s">
        <v>1592</v>
      </c>
      <c r="F54" s="445" t="s">
        <v>157</v>
      </c>
      <c r="G54" s="422">
        <v>1241.2</v>
      </c>
      <c r="H54" s="445" t="s">
        <v>158</v>
      </c>
    </row>
    <row r="55" spans="1:8">
      <c r="A55" s="444">
        <v>42805</v>
      </c>
      <c r="B55" s="445" t="s">
        <v>156</v>
      </c>
      <c r="C55" s="445" t="s">
        <v>1593</v>
      </c>
      <c r="D55" s="445" t="s">
        <v>157</v>
      </c>
      <c r="E55" s="445" t="s">
        <v>1593</v>
      </c>
      <c r="F55" s="445" t="s">
        <v>157</v>
      </c>
      <c r="G55" s="422">
        <v>1241.2</v>
      </c>
      <c r="H55" s="445" t="s">
        <v>158</v>
      </c>
    </row>
    <row r="56" spans="1:8">
      <c r="A56" s="444">
        <v>42805</v>
      </c>
      <c r="B56" s="445" t="s">
        <v>156</v>
      </c>
      <c r="C56" s="445" t="s">
        <v>1594</v>
      </c>
      <c r="D56" s="445" t="s">
        <v>157</v>
      </c>
      <c r="E56" s="445" t="s">
        <v>1594</v>
      </c>
      <c r="F56" s="445" t="s">
        <v>157</v>
      </c>
      <c r="G56" s="422">
        <v>1241.2</v>
      </c>
      <c r="H56" s="445" t="s">
        <v>158</v>
      </c>
    </row>
    <row r="57" spans="1:8">
      <c r="A57" s="444">
        <v>42805</v>
      </c>
      <c r="B57" s="445" t="s">
        <v>156</v>
      </c>
      <c r="C57" s="445" t="s">
        <v>1595</v>
      </c>
      <c r="D57" s="445" t="s">
        <v>157</v>
      </c>
      <c r="E57" s="445" t="s">
        <v>1595</v>
      </c>
      <c r="F57" s="445" t="s">
        <v>157</v>
      </c>
      <c r="G57" s="422">
        <v>1241.2</v>
      </c>
      <c r="H57" s="445" t="s">
        <v>158</v>
      </c>
    </row>
    <row r="58" spans="1:8">
      <c r="A58" s="444">
        <v>42805</v>
      </c>
      <c r="B58" s="445" t="s">
        <v>156</v>
      </c>
      <c r="C58" s="445" t="s">
        <v>1596</v>
      </c>
      <c r="D58" s="445" t="s">
        <v>157</v>
      </c>
      <c r="E58" s="445" t="s">
        <v>1596</v>
      </c>
      <c r="F58" s="445" t="s">
        <v>157</v>
      </c>
      <c r="G58" s="422">
        <v>1241.2</v>
      </c>
      <c r="H58" s="445" t="s">
        <v>158</v>
      </c>
    </row>
    <row r="59" spans="1:8">
      <c r="A59" s="444">
        <v>42805</v>
      </c>
      <c r="B59" s="445" t="s">
        <v>156</v>
      </c>
      <c r="C59" s="445" t="s">
        <v>1597</v>
      </c>
      <c r="D59" s="445" t="s">
        <v>157</v>
      </c>
      <c r="E59" s="445" t="s">
        <v>1597</v>
      </c>
      <c r="F59" s="445" t="s">
        <v>157</v>
      </c>
      <c r="G59" s="422">
        <v>1241.2</v>
      </c>
      <c r="H59" s="445" t="s">
        <v>158</v>
      </c>
    </row>
    <row r="60" spans="1:8">
      <c r="A60" s="444">
        <v>42805</v>
      </c>
      <c r="B60" s="445" t="s">
        <v>156</v>
      </c>
      <c r="C60" s="445" t="s">
        <v>1598</v>
      </c>
      <c r="D60" s="445" t="s">
        <v>157</v>
      </c>
      <c r="E60" s="445" t="s">
        <v>1598</v>
      </c>
      <c r="F60" s="445" t="s">
        <v>157</v>
      </c>
      <c r="G60" s="422">
        <v>1241.2</v>
      </c>
      <c r="H60" s="445" t="s">
        <v>158</v>
      </c>
    </row>
    <row r="61" spans="1:8">
      <c r="A61" s="444">
        <v>42805</v>
      </c>
      <c r="B61" s="445" t="s">
        <v>156</v>
      </c>
      <c r="C61" s="445" t="s">
        <v>1599</v>
      </c>
      <c r="D61" s="445" t="s">
        <v>157</v>
      </c>
      <c r="E61" s="445" t="s">
        <v>1599</v>
      </c>
      <c r="F61" s="445" t="s">
        <v>157</v>
      </c>
      <c r="G61" s="422">
        <v>1241.2</v>
      </c>
      <c r="H61" s="445" t="s">
        <v>158</v>
      </c>
    </row>
    <row r="62" spans="1:8">
      <c r="A62" s="444">
        <v>42805</v>
      </c>
      <c r="B62" s="445" t="s">
        <v>156</v>
      </c>
      <c r="C62" s="445" t="s">
        <v>1600</v>
      </c>
      <c r="D62" s="445" t="s">
        <v>157</v>
      </c>
      <c r="E62" s="445" t="s">
        <v>1600</v>
      </c>
      <c r="F62" s="445" t="s">
        <v>157</v>
      </c>
      <c r="G62" s="422">
        <v>1241.2</v>
      </c>
      <c r="H62" s="445" t="s">
        <v>158</v>
      </c>
    </row>
    <row r="63" spans="1:8">
      <c r="A63" s="444">
        <v>42805</v>
      </c>
      <c r="B63" s="445" t="s">
        <v>156</v>
      </c>
      <c r="C63" s="445" t="s">
        <v>1601</v>
      </c>
      <c r="D63" s="445" t="s">
        <v>157</v>
      </c>
      <c r="E63" s="445" t="s">
        <v>1601</v>
      </c>
      <c r="F63" s="445" t="s">
        <v>157</v>
      </c>
      <c r="G63" s="422">
        <v>1241.2</v>
      </c>
      <c r="H63" s="445" t="s">
        <v>158</v>
      </c>
    </row>
    <row r="64" spans="1:8">
      <c r="A64" s="444">
        <v>42805</v>
      </c>
      <c r="B64" s="445" t="s">
        <v>156</v>
      </c>
      <c r="C64" s="445" t="s">
        <v>1602</v>
      </c>
      <c r="D64" s="445" t="s">
        <v>157</v>
      </c>
      <c r="E64" s="445" t="s">
        <v>1602</v>
      </c>
      <c r="F64" s="445" t="s">
        <v>157</v>
      </c>
      <c r="G64" s="422">
        <v>1241.2</v>
      </c>
      <c r="H64" s="445" t="s">
        <v>158</v>
      </c>
    </row>
    <row r="65" spans="1:8">
      <c r="A65" s="444">
        <v>42805</v>
      </c>
      <c r="B65" s="445" t="s">
        <v>156</v>
      </c>
      <c r="C65" s="445" t="s">
        <v>1603</v>
      </c>
      <c r="D65" s="445" t="s">
        <v>157</v>
      </c>
      <c r="E65" s="445" t="s">
        <v>1603</v>
      </c>
      <c r="F65" s="445" t="s">
        <v>157</v>
      </c>
      <c r="G65" s="422">
        <v>1241.2</v>
      </c>
      <c r="H65" s="445" t="s">
        <v>158</v>
      </c>
    </row>
    <row r="66" spans="1:8">
      <c r="A66" s="444">
        <v>42805</v>
      </c>
      <c r="B66" s="445" t="s">
        <v>156</v>
      </c>
      <c r="C66" s="445" t="s">
        <v>1604</v>
      </c>
      <c r="D66" s="445" t="s">
        <v>157</v>
      </c>
      <c r="E66" s="445" t="s">
        <v>1604</v>
      </c>
      <c r="F66" s="445" t="s">
        <v>157</v>
      </c>
      <c r="G66" s="422">
        <v>1241.2</v>
      </c>
      <c r="H66" s="445" t="s">
        <v>158</v>
      </c>
    </row>
    <row r="67" spans="1:8">
      <c r="A67" s="444">
        <v>42805</v>
      </c>
      <c r="B67" s="445" t="s">
        <v>156</v>
      </c>
      <c r="C67" s="445" t="s">
        <v>1605</v>
      </c>
      <c r="D67" s="445" t="s">
        <v>157</v>
      </c>
      <c r="E67" s="445" t="s">
        <v>1605</v>
      </c>
      <c r="F67" s="445" t="s">
        <v>157</v>
      </c>
      <c r="G67" s="422">
        <v>1241.2</v>
      </c>
      <c r="H67" s="445" t="s">
        <v>158</v>
      </c>
    </row>
    <row r="68" spans="1:8">
      <c r="A68" s="444">
        <v>42805</v>
      </c>
      <c r="B68" s="445" t="s">
        <v>156</v>
      </c>
      <c r="C68" s="445" t="s">
        <v>1606</v>
      </c>
      <c r="D68" s="445" t="s">
        <v>157</v>
      </c>
      <c r="E68" s="445" t="s">
        <v>1606</v>
      </c>
      <c r="F68" s="445" t="s">
        <v>157</v>
      </c>
      <c r="G68" s="422">
        <v>1241.2</v>
      </c>
      <c r="H68" s="445" t="s">
        <v>158</v>
      </c>
    </row>
    <row r="69" spans="1:8">
      <c r="A69" s="444">
        <v>42808</v>
      </c>
      <c r="B69" s="445" t="s">
        <v>156</v>
      </c>
      <c r="C69" s="445" t="s">
        <v>1607</v>
      </c>
      <c r="D69" s="445" t="s">
        <v>157</v>
      </c>
      <c r="E69" s="445" t="s">
        <v>1607</v>
      </c>
      <c r="F69" s="445" t="s">
        <v>157</v>
      </c>
      <c r="G69" s="422">
        <v>1241.2</v>
      </c>
      <c r="H69" s="445" t="s">
        <v>158</v>
      </c>
    </row>
    <row r="70" spans="1:8">
      <c r="A70" s="444">
        <v>42808</v>
      </c>
      <c r="B70" s="445" t="s">
        <v>156</v>
      </c>
      <c r="C70" s="445" t="s">
        <v>1608</v>
      </c>
      <c r="D70" s="445" t="s">
        <v>157</v>
      </c>
      <c r="E70" s="445" t="s">
        <v>1608</v>
      </c>
      <c r="F70" s="445" t="s">
        <v>157</v>
      </c>
      <c r="G70" s="422">
        <v>1241.2</v>
      </c>
      <c r="H70" s="445" t="s">
        <v>158</v>
      </c>
    </row>
    <row r="71" spans="1:8">
      <c r="A71" s="444">
        <v>42808</v>
      </c>
      <c r="B71" s="445" t="s">
        <v>156</v>
      </c>
      <c r="C71" s="445" t="s">
        <v>1609</v>
      </c>
      <c r="D71" s="445" t="s">
        <v>157</v>
      </c>
      <c r="E71" s="445" t="s">
        <v>1609</v>
      </c>
      <c r="F71" s="445" t="s">
        <v>157</v>
      </c>
      <c r="G71" s="422">
        <v>1241.2</v>
      </c>
      <c r="H71" s="445" t="s">
        <v>158</v>
      </c>
    </row>
    <row r="72" spans="1:8">
      <c r="A72" s="444">
        <v>42808</v>
      </c>
      <c r="B72" s="445" t="s">
        <v>156</v>
      </c>
      <c r="C72" s="445" t="s">
        <v>1610</v>
      </c>
      <c r="D72" s="445" t="s">
        <v>157</v>
      </c>
      <c r="E72" s="445" t="s">
        <v>1610</v>
      </c>
      <c r="F72" s="445" t="s">
        <v>157</v>
      </c>
      <c r="G72" s="422">
        <v>1241.2</v>
      </c>
      <c r="H72" s="445" t="s">
        <v>158</v>
      </c>
    </row>
    <row r="73" spans="1:8">
      <c r="A73" s="444">
        <v>42808</v>
      </c>
      <c r="B73" s="445" t="s">
        <v>156</v>
      </c>
      <c r="C73" s="445" t="s">
        <v>1611</v>
      </c>
      <c r="D73" s="445" t="s">
        <v>157</v>
      </c>
      <c r="E73" s="445" t="s">
        <v>1611</v>
      </c>
      <c r="F73" s="445" t="s">
        <v>157</v>
      </c>
      <c r="G73" s="422">
        <v>1241.2</v>
      </c>
      <c r="H73" s="445" t="s">
        <v>158</v>
      </c>
    </row>
    <row r="74" spans="1:8">
      <c r="A74" s="444">
        <v>42808</v>
      </c>
      <c r="B74" s="445" t="s">
        <v>156</v>
      </c>
      <c r="C74" s="445" t="s">
        <v>1612</v>
      </c>
      <c r="D74" s="445" t="s">
        <v>157</v>
      </c>
      <c r="E74" s="445" t="s">
        <v>1612</v>
      </c>
      <c r="F74" s="445" t="s">
        <v>157</v>
      </c>
      <c r="G74" s="422">
        <v>1241.2</v>
      </c>
      <c r="H74" s="445" t="s">
        <v>158</v>
      </c>
    </row>
    <row r="75" spans="1:8">
      <c r="A75" s="444">
        <v>42808</v>
      </c>
      <c r="B75" s="445" t="s">
        <v>156</v>
      </c>
      <c r="C75" s="445" t="s">
        <v>1613</v>
      </c>
      <c r="D75" s="445" t="s">
        <v>157</v>
      </c>
      <c r="E75" s="445" t="s">
        <v>1613</v>
      </c>
      <c r="F75" s="445" t="s">
        <v>157</v>
      </c>
      <c r="G75" s="422">
        <v>1241.2</v>
      </c>
      <c r="H75" s="445" t="s">
        <v>158</v>
      </c>
    </row>
    <row r="76" spans="1:8">
      <c r="A76" s="444">
        <v>42808</v>
      </c>
      <c r="B76" s="445" t="s">
        <v>156</v>
      </c>
      <c r="C76" s="445" t="s">
        <v>1615</v>
      </c>
      <c r="D76" s="445" t="s">
        <v>157</v>
      </c>
      <c r="E76" s="445" t="s">
        <v>1615</v>
      </c>
      <c r="F76" s="445" t="s">
        <v>157</v>
      </c>
      <c r="G76" s="422">
        <v>1241.2</v>
      </c>
      <c r="H76" s="445" t="s">
        <v>158</v>
      </c>
    </row>
    <row r="77" spans="1:8">
      <c r="A77" s="444">
        <v>42808</v>
      </c>
      <c r="B77" s="445" t="s">
        <v>156</v>
      </c>
      <c r="C77" s="445" t="s">
        <v>1616</v>
      </c>
      <c r="D77" s="445" t="s">
        <v>157</v>
      </c>
      <c r="E77" s="445" t="s">
        <v>1616</v>
      </c>
      <c r="F77" s="445" t="s">
        <v>157</v>
      </c>
      <c r="G77" s="422">
        <v>1241.2</v>
      </c>
      <c r="H77" s="445" t="s">
        <v>158</v>
      </c>
    </row>
    <row r="78" spans="1:8">
      <c r="A78" s="444">
        <v>42808</v>
      </c>
      <c r="B78" s="445" t="s">
        <v>156</v>
      </c>
      <c r="C78" s="445" t="s">
        <v>1617</v>
      </c>
      <c r="D78" s="445" t="s">
        <v>157</v>
      </c>
      <c r="E78" s="445" t="s">
        <v>1617</v>
      </c>
      <c r="F78" s="445" t="s">
        <v>157</v>
      </c>
      <c r="G78" s="422">
        <v>1241.2</v>
      </c>
      <c r="H78" s="445" t="s">
        <v>158</v>
      </c>
    </row>
    <row r="79" spans="1:8">
      <c r="A79" s="444">
        <v>42808</v>
      </c>
      <c r="B79" s="445" t="s">
        <v>156</v>
      </c>
      <c r="C79" s="445" t="s">
        <v>1619</v>
      </c>
      <c r="D79" s="445" t="s">
        <v>157</v>
      </c>
      <c r="E79" s="445" t="s">
        <v>1619</v>
      </c>
      <c r="F79" s="445" t="s">
        <v>157</v>
      </c>
      <c r="G79" s="422">
        <v>1241.2</v>
      </c>
      <c r="H79" s="445" t="s">
        <v>158</v>
      </c>
    </row>
    <row r="80" spans="1:8">
      <c r="A80" s="444">
        <v>42808</v>
      </c>
      <c r="B80" s="445" t="s">
        <v>156</v>
      </c>
      <c r="C80" s="445" t="s">
        <v>1622</v>
      </c>
      <c r="D80" s="445" t="s">
        <v>157</v>
      </c>
      <c r="E80" s="445" t="s">
        <v>1622</v>
      </c>
      <c r="F80" s="445" t="s">
        <v>157</v>
      </c>
      <c r="G80" s="422">
        <v>1241.2</v>
      </c>
      <c r="H80" s="445" t="s">
        <v>158</v>
      </c>
    </row>
    <row r="81" spans="1:8">
      <c r="A81" s="444">
        <v>42808</v>
      </c>
      <c r="B81" s="445" t="s">
        <v>156</v>
      </c>
      <c r="C81" s="445" t="s">
        <v>1623</v>
      </c>
      <c r="D81" s="445" t="s">
        <v>157</v>
      </c>
      <c r="E81" s="445" t="s">
        <v>1623</v>
      </c>
      <c r="F81" s="445" t="s">
        <v>157</v>
      </c>
      <c r="G81" s="422">
        <v>1241.2</v>
      </c>
      <c r="H81" s="445" t="s">
        <v>158</v>
      </c>
    </row>
    <row r="82" spans="1:8">
      <c r="A82" s="444">
        <v>42808</v>
      </c>
      <c r="B82" s="445" t="s">
        <v>156</v>
      </c>
      <c r="C82" s="445" t="s">
        <v>1624</v>
      </c>
      <c r="D82" s="445" t="s">
        <v>157</v>
      </c>
      <c r="E82" s="445" t="s">
        <v>1624</v>
      </c>
      <c r="F82" s="445" t="s">
        <v>157</v>
      </c>
      <c r="G82" s="422">
        <v>1241.2</v>
      </c>
      <c r="H82" s="445" t="s">
        <v>158</v>
      </c>
    </row>
    <row r="83" spans="1:8">
      <c r="A83" s="444">
        <v>42808</v>
      </c>
      <c r="B83" s="445" t="s">
        <v>156</v>
      </c>
      <c r="C83" s="445" t="s">
        <v>1625</v>
      </c>
      <c r="D83" s="445" t="s">
        <v>157</v>
      </c>
      <c r="E83" s="445" t="s">
        <v>1625</v>
      </c>
      <c r="F83" s="445" t="s">
        <v>157</v>
      </c>
      <c r="G83" s="422">
        <v>1241.2</v>
      </c>
      <c r="H83" s="445" t="s">
        <v>158</v>
      </c>
    </row>
    <row r="84" spans="1:8">
      <c r="A84" s="444">
        <v>42808</v>
      </c>
      <c r="B84" s="445" t="s">
        <v>156</v>
      </c>
      <c r="C84" s="445" t="s">
        <v>1626</v>
      </c>
      <c r="D84" s="445" t="s">
        <v>157</v>
      </c>
      <c r="E84" s="445" t="s">
        <v>1626</v>
      </c>
      <c r="F84" s="445" t="s">
        <v>157</v>
      </c>
      <c r="G84" s="422">
        <v>1241.2</v>
      </c>
      <c r="H84" s="445" t="s">
        <v>158</v>
      </c>
    </row>
    <row r="85" spans="1:8">
      <c r="A85" s="444">
        <v>42808</v>
      </c>
      <c r="B85" s="445" t="s">
        <v>156</v>
      </c>
      <c r="C85" s="445" t="s">
        <v>1627</v>
      </c>
      <c r="D85" s="445" t="s">
        <v>157</v>
      </c>
      <c r="E85" s="445" t="s">
        <v>1627</v>
      </c>
      <c r="F85" s="445" t="s">
        <v>157</v>
      </c>
      <c r="G85" s="422">
        <v>1241.2</v>
      </c>
      <c r="H85" s="445" t="s">
        <v>158</v>
      </c>
    </row>
    <row r="86" spans="1:8">
      <c r="A86" s="444">
        <v>42808</v>
      </c>
      <c r="B86" s="445" t="s">
        <v>156</v>
      </c>
      <c r="C86" s="445" t="s">
        <v>1628</v>
      </c>
      <c r="D86" s="445" t="s">
        <v>157</v>
      </c>
      <c r="E86" s="445" t="s">
        <v>1628</v>
      </c>
      <c r="F86" s="445" t="s">
        <v>157</v>
      </c>
      <c r="G86" s="422">
        <v>1241.2</v>
      </c>
      <c r="H86" s="445" t="s">
        <v>158</v>
      </c>
    </row>
    <row r="87" spans="1:8">
      <c r="A87" s="444">
        <v>42808</v>
      </c>
      <c r="B87" s="445" t="s">
        <v>156</v>
      </c>
      <c r="C87" s="445" t="s">
        <v>1629</v>
      </c>
      <c r="D87" s="445" t="s">
        <v>157</v>
      </c>
      <c r="E87" s="445" t="s">
        <v>1629</v>
      </c>
      <c r="F87" s="445" t="s">
        <v>157</v>
      </c>
      <c r="G87" s="422">
        <v>1241.2</v>
      </c>
      <c r="H87" s="445" t="s">
        <v>158</v>
      </c>
    </row>
    <row r="88" spans="1:8">
      <c r="A88" s="444">
        <v>42808</v>
      </c>
      <c r="B88" s="445" t="s">
        <v>156</v>
      </c>
      <c r="C88" s="445" t="s">
        <v>1630</v>
      </c>
      <c r="D88" s="445" t="s">
        <v>157</v>
      </c>
      <c r="E88" s="445" t="s">
        <v>1630</v>
      </c>
      <c r="F88" s="445" t="s">
        <v>157</v>
      </c>
      <c r="G88" s="422">
        <v>1241.2</v>
      </c>
      <c r="H88" s="445" t="s">
        <v>158</v>
      </c>
    </row>
    <row r="89" spans="1:8">
      <c r="A89" s="444">
        <v>42808</v>
      </c>
      <c r="B89" s="445" t="s">
        <v>156</v>
      </c>
      <c r="C89" s="445" t="s">
        <v>1631</v>
      </c>
      <c r="D89" s="445" t="s">
        <v>157</v>
      </c>
      <c r="E89" s="445" t="s">
        <v>1631</v>
      </c>
      <c r="F89" s="445" t="s">
        <v>157</v>
      </c>
      <c r="G89" s="422">
        <v>1241.2</v>
      </c>
      <c r="H89" s="445" t="s">
        <v>158</v>
      </c>
    </row>
    <row r="90" spans="1:8">
      <c r="A90" s="444">
        <v>42808</v>
      </c>
      <c r="B90" s="445" t="s">
        <v>156</v>
      </c>
      <c r="C90" s="445" t="s">
        <v>1632</v>
      </c>
      <c r="D90" s="445" t="s">
        <v>157</v>
      </c>
      <c r="E90" s="445" t="s">
        <v>1632</v>
      </c>
      <c r="F90" s="445" t="s">
        <v>157</v>
      </c>
      <c r="G90" s="422">
        <v>1241.2</v>
      </c>
      <c r="H90" s="445" t="s">
        <v>158</v>
      </c>
    </row>
    <row r="91" spans="1:8">
      <c r="A91" s="444">
        <v>42808</v>
      </c>
      <c r="B91" s="445" t="s">
        <v>156</v>
      </c>
      <c r="C91" s="445" t="s">
        <v>1634</v>
      </c>
      <c r="D91" s="445" t="s">
        <v>157</v>
      </c>
      <c r="E91" s="445" t="s">
        <v>1634</v>
      </c>
      <c r="F91" s="445" t="s">
        <v>157</v>
      </c>
      <c r="G91" s="422">
        <v>1241.2</v>
      </c>
      <c r="H91" s="445" t="s">
        <v>158</v>
      </c>
    </row>
    <row r="92" spans="1:8">
      <c r="A92" s="444">
        <v>42808</v>
      </c>
      <c r="B92" s="445" t="s">
        <v>156</v>
      </c>
      <c r="C92" s="445" t="s">
        <v>1635</v>
      </c>
      <c r="D92" s="445" t="s">
        <v>157</v>
      </c>
      <c r="E92" s="445" t="s">
        <v>1635</v>
      </c>
      <c r="F92" s="445" t="s">
        <v>157</v>
      </c>
      <c r="G92" s="422">
        <v>1241.2</v>
      </c>
      <c r="H92" s="445" t="s">
        <v>158</v>
      </c>
    </row>
    <row r="93" spans="1:8">
      <c r="A93" s="444">
        <v>42808</v>
      </c>
      <c r="B93" s="445" t="s">
        <v>156</v>
      </c>
      <c r="C93" s="445" t="s">
        <v>1636</v>
      </c>
      <c r="D93" s="445" t="s">
        <v>157</v>
      </c>
      <c r="E93" s="445" t="s">
        <v>1636</v>
      </c>
      <c r="F93" s="445" t="s">
        <v>157</v>
      </c>
      <c r="G93" s="422">
        <v>1241.2</v>
      </c>
      <c r="H93" s="445" t="s">
        <v>158</v>
      </c>
    </row>
    <row r="94" spans="1:8">
      <c r="A94" s="444">
        <v>42808</v>
      </c>
      <c r="B94" s="445" t="s">
        <v>156</v>
      </c>
      <c r="C94" s="445" t="s">
        <v>1637</v>
      </c>
      <c r="D94" s="445" t="s">
        <v>157</v>
      </c>
      <c r="E94" s="445" t="s">
        <v>1637</v>
      </c>
      <c r="F94" s="445" t="s">
        <v>157</v>
      </c>
      <c r="G94" s="422">
        <v>1241.2</v>
      </c>
      <c r="H94" s="445" t="s">
        <v>158</v>
      </c>
    </row>
    <row r="95" spans="1:8">
      <c r="A95" s="444">
        <v>42808</v>
      </c>
      <c r="B95" s="445" t="s">
        <v>156</v>
      </c>
      <c r="C95" s="445" t="s">
        <v>1638</v>
      </c>
      <c r="D95" s="445" t="s">
        <v>157</v>
      </c>
      <c r="E95" s="445" t="s">
        <v>1638</v>
      </c>
      <c r="F95" s="445" t="s">
        <v>157</v>
      </c>
      <c r="G95" s="422">
        <v>1241.2</v>
      </c>
      <c r="H95" s="445" t="s">
        <v>158</v>
      </c>
    </row>
    <row r="96" spans="1:8">
      <c r="A96" s="444">
        <v>42808</v>
      </c>
      <c r="B96" s="445" t="s">
        <v>156</v>
      </c>
      <c r="C96" s="445" t="s">
        <v>1639</v>
      </c>
      <c r="D96" s="445" t="s">
        <v>157</v>
      </c>
      <c r="E96" s="445" t="s">
        <v>1639</v>
      </c>
      <c r="F96" s="445" t="s">
        <v>157</v>
      </c>
      <c r="G96" s="422">
        <v>1241.2</v>
      </c>
      <c r="H96" s="445" t="s">
        <v>158</v>
      </c>
    </row>
    <row r="97" spans="1:8">
      <c r="A97" s="444">
        <v>42808</v>
      </c>
      <c r="B97" s="445" t="s">
        <v>156</v>
      </c>
      <c r="C97" s="445" t="s">
        <v>1640</v>
      </c>
      <c r="D97" s="445" t="s">
        <v>157</v>
      </c>
      <c r="E97" s="445" t="s">
        <v>1640</v>
      </c>
      <c r="F97" s="445" t="s">
        <v>157</v>
      </c>
      <c r="G97" s="422">
        <v>1241.2</v>
      </c>
      <c r="H97" s="445" t="s">
        <v>158</v>
      </c>
    </row>
    <row r="98" spans="1:8">
      <c r="A98" s="444">
        <v>42808</v>
      </c>
      <c r="B98" s="445" t="s">
        <v>156</v>
      </c>
      <c r="C98" s="445" t="s">
        <v>1641</v>
      </c>
      <c r="D98" s="445" t="s">
        <v>157</v>
      </c>
      <c r="E98" s="445" t="s">
        <v>1641</v>
      </c>
      <c r="F98" s="445" t="s">
        <v>157</v>
      </c>
      <c r="G98" s="422">
        <v>1241.2</v>
      </c>
      <c r="H98" s="445" t="s">
        <v>158</v>
      </c>
    </row>
    <row r="99" spans="1:8">
      <c r="A99" s="444">
        <v>42809</v>
      </c>
      <c r="B99" s="445" t="s">
        <v>156</v>
      </c>
      <c r="C99" s="445" t="s">
        <v>1642</v>
      </c>
      <c r="D99" s="445" t="s">
        <v>157</v>
      </c>
      <c r="E99" s="445" t="s">
        <v>1642</v>
      </c>
      <c r="F99" s="445" t="s">
        <v>157</v>
      </c>
      <c r="G99" s="422">
        <v>1241.2</v>
      </c>
      <c r="H99" s="445" t="s">
        <v>158</v>
      </c>
    </row>
    <row r="100" spans="1:8">
      <c r="A100" s="444">
        <v>42809</v>
      </c>
      <c r="B100" s="445" t="s">
        <v>156</v>
      </c>
      <c r="C100" s="445" t="s">
        <v>1644</v>
      </c>
      <c r="D100" s="445" t="s">
        <v>157</v>
      </c>
      <c r="E100" s="445" t="s">
        <v>1644</v>
      </c>
      <c r="F100" s="445" t="s">
        <v>157</v>
      </c>
      <c r="G100" s="422">
        <v>1241.2</v>
      </c>
      <c r="H100" s="445" t="s">
        <v>158</v>
      </c>
    </row>
    <row r="101" spans="1:8">
      <c r="A101" s="444">
        <v>42809</v>
      </c>
      <c r="B101" s="445" t="s">
        <v>156</v>
      </c>
      <c r="C101" s="445" t="s">
        <v>1645</v>
      </c>
      <c r="D101" s="445" t="s">
        <v>157</v>
      </c>
      <c r="E101" s="445" t="s">
        <v>1645</v>
      </c>
      <c r="F101" s="445" t="s">
        <v>157</v>
      </c>
      <c r="G101" s="422">
        <v>1241.2</v>
      </c>
      <c r="H101" s="445" t="s">
        <v>158</v>
      </c>
    </row>
    <row r="102" spans="1:8">
      <c r="A102" s="444">
        <v>42809</v>
      </c>
      <c r="B102" s="445" t="s">
        <v>156</v>
      </c>
      <c r="C102" s="445" t="s">
        <v>1646</v>
      </c>
      <c r="D102" s="445" t="s">
        <v>157</v>
      </c>
      <c r="E102" s="445" t="s">
        <v>1646</v>
      </c>
      <c r="F102" s="445" t="s">
        <v>157</v>
      </c>
      <c r="G102" s="422">
        <v>1241.2</v>
      </c>
      <c r="H102" s="445" t="s">
        <v>158</v>
      </c>
    </row>
    <row r="103" spans="1:8">
      <c r="A103" s="444">
        <v>42809</v>
      </c>
      <c r="B103" s="445" t="s">
        <v>156</v>
      </c>
      <c r="C103" s="445" t="s">
        <v>1647</v>
      </c>
      <c r="D103" s="445" t="s">
        <v>157</v>
      </c>
      <c r="E103" s="445" t="s">
        <v>1647</v>
      </c>
      <c r="F103" s="445" t="s">
        <v>157</v>
      </c>
      <c r="G103" s="422">
        <v>1241.2</v>
      </c>
      <c r="H103" s="445" t="s">
        <v>158</v>
      </c>
    </row>
    <row r="104" spans="1:8">
      <c r="A104" s="444">
        <v>42809</v>
      </c>
      <c r="B104" s="445" t="s">
        <v>156</v>
      </c>
      <c r="C104" s="445" t="s">
        <v>1648</v>
      </c>
      <c r="D104" s="445" t="s">
        <v>157</v>
      </c>
      <c r="E104" s="445" t="s">
        <v>1648</v>
      </c>
      <c r="F104" s="445" t="s">
        <v>157</v>
      </c>
      <c r="G104" s="422">
        <v>1241.2</v>
      </c>
      <c r="H104" s="445" t="s">
        <v>158</v>
      </c>
    </row>
    <row r="105" spans="1:8">
      <c r="A105" s="444">
        <v>42809</v>
      </c>
      <c r="B105" s="445" t="s">
        <v>156</v>
      </c>
      <c r="C105" s="445" t="s">
        <v>1649</v>
      </c>
      <c r="D105" s="445" t="s">
        <v>157</v>
      </c>
      <c r="E105" s="445" t="s">
        <v>1649</v>
      </c>
      <c r="F105" s="445" t="s">
        <v>157</v>
      </c>
      <c r="G105" s="422">
        <v>1241.2</v>
      </c>
      <c r="H105" s="445" t="s">
        <v>158</v>
      </c>
    </row>
    <row r="106" spans="1:8">
      <c r="A106" s="444">
        <v>42809</v>
      </c>
      <c r="B106" s="445" t="s">
        <v>156</v>
      </c>
      <c r="C106" s="445" t="s">
        <v>1650</v>
      </c>
      <c r="D106" s="445" t="s">
        <v>157</v>
      </c>
      <c r="E106" s="445" t="s">
        <v>1650</v>
      </c>
      <c r="F106" s="445" t="s">
        <v>157</v>
      </c>
      <c r="G106" s="422">
        <v>1241.2</v>
      </c>
      <c r="H106" s="445" t="s">
        <v>158</v>
      </c>
    </row>
    <row r="107" spans="1:8">
      <c r="A107" s="444">
        <v>42809</v>
      </c>
      <c r="B107" s="445" t="s">
        <v>156</v>
      </c>
      <c r="C107" s="445" t="s">
        <v>1652</v>
      </c>
      <c r="D107" s="445" t="s">
        <v>157</v>
      </c>
      <c r="E107" s="445" t="s">
        <v>1652</v>
      </c>
      <c r="F107" s="445" t="s">
        <v>157</v>
      </c>
      <c r="G107" s="422">
        <v>1241.2</v>
      </c>
      <c r="H107" s="445" t="s">
        <v>158</v>
      </c>
    </row>
    <row r="108" spans="1:8">
      <c r="A108" s="444">
        <v>42809</v>
      </c>
      <c r="B108" s="445" t="s">
        <v>156</v>
      </c>
      <c r="C108" s="445" t="s">
        <v>1655</v>
      </c>
      <c r="D108" s="445" t="s">
        <v>157</v>
      </c>
      <c r="E108" s="445" t="s">
        <v>1655</v>
      </c>
      <c r="F108" s="445" t="s">
        <v>157</v>
      </c>
      <c r="G108" s="422">
        <v>1241.2</v>
      </c>
      <c r="H108" s="445" t="s">
        <v>158</v>
      </c>
    </row>
    <row r="109" spans="1:8">
      <c r="A109" s="444">
        <v>42809</v>
      </c>
      <c r="B109" s="445" t="s">
        <v>156</v>
      </c>
      <c r="C109" s="445" t="s">
        <v>1656</v>
      </c>
      <c r="D109" s="445" t="s">
        <v>157</v>
      </c>
      <c r="E109" s="445" t="s">
        <v>1656</v>
      </c>
      <c r="F109" s="445" t="s">
        <v>157</v>
      </c>
      <c r="G109" s="422">
        <v>1241.2</v>
      </c>
      <c r="H109" s="445" t="s">
        <v>158</v>
      </c>
    </row>
    <row r="110" spans="1:8">
      <c r="A110" s="444">
        <v>42809</v>
      </c>
      <c r="B110" s="445" t="s">
        <v>156</v>
      </c>
      <c r="C110" s="445" t="s">
        <v>1658</v>
      </c>
      <c r="D110" s="445" t="s">
        <v>157</v>
      </c>
      <c r="E110" s="445" t="s">
        <v>1658</v>
      </c>
      <c r="F110" s="445" t="s">
        <v>157</v>
      </c>
      <c r="G110" s="422">
        <v>1241.2</v>
      </c>
      <c r="H110" s="445" t="s">
        <v>158</v>
      </c>
    </row>
    <row r="111" spans="1:8">
      <c r="A111" s="444">
        <v>42811</v>
      </c>
      <c r="B111" s="445" t="s">
        <v>156</v>
      </c>
      <c r="C111" s="445" t="s">
        <v>1664</v>
      </c>
      <c r="D111" s="445" t="s">
        <v>157</v>
      </c>
      <c r="E111" s="445" t="s">
        <v>1664</v>
      </c>
      <c r="F111" s="445" t="s">
        <v>157</v>
      </c>
      <c r="G111" s="422">
        <v>1241.2</v>
      </c>
      <c r="H111" s="445" t="s">
        <v>158</v>
      </c>
    </row>
    <row r="112" spans="1:8">
      <c r="A112" s="444">
        <v>42811</v>
      </c>
      <c r="B112" s="445" t="s">
        <v>156</v>
      </c>
      <c r="C112" s="445" t="s">
        <v>1665</v>
      </c>
      <c r="D112" s="445" t="s">
        <v>157</v>
      </c>
      <c r="E112" s="445" t="s">
        <v>1665</v>
      </c>
      <c r="F112" s="445" t="s">
        <v>157</v>
      </c>
      <c r="G112" s="422">
        <v>1241.2</v>
      </c>
      <c r="H112" s="445" t="s">
        <v>158</v>
      </c>
    </row>
    <row r="113" spans="1:8">
      <c r="A113" s="444">
        <v>42811</v>
      </c>
      <c r="B113" s="445" t="s">
        <v>156</v>
      </c>
      <c r="C113" s="445" t="s">
        <v>1667</v>
      </c>
      <c r="D113" s="445" t="s">
        <v>157</v>
      </c>
      <c r="E113" s="445" t="s">
        <v>1667</v>
      </c>
      <c r="F113" s="445" t="s">
        <v>157</v>
      </c>
      <c r="G113" s="422">
        <v>1241.2</v>
      </c>
      <c r="H113" s="445" t="s">
        <v>158</v>
      </c>
    </row>
    <row r="114" spans="1:8">
      <c r="A114" s="444">
        <v>42811</v>
      </c>
      <c r="B114" s="445" t="s">
        <v>156</v>
      </c>
      <c r="C114" s="445" t="s">
        <v>1671</v>
      </c>
      <c r="D114" s="445" t="s">
        <v>157</v>
      </c>
      <c r="E114" s="445" t="s">
        <v>1671</v>
      </c>
      <c r="F114" s="445" t="s">
        <v>157</v>
      </c>
      <c r="G114" s="422">
        <v>1241.2</v>
      </c>
      <c r="H114" s="445" t="s">
        <v>158</v>
      </c>
    </row>
    <row r="115" spans="1:8">
      <c r="A115" s="444">
        <v>42811</v>
      </c>
      <c r="B115" s="445" t="s">
        <v>156</v>
      </c>
      <c r="C115" s="445" t="s">
        <v>1672</v>
      </c>
      <c r="D115" s="445" t="s">
        <v>157</v>
      </c>
      <c r="E115" s="445" t="s">
        <v>1672</v>
      </c>
      <c r="F115" s="445" t="s">
        <v>157</v>
      </c>
      <c r="G115" s="422">
        <v>1241.2</v>
      </c>
      <c r="H115" s="445" t="s">
        <v>158</v>
      </c>
    </row>
    <row r="116" spans="1:8">
      <c r="A116" s="444">
        <v>42811</v>
      </c>
      <c r="B116" s="445" t="s">
        <v>156</v>
      </c>
      <c r="C116" s="445" t="s">
        <v>1673</v>
      </c>
      <c r="D116" s="445" t="s">
        <v>157</v>
      </c>
      <c r="E116" s="445" t="s">
        <v>1673</v>
      </c>
      <c r="F116" s="445" t="s">
        <v>157</v>
      </c>
      <c r="G116" s="422">
        <v>1241.2</v>
      </c>
      <c r="H116" s="445" t="s">
        <v>158</v>
      </c>
    </row>
    <row r="117" spans="1:8">
      <c r="A117" s="444">
        <v>42811</v>
      </c>
      <c r="B117" s="445" t="s">
        <v>156</v>
      </c>
      <c r="C117" s="445" t="s">
        <v>1674</v>
      </c>
      <c r="D117" s="445" t="s">
        <v>157</v>
      </c>
      <c r="E117" s="445" t="s">
        <v>1674</v>
      </c>
      <c r="F117" s="445" t="s">
        <v>157</v>
      </c>
      <c r="G117" s="422">
        <v>1241.2</v>
      </c>
      <c r="H117" s="445" t="s">
        <v>158</v>
      </c>
    </row>
    <row r="118" spans="1:8">
      <c r="A118" s="444">
        <v>42811</v>
      </c>
      <c r="B118" s="445" t="s">
        <v>156</v>
      </c>
      <c r="C118" s="445" t="s">
        <v>1675</v>
      </c>
      <c r="D118" s="445" t="s">
        <v>157</v>
      </c>
      <c r="E118" s="445" t="s">
        <v>1675</v>
      </c>
      <c r="F118" s="445" t="s">
        <v>157</v>
      </c>
      <c r="G118" s="422">
        <v>1241.2</v>
      </c>
      <c r="H118" s="445" t="s">
        <v>158</v>
      </c>
    </row>
    <row r="119" spans="1:8">
      <c r="A119" s="444">
        <v>42811</v>
      </c>
      <c r="B119" s="445" t="s">
        <v>156</v>
      </c>
      <c r="C119" s="445" t="s">
        <v>1676</v>
      </c>
      <c r="D119" s="445" t="s">
        <v>157</v>
      </c>
      <c r="E119" s="445" t="s">
        <v>1676</v>
      </c>
      <c r="F119" s="445" t="s">
        <v>157</v>
      </c>
      <c r="G119" s="422">
        <v>1241.2</v>
      </c>
      <c r="H119" s="445" t="s">
        <v>158</v>
      </c>
    </row>
    <row r="120" spans="1:8">
      <c r="A120" s="444">
        <v>42811</v>
      </c>
      <c r="B120" s="445" t="s">
        <v>156</v>
      </c>
      <c r="C120" s="445" t="s">
        <v>1677</v>
      </c>
      <c r="D120" s="445" t="s">
        <v>157</v>
      </c>
      <c r="E120" s="445" t="s">
        <v>1677</v>
      </c>
      <c r="F120" s="445" t="s">
        <v>157</v>
      </c>
      <c r="G120" s="422">
        <v>1241.2</v>
      </c>
      <c r="H120" s="445" t="s">
        <v>158</v>
      </c>
    </row>
    <row r="121" spans="1:8">
      <c r="A121" s="444">
        <v>42811</v>
      </c>
      <c r="B121" s="445" t="s">
        <v>156</v>
      </c>
      <c r="C121" s="445" t="s">
        <v>1678</v>
      </c>
      <c r="D121" s="445" t="s">
        <v>157</v>
      </c>
      <c r="E121" s="445" t="s">
        <v>1678</v>
      </c>
      <c r="F121" s="445" t="s">
        <v>157</v>
      </c>
      <c r="G121" s="422">
        <v>1241.2</v>
      </c>
      <c r="H121" s="445" t="s">
        <v>158</v>
      </c>
    </row>
    <row r="122" spans="1:8">
      <c r="A122" s="444">
        <v>42811</v>
      </c>
      <c r="B122" s="445" t="s">
        <v>156</v>
      </c>
      <c r="C122" s="445" t="s">
        <v>1679</v>
      </c>
      <c r="D122" s="445" t="s">
        <v>157</v>
      </c>
      <c r="E122" s="445" t="s">
        <v>1679</v>
      </c>
      <c r="F122" s="445" t="s">
        <v>157</v>
      </c>
      <c r="G122" s="422">
        <v>1241.2</v>
      </c>
      <c r="H122" s="445" t="s">
        <v>158</v>
      </c>
    </row>
    <row r="123" spans="1:8">
      <c r="A123" s="444">
        <v>42811</v>
      </c>
      <c r="B123" s="445" t="s">
        <v>156</v>
      </c>
      <c r="C123" s="445" t="s">
        <v>1680</v>
      </c>
      <c r="D123" s="445" t="s">
        <v>157</v>
      </c>
      <c r="E123" s="445" t="s">
        <v>1680</v>
      </c>
      <c r="F123" s="445" t="s">
        <v>157</v>
      </c>
      <c r="G123" s="422">
        <v>1241.2</v>
      </c>
      <c r="H123" s="445" t="s">
        <v>158</v>
      </c>
    </row>
    <row r="124" spans="1:8">
      <c r="A124" s="444">
        <v>42811</v>
      </c>
      <c r="B124" s="445" t="s">
        <v>156</v>
      </c>
      <c r="C124" s="445" t="s">
        <v>1681</v>
      </c>
      <c r="D124" s="445" t="s">
        <v>157</v>
      </c>
      <c r="E124" s="445" t="s">
        <v>1681</v>
      </c>
      <c r="F124" s="445" t="s">
        <v>157</v>
      </c>
      <c r="G124" s="422">
        <v>1241.2</v>
      </c>
      <c r="H124" s="445" t="s">
        <v>158</v>
      </c>
    </row>
    <row r="125" spans="1:8">
      <c r="A125" s="444">
        <v>42811</v>
      </c>
      <c r="B125" s="445" t="s">
        <v>156</v>
      </c>
      <c r="C125" s="445" t="s">
        <v>1682</v>
      </c>
      <c r="D125" s="445" t="s">
        <v>157</v>
      </c>
      <c r="E125" s="445" t="s">
        <v>1682</v>
      </c>
      <c r="F125" s="445" t="s">
        <v>157</v>
      </c>
      <c r="G125" s="422">
        <v>1241.2</v>
      </c>
      <c r="H125" s="445" t="s">
        <v>158</v>
      </c>
    </row>
    <row r="126" spans="1:8">
      <c r="A126" s="1">
        <v>42809</v>
      </c>
      <c r="B126" t="s">
        <v>156</v>
      </c>
      <c r="C126" t="s">
        <v>1643</v>
      </c>
      <c r="D126" t="s">
        <v>163</v>
      </c>
      <c r="E126" t="s">
        <v>1643</v>
      </c>
      <c r="F126" t="s">
        <v>163</v>
      </c>
      <c r="G126" s="2">
        <v>1435.28</v>
      </c>
      <c r="H126" t="s">
        <v>158</v>
      </c>
    </row>
    <row r="127" spans="1:8">
      <c r="A127" s="1">
        <v>42805</v>
      </c>
      <c r="B127" t="s">
        <v>156</v>
      </c>
      <c r="C127" t="s">
        <v>1119</v>
      </c>
      <c r="D127" t="s">
        <v>1526</v>
      </c>
      <c r="E127" t="s">
        <v>1119</v>
      </c>
      <c r="F127" t="s">
        <v>1526</v>
      </c>
      <c r="G127" s="2">
        <v>5849.88</v>
      </c>
      <c r="H127" t="s">
        <v>158</v>
      </c>
    </row>
    <row r="128" spans="1:8">
      <c r="A128" s="1">
        <v>42808</v>
      </c>
      <c r="B128" t="s">
        <v>156</v>
      </c>
      <c r="C128" t="s">
        <v>1201</v>
      </c>
      <c r="D128" t="s">
        <v>1526</v>
      </c>
      <c r="E128" t="s">
        <v>1201</v>
      </c>
      <c r="F128" t="s">
        <v>1526</v>
      </c>
      <c r="G128" s="2">
        <v>5849.88</v>
      </c>
      <c r="H128" t="s">
        <v>158</v>
      </c>
    </row>
    <row r="129" spans="1:8">
      <c r="A129" s="1">
        <v>42809</v>
      </c>
      <c r="B129" t="s">
        <v>156</v>
      </c>
      <c r="C129" t="s">
        <v>1571</v>
      </c>
      <c r="D129" t="s">
        <v>1526</v>
      </c>
      <c r="E129" t="s">
        <v>1571</v>
      </c>
      <c r="F129" t="s">
        <v>1526</v>
      </c>
      <c r="G129" s="2">
        <v>5849.88</v>
      </c>
      <c r="H129" t="s">
        <v>158</v>
      </c>
    </row>
    <row r="130" spans="1:8">
      <c r="A130" s="1">
        <v>42805</v>
      </c>
      <c r="B130" t="s">
        <v>156</v>
      </c>
      <c r="C130" t="s">
        <v>98</v>
      </c>
      <c r="D130" t="s">
        <v>1524</v>
      </c>
      <c r="E130" t="s">
        <v>98</v>
      </c>
      <c r="F130" t="s">
        <v>1524</v>
      </c>
      <c r="G130" s="2">
        <v>6286.04</v>
      </c>
      <c r="H130" t="s">
        <v>158</v>
      </c>
    </row>
    <row r="131" spans="1:8">
      <c r="A131" s="1">
        <v>42805</v>
      </c>
      <c r="B131" t="s">
        <v>156</v>
      </c>
      <c r="C131" t="s">
        <v>107</v>
      </c>
      <c r="D131" t="s">
        <v>1524</v>
      </c>
      <c r="E131" t="s">
        <v>107</v>
      </c>
      <c r="F131" t="s">
        <v>1524</v>
      </c>
      <c r="G131" s="2">
        <v>6286.04</v>
      </c>
      <c r="H131" t="s">
        <v>158</v>
      </c>
    </row>
    <row r="132" spans="1:8">
      <c r="A132" s="1">
        <v>42808</v>
      </c>
      <c r="B132" t="s">
        <v>156</v>
      </c>
      <c r="C132" t="s">
        <v>1266</v>
      </c>
      <c r="D132" t="s">
        <v>1524</v>
      </c>
      <c r="E132" t="s">
        <v>1266</v>
      </c>
      <c r="F132" t="s">
        <v>1524</v>
      </c>
      <c r="G132" s="2">
        <v>6286.04</v>
      </c>
      <c r="H132" t="s">
        <v>158</v>
      </c>
    </row>
    <row r="133" spans="1:8">
      <c r="A133" s="1">
        <v>42809</v>
      </c>
      <c r="B133" t="s">
        <v>156</v>
      </c>
      <c r="C133" t="s">
        <v>1390</v>
      </c>
      <c r="D133" t="s">
        <v>1524</v>
      </c>
      <c r="E133" t="s">
        <v>1390</v>
      </c>
      <c r="F133" t="s">
        <v>1524</v>
      </c>
      <c r="G133" s="2">
        <v>6286.04</v>
      </c>
      <c r="H133" t="s">
        <v>158</v>
      </c>
    </row>
    <row r="134" spans="1:8">
      <c r="A134" s="1">
        <v>42809</v>
      </c>
      <c r="B134" t="s">
        <v>156</v>
      </c>
      <c r="C134" t="s">
        <v>795</v>
      </c>
      <c r="D134" t="s">
        <v>1524</v>
      </c>
      <c r="E134" t="s">
        <v>795</v>
      </c>
      <c r="F134" t="s">
        <v>1524</v>
      </c>
      <c r="G134" s="2">
        <v>6286.04</v>
      </c>
      <c r="H134" t="s">
        <v>158</v>
      </c>
    </row>
    <row r="135" spans="1:8">
      <c r="A135" s="1">
        <v>42809</v>
      </c>
      <c r="B135" t="s">
        <v>156</v>
      </c>
      <c r="C135" t="s">
        <v>784</v>
      </c>
      <c r="D135" t="s">
        <v>1524</v>
      </c>
      <c r="E135" t="s">
        <v>784</v>
      </c>
      <c r="F135" t="s">
        <v>1524</v>
      </c>
      <c r="G135" s="2">
        <v>6286.04</v>
      </c>
      <c r="H135" t="s">
        <v>158</v>
      </c>
    </row>
    <row r="136" spans="1:8">
      <c r="A136" s="1">
        <v>42810</v>
      </c>
      <c r="B136" t="s">
        <v>156</v>
      </c>
      <c r="C136" t="s">
        <v>107</v>
      </c>
      <c r="D136" t="s">
        <v>1524</v>
      </c>
      <c r="E136" t="s">
        <v>107</v>
      </c>
      <c r="F136" t="s">
        <v>1524</v>
      </c>
      <c r="G136" s="2">
        <v>6286.04</v>
      </c>
      <c r="H136" t="s">
        <v>158</v>
      </c>
    </row>
    <row r="137" spans="1:8">
      <c r="A137" s="1">
        <v>42810</v>
      </c>
      <c r="B137" t="s">
        <v>156</v>
      </c>
      <c r="C137" t="s">
        <v>1627</v>
      </c>
      <c r="D137" t="s">
        <v>1524</v>
      </c>
      <c r="E137" t="s">
        <v>1627</v>
      </c>
      <c r="F137" t="s">
        <v>1524</v>
      </c>
      <c r="G137" s="2">
        <v>6286.04</v>
      </c>
      <c r="H137" t="s">
        <v>158</v>
      </c>
    </row>
    <row r="138" spans="1:8">
      <c r="A138" s="1">
        <v>42810</v>
      </c>
      <c r="B138" t="s">
        <v>156</v>
      </c>
      <c r="C138" t="s">
        <v>1641</v>
      </c>
      <c r="D138" t="s">
        <v>1524</v>
      </c>
      <c r="E138" t="s">
        <v>1641</v>
      </c>
      <c r="F138" t="s">
        <v>1524</v>
      </c>
      <c r="G138" s="2">
        <v>6286.04</v>
      </c>
      <c r="H138" t="s">
        <v>158</v>
      </c>
    </row>
    <row r="139" spans="1:8">
      <c r="A139" s="1">
        <v>42810</v>
      </c>
      <c r="B139" t="s">
        <v>156</v>
      </c>
      <c r="C139" t="s">
        <v>1612</v>
      </c>
      <c r="D139" t="s">
        <v>1524</v>
      </c>
      <c r="E139" t="s">
        <v>1612</v>
      </c>
      <c r="F139" t="s">
        <v>1524</v>
      </c>
      <c r="G139" s="2">
        <v>6286.04</v>
      </c>
      <c r="H139" t="s">
        <v>158</v>
      </c>
    </row>
    <row r="140" spans="1:8">
      <c r="A140" s="1">
        <v>42810</v>
      </c>
      <c r="B140" t="s">
        <v>156</v>
      </c>
      <c r="C140" t="s">
        <v>1635</v>
      </c>
      <c r="D140" t="s">
        <v>1524</v>
      </c>
      <c r="E140" t="s">
        <v>1635</v>
      </c>
      <c r="F140" t="s">
        <v>1524</v>
      </c>
      <c r="G140" s="2">
        <v>6286.04</v>
      </c>
      <c r="H140" t="s">
        <v>158</v>
      </c>
    </row>
    <row r="141" spans="1:8">
      <c r="A141" s="1">
        <v>42810</v>
      </c>
      <c r="B141" t="s">
        <v>156</v>
      </c>
      <c r="C141" t="s">
        <v>784</v>
      </c>
      <c r="D141" t="s">
        <v>1524</v>
      </c>
      <c r="E141" t="s">
        <v>784</v>
      </c>
      <c r="F141" t="s">
        <v>1524</v>
      </c>
      <c r="G141" s="2">
        <v>6286.04</v>
      </c>
      <c r="H141" t="s">
        <v>158</v>
      </c>
    </row>
    <row r="142" spans="1:8">
      <c r="A142" s="1">
        <v>42811</v>
      </c>
      <c r="B142" t="s">
        <v>156</v>
      </c>
      <c r="C142" t="s">
        <v>1630</v>
      </c>
      <c r="D142" t="s">
        <v>1524</v>
      </c>
      <c r="E142" t="s">
        <v>1630</v>
      </c>
      <c r="F142" t="s">
        <v>1524</v>
      </c>
      <c r="G142" s="2">
        <v>6286.04</v>
      </c>
      <c r="H142" t="s">
        <v>158</v>
      </c>
    </row>
    <row r="143" spans="1:8">
      <c r="A143" s="1">
        <v>42811</v>
      </c>
      <c r="B143" t="s">
        <v>156</v>
      </c>
      <c r="C143" t="s">
        <v>1636</v>
      </c>
      <c r="D143" t="s">
        <v>1524</v>
      </c>
      <c r="E143" t="s">
        <v>1636</v>
      </c>
      <c r="F143" t="s">
        <v>1524</v>
      </c>
      <c r="G143" s="2">
        <v>6286.04</v>
      </c>
      <c r="H143" t="s">
        <v>158</v>
      </c>
    </row>
    <row r="144" spans="1:8">
      <c r="A144" s="1">
        <v>42811</v>
      </c>
      <c r="B144" t="s">
        <v>156</v>
      </c>
      <c r="C144" t="s">
        <v>1404</v>
      </c>
      <c r="D144" t="s">
        <v>1524</v>
      </c>
      <c r="E144" t="s">
        <v>1404</v>
      </c>
      <c r="F144" t="s">
        <v>1524</v>
      </c>
      <c r="G144" s="2">
        <v>6286.04</v>
      </c>
      <c r="H144" t="s">
        <v>158</v>
      </c>
    </row>
    <row r="145" spans="1:8">
      <c r="A145" s="1">
        <v>42811</v>
      </c>
      <c r="B145" t="s">
        <v>156</v>
      </c>
      <c r="C145" t="s">
        <v>806</v>
      </c>
      <c r="D145" t="s">
        <v>1524</v>
      </c>
      <c r="E145" t="s">
        <v>806</v>
      </c>
      <c r="F145" t="s">
        <v>1524</v>
      </c>
      <c r="G145" s="2">
        <v>6286.04</v>
      </c>
      <c r="H145" t="s">
        <v>158</v>
      </c>
    </row>
    <row r="146" spans="1:8">
      <c r="A146" s="1">
        <v>42811</v>
      </c>
      <c r="B146" t="s">
        <v>156</v>
      </c>
      <c r="C146" t="s">
        <v>1669</v>
      </c>
      <c r="D146" t="s">
        <v>399</v>
      </c>
      <c r="E146" t="s">
        <v>1669</v>
      </c>
      <c r="F146" t="s">
        <v>399</v>
      </c>
      <c r="G146" s="2">
        <v>6299.96</v>
      </c>
      <c r="H146" t="s">
        <v>158</v>
      </c>
    </row>
    <row r="147" spans="1:8">
      <c r="A147" s="1">
        <v>42811</v>
      </c>
      <c r="B147" t="s">
        <v>156</v>
      </c>
      <c r="C147" t="s">
        <v>1521</v>
      </c>
      <c r="D147" t="s">
        <v>823</v>
      </c>
      <c r="E147" t="s">
        <v>1521</v>
      </c>
      <c r="F147" t="s">
        <v>823</v>
      </c>
      <c r="G147" s="2">
        <v>6299.96</v>
      </c>
      <c r="H147" t="s">
        <v>158</v>
      </c>
    </row>
    <row r="148" spans="1:8">
      <c r="A148" s="1">
        <v>42811</v>
      </c>
      <c r="B148" t="s">
        <v>156</v>
      </c>
      <c r="C148" t="s">
        <v>102</v>
      </c>
      <c r="D148" t="s">
        <v>399</v>
      </c>
      <c r="E148" t="s">
        <v>102</v>
      </c>
      <c r="F148" t="s">
        <v>399</v>
      </c>
      <c r="G148" s="2">
        <v>6299.96</v>
      </c>
      <c r="H148" t="s">
        <v>158</v>
      </c>
    </row>
    <row r="149" spans="1:8">
      <c r="A149" s="1">
        <v>42808</v>
      </c>
      <c r="B149" t="s">
        <v>156</v>
      </c>
      <c r="C149" t="s">
        <v>780</v>
      </c>
      <c r="D149" t="s">
        <v>1524</v>
      </c>
      <c r="E149" t="s">
        <v>780</v>
      </c>
      <c r="F149" t="s">
        <v>1524</v>
      </c>
      <c r="G149" s="2">
        <v>8080.56</v>
      </c>
      <c r="H149" t="s">
        <v>158</v>
      </c>
    </row>
    <row r="150" spans="1:8">
      <c r="A150" s="1">
        <v>42809</v>
      </c>
      <c r="B150" t="s">
        <v>156</v>
      </c>
      <c r="C150" t="s">
        <v>788</v>
      </c>
      <c r="D150" t="s">
        <v>1524</v>
      </c>
      <c r="E150" t="s">
        <v>788</v>
      </c>
      <c r="F150" t="s">
        <v>1524</v>
      </c>
      <c r="G150" s="2">
        <v>8080.56</v>
      </c>
      <c r="H150" t="s">
        <v>158</v>
      </c>
    </row>
    <row r="151" spans="1:8">
      <c r="A151" s="1">
        <v>42808</v>
      </c>
      <c r="B151" t="s">
        <v>156</v>
      </c>
      <c r="C151" t="s">
        <v>1618</v>
      </c>
      <c r="D151" t="s">
        <v>1524</v>
      </c>
      <c r="E151" t="s">
        <v>1618</v>
      </c>
      <c r="F151" t="s">
        <v>1524</v>
      </c>
      <c r="G151" s="2">
        <v>8780.0400000000009</v>
      </c>
      <c r="H151" t="s">
        <v>158</v>
      </c>
    </row>
    <row r="152" spans="1:8">
      <c r="A152" s="1">
        <v>42809</v>
      </c>
      <c r="B152" t="s">
        <v>156</v>
      </c>
      <c r="C152" t="s">
        <v>1657</v>
      </c>
      <c r="D152" t="s">
        <v>1524</v>
      </c>
      <c r="E152" t="s">
        <v>1657</v>
      </c>
      <c r="F152" t="s">
        <v>1524</v>
      </c>
      <c r="G152" s="2">
        <v>8780.0400000000009</v>
      </c>
      <c r="H152" t="s">
        <v>158</v>
      </c>
    </row>
    <row r="153" spans="1:8">
      <c r="A153" s="1">
        <v>42810</v>
      </c>
      <c r="B153" t="s">
        <v>156</v>
      </c>
      <c r="C153" t="s">
        <v>1660</v>
      </c>
      <c r="D153" t="s">
        <v>1524</v>
      </c>
      <c r="E153" t="s">
        <v>1660</v>
      </c>
      <c r="F153" t="s">
        <v>1524</v>
      </c>
      <c r="G153" s="2">
        <v>8780.0400000000009</v>
      </c>
      <c r="H153" t="s">
        <v>158</v>
      </c>
    </row>
    <row r="154" spans="1:8">
      <c r="A154" s="1">
        <v>42810</v>
      </c>
      <c r="B154" t="s">
        <v>156</v>
      </c>
      <c r="C154" t="s">
        <v>1565</v>
      </c>
      <c r="D154" t="s">
        <v>1524</v>
      </c>
      <c r="E154" t="s">
        <v>1565</v>
      </c>
      <c r="F154" t="s">
        <v>1524</v>
      </c>
      <c r="G154" s="2">
        <v>8780.0400000000009</v>
      </c>
      <c r="H154" t="s">
        <v>158</v>
      </c>
    </row>
    <row r="155" spans="1:8">
      <c r="A155" s="1">
        <v>42811</v>
      </c>
      <c r="B155" t="s">
        <v>156</v>
      </c>
      <c r="C155" t="s">
        <v>1565</v>
      </c>
      <c r="D155" t="s">
        <v>1524</v>
      </c>
      <c r="E155" t="s">
        <v>1565</v>
      </c>
      <c r="F155" t="s">
        <v>1524</v>
      </c>
      <c r="G155" s="2">
        <v>8780.0400000000009</v>
      </c>
      <c r="H155" t="s">
        <v>158</v>
      </c>
    </row>
    <row r="156" spans="1:8">
      <c r="A156" s="1">
        <v>42805</v>
      </c>
      <c r="B156" t="s">
        <v>156</v>
      </c>
      <c r="C156" t="s">
        <v>932</v>
      </c>
      <c r="D156" t="s">
        <v>1531</v>
      </c>
      <c r="E156" t="s">
        <v>932</v>
      </c>
      <c r="F156" t="s">
        <v>1531</v>
      </c>
      <c r="G156" s="2">
        <v>9000.44</v>
      </c>
      <c r="H156" t="s">
        <v>158</v>
      </c>
    </row>
    <row r="157" spans="1:8">
      <c r="A157" s="1">
        <v>42805</v>
      </c>
      <c r="B157" t="s">
        <v>156</v>
      </c>
      <c r="C157" t="s">
        <v>68</v>
      </c>
      <c r="D157" t="s">
        <v>1524</v>
      </c>
      <c r="E157" t="s">
        <v>68</v>
      </c>
      <c r="F157" t="s">
        <v>1524</v>
      </c>
      <c r="G157" s="2">
        <v>9000.44</v>
      </c>
      <c r="H157" t="s">
        <v>158</v>
      </c>
    </row>
    <row r="158" spans="1:8">
      <c r="A158" s="1">
        <v>42805</v>
      </c>
      <c r="B158" t="s">
        <v>156</v>
      </c>
      <c r="C158" t="s">
        <v>1423</v>
      </c>
      <c r="D158" t="s">
        <v>1524</v>
      </c>
      <c r="E158" t="s">
        <v>1423</v>
      </c>
      <c r="F158" t="s">
        <v>1524</v>
      </c>
      <c r="G158" s="2">
        <v>9000.44</v>
      </c>
      <c r="H158" t="s">
        <v>158</v>
      </c>
    </row>
    <row r="159" spans="1:8">
      <c r="A159" s="1">
        <v>42808</v>
      </c>
      <c r="B159" t="s">
        <v>156</v>
      </c>
      <c r="C159" t="s">
        <v>1614</v>
      </c>
      <c r="D159" t="s">
        <v>1524</v>
      </c>
      <c r="E159" t="s">
        <v>1614</v>
      </c>
      <c r="F159" t="s">
        <v>1524</v>
      </c>
      <c r="G159" s="2">
        <v>9000.44</v>
      </c>
      <c r="H159" t="s">
        <v>158</v>
      </c>
    </row>
    <row r="160" spans="1:8">
      <c r="A160" s="1">
        <v>42808</v>
      </c>
      <c r="B160" t="s">
        <v>156</v>
      </c>
      <c r="C160" t="s">
        <v>1527</v>
      </c>
      <c r="D160" t="s">
        <v>1524</v>
      </c>
      <c r="E160" t="s">
        <v>1527</v>
      </c>
      <c r="F160" t="s">
        <v>1524</v>
      </c>
      <c r="G160" s="2">
        <v>9000.44</v>
      </c>
      <c r="H160" t="s">
        <v>158</v>
      </c>
    </row>
    <row r="161" spans="1:8">
      <c r="A161" s="1">
        <v>42809</v>
      </c>
      <c r="B161" t="s">
        <v>156</v>
      </c>
      <c r="C161" t="s">
        <v>801</v>
      </c>
      <c r="D161" t="s">
        <v>1524</v>
      </c>
      <c r="E161" t="s">
        <v>801</v>
      </c>
      <c r="F161" t="s">
        <v>1524</v>
      </c>
      <c r="G161" s="2">
        <v>9000.44</v>
      </c>
      <c r="H161" t="s">
        <v>158</v>
      </c>
    </row>
    <row r="162" spans="1:8">
      <c r="A162" s="1">
        <v>42809</v>
      </c>
      <c r="B162" t="s">
        <v>156</v>
      </c>
      <c r="C162" t="s">
        <v>935</v>
      </c>
      <c r="D162" t="s">
        <v>1524</v>
      </c>
      <c r="E162" t="s">
        <v>935</v>
      </c>
      <c r="F162" t="s">
        <v>1524</v>
      </c>
      <c r="G162" s="2">
        <v>9000.44</v>
      </c>
      <c r="H162" t="s">
        <v>158</v>
      </c>
    </row>
    <row r="163" spans="1:8">
      <c r="A163" s="1">
        <v>42809</v>
      </c>
      <c r="B163" t="s">
        <v>156</v>
      </c>
      <c r="C163" t="s">
        <v>1389</v>
      </c>
      <c r="D163" t="s">
        <v>1524</v>
      </c>
      <c r="E163" t="s">
        <v>1389</v>
      </c>
      <c r="F163" t="s">
        <v>1524</v>
      </c>
      <c r="G163" s="2">
        <v>9000.44</v>
      </c>
      <c r="H163" t="s">
        <v>158</v>
      </c>
    </row>
    <row r="164" spans="1:8">
      <c r="A164" s="1">
        <v>42809</v>
      </c>
      <c r="B164" t="s">
        <v>156</v>
      </c>
      <c r="C164" t="s">
        <v>1245</v>
      </c>
      <c r="D164" t="s">
        <v>1524</v>
      </c>
      <c r="E164" t="s">
        <v>1245</v>
      </c>
      <c r="F164" t="s">
        <v>1524</v>
      </c>
      <c r="G164" s="2">
        <v>9000.44</v>
      </c>
      <c r="H164" t="s">
        <v>158</v>
      </c>
    </row>
    <row r="165" spans="1:8">
      <c r="A165" s="1">
        <v>42810</v>
      </c>
      <c r="B165" t="s">
        <v>156</v>
      </c>
      <c r="C165" t="s">
        <v>1389</v>
      </c>
      <c r="D165" t="s">
        <v>1524</v>
      </c>
      <c r="E165" t="s">
        <v>1389</v>
      </c>
      <c r="F165" t="s">
        <v>1524</v>
      </c>
      <c r="G165" s="2">
        <v>9000.44</v>
      </c>
      <c r="H165" t="s">
        <v>158</v>
      </c>
    </row>
    <row r="166" spans="1:8">
      <c r="A166" s="1">
        <v>42810</v>
      </c>
      <c r="B166" t="s">
        <v>156</v>
      </c>
      <c r="C166" t="s">
        <v>1244</v>
      </c>
      <c r="D166" t="s">
        <v>1524</v>
      </c>
      <c r="E166" t="s">
        <v>1244</v>
      </c>
      <c r="F166" t="s">
        <v>1524</v>
      </c>
      <c r="G166" s="2">
        <v>9000.44</v>
      </c>
      <c r="H166" t="s">
        <v>158</v>
      </c>
    </row>
    <row r="167" spans="1:8">
      <c r="A167" s="1">
        <v>42810</v>
      </c>
      <c r="B167" t="s">
        <v>156</v>
      </c>
      <c r="C167" t="s">
        <v>1232</v>
      </c>
      <c r="D167" t="s">
        <v>1524</v>
      </c>
      <c r="E167" t="s">
        <v>1232</v>
      </c>
      <c r="F167" t="s">
        <v>1524</v>
      </c>
      <c r="G167" s="2">
        <v>9000.44</v>
      </c>
      <c r="H167" t="s">
        <v>158</v>
      </c>
    </row>
    <row r="168" spans="1:8">
      <c r="A168" s="1">
        <v>42810</v>
      </c>
      <c r="B168" t="s">
        <v>156</v>
      </c>
      <c r="C168" t="s">
        <v>1237</v>
      </c>
      <c r="D168" t="s">
        <v>1524</v>
      </c>
      <c r="E168" t="s">
        <v>1237</v>
      </c>
      <c r="F168" t="s">
        <v>1524</v>
      </c>
      <c r="G168" s="2">
        <v>9000.44</v>
      </c>
      <c r="H168" t="s">
        <v>158</v>
      </c>
    </row>
    <row r="169" spans="1:8">
      <c r="A169" s="1">
        <v>42810</v>
      </c>
      <c r="B169" t="s">
        <v>156</v>
      </c>
      <c r="C169" t="s">
        <v>1082</v>
      </c>
      <c r="D169" t="s">
        <v>1524</v>
      </c>
      <c r="E169" t="s">
        <v>1082</v>
      </c>
      <c r="F169" t="s">
        <v>1524</v>
      </c>
      <c r="G169" s="2">
        <v>9000.44</v>
      </c>
      <c r="H169" t="s">
        <v>158</v>
      </c>
    </row>
    <row r="170" spans="1:8">
      <c r="A170" s="1">
        <v>42810</v>
      </c>
      <c r="B170" t="s">
        <v>156</v>
      </c>
      <c r="C170" t="s">
        <v>1098</v>
      </c>
      <c r="D170" t="s">
        <v>1524</v>
      </c>
      <c r="E170" t="s">
        <v>1098</v>
      </c>
      <c r="F170" t="s">
        <v>1524</v>
      </c>
      <c r="G170" s="2">
        <v>9000.44</v>
      </c>
      <c r="H170" t="s">
        <v>158</v>
      </c>
    </row>
    <row r="171" spans="1:8">
      <c r="A171" s="1">
        <v>42810</v>
      </c>
      <c r="B171" t="s">
        <v>156</v>
      </c>
      <c r="C171" t="s">
        <v>1274</v>
      </c>
      <c r="D171" t="s">
        <v>1524</v>
      </c>
      <c r="E171" t="s">
        <v>1274</v>
      </c>
      <c r="F171" t="s">
        <v>1524</v>
      </c>
      <c r="G171" s="2">
        <v>9000.44</v>
      </c>
      <c r="H171" t="s">
        <v>158</v>
      </c>
    </row>
    <row r="172" spans="1:8">
      <c r="A172" s="1">
        <v>42811</v>
      </c>
      <c r="B172" t="s">
        <v>156</v>
      </c>
      <c r="C172" t="s">
        <v>1640</v>
      </c>
      <c r="D172" t="s">
        <v>1524</v>
      </c>
      <c r="E172" t="s">
        <v>1640</v>
      </c>
      <c r="F172" t="s">
        <v>1524</v>
      </c>
      <c r="G172" s="2">
        <v>9000.44</v>
      </c>
      <c r="H172" t="s">
        <v>158</v>
      </c>
    </row>
    <row r="173" spans="1:8">
      <c r="A173" s="1">
        <v>42811</v>
      </c>
      <c r="B173" t="s">
        <v>156</v>
      </c>
      <c r="C173" t="s">
        <v>1668</v>
      </c>
      <c r="D173" t="s">
        <v>1524</v>
      </c>
      <c r="E173" t="s">
        <v>1668</v>
      </c>
      <c r="F173" t="s">
        <v>1524</v>
      </c>
      <c r="G173" s="2">
        <v>9000.44</v>
      </c>
      <c r="H173" t="s">
        <v>158</v>
      </c>
    </row>
    <row r="174" spans="1:8">
      <c r="A174" s="1">
        <v>42811</v>
      </c>
      <c r="B174" t="s">
        <v>156</v>
      </c>
      <c r="C174" t="s">
        <v>59</v>
      </c>
      <c r="D174" t="s">
        <v>1524</v>
      </c>
      <c r="E174" t="s">
        <v>59</v>
      </c>
      <c r="F174" t="s">
        <v>1524</v>
      </c>
      <c r="G174" s="2">
        <v>9000.44</v>
      </c>
      <c r="H174" t="s">
        <v>158</v>
      </c>
    </row>
    <row r="175" spans="1:8">
      <c r="A175" s="1">
        <v>42811</v>
      </c>
      <c r="B175" t="s">
        <v>156</v>
      </c>
      <c r="C175" t="s">
        <v>1240</v>
      </c>
      <c r="D175" t="s">
        <v>1524</v>
      </c>
      <c r="E175" t="s">
        <v>1240</v>
      </c>
      <c r="F175" t="s">
        <v>1524</v>
      </c>
      <c r="G175" s="2">
        <v>9000.44</v>
      </c>
      <c r="H175" t="s">
        <v>158</v>
      </c>
    </row>
    <row r="176" spans="1:8">
      <c r="A176" s="1">
        <v>42811</v>
      </c>
      <c r="B176" t="s">
        <v>156</v>
      </c>
      <c r="C176" t="s">
        <v>1276</v>
      </c>
      <c r="D176" t="s">
        <v>1524</v>
      </c>
      <c r="E176" t="s">
        <v>1276</v>
      </c>
      <c r="F176" t="s">
        <v>1524</v>
      </c>
      <c r="G176" s="2">
        <v>9000.44</v>
      </c>
      <c r="H176" t="s">
        <v>158</v>
      </c>
    </row>
    <row r="177" spans="1:8">
      <c r="A177" s="1">
        <v>42811</v>
      </c>
      <c r="B177" t="s">
        <v>156</v>
      </c>
      <c r="C177" t="s">
        <v>1249</v>
      </c>
      <c r="D177" t="s">
        <v>1531</v>
      </c>
      <c r="E177" t="s">
        <v>1249</v>
      </c>
      <c r="F177" t="s">
        <v>1531</v>
      </c>
      <c r="G177" s="2">
        <v>9000.44</v>
      </c>
      <c r="H177" t="s">
        <v>158</v>
      </c>
    </row>
    <row r="178" spans="1:8">
      <c r="A178" s="1">
        <v>42811</v>
      </c>
      <c r="B178" t="s">
        <v>156</v>
      </c>
      <c r="C178" t="s">
        <v>1588</v>
      </c>
      <c r="D178" t="s">
        <v>1524</v>
      </c>
      <c r="E178" t="s">
        <v>1588</v>
      </c>
      <c r="F178" t="s">
        <v>1524</v>
      </c>
      <c r="G178" s="2">
        <v>9000.44</v>
      </c>
      <c r="H178" t="s">
        <v>158</v>
      </c>
    </row>
    <row r="179" spans="1:8">
      <c r="A179" s="1">
        <v>42811</v>
      </c>
      <c r="B179" t="s">
        <v>156</v>
      </c>
      <c r="C179" t="s">
        <v>1417</v>
      </c>
      <c r="D179" t="s">
        <v>1524</v>
      </c>
      <c r="E179" t="s">
        <v>1417</v>
      </c>
      <c r="F179" t="s">
        <v>1524</v>
      </c>
      <c r="G179" s="2">
        <v>9000.44</v>
      </c>
      <c r="H179" t="s">
        <v>158</v>
      </c>
    </row>
    <row r="180" spans="1:8">
      <c r="A180" s="1">
        <v>42809</v>
      </c>
      <c r="B180" t="s">
        <v>156</v>
      </c>
      <c r="C180" t="s">
        <v>1564</v>
      </c>
      <c r="D180" t="s">
        <v>1526</v>
      </c>
      <c r="E180" t="s">
        <v>1564</v>
      </c>
      <c r="F180" t="s">
        <v>1526</v>
      </c>
      <c r="G180" s="2">
        <v>11699.76</v>
      </c>
      <c r="H180" t="s">
        <v>158</v>
      </c>
    </row>
    <row r="181" spans="1:8">
      <c r="A181" s="1">
        <v>42810</v>
      </c>
      <c r="B181" t="s">
        <v>156</v>
      </c>
      <c r="C181" t="s">
        <v>1661</v>
      </c>
      <c r="D181" t="s">
        <v>1526</v>
      </c>
      <c r="E181" t="s">
        <v>1661</v>
      </c>
      <c r="F181" t="s">
        <v>1526</v>
      </c>
      <c r="G181" s="2">
        <v>11699.76</v>
      </c>
      <c r="H181" t="s">
        <v>158</v>
      </c>
    </row>
    <row r="182" spans="1:8">
      <c r="A182" s="1">
        <v>42810</v>
      </c>
      <c r="B182" t="s">
        <v>156</v>
      </c>
      <c r="C182" t="s">
        <v>1662</v>
      </c>
      <c r="D182" t="s">
        <v>1526</v>
      </c>
      <c r="E182" t="s">
        <v>1662</v>
      </c>
      <c r="F182" t="s">
        <v>1526</v>
      </c>
      <c r="G182" s="2">
        <v>12570.92</v>
      </c>
      <c r="H182" t="s">
        <v>158</v>
      </c>
    </row>
    <row r="183" spans="1:8">
      <c r="A183" s="1">
        <v>42808</v>
      </c>
      <c r="B183" t="s">
        <v>156</v>
      </c>
      <c r="C183" t="s">
        <v>1633</v>
      </c>
      <c r="D183" t="s">
        <v>1524</v>
      </c>
      <c r="E183" t="s">
        <v>1633</v>
      </c>
      <c r="F183" t="s">
        <v>1524</v>
      </c>
      <c r="G183" s="2">
        <v>12640.52</v>
      </c>
      <c r="H183" t="s">
        <v>158</v>
      </c>
    </row>
    <row r="184" spans="1:8">
      <c r="A184" s="1">
        <v>42810</v>
      </c>
      <c r="B184" t="s">
        <v>156</v>
      </c>
      <c r="C184" t="s">
        <v>972</v>
      </c>
      <c r="D184" t="s">
        <v>1524</v>
      </c>
      <c r="E184" t="s">
        <v>972</v>
      </c>
      <c r="F184" t="s">
        <v>1524</v>
      </c>
      <c r="G184" s="2">
        <v>12640.52</v>
      </c>
      <c r="H184" t="s">
        <v>158</v>
      </c>
    </row>
    <row r="185" spans="1:8">
      <c r="A185" s="1">
        <v>42811</v>
      </c>
      <c r="B185" t="s">
        <v>156</v>
      </c>
      <c r="C185" t="s">
        <v>1670</v>
      </c>
      <c r="D185" t="s">
        <v>1524</v>
      </c>
      <c r="E185" t="s">
        <v>1670</v>
      </c>
      <c r="F185" t="s">
        <v>1524</v>
      </c>
      <c r="G185" s="2">
        <v>12640.52</v>
      </c>
      <c r="H185" t="s">
        <v>158</v>
      </c>
    </row>
    <row r="186" spans="1:8">
      <c r="A186" s="1">
        <v>42809</v>
      </c>
      <c r="B186" t="s">
        <v>156</v>
      </c>
      <c r="C186" t="s">
        <v>1653</v>
      </c>
      <c r="D186" t="s">
        <v>1654</v>
      </c>
      <c r="E186" t="s">
        <v>1653</v>
      </c>
      <c r="F186" t="s">
        <v>1654</v>
      </c>
      <c r="G186" s="2">
        <v>13351.18</v>
      </c>
      <c r="H186" t="s">
        <v>158</v>
      </c>
    </row>
    <row r="187" spans="1:8">
      <c r="A187" s="1">
        <v>42805</v>
      </c>
      <c r="B187" t="s">
        <v>156</v>
      </c>
      <c r="C187" t="s">
        <v>1222</v>
      </c>
      <c r="D187" t="s">
        <v>1524</v>
      </c>
      <c r="E187" t="s">
        <v>1222</v>
      </c>
      <c r="F187" t="s">
        <v>1524</v>
      </c>
      <c r="G187" s="2">
        <v>14046.44</v>
      </c>
      <c r="H187" t="s">
        <v>158</v>
      </c>
    </row>
    <row r="188" spans="1:8">
      <c r="A188" s="1">
        <v>42809</v>
      </c>
      <c r="B188" t="s">
        <v>156</v>
      </c>
      <c r="C188" t="s">
        <v>1651</v>
      </c>
      <c r="D188" t="s">
        <v>1524</v>
      </c>
      <c r="E188" t="s">
        <v>1651</v>
      </c>
      <c r="F188" t="s">
        <v>1524</v>
      </c>
      <c r="G188" s="2">
        <v>15984.8</v>
      </c>
      <c r="H188" t="s">
        <v>158</v>
      </c>
    </row>
    <row r="189" spans="1:8">
      <c r="A189" s="1">
        <v>42808</v>
      </c>
      <c r="B189" t="s">
        <v>156</v>
      </c>
      <c r="C189" t="s">
        <v>424</v>
      </c>
      <c r="D189" t="s">
        <v>1620</v>
      </c>
      <c r="E189" t="s">
        <v>424</v>
      </c>
      <c r="F189" t="s">
        <v>1620</v>
      </c>
      <c r="G189" s="2">
        <v>17024.16</v>
      </c>
      <c r="H189" t="s">
        <v>158</v>
      </c>
    </row>
    <row r="190" spans="1:8">
      <c r="A190" s="1">
        <v>42809</v>
      </c>
      <c r="B190" t="s">
        <v>156</v>
      </c>
      <c r="C190" t="s">
        <v>80</v>
      </c>
      <c r="D190" t="s">
        <v>1659</v>
      </c>
      <c r="E190" t="s">
        <v>80</v>
      </c>
      <c r="F190" t="s">
        <v>1659</v>
      </c>
      <c r="G190" s="2">
        <v>18455.939999999999</v>
      </c>
      <c r="H190" t="s">
        <v>158</v>
      </c>
    </row>
    <row r="191" spans="1:8">
      <c r="A191" s="1">
        <v>42808</v>
      </c>
      <c r="B191" t="s">
        <v>156</v>
      </c>
      <c r="C191" t="s">
        <v>1621</v>
      </c>
      <c r="D191" t="s">
        <v>1524</v>
      </c>
      <c r="E191" t="s">
        <v>1621</v>
      </c>
      <c r="F191" t="s">
        <v>1524</v>
      </c>
      <c r="G191" s="2">
        <v>20454.28</v>
      </c>
      <c r="H191" t="s">
        <v>158</v>
      </c>
    </row>
    <row r="192" spans="1:8">
      <c r="A192" s="1">
        <v>42809</v>
      </c>
      <c r="B192" t="s">
        <v>156</v>
      </c>
      <c r="C192" t="s">
        <v>1563</v>
      </c>
      <c r="D192" t="s">
        <v>1524</v>
      </c>
      <c r="E192" t="s">
        <v>1563</v>
      </c>
      <c r="F192" t="s">
        <v>1524</v>
      </c>
      <c r="G192" s="2">
        <v>20454.28</v>
      </c>
      <c r="H192" t="s">
        <v>158</v>
      </c>
    </row>
    <row r="193" spans="1:8">
      <c r="A193" s="1">
        <v>42809</v>
      </c>
      <c r="B193" t="s">
        <v>156</v>
      </c>
      <c r="C193" t="s">
        <v>1250</v>
      </c>
      <c r="D193" t="s">
        <v>1524</v>
      </c>
      <c r="E193" t="s">
        <v>1250</v>
      </c>
      <c r="F193" t="s">
        <v>1524</v>
      </c>
      <c r="G193" s="2">
        <v>20454.28</v>
      </c>
      <c r="H193" t="s">
        <v>158</v>
      </c>
    </row>
    <row r="194" spans="1:8">
      <c r="A194" s="1">
        <v>42810</v>
      </c>
      <c r="B194" t="s">
        <v>156</v>
      </c>
      <c r="C194" t="s">
        <v>1563</v>
      </c>
      <c r="D194" t="s">
        <v>1524</v>
      </c>
      <c r="E194" t="s">
        <v>1563</v>
      </c>
      <c r="F194" t="s">
        <v>1524</v>
      </c>
      <c r="G194" s="2">
        <v>20454.28</v>
      </c>
      <c r="H194" t="s">
        <v>158</v>
      </c>
    </row>
    <row r="195" spans="1:8">
      <c r="A195" s="1">
        <v>42811</v>
      </c>
      <c r="B195" t="s">
        <v>156</v>
      </c>
      <c r="C195" t="s">
        <v>1663</v>
      </c>
      <c r="D195" t="s">
        <v>1524</v>
      </c>
      <c r="E195" t="s">
        <v>1663</v>
      </c>
      <c r="F195" t="s">
        <v>1524</v>
      </c>
      <c r="G195" s="2">
        <v>21671.119999999999</v>
      </c>
      <c r="H195" t="s">
        <v>158</v>
      </c>
    </row>
    <row r="196" spans="1:8">
      <c r="A196" s="1">
        <v>42809</v>
      </c>
      <c r="B196" t="s">
        <v>156</v>
      </c>
      <c r="C196" t="s">
        <v>1643</v>
      </c>
      <c r="D196" t="s">
        <v>822</v>
      </c>
      <c r="E196" t="s">
        <v>1643</v>
      </c>
      <c r="F196" t="s">
        <v>822</v>
      </c>
      <c r="G196" s="2">
        <v>28705.68</v>
      </c>
      <c r="H196" t="s">
        <v>158</v>
      </c>
    </row>
    <row r="197" spans="1:8">
      <c r="A197" s="1">
        <v>42809</v>
      </c>
      <c r="B197" t="s">
        <v>156</v>
      </c>
      <c r="C197" t="s">
        <v>1076</v>
      </c>
      <c r="D197" t="s">
        <v>1529</v>
      </c>
      <c r="E197" t="s">
        <v>1076</v>
      </c>
      <c r="F197" t="s">
        <v>1529</v>
      </c>
      <c r="G197" s="2">
        <v>30085.759999999998</v>
      </c>
      <c r="H197" t="s">
        <v>158</v>
      </c>
    </row>
    <row r="198" spans="1:8">
      <c r="A198" s="1">
        <v>42811</v>
      </c>
      <c r="B198" t="s">
        <v>156</v>
      </c>
      <c r="C198" t="s">
        <v>1666</v>
      </c>
      <c r="D198" t="s">
        <v>404</v>
      </c>
      <c r="E198" t="s">
        <v>1666</v>
      </c>
      <c r="F198" t="s">
        <v>404</v>
      </c>
      <c r="G198" s="2">
        <v>35999.440000000002</v>
      </c>
      <c r="H198" t="s">
        <v>158</v>
      </c>
    </row>
    <row r="199" spans="1:8">
      <c r="A199" s="1">
        <v>42809</v>
      </c>
      <c r="B199" t="s">
        <v>156</v>
      </c>
      <c r="C199" t="s">
        <v>1206</v>
      </c>
      <c r="D199" t="s">
        <v>1530</v>
      </c>
      <c r="E199" t="s">
        <v>1206</v>
      </c>
      <c r="F199" t="s">
        <v>1530</v>
      </c>
      <c r="G199" s="2">
        <v>40660.32</v>
      </c>
      <c r="H199" t="s">
        <v>158</v>
      </c>
    </row>
    <row r="200" spans="1:8">
      <c r="A200" t="s">
        <v>162</v>
      </c>
      <c r="G200" s="6">
        <f>SUM(G1:G199)</f>
        <v>686039.68000000122</v>
      </c>
    </row>
    <row r="201" spans="1:8">
      <c r="A201" t="s">
        <v>1557</v>
      </c>
    </row>
    <row r="202" spans="1:8">
      <c r="A202" t="s">
        <v>1558</v>
      </c>
    </row>
    <row r="203" spans="1:8">
      <c r="A203" t="s">
        <v>1559</v>
      </c>
    </row>
    <row r="204" spans="1:8">
      <c r="A204" t="s">
        <v>1560</v>
      </c>
    </row>
    <row r="205" spans="1:8">
      <c r="A205" t="s">
        <v>1561</v>
      </c>
    </row>
    <row r="206" spans="1:8">
      <c r="A206" t="s">
        <v>1562</v>
      </c>
    </row>
    <row r="207" spans="1:8">
      <c r="A207" t="s">
        <v>621</v>
      </c>
    </row>
  </sheetData>
  <sortState ref="A28:H199">
    <sortCondition ref="G28:G199"/>
  </sortState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323"/>
  <sheetViews>
    <sheetView topLeftCell="A137" workbookViewId="0">
      <selection activeCell="B200" sqref="B200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1801</v>
      </c>
      <c r="E1" s="40"/>
      <c r="K1" s="497"/>
      <c r="L1" s="497"/>
      <c r="M1" s="497"/>
    </row>
    <row r="2" spans="1:15" ht="15">
      <c r="A2" s="497"/>
      <c r="B2" s="497"/>
      <c r="C2" s="497"/>
      <c r="D2" s="497"/>
      <c r="E2" s="497"/>
      <c r="F2" s="498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498"/>
      <c r="K3" s="41" t="s">
        <v>187</v>
      </c>
      <c r="L3" s="42"/>
      <c r="M3" s="497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497"/>
    </row>
    <row r="5" spans="1:15" ht="15" customHeight="1">
      <c r="A5" s="501" t="s">
        <v>138</v>
      </c>
      <c r="B5" s="396" t="s">
        <v>273</v>
      </c>
      <c r="C5" s="339" t="s">
        <v>136</v>
      </c>
      <c r="D5" s="344">
        <v>-9000.44</v>
      </c>
      <c r="E5" s="335" t="s">
        <v>133</v>
      </c>
      <c r="F5" s="355" t="s">
        <v>190</v>
      </c>
      <c r="G5" s="356"/>
      <c r="H5" s="335"/>
      <c r="I5" s="357"/>
      <c r="K5" s="357"/>
      <c r="L5" s="358"/>
      <c r="M5" s="359"/>
      <c r="N5" s="360"/>
      <c r="O5" s="360"/>
    </row>
    <row r="6" spans="1:15" ht="15" customHeight="1">
      <c r="A6" s="501" t="s">
        <v>138</v>
      </c>
      <c r="B6" s="396" t="s">
        <v>997</v>
      </c>
      <c r="C6" s="339" t="s">
        <v>136</v>
      </c>
      <c r="D6" s="344">
        <v>-9000.44</v>
      </c>
      <c r="E6" s="335" t="s">
        <v>142</v>
      </c>
      <c r="F6" s="355" t="s">
        <v>190</v>
      </c>
      <c r="G6" s="356"/>
      <c r="H6" s="335"/>
      <c r="I6" s="357"/>
      <c r="K6" s="357"/>
      <c r="L6" s="358"/>
      <c r="M6" s="359"/>
      <c r="N6" s="360"/>
      <c r="O6" s="360"/>
    </row>
    <row r="7" spans="1:15" ht="15" customHeight="1">
      <c r="A7" s="501" t="s">
        <v>138</v>
      </c>
      <c r="B7" s="396" t="s">
        <v>1473</v>
      </c>
      <c r="C7" s="339" t="s">
        <v>136</v>
      </c>
      <c r="D7" s="344">
        <v>-9000.44</v>
      </c>
      <c r="E7" s="335" t="s">
        <v>143</v>
      </c>
      <c r="F7" s="355" t="s">
        <v>190</v>
      </c>
      <c r="G7" s="356"/>
      <c r="H7" s="335"/>
      <c r="I7" s="357"/>
      <c r="K7" s="357"/>
      <c r="L7" s="358"/>
      <c r="M7" s="359"/>
      <c r="N7" s="360"/>
      <c r="O7" s="360"/>
    </row>
    <row r="8" spans="1:15" ht="15" customHeight="1">
      <c r="A8" s="501" t="s">
        <v>138</v>
      </c>
      <c r="B8" s="396" t="s">
        <v>464</v>
      </c>
      <c r="C8" s="339" t="s">
        <v>136</v>
      </c>
      <c r="D8" s="344">
        <v>-17024.16</v>
      </c>
      <c r="E8" s="335" t="s">
        <v>144</v>
      </c>
      <c r="F8" s="355" t="s">
        <v>190</v>
      </c>
      <c r="G8" s="356"/>
      <c r="H8" s="335"/>
      <c r="I8" s="357"/>
      <c r="K8" s="357"/>
      <c r="L8" s="358"/>
      <c r="M8" s="359"/>
      <c r="N8" s="360"/>
      <c r="O8" s="360"/>
    </row>
    <row r="9" spans="1:15" ht="15" customHeight="1">
      <c r="A9" s="501" t="s">
        <v>138</v>
      </c>
      <c r="B9" s="396" t="s">
        <v>1319</v>
      </c>
      <c r="C9" s="339" t="s">
        <v>136</v>
      </c>
      <c r="D9" s="344">
        <v>-9000.44</v>
      </c>
      <c r="E9" s="335" t="s">
        <v>146</v>
      </c>
      <c r="F9" s="355" t="s">
        <v>190</v>
      </c>
      <c r="G9" s="356"/>
      <c r="H9" s="335"/>
      <c r="I9" s="357"/>
      <c r="K9" s="357"/>
      <c r="L9" s="358"/>
      <c r="M9" s="359"/>
      <c r="N9" s="360"/>
      <c r="O9" s="360"/>
    </row>
    <row r="10" spans="1:15" ht="15" customHeight="1">
      <c r="A10" s="501" t="s">
        <v>138</v>
      </c>
      <c r="B10" s="396" t="s">
        <v>879</v>
      </c>
      <c r="C10" s="339" t="s">
        <v>136</v>
      </c>
      <c r="D10" s="344">
        <v>-9000.44</v>
      </c>
      <c r="E10" s="335" t="s">
        <v>227</v>
      </c>
      <c r="F10" s="355" t="s">
        <v>190</v>
      </c>
      <c r="G10" s="356"/>
      <c r="H10" s="335"/>
      <c r="I10" s="357"/>
      <c r="K10" s="357"/>
      <c r="L10" s="358"/>
      <c r="M10" s="359"/>
      <c r="N10" s="360"/>
      <c r="O10" s="360"/>
    </row>
    <row r="11" spans="1:15" ht="15" customHeight="1">
      <c r="A11" s="501" t="s">
        <v>138</v>
      </c>
      <c r="B11" s="396" t="s">
        <v>1539</v>
      </c>
      <c r="C11" s="339" t="s">
        <v>136</v>
      </c>
      <c r="D11" s="344">
        <v>-9000.44</v>
      </c>
      <c r="E11" s="335" t="s">
        <v>159</v>
      </c>
      <c r="F11" s="355" t="s">
        <v>190</v>
      </c>
      <c r="G11" s="356"/>
      <c r="H11" s="335"/>
      <c r="I11" s="357"/>
      <c r="K11" s="357"/>
      <c r="L11" s="358"/>
      <c r="M11" s="359"/>
      <c r="N11" s="360"/>
      <c r="O11" s="360"/>
    </row>
    <row r="12" spans="1:15" ht="15" customHeight="1">
      <c r="A12" s="501" t="s">
        <v>138</v>
      </c>
      <c r="B12" s="396" t="s">
        <v>1444</v>
      </c>
      <c r="C12" s="339" t="s">
        <v>136</v>
      </c>
      <c r="D12" s="344">
        <v>-9000.44</v>
      </c>
      <c r="E12" s="335" t="s">
        <v>217</v>
      </c>
      <c r="F12" s="355" t="s">
        <v>190</v>
      </c>
      <c r="G12" s="356"/>
      <c r="H12" s="335"/>
      <c r="I12" s="357"/>
      <c r="K12" s="357"/>
      <c r="L12" s="358"/>
      <c r="M12" s="359"/>
      <c r="N12" s="360"/>
      <c r="O12" s="360"/>
    </row>
    <row r="13" spans="1:15" ht="15" customHeight="1">
      <c r="A13" s="501" t="s">
        <v>138</v>
      </c>
      <c r="B13" s="339" t="s">
        <v>269</v>
      </c>
      <c r="C13" s="339" t="s">
        <v>136</v>
      </c>
      <c r="D13" s="344">
        <v>-9000.44</v>
      </c>
      <c r="E13" s="335"/>
      <c r="F13" s="355" t="s">
        <v>190</v>
      </c>
      <c r="G13" s="356"/>
      <c r="H13" s="335"/>
      <c r="I13" s="357"/>
      <c r="K13" s="357"/>
      <c r="L13" s="358"/>
      <c r="M13" s="359"/>
      <c r="N13" s="360"/>
      <c r="O13" s="360"/>
    </row>
    <row r="14" spans="1:15" ht="15" customHeight="1">
      <c r="A14" s="501" t="s">
        <v>138</v>
      </c>
      <c r="B14" s="396" t="s">
        <v>1322</v>
      </c>
      <c r="C14" s="339" t="s">
        <v>136</v>
      </c>
      <c r="D14" s="344">
        <v>-9000.44</v>
      </c>
      <c r="E14" s="335" t="s">
        <v>221</v>
      </c>
      <c r="F14" s="355" t="s">
        <v>190</v>
      </c>
      <c r="G14" s="356"/>
      <c r="H14" s="335"/>
      <c r="I14" s="357"/>
      <c r="K14" s="357"/>
      <c r="L14" s="358"/>
      <c r="M14" s="359"/>
      <c r="N14" s="360"/>
      <c r="O14" s="360"/>
    </row>
    <row r="15" spans="1:15" ht="15" customHeight="1">
      <c r="A15" s="501" t="s">
        <v>138</v>
      </c>
      <c r="B15" s="396" t="s">
        <v>1314</v>
      </c>
      <c r="C15" s="339" t="s">
        <v>136</v>
      </c>
      <c r="D15" s="344">
        <v>-9000.44</v>
      </c>
      <c r="E15" s="335" t="s">
        <v>222</v>
      </c>
      <c r="F15" s="355" t="s">
        <v>190</v>
      </c>
      <c r="G15" s="356"/>
      <c r="H15" s="335"/>
      <c r="I15" s="357"/>
      <c r="K15" s="357"/>
      <c r="L15" s="358"/>
      <c r="M15" s="359"/>
      <c r="N15" s="360"/>
      <c r="O15" s="360"/>
    </row>
    <row r="16" spans="1:15" ht="15" customHeight="1">
      <c r="A16" s="501" t="s">
        <v>138</v>
      </c>
      <c r="B16" s="339" t="s">
        <v>1688</v>
      </c>
      <c r="C16" s="339" t="s">
        <v>136</v>
      </c>
      <c r="D16" s="422">
        <v>1241.2</v>
      </c>
      <c r="E16" s="335"/>
      <c r="F16" s="355" t="s">
        <v>137</v>
      </c>
      <c r="G16" s="356"/>
      <c r="H16" s="335"/>
      <c r="I16" s="357"/>
      <c r="K16" s="357"/>
      <c r="L16" s="358"/>
      <c r="M16" s="359"/>
      <c r="N16" s="360"/>
      <c r="O16" s="360"/>
    </row>
    <row r="17" spans="1:15" ht="15" customHeight="1">
      <c r="A17" s="501" t="s">
        <v>138</v>
      </c>
      <c r="B17" s="339" t="s">
        <v>1689</v>
      </c>
      <c r="C17" s="339" t="s">
        <v>136</v>
      </c>
      <c r="D17" s="422">
        <v>1241.2</v>
      </c>
      <c r="E17" s="335"/>
      <c r="F17" s="355" t="s">
        <v>137</v>
      </c>
      <c r="G17" s="356"/>
      <c r="H17" s="335"/>
      <c r="I17" s="357"/>
      <c r="K17" s="357"/>
      <c r="L17" s="358"/>
      <c r="M17" s="359"/>
      <c r="N17" s="360"/>
      <c r="O17" s="360"/>
    </row>
    <row r="18" spans="1:15" ht="15" customHeight="1">
      <c r="A18" s="501" t="s">
        <v>138</v>
      </c>
      <c r="B18" s="339" t="s">
        <v>1690</v>
      </c>
      <c r="C18" s="339" t="s">
        <v>136</v>
      </c>
      <c r="D18" s="422">
        <v>1241.2</v>
      </c>
      <c r="E18" s="335"/>
      <c r="F18" s="355" t="s">
        <v>137</v>
      </c>
      <c r="G18" s="356"/>
      <c r="H18" s="335"/>
      <c r="I18" s="357"/>
      <c r="K18" s="357"/>
      <c r="L18" s="358"/>
      <c r="M18" s="359"/>
      <c r="N18" s="360"/>
      <c r="O18" s="360"/>
    </row>
    <row r="19" spans="1:15" ht="15" customHeight="1">
      <c r="A19" s="501" t="s">
        <v>138</v>
      </c>
      <c r="B19" s="339" t="s">
        <v>1694</v>
      </c>
      <c r="C19" s="339" t="s">
        <v>136</v>
      </c>
      <c r="D19" s="422">
        <v>1241.2</v>
      </c>
      <c r="E19" s="335"/>
      <c r="F19" s="355" t="s">
        <v>137</v>
      </c>
      <c r="G19" s="356"/>
      <c r="H19" s="335"/>
      <c r="I19" s="357"/>
      <c r="K19" s="357"/>
      <c r="L19" s="358"/>
      <c r="M19" s="359"/>
      <c r="N19" s="360"/>
      <c r="O19" s="360"/>
    </row>
    <row r="20" spans="1:15" ht="15" customHeight="1">
      <c r="A20" s="501" t="s">
        <v>138</v>
      </c>
      <c r="B20" s="339" t="s">
        <v>1695</v>
      </c>
      <c r="C20" s="339" t="s">
        <v>136</v>
      </c>
      <c r="D20" s="422">
        <v>1241.2</v>
      </c>
      <c r="E20" s="335"/>
      <c r="F20" s="355" t="s">
        <v>137</v>
      </c>
      <c r="G20" s="356"/>
      <c r="H20" s="335"/>
      <c r="I20" s="357"/>
      <c r="K20" s="357"/>
      <c r="L20" s="358"/>
      <c r="M20" s="359"/>
      <c r="N20" s="360"/>
      <c r="O20" s="360"/>
    </row>
    <row r="21" spans="1:15" ht="15" customHeight="1">
      <c r="A21" s="501" t="s">
        <v>138</v>
      </c>
      <c r="B21" s="339" t="s">
        <v>1696</v>
      </c>
      <c r="C21" s="339" t="s">
        <v>136</v>
      </c>
      <c r="D21" s="422">
        <v>1241.2</v>
      </c>
      <c r="E21" s="335"/>
      <c r="F21" s="355" t="s">
        <v>137</v>
      </c>
      <c r="G21" s="356"/>
      <c r="H21" s="335"/>
      <c r="I21" s="357"/>
      <c r="K21" s="357"/>
      <c r="L21" s="358"/>
      <c r="M21" s="359"/>
      <c r="N21" s="360"/>
      <c r="O21" s="360"/>
    </row>
    <row r="22" spans="1:15" ht="15" customHeight="1">
      <c r="A22" s="501" t="s">
        <v>138</v>
      </c>
      <c r="B22" s="339" t="s">
        <v>1697</v>
      </c>
      <c r="C22" s="339" t="s">
        <v>136</v>
      </c>
      <c r="D22" s="422">
        <v>1241.2</v>
      </c>
      <c r="E22" s="335"/>
      <c r="F22" s="355" t="s">
        <v>137</v>
      </c>
      <c r="G22" s="356"/>
      <c r="H22" s="335"/>
      <c r="I22" s="357"/>
      <c r="K22" s="357"/>
      <c r="L22" s="358"/>
      <c r="M22" s="359"/>
      <c r="N22" s="360"/>
      <c r="O22" s="360"/>
    </row>
    <row r="23" spans="1:15" ht="15" customHeight="1">
      <c r="A23" s="501" t="s">
        <v>138</v>
      </c>
      <c r="B23" s="339" t="s">
        <v>1698</v>
      </c>
      <c r="C23" s="339" t="s">
        <v>136</v>
      </c>
      <c r="D23" s="422">
        <v>1241.2</v>
      </c>
      <c r="E23" s="335"/>
      <c r="F23" s="355" t="s">
        <v>137</v>
      </c>
      <c r="G23" s="356"/>
      <c r="H23" s="335"/>
      <c r="I23" s="357"/>
      <c r="K23" s="357"/>
      <c r="L23" s="358"/>
      <c r="M23" s="359"/>
      <c r="N23" s="360"/>
      <c r="O23" s="360"/>
    </row>
    <row r="24" spans="1:15" ht="15" customHeight="1">
      <c r="A24" s="501" t="s">
        <v>138</v>
      </c>
      <c r="B24" s="339" t="s">
        <v>1699</v>
      </c>
      <c r="C24" s="339" t="s">
        <v>136</v>
      </c>
      <c r="D24" s="422">
        <v>1241.2</v>
      </c>
      <c r="E24" s="335"/>
      <c r="F24" s="355" t="s">
        <v>137</v>
      </c>
      <c r="G24" s="356"/>
      <c r="H24" s="335"/>
      <c r="I24" s="357"/>
      <c r="K24" s="357"/>
      <c r="L24" s="358"/>
      <c r="M24" s="359"/>
      <c r="N24" s="360"/>
      <c r="O24" s="360"/>
    </row>
    <row r="25" spans="1:15" ht="15" customHeight="1">
      <c r="A25" s="501" t="s">
        <v>138</v>
      </c>
      <c r="B25" s="339" t="s">
        <v>1701</v>
      </c>
      <c r="C25" s="339" t="s">
        <v>136</v>
      </c>
      <c r="D25" s="422">
        <v>1241.2</v>
      </c>
      <c r="E25" s="335"/>
      <c r="F25" s="355" t="s">
        <v>137</v>
      </c>
      <c r="G25" s="356"/>
      <c r="H25" s="335"/>
      <c r="I25" s="357"/>
      <c r="K25" s="357"/>
      <c r="L25" s="358"/>
      <c r="M25" s="359"/>
      <c r="N25" s="360"/>
      <c r="O25" s="360"/>
    </row>
    <row r="26" spans="1:15" ht="15" customHeight="1">
      <c r="A26" s="501" t="s">
        <v>138</v>
      </c>
      <c r="B26" s="339" t="s">
        <v>1703</v>
      </c>
      <c r="C26" s="339" t="s">
        <v>136</v>
      </c>
      <c r="D26" s="422">
        <v>1241.2</v>
      </c>
      <c r="E26" s="335"/>
      <c r="F26" s="355" t="s">
        <v>137</v>
      </c>
      <c r="G26" s="356"/>
      <c r="H26" s="335"/>
      <c r="I26" s="357"/>
      <c r="K26" s="357"/>
      <c r="L26" s="358"/>
      <c r="M26" s="359"/>
      <c r="N26" s="360"/>
      <c r="O26" s="360"/>
    </row>
    <row r="27" spans="1:15" ht="15" customHeight="1">
      <c r="A27" s="501" t="s">
        <v>138</v>
      </c>
      <c r="B27" s="339" t="s">
        <v>1705</v>
      </c>
      <c r="C27" s="339" t="s">
        <v>136</v>
      </c>
      <c r="D27" s="422">
        <v>1241.2</v>
      </c>
      <c r="E27" s="335"/>
      <c r="F27" s="355" t="s">
        <v>137</v>
      </c>
      <c r="G27" s="356"/>
      <c r="H27" s="335"/>
      <c r="I27" s="357"/>
      <c r="K27" s="357"/>
      <c r="L27" s="358"/>
      <c r="M27" s="359"/>
      <c r="N27" s="360"/>
      <c r="O27" s="360"/>
    </row>
    <row r="28" spans="1:15" ht="15" customHeight="1">
      <c r="A28" s="501" t="s">
        <v>138</v>
      </c>
      <c r="B28" s="339" t="s">
        <v>1706</v>
      </c>
      <c r="C28" s="339" t="s">
        <v>136</v>
      </c>
      <c r="D28" s="422">
        <v>1241.2</v>
      </c>
      <c r="E28" s="335"/>
      <c r="F28" s="355" t="s">
        <v>137</v>
      </c>
      <c r="G28" s="356"/>
      <c r="H28" s="335"/>
      <c r="I28" s="357"/>
      <c r="K28" s="357"/>
      <c r="L28" s="358"/>
      <c r="M28" s="359"/>
      <c r="N28" s="360"/>
      <c r="O28" s="360"/>
    </row>
    <row r="29" spans="1:15" ht="15" customHeight="1">
      <c r="A29" s="501" t="s">
        <v>138</v>
      </c>
      <c r="B29" s="339" t="s">
        <v>1707</v>
      </c>
      <c r="C29" s="339" t="s">
        <v>136</v>
      </c>
      <c r="D29" s="422">
        <v>1241.2</v>
      </c>
      <c r="E29" s="335"/>
      <c r="F29" s="355" t="s">
        <v>137</v>
      </c>
      <c r="G29" s="356"/>
      <c r="H29" s="335"/>
      <c r="I29" s="357"/>
      <c r="K29" s="357"/>
      <c r="L29" s="358"/>
      <c r="M29" s="359"/>
      <c r="N29" s="360"/>
      <c r="O29" s="360"/>
    </row>
    <row r="30" spans="1:15" ht="15" customHeight="1">
      <c r="A30" s="501" t="s">
        <v>138</v>
      </c>
      <c r="B30" s="339" t="s">
        <v>1709</v>
      </c>
      <c r="C30" s="339" t="s">
        <v>136</v>
      </c>
      <c r="D30" s="422">
        <v>1241.2</v>
      </c>
      <c r="E30" s="335"/>
      <c r="F30" s="355" t="s">
        <v>137</v>
      </c>
      <c r="G30" s="356"/>
      <c r="H30" s="335"/>
      <c r="I30" s="357"/>
      <c r="K30" s="357"/>
      <c r="L30" s="358"/>
      <c r="M30" s="359"/>
      <c r="N30" s="360"/>
      <c r="O30" s="360"/>
    </row>
    <row r="31" spans="1:15" ht="15" customHeight="1">
      <c r="A31" s="501" t="s">
        <v>138</v>
      </c>
      <c r="B31" s="339" t="s">
        <v>1711</v>
      </c>
      <c r="C31" s="339" t="s">
        <v>136</v>
      </c>
      <c r="D31" s="422">
        <v>1241.2</v>
      </c>
      <c r="E31" s="335"/>
      <c r="F31" s="355" t="s">
        <v>137</v>
      </c>
      <c r="G31" s="356"/>
      <c r="H31" s="335"/>
      <c r="I31" s="357"/>
      <c r="K31" s="357"/>
      <c r="L31" s="358"/>
      <c r="M31" s="359"/>
      <c r="N31" s="360"/>
      <c r="O31" s="360"/>
    </row>
    <row r="32" spans="1:15" ht="15" customHeight="1">
      <c r="A32" s="501" t="s">
        <v>138</v>
      </c>
      <c r="B32" s="339" t="s">
        <v>1712</v>
      </c>
      <c r="C32" s="339" t="s">
        <v>136</v>
      </c>
      <c r="D32" s="422">
        <v>1241.2</v>
      </c>
      <c r="E32" s="335"/>
      <c r="F32" s="355" t="s">
        <v>137</v>
      </c>
      <c r="G32" s="356"/>
      <c r="H32" s="335"/>
      <c r="I32" s="357"/>
      <c r="K32" s="357"/>
      <c r="L32" s="358"/>
      <c r="M32" s="359"/>
      <c r="N32" s="360"/>
      <c r="O32" s="360"/>
    </row>
    <row r="33" spans="1:15" ht="15" customHeight="1">
      <c r="A33" s="501" t="s">
        <v>138</v>
      </c>
      <c r="B33" s="339" t="s">
        <v>1713</v>
      </c>
      <c r="C33" s="339" t="s">
        <v>136</v>
      </c>
      <c r="D33" s="422">
        <v>1241.2</v>
      </c>
      <c r="E33" s="335"/>
      <c r="F33" s="355" t="s">
        <v>137</v>
      </c>
      <c r="G33" s="356"/>
      <c r="H33" s="335"/>
      <c r="I33" s="357"/>
      <c r="K33" s="357"/>
      <c r="L33" s="358"/>
      <c r="M33" s="359"/>
      <c r="N33" s="360"/>
      <c r="O33" s="360"/>
    </row>
    <row r="34" spans="1:15" ht="15" customHeight="1">
      <c r="A34" s="501" t="s">
        <v>138</v>
      </c>
      <c r="B34" s="339" t="s">
        <v>1714</v>
      </c>
      <c r="C34" s="339" t="s">
        <v>136</v>
      </c>
      <c r="D34" s="422">
        <v>1241.2</v>
      </c>
      <c r="E34" s="335"/>
      <c r="F34" s="355" t="s">
        <v>137</v>
      </c>
      <c r="G34" s="356"/>
      <c r="H34" s="335"/>
      <c r="I34" s="357"/>
      <c r="K34" s="357"/>
      <c r="L34" s="358"/>
      <c r="M34" s="359"/>
      <c r="N34" s="360"/>
      <c r="O34" s="360"/>
    </row>
    <row r="35" spans="1:15" ht="15" customHeight="1">
      <c r="A35" s="501" t="s">
        <v>138</v>
      </c>
      <c r="B35" s="339" t="s">
        <v>1717</v>
      </c>
      <c r="C35" s="339" t="s">
        <v>136</v>
      </c>
      <c r="D35" s="422">
        <v>1241.2</v>
      </c>
      <c r="E35" s="335"/>
      <c r="F35" s="355" t="s">
        <v>137</v>
      </c>
      <c r="G35" s="356"/>
      <c r="H35" s="335"/>
      <c r="I35" s="357"/>
      <c r="K35" s="357"/>
      <c r="L35" s="358"/>
      <c r="M35" s="359"/>
      <c r="N35" s="360"/>
      <c r="O35" s="360"/>
    </row>
    <row r="36" spans="1:15" ht="15" customHeight="1">
      <c r="A36" s="501" t="s">
        <v>138</v>
      </c>
      <c r="B36" s="339" t="s">
        <v>1718</v>
      </c>
      <c r="C36" s="339" t="s">
        <v>136</v>
      </c>
      <c r="D36" s="422">
        <v>1241.2</v>
      </c>
      <c r="E36" s="335"/>
      <c r="F36" s="355" t="s">
        <v>137</v>
      </c>
      <c r="G36" s="356"/>
      <c r="H36" s="335"/>
      <c r="I36" s="357"/>
      <c r="K36" s="357"/>
      <c r="L36" s="358"/>
      <c r="M36" s="359"/>
      <c r="N36" s="360"/>
      <c r="O36" s="360"/>
    </row>
    <row r="37" spans="1:15" ht="15" customHeight="1">
      <c r="A37" s="501" t="s">
        <v>138</v>
      </c>
      <c r="B37" s="339" t="s">
        <v>1719</v>
      </c>
      <c r="C37" s="339" t="s">
        <v>136</v>
      </c>
      <c r="D37" s="422">
        <v>1241.2</v>
      </c>
      <c r="E37" s="335"/>
      <c r="F37" s="355" t="s">
        <v>137</v>
      </c>
      <c r="G37" s="356"/>
      <c r="H37" s="335"/>
      <c r="I37" s="357"/>
      <c r="K37" s="357"/>
      <c r="L37" s="358"/>
      <c r="M37" s="359"/>
      <c r="N37" s="360"/>
      <c r="O37" s="360"/>
    </row>
    <row r="38" spans="1:15" ht="15" customHeight="1">
      <c r="A38" s="501" t="s">
        <v>138</v>
      </c>
      <c r="B38" s="339" t="s">
        <v>1720</v>
      </c>
      <c r="C38" s="339" t="s">
        <v>136</v>
      </c>
      <c r="D38" s="422">
        <v>1241.2</v>
      </c>
      <c r="E38" s="335"/>
      <c r="F38" s="355" t="s">
        <v>137</v>
      </c>
      <c r="G38" s="356"/>
      <c r="H38" s="335"/>
      <c r="I38" s="357"/>
      <c r="K38" s="357"/>
      <c r="L38" s="358"/>
      <c r="M38" s="359"/>
      <c r="N38" s="360"/>
      <c r="O38" s="360"/>
    </row>
    <row r="39" spans="1:15" ht="15" customHeight="1">
      <c r="A39" s="501" t="s">
        <v>138</v>
      </c>
      <c r="B39" s="339" t="s">
        <v>1725</v>
      </c>
      <c r="C39" s="339" t="s">
        <v>136</v>
      </c>
      <c r="D39" s="422">
        <v>1241.2</v>
      </c>
      <c r="E39" s="335"/>
      <c r="F39" s="355" t="s">
        <v>137</v>
      </c>
      <c r="G39" s="356"/>
      <c r="H39" s="335"/>
      <c r="I39" s="357"/>
      <c r="K39" s="357"/>
      <c r="L39" s="358"/>
      <c r="M39" s="359"/>
      <c r="N39" s="360"/>
      <c r="O39" s="360"/>
    </row>
    <row r="40" spans="1:15" ht="15" customHeight="1">
      <c r="A40" s="501" t="s">
        <v>138</v>
      </c>
      <c r="B40" s="339" t="s">
        <v>1726</v>
      </c>
      <c r="C40" s="339" t="s">
        <v>136</v>
      </c>
      <c r="D40" s="422">
        <v>1241.2</v>
      </c>
      <c r="E40" s="335"/>
      <c r="F40" s="355" t="s">
        <v>137</v>
      </c>
      <c r="G40" s="356"/>
      <c r="H40" s="335"/>
      <c r="I40" s="357"/>
      <c r="K40" s="357"/>
      <c r="L40" s="358"/>
      <c r="M40" s="359"/>
      <c r="N40" s="360"/>
      <c r="O40" s="360"/>
    </row>
    <row r="41" spans="1:15" ht="15" customHeight="1">
      <c r="A41" s="501" t="s">
        <v>138</v>
      </c>
      <c r="B41" s="339" t="s">
        <v>1728</v>
      </c>
      <c r="C41" s="339" t="s">
        <v>136</v>
      </c>
      <c r="D41" s="422">
        <v>1241.2</v>
      </c>
      <c r="E41" s="335"/>
      <c r="F41" s="355" t="s">
        <v>137</v>
      </c>
      <c r="G41" s="356"/>
      <c r="H41" s="335"/>
      <c r="I41" s="357"/>
      <c r="K41" s="357"/>
      <c r="L41" s="358"/>
      <c r="M41" s="359"/>
      <c r="N41" s="360"/>
      <c r="O41" s="360"/>
    </row>
    <row r="42" spans="1:15" ht="15" customHeight="1">
      <c r="A42" s="501" t="s">
        <v>138</v>
      </c>
      <c r="B42" s="339" t="s">
        <v>1738</v>
      </c>
      <c r="C42" s="339" t="s">
        <v>136</v>
      </c>
      <c r="D42" s="422">
        <v>1241.2</v>
      </c>
      <c r="E42" s="335"/>
      <c r="F42" s="355" t="s">
        <v>137</v>
      </c>
      <c r="G42" s="356"/>
      <c r="H42" s="335"/>
      <c r="I42" s="357"/>
      <c r="K42" s="357"/>
      <c r="L42" s="358"/>
      <c r="M42" s="359"/>
      <c r="N42" s="360"/>
      <c r="O42" s="360"/>
    </row>
    <row r="43" spans="1:15" ht="15" customHeight="1">
      <c r="A43" s="501" t="s">
        <v>138</v>
      </c>
      <c r="B43" s="339" t="s">
        <v>1740</v>
      </c>
      <c r="C43" s="339" t="s">
        <v>136</v>
      </c>
      <c r="D43" s="422">
        <v>1241.2</v>
      </c>
      <c r="E43" s="335"/>
      <c r="F43" s="355" t="s">
        <v>137</v>
      </c>
      <c r="G43" s="356"/>
      <c r="H43" s="335"/>
      <c r="I43" s="357"/>
      <c r="K43" s="357"/>
      <c r="L43" s="358"/>
      <c r="M43" s="359"/>
      <c r="N43" s="360"/>
      <c r="O43" s="360"/>
    </row>
    <row r="44" spans="1:15" ht="15" customHeight="1">
      <c r="A44" s="501" t="s">
        <v>138</v>
      </c>
      <c r="B44" s="339" t="s">
        <v>1756</v>
      </c>
      <c r="C44" s="339" t="s">
        <v>136</v>
      </c>
      <c r="D44" s="422">
        <v>1241.2</v>
      </c>
      <c r="E44" s="335"/>
      <c r="F44" s="355" t="s">
        <v>137</v>
      </c>
      <c r="G44" s="356"/>
      <c r="H44" s="335"/>
      <c r="I44" s="357"/>
      <c r="K44" s="357"/>
      <c r="L44" s="358"/>
      <c r="M44" s="359"/>
      <c r="N44" s="360"/>
      <c r="O44" s="360"/>
    </row>
    <row r="45" spans="1:15" ht="15" customHeight="1">
      <c r="A45" s="501" t="s">
        <v>138</v>
      </c>
      <c r="B45" s="339" t="s">
        <v>1758</v>
      </c>
      <c r="C45" s="339" t="s">
        <v>136</v>
      </c>
      <c r="D45" s="422">
        <v>1241.2</v>
      </c>
      <c r="E45" s="335"/>
      <c r="F45" s="355" t="s">
        <v>137</v>
      </c>
      <c r="G45" s="356"/>
      <c r="H45" s="335"/>
      <c r="I45" s="357"/>
      <c r="K45" s="357"/>
      <c r="L45" s="358"/>
      <c r="M45" s="359"/>
      <c r="N45" s="360"/>
      <c r="O45" s="360"/>
    </row>
    <row r="46" spans="1:15" ht="15" customHeight="1">
      <c r="A46" s="501" t="s">
        <v>138</v>
      </c>
      <c r="B46" s="339" t="s">
        <v>1762</v>
      </c>
      <c r="C46" s="339" t="s">
        <v>136</v>
      </c>
      <c r="D46" s="422">
        <v>1241.2</v>
      </c>
      <c r="E46" s="335"/>
      <c r="F46" s="355" t="s">
        <v>137</v>
      </c>
      <c r="G46" s="356"/>
      <c r="H46" s="335"/>
      <c r="I46" s="357"/>
      <c r="K46" s="357"/>
      <c r="L46" s="358"/>
      <c r="M46" s="359"/>
      <c r="N46" s="360"/>
      <c r="O46" s="360"/>
    </row>
    <row r="47" spans="1:15" ht="15" customHeight="1">
      <c r="A47" s="501" t="s">
        <v>138</v>
      </c>
      <c r="B47" s="339" t="s">
        <v>1763</v>
      </c>
      <c r="C47" s="339" t="s">
        <v>136</v>
      </c>
      <c r="D47" s="422">
        <v>1241.2</v>
      </c>
      <c r="E47" s="335"/>
      <c r="F47" s="355" t="s">
        <v>137</v>
      </c>
      <c r="G47" s="356"/>
      <c r="H47" s="335"/>
      <c r="I47" s="357"/>
      <c r="K47" s="357"/>
      <c r="L47" s="358"/>
      <c r="M47" s="359"/>
      <c r="N47" s="360"/>
      <c r="O47" s="360"/>
    </row>
    <row r="48" spans="1:15" ht="15" customHeight="1">
      <c r="A48" s="501" t="s">
        <v>138</v>
      </c>
      <c r="B48" s="339" t="s">
        <v>1766</v>
      </c>
      <c r="C48" s="339" t="s">
        <v>136</v>
      </c>
      <c r="D48" s="422">
        <v>1241.2</v>
      </c>
      <c r="E48" s="335"/>
      <c r="F48" s="355" t="s">
        <v>137</v>
      </c>
      <c r="G48" s="356"/>
      <c r="H48" s="335"/>
      <c r="I48" s="357"/>
      <c r="K48" s="357"/>
      <c r="L48" s="358"/>
      <c r="M48" s="359"/>
      <c r="N48" s="360"/>
      <c r="O48" s="360"/>
    </row>
    <row r="49" spans="1:15" ht="15" customHeight="1">
      <c r="A49" s="501" t="s">
        <v>138</v>
      </c>
      <c r="B49" s="339" t="s">
        <v>1770</v>
      </c>
      <c r="C49" s="339" t="s">
        <v>136</v>
      </c>
      <c r="D49" s="422">
        <v>1241.2</v>
      </c>
      <c r="E49" s="335"/>
      <c r="F49" s="355" t="s">
        <v>137</v>
      </c>
      <c r="G49" s="356"/>
      <c r="H49" s="335"/>
      <c r="I49" s="357"/>
      <c r="K49" s="357"/>
      <c r="L49" s="358"/>
      <c r="M49" s="359"/>
      <c r="N49" s="360"/>
      <c r="O49" s="360"/>
    </row>
    <row r="50" spans="1:15" ht="15" customHeight="1">
      <c r="A50" s="501" t="s">
        <v>138</v>
      </c>
      <c r="B50" s="339" t="s">
        <v>1771</v>
      </c>
      <c r="C50" s="339" t="s">
        <v>136</v>
      </c>
      <c r="D50" s="422">
        <v>1241.2</v>
      </c>
      <c r="E50" s="335"/>
      <c r="F50" s="355" t="s">
        <v>137</v>
      </c>
      <c r="G50" s="356"/>
      <c r="H50" s="335"/>
      <c r="I50" s="357"/>
      <c r="K50" s="357"/>
      <c r="L50" s="358"/>
      <c r="M50" s="359"/>
      <c r="N50" s="360"/>
      <c r="O50" s="360"/>
    </row>
    <row r="51" spans="1:15" ht="15" customHeight="1">
      <c r="A51" s="501" t="s">
        <v>138</v>
      </c>
      <c r="B51" s="398" t="s">
        <v>994</v>
      </c>
      <c r="C51" s="339" t="s">
        <v>136</v>
      </c>
      <c r="D51" s="2">
        <v>9000.44</v>
      </c>
      <c r="E51" s="335"/>
      <c r="F51" s="355" t="s">
        <v>190</v>
      </c>
      <c r="G51" s="356"/>
      <c r="H51" s="335"/>
      <c r="I51" s="357"/>
      <c r="K51" s="357"/>
      <c r="L51" s="358"/>
      <c r="M51" s="359"/>
      <c r="N51" s="360"/>
      <c r="O51" s="360"/>
    </row>
    <row r="52" spans="1:15" ht="15" customHeight="1">
      <c r="A52" s="501" t="s">
        <v>138</v>
      </c>
      <c r="B52" s="398" t="s">
        <v>282</v>
      </c>
      <c r="C52" s="339" t="s">
        <v>136</v>
      </c>
      <c r="D52" s="2">
        <v>9000.44</v>
      </c>
      <c r="E52" s="335"/>
      <c r="F52" s="355" t="s">
        <v>190</v>
      </c>
      <c r="G52" s="356"/>
      <c r="H52" s="335"/>
      <c r="I52" s="357"/>
      <c r="K52" s="357"/>
      <c r="L52" s="358"/>
      <c r="M52" s="359"/>
      <c r="N52" s="360"/>
      <c r="O52" s="360"/>
    </row>
    <row r="53" spans="1:15" ht="15" customHeight="1">
      <c r="A53" s="501" t="s">
        <v>138</v>
      </c>
      <c r="B53" s="396" t="s">
        <v>1473</v>
      </c>
      <c r="C53" s="339" t="s">
        <v>136</v>
      </c>
      <c r="D53" s="2">
        <v>9000.44</v>
      </c>
      <c r="E53" s="335" t="s">
        <v>143</v>
      </c>
      <c r="F53" s="355" t="s">
        <v>190</v>
      </c>
      <c r="G53" s="356"/>
      <c r="H53" s="335"/>
      <c r="I53" s="357"/>
      <c r="K53" s="357"/>
      <c r="L53" s="358"/>
      <c r="M53" s="359"/>
      <c r="N53" s="360"/>
      <c r="O53" s="360"/>
    </row>
    <row r="54" spans="1:15" ht="15" customHeight="1">
      <c r="A54" s="501" t="s">
        <v>138</v>
      </c>
      <c r="B54" s="398" t="s">
        <v>1790</v>
      </c>
      <c r="C54" s="339" t="s">
        <v>136</v>
      </c>
      <c r="D54" s="2">
        <v>9000.44</v>
      </c>
      <c r="E54" s="335"/>
      <c r="F54" s="355" t="s">
        <v>190</v>
      </c>
      <c r="G54" s="356"/>
      <c r="H54" s="335"/>
      <c r="I54" s="357"/>
      <c r="K54" s="357"/>
      <c r="L54" s="358"/>
      <c r="M54" s="359"/>
      <c r="N54" s="360"/>
      <c r="O54" s="360"/>
    </row>
    <row r="55" spans="1:15" ht="15" customHeight="1">
      <c r="A55" s="501" t="s">
        <v>138</v>
      </c>
      <c r="B55" s="396" t="s">
        <v>1539</v>
      </c>
      <c r="C55" s="339" t="s">
        <v>136</v>
      </c>
      <c r="D55" s="2">
        <v>9000.44</v>
      </c>
      <c r="E55" s="335" t="s">
        <v>159</v>
      </c>
      <c r="F55" s="355" t="s">
        <v>190</v>
      </c>
      <c r="G55" s="356"/>
      <c r="H55" s="335"/>
      <c r="I55" s="357"/>
      <c r="K55" s="357"/>
      <c r="L55" s="358"/>
      <c r="M55" s="359"/>
      <c r="N55" s="360"/>
      <c r="O55" s="360"/>
    </row>
    <row r="56" spans="1:15" ht="15" customHeight="1">
      <c r="A56" s="501" t="s">
        <v>138</v>
      </c>
      <c r="B56" s="396" t="s">
        <v>879</v>
      </c>
      <c r="C56" s="339" t="s">
        <v>136</v>
      </c>
      <c r="D56" s="2">
        <v>9000.44</v>
      </c>
      <c r="E56" s="335" t="s">
        <v>227</v>
      </c>
      <c r="F56" s="355" t="s">
        <v>190</v>
      </c>
      <c r="G56" s="356"/>
      <c r="H56" s="335"/>
      <c r="I56" s="357"/>
      <c r="K56" s="357"/>
      <c r="L56" s="358"/>
      <c r="M56" s="359"/>
      <c r="N56" s="360"/>
      <c r="O56" s="360"/>
    </row>
    <row r="57" spans="1:15" ht="15" customHeight="1">
      <c r="A57" s="501" t="s">
        <v>138</v>
      </c>
      <c r="B57" s="396" t="s">
        <v>997</v>
      </c>
      <c r="C57" s="339" t="s">
        <v>136</v>
      </c>
      <c r="D57" s="2">
        <v>9000.44</v>
      </c>
      <c r="E57" s="335" t="s">
        <v>142</v>
      </c>
      <c r="F57" s="355" t="s">
        <v>190</v>
      </c>
      <c r="G57" s="356"/>
      <c r="H57" s="335"/>
      <c r="I57" s="357"/>
      <c r="K57" s="357"/>
      <c r="L57" s="358"/>
      <c r="M57" s="359"/>
      <c r="N57" s="360"/>
      <c r="O57" s="360"/>
    </row>
    <row r="58" spans="1:15" ht="15" customHeight="1">
      <c r="A58" s="501" t="s">
        <v>138</v>
      </c>
      <c r="B58" s="396" t="s">
        <v>1444</v>
      </c>
      <c r="C58" s="339" t="s">
        <v>136</v>
      </c>
      <c r="D58" s="2">
        <v>9000.44</v>
      </c>
      <c r="E58" s="335" t="s">
        <v>217</v>
      </c>
      <c r="F58" s="355" t="s">
        <v>190</v>
      </c>
      <c r="G58" s="356"/>
      <c r="H58" s="335"/>
      <c r="I58" s="357"/>
      <c r="K58" s="357"/>
      <c r="L58" s="358"/>
      <c r="M58" s="359"/>
      <c r="N58" s="360"/>
      <c r="O58" s="360"/>
    </row>
    <row r="59" spans="1:15" ht="15" customHeight="1">
      <c r="A59" s="501" t="s">
        <v>138</v>
      </c>
      <c r="B59" s="396" t="s">
        <v>1319</v>
      </c>
      <c r="C59" s="339" t="s">
        <v>136</v>
      </c>
      <c r="D59" s="2">
        <v>9000.44</v>
      </c>
      <c r="E59" s="335" t="s">
        <v>146</v>
      </c>
      <c r="F59" s="355" t="s">
        <v>190</v>
      </c>
      <c r="G59" s="356"/>
      <c r="H59" s="335"/>
      <c r="I59" s="357"/>
      <c r="K59" s="357"/>
      <c r="L59" s="358"/>
      <c r="M59" s="359"/>
      <c r="N59" s="360"/>
      <c r="O59" s="360"/>
    </row>
    <row r="60" spans="1:15" ht="15" customHeight="1">
      <c r="A60" s="501" t="s">
        <v>138</v>
      </c>
      <c r="B60" s="398" t="s">
        <v>1444</v>
      </c>
      <c r="C60" s="339" t="s">
        <v>136</v>
      </c>
      <c r="D60" s="2">
        <v>9000.44</v>
      </c>
      <c r="E60" s="335" t="s">
        <v>217</v>
      </c>
      <c r="F60" s="355" t="s">
        <v>190</v>
      </c>
      <c r="G60" s="356"/>
      <c r="H60" s="335"/>
      <c r="I60" s="357"/>
      <c r="K60" s="357"/>
      <c r="L60" s="358"/>
      <c r="M60" s="359"/>
      <c r="N60" s="360"/>
      <c r="O60" s="360"/>
    </row>
    <row r="61" spans="1:15" ht="15" customHeight="1">
      <c r="A61" s="501" t="s">
        <v>138</v>
      </c>
      <c r="B61" s="339" t="s">
        <v>1318</v>
      </c>
      <c r="C61" s="339" t="s">
        <v>136</v>
      </c>
      <c r="D61" s="2">
        <v>9000.44</v>
      </c>
      <c r="E61" s="335"/>
      <c r="F61" s="355" t="s">
        <v>190</v>
      </c>
      <c r="G61" s="356"/>
      <c r="H61" s="335"/>
      <c r="I61" s="357"/>
      <c r="K61" s="357"/>
      <c r="L61" s="358"/>
      <c r="M61" s="359"/>
      <c r="N61" s="360"/>
      <c r="O61" s="360"/>
    </row>
    <row r="62" spans="1:15" ht="15" customHeight="1">
      <c r="A62" s="501" t="s">
        <v>138</v>
      </c>
      <c r="B62" s="339" t="s">
        <v>1308</v>
      </c>
      <c r="C62" s="339" t="s">
        <v>136</v>
      </c>
      <c r="D62" s="2">
        <v>9000.44</v>
      </c>
      <c r="E62" s="335"/>
      <c r="F62" s="355" t="s">
        <v>190</v>
      </c>
      <c r="G62" s="356"/>
      <c r="H62" s="335"/>
      <c r="I62" s="357"/>
      <c r="K62" s="357"/>
      <c r="L62" s="358"/>
      <c r="M62" s="359"/>
      <c r="N62" s="360"/>
      <c r="O62" s="360"/>
    </row>
    <row r="63" spans="1:15" ht="15" customHeight="1">
      <c r="A63" s="501" t="s">
        <v>138</v>
      </c>
      <c r="B63" s="339" t="s">
        <v>1312</v>
      </c>
      <c r="C63" s="339" t="s">
        <v>136</v>
      </c>
      <c r="D63" s="2">
        <v>9000.44</v>
      </c>
      <c r="E63" s="335"/>
      <c r="F63" s="355" t="s">
        <v>190</v>
      </c>
      <c r="G63" s="356"/>
      <c r="H63" s="335"/>
      <c r="I63" s="357"/>
      <c r="K63" s="357"/>
      <c r="L63" s="358"/>
      <c r="M63" s="359"/>
      <c r="N63" s="360"/>
      <c r="O63" s="360"/>
    </row>
    <row r="64" spans="1:15" ht="15" customHeight="1">
      <c r="A64" s="501" t="s">
        <v>138</v>
      </c>
      <c r="B64" s="398" t="s">
        <v>1174</v>
      </c>
      <c r="C64" s="339" t="s">
        <v>136</v>
      </c>
      <c r="D64" s="2">
        <v>9000.44</v>
      </c>
      <c r="E64" s="335"/>
      <c r="F64" s="355" t="s">
        <v>190</v>
      </c>
      <c r="G64" s="356"/>
      <c r="H64" s="335"/>
      <c r="I64" s="357"/>
      <c r="K64" s="357"/>
      <c r="L64" s="358"/>
      <c r="M64" s="359"/>
      <c r="N64" s="360"/>
      <c r="O64" s="360"/>
    </row>
    <row r="65" spans="1:15" ht="15" customHeight="1">
      <c r="A65" s="501" t="s">
        <v>138</v>
      </c>
      <c r="B65" s="398" t="s">
        <v>1153</v>
      </c>
      <c r="C65" s="339" t="s">
        <v>136</v>
      </c>
      <c r="D65" s="2">
        <v>9000.44</v>
      </c>
      <c r="E65" s="335"/>
      <c r="F65" s="355" t="s">
        <v>190</v>
      </c>
      <c r="G65" s="356"/>
      <c r="H65" s="335"/>
      <c r="I65" s="357"/>
      <c r="K65" s="357"/>
      <c r="L65" s="358"/>
      <c r="M65" s="359"/>
      <c r="N65" s="360"/>
      <c r="O65" s="360"/>
    </row>
    <row r="66" spans="1:15" ht="15" customHeight="1">
      <c r="A66" s="501" t="s">
        <v>138</v>
      </c>
      <c r="B66" s="339" t="s">
        <v>1340</v>
      </c>
      <c r="C66" s="339" t="s">
        <v>136</v>
      </c>
      <c r="D66" s="2">
        <v>9000.44</v>
      </c>
      <c r="E66" s="335"/>
      <c r="F66" s="355" t="s">
        <v>190</v>
      </c>
      <c r="G66" s="356"/>
      <c r="H66" s="335"/>
      <c r="I66" s="357"/>
      <c r="K66" s="357"/>
      <c r="L66" s="358"/>
      <c r="M66" s="359"/>
      <c r="N66" s="360"/>
      <c r="O66" s="360"/>
    </row>
    <row r="67" spans="1:15" ht="15" customHeight="1">
      <c r="A67" s="501" t="s">
        <v>138</v>
      </c>
      <c r="B67" s="398" t="s">
        <v>1756</v>
      </c>
      <c r="C67" s="339" t="s">
        <v>136</v>
      </c>
      <c r="D67" s="2">
        <v>9000.44</v>
      </c>
      <c r="E67" s="335"/>
      <c r="F67" s="355" t="s">
        <v>190</v>
      </c>
      <c r="G67" s="356"/>
      <c r="H67" s="335"/>
      <c r="I67" s="357"/>
      <c r="K67" s="357"/>
      <c r="L67" s="358"/>
      <c r="M67" s="359"/>
      <c r="N67" s="360"/>
      <c r="O67" s="360"/>
    </row>
    <row r="68" spans="1:15" ht="15" customHeight="1">
      <c r="A68" s="501" t="s">
        <v>138</v>
      </c>
      <c r="B68" s="339" t="s">
        <v>1791</v>
      </c>
      <c r="C68" s="339" t="s">
        <v>136</v>
      </c>
      <c r="D68" s="2">
        <v>9000.44</v>
      </c>
      <c r="E68" s="335"/>
      <c r="F68" s="355" t="s">
        <v>190</v>
      </c>
      <c r="G68" s="356"/>
      <c r="H68" s="335"/>
      <c r="I68" s="357"/>
      <c r="K68" s="357"/>
      <c r="L68" s="358"/>
      <c r="M68" s="359"/>
      <c r="N68" s="360"/>
      <c r="O68" s="360"/>
    </row>
    <row r="69" spans="1:15" ht="15" customHeight="1">
      <c r="A69" s="501" t="s">
        <v>138</v>
      </c>
      <c r="B69" s="396" t="s">
        <v>273</v>
      </c>
      <c r="C69" s="339" t="s">
        <v>136</v>
      </c>
      <c r="D69" s="2">
        <v>9000.44</v>
      </c>
      <c r="E69" s="335" t="s">
        <v>133</v>
      </c>
      <c r="F69" s="355" t="s">
        <v>190</v>
      </c>
      <c r="G69" s="356"/>
      <c r="H69" s="335"/>
      <c r="I69" s="357"/>
      <c r="K69" s="357"/>
      <c r="L69" s="358"/>
      <c r="M69" s="359"/>
      <c r="N69" s="360"/>
      <c r="O69" s="360"/>
    </row>
    <row r="70" spans="1:15" ht="15" customHeight="1">
      <c r="A70" s="501" t="s">
        <v>138</v>
      </c>
      <c r="B70" s="396" t="s">
        <v>1314</v>
      </c>
      <c r="C70" s="339" t="s">
        <v>136</v>
      </c>
      <c r="D70" s="2">
        <v>9000.44</v>
      </c>
      <c r="E70" s="335" t="s">
        <v>222</v>
      </c>
      <c r="F70" s="355" t="s">
        <v>190</v>
      </c>
      <c r="G70" s="356"/>
      <c r="H70" s="335"/>
      <c r="I70" s="357"/>
      <c r="K70" s="357"/>
      <c r="L70" s="358"/>
      <c r="M70" s="359"/>
      <c r="N70" s="360"/>
      <c r="O70" s="360"/>
    </row>
    <row r="71" spans="1:15" ht="15" customHeight="1">
      <c r="A71" s="501" t="s">
        <v>138</v>
      </c>
      <c r="B71" s="339" t="s">
        <v>1342</v>
      </c>
      <c r="C71" s="339" t="s">
        <v>136</v>
      </c>
      <c r="D71" s="2">
        <v>9000.44</v>
      </c>
      <c r="E71" s="335"/>
      <c r="F71" s="355" t="s">
        <v>190</v>
      </c>
      <c r="G71" s="356"/>
      <c r="H71" s="335"/>
      <c r="I71" s="357"/>
      <c r="K71" s="357"/>
      <c r="L71" s="358"/>
      <c r="M71" s="359"/>
      <c r="N71" s="360"/>
      <c r="O71" s="360"/>
    </row>
    <row r="72" spans="1:15" ht="15" customHeight="1">
      <c r="A72" s="501" t="s">
        <v>138</v>
      </c>
      <c r="B72" s="396" t="s">
        <v>1322</v>
      </c>
      <c r="C72" s="339" t="s">
        <v>136</v>
      </c>
      <c r="D72" s="2">
        <v>9000.44</v>
      </c>
      <c r="E72" s="335" t="s">
        <v>221</v>
      </c>
      <c r="F72" s="355" t="s">
        <v>190</v>
      </c>
      <c r="G72" s="356"/>
      <c r="H72" s="335"/>
      <c r="I72" s="357"/>
      <c r="K72" s="357"/>
      <c r="L72" s="358"/>
      <c r="M72" s="359"/>
      <c r="N72" s="360"/>
      <c r="O72" s="360"/>
    </row>
    <row r="73" spans="1:15" ht="15" customHeight="1">
      <c r="A73" s="501" t="s">
        <v>138</v>
      </c>
      <c r="B73" s="398" t="s">
        <v>1709</v>
      </c>
      <c r="C73" s="339" t="s">
        <v>136</v>
      </c>
      <c r="D73" s="2">
        <v>9000.44</v>
      </c>
      <c r="E73" s="335"/>
      <c r="F73" s="355" t="s">
        <v>190</v>
      </c>
      <c r="G73" s="356"/>
      <c r="H73" s="335"/>
      <c r="I73" s="357"/>
      <c r="K73" s="357"/>
      <c r="L73" s="358"/>
      <c r="M73" s="359"/>
      <c r="N73" s="360"/>
      <c r="O73" s="360"/>
    </row>
    <row r="74" spans="1:15" ht="15" customHeight="1">
      <c r="A74" s="501" t="s">
        <v>138</v>
      </c>
      <c r="B74" s="398" t="s">
        <v>1469</v>
      </c>
      <c r="C74" s="339" t="s">
        <v>136</v>
      </c>
      <c r="D74" s="2">
        <v>9000.44</v>
      </c>
      <c r="E74" s="335"/>
      <c r="F74" s="355" t="s">
        <v>190</v>
      </c>
      <c r="G74" s="356"/>
      <c r="H74" s="335"/>
      <c r="I74" s="357"/>
      <c r="K74" s="357"/>
      <c r="L74" s="358"/>
      <c r="M74" s="359"/>
      <c r="N74" s="360"/>
      <c r="O74" s="360"/>
    </row>
    <row r="75" spans="1:15" ht="15" customHeight="1">
      <c r="A75" s="501" t="s">
        <v>138</v>
      </c>
      <c r="B75" s="396" t="s">
        <v>464</v>
      </c>
      <c r="C75" s="339" t="s">
        <v>136</v>
      </c>
      <c r="D75" s="2">
        <v>17024.16</v>
      </c>
      <c r="E75" s="335" t="s">
        <v>144</v>
      </c>
      <c r="F75" s="355" t="s">
        <v>190</v>
      </c>
      <c r="G75" s="356"/>
      <c r="H75" s="335"/>
      <c r="I75" s="357"/>
      <c r="K75" s="357"/>
      <c r="L75" s="358"/>
      <c r="M75" s="359"/>
      <c r="N75" s="360"/>
      <c r="O75" s="360"/>
    </row>
    <row r="76" spans="1:15" ht="15" customHeight="1" thickBot="1">
      <c r="A76" s="502" t="s">
        <v>138</v>
      </c>
      <c r="B76" s="362" t="s">
        <v>293</v>
      </c>
      <c r="C76" s="362" t="s">
        <v>136</v>
      </c>
      <c r="D76" s="87">
        <v>18455.939999999999</v>
      </c>
      <c r="E76" s="364"/>
      <c r="F76" s="365" t="s">
        <v>190</v>
      </c>
      <c r="G76" s="366"/>
      <c r="H76" s="364"/>
      <c r="I76" s="367"/>
      <c r="J76" s="388"/>
      <c r="K76" s="367"/>
      <c r="L76" s="368"/>
      <c r="M76" s="369"/>
      <c r="N76" s="370"/>
      <c r="O76" s="360"/>
    </row>
    <row r="77" spans="1:15" ht="15" customHeight="1" thickBot="1">
      <c r="A77" s="503" t="s">
        <v>138</v>
      </c>
      <c r="B77" s="372" t="s">
        <v>1793</v>
      </c>
      <c r="C77" s="372" t="s">
        <v>844</v>
      </c>
      <c r="D77" s="98">
        <v>12570.92</v>
      </c>
      <c r="E77" s="373"/>
      <c r="F77" s="374" t="s">
        <v>190</v>
      </c>
      <c r="G77" s="425"/>
      <c r="H77" s="373"/>
      <c r="I77" s="375"/>
      <c r="J77" s="394"/>
      <c r="K77" s="375"/>
      <c r="L77" s="376"/>
      <c r="M77" s="377"/>
      <c r="N77" s="378"/>
      <c r="O77" s="360"/>
    </row>
    <row r="78" spans="1:15" ht="15" customHeight="1">
      <c r="A78" s="501" t="s">
        <v>138</v>
      </c>
      <c r="B78" s="339" t="s">
        <v>1353</v>
      </c>
      <c r="C78" s="339" t="s">
        <v>383</v>
      </c>
      <c r="D78" s="344">
        <v>-8181.48</v>
      </c>
      <c r="E78" s="335" t="s">
        <v>137</v>
      </c>
      <c r="F78" s="355" t="s">
        <v>190</v>
      </c>
      <c r="G78" s="356"/>
      <c r="H78" s="335"/>
      <c r="I78" s="357"/>
      <c r="K78" s="357"/>
      <c r="L78" s="358"/>
      <c r="M78" s="359"/>
      <c r="N78" s="360"/>
      <c r="O78" s="360"/>
    </row>
    <row r="79" spans="1:15" ht="15" customHeight="1">
      <c r="A79" s="501" t="s">
        <v>138</v>
      </c>
      <c r="B79" s="396" t="s">
        <v>1033</v>
      </c>
      <c r="C79" s="339" t="s">
        <v>383</v>
      </c>
      <c r="D79" s="344">
        <v>-12640.52</v>
      </c>
      <c r="E79" s="335" t="s">
        <v>219</v>
      </c>
      <c r="F79" s="355" t="s">
        <v>190</v>
      </c>
      <c r="G79" s="356"/>
      <c r="H79" s="335"/>
      <c r="I79" s="357"/>
      <c r="K79" s="357"/>
      <c r="L79" s="358"/>
      <c r="M79" s="359"/>
      <c r="N79" s="360"/>
      <c r="O79" s="360"/>
    </row>
    <row r="80" spans="1:15" ht="15" customHeight="1">
      <c r="A80" s="501" t="s">
        <v>138</v>
      </c>
      <c r="B80" s="339" t="s">
        <v>1785</v>
      </c>
      <c r="C80" s="339" t="s">
        <v>383</v>
      </c>
      <c r="D80" s="2">
        <v>1435.28</v>
      </c>
      <c r="E80" s="335"/>
      <c r="F80" s="355" t="s">
        <v>190</v>
      </c>
      <c r="G80" s="356"/>
      <c r="H80" s="335"/>
      <c r="I80" s="357"/>
      <c r="K80" s="357"/>
      <c r="L80" s="358"/>
      <c r="M80" s="359"/>
      <c r="N80" s="360"/>
      <c r="O80" s="360"/>
    </row>
    <row r="81" spans="1:15" ht="15" customHeight="1">
      <c r="A81" s="501" t="s">
        <v>138</v>
      </c>
      <c r="B81" s="398" t="s">
        <v>1794</v>
      </c>
      <c r="C81" s="339" t="s">
        <v>383</v>
      </c>
      <c r="D81" s="2">
        <v>12640.52</v>
      </c>
      <c r="E81" s="335"/>
      <c r="F81" s="355" t="s">
        <v>190</v>
      </c>
      <c r="G81" s="356"/>
      <c r="H81" s="335"/>
      <c r="I81" s="357"/>
      <c r="K81" s="357"/>
      <c r="L81" s="358"/>
      <c r="M81" s="359"/>
      <c r="N81" s="360"/>
      <c r="O81" s="360"/>
    </row>
    <row r="82" spans="1:15" ht="15" customHeight="1">
      <c r="A82" s="501" t="s">
        <v>138</v>
      </c>
      <c r="B82" s="396" t="s">
        <v>1033</v>
      </c>
      <c r="C82" s="339" t="s">
        <v>383</v>
      </c>
      <c r="D82" s="2">
        <v>12640.52</v>
      </c>
      <c r="E82" s="335" t="s">
        <v>219</v>
      </c>
      <c r="F82" s="355" t="s">
        <v>190</v>
      </c>
      <c r="G82" s="356"/>
      <c r="H82" s="335"/>
      <c r="I82" s="357"/>
      <c r="K82" s="357"/>
      <c r="L82" s="358"/>
      <c r="M82" s="359"/>
      <c r="N82" s="360"/>
      <c r="O82" s="360"/>
    </row>
    <row r="83" spans="1:15" ht="15" customHeight="1">
      <c r="A83" s="501" t="s">
        <v>138</v>
      </c>
      <c r="B83" s="339" t="s">
        <v>1795</v>
      </c>
      <c r="C83" s="339" t="s">
        <v>383</v>
      </c>
      <c r="D83" s="2">
        <v>12640.52</v>
      </c>
      <c r="E83" s="335"/>
      <c r="F83" s="355" t="s">
        <v>190</v>
      </c>
      <c r="G83" s="356"/>
      <c r="H83" s="335"/>
      <c r="I83" s="357"/>
      <c r="K83" s="357"/>
      <c r="L83" s="358"/>
      <c r="M83" s="359"/>
      <c r="N83" s="360"/>
      <c r="O83" s="360"/>
    </row>
    <row r="84" spans="1:15" ht="15" customHeight="1">
      <c r="A84" s="501" t="s">
        <v>138</v>
      </c>
      <c r="B84" s="339" t="s">
        <v>1353</v>
      </c>
      <c r="C84" s="339" t="s">
        <v>383</v>
      </c>
      <c r="D84" s="2">
        <v>14046.44</v>
      </c>
      <c r="E84" s="335" t="s">
        <v>137</v>
      </c>
      <c r="F84" s="355" t="s">
        <v>190</v>
      </c>
      <c r="G84" s="356"/>
      <c r="H84" s="335"/>
      <c r="I84" s="357"/>
      <c r="K84" s="357"/>
      <c r="L84" s="358"/>
      <c r="M84" s="359"/>
      <c r="N84" s="360"/>
      <c r="O84" s="360"/>
    </row>
    <row r="85" spans="1:15" ht="15" customHeight="1">
      <c r="A85" s="501" t="s">
        <v>138</v>
      </c>
      <c r="B85" s="339" t="s">
        <v>1799</v>
      </c>
      <c r="C85" s="339" t="s">
        <v>383</v>
      </c>
      <c r="D85" s="2">
        <v>21671.119999999999</v>
      </c>
      <c r="E85" s="335"/>
      <c r="F85" s="355" t="s">
        <v>190</v>
      </c>
      <c r="G85" s="356"/>
      <c r="H85" s="335"/>
      <c r="I85" s="357"/>
      <c r="K85" s="357"/>
      <c r="L85" s="358"/>
      <c r="M85" s="359"/>
      <c r="N85" s="360"/>
      <c r="O85" s="360"/>
    </row>
    <row r="86" spans="1:15" ht="15" customHeight="1" thickBot="1">
      <c r="A86" s="502" t="s">
        <v>138</v>
      </c>
      <c r="B86" s="362" t="s">
        <v>1785</v>
      </c>
      <c r="C86" s="362" t="s">
        <v>383</v>
      </c>
      <c r="D86" s="87">
        <v>28705.68</v>
      </c>
      <c r="E86" s="364"/>
      <c r="F86" s="365" t="s">
        <v>190</v>
      </c>
      <c r="G86" s="366"/>
      <c r="H86" s="364"/>
      <c r="I86" s="367"/>
      <c r="J86" s="388"/>
      <c r="K86" s="367"/>
      <c r="L86" s="368"/>
      <c r="M86" s="369"/>
      <c r="N86" s="370"/>
      <c r="O86" s="360"/>
    </row>
    <row r="87" spans="1:15" ht="15" customHeight="1">
      <c r="A87" s="501" t="s">
        <v>138</v>
      </c>
      <c r="B87" s="396" t="s">
        <v>1684</v>
      </c>
      <c r="C87" s="339" t="s">
        <v>298</v>
      </c>
      <c r="D87" s="344">
        <v>-20454.28</v>
      </c>
      <c r="E87" s="335" t="s">
        <v>225</v>
      </c>
      <c r="F87" s="355" t="s">
        <v>190</v>
      </c>
      <c r="G87" s="356"/>
      <c r="H87" s="335"/>
      <c r="I87" s="357"/>
      <c r="K87" s="357"/>
      <c r="L87" s="358"/>
      <c r="M87" s="359"/>
      <c r="N87" s="360"/>
      <c r="O87" s="360"/>
    </row>
    <row r="88" spans="1:15" ht="15" customHeight="1">
      <c r="A88" s="501" t="s">
        <v>138</v>
      </c>
      <c r="B88" s="339" t="s">
        <v>1798</v>
      </c>
      <c r="C88" s="339" t="s">
        <v>298</v>
      </c>
      <c r="D88" s="2">
        <v>20454.28</v>
      </c>
      <c r="E88" s="335"/>
      <c r="F88" s="355" t="s">
        <v>190</v>
      </c>
      <c r="G88" s="356"/>
      <c r="H88" s="335"/>
      <c r="I88" s="357"/>
      <c r="K88" s="357"/>
      <c r="L88" s="358"/>
      <c r="M88" s="359"/>
      <c r="N88" s="360"/>
      <c r="O88" s="360"/>
    </row>
    <row r="89" spans="1:15" ht="15" customHeight="1">
      <c r="A89" s="501" t="s">
        <v>138</v>
      </c>
      <c r="B89" s="396" t="s">
        <v>1684</v>
      </c>
      <c r="C89" s="339" t="s">
        <v>298</v>
      </c>
      <c r="D89" s="2">
        <v>20454.28</v>
      </c>
      <c r="E89" s="335" t="s">
        <v>225</v>
      </c>
      <c r="F89" s="355" t="s">
        <v>190</v>
      </c>
      <c r="G89" s="356"/>
      <c r="H89" s="335"/>
      <c r="I89" s="357"/>
      <c r="K89" s="357"/>
      <c r="L89" s="358"/>
      <c r="M89" s="359"/>
      <c r="N89" s="360"/>
      <c r="O89" s="360"/>
    </row>
    <row r="90" spans="1:15" ht="15" customHeight="1">
      <c r="A90" s="501" t="s">
        <v>138</v>
      </c>
      <c r="B90" s="339" t="s">
        <v>1323</v>
      </c>
      <c r="C90" s="339" t="s">
        <v>298</v>
      </c>
      <c r="D90" s="2">
        <v>20454.28</v>
      </c>
      <c r="E90" s="335"/>
      <c r="F90" s="355" t="s">
        <v>190</v>
      </c>
      <c r="G90" s="356"/>
      <c r="H90" s="335"/>
      <c r="I90" s="357"/>
      <c r="K90" s="357"/>
      <c r="L90" s="358"/>
      <c r="M90" s="359"/>
      <c r="N90" s="360"/>
      <c r="O90" s="360"/>
    </row>
    <row r="91" spans="1:15" ht="15" customHeight="1" thickBot="1">
      <c r="A91" s="502" t="s">
        <v>138</v>
      </c>
      <c r="B91" s="401" t="s">
        <v>1684</v>
      </c>
      <c r="C91" s="362" t="s">
        <v>298</v>
      </c>
      <c r="D91" s="87">
        <v>20454.28</v>
      </c>
      <c r="E91" s="364" t="s">
        <v>225</v>
      </c>
      <c r="F91" s="365" t="s">
        <v>190</v>
      </c>
      <c r="G91" s="366"/>
      <c r="H91" s="364"/>
      <c r="I91" s="367"/>
      <c r="J91" s="388"/>
      <c r="K91" s="367"/>
      <c r="L91" s="368"/>
      <c r="M91" s="369"/>
      <c r="N91" s="370"/>
      <c r="O91" s="360"/>
    </row>
    <row r="92" spans="1:15" ht="15" customHeight="1" thickBot="1">
      <c r="A92" s="503" t="s">
        <v>138</v>
      </c>
      <c r="B92" s="372" t="s">
        <v>1704</v>
      </c>
      <c r="C92" s="372" t="s">
        <v>454</v>
      </c>
      <c r="D92" s="504">
        <v>1241.2</v>
      </c>
      <c r="E92" s="373"/>
      <c r="F92" s="374" t="s">
        <v>137</v>
      </c>
      <c r="G92" s="425"/>
      <c r="H92" s="373"/>
      <c r="I92" s="375"/>
      <c r="J92" s="394"/>
      <c r="K92" s="375"/>
      <c r="L92" s="376"/>
      <c r="M92" s="377"/>
      <c r="N92" s="378"/>
      <c r="O92" s="360"/>
    </row>
    <row r="93" spans="1:15" ht="15" customHeight="1">
      <c r="A93" s="501" t="s">
        <v>138</v>
      </c>
      <c r="B93" s="339" t="s">
        <v>1691</v>
      </c>
      <c r="C93" s="339" t="s">
        <v>370</v>
      </c>
      <c r="D93" s="422">
        <v>1241.2</v>
      </c>
      <c r="E93" s="335"/>
      <c r="F93" s="355" t="s">
        <v>137</v>
      </c>
      <c r="G93" s="356"/>
      <c r="H93" s="335"/>
      <c r="I93" s="357"/>
      <c r="K93" s="357"/>
      <c r="L93" s="358"/>
      <c r="M93" s="359"/>
      <c r="N93" s="360"/>
      <c r="O93" s="360"/>
    </row>
    <row r="94" spans="1:15" ht="15" customHeight="1">
      <c r="A94" s="501" t="s">
        <v>138</v>
      </c>
      <c r="B94" s="339" t="s">
        <v>1716</v>
      </c>
      <c r="C94" s="339" t="s">
        <v>370</v>
      </c>
      <c r="D94" s="422">
        <v>1241.2</v>
      </c>
      <c r="E94" s="335"/>
      <c r="F94" s="355" t="s">
        <v>137</v>
      </c>
      <c r="G94" s="356"/>
      <c r="H94" s="335"/>
      <c r="I94" s="357"/>
      <c r="K94" s="357"/>
      <c r="L94" s="358"/>
      <c r="M94" s="359"/>
      <c r="N94" s="360"/>
      <c r="O94" s="360"/>
    </row>
    <row r="95" spans="1:15" ht="15" customHeight="1" thickBot="1">
      <c r="A95" s="502" t="s">
        <v>138</v>
      </c>
      <c r="B95" s="362" t="s">
        <v>1721</v>
      </c>
      <c r="C95" s="362" t="s">
        <v>370</v>
      </c>
      <c r="D95" s="505">
        <v>1241.2</v>
      </c>
      <c r="E95" s="364"/>
      <c r="F95" s="365" t="s">
        <v>137</v>
      </c>
      <c r="G95" s="366"/>
      <c r="H95" s="364"/>
      <c r="I95" s="367"/>
      <c r="J95" s="388"/>
      <c r="K95" s="367"/>
      <c r="L95" s="368"/>
      <c r="M95" s="369"/>
      <c r="N95" s="370"/>
      <c r="O95" s="360"/>
    </row>
    <row r="96" spans="1:15" ht="15" customHeight="1" thickBot="1">
      <c r="A96" s="503" t="s">
        <v>138</v>
      </c>
      <c r="B96" s="372" t="s">
        <v>1715</v>
      </c>
      <c r="C96" s="372" t="s">
        <v>565</v>
      </c>
      <c r="D96" s="504">
        <v>1241.2</v>
      </c>
      <c r="E96" s="373"/>
      <c r="F96" s="374" t="s">
        <v>137</v>
      </c>
      <c r="G96" s="425"/>
      <c r="H96" s="373"/>
      <c r="I96" s="375"/>
      <c r="J96" s="394"/>
      <c r="K96" s="375"/>
      <c r="L96" s="376"/>
      <c r="M96" s="377"/>
      <c r="N96" s="378"/>
      <c r="O96" s="360"/>
    </row>
    <row r="97" spans="1:15" ht="15" customHeight="1">
      <c r="A97" s="501" t="s">
        <v>138</v>
      </c>
      <c r="B97" s="396" t="s">
        <v>1165</v>
      </c>
      <c r="C97" s="339" t="s">
        <v>134</v>
      </c>
      <c r="D97" s="344">
        <v>-5849.88</v>
      </c>
      <c r="E97" s="335" t="s">
        <v>135</v>
      </c>
      <c r="F97" s="355" t="s">
        <v>190</v>
      </c>
      <c r="G97" s="356"/>
      <c r="H97" s="335"/>
      <c r="I97" s="357"/>
      <c r="K97" s="357"/>
      <c r="L97" s="358"/>
      <c r="M97" s="359"/>
      <c r="N97" s="360"/>
      <c r="O97" s="360"/>
    </row>
    <row r="98" spans="1:15" ht="15" customHeight="1">
      <c r="A98" s="501" t="s">
        <v>138</v>
      </c>
      <c r="B98" s="396" t="s">
        <v>1284</v>
      </c>
      <c r="C98" s="339" t="s">
        <v>134</v>
      </c>
      <c r="D98" s="344">
        <v>-5849.88</v>
      </c>
      <c r="E98" s="335" t="s">
        <v>145</v>
      </c>
      <c r="F98" s="355" t="s">
        <v>190</v>
      </c>
      <c r="G98" s="356"/>
      <c r="H98" s="335"/>
      <c r="I98" s="357"/>
      <c r="K98" s="357"/>
      <c r="L98" s="358"/>
      <c r="M98" s="359"/>
      <c r="N98" s="360"/>
      <c r="O98" s="360"/>
    </row>
    <row r="99" spans="1:15" ht="15" customHeight="1">
      <c r="A99" s="501" t="s">
        <v>138</v>
      </c>
      <c r="B99" s="339" t="s">
        <v>1540</v>
      </c>
      <c r="C99" s="339" t="s">
        <v>134</v>
      </c>
      <c r="D99" s="344">
        <v>-6750.04</v>
      </c>
      <c r="E99" s="335"/>
      <c r="F99" s="355" t="s">
        <v>190</v>
      </c>
      <c r="G99" s="356"/>
      <c r="H99" s="335"/>
      <c r="I99" s="357"/>
      <c r="K99" s="357"/>
      <c r="L99" s="358"/>
      <c r="M99" s="359"/>
      <c r="N99" s="360"/>
      <c r="O99" s="360"/>
    </row>
    <row r="100" spans="1:15" ht="15" customHeight="1">
      <c r="A100" s="501" t="s">
        <v>138</v>
      </c>
      <c r="B100" s="396" t="s">
        <v>1685</v>
      </c>
      <c r="C100" s="339" t="s">
        <v>134</v>
      </c>
      <c r="D100" s="344">
        <v>-11699.76</v>
      </c>
      <c r="E100" s="335" t="s">
        <v>226</v>
      </c>
      <c r="F100" s="355" t="s">
        <v>190</v>
      </c>
      <c r="G100" s="356"/>
      <c r="H100" s="335"/>
      <c r="I100" s="357"/>
      <c r="K100" s="357"/>
      <c r="L100" s="358"/>
      <c r="M100" s="359"/>
      <c r="N100" s="360"/>
      <c r="O100" s="360"/>
    </row>
    <row r="101" spans="1:15" ht="15" customHeight="1">
      <c r="A101" s="501" t="s">
        <v>138</v>
      </c>
      <c r="B101" s="339" t="s">
        <v>1687</v>
      </c>
      <c r="C101" s="339" t="s">
        <v>134</v>
      </c>
      <c r="D101" s="422">
        <v>1241.2</v>
      </c>
      <c r="E101" s="335"/>
      <c r="F101" s="355" t="s">
        <v>137</v>
      </c>
      <c r="G101" s="356"/>
      <c r="H101" s="335"/>
      <c r="I101" s="357"/>
      <c r="K101" s="357"/>
      <c r="L101" s="358"/>
      <c r="M101" s="359"/>
      <c r="N101" s="360"/>
      <c r="O101" s="360"/>
    </row>
    <row r="102" spans="1:15" ht="15" customHeight="1">
      <c r="A102" s="501" t="s">
        <v>138</v>
      </c>
      <c r="B102" s="339" t="s">
        <v>1692</v>
      </c>
      <c r="C102" s="339" t="s">
        <v>134</v>
      </c>
      <c r="D102" s="422">
        <v>1241.2</v>
      </c>
      <c r="E102" s="335"/>
      <c r="F102" s="355" t="s">
        <v>137</v>
      </c>
      <c r="G102" s="356"/>
      <c r="H102" s="335"/>
      <c r="I102" s="357"/>
      <c r="K102" s="357"/>
      <c r="L102" s="358"/>
      <c r="M102" s="359"/>
      <c r="N102" s="360"/>
      <c r="O102" s="360"/>
    </row>
    <row r="103" spans="1:15" ht="15" customHeight="1">
      <c r="A103" s="501" t="s">
        <v>138</v>
      </c>
      <c r="B103" s="339" t="s">
        <v>1693</v>
      </c>
      <c r="C103" s="339" t="s">
        <v>134</v>
      </c>
      <c r="D103" s="422">
        <v>1241.2</v>
      </c>
      <c r="E103" s="335"/>
      <c r="F103" s="355" t="s">
        <v>137</v>
      </c>
      <c r="G103" s="356"/>
      <c r="H103" s="335"/>
      <c r="I103" s="357"/>
      <c r="K103" s="357"/>
      <c r="L103" s="358"/>
      <c r="M103" s="359"/>
      <c r="N103" s="360"/>
      <c r="O103" s="360"/>
    </row>
    <row r="104" spans="1:15" ht="15" customHeight="1">
      <c r="A104" s="501" t="s">
        <v>138</v>
      </c>
      <c r="B104" s="339" t="s">
        <v>1700</v>
      </c>
      <c r="C104" s="339" t="s">
        <v>134</v>
      </c>
      <c r="D104" s="422">
        <v>1241.2</v>
      </c>
      <c r="E104" s="335"/>
      <c r="F104" s="355" t="s">
        <v>137</v>
      </c>
      <c r="G104" s="356"/>
      <c r="H104" s="335"/>
      <c r="I104" s="357"/>
      <c r="K104" s="357"/>
      <c r="L104" s="358"/>
      <c r="M104" s="359"/>
      <c r="N104" s="360"/>
      <c r="O104" s="360"/>
    </row>
    <row r="105" spans="1:15" ht="15" customHeight="1">
      <c r="A105" s="501" t="s">
        <v>138</v>
      </c>
      <c r="B105" s="339" t="s">
        <v>1702</v>
      </c>
      <c r="C105" s="339" t="s">
        <v>134</v>
      </c>
      <c r="D105" s="422">
        <v>1241.2</v>
      </c>
      <c r="E105" s="335"/>
      <c r="F105" s="355" t="s">
        <v>137</v>
      </c>
      <c r="G105" s="356"/>
      <c r="H105" s="335"/>
      <c r="I105" s="357"/>
      <c r="K105" s="357"/>
      <c r="L105" s="358"/>
      <c r="M105" s="359"/>
      <c r="N105" s="360"/>
      <c r="O105" s="360"/>
    </row>
    <row r="106" spans="1:15" ht="15" customHeight="1">
      <c r="A106" s="501" t="s">
        <v>138</v>
      </c>
      <c r="B106" s="339" t="s">
        <v>1708</v>
      </c>
      <c r="C106" s="339" t="s">
        <v>134</v>
      </c>
      <c r="D106" s="422">
        <v>1241.2</v>
      </c>
      <c r="E106" s="335"/>
      <c r="F106" s="355" t="s">
        <v>137</v>
      </c>
      <c r="G106" s="356"/>
      <c r="H106" s="335"/>
      <c r="I106" s="357"/>
      <c r="K106" s="357"/>
      <c r="L106" s="358"/>
      <c r="M106" s="359"/>
      <c r="N106" s="360"/>
      <c r="O106" s="360"/>
    </row>
    <row r="107" spans="1:15" ht="15" customHeight="1">
      <c r="A107" s="501" t="s">
        <v>138</v>
      </c>
      <c r="B107" s="339" t="s">
        <v>1710</v>
      </c>
      <c r="C107" s="339" t="s">
        <v>134</v>
      </c>
      <c r="D107" s="422">
        <v>1241.2</v>
      </c>
      <c r="E107" s="335"/>
      <c r="F107" s="355" t="s">
        <v>137</v>
      </c>
      <c r="G107" s="356"/>
      <c r="H107" s="335"/>
      <c r="I107" s="357"/>
      <c r="K107" s="357"/>
      <c r="L107" s="358"/>
      <c r="M107" s="359"/>
      <c r="N107" s="360"/>
      <c r="O107" s="360"/>
    </row>
    <row r="108" spans="1:15" ht="15" customHeight="1">
      <c r="A108" s="501" t="s">
        <v>138</v>
      </c>
      <c r="B108" s="339" t="s">
        <v>1723</v>
      </c>
      <c r="C108" s="339" t="s">
        <v>134</v>
      </c>
      <c r="D108" s="422">
        <v>1241.2</v>
      </c>
      <c r="E108" s="335"/>
      <c r="F108" s="355" t="s">
        <v>137</v>
      </c>
      <c r="G108" s="356"/>
      <c r="H108" s="335"/>
      <c r="I108" s="357"/>
      <c r="K108" s="357"/>
      <c r="L108" s="358"/>
      <c r="M108" s="359"/>
      <c r="N108" s="360"/>
      <c r="O108" s="360"/>
    </row>
    <row r="109" spans="1:15" ht="15" customHeight="1">
      <c r="A109" s="501" t="s">
        <v>138</v>
      </c>
      <c r="B109" s="339" t="s">
        <v>1724</v>
      </c>
      <c r="C109" s="339" t="s">
        <v>134</v>
      </c>
      <c r="D109" s="422">
        <v>1241.2</v>
      </c>
      <c r="E109" s="335"/>
      <c r="F109" s="355" t="s">
        <v>137</v>
      </c>
      <c r="G109" s="356"/>
      <c r="H109" s="335"/>
      <c r="I109" s="357"/>
      <c r="K109" s="357"/>
      <c r="L109" s="358"/>
      <c r="M109" s="359"/>
      <c r="N109" s="360"/>
      <c r="O109" s="360"/>
    </row>
    <row r="110" spans="1:15" ht="15" customHeight="1">
      <c r="A110" s="501" t="s">
        <v>138</v>
      </c>
      <c r="B110" s="339" t="s">
        <v>1759</v>
      </c>
      <c r="C110" s="339" t="s">
        <v>134</v>
      </c>
      <c r="D110" s="422">
        <v>1241.2</v>
      </c>
      <c r="E110" s="335"/>
      <c r="F110" s="355" t="s">
        <v>137</v>
      </c>
      <c r="G110" s="356"/>
      <c r="H110" s="335"/>
      <c r="I110" s="357"/>
      <c r="K110" s="357"/>
      <c r="L110" s="358"/>
      <c r="M110" s="359"/>
      <c r="N110" s="360"/>
      <c r="O110" s="360"/>
    </row>
    <row r="111" spans="1:15" ht="15" customHeight="1">
      <c r="A111" s="501" t="s">
        <v>138</v>
      </c>
      <c r="B111" s="339" t="s">
        <v>1760</v>
      </c>
      <c r="C111" s="339" t="s">
        <v>134</v>
      </c>
      <c r="D111" s="422">
        <v>1241.2</v>
      </c>
      <c r="E111" s="335"/>
      <c r="F111" s="355" t="s">
        <v>137</v>
      </c>
      <c r="G111" s="356"/>
      <c r="H111" s="335"/>
      <c r="I111" s="357"/>
      <c r="K111" s="357"/>
      <c r="L111" s="358"/>
      <c r="M111" s="359"/>
      <c r="N111" s="360"/>
      <c r="O111" s="360"/>
    </row>
    <row r="112" spans="1:15" ht="15" customHeight="1">
      <c r="A112" s="501" t="s">
        <v>138</v>
      </c>
      <c r="B112" s="339" t="s">
        <v>1761</v>
      </c>
      <c r="C112" s="339" t="s">
        <v>134</v>
      </c>
      <c r="D112" s="422">
        <v>1241.2</v>
      </c>
      <c r="E112" s="335"/>
      <c r="F112" s="355" t="s">
        <v>137</v>
      </c>
      <c r="G112" s="356"/>
      <c r="H112" s="335"/>
      <c r="I112" s="357"/>
      <c r="K112" s="357"/>
      <c r="L112" s="358"/>
      <c r="M112" s="359"/>
      <c r="N112" s="360"/>
      <c r="O112" s="360"/>
    </row>
    <row r="113" spans="1:15" ht="15" customHeight="1">
      <c r="A113" s="501" t="s">
        <v>138</v>
      </c>
      <c r="B113" s="339" t="s">
        <v>1764</v>
      </c>
      <c r="C113" s="339" t="s">
        <v>134</v>
      </c>
      <c r="D113" s="422">
        <v>1241.2</v>
      </c>
      <c r="E113" s="335"/>
      <c r="F113" s="355" t="s">
        <v>137</v>
      </c>
      <c r="G113" s="356"/>
      <c r="H113" s="335"/>
      <c r="I113" s="357"/>
      <c r="K113" s="357"/>
      <c r="L113" s="358"/>
      <c r="M113" s="359"/>
      <c r="N113" s="360"/>
      <c r="O113" s="360"/>
    </row>
    <row r="114" spans="1:15" ht="15" customHeight="1">
      <c r="A114" s="501" t="s">
        <v>138</v>
      </c>
      <c r="B114" s="339" t="s">
        <v>1765</v>
      </c>
      <c r="C114" s="339" t="s">
        <v>134</v>
      </c>
      <c r="D114" s="422">
        <v>1241.2</v>
      </c>
      <c r="E114" s="335"/>
      <c r="F114" s="355" t="s">
        <v>137</v>
      </c>
      <c r="G114" s="356"/>
      <c r="H114" s="335"/>
      <c r="I114" s="357"/>
      <c r="K114" s="357"/>
      <c r="L114" s="358"/>
      <c r="M114" s="359"/>
      <c r="N114" s="360"/>
      <c r="O114" s="360"/>
    </row>
    <row r="115" spans="1:15" ht="15" customHeight="1">
      <c r="A115" s="501" t="s">
        <v>138</v>
      </c>
      <c r="B115" s="339" t="s">
        <v>1767</v>
      </c>
      <c r="C115" s="339" t="s">
        <v>134</v>
      </c>
      <c r="D115" s="422">
        <v>1241.2</v>
      </c>
      <c r="E115" s="335"/>
      <c r="F115" s="355" t="s">
        <v>137</v>
      </c>
      <c r="G115" s="356"/>
      <c r="H115" s="335"/>
      <c r="I115" s="357"/>
      <c r="K115" s="357"/>
      <c r="L115" s="358"/>
      <c r="M115" s="359"/>
      <c r="N115" s="360"/>
      <c r="O115" s="360"/>
    </row>
    <row r="116" spans="1:15" ht="15" customHeight="1">
      <c r="A116" s="501" t="s">
        <v>138</v>
      </c>
      <c r="B116" s="339" t="s">
        <v>1768</v>
      </c>
      <c r="C116" s="339" t="s">
        <v>134</v>
      </c>
      <c r="D116" s="422">
        <v>1241.2</v>
      </c>
      <c r="E116" s="335"/>
      <c r="F116" s="355" t="s">
        <v>137</v>
      </c>
      <c r="G116" s="356"/>
      <c r="H116" s="335"/>
      <c r="I116" s="357"/>
      <c r="K116" s="357"/>
      <c r="L116" s="358"/>
      <c r="M116" s="359"/>
      <c r="N116" s="360"/>
      <c r="O116" s="360"/>
    </row>
    <row r="117" spans="1:15" ht="15" customHeight="1">
      <c r="A117" s="501" t="s">
        <v>138</v>
      </c>
      <c r="B117" s="339" t="s">
        <v>1769</v>
      </c>
      <c r="C117" s="339" t="s">
        <v>134</v>
      </c>
      <c r="D117" s="422">
        <v>1241.2</v>
      </c>
      <c r="E117" s="335"/>
      <c r="F117" s="355" t="s">
        <v>137</v>
      </c>
      <c r="G117" s="356"/>
      <c r="H117" s="335"/>
      <c r="I117" s="357"/>
      <c r="K117" s="357"/>
      <c r="L117" s="358"/>
      <c r="M117" s="359"/>
      <c r="N117" s="360"/>
      <c r="O117" s="360"/>
    </row>
    <row r="118" spans="1:15" ht="15" customHeight="1">
      <c r="A118" s="501" t="s">
        <v>138</v>
      </c>
      <c r="B118" s="396" t="s">
        <v>1165</v>
      </c>
      <c r="C118" s="339" t="s">
        <v>134</v>
      </c>
      <c r="D118" s="2">
        <v>5849.88</v>
      </c>
      <c r="E118" s="335" t="s">
        <v>135</v>
      </c>
      <c r="F118" s="355" t="s">
        <v>190</v>
      </c>
      <c r="G118" s="356"/>
      <c r="H118" s="335"/>
      <c r="I118" s="357"/>
      <c r="K118" s="357"/>
      <c r="L118" s="358"/>
      <c r="M118" s="359"/>
      <c r="N118" s="360"/>
      <c r="O118" s="360"/>
    </row>
    <row r="119" spans="1:15" ht="15" customHeight="1">
      <c r="A119" s="501" t="s">
        <v>138</v>
      </c>
      <c r="B119" s="396" t="s">
        <v>1284</v>
      </c>
      <c r="C119" s="339" t="s">
        <v>134</v>
      </c>
      <c r="D119" s="2">
        <v>5849.88</v>
      </c>
      <c r="E119" s="335" t="s">
        <v>145</v>
      </c>
      <c r="F119" s="355" t="s">
        <v>190</v>
      </c>
      <c r="G119" s="356"/>
      <c r="H119" s="335"/>
      <c r="I119" s="357"/>
      <c r="K119" s="357"/>
      <c r="L119" s="358"/>
      <c r="M119" s="359"/>
      <c r="N119" s="360"/>
      <c r="O119" s="360"/>
    </row>
    <row r="120" spans="1:15" ht="15" customHeight="1">
      <c r="A120" s="501" t="s">
        <v>138</v>
      </c>
      <c r="B120" s="398" t="s">
        <v>1692</v>
      </c>
      <c r="C120" s="339" t="s">
        <v>134</v>
      </c>
      <c r="D120" s="2">
        <v>5849.88</v>
      </c>
      <c r="E120" s="335"/>
      <c r="F120" s="355" t="s">
        <v>190</v>
      </c>
      <c r="G120" s="356"/>
      <c r="H120" s="335"/>
      <c r="I120" s="357"/>
      <c r="K120" s="357"/>
      <c r="L120" s="358"/>
      <c r="M120" s="359"/>
      <c r="N120" s="360"/>
      <c r="O120" s="360"/>
    </row>
    <row r="121" spans="1:15" ht="15" customHeight="1">
      <c r="A121" s="501" t="s">
        <v>138</v>
      </c>
      <c r="B121" s="396" t="s">
        <v>1685</v>
      </c>
      <c r="C121" s="339" t="s">
        <v>134</v>
      </c>
      <c r="D121" s="2">
        <v>11699.76</v>
      </c>
      <c r="E121" s="335" t="s">
        <v>226</v>
      </c>
      <c r="F121" s="355" t="s">
        <v>190</v>
      </c>
      <c r="G121" s="356"/>
      <c r="H121" s="335"/>
      <c r="I121" s="357"/>
      <c r="K121" s="357"/>
      <c r="L121" s="358"/>
      <c r="M121" s="359"/>
      <c r="N121" s="360"/>
      <c r="O121" s="360"/>
    </row>
    <row r="122" spans="1:15" ht="15" customHeight="1">
      <c r="A122" s="501" t="s">
        <v>138</v>
      </c>
      <c r="B122" s="339" t="s">
        <v>1792</v>
      </c>
      <c r="C122" s="339" t="s">
        <v>134</v>
      </c>
      <c r="D122" s="2">
        <v>11699.76</v>
      </c>
      <c r="E122" s="335"/>
      <c r="F122" s="355" t="s">
        <v>190</v>
      </c>
      <c r="G122" s="356"/>
      <c r="H122" s="335"/>
      <c r="I122" s="357"/>
      <c r="K122" s="357"/>
      <c r="L122" s="358"/>
      <c r="M122" s="359"/>
      <c r="N122" s="360"/>
      <c r="O122" s="360"/>
    </row>
    <row r="123" spans="1:15" ht="15" customHeight="1" thickBot="1">
      <c r="A123" s="502" t="s">
        <v>138</v>
      </c>
      <c r="B123" s="362" t="s">
        <v>1796</v>
      </c>
      <c r="C123" s="362" t="s">
        <v>134</v>
      </c>
      <c r="D123" s="87">
        <v>13351.18</v>
      </c>
      <c r="E123" s="364"/>
      <c r="F123" s="365" t="s">
        <v>190</v>
      </c>
      <c r="G123" s="366"/>
      <c r="H123" s="364"/>
      <c r="I123" s="367"/>
      <c r="J123" s="388"/>
      <c r="K123" s="367"/>
      <c r="L123" s="368"/>
      <c r="M123" s="369"/>
      <c r="N123" s="370"/>
      <c r="O123" s="360"/>
    </row>
    <row r="124" spans="1:15" ht="15" customHeight="1">
      <c r="A124" s="501" t="s">
        <v>138</v>
      </c>
      <c r="B124" s="396" t="s">
        <v>309</v>
      </c>
      <c r="C124" s="339" t="s">
        <v>141</v>
      </c>
      <c r="D124" s="344">
        <v>-6286.04</v>
      </c>
      <c r="E124" s="335" t="s">
        <v>139</v>
      </c>
      <c r="F124" s="355" t="s">
        <v>190</v>
      </c>
      <c r="G124" s="356"/>
      <c r="H124" s="335"/>
      <c r="I124" s="357"/>
      <c r="K124" s="357"/>
      <c r="L124" s="358"/>
      <c r="M124" s="359"/>
      <c r="N124" s="360"/>
      <c r="O124" s="360"/>
    </row>
    <row r="125" spans="1:15" ht="15" customHeight="1">
      <c r="A125" s="501" t="s">
        <v>138</v>
      </c>
      <c r="B125" s="396" t="s">
        <v>318</v>
      </c>
      <c r="C125" s="339" t="s">
        <v>141</v>
      </c>
      <c r="D125" s="344">
        <v>-6286.04</v>
      </c>
      <c r="E125" s="335" t="s">
        <v>140</v>
      </c>
      <c r="F125" s="355" t="s">
        <v>190</v>
      </c>
      <c r="G125" s="356"/>
      <c r="H125" s="335"/>
      <c r="I125" s="357"/>
      <c r="K125" s="357"/>
      <c r="L125" s="358"/>
      <c r="M125" s="359"/>
      <c r="N125" s="360"/>
      <c r="O125" s="360"/>
    </row>
    <row r="126" spans="1:15" ht="15" customHeight="1">
      <c r="A126" s="501" t="s">
        <v>138</v>
      </c>
      <c r="B126" s="339" t="s">
        <v>310</v>
      </c>
      <c r="C126" s="339" t="s">
        <v>141</v>
      </c>
      <c r="D126" s="344">
        <v>-8080.56</v>
      </c>
      <c r="E126" s="335"/>
      <c r="F126" s="355" t="s">
        <v>190</v>
      </c>
      <c r="G126" s="356"/>
      <c r="H126" s="335"/>
      <c r="I126" s="357"/>
      <c r="K126" s="357"/>
      <c r="L126" s="358"/>
      <c r="M126" s="359"/>
      <c r="N126" s="360"/>
      <c r="O126" s="360"/>
    </row>
    <row r="127" spans="1:15" ht="15" customHeight="1">
      <c r="A127" s="501" t="s">
        <v>138</v>
      </c>
      <c r="B127" s="396" t="s">
        <v>853</v>
      </c>
      <c r="C127" s="339" t="s">
        <v>141</v>
      </c>
      <c r="D127" s="344">
        <v>-6286.04</v>
      </c>
      <c r="E127" s="335" t="s">
        <v>147</v>
      </c>
      <c r="F127" s="355" t="s">
        <v>190</v>
      </c>
      <c r="G127" s="356"/>
      <c r="H127" s="335"/>
      <c r="I127" s="357"/>
      <c r="K127" s="357"/>
      <c r="L127" s="358"/>
      <c r="M127" s="359"/>
      <c r="N127" s="360"/>
      <c r="O127" s="360"/>
    </row>
    <row r="128" spans="1:15" ht="15" customHeight="1">
      <c r="A128" s="501" t="s">
        <v>138</v>
      </c>
      <c r="B128" s="396" t="s">
        <v>845</v>
      </c>
      <c r="C128" s="339" t="s">
        <v>141</v>
      </c>
      <c r="D128" s="344">
        <v>-6286.04</v>
      </c>
      <c r="E128" s="335" t="s">
        <v>224</v>
      </c>
      <c r="F128" s="355" t="s">
        <v>190</v>
      </c>
      <c r="G128" s="356"/>
      <c r="H128" s="335"/>
      <c r="I128" s="357"/>
      <c r="K128" s="357"/>
      <c r="L128" s="358"/>
      <c r="M128" s="359"/>
      <c r="N128" s="360"/>
      <c r="O128" s="360"/>
    </row>
    <row r="129" spans="1:15" ht="15" customHeight="1">
      <c r="A129" s="501" t="s">
        <v>138</v>
      </c>
      <c r="B129" s="396" t="s">
        <v>318</v>
      </c>
      <c r="C129" s="339" t="s">
        <v>141</v>
      </c>
      <c r="D129" s="344">
        <v>-6286.04</v>
      </c>
      <c r="E129" s="335" t="s">
        <v>140</v>
      </c>
      <c r="F129" s="355" t="s">
        <v>190</v>
      </c>
      <c r="G129" s="356"/>
      <c r="H129" s="335"/>
      <c r="I129" s="357"/>
      <c r="K129" s="357"/>
      <c r="L129" s="358"/>
      <c r="M129" s="359"/>
      <c r="N129" s="360"/>
      <c r="O129" s="360"/>
    </row>
    <row r="130" spans="1:15" ht="15" customHeight="1">
      <c r="A130" s="501" t="s">
        <v>138</v>
      </c>
      <c r="B130" s="396" t="s">
        <v>1535</v>
      </c>
      <c r="C130" s="339" t="s">
        <v>141</v>
      </c>
      <c r="D130" s="344">
        <v>-6299.96</v>
      </c>
      <c r="E130" s="335" t="s">
        <v>220</v>
      </c>
      <c r="F130" s="355" t="s">
        <v>190</v>
      </c>
      <c r="G130" s="356"/>
      <c r="H130" s="335"/>
      <c r="I130" s="357"/>
      <c r="K130" s="357"/>
      <c r="L130" s="358"/>
      <c r="M130" s="359"/>
      <c r="N130" s="360"/>
      <c r="O130" s="360"/>
    </row>
    <row r="131" spans="1:15" ht="15" customHeight="1">
      <c r="A131" s="501" t="s">
        <v>138</v>
      </c>
      <c r="B131" s="339" t="s">
        <v>1729</v>
      </c>
      <c r="C131" s="339" t="s">
        <v>141</v>
      </c>
      <c r="D131" s="422">
        <v>1241.2</v>
      </c>
      <c r="E131" s="335"/>
      <c r="F131" s="355" t="s">
        <v>137</v>
      </c>
      <c r="G131" s="356"/>
      <c r="H131" s="335"/>
      <c r="I131" s="357"/>
      <c r="K131" s="357"/>
      <c r="L131" s="358"/>
      <c r="M131" s="359"/>
      <c r="N131" s="360"/>
      <c r="O131" s="360"/>
    </row>
    <row r="132" spans="1:15" ht="15" customHeight="1">
      <c r="A132" s="501" t="s">
        <v>138</v>
      </c>
      <c r="B132" s="339" t="s">
        <v>1730</v>
      </c>
      <c r="C132" s="339" t="s">
        <v>141</v>
      </c>
      <c r="D132" s="422">
        <v>1241.2</v>
      </c>
      <c r="E132" s="335"/>
      <c r="F132" s="355" t="s">
        <v>137</v>
      </c>
      <c r="G132" s="356"/>
      <c r="H132" s="335"/>
      <c r="I132" s="357"/>
      <c r="K132" s="357"/>
      <c r="L132" s="358"/>
      <c r="M132" s="359"/>
      <c r="N132" s="360"/>
      <c r="O132" s="360"/>
    </row>
    <row r="133" spans="1:15" ht="15" customHeight="1">
      <c r="A133" s="501" t="s">
        <v>138</v>
      </c>
      <c r="B133" s="339" t="s">
        <v>1731</v>
      </c>
      <c r="C133" s="339" t="s">
        <v>141</v>
      </c>
      <c r="D133" s="422">
        <v>1241.2</v>
      </c>
      <c r="E133" s="335"/>
      <c r="F133" s="355" t="s">
        <v>137</v>
      </c>
      <c r="G133" s="356"/>
      <c r="H133" s="335"/>
      <c r="I133" s="357"/>
      <c r="K133" s="357"/>
      <c r="L133" s="358"/>
      <c r="M133" s="359"/>
      <c r="N133" s="360"/>
      <c r="O133" s="360"/>
    </row>
    <row r="134" spans="1:15" ht="15" customHeight="1">
      <c r="A134" s="501" t="s">
        <v>138</v>
      </c>
      <c r="B134" s="339" t="s">
        <v>1732</v>
      </c>
      <c r="C134" s="339" t="s">
        <v>141</v>
      </c>
      <c r="D134" s="422">
        <v>1241.2</v>
      </c>
      <c r="E134" s="335"/>
      <c r="F134" s="355" t="s">
        <v>137</v>
      </c>
      <c r="G134" s="356"/>
      <c r="H134" s="335"/>
      <c r="I134" s="357"/>
      <c r="K134" s="357"/>
      <c r="L134" s="358"/>
      <c r="M134" s="359"/>
      <c r="N134" s="360"/>
      <c r="O134" s="360"/>
    </row>
    <row r="135" spans="1:15" ht="15" customHeight="1">
      <c r="A135" s="501" t="s">
        <v>138</v>
      </c>
      <c r="B135" s="339" t="s">
        <v>1733</v>
      </c>
      <c r="C135" s="339" t="s">
        <v>141</v>
      </c>
      <c r="D135" s="422">
        <v>1241.2</v>
      </c>
      <c r="E135" s="335"/>
      <c r="F135" s="355" t="s">
        <v>137</v>
      </c>
      <c r="G135" s="356"/>
      <c r="H135" s="335"/>
      <c r="I135" s="357"/>
      <c r="K135" s="357"/>
      <c r="L135" s="358"/>
      <c r="M135" s="359"/>
      <c r="N135" s="360"/>
      <c r="O135" s="360"/>
    </row>
    <row r="136" spans="1:15" ht="15" customHeight="1">
      <c r="A136" s="501" t="s">
        <v>138</v>
      </c>
      <c r="B136" s="339" t="s">
        <v>1734</v>
      </c>
      <c r="C136" s="339" t="s">
        <v>141</v>
      </c>
      <c r="D136" s="422">
        <v>1241.2</v>
      </c>
      <c r="E136" s="335"/>
      <c r="F136" s="355" t="s">
        <v>137</v>
      </c>
      <c r="G136" s="356"/>
      <c r="H136" s="335"/>
      <c r="I136" s="357"/>
      <c r="K136" s="357"/>
      <c r="L136" s="358"/>
      <c r="M136" s="359"/>
      <c r="N136" s="360"/>
      <c r="O136" s="360"/>
    </row>
    <row r="137" spans="1:15" ht="15" customHeight="1">
      <c r="A137" s="501" t="s">
        <v>138</v>
      </c>
      <c r="B137" s="339" t="s">
        <v>1735</v>
      </c>
      <c r="C137" s="339" t="s">
        <v>141</v>
      </c>
      <c r="D137" s="422">
        <v>1241.2</v>
      </c>
      <c r="E137" s="335"/>
      <c r="F137" s="355" t="s">
        <v>137</v>
      </c>
      <c r="G137" s="356"/>
      <c r="H137" s="335"/>
      <c r="I137" s="357"/>
      <c r="K137" s="357"/>
      <c r="L137" s="358"/>
      <c r="M137" s="359"/>
      <c r="N137" s="360"/>
      <c r="O137" s="360"/>
    </row>
    <row r="138" spans="1:15" ht="15" customHeight="1">
      <c r="A138" s="501" t="s">
        <v>138</v>
      </c>
      <c r="B138" s="339" t="s">
        <v>1736</v>
      </c>
      <c r="C138" s="339" t="s">
        <v>141</v>
      </c>
      <c r="D138" s="422">
        <v>1241.2</v>
      </c>
      <c r="E138" s="335"/>
      <c r="F138" s="355" t="s">
        <v>137</v>
      </c>
      <c r="G138" s="356"/>
      <c r="H138" s="335"/>
      <c r="I138" s="357"/>
      <c r="K138" s="357"/>
      <c r="L138" s="358"/>
      <c r="M138" s="359"/>
      <c r="N138" s="360"/>
      <c r="O138" s="360"/>
    </row>
    <row r="139" spans="1:15" ht="15" customHeight="1">
      <c r="A139" s="501" t="s">
        <v>138</v>
      </c>
      <c r="B139" s="339" t="s">
        <v>1737</v>
      </c>
      <c r="C139" s="339" t="s">
        <v>141</v>
      </c>
      <c r="D139" s="422">
        <v>1241.2</v>
      </c>
      <c r="E139" s="335"/>
      <c r="F139" s="355" t="s">
        <v>137</v>
      </c>
      <c r="G139" s="356"/>
      <c r="H139" s="335"/>
      <c r="I139" s="357"/>
      <c r="K139" s="357"/>
      <c r="L139" s="358"/>
      <c r="M139" s="359"/>
      <c r="N139" s="360"/>
      <c r="O139" s="360"/>
    </row>
    <row r="140" spans="1:15" ht="15" customHeight="1">
      <c r="A140" s="501" t="s">
        <v>138</v>
      </c>
      <c r="B140" s="339" t="s">
        <v>1739</v>
      </c>
      <c r="C140" s="339" t="s">
        <v>141</v>
      </c>
      <c r="D140" s="422">
        <v>1241.2</v>
      </c>
      <c r="E140" s="335"/>
      <c r="F140" s="355" t="s">
        <v>137</v>
      </c>
      <c r="G140" s="356"/>
      <c r="H140" s="335"/>
      <c r="I140" s="357"/>
      <c r="K140" s="357"/>
      <c r="L140" s="358"/>
      <c r="M140" s="359"/>
      <c r="N140" s="360"/>
      <c r="O140" s="360"/>
    </row>
    <row r="141" spans="1:15" ht="15" customHeight="1">
      <c r="A141" s="501" t="s">
        <v>138</v>
      </c>
      <c r="B141" s="339" t="s">
        <v>1741</v>
      </c>
      <c r="C141" s="339" t="s">
        <v>141</v>
      </c>
      <c r="D141" s="422">
        <v>1241.2</v>
      </c>
      <c r="E141" s="335"/>
      <c r="F141" s="355" t="s">
        <v>137</v>
      </c>
      <c r="G141" s="356"/>
      <c r="H141" s="335"/>
      <c r="I141" s="357"/>
      <c r="K141" s="357"/>
      <c r="L141" s="358"/>
      <c r="M141" s="359"/>
      <c r="N141" s="360"/>
      <c r="O141" s="360"/>
    </row>
    <row r="142" spans="1:15" ht="15" customHeight="1">
      <c r="A142" s="501" t="s">
        <v>138</v>
      </c>
      <c r="B142" s="339" t="s">
        <v>1742</v>
      </c>
      <c r="C142" s="339" t="s">
        <v>141</v>
      </c>
      <c r="D142" s="422">
        <v>1241.2</v>
      </c>
      <c r="E142" s="335"/>
      <c r="F142" s="355" t="s">
        <v>137</v>
      </c>
      <c r="G142" s="356"/>
      <c r="H142" s="335"/>
      <c r="I142" s="357"/>
      <c r="K142" s="357"/>
      <c r="L142" s="358"/>
      <c r="M142" s="359"/>
      <c r="N142" s="360"/>
      <c r="O142" s="360"/>
    </row>
    <row r="143" spans="1:15" ht="15" customHeight="1">
      <c r="A143" s="501" t="s">
        <v>138</v>
      </c>
      <c r="B143" s="339" t="s">
        <v>1743</v>
      </c>
      <c r="C143" s="339" t="s">
        <v>141</v>
      </c>
      <c r="D143" s="422">
        <v>1241.2</v>
      </c>
      <c r="E143" s="335"/>
      <c r="F143" s="355" t="s">
        <v>137</v>
      </c>
      <c r="G143" s="356"/>
      <c r="H143" s="335"/>
      <c r="I143" s="357"/>
      <c r="K143" s="357"/>
      <c r="L143" s="358"/>
      <c r="M143" s="359"/>
      <c r="N143" s="360"/>
      <c r="O143" s="360"/>
    </row>
    <row r="144" spans="1:15" ht="15" customHeight="1">
      <c r="A144" s="501" t="s">
        <v>138</v>
      </c>
      <c r="B144" s="339" t="s">
        <v>1744</v>
      </c>
      <c r="C144" s="339" t="s">
        <v>141</v>
      </c>
      <c r="D144" s="422">
        <v>1241.2</v>
      </c>
      <c r="E144" s="335"/>
      <c r="F144" s="355" t="s">
        <v>137</v>
      </c>
      <c r="G144" s="356"/>
      <c r="H144" s="335"/>
      <c r="I144" s="357"/>
      <c r="K144" s="357"/>
      <c r="L144" s="358"/>
      <c r="M144" s="359"/>
      <c r="N144" s="360"/>
      <c r="O144" s="360"/>
    </row>
    <row r="145" spans="1:15" ht="15" customHeight="1">
      <c r="A145" s="501" t="s">
        <v>138</v>
      </c>
      <c r="B145" s="339" t="s">
        <v>1745</v>
      </c>
      <c r="C145" s="339" t="s">
        <v>141</v>
      </c>
      <c r="D145" s="422">
        <v>1241.2</v>
      </c>
      <c r="E145" s="335"/>
      <c r="F145" s="355" t="s">
        <v>137</v>
      </c>
      <c r="G145" s="356"/>
      <c r="H145" s="335"/>
      <c r="I145" s="357"/>
      <c r="K145" s="357"/>
      <c r="L145" s="358"/>
      <c r="M145" s="359"/>
      <c r="N145" s="360"/>
      <c r="O145" s="360"/>
    </row>
    <row r="146" spans="1:15" ht="15" customHeight="1">
      <c r="A146" s="501" t="s">
        <v>138</v>
      </c>
      <c r="B146" s="339" t="s">
        <v>1746</v>
      </c>
      <c r="C146" s="339" t="s">
        <v>141</v>
      </c>
      <c r="D146" s="422">
        <v>1241.2</v>
      </c>
      <c r="E146" s="335"/>
      <c r="F146" s="355" t="s">
        <v>137</v>
      </c>
      <c r="G146" s="356"/>
      <c r="H146" s="335"/>
      <c r="I146" s="357"/>
      <c r="K146" s="357"/>
      <c r="L146" s="358"/>
      <c r="M146" s="359"/>
      <c r="N146" s="360"/>
      <c r="O146" s="360"/>
    </row>
    <row r="147" spans="1:15" ht="15" customHeight="1">
      <c r="A147" s="501" t="s">
        <v>138</v>
      </c>
      <c r="B147" s="339" t="s">
        <v>1747</v>
      </c>
      <c r="C147" s="339" t="s">
        <v>141</v>
      </c>
      <c r="D147" s="422">
        <v>1241.2</v>
      </c>
      <c r="E147" s="335"/>
      <c r="F147" s="355" t="s">
        <v>137</v>
      </c>
      <c r="G147" s="356"/>
      <c r="H147" s="335"/>
      <c r="I147" s="357"/>
      <c r="K147" s="357"/>
      <c r="L147" s="358"/>
      <c r="M147" s="359"/>
      <c r="N147" s="360"/>
      <c r="O147" s="360"/>
    </row>
    <row r="148" spans="1:15" ht="15" customHeight="1">
      <c r="A148" s="501" t="s">
        <v>138</v>
      </c>
      <c r="B148" s="339" t="s">
        <v>1748</v>
      </c>
      <c r="C148" s="339" t="s">
        <v>141</v>
      </c>
      <c r="D148" s="422">
        <v>1241.2</v>
      </c>
      <c r="E148" s="335"/>
      <c r="F148" s="355" t="s">
        <v>137</v>
      </c>
      <c r="G148" s="356"/>
      <c r="H148" s="335"/>
      <c r="I148" s="357"/>
      <c r="K148" s="357"/>
      <c r="L148" s="358"/>
      <c r="M148" s="359"/>
      <c r="N148" s="360"/>
      <c r="O148" s="360"/>
    </row>
    <row r="149" spans="1:15" ht="15" customHeight="1">
      <c r="A149" s="501" t="s">
        <v>138</v>
      </c>
      <c r="B149" s="339" t="s">
        <v>1749</v>
      </c>
      <c r="C149" s="339" t="s">
        <v>141</v>
      </c>
      <c r="D149" s="422">
        <v>1241.2</v>
      </c>
      <c r="E149" s="335"/>
      <c r="F149" s="355" t="s">
        <v>137</v>
      </c>
      <c r="G149" s="356"/>
      <c r="H149" s="335"/>
      <c r="I149" s="357"/>
      <c r="K149" s="357"/>
      <c r="L149" s="358"/>
      <c r="M149" s="359"/>
      <c r="N149" s="360"/>
      <c r="O149" s="360"/>
    </row>
    <row r="150" spans="1:15" ht="15" customHeight="1">
      <c r="A150" s="501" t="s">
        <v>138</v>
      </c>
      <c r="B150" s="339" t="s">
        <v>1750</v>
      </c>
      <c r="C150" s="339" t="s">
        <v>141</v>
      </c>
      <c r="D150" s="422">
        <v>1241.2</v>
      </c>
      <c r="E150" s="335"/>
      <c r="F150" s="355" t="s">
        <v>137</v>
      </c>
      <c r="G150" s="356"/>
      <c r="H150" s="335"/>
      <c r="I150" s="357"/>
      <c r="K150" s="357"/>
      <c r="L150" s="358"/>
      <c r="M150" s="359"/>
      <c r="N150" s="360"/>
      <c r="O150" s="360"/>
    </row>
    <row r="151" spans="1:15" ht="15" customHeight="1">
      <c r="A151" s="501" t="s">
        <v>138</v>
      </c>
      <c r="B151" s="339" t="s">
        <v>1751</v>
      </c>
      <c r="C151" s="339" t="s">
        <v>141</v>
      </c>
      <c r="D151" s="422">
        <v>1241.2</v>
      </c>
      <c r="E151" s="335"/>
      <c r="F151" s="355" t="s">
        <v>137</v>
      </c>
      <c r="G151" s="356"/>
      <c r="H151" s="335"/>
      <c r="I151" s="357"/>
      <c r="K151" s="357"/>
      <c r="L151" s="358"/>
      <c r="M151" s="359"/>
      <c r="N151" s="360"/>
      <c r="O151" s="360"/>
    </row>
    <row r="152" spans="1:15" ht="15" customHeight="1">
      <c r="A152" s="501" t="s">
        <v>138</v>
      </c>
      <c r="B152" s="339" t="s">
        <v>1752</v>
      </c>
      <c r="C152" s="339" t="s">
        <v>141</v>
      </c>
      <c r="D152" s="422">
        <v>1241.2</v>
      </c>
      <c r="E152" s="335"/>
      <c r="F152" s="355" t="s">
        <v>137</v>
      </c>
      <c r="G152" s="356"/>
      <c r="H152" s="335"/>
      <c r="I152" s="357"/>
      <c r="K152" s="357"/>
      <c r="L152" s="358"/>
      <c r="M152" s="359"/>
      <c r="N152" s="360"/>
      <c r="O152" s="360"/>
    </row>
    <row r="153" spans="1:15" ht="15" customHeight="1">
      <c r="A153" s="501" t="s">
        <v>138</v>
      </c>
      <c r="B153" s="339" t="s">
        <v>1753</v>
      </c>
      <c r="C153" s="339" t="s">
        <v>141</v>
      </c>
      <c r="D153" s="422">
        <v>1241.2</v>
      </c>
      <c r="E153" s="335"/>
      <c r="F153" s="355" t="s">
        <v>137</v>
      </c>
      <c r="G153" s="356"/>
      <c r="H153" s="335"/>
      <c r="I153" s="357"/>
      <c r="K153" s="357"/>
      <c r="L153" s="358"/>
      <c r="M153" s="359"/>
      <c r="N153" s="360"/>
      <c r="O153" s="360"/>
    </row>
    <row r="154" spans="1:15" ht="15" customHeight="1">
      <c r="A154" s="501" t="s">
        <v>138</v>
      </c>
      <c r="B154" s="339" t="s">
        <v>1754</v>
      </c>
      <c r="C154" s="339" t="s">
        <v>141</v>
      </c>
      <c r="D154" s="422">
        <v>1241.2</v>
      </c>
      <c r="E154" s="335"/>
      <c r="F154" s="355" t="s">
        <v>137</v>
      </c>
      <c r="G154" s="356"/>
      <c r="H154" s="335"/>
      <c r="I154" s="357"/>
      <c r="K154" s="357"/>
      <c r="L154" s="358"/>
      <c r="M154" s="359"/>
      <c r="N154" s="360"/>
      <c r="O154" s="360"/>
    </row>
    <row r="155" spans="1:15" ht="15" customHeight="1">
      <c r="A155" s="501" t="s">
        <v>138</v>
      </c>
      <c r="B155" s="339" t="s">
        <v>1755</v>
      </c>
      <c r="C155" s="339" t="s">
        <v>141</v>
      </c>
      <c r="D155" s="422">
        <v>1241.2</v>
      </c>
      <c r="E155" s="335"/>
      <c r="F155" s="355" t="s">
        <v>137</v>
      </c>
      <c r="G155" s="356"/>
      <c r="H155" s="335"/>
      <c r="I155" s="357"/>
      <c r="K155" s="357"/>
      <c r="L155" s="358"/>
      <c r="M155" s="359"/>
      <c r="N155" s="360"/>
      <c r="O155" s="360"/>
    </row>
    <row r="156" spans="1:15" ht="15" customHeight="1">
      <c r="A156" s="501" t="s">
        <v>138</v>
      </c>
      <c r="B156" s="339" t="s">
        <v>1757</v>
      </c>
      <c r="C156" s="339" t="s">
        <v>141</v>
      </c>
      <c r="D156" s="422">
        <v>1241.2</v>
      </c>
      <c r="E156" s="335"/>
      <c r="F156" s="355" t="s">
        <v>137</v>
      </c>
      <c r="G156" s="356"/>
      <c r="H156" s="335"/>
      <c r="I156" s="357"/>
      <c r="K156" s="357"/>
      <c r="L156" s="358"/>
      <c r="M156" s="359"/>
      <c r="N156" s="360"/>
      <c r="O156" s="360"/>
    </row>
    <row r="157" spans="1:15" ht="15" customHeight="1">
      <c r="A157" s="501" t="s">
        <v>138</v>
      </c>
      <c r="B157" s="339" t="s">
        <v>1772</v>
      </c>
      <c r="C157" s="339" t="s">
        <v>141</v>
      </c>
      <c r="D157" s="422">
        <v>1241.2</v>
      </c>
      <c r="E157" s="335"/>
      <c r="F157" s="355" t="s">
        <v>137</v>
      </c>
      <c r="G157" s="356"/>
      <c r="H157" s="335"/>
      <c r="I157" s="357"/>
      <c r="K157" s="357"/>
      <c r="L157" s="358"/>
      <c r="M157" s="359"/>
      <c r="N157" s="360"/>
      <c r="O157" s="360"/>
    </row>
    <row r="158" spans="1:15" ht="15" customHeight="1">
      <c r="A158" s="501" t="s">
        <v>138</v>
      </c>
      <c r="B158" s="339" t="s">
        <v>1773</v>
      </c>
      <c r="C158" s="339" t="s">
        <v>141</v>
      </c>
      <c r="D158" s="422">
        <v>1241.2</v>
      </c>
      <c r="E158" s="335"/>
      <c r="F158" s="355" t="s">
        <v>137</v>
      </c>
      <c r="G158" s="356"/>
      <c r="H158" s="335"/>
      <c r="I158" s="357"/>
      <c r="K158" s="357"/>
      <c r="L158" s="358"/>
      <c r="M158" s="359"/>
      <c r="N158" s="360"/>
      <c r="O158" s="360"/>
    </row>
    <row r="159" spans="1:15" ht="15" customHeight="1">
      <c r="A159" s="501" t="s">
        <v>138</v>
      </c>
      <c r="B159" s="339" t="s">
        <v>1774</v>
      </c>
      <c r="C159" s="339" t="s">
        <v>141</v>
      </c>
      <c r="D159" s="422">
        <v>1241.2</v>
      </c>
      <c r="E159" s="335"/>
      <c r="F159" s="355" t="s">
        <v>137</v>
      </c>
      <c r="G159" s="356"/>
      <c r="H159" s="335"/>
      <c r="I159" s="357"/>
      <c r="K159" s="357"/>
      <c r="L159" s="358"/>
      <c r="M159" s="359"/>
      <c r="N159" s="360"/>
      <c r="O159" s="360"/>
    </row>
    <row r="160" spans="1:15" ht="15" customHeight="1">
      <c r="A160" s="501" t="s">
        <v>138</v>
      </c>
      <c r="B160" s="339" t="s">
        <v>1775</v>
      </c>
      <c r="C160" s="339" t="s">
        <v>141</v>
      </c>
      <c r="D160" s="422">
        <v>1241.2</v>
      </c>
      <c r="E160" s="335"/>
      <c r="F160" s="355" t="s">
        <v>137</v>
      </c>
      <c r="G160" s="356"/>
      <c r="H160" s="335"/>
      <c r="I160" s="357"/>
      <c r="K160" s="357"/>
      <c r="L160" s="358"/>
      <c r="M160" s="359"/>
      <c r="N160" s="360"/>
      <c r="O160" s="360"/>
    </row>
    <row r="161" spans="1:15" ht="15" customHeight="1">
      <c r="A161" s="501" t="s">
        <v>138</v>
      </c>
      <c r="B161" s="339" t="s">
        <v>1776</v>
      </c>
      <c r="C161" s="339" t="s">
        <v>141</v>
      </c>
      <c r="D161" s="422">
        <v>1241.2</v>
      </c>
      <c r="E161" s="335"/>
      <c r="F161" s="355" t="s">
        <v>137</v>
      </c>
      <c r="G161" s="356"/>
      <c r="H161" s="335"/>
      <c r="I161" s="357"/>
      <c r="K161" s="357"/>
      <c r="L161" s="358"/>
      <c r="M161" s="359"/>
      <c r="N161" s="360"/>
      <c r="O161" s="360"/>
    </row>
    <row r="162" spans="1:15" ht="15" customHeight="1">
      <c r="A162" s="501" t="s">
        <v>138</v>
      </c>
      <c r="B162" s="339" t="s">
        <v>1777</v>
      </c>
      <c r="C162" s="339" t="s">
        <v>141</v>
      </c>
      <c r="D162" s="422">
        <v>1241.2</v>
      </c>
      <c r="E162" s="335"/>
      <c r="F162" s="355" t="s">
        <v>137</v>
      </c>
      <c r="G162" s="356"/>
      <c r="H162" s="335"/>
      <c r="I162" s="357"/>
      <c r="K162" s="357"/>
      <c r="L162" s="358"/>
      <c r="M162" s="359"/>
      <c r="N162" s="360"/>
      <c r="O162" s="360"/>
    </row>
    <row r="163" spans="1:15" ht="15" customHeight="1">
      <c r="A163" s="501" t="s">
        <v>138</v>
      </c>
      <c r="B163" s="339" t="s">
        <v>1778</v>
      </c>
      <c r="C163" s="339" t="s">
        <v>141</v>
      </c>
      <c r="D163" s="422">
        <v>1241.2</v>
      </c>
      <c r="E163" s="335"/>
      <c r="F163" s="355" t="s">
        <v>137</v>
      </c>
      <c r="G163" s="356"/>
      <c r="H163" s="335"/>
      <c r="I163" s="357"/>
      <c r="K163" s="357"/>
      <c r="L163" s="358"/>
      <c r="M163" s="359"/>
      <c r="N163" s="360"/>
      <c r="O163" s="360"/>
    </row>
    <row r="164" spans="1:15" ht="15" customHeight="1">
      <c r="A164" s="501" t="s">
        <v>138</v>
      </c>
      <c r="B164" s="339" t="s">
        <v>1779</v>
      </c>
      <c r="C164" s="339" t="s">
        <v>141</v>
      </c>
      <c r="D164" s="422">
        <v>1241.2</v>
      </c>
      <c r="E164" s="335"/>
      <c r="F164" s="355" t="s">
        <v>137</v>
      </c>
      <c r="G164" s="356"/>
      <c r="H164" s="335"/>
      <c r="I164" s="357"/>
      <c r="K164" s="357"/>
      <c r="L164" s="358"/>
      <c r="M164" s="359"/>
      <c r="N164" s="360"/>
      <c r="O164" s="360"/>
    </row>
    <row r="165" spans="1:15" ht="15" customHeight="1">
      <c r="A165" s="501" t="s">
        <v>138</v>
      </c>
      <c r="B165" s="339" t="s">
        <v>1780</v>
      </c>
      <c r="C165" s="339" t="s">
        <v>141</v>
      </c>
      <c r="D165" s="422">
        <v>1241.2</v>
      </c>
      <c r="E165" s="335"/>
      <c r="F165" s="355" t="s">
        <v>137</v>
      </c>
      <c r="G165" s="356"/>
      <c r="H165" s="335"/>
      <c r="I165" s="357"/>
      <c r="K165" s="357"/>
      <c r="L165" s="358"/>
      <c r="M165" s="359"/>
      <c r="N165" s="360"/>
      <c r="O165" s="360"/>
    </row>
    <row r="166" spans="1:15" ht="15" customHeight="1">
      <c r="A166" s="501" t="s">
        <v>138</v>
      </c>
      <c r="B166" s="339" t="s">
        <v>1781</v>
      </c>
      <c r="C166" s="339" t="s">
        <v>141</v>
      </c>
      <c r="D166" s="422">
        <v>1241.2</v>
      </c>
      <c r="E166" s="335"/>
      <c r="F166" s="355" t="s">
        <v>137</v>
      </c>
      <c r="G166" s="356"/>
      <c r="H166" s="335"/>
      <c r="I166" s="357"/>
      <c r="K166" s="357"/>
      <c r="L166" s="358"/>
      <c r="M166" s="359"/>
      <c r="N166" s="360"/>
      <c r="O166" s="360"/>
    </row>
    <row r="167" spans="1:15" ht="15" customHeight="1">
      <c r="A167" s="501" t="s">
        <v>138</v>
      </c>
      <c r="B167" s="339" t="s">
        <v>1782</v>
      </c>
      <c r="C167" s="339" t="s">
        <v>141</v>
      </c>
      <c r="D167" s="422">
        <v>1241.2</v>
      </c>
      <c r="E167" s="335"/>
      <c r="F167" s="355" t="s">
        <v>137</v>
      </c>
      <c r="G167" s="356"/>
      <c r="H167" s="335"/>
      <c r="I167" s="357"/>
      <c r="K167" s="357"/>
      <c r="L167" s="358"/>
      <c r="M167" s="359"/>
      <c r="N167" s="360"/>
      <c r="O167" s="360"/>
    </row>
    <row r="168" spans="1:15" ht="15" customHeight="1">
      <c r="A168" s="501" t="s">
        <v>138</v>
      </c>
      <c r="B168" s="339" t="s">
        <v>1783</v>
      </c>
      <c r="C168" s="339" t="s">
        <v>141</v>
      </c>
      <c r="D168" s="422">
        <v>1241.2</v>
      </c>
      <c r="E168" s="335"/>
      <c r="F168" s="355" t="s">
        <v>137</v>
      </c>
      <c r="G168" s="356"/>
      <c r="H168" s="335"/>
      <c r="I168" s="357"/>
      <c r="K168" s="357"/>
      <c r="L168" s="358"/>
      <c r="M168" s="359"/>
      <c r="N168" s="360"/>
      <c r="O168" s="360"/>
    </row>
    <row r="169" spans="1:15" ht="15" customHeight="1">
      <c r="A169" s="501" t="s">
        <v>138</v>
      </c>
      <c r="B169" s="339" t="s">
        <v>1784</v>
      </c>
      <c r="C169" s="339" t="s">
        <v>141</v>
      </c>
      <c r="D169" s="422">
        <v>1241.2</v>
      </c>
      <c r="E169" s="335"/>
      <c r="F169" s="355" t="s">
        <v>137</v>
      </c>
      <c r="G169" s="356"/>
      <c r="H169" s="335"/>
      <c r="I169" s="357"/>
      <c r="K169" s="357"/>
      <c r="L169" s="358"/>
      <c r="M169" s="359"/>
      <c r="N169" s="360"/>
      <c r="O169" s="360"/>
    </row>
    <row r="170" spans="1:15" ht="15" customHeight="1">
      <c r="A170" s="501" t="s">
        <v>138</v>
      </c>
      <c r="B170" s="396" t="s">
        <v>309</v>
      </c>
      <c r="C170" s="339" t="s">
        <v>141</v>
      </c>
      <c r="D170" s="2">
        <v>6286.04</v>
      </c>
      <c r="E170" s="335" t="s">
        <v>139</v>
      </c>
      <c r="F170" s="355" t="s">
        <v>190</v>
      </c>
      <c r="G170" s="356"/>
      <c r="H170" s="335"/>
      <c r="I170" s="357"/>
      <c r="K170" s="357"/>
      <c r="L170" s="358"/>
      <c r="M170" s="359"/>
      <c r="N170" s="360"/>
      <c r="O170" s="360"/>
    </row>
    <row r="171" spans="1:15" ht="15" customHeight="1">
      <c r="A171" s="501" t="s">
        <v>138</v>
      </c>
      <c r="B171" s="396" t="s">
        <v>318</v>
      </c>
      <c r="C171" s="339" t="s">
        <v>141</v>
      </c>
      <c r="D171" s="2">
        <v>6286.04</v>
      </c>
      <c r="E171" s="335" t="s">
        <v>140</v>
      </c>
      <c r="F171" s="355" t="s">
        <v>190</v>
      </c>
      <c r="G171" s="356"/>
      <c r="H171" s="335"/>
      <c r="I171" s="357"/>
      <c r="K171" s="357"/>
      <c r="L171" s="358"/>
      <c r="M171" s="359"/>
      <c r="N171" s="360"/>
      <c r="O171" s="360"/>
    </row>
    <row r="172" spans="1:15" ht="15" customHeight="1">
      <c r="A172" s="501" t="s">
        <v>138</v>
      </c>
      <c r="B172" s="398" t="s">
        <v>1332</v>
      </c>
      <c r="C172" s="339" t="s">
        <v>141</v>
      </c>
      <c r="D172" s="2">
        <v>6286.04</v>
      </c>
      <c r="E172" s="335"/>
      <c r="F172" s="355" t="s">
        <v>190</v>
      </c>
      <c r="G172" s="356"/>
      <c r="H172" s="335"/>
      <c r="I172" s="357"/>
      <c r="K172" s="357"/>
      <c r="L172" s="358"/>
      <c r="M172" s="359"/>
      <c r="N172" s="360"/>
      <c r="O172" s="360"/>
    </row>
    <row r="173" spans="1:15" ht="15" customHeight="1">
      <c r="A173" s="501" t="s">
        <v>138</v>
      </c>
      <c r="B173" s="398" t="s">
        <v>1445</v>
      </c>
      <c r="C173" s="339" t="s">
        <v>141</v>
      </c>
      <c r="D173" s="2">
        <v>6286.04</v>
      </c>
      <c r="E173" s="335"/>
      <c r="F173" s="355" t="s">
        <v>190</v>
      </c>
      <c r="G173" s="356"/>
      <c r="H173" s="335"/>
      <c r="I173" s="357"/>
      <c r="K173" s="357"/>
      <c r="L173" s="358"/>
      <c r="M173" s="359"/>
      <c r="N173" s="360"/>
      <c r="O173" s="360"/>
    </row>
    <row r="174" spans="1:15" ht="15" customHeight="1">
      <c r="A174" s="501" t="s">
        <v>138</v>
      </c>
      <c r="B174" s="396" t="s">
        <v>853</v>
      </c>
      <c r="C174" s="339" t="s">
        <v>141</v>
      </c>
      <c r="D174" s="2">
        <v>6286.04</v>
      </c>
      <c r="E174" s="335" t="s">
        <v>147</v>
      </c>
      <c r="F174" s="355" t="s">
        <v>190</v>
      </c>
      <c r="G174" s="356"/>
      <c r="H174" s="335"/>
      <c r="I174" s="357"/>
      <c r="K174" s="357"/>
      <c r="L174" s="358"/>
      <c r="M174" s="359"/>
      <c r="N174" s="360"/>
      <c r="O174" s="360"/>
    </row>
    <row r="175" spans="1:15" ht="15" customHeight="1">
      <c r="A175" s="501" t="s">
        <v>138</v>
      </c>
      <c r="B175" s="396" t="s">
        <v>845</v>
      </c>
      <c r="C175" s="339" t="s">
        <v>141</v>
      </c>
      <c r="D175" s="2">
        <v>6286.04</v>
      </c>
      <c r="E175" s="335" t="s">
        <v>224</v>
      </c>
      <c r="F175" s="355" t="s">
        <v>190</v>
      </c>
      <c r="G175" s="356"/>
      <c r="H175" s="335"/>
      <c r="I175" s="357"/>
      <c r="K175" s="357"/>
      <c r="L175" s="358"/>
      <c r="M175" s="359"/>
      <c r="N175" s="360"/>
      <c r="O175" s="360"/>
    </row>
    <row r="176" spans="1:15" ht="15" customHeight="1">
      <c r="A176" s="501" t="s">
        <v>138</v>
      </c>
      <c r="B176" s="396" t="s">
        <v>318</v>
      </c>
      <c r="C176" s="339" t="s">
        <v>141</v>
      </c>
      <c r="D176" s="2">
        <v>6286.04</v>
      </c>
      <c r="E176" s="335" t="s">
        <v>140</v>
      </c>
      <c r="F176" s="355" t="s">
        <v>190</v>
      </c>
      <c r="G176" s="356"/>
      <c r="H176" s="335"/>
      <c r="I176" s="357"/>
      <c r="K176" s="357"/>
      <c r="L176" s="358"/>
      <c r="M176" s="359"/>
      <c r="N176" s="360"/>
      <c r="O176" s="360"/>
    </row>
    <row r="177" spans="1:15" ht="15" customHeight="1">
      <c r="A177" s="501" t="s">
        <v>138</v>
      </c>
      <c r="B177" s="339" t="s">
        <v>1744</v>
      </c>
      <c r="C177" s="339" t="s">
        <v>141</v>
      </c>
      <c r="D177" s="2">
        <v>6286.04</v>
      </c>
      <c r="E177" s="335"/>
      <c r="F177" s="355" t="s">
        <v>190</v>
      </c>
      <c r="G177" s="356"/>
      <c r="H177" s="335"/>
      <c r="I177" s="357"/>
      <c r="K177" s="357"/>
      <c r="L177" s="358"/>
      <c r="M177" s="359"/>
      <c r="N177" s="360"/>
      <c r="O177" s="360"/>
    </row>
    <row r="178" spans="1:15" ht="15" customHeight="1">
      <c r="A178" s="501" t="s">
        <v>138</v>
      </c>
      <c r="B178" s="339" t="s">
        <v>1757</v>
      </c>
      <c r="C178" s="339" t="s">
        <v>141</v>
      </c>
      <c r="D178" s="2">
        <v>6286.04</v>
      </c>
      <c r="E178" s="335"/>
      <c r="F178" s="355" t="s">
        <v>190</v>
      </c>
      <c r="G178" s="356"/>
      <c r="H178" s="335"/>
      <c r="I178" s="357"/>
      <c r="K178" s="357"/>
      <c r="L178" s="358"/>
      <c r="M178" s="359"/>
      <c r="N178" s="360"/>
      <c r="O178" s="360"/>
    </row>
    <row r="179" spans="1:15" ht="15" customHeight="1">
      <c r="A179" s="501" t="s">
        <v>138</v>
      </c>
      <c r="B179" s="398" t="s">
        <v>1733</v>
      </c>
      <c r="C179" s="339" t="s">
        <v>141</v>
      </c>
      <c r="D179" s="2">
        <v>6286.04</v>
      </c>
      <c r="E179" s="335"/>
      <c r="F179" s="355" t="s">
        <v>190</v>
      </c>
      <c r="G179" s="356"/>
      <c r="H179" s="335"/>
      <c r="I179" s="357"/>
      <c r="K179" s="357"/>
      <c r="L179" s="358"/>
      <c r="M179" s="359"/>
      <c r="N179" s="360"/>
      <c r="O179" s="360"/>
    </row>
    <row r="180" spans="1:15" ht="15" customHeight="1">
      <c r="A180" s="501" t="s">
        <v>138</v>
      </c>
      <c r="B180" s="339" t="s">
        <v>1751</v>
      </c>
      <c r="C180" s="339" t="s">
        <v>141</v>
      </c>
      <c r="D180" s="2">
        <v>6286.04</v>
      </c>
      <c r="E180" s="335"/>
      <c r="F180" s="355" t="s">
        <v>190</v>
      </c>
      <c r="G180" s="356"/>
      <c r="H180" s="335"/>
      <c r="I180" s="357"/>
      <c r="K180" s="357"/>
      <c r="L180" s="358"/>
      <c r="M180" s="359"/>
      <c r="N180" s="360"/>
      <c r="O180" s="360"/>
    </row>
    <row r="181" spans="1:15" ht="15" customHeight="1">
      <c r="A181" s="501" t="s">
        <v>138</v>
      </c>
      <c r="B181" s="339" t="s">
        <v>845</v>
      </c>
      <c r="C181" s="339" t="s">
        <v>141</v>
      </c>
      <c r="D181" s="2">
        <v>6286.04</v>
      </c>
      <c r="E181" s="335" t="s">
        <v>224</v>
      </c>
      <c r="F181" s="355" t="s">
        <v>190</v>
      </c>
      <c r="G181" s="356"/>
      <c r="H181" s="335"/>
      <c r="I181" s="357"/>
      <c r="K181" s="357"/>
      <c r="L181" s="358"/>
      <c r="M181" s="359"/>
      <c r="N181" s="360"/>
      <c r="O181" s="360"/>
    </row>
    <row r="182" spans="1:15" ht="15" customHeight="1">
      <c r="A182" s="501" t="s">
        <v>138</v>
      </c>
      <c r="B182" s="339" t="s">
        <v>1747</v>
      </c>
      <c r="C182" s="339" t="s">
        <v>141</v>
      </c>
      <c r="D182" s="2">
        <v>6286.04</v>
      </c>
      <c r="E182" s="335"/>
      <c r="F182" s="355" t="s">
        <v>190</v>
      </c>
      <c r="G182" s="356"/>
      <c r="H182" s="335"/>
      <c r="I182" s="357"/>
      <c r="K182" s="357"/>
      <c r="L182" s="358"/>
      <c r="M182" s="359"/>
      <c r="N182" s="360"/>
      <c r="O182" s="360"/>
    </row>
    <row r="183" spans="1:15" ht="15" customHeight="1">
      <c r="A183" s="501" t="s">
        <v>138</v>
      </c>
      <c r="B183" s="339" t="s">
        <v>1752</v>
      </c>
      <c r="C183" s="339" t="s">
        <v>141</v>
      </c>
      <c r="D183" s="2">
        <v>6286.04</v>
      </c>
      <c r="E183" s="335"/>
      <c r="F183" s="355" t="s">
        <v>190</v>
      </c>
      <c r="G183" s="356"/>
      <c r="H183" s="335"/>
      <c r="I183" s="357"/>
      <c r="K183" s="357"/>
      <c r="L183" s="358"/>
      <c r="M183" s="359"/>
      <c r="N183" s="360"/>
      <c r="O183" s="360"/>
    </row>
    <row r="184" spans="1:15" ht="15" customHeight="1">
      <c r="A184" s="501" t="s">
        <v>138</v>
      </c>
      <c r="B184" s="398" t="s">
        <v>1457</v>
      </c>
      <c r="C184" s="339" t="s">
        <v>141</v>
      </c>
      <c r="D184" s="2">
        <v>6286.04</v>
      </c>
      <c r="E184" s="335"/>
      <c r="F184" s="355" t="s">
        <v>190</v>
      </c>
      <c r="G184" s="356"/>
      <c r="H184" s="335"/>
      <c r="I184" s="357"/>
      <c r="K184" s="357"/>
      <c r="L184" s="358"/>
      <c r="M184" s="359"/>
      <c r="N184" s="360"/>
      <c r="O184" s="360"/>
    </row>
    <row r="185" spans="1:15" ht="15" customHeight="1">
      <c r="A185" s="501" t="s">
        <v>138</v>
      </c>
      <c r="B185" s="339" t="s">
        <v>859</v>
      </c>
      <c r="C185" s="339" t="s">
        <v>141</v>
      </c>
      <c r="D185" s="2">
        <v>6286.04</v>
      </c>
      <c r="E185" s="335"/>
      <c r="F185" s="355" t="s">
        <v>190</v>
      </c>
      <c r="G185" s="356"/>
      <c r="H185" s="335"/>
      <c r="I185" s="357"/>
      <c r="K185" s="357"/>
      <c r="L185" s="358"/>
      <c r="M185" s="359"/>
      <c r="N185" s="360"/>
      <c r="O185" s="360"/>
    </row>
    <row r="186" spans="1:15" ht="15" customHeight="1">
      <c r="A186" s="501" t="s">
        <v>138</v>
      </c>
      <c r="B186" s="398" t="s">
        <v>1786</v>
      </c>
      <c r="C186" s="339" t="s">
        <v>141</v>
      </c>
      <c r="D186" s="2">
        <v>6299.96</v>
      </c>
      <c r="E186" s="335"/>
      <c r="F186" s="355" t="s">
        <v>190</v>
      </c>
      <c r="G186" s="356"/>
      <c r="H186" s="335"/>
      <c r="I186" s="357"/>
      <c r="K186" s="357"/>
      <c r="L186" s="358"/>
      <c r="M186" s="359"/>
      <c r="N186" s="360"/>
      <c r="O186" s="360"/>
    </row>
    <row r="187" spans="1:15" ht="15" customHeight="1">
      <c r="A187" s="501" t="s">
        <v>138</v>
      </c>
      <c r="B187" s="396" t="s">
        <v>1535</v>
      </c>
      <c r="C187" s="339" t="s">
        <v>141</v>
      </c>
      <c r="D187" s="2">
        <v>6299.96</v>
      </c>
      <c r="E187" s="335" t="s">
        <v>220</v>
      </c>
      <c r="F187" s="355" t="s">
        <v>190</v>
      </c>
      <c r="G187" s="356"/>
      <c r="H187" s="335"/>
      <c r="I187" s="357"/>
      <c r="K187" s="357"/>
      <c r="L187" s="358"/>
      <c r="M187" s="359"/>
      <c r="N187" s="360"/>
      <c r="O187" s="360"/>
    </row>
    <row r="188" spans="1:15" ht="15" customHeight="1">
      <c r="A188" s="501" t="s">
        <v>138</v>
      </c>
      <c r="B188" s="398" t="s">
        <v>313</v>
      </c>
      <c r="C188" s="339" t="s">
        <v>141</v>
      </c>
      <c r="D188" s="2">
        <v>6299.96</v>
      </c>
      <c r="E188" s="335"/>
      <c r="F188" s="355" t="s">
        <v>190</v>
      </c>
      <c r="G188" s="356"/>
      <c r="H188" s="335"/>
      <c r="I188" s="357"/>
      <c r="K188" s="357"/>
      <c r="L188" s="358"/>
      <c r="M188" s="359"/>
      <c r="N188" s="360"/>
      <c r="O188" s="360"/>
    </row>
    <row r="189" spans="1:15" ht="15" customHeight="1">
      <c r="A189" s="506" t="s">
        <v>138</v>
      </c>
      <c r="B189" s="398" t="s">
        <v>841</v>
      </c>
      <c r="C189" s="339" t="s">
        <v>141</v>
      </c>
      <c r="D189" s="48">
        <v>8080.56</v>
      </c>
      <c r="E189" s="335"/>
      <c r="F189" s="355" t="s">
        <v>190</v>
      </c>
      <c r="G189" s="356"/>
      <c r="H189" s="335"/>
      <c r="I189" s="357"/>
      <c r="K189" s="357"/>
      <c r="L189" s="358"/>
      <c r="M189" s="359"/>
      <c r="N189" s="360"/>
      <c r="O189" s="360"/>
    </row>
    <row r="190" spans="1:15" ht="15" customHeight="1" thickBot="1">
      <c r="A190" s="502" t="s">
        <v>138</v>
      </c>
      <c r="B190" s="401" t="s">
        <v>848</v>
      </c>
      <c r="C190" s="362" t="s">
        <v>141</v>
      </c>
      <c r="D190" s="87">
        <v>8080.56</v>
      </c>
      <c r="E190" s="364"/>
      <c r="F190" s="365" t="s">
        <v>190</v>
      </c>
      <c r="G190" s="366"/>
      <c r="H190" s="364"/>
      <c r="I190" s="367"/>
      <c r="J190" s="388"/>
      <c r="K190" s="367"/>
      <c r="L190" s="368"/>
      <c r="M190" s="369"/>
      <c r="N190" s="370"/>
      <c r="O190" s="360"/>
    </row>
    <row r="191" spans="1:15" ht="15" customHeight="1" thickBot="1">
      <c r="A191" s="503" t="s">
        <v>138</v>
      </c>
      <c r="B191" s="372" t="s">
        <v>1383</v>
      </c>
      <c r="C191" s="372" t="s">
        <v>243</v>
      </c>
      <c r="D191" s="98">
        <v>40660.32</v>
      </c>
      <c r="E191" s="373"/>
      <c r="F191" s="374" t="s">
        <v>190</v>
      </c>
      <c r="G191" s="425"/>
      <c r="H191" s="373"/>
      <c r="I191" s="375"/>
      <c r="J191" s="394"/>
      <c r="K191" s="375"/>
      <c r="L191" s="376"/>
      <c r="M191" s="377"/>
      <c r="N191" s="378"/>
      <c r="O191" s="360"/>
    </row>
    <row r="192" spans="1:15" ht="15" customHeight="1" thickBot="1">
      <c r="A192" s="503" t="s">
        <v>138</v>
      </c>
      <c r="B192" s="507" t="s">
        <v>1800</v>
      </c>
      <c r="C192" s="372" t="s">
        <v>390</v>
      </c>
      <c r="D192" s="98">
        <v>35999.440000000002</v>
      </c>
      <c r="E192" s="373"/>
      <c r="F192" s="374" t="s">
        <v>190</v>
      </c>
      <c r="G192" s="425"/>
      <c r="H192" s="373"/>
      <c r="I192" s="375"/>
      <c r="J192" s="394"/>
      <c r="K192" s="375"/>
      <c r="L192" s="376"/>
      <c r="M192" s="377"/>
      <c r="N192" s="378"/>
      <c r="O192" s="360"/>
    </row>
    <row r="193" spans="1:15" ht="15" customHeight="1" thickBot="1">
      <c r="A193" s="502" t="s">
        <v>138</v>
      </c>
      <c r="B193" s="401" t="s">
        <v>1135</v>
      </c>
      <c r="C193" s="362" t="s">
        <v>1136</v>
      </c>
      <c r="D193" s="87">
        <v>30085.759999999998</v>
      </c>
      <c r="E193" s="364"/>
      <c r="F193" s="365" t="s">
        <v>190</v>
      </c>
      <c r="G193" s="366"/>
      <c r="H193" s="364"/>
      <c r="I193" s="367"/>
      <c r="J193" s="388"/>
      <c r="K193" s="367"/>
      <c r="L193" s="368"/>
      <c r="M193" s="369"/>
      <c r="N193" s="370"/>
      <c r="O193" s="360"/>
    </row>
    <row r="194" spans="1:15" ht="15" customHeight="1">
      <c r="A194" s="501" t="s">
        <v>138</v>
      </c>
      <c r="B194" s="339" t="s">
        <v>1487</v>
      </c>
      <c r="C194" s="339" t="s">
        <v>457</v>
      </c>
      <c r="D194" s="344">
        <v>-8780.0400000000009</v>
      </c>
      <c r="E194" s="335"/>
      <c r="F194" s="355" t="s">
        <v>190</v>
      </c>
      <c r="G194" s="356"/>
      <c r="H194" s="335"/>
      <c r="I194" s="357"/>
      <c r="K194" s="357"/>
      <c r="L194" s="358"/>
      <c r="M194" s="359"/>
      <c r="N194" s="360"/>
      <c r="O194" s="360"/>
    </row>
    <row r="195" spans="1:15" ht="15" customHeight="1">
      <c r="A195" s="501" t="s">
        <v>138</v>
      </c>
      <c r="B195" s="396" t="s">
        <v>1686</v>
      </c>
      <c r="C195" s="339" t="s">
        <v>457</v>
      </c>
      <c r="D195" s="344">
        <v>-8780.0400000000009</v>
      </c>
      <c r="E195" s="335" t="s">
        <v>218</v>
      </c>
      <c r="F195" s="355" t="s">
        <v>190</v>
      </c>
      <c r="G195" s="356"/>
      <c r="H195" s="335"/>
      <c r="I195" s="357"/>
      <c r="K195" s="357"/>
      <c r="L195" s="358"/>
      <c r="M195" s="359"/>
      <c r="N195" s="360"/>
      <c r="O195" s="360"/>
    </row>
    <row r="196" spans="1:15" ht="15" customHeight="1">
      <c r="A196" s="501" t="s">
        <v>138</v>
      </c>
      <c r="B196" s="339" t="s">
        <v>1722</v>
      </c>
      <c r="C196" s="339" t="s">
        <v>457</v>
      </c>
      <c r="D196" s="422">
        <v>1241.2</v>
      </c>
      <c r="E196" s="335"/>
      <c r="F196" s="355" t="s">
        <v>137</v>
      </c>
      <c r="G196" s="356"/>
      <c r="H196" s="335"/>
      <c r="I196" s="357"/>
      <c r="K196" s="357"/>
      <c r="L196" s="358"/>
      <c r="M196" s="359"/>
      <c r="N196" s="360"/>
      <c r="O196" s="360"/>
    </row>
    <row r="197" spans="1:15" ht="15" customHeight="1">
      <c r="A197" s="501" t="s">
        <v>138</v>
      </c>
      <c r="B197" s="339" t="s">
        <v>1727</v>
      </c>
      <c r="C197" s="339" t="s">
        <v>457</v>
      </c>
      <c r="D197" s="422">
        <v>1241.2</v>
      </c>
      <c r="E197" s="335"/>
      <c r="F197" s="355" t="s">
        <v>137</v>
      </c>
      <c r="G197" s="356"/>
      <c r="H197" s="335"/>
      <c r="I197" s="357"/>
      <c r="K197" s="357"/>
      <c r="L197" s="358"/>
      <c r="M197" s="359"/>
      <c r="N197" s="360"/>
      <c r="O197" s="360"/>
    </row>
    <row r="198" spans="1:15" ht="15" customHeight="1">
      <c r="A198" s="501" t="s">
        <v>138</v>
      </c>
      <c r="B198" s="339" t="s">
        <v>1787</v>
      </c>
      <c r="C198" s="339" t="s">
        <v>457</v>
      </c>
      <c r="D198" s="2">
        <v>8780.0400000000009</v>
      </c>
      <c r="E198" s="335"/>
      <c r="F198" s="355" t="s">
        <v>190</v>
      </c>
      <c r="G198" s="356"/>
      <c r="H198" s="335"/>
      <c r="I198" s="357"/>
      <c r="K198" s="357"/>
      <c r="L198" s="358"/>
      <c r="M198" s="359"/>
      <c r="N198" s="360"/>
      <c r="O198" s="360"/>
    </row>
    <row r="199" spans="1:15" ht="15" customHeight="1">
      <c r="A199" s="501" t="s">
        <v>138</v>
      </c>
      <c r="B199" s="339" t="s">
        <v>1788</v>
      </c>
      <c r="C199" s="339" t="s">
        <v>457</v>
      </c>
      <c r="D199" s="2">
        <v>8780.0400000000009</v>
      </c>
      <c r="E199" s="335"/>
      <c r="F199" s="355" t="s">
        <v>190</v>
      </c>
      <c r="G199" s="356"/>
      <c r="H199" s="335"/>
      <c r="I199" s="357"/>
      <c r="K199" s="357"/>
      <c r="L199" s="358"/>
      <c r="M199" s="359"/>
      <c r="N199" s="360"/>
      <c r="O199" s="360"/>
    </row>
    <row r="200" spans="1:15" ht="15" customHeight="1">
      <c r="A200" s="501" t="s">
        <v>138</v>
      </c>
      <c r="B200" s="339" t="s">
        <v>1789</v>
      </c>
      <c r="C200" s="339" t="s">
        <v>457</v>
      </c>
      <c r="D200" s="2">
        <v>8780.0400000000009</v>
      </c>
      <c r="E200" s="335"/>
      <c r="F200" s="355" t="s">
        <v>190</v>
      </c>
      <c r="G200" s="356"/>
      <c r="H200" s="335"/>
      <c r="I200" s="357"/>
      <c r="K200" s="357"/>
      <c r="L200" s="358"/>
      <c r="M200" s="359"/>
      <c r="N200" s="360"/>
      <c r="O200" s="360"/>
    </row>
    <row r="201" spans="1:15" ht="15" customHeight="1">
      <c r="A201" s="501" t="s">
        <v>138</v>
      </c>
      <c r="B201" s="396" t="s">
        <v>1686</v>
      </c>
      <c r="C201" s="339" t="s">
        <v>457</v>
      </c>
      <c r="D201" s="2">
        <v>8780.0400000000009</v>
      </c>
      <c r="E201" s="335" t="s">
        <v>218</v>
      </c>
      <c r="F201" s="355" t="s">
        <v>190</v>
      </c>
      <c r="G201" s="356"/>
      <c r="H201" s="335"/>
      <c r="I201" s="357"/>
      <c r="K201" s="357"/>
      <c r="L201" s="358"/>
      <c r="M201" s="359"/>
      <c r="N201" s="360"/>
      <c r="O201" s="360"/>
    </row>
    <row r="202" spans="1:15" ht="15" customHeight="1">
      <c r="A202" s="506" t="s">
        <v>138</v>
      </c>
      <c r="B202" s="398" t="s">
        <v>1686</v>
      </c>
      <c r="C202" s="339" t="s">
        <v>457</v>
      </c>
      <c r="D202" s="48">
        <v>8780.0400000000009</v>
      </c>
      <c r="E202" s="335" t="s">
        <v>218</v>
      </c>
      <c r="F202" s="355" t="s">
        <v>190</v>
      </c>
      <c r="G202" s="356"/>
      <c r="H202" s="335"/>
      <c r="I202" s="357"/>
      <c r="K202" s="357"/>
      <c r="L202" s="358"/>
      <c r="M202" s="359"/>
      <c r="N202" s="360"/>
      <c r="O202" s="360"/>
    </row>
    <row r="203" spans="1:15" ht="15" customHeight="1" thickBot="1">
      <c r="A203" s="502" t="s">
        <v>138</v>
      </c>
      <c r="B203" s="401" t="s">
        <v>1797</v>
      </c>
      <c r="C203" s="362" t="s">
        <v>457</v>
      </c>
      <c r="D203" s="87">
        <v>15984.8</v>
      </c>
      <c r="E203" s="364"/>
      <c r="F203" s="365" t="s">
        <v>190</v>
      </c>
      <c r="G203" s="366"/>
      <c r="H203" s="364"/>
      <c r="I203" s="367"/>
      <c r="J203" s="388"/>
      <c r="K203" s="367"/>
      <c r="L203" s="368"/>
      <c r="M203" s="369"/>
      <c r="N203" s="370"/>
      <c r="O203" s="360"/>
    </row>
    <row r="204" spans="1:15" ht="15" customHeight="1">
      <c r="A204" s="354"/>
      <c r="B204" s="380"/>
      <c r="C204" s="380"/>
      <c r="D204" s="382"/>
      <c r="E204" s="335"/>
      <c r="F204" s="355"/>
      <c r="G204" s="356"/>
      <c r="H204" s="335"/>
      <c r="I204" s="357"/>
      <c r="K204" s="357"/>
      <c r="L204" s="358"/>
      <c r="M204" s="359"/>
      <c r="N204" s="360"/>
      <c r="O204" s="360"/>
    </row>
    <row r="205" spans="1:15" ht="15" customHeight="1">
      <c r="A205" s="64"/>
      <c r="B205" s="79"/>
      <c r="C205" s="61"/>
      <c r="D205" s="65"/>
      <c r="E205" s="13"/>
      <c r="F205" s="75"/>
      <c r="G205" s="52"/>
      <c r="H205" s="13"/>
      <c r="L205" s="42"/>
      <c r="M205" s="71"/>
      <c r="N205" s="49"/>
      <c r="O205" s="49"/>
    </row>
    <row r="206" spans="1:15" ht="15" customHeight="1">
      <c r="A206" s="64"/>
      <c r="B206" s="79"/>
      <c r="C206" s="61"/>
      <c r="D206" s="65">
        <f>SUM(D5:D205)</f>
        <v>686039.68000000063</v>
      </c>
      <c r="E206" s="65"/>
      <c r="F206" s="65"/>
      <c r="G206" s="65">
        <f>SUM(G5:G205)</f>
        <v>0</v>
      </c>
      <c r="H206" s="65"/>
      <c r="I206" s="65"/>
      <c r="J206" s="384">
        <f>SUM(J5:J205)</f>
        <v>0</v>
      </c>
      <c r="K206" s="65"/>
      <c r="L206" s="65">
        <f>SUM(L5:L205)</f>
        <v>0</v>
      </c>
      <c r="M206" s="65">
        <f>SUM(M5:M205)</f>
        <v>0</v>
      </c>
      <c r="N206" s="65"/>
      <c r="O206" s="49"/>
    </row>
    <row r="207" spans="1:15" ht="15" customHeight="1">
      <c r="A207" s="64"/>
      <c r="B207" s="79"/>
      <c r="C207" s="61"/>
      <c r="D207" s="65"/>
      <c r="E207" s="13"/>
      <c r="F207" s="75"/>
      <c r="G207" s="65"/>
      <c r="H207" s="13"/>
      <c r="L207" s="42"/>
      <c r="M207" s="71"/>
      <c r="N207" s="49"/>
      <c r="O207" s="49"/>
    </row>
    <row r="208" spans="1:15" ht="15" customHeight="1">
      <c r="A208" s="46"/>
      <c r="B208" s="47"/>
      <c r="C208" s="47"/>
      <c r="D208" s="55"/>
      <c r="E208" s="13"/>
      <c r="F208" s="70"/>
      <c r="L208" s="42"/>
      <c r="M208" s="71"/>
      <c r="N208" s="49"/>
      <c r="O208" s="49"/>
    </row>
    <row r="209" spans="1:15" ht="12.75">
      <c r="A209" s="46"/>
      <c r="B209" s="47"/>
      <c r="C209" s="47"/>
      <c r="D209" s="65"/>
      <c r="E209" s="65"/>
      <c r="F209" s="65"/>
      <c r="G209" s="65"/>
      <c r="H209" s="65"/>
      <c r="I209" s="65"/>
      <c r="J209" s="384"/>
      <c r="K209" s="65"/>
      <c r="L209" s="65"/>
      <c r="M209" s="65"/>
      <c r="N209" s="80"/>
      <c r="O209" s="49"/>
    </row>
    <row r="210" spans="1:15" ht="12.75">
      <c r="A210" s="46"/>
      <c r="B210" s="47"/>
      <c r="C210" s="47"/>
      <c r="D210" s="52"/>
      <c r="E210" s="13"/>
      <c r="F210" s="65"/>
      <c r="G210" s="73"/>
      <c r="H210" s="73"/>
      <c r="I210" s="73"/>
      <c r="J210" s="385"/>
      <c r="K210" s="73"/>
      <c r="L210" s="73"/>
      <c r="M210" s="154">
        <f>L206+M206-G206</f>
        <v>0</v>
      </c>
      <c r="N210" s="81"/>
      <c r="O210" s="54"/>
    </row>
    <row r="211" spans="1:15" ht="12.75">
      <c r="A211" s="46"/>
      <c r="B211" s="47"/>
      <c r="C211" s="47"/>
      <c r="D211" s="52"/>
      <c r="E211" s="13"/>
      <c r="F211" s="73"/>
      <c r="G211" s="73"/>
      <c r="H211" s="73"/>
      <c r="I211" s="73"/>
      <c r="J211" s="385"/>
      <c r="K211" s="73"/>
      <c r="L211" s="73"/>
      <c r="M211" s="81"/>
      <c r="N211" s="81"/>
      <c r="O211" s="54"/>
    </row>
    <row r="212" spans="1:15" ht="12.75">
      <c r="A212" s="46"/>
      <c r="B212" s="47"/>
      <c r="C212" s="47"/>
      <c r="D212" s="52"/>
      <c r="E212" s="13"/>
      <c r="F212" s="73"/>
      <c r="G212" s="73"/>
      <c r="H212" s="73"/>
      <c r="I212" s="73"/>
      <c r="J212" s="385"/>
      <c r="K212" s="73"/>
      <c r="L212" s="73"/>
      <c r="M212" s="81"/>
      <c r="N212" s="81"/>
      <c r="O212" s="54"/>
    </row>
    <row r="213" spans="1:15" ht="12.75">
      <c r="A213" s="46"/>
      <c r="B213" s="47"/>
      <c r="C213" s="47"/>
      <c r="D213" s="52"/>
      <c r="E213" s="13"/>
      <c r="F213" s="73"/>
      <c r="G213" s="82"/>
      <c r="H213" s="82"/>
      <c r="I213" s="83"/>
      <c r="J213" s="385"/>
      <c r="K213" s="73"/>
      <c r="L213" s="73"/>
      <c r="M213" s="81"/>
      <c r="N213" s="81"/>
      <c r="O213" s="54"/>
    </row>
    <row r="214" spans="1:15" ht="12.75">
      <c r="A214" s="46"/>
      <c r="B214" s="47"/>
      <c r="C214" s="47"/>
      <c r="D214" s="52"/>
      <c r="E214" s="13"/>
      <c r="F214" s="73"/>
      <c r="G214" s="73"/>
      <c r="H214" s="73"/>
      <c r="I214" s="73"/>
      <c r="J214" s="385"/>
      <c r="K214" s="73"/>
      <c r="L214" s="73"/>
      <c r="M214" s="81"/>
      <c r="N214" s="81"/>
      <c r="O214" s="54"/>
    </row>
    <row r="215" spans="1:15" ht="12.75">
      <c r="A215" s="46"/>
      <c r="B215" s="47"/>
      <c r="C215" s="47"/>
      <c r="D215" s="52"/>
      <c r="E215" s="13"/>
      <c r="F215" s="73"/>
      <c r="G215" s="73"/>
      <c r="H215" s="73"/>
      <c r="I215" s="73"/>
      <c r="J215" s="385"/>
      <c r="K215" s="73"/>
      <c r="L215" s="73"/>
      <c r="M215" s="81"/>
      <c r="N215" s="81"/>
      <c r="O215" s="54"/>
    </row>
    <row r="216" spans="1:15" ht="12.75">
      <c r="A216" s="46"/>
      <c r="B216" s="47"/>
      <c r="C216" s="47"/>
      <c r="D216" s="52"/>
      <c r="E216" s="13"/>
      <c r="F216" s="73"/>
      <c r="G216" s="83"/>
      <c r="H216" s="83"/>
      <c r="I216" s="83"/>
      <c r="J216" s="385"/>
      <c r="K216" s="73"/>
      <c r="L216" s="73"/>
      <c r="M216" s="81"/>
      <c r="N216" s="81"/>
      <c r="O216" s="54"/>
    </row>
    <row r="217" spans="1:15" ht="12.75">
      <c r="A217" s="46"/>
      <c r="B217" s="47"/>
      <c r="C217" s="47"/>
      <c r="D217" s="52"/>
      <c r="E217" s="13"/>
      <c r="F217" s="73"/>
      <c r="G217" s="73"/>
      <c r="H217" s="73"/>
      <c r="I217" s="73"/>
      <c r="J217" s="385"/>
      <c r="K217" s="73"/>
      <c r="L217" s="73"/>
      <c r="M217" s="81"/>
      <c r="N217" s="81"/>
      <c r="O217" s="54"/>
    </row>
    <row r="218" spans="1:15" ht="12.75">
      <c r="A218" s="46"/>
      <c r="B218" s="47"/>
      <c r="C218" s="47"/>
      <c r="D218" s="52"/>
      <c r="E218" s="13"/>
      <c r="F218" s="73"/>
      <c r="G218" s="73"/>
      <c r="H218" s="73"/>
      <c r="I218" s="73"/>
      <c r="J218" s="385"/>
      <c r="K218" s="73"/>
      <c r="L218" s="73"/>
      <c r="M218" s="81"/>
      <c r="N218" s="81"/>
      <c r="O218" s="54"/>
    </row>
    <row r="219" spans="1:15" ht="12.75">
      <c r="A219" s="46"/>
      <c r="B219" s="47"/>
      <c r="C219" s="73"/>
      <c r="D219" s="81"/>
      <c r="E219" s="13"/>
      <c r="F219" s="73"/>
      <c r="G219" s="73"/>
      <c r="H219" s="73"/>
      <c r="I219" s="73"/>
      <c r="J219" s="385"/>
      <c r="K219" s="73"/>
      <c r="L219" s="73"/>
      <c r="M219" s="81"/>
      <c r="N219" s="81"/>
      <c r="O219" s="54"/>
    </row>
    <row r="220" spans="1:15" ht="12.75">
      <c r="A220" s="46"/>
      <c r="B220" s="47"/>
      <c r="C220" s="73"/>
      <c r="D220" s="81"/>
      <c r="E220" s="13"/>
      <c r="F220" s="73"/>
      <c r="G220" s="73"/>
      <c r="H220" s="73"/>
      <c r="I220" s="73"/>
      <c r="J220" s="385"/>
      <c r="K220" s="73"/>
      <c r="L220" s="73"/>
      <c r="M220" s="81"/>
      <c r="N220" s="81"/>
      <c r="O220" s="54"/>
    </row>
    <row r="221" spans="1:15" ht="12.75">
      <c r="A221" s="46"/>
      <c r="B221" s="47"/>
      <c r="C221" s="47"/>
      <c r="D221" s="52"/>
      <c r="E221" s="13"/>
      <c r="F221" s="73"/>
      <c r="G221" s="73"/>
      <c r="H221" s="73"/>
      <c r="I221" s="73"/>
      <c r="J221" s="385"/>
      <c r="K221" s="73"/>
      <c r="L221" s="73"/>
      <c r="M221" s="81"/>
      <c r="N221" s="81"/>
      <c r="O221" s="54"/>
    </row>
    <row r="222" spans="1:15" ht="12.75">
      <c r="A222" s="46"/>
      <c r="B222" s="47"/>
      <c r="C222" s="47"/>
      <c r="D222" s="52"/>
      <c r="E222" s="13"/>
      <c r="F222" s="73"/>
      <c r="G222" s="73"/>
      <c r="H222" s="73"/>
      <c r="I222" s="73"/>
      <c r="J222" s="385"/>
      <c r="K222" s="73"/>
      <c r="L222" s="73"/>
      <c r="M222" s="81"/>
      <c r="N222" s="81"/>
      <c r="O222" s="54"/>
    </row>
    <row r="223" spans="1:15" ht="12.75">
      <c r="A223" s="46"/>
      <c r="B223" s="47"/>
      <c r="C223" s="47"/>
      <c r="D223" s="48"/>
      <c r="E223" s="13"/>
      <c r="F223"/>
      <c r="G223"/>
      <c r="H223"/>
      <c r="I223"/>
      <c r="J223" s="386"/>
      <c r="K223"/>
      <c r="L223"/>
      <c r="M223" s="54"/>
      <c r="N223" s="54"/>
      <c r="O223" s="54"/>
    </row>
    <row r="224" spans="1:15" ht="12.75">
      <c r="A224" s="46"/>
      <c r="B224" s="47"/>
      <c r="C224" s="47"/>
      <c r="D224" s="48"/>
      <c r="E224" s="13"/>
      <c r="F224"/>
      <c r="G224"/>
      <c r="H224"/>
      <c r="I224"/>
      <c r="J224" s="386"/>
      <c r="K224"/>
      <c r="L224"/>
      <c r="M224" s="54"/>
      <c r="N224" s="54"/>
      <c r="O224" s="54"/>
    </row>
    <row r="225" spans="1:15">
      <c r="A225" s="66"/>
      <c r="B225" s="40" t="s">
        <v>25</v>
      </c>
      <c r="E225" s="40"/>
      <c r="M225" s="45"/>
      <c r="N225" s="49"/>
      <c r="O225" s="49"/>
    </row>
    <row r="226" spans="1:15">
      <c r="A226" s="59"/>
      <c r="B226" s="40" t="s">
        <v>127</v>
      </c>
      <c r="E226" s="40"/>
      <c r="M226" s="45"/>
      <c r="N226" s="49"/>
      <c r="O226" s="49"/>
    </row>
    <row r="227" spans="1:15">
      <c r="A227" s="60"/>
      <c r="B227" s="40" t="s">
        <v>161</v>
      </c>
      <c r="E227" s="40"/>
      <c r="M227" s="45"/>
      <c r="N227" s="49"/>
      <c r="O227" s="49"/>
    </row>
    <row r="228" spans="1:15">
      <c r="M228" s="45"/>
      <c r="N228" s="49"/>
      <c r="O228" s="49"/>
    </row>
    <row r="229" spans="1:15">
      <c r="M229" s="45"/>
      <c r="N229" s="49"/>
      <c r="O229" s="49"/>
    </row>
    <row r="230" spans="1:15">
      <c r="M230" s="45"/>
      <c r="N230" s="49"/>
      <c r="O230" s="49"/>
    </row>
    <row r="231" spans="1:15">
      <c r="M231" s="45"/>
      <c r="N231" s="49"/>
      <c r="O231" s="49"/>
    </row>
    <row r="232" spans="1:15">
      <c r="M232" s="45"/>
      <c r="N232" s="49"/>
      <c r="O232" s="49"/>
    </row>
    <row r="233" spans="1:15">
      <c r="M233" s="45"/>
      <c r="N233" s="49"/>
      <c r="O233" s="49"/>
    </row>
    <row r="234" spans="1:15">
      <c r="M234" s="45"/>
      <c r="N234" s="49"/>
      <c r="O234" s="49"/>
    </row>
    <row r="235" spans="1:15">
      <c r="M235" s="45"/>
      <c r="N235" s="49"/>
      <c r="O235" s="49"/>
    </row>
    <row r="236" spans="1:15">
      <c r="M236" s="45"/>
      <c r="N236" s="49"/>
      <c r="O236" s="49"/>
    </row>
    <row r="237" spans="1:15">
      <c r="M237" s="45"/>
      <c r="N237" s="49"/>
      <c r="O237" s="49"/>
    </row>
    <row r="238" spans="1:15">
      <c r="M238" s="45"/>
      <c r="N238" s="49"/>
      <c r="O238" s="49"/>
    </row>
    <row r="239" spans="1:15">
      <c r="M239" s="45"/>
      <c r="N239" s="49"/>
      <c r="O239" s="49"/>
    </row>
    <row r="240" spans="1:15">
      <c r="M240" s="45"/>
      <c r="N240" s="49"/>
      <c r="O240" s="49"/>
    </row>
    <row r="241" spans="13:15">
      <c r="M241" s="45"/>
      <c r="N241" s="49"/>
      <c r="O241" s="49"/>
    </row>
    <row r="242" spans="13:15">
      <c r="M242" s="45"/>
      <c r="N242" s="49"/>
      <c r="O242" s="49"/>
    </row>
    <row r="243" spans="13:15">
      <c r="M243" s="45"/>
      <c r="N243" s="49"/>
      <c r="O243" s="49"/>
    </row>
    <row r="244" spans="13:15">
      <c r="M244" s="45"/>
      <c r="N244" s="49"/>
      <c r="O244" s="49"/>
    </row>
    <row r="245" spans="13:15">
      <c r="M245" s="45"/>
      <c r="N245" s="49"/>
      <c r="O245" s="49"/>
    </row>
    <row r="246" spans="13:15">
      <c r="M246" s="45"/>
      <c r="N246" s="49"/>
      <c r="O246" s="49"/>
    </row>
    <row r="247" spans="13:15">
      <c r="M247" s="45"/>
      <c r="N247" s="49"/>
      <c r="O247" s="49"/>
    </row>
    <row r="248" spans="13:15">
      <c r="M248" s="45"/>
      <c r="N248" s="49"/>
      <c r="O248" s="49"/>
    </row>
    <row r="249" spans="13:15">
      <c r="M249" s="45"/>
      <c r="N249" s="49"/>
      <c r="O249" s="49"/>
    </row>
    <row r="250" spans="13:15">
      <c r="M250" s="45"/>
      <c r="N250" s="49"/>
      <c r="O250" s="49"/>
    </row>
    <row r="251" spans="13:15">
      <c r="M251" s="45"/>
      <c r="N251" s="49"/>
      <c r="O251" s="49"/>
    </row>
    <row r="252" spans="13:15">
      <c r="M252" s="45"/>
      <c r="N252" s="49"/>
      <c r="O252" s="49"/>
    </row>
    <row r="253" spans="13:15">
      <c r="M253" s="45"/>
      <c r="N253" s="49"/>
      <c r="O253" s="49"/>
    </row>
    <row r="254" spans="13:15">
      <c r="M254" s="45"/>
      <c r="N254" s="49"/>
      <c r="O254" s="49"/>
    </row>
    <row r="255" spans="13:15">
      <c r="M255" s="45"/>
      <c r="N255" s="49"/>
      <c r="O255" s="49"/>
    </row>
    <row r="256" spans="13:15">
      <c r="M256" s="45"/>
      <c r="N256" s="49"/>
      <c r="O256" s="49"/>
    </row>
    <row r="257" spans="13:15">
      <c r="M257" s="45"/>
      <c r="N257" s="49"/>
      <c r="O257" s="49"/>
    </row>
    <row r="258" spans="13:15">
      <c r="M258" s="45"/>
      <c r="N258" s="49"/>
      <c r="O258" s="49"/>
    </row>
    <row r="259" spans="13:15">
      <c r="M259" s="45"/>
      <c r="N259" s="49"/>
      <c r="O259" s="49"/>
    </row>
    <row r="260" spans="13:15">
      <c r="M260" s="45"/>
      <c r="N260" s="49"/>
      <c r="O260" s="49"/>
    </row>
    <row r="261" spans="13:15">
      <c r="M261" s="45"/>
      <c r="N261" s="49"/>
      <c r="O261" s="49"/>
    </row>
    <row r="262" spans="13:15">
      <c r="M262" s="45"/>
      <c r="N262" s="49"/>
      <c r="O262" s="49"/>
    </row>
    <row r="263" spans="13:15">
      <c r="M263" s="45"/>
      <c r="N263" s="49"/>
      <c r="O263" s="49"/>
    </row>
    <row r="264" spans="13:15">
      <c r="M264" s="45"/>
      <c r="N264" s="49"/>
      <c r="O264" s="49"/>
    </row>
    <row r="265" spans="13:15">
      <c r="M265" s="45"/>
      <c r="N265" s="49"/>
      <c r="O265" s="49"/>
    </row>
    <row r="266" spans="13:15">
      <c r="M266" s="45"/>
      <c r="N266" s="49"/>
      <c r="O266" s="49"/>
    </row>
    <row r="267" spans="13:15">
      <c r="M267" s="45"/>
      <c r="N267" s="49"/>
      <c r="O267" s="49"/>
    </row>
    <row r="268" spans="13:15">
      <c r="M268" s="45"/>
      <c r="N268" s="49"/>
      <c r="O268" s="49"/>
    </row>
    <row r="269" spans="13:15">
      <c r="M269" s="45"/>
      <c r="N269" s="49"/>
      <c r="O269" s="49"/>
    </row>
    <row r="270" spans="13:15">
      <c r="M270" s="45"/>
      <c r="N270" s="49"/>
      <c r="O270" s="49"/>
    </row>
    <row r="271" spans="13:15">
      <c r="M271" s="45"/>
      <c r="N271" s="49"/>
      <c r="O271" s="49"/>
    </row>
    <row r="272" spans="13:15">
      <c r="M272" s="45"/>
      <c r="N272" s="49"/>
      <c r="O272" s="49"/>
    </row>
    <row r="273" spans="13:15">
      <c r="M273" s="45"/>
      <c r="N273" s="49"/>
      <c r="O273" s="49"/>
    </row>
    <row r="274" spans="13:15">
      <c r="M274" s="45"/>
      <c r="N274" s="49"/>
      <c r="O274" s="49"/>
    </row>
    <row r="275" spans="13:15">
      <c r="M275" s="45"/>
      <c r="N275" s="49"/>
      <c r="O275" s="49"/>
    </row>
    <row r="276" spans="13:15">
      <c r="M276" s="45"/>
      <c r="N276" s="49"/>
      <c r="O276" s="49"/>
    </row>
    <row r="277" spans="13:15">
      <c r="M277" s="45"/>
      <c r="N277" s="49"/>
      <c r="O277" s="49"/>
    </row>
    <row r="278" spans="13:15">
      <c r="M278" s="45"/>
      <c r="N278" s="49"/>
      <c r="O278" s="49"/>
    </row>
    <row r="279" spans="13:15">
      <c r="M279" s="45"/>
      <c r="N279" s="49"/>
      <c r="O279" s="49"/>
    </row>
    <row r="280" spans="13:15">
      <c r="M280" s="45"/>
      <c r="N280" s="49"/>
      <c r="O280" s="49"/>
    </row>
    <row r="281" spans="13:15">
      <c r="M281" s="45"/>
      <c r="N281" s="49"/>
      <c r="O281" s="49"/>
    </row>
    <row r="282" spans="13:15">
      <c r="M282" s="45"/>
      <c r="N282" s="49"/>
      <c r="O282" s="49"/>
    </row>
    <row r="283" spans="13:15">
      <c r="M283" s="45"/>
      <c r="N283" s="49"/>
      <c r="O283" s="49"/>
    </row>
    <row r="284" spans="13:15">
      <c r="M284" s="45"/>
      <c r="N284" s="49"/>
      <c r="O284" s="49"/>
    </row>
    <row r="285" spans="13:15">
      <c r="M285" s="45"/>
      <c r="N285" s="49"/>
      <c r="O285" s="49"/>
    </row>
    <row r="286" spans="13:15">
      <c r="M286" s="45"/>
      <c r="N286" s="49"/>
      <c r="O286" s="49"/>
    </row>
    <row r="287" spans="13:15">
      <c r="M287" s="45"/>
      <c r="N287" s="49"/>
      <c r="O287" s="49"/>
    </row>
    <row r="288" spans="13:15">
      <c r="M288" s="45"/>
      <c r="N288" s="49"/>
      <c r="O288" s="49"/>
    </row>
    <row r="289" spans="13:15">
      <c r="M289" s="45"/>
      <c r="N289" s="49"/>
      <c r="O289" s="49"/>
    </row>
    <row r="290" spans="13:15">
      <c r="M290" s="45"/>
      <c r="N290" s="49"/>
      <c r="O290" s="49"/>
    </row>
    <row r="291" spans="13:15">
      <c r="M291" s="45"/>
      <c r="N291" s="49"/>
      <c r="O291" s="49"/>
    </row>
    <row r="292" spans="13:15">
      <c r="M292" s="45"/>
      <c r="N292" s="49"/>
      <c r="O292" s="49"/>
    </row>
    <row r="293" spans="13:15">
      <c r="M293" s="45"/>
      <c r="N293" s="49"/>
      <c r="O293" s="49"/>
    </row>
    <row r="294" spans="13:15">
      <c r="M294" s="45"/>
      <c r="N294" s="49"/>
      <c r="O294" s="49"/>
    </row>
    <row r="295" spans="13:15">
      <c r="M295" s="45"/>
      <c r="N295" s="49"/>
      <c r="O295" s="49"/>
    </row>
    <row r="296" spans="13:15">
      <c r="M296" s="45"/>
      <c r="N296" s="49"/>
      <c r="O296" s="49"/>
    </row>
    <row r="297" spans="13:15">
      <c r="M297" s="45"/>
      <c r="N297" s="49"/>
      <c r="O297" s="49"/>
    </row>
    <row r="298" spans="13:15">
      <c r="M298" s="45"/>
      <c r="N298" s="49"/>
      <c r="O298" s="49"/>
    </row>
    <row r="299" spans="13:15">
      <c r="M299" s="45"/>
      <c r="N299" s="49"/>
      <c r="O299" s="49"/>
    </row>
    <row r="300" spans="13:15">
      <c r="M300" s="45"/>
      <c r="N300" s="49"/>
      <c r="O300" s="49"/>
    </row>
    <row r="301" spans="13:15">
      <c r="M301" s="45"/>
      <c r="N301" s="49"/>
      <c r="O301" s="49"/>
    </row>
    <row r="302" spans="13:15">
      <c r="M302" s="45"/>
      <c r="N302" s="49"/>
      <c r="O302" s="49"/>
    </row>
    <row r="303" spans="13:15">
      <c r="M303" s="45"/>
      <c r="N303" s="49"/>
      <c r="O303" s="49"/>
    </row>
    <row r="304" spans="13:15">
      <c r="M304" s="45"/>
      <c r="N304" s="49"/>
      <c r="O304" s="49"/>
    </row>
    <row r="305" spans="13:15">
      <c r="M305" s="45"/>
      <c r="N305" s="49"/>
      <c r="O305" s="49"/>
    </row>
    <row r="306" spans="13:15">
      <c r="M306" s="45"/>
      <c r="N306" s="49"/>
      <c r="O306" s="49"/>
    </row>
    <row r="307" spans="13:15">
      <c r="M307" s="45"/>
      <c r="N307" s="49"/>
      <c r="O307" s="49"/>
    </row>
    <row r="308" spans="13:15">
      <c r="M308" s="45"/>
      <c r="N308" s="49"/>
      <c r="O308" s="49"/>
    </row>
    <row r="309" spans="13:15">
      <c r="M309" s="45"/>
      <c r="N309" s="49"/>
      <c r="O309" s="49"/>
    </row>
    <row r="310" spans="13:15">
      <c r="M310" s="45"/>
      <c r="N310" s="49"/>
      <c r="O310" s="49"/>
    </row>
    <row r="311" spans="13:15">
      <c r="M311" s="45"/>
      <c r="N311" s="49"/>
      <c r="O311" s="49"/>
    </row>
    <row r="312" spans="13:15">
      <c r="M312" s="45"/>
      <c r="N312" s="49"/>
      <c r="O312" s="49"/>
    </row>
    <row r="313" spans="13:15">
      <c r="M313" s="45"/>
      <c r="N313" s="49"/>
      <c r="O313" s="49"/>
    </row>
    <row r="314" spans="13:15">
      <c r="M314" s="45"/>
      <c r="N314" s="49"/>
      <c r="O314" s="49"/>
    </row>
    <row r="315" spans="13:15">
      <c r="M315" s="45"/>
      <c r="N315" s="49"/>
      <c r="O315" s="49"/>
    </row>
    <row r="316" spans="13:15">
      <c r="M316" s="45"/>
      <c r="N316" s="49"/>
      <c r="O316" s="49"/>
    </row>
    <row r="317" spans="13:15">
      <c r="M317" s="45"/>
      <c r="N317" s="49"/>
      <c r="O317" s="49"/>
    </row>
    <row r="318" spans="13:15">
      <c r="M318" s="45"/>
      <c r="N318" s="49"/>
      <c r="O318" s="49"/>
    </row>
    <row r="319" spans="13:15">
      <c r="M319" s="45"/>
      <c r="N319" s="49"/>
      <c r="O319" s="49"/>
    </row>
    <row r="320" spans="13:15">
      <c r="M320" s="45"/>
      <c r="N320" s="49"/>
      <c r="O320" s="49"/>
    </row>
    <row r="321" spans="13:15">
      <c r="M321" s="45"/>
      <c r="N321" s="49"/>
      <c r="O321" s="49"/>
    </row>
    <row r="322" spans="13:15">
      <c r="M322" s="45"/>
      <c r="N322" s="49"/>
      <c r="O322" s="49"/>
    </row>
    <row r="323" spans="13:15">
      <c r="M323" s="45"/>
      <c r="N323" s="49"/>
      <c r="O323" s="49"/>
    </row>
  </sheetData>
  <autoFilter ref="A4:N209"/>
  <sortState ref="A5:F203">
    <sortCondition ref="C5:C203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316"/>
  <sheetViews>
    <sheetView topLeftCell="A192" workbookViewId="0">
      <selection activeCell="G190" sqref="G190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4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1801</v>
      </c>
      <c r="E1" s="240"/>
      <c r="F1" s="240"/>
      <c r="G1" s="240"/>
      <c r="H1" s="241"/>
      <c r="I1" s="500"/>
      <c r="J1" s="500"/>
      <c r="K1" s="500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241"/>
      <c r="I2" s="500"/>
      <c r="J2" s="500"/>
      <c r="K2" s="500"/>
      <c r="L2" s="239"/>
      <c r="M2" s="239"/>
    </row>
    <row r="3" spans="1:13" ht="15.75">
      <c r="A3" s="500"/>
      <c r="B3" s="500"/>
      <c r="C3" s="500"/>
      <c r="D3" s="500"/>
      <c r="E3" s="240"/>
      <c r="F3" s="240"/>
      <c r="G3" s="240"/>
      <c r="H3" s="241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241"/>
      <c r="I4" s="240"/>
      <c r="J4" s="243"/>
      <c r="K4" s="500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241"/>
      <c r="I5" s="240" t="s">
        <v>215</v>
      </c>
      <c r="J5" s="243"/>
      <c r="K5" s="500"/>
      <c r="L5" s="239"/>
      <c r="M5" s="239"/>
    </row>
    <row r="6" spans="1:13" ht="15" customHeight="1">
      <c r="A6" s="339" t="s">
        <v>134</v>
      </c>
      <c r="B6" s="431" t="s">
        <v>1119</v>
      </c>
      <c r="C6" s="399">
        <v>-5849.88</v>
      </c>
      <c r="D6" s="339" t="s">
        <v>1805</v>
      </c>
      <c r="E6" s="250">
        <f>SUM(C6:D6)</f>
        <v>-5849.88</v>
      </c>
      <c r="F6" s="275"/>
      <c r="G6" s="240"/>
      <c r="H6" s="241"/>
      <c r="I6" s="240">
        <v>600644</v>
      </c>
      <c r="J6" s="243">
        <f>E6/1.16</f>
        <v>-5043</v>
      </c>
      <c r="K6" s="251">
        <f>J6*0.16</f>
        <v>-806.88</v>
      </c>
      <c r="L6" s="252"/>
      <c r="M6" s="252"/>
    </row>
    <row r="7" spans="1:13" ht="15" customHeight="1">
      <c r="A7" s="339" t="s">
        <v>383</v>
      </c>
      <c r="B7" s="431" t="s">
        <v>1222</v>
      </c>
      <c r="C7" s="399">
        <v>-8181.48</v>
      </c>
      <c r="D7" s="339" t="s">
        <v>1805</v>
      </c>
      <c r="E7" s="250">
        <f>SUM(C7:D7)</f>
        <v>-8181.48</v>
      </c>
      <c r="F7" s="275"/>
      <c r="G7" s="240"/>
      <c r="H7" s="241"/>
      <c r="I7" s="240">
        <v>600606</v>
      </c>
      <c r="J7" s="243">
        <f t="shared" ref="J7:J32" si="0">E7/1.16</f>
        <v>-7053</v>
      </c>
      <c r="K7" s="251">
        <f t="shared" ref="K7:K32" si="1">J7*0.16</f>
        <v>-1128.48</v>
      </c>
      <c r="L7" s="252"/>
      <c r="M7" s="252"/>
    </row>
    <row r="8" spans="1:13" ht="15" customHeight="1">
      <c r="A8" s="339" t="s">
        <v>141</v>
      </c>
      <c r="B8" s="431" t="s">
        <v>98</v>
      </c>
      <c r="C8" s="399">
        <v>-6286.04</v>
      </c>
      <c r="D8" s="339" t="s">
        <v>1805</v>
      </c>
      <c r="E8" s="250"/>
      <c r="F8" s="275"/>
      <c r="G8" s="240"/>
      <c r="H8" s="241"/>
      <c r="I8" s="240"/>
      <c r="J8" s="243"/>
      <c r="K8" s="251"/>
      <c r="L8" s="252"/>
      <c r="M8" s="252"/>
    </row>
    <row r="9" spans="1:13" ht="15" customHeight="1">
      <c r="A9" s="339" t="s">
        <v>141</v>
      </c>
      <c r="B9" s="431" t="s">
        <v>107</v>
      </c>
      <c r="C9" s="399">
        <v>-6286.04</v>
      </c>
      <c r="D9" s="339" t="s">
        <v>1805</v>
      </c>
      <c r="E9" s="250">
        <f>SUM(C8:C9)</f>
        <v>-12572.08</v>
      </c>
      <c r="F9" s="275"/>
      <c r="G9" s="240"/>
      <c r="H9" s="241"/>
      <c r="I9" s="240">
        <v>600684</v>
      </c>
      <c r="J9" s="243">
        <f t="shared" si="0"/>
        <v>-10838</v>
      </c>
      <c r="K9" s="251">
        <f t="shared" si="1"/>
        <v>-1734.08</v>
      </c>
      <c r="L9" s="252"/>
      <c r="M9" s="252"/>
    </row>
    <row r="10" spans="1:13" ht="15" customHeight="1">
      <c r="A10" s="339" t="s">
        <v>136</v>
      </c>
      <c r="B10" s="431" t="s">
        <v>59</v>
      </c>
      <c r="C10" s="399">
        <v>-9000.44</v>
      </c>
      <c r="D10" s="339" t="s">
        <v>1805</v>
      </c>
      <c r="E10" s="250"/>
      <c r="F10" s="275"/>
      <c r="G10" s="240"/>
      <c r="H10" s="241"/>
      <c r="I10" s="240"/>
      <c r="J10" s="243"/>
      <c r="K10" s="251"/>
      <c r="L10" s="252"/>
      <c r="M10" s="252"/>
    </row>
    <row r="11" spans="1:13" ht="15" customHeight="1" thickBot="1">
      <c r="A11" s="362" t="s">
        <v>136</v>
      </c>
      <c r="B11" s="433" t="s">
        <v>935</v>
      </c>
      <c r="C11" s="400">
        <v>-9000.44</v>
      </c>
      <c r="D11" s="362" t="s">
        <v>1805</v>
      </c>
      <c r="E11" s="256">
        <f>SUM(C10:C11)</f>
        <v>-18000.88</v>
      </c>
      <c r="F11" s="257">
        <f>SUM(E6:E11)</f>
        <v>-44604.320000000007</v>
      </c>
      <c r="G11" s="258"/>
      <c r="H11" s="259"/>
      <c r="I11" s="258">
        <v>600640</v>
      </c>
      <c r="J11" s="260">
        <f t="shared" si="0"/>
        <v>-15518.000000000002</v>
      </c>
      <c r="K11" s="261">
        <f t="shared" si="1"/>
        <v>-2482.8800000000006</v>
      </c>
      <c r="L11" s="252"/>
      <c r="M11" s="252"/>
    </row>
    <row r="12" spans="1:13" ht="15" customHeight="1">
      <c r="A12" s="339" t="s">
        <v>141</v>
      </c>
      <c r="B12" s="431" t="s">
        <v>99</v>
      </c>
      <c r="C12" s="399">
        <v>-8080.56</v>
      </c>
      <c r="D12" s="339" t="s">
        <v>1808</v>
      </c>
      <c r="E12" s="250">
        <f>SUM(C12)</f>
        <v>-8080.56</v>
      </c>
      <c r="F12" s="275"/>
      <c r="G12" s="240"/>
      <c r="H12" s="241"/>
      <c r="I12" s="417">
        <v>600684</v>
      </c>
      <c r="J12" s="271">
        <f t="shared" si="0"/>
        <v>-6966.0000000000009</v>
      </c>
      <c r="K12" s="272">
        <f t="shared" si="1"/>
        <v>-1114.5600000000002</v>
      </c>
      <c r="L12" s="252"/>
      <c r="M12" s="252"/>
    </row>
    <row r="13" spans="1:13" ht="15" customHeight="1">
      <c r="A13" s="339" t="s">
        <v>136</v>
      </c>
      <c r="B13" s="431" t="s">
        <v>1423</v>
      </c>
      <c r="C13" s="399">
        <v>-9000.44</v>
      </c>
      <c r="D13" s="339" t="s">
        <v>1808</v>
      </c>
      <c r="E13" s="250"/>
      <c r="F13" s="275"/>
      <c r="G13" s="240"/>
      <c r="H13" s="241"/>
      <c r="I13" s="240"/>
      <c r="J13" s="243"/>
      <c r="K13" s="251"/>
      <c r="L13" s="252"/>
      <c r="M13" s="252"/>
    </row>
    <row r="14" spans="1:13" ht="15" customHeight="1" thickBot="1">
      <c r="A14" s="362" t="s">
        <v>136</v>
      </c>
      <c r="B14" s="433" t="s">
        <v>424</v>
      </c>
      <c r="C14" s="400">
        <v>-17024.16</v>
      </c>
      <c r="D14" s="362" t="s">
        <v>1808</v>
      </c>
      <c r="E14" s="256">
        <f>SUM(C13:C14)</f>
        <v>-26024.6</v>
      </c>
      <c r="F14" s="257">
        <f>SUM(E12:E14)</f>
        <v>-34105.159999999996</v>
      </c>
      <c r="G14" s="258"/>
      <c r="H14" s="259"/>
      <c r="I14" s="258">
        <v>600640</v>
      </c>
      <c r="J14" s="260">
        <f t="shared" si="0"/>
        <v>-22435</v>
      </c>
      <c r="K14" s="261">
        <f t="shared" si="1"/>
        <v>-3589.6</v>
      </c>
      <c r="L14" s="252"/>
      <c r="M14" s="252"/>
    </row>
    <row r="15" spans="1:13" ht="15" customHeight="1">
      <c r="A15" s="339" t="s">
        <v>134</v>
      </c>
      <c r="B15" s="431" t="s">
        <v>1201</v>
      </c>
      <c r="C15" s="399">
        <v>-5849.88</v>
      </c>
      <c r="D15" s="339" t="s">
        <v>1811</v>
      </c>
      <c r="E15" s="250">
        <f>SUM(C15)</f>
        <v>-5849.88</v>
      </c>
      <c r="F15" s="275"/>
      <c r="G15" s="240"/>
      <c r="H15" s="241"/>
      <c r="I15" s="417">
        <v>600644</v>
      </c>
      <c r="J15" s="271">
        <f t="shared" si="0"/>
        <v>-5043</v>
      </c>
      <c r="K15" s="272">
        <f t="shared" si="1"/>
        <v>-806.88</v>
      </c>
      <c r="L15" s="252"/>
      <c r="M15" s="252"/>
    </row>
    <row r="16" spans="1:13" ht="15" customHeight="1" thickBot="1">
      <c r="A16" s="362" t="s">
        <v>136</v>
      </c>
      <c r="B16" s="433" t="s">
        <v>1245</v>
      </c>
      <c r="C16" s="400">
        <v>-9000.44</v>
      </c>
      <c r="D16" s="362" t="s">
        <v>1811</v>
      </c>
      <c r="E16" s="256">
        <f>SUM(C16:D16)</f>
        <v>-9000.44</v>
      </c>
      <c r="F16" s="257">
        <f>SUM(E15:E16)</f>
        <v>-14850.32</v>
      </c>
      <c r="G16" s="258"/>
      <c r="H16" s="259"/>
      <c r="I16" s="258">
        <v>600640</v>
      </c>
      <c r="J16" s="260">
        <f t="shared" si="0"/>
        <v>-7759.0000000000009</v>
      </c>
      <c r="K16" s="261">
        <f t="shared" si="1"/>
        <v>-1241.4400000000003</v>
      </c>
      <c r="L16" s="252"/>
      <c r="M16" s="252"/>
    </row>
    <row r="17" spans="1:13" ht="15" customHeight="1">
      <c r="A17" s="339" t="s">
        <v>141</v>
      </c>
      <c r="B17" s="431" t="s">
        <v>795</v>
      </c>
      <c r="C17" s="399">
        <v>-6286.04</v>
      </c>
      <c r="D17" s="339" t="s">
        <v>1813</v>
      </c>
      <c r="E17" s="250"/>
      <c r="F17" s="275"/>
      <c r="G17" s="240"/>
      <c r="H17" s="241"/>
      <c r="I17" s="240"/>
      <c r="J17" s="243"/>
      <c r="K17" s="251"/>
      <c r="L17" s="252"/>
      <c r="M17" s="252"/>
    </row>
    <row r="18" spans="1:13" ht="15" customHeight="1">
      <c r="A18" s="339" t="s">
        <v>141</v>
      </c>
      <c r="B18" s="431" t="s">
        <v>784</v>
      </c>
      <c r="C18" s="399">
        <v>-6286.04</v>
      </c>
      <c r="D18" s="339" t="s">
        <v>1813</v>
      </c>
      <c r="E18" s="250"/>
      <c r="F18" s="275"/>
      <c r="G18" s="240"/>
      <c r="H18" s="241"/>
      <c r="I18" s="240"/>
      <c r="J18" s="243"/>
      <c r="K18" s="251"/>
      <c r="L18" s="252"/>
      <c r="M18" s="252"/>
    </row>
    <row r="19" spans="1:13" ht="15" customHeight="1">
      <c r="A19" s="339" t="s">
        <v>141</v>
      </c>
      <c r="B19" s="431" t="s">
        <v>107</v>
      </c>
      <c r="C19" s="399">
        <v>-6286.04</v>
      </c>
      <c r="D19" s="339" t="s">
        <v>1813</v>
      </c>
      <c r="E19" s="250">
        <f>SUM(C17:C19)</f>
        <v>-18858.12</v>
      </c>
      <c r="F19" s="275"/>
      <c r="G19" s="240"/>
      <c r="H19" s="241"/>
      <c r="I19" s="240">
        <v>600684</v>
      </c>
      <c r="J19" s="243">
        <f t="shared" si="0"/>
        <v>-16257</v>
      </c>
      <c r="K19" s="251">
        <f t="shared" si="1"/>
        <v>-2601.12</v>
      </c>
      <c r="L19" s="252"/>
      <c r="M19" s="252"/>
    </row>
    <row r="20" spans="1:13" ht="15" customHeight="1">
      <c r="A20" s="339" t="s">
        <v>298</v>
      </c>
      <c r="B20" s="431" t="s">
        <v>1563</v>
      </c>
      <c r="C20" s="399">
        <v>-20454.28</v>
      </c>
      <c r="D20" s="339" t="s">
        <v>1813</v>
      </c>
      <c r="E20" s="250">
        <f>SUM(C20)</f>
        <v>-20454.28</v>
      </c>
      <c r="F20" s="275"/>
      <c r="G20" s="240"/>
      <c r="H20" s="241"/>
      <c r="I20" s="240">
        <v>600638</v>
      </c>
      <c r="J20" s="243">
        <f t="shared" si="0"/>
        <v>-17633</v>
      </c>
      <c r="K20" s="251">
        <f t="shared" si="1"/>
        <v>-2821.28</v>
      </c>
      <c r="L20" s="252"/>
      <c r="M20" s="252"/>
    </row>
    <row r="21" spans="1:13" ht="15" customHeight="1">
      <c r="A21" s="339" t="s">
        <v>134</v>
      </c>
      <c r="B21" s="431" t="s">
        <v>1528</v>
      </c>
      <c r="C21" s="399">
        <v>-6750.04</v>
      </c>
      <c r="D21" s="339" t="s">
        <v>1813</v>
      </c>
      <c r="E21" s="250"/>
      <c r="F21" s="275"/>
      <c r="G21" s="240"/>
      <c r="H21" s="241"/>
      <c r="I21" s="240"/>
      <c r="J21" s="243"/>
      <c r="K21" s="251"/>
      <c r="L21" s="252"/>
      <c r="M21" s="252"/>
    </row>
    <row r="22" spans="1:13" ht="15" customHeight="1">
      <c r="A22" s="339" t="s">
        <v>134</v>
      </c>
      <c r="B22" s="431" t="s">
        <v>1564</v>
      </c>
      <c r="C22" s="399">
        <v>-11699.76</v>
      </c>
      <c r="D22" s="339" t="s">
        <v>1813</v>
      </c>
      <c r="E22" s="250">
        <f>SUM(C21:C22)</f>
        <v>-18449.8</v>
      </c>
      <c r="F22" s="275"/>
      <c r="G22" s="240"/>
      <c r="H22" s="241"/>
      <c r="I22" s="240">
        <v>600644</v>
      </c>
      <c r="J22" s="243">
        <f t="shared" si="0"/>
        <v>-15905</v>
      </c>
      <c r="K22" s="251">
        <f t="shared" si="1"/>
        <v>-2544.8000000000002</v>
      </c>
      <c r="L22" s="252"/>
      <c r="M22" s="252"/>
    </row>
    <row r="23" spans="1:13" ht="15" customHeight="1">
      <c r="A23" s="339" t="s">
        <v>457</v>
      </c>
      <c r="B23" s="431" t="s">
        <v>1440</v>
      </c>
      <c r="C23" s="399">
        <v>-8780.0400000000009</v>
      </c>
      <c r="D23" s="339" t="s">
        <v>1813</v>
      </c>
      <c r="E23" s="250">
        <f>SUM(C23)</f>
        <v>-8780.0400000000009</v>
      </c>
      <c r="F23" s="275"/>
      <c r="G23" s="240"/>
      <c r="H23" s="241"/>
      <c r="I23" s="240">
        <v>600691</v>
      </c>
      <c r="J23" s="243">
        <f t="shared" si="0"/>
        <v>-7569.0000000000009</v>
      </c>
      <c r="K23" s="251">
        <f t="shared" si="1"/>
        <v>-1211.0400000000002</v>
      </c>
      <c r="L23" s="252"/>
      <c r="M23" s="252"/>
    </row>
    <row r="24" spans="1:13" ht="15" customHeight="1">
      <c r="A24" s="339" t="s">
        <v>136</v>
      </c>
      <c r="B24" s="431" t="s">
        <v>801</v>
      </c>
      <c r="C24" s="399">
        <v>-9000.44</v>
      </c>
      <c r="D24" s="339" t="s">
        <v>1813</v>
      </c>
      <c r="E24" s="250"/>
      <c r="F24" s="275"/>
      <c r="G24" s="240"/>
      <c r="H24" s="241"/>
      <c r="I24" s="240"/>
      <c r="J24" s="243"/>
      <c r="K24" s="251"/>
      <c r="L24" s="252"/>
      <c r="M24" s="252"/>
    </row>
    <row r="25" spans="1:13" ht="15" customHeight="1">
      <c r="A25" s="339" t="s">
        <v>136</v>
      </c>
      <c r="B25" s="431" t="s">
        <v>1527</v>
      </c>
      <c r="C25" s="399">
        <v>-9000.44</v>
      </c>
      <c r="D25" s="339" t="s">
        <v>1813</v>
      </c>
      <c r="E25" s="250"/>
      <c r="F25" s="275"/>
      <c r="G25" s="240"/>
      <c r="H25" s="241"/>
      <c r="I25" s="240"/>
      <c r="J25" s="243"/>
      <c r="K25" s="251"/>
      <c r="L25" s="252"/>
      <c r="M25" s="252"/>
    </row>
    <row r="26" spans="1:13" ht="15" customHeight="1">
      <c r="A26" s="339" t="s">
        <v>136</v>
      </c>
      <c r="B26" s="431" t="s">
        <v>1389</v>
      </c>
      <c r="C26" s="399">
        <v>-9000.44</v>
      </c>
      <c r="D26" s="339" t="s">
        <v>1813</v>
      </c>
      <c r="E26" s="250"/>
      <c r="F26" s="275"/>
      <c r="G26" s="240"/>
      <c r="H26" s="241"/>
      <c r="I26" s="240"/>
      <c r="J26" s="243">
        <f t="shared" si="0"/>
        <v>0</v>
      </c>
      <c r="K26" s="251">
        <f t="shared" si="1"/>
        <v>0</v>
      </c>
      <c r="L26" s="252"/>
      <c r="M26" s="252"/>
    </row>
    <row r="27" spans="1:13" ht="15" customHeight="1" thickBot="1">
      <c r="A27" s="362" t="s">
        <v>136</v>
      </c>
      <c r="B27" s="433" t="s">
        <v>55</v>
      </c>
      <c r="C27" s="400">
        <v>-9000.44</v>
      </c>
      <c r="D27" s="362" t="s">
        <v>1813</v>
      </c>
      <c r="E27" s="256">
        <f>SUM(C24:C27)</f>
        <v>-36001.760000000002</v>
      </c>
      <c r="F27" s="257">
        <f>SUM(E18:E27)</f>
        <v>-102544</v>
      </c>
      <c r="G27" s="258"/>
      <c r="H27" s="259"/>
      <c r="I27" s="258">
        <v>600640</v>
      </c>
      <c r="J27" s="260">
        <f t="shared" si="0"/>
        <v>-31036.000000000004</v>
      </c>
      <c r="K27" s="261">
        <f t="shared" si="1"/>
        <v>-4965.7600000000011</v>
      </c>
      <c r="L27" s="252"/>
      <c r="M27" s="252"/>
    </row>
    <row r="28" spans="1:13" ht="15" customHeight="1">
      <c r="A28" s="339" t="s">
        <v>457</v>
      </c>
      <c r="B28" s="431" t="s">
        <v>1565</v>
      </c>
      <c r="C28" s="399">
        <v>-8780.0400000000009</v>
      </c>
      <c r="D28" s="339" t="s">
        <v>1816</v>
      </c>
      <c r="E28" s="250">
        <f>SUM(C28)</f>
        <v>-8780.0400000000009</v>
      </c>
      <c r="F28" s="275"/>
      <c r="G28" s="240"/>
      <c r="H28" s="241"/>
      <c r="I28" s="417">
        <v>600691</v>
      </c>
      <c r="J28" s="271">
        <f t="shared" si="0"/>
        <v>-7569.0000000000009</v>
      </c>
      <c r="K28" s="272">
        <f t="shared" si="1"/>
        <v>-1211.0400000000002</v>
      </c>
      <c r="L28" s="252"/>
      <c r="M28" s="252"/>
    </row>
    <row r="29" spans="1:13" ht="15" customHeight="1">
      <c r="A29" s="339" t="s">
        <v>383</v>
      </c>
      <c r="B29" s="431" t="s">
        <v>972</v>
      </c>
      <c r="C29" s="399">
        <v>-12640.52</v>
      </c>
      <c r="D29" s="339" t="s">
        <v>1816</v>
      </c>
      <c r="E29" s="250">
        <f>SUM(C29:D29)</f>
        <v>-12640.52</v>
      </c>
      <c r="F29" s="275"/>
      <c r="G29" s="240"/>
      <c r="H29" s="241"/>
      <c r="I29" s="240">
        <v>600606</v>
      </c>
      <c r="J29" s="243">
        <f t="shared" si="0"/>
        <v>-10897.000000000002</v>
      </c>
      <c r="K29" s="251">
        <f t="shared" si="1"/>
        <v>-1743.5200000000004</v>
      </c>
      <c r="L29" s="252"/>
      <c r="M29" s="252"/>
    </row>
    <row r="30" spans="1:13" ht="15" customHeight="1">
      <c r="A30" s="339" t="s">
        <v>141</v>
      </c>
      <c r="B30" s="431" t="s">
        <v>1521</v>
      </c>
      <c r="C30" s="399">
        <v>-6299.96</v>
      </c>
      <c r="D30" s="339" t="s">
        <v>1816</v>
      </c>
      <c r="E30" s="250">
        <f>SUM(C30)</f>
        <v>-6299.96</v>
      </c>
      <c r="F30" s="275"/>
      <c r="G30" s="240"/>
      <c r="H30" s="241"/>
      <c r="I30" s="240">
        <v>600684</v>
      </c>
      <c r="J30" s="243">
        <f t="shared" si="0"/>
        <v>-5431</v>
      </c>
      <c r="K30" s="251">
        <f t="shared" si="1"/>
        <v>-868.96</v>
      </c>
      <c r="L30" s="252"/>
      <c r="M30" s="252"/>
    </row>
    <row r="31" spans="1:13" ht="15" customHeight="1">
      <c r="A31" s="339" t="s">
        <v>136</v>
      </c>
      <c r="B31" s="431" t="s">
        <v>1249</v>
      </c>
      <c r="C31" s="399">
        <v>-9000.44</v>
      </c>
      <c r="D31" s="339" t="s">
        <v>1816</v>
      </c>
      <c r="E31" s="250"/>
      <c r="F31" s="275"/>
      <c r="G31" s="240"/>
      <c r="H31" s="241"/>
      <c r="I31" s="240"/>
      <c r="J31" s="243"/>
      <c r="K31" s="251"/>
      <c r="L31" s="252"/>
      <c r="M31" s="252"/>
    </row>
    <row r="32" spans="1:13" ht="15" customHeight="1" thickBot="1">
      <c r="A32" s="362" t="s">
        <v>136</v>
      </c>
      <c r="B32" s="433" t="s">
        <v>1240</v>
      </c>
      <c r="C32" s="400">
        <v>-9000.44</v>
      </c>
      <c r="D32" s="362" t="s">
        <v>1816</v>
      </c>
      <c r="E32" s="256">
        <f>SUM(C31:C32)</f>
        <v>-18000.88</v>
      </c>
      <c r="F32" s="257">
        <f>SUM(E28:E32)</f>
        <v>-45721.4</v>
      </c>
      <c r="G32" s="258"/>
      <c r="H32" s="259"/>
      <c r="I32" s="258">
        <v>600640</v>
      </c>
      <c r="J32" s="260">
        <f t="shared" si="0"/>
        <v>-15518.000000000002</v>
      </c>
      <c r="K32" s="261">
        <f t="shared" si="1"/>
        <v>-2482.8800000000006</v>
      </c>
      <c r="L32" s="252"/>
      <c r="M32" s="252"/>
    </row>
    <row r="33" spans="1:13" ht="15" customHeight="1">
      <c r="A33" s="339" t="s">
        <v>134</v>
      </c>
      <c r="B33" s="478" t="s">
        <v>1566</v>
      </c>
      <c r="C33" s="446">
        <v>1241.2</v>
      </c>
      <c r="D33" s="339" t="s">
        <v>1802</v>
      </c>
      <c r="E33" s="250"/>
      <c r="F33" s="275"/>
      <c r="G33" s="240"/>
      <c r="H33" s="241"/>
      <c r="I33" s="240"/>
      <c r="J33" s="243"/>
      <c r="K33" s="251"/>
      <c r="L33" s="252"/>
      <c r="M33" s="252"/>
    </row>
    <row r="34" spans="1:13" ht="15" customHeight="1">
      <c r="A34" s="339" t="s">
        <v>134</v>
      </c>
      <c r="B34" s="478" t="s">
        <v>1571</v>
      </c>
      <c r="C34" s="446">
        <v>1241.2</v>
      </c>
      <c r="D34" s="339" t="s">
        <v>1802</v>
      </c>
      <c r="E34" s="250"/>
      <c r="F34" s="275"/>
      <c r="G34" s="240"/>
      <c r="H34" s="241"/>
      <c r="I34" s="240"/>
      <c r="J34" s="243"/>
      <c r="K34" s="251"/>
      <c r="L34" s="252"/>
      <c r="M34" s="252"/>
    </row>
    <row r="35" spans="1:13" ht="15" customHeight="1">
      <c r="A35" s="339" t="s">
        <v>134</v>
      </c>
      <c r="B35" s="478" t="s">
        <v>1572</v>
      </c>
      <c r="C35" s="446">
        <v>1241.2</v>
      </c>
      <c r="D35" s="339" t="s">
        <v>1802</v>
      </c>
      <c r="E35" s="250"/>
      <c r="F35" s="275"/>
      <c r="G35" s="240"/>
      <c r="H35" s="241"/>
      <c r="I35" s="240"/>
      <c r="J35" s="243"/>
      <c r="K35" s="251"/>
      <c r="L35" s="252"/>
      <c r="M35" s="252"/>
    </row>
    <row r="36" spans="1:13" ht="15" customHeight="1">
      <c r="A36" s="339" t="s">
        <v>136</v>
      </c>
      <c r="B36" s="478" t="s">
        <v>1577</v>
      </c>
      <c r="C36" s="446">
        <v>1241.2</v>
      </c>
      <c r="D36" s="339" t="s">
        <v>1802</v>
      </c>
      <c r="E36" s="250"/>
      <c r="F36" s="275"/>
      <c r="G36" s="240"/>
      <c r="H36" s="241"/>
      <c r="I36" s="240"/>
      <c r="J36" s="243"/>
      <c r="K36" s="251"/>
      <c r="L36" s="252"/>
      <c r="M36" s="252"/>
    </row>
    <row r="37" spans="1:13" ht="15" customHeight="1">
      <c r="A37" s="339" t="s">
        <v>134</v>
      </c>
      <c r="B37" s="478" t="s">
        <v>1579</v>
      </c>
      <c r="C37" s="446">
        <v>1241.2</v>
      </c>
      <c r="D37" s="339" t="s">
        <v>1802</v>
      </c>
      <c r="E37" s="250"/>
      <c r="F37" s="275"/>
      <c r="G37" s="240"/>
      <c r="H37" s="241"/>
      <c r="I37" s="240"/>
      <c r="J37" s="243"/>
      <c r="K37" s="251"/>
      <c r="L37" s="252"/>
      <c r="M37" s="252"/>
    </row>
    <row r="38" spans="1:13" ht="15" customHeight="1">
      <c r="A38" s="339" t="s">
        <v>134</v>
      </c>
      <c r="B38" s="478" t="s">
        <v>1581</v>
      </c>
      <c r="C38" s="446">
        <v>1241.2</v>
      </c>
      <c r="D38" s="339" t="s">
        <v>1802</v>
      </c>
      <c r="E38" s="250"/>
      <c r="F38" s="275"/>
      <c r="G38" s="240"/>
      <c r="H38" s="241"/>
      <c r="I38" s="240"/>
      <c r="J38" s="243"/>
      <c r="K38" s="251"/>
      <c r="L38" s="252"/>
      <c r="M38" s="252"/>
    </row>
    <row r="39" spans="1:13" ht="15" customHeight="1">
      <c r="A39" s="339" t="s">
        <v>454</v>
      </c>
      <c r="B39" s="478" t="s">
        <v>1583</v>
      </c>
      <c r="C39" s="446">
        <v>1241.2</v>
      </c>
      <c r="D39" s="339" t="s">
        <v>1802</v>
      </c>
      <c r="E39" s="250"/>
      <c r="F39" s="275"/>
      <c r="G39" s="240"/>
      <c r="H39" s="241"/>
      <c r="I39" s="240"/>
      <c r="J39" s="243"/>
      <c r="K39" s="251"/>
      <c r="L39" s="252"/>
      <c r="M39" s="252"/>
    </row>
    <row r="40" spans="1:13" ht="15" customHeight="1">
      <c r="A40" s="339" t="s">
        <v>136</v>
      </c>
      <c r="B40" s="478" t="s">
        <v>1585</v>
      </c>
      <c r="C40" s="446">
        <v>1241.2</v>
      </c>
      <c r="D40" s="339" t="s">
        <v>1802</v>
      </c>
      <c r="E40" s="250"/>
      <c r="F40" s="275"/>
      <c r="G40" s="240"/>
      <c r="H40" s="241"/>
      <c r="I40" s="240"/>
      <c r="J40" s="243"/>
      <c r="K40" s="251"/>
      <c r="L40" s="252"/>
      <c r="M40" s="252"/>
    </row>
    <row r="41" spans="1:13" ht="15" customHeight="1">
      <c r="A41" s="339" t="s">
        <v>134</v>
      </c>
      <c r="B41" s="478" t="s">
        <v>1587</v>
      </c>
      <c r="C41" s="446">
        <v>1241.2</v>
      </c>
      <c r="D41" s="339" t="s">
        <v>1802</v>
      </c>
      <c r="E41" s="250"/>
      <c r="F41" s="275"/>
      <c r="G41" s="240"/>
      <c r="H41" s="241"/>
      <c r="I41" s="240"/>
      <c r="J41" s="243"/>
      <c r="K41" s="251"/>
      <c r="L41" s="252"/>
      <c r="M41" s="252"/>
    </row>
    <row r="42" spans="1:13" ht="15" customHeight="1">
      <c r="A42" s="339" t="s">
        <v>134</v>
      </c>
      <c r="B42" s="478" t="s">
        <v>1589</v>
      </c>
      <c r="C42" s="446">
        <v>1241.2</v>
      </c>
      <c r="D42" s="339" t="s">
        <v>1802</v>
      </c>
      <c r="E42" s="250"/>
      <c r="F42" s="275"/>
      <c r="G42" s="240"/>
      <c r="H42" s="241"/>
      <c r="I42" s="240"/>
      <c r="J42" s="243"/>
      <c r="K42" s="251"/>
      <c r="L42" s="252"/>
      <c r="M42" s="252"/>
    </row>
    <row r="43" spans="1:13" ht="15" customHeight="1">
      <c r="A43" s="339" t="s">
        <v>136</v>
      </c>
      <c r="B43" s="478" t="s">
        <v>1591</v>
      </c>
      <c r="C43" s="446">
        <v>1241.2</v>
      </c>
      <c r="D43" s="339" t="s">
        <v>1802</v>
      </c>
      <c r="E43" s="250"/>
      <c r="F43" s="275"/>
      <c r="G43" s="240"/>
      <c r="H43" s="241"/>
      <c r="I43" s="240"/>
      <c r="J43" s="243"/>
      <c r="K43" s="251"/>
      <c r="L43" s="252"/>
      <c r="M43" s="252"/>
    </row>
    <row r="44" spans="1:13" ht="15" customHeight="1">
      <c r="A44" s="339" t="s">
        <v>136</v>
      </c>
      <c r="B44" s="478" t="s">
        <v>1592</v>
      </c>
      <c r="C44" s="446">
        <v>1241.2</v>
      </c>
      <c r="D44" s="339" t="s">
        <v>1802</v>
      </c>
      <c r="E44" s="250"/>
      <c r="F44" s="275"/>
      <c r="G44" s="240"/>
      <c r="H44" s="241"/>
      <c r="I44" s="240"/>
      <c r="J44" s="243"/>
      <c r="K44" s="251"/>
      <c r="L44" s="252"/>
      <c r="M44" s="252"/>
    </row>
    <row r="45" spans="1:13" ht="15" customHeight="1">
      <c r="A45" s="339" t="s">
        <v>565</v>
      </c>
      <c r="B45" s="478" t="s">
        <v>1594</v>
      </c>
      <c r="C45" s="446">
        <v>1241.2</v>
      </c>
      <c r="D45" s="339" t="s">
        <v>1802</v>
      </c>
      <c r="E45" s="250"/>
      <c r="F45" s="275"/>
      <c r="G45" s="240"/>
      <c r="H45" s="241"/>
      <c r="I45" s="240"/>
      <c r="J45" s="243"/>
      <c r="K45" s="251"/>
      <c r="L45" s="252"/>
      <c r="M45" s="252"/>
    </row>
    <row r="46" spans="1:13" ht="15" customHeight="1">
      <c r="A46" s="339" t="s">
        <v>136</v>
      </c>
      <c r="B46" s="478" t="s">
        <v>1597</v>
      </c>
      <c r="C46" s="446">
        <v>1241.2</v>
      </c>
      <c r="D46" s="339" t="s">
        <v>1802</v>
      </c>
      <c r="E46" s="250"/>
      <c r="F46" s="275"/>
      <c r="G46" s="240"/>
      <c r="H46" s="241"/>
      <c r="I46" s="240"/>
      <c r="J46" s="243"/>
      <c r="K46" s="251"/>
      <c r="L46" s="252"/>
      <c r="M46" s="252"/>
    </row>
    <row r="47" spans="1:13" ht="15" customHeight="1">
      <c r="A47" s="339" t="s">
        <v>136</v>
      </c>
      <c r="B47" s="478" t="s">
        <v>1599</v>
      </c>
      <c r="C47" s="446">
        <v>1241.2</v>
      </c>
      <c r="D47" s="339" t="s">
        <v>1802</v>
      </c>
      <c r="E47" s="250"/>
      <c r="F47" s="275"/>
      <c r="G47" s="240"/>
      <c r="H47" s="241"/>
      <c r="I47" s="240"/>
      <c r="J47" s="243"/>
      <c r="K47" s="251"/>
      <c r="L47" s="252"/>
      <c r="M47" s="252"/>
    </row>
    <row r="48" spans="1:13" ht="15" customHeight="1">
      <c r="A48" s="339" t="s">
        <v>457</v>
      </c>
      <c r="B48" s="478" t="s">
        <v>1601</v>
      </c>
      <c r="C48" s="446">
        <v>1241.2</v>
      </c>
      <c r="D48" s="339" t="s">
        <v>1802</v>
      </c>
      <c r="E48" s="250"/>
      <c r="F48" s="275"/>
      <c r="G48" s="240"/>
      <c r="H48" s="241"/>
      <c r="I48" s="240"/>
      <c r="J48" s="243"/>
      <c r="K48" s="251"/>
      <c r="L48" s="252"/>
      <c r="M48" s="252"/>
    </row>
    <row r="49" spans="1:13" ht="15" customHeight="1">
      <c r="A49" s="339" t="s">
        <v>134</v>
      </c>
      <c r="B49" s="478" t="s">
        <v>1602</v>
      </c>
      <c r="C49" s="446">
        <v>1241.2</v>
      </c>
      <c r="D49" s="339" t="s">
        <v>1802</v>
      </c>
      <c r="E49" s="250"/>
      <c r="F49" s="275"/>
      <c r="G49" s="240"/>
      <c r="H49" s="241"/>
      <c r="I49" s="240"/>
      <c r="J49" s="243"/>
      <c r="K49" s="251"/>
      <c r="L49" s="252"/>
      <c r="M49" s="252"/>
    </row>
    <row r="50" spans="1:13" ht="15" customHeight="1">
      <c r="A50" s="339" t="s">
        <v>134</v>
      </c>
      <c r="B50" s="478" t="s">
        <v>1603</v>
      </c>
      <c r="C50" s="446">
        <v>1241.2</v>
      </c>
      <c r="D50" s="339" t="s">
        <v>1802</v>
      </c>
      <c r="E50" s="250"/>
      <c r="F50" s="275"/>
      <c r="G50" s="240"/>
      <c r="H50" s="241"/>
      <c r="I50" s="240"/>
      <c r="J50" s="243"/>
      <c r="K50" s="251"/>
      <c r="L50" s="252"/>
      <c r="M50" s="252"/>
    </row>
    <row r="51" spans="1:13" ht="15" customHeight="1">
      <c r="A51" s="339" t="s">
        <v>136</v>
      </c>
      <c r="B51" s="508" t="s">
        <v>1604</v>
      </c>
      <c r="C51" s="468">
        <v>1241.2</v>
      </c>
      <c r="D51" s="339" t="s">
        <v>1802</v>
      </c>
      <c r="E51" s="250"/>
      <c r="F51" s="275"/>
      <c r="G51" s="240"/>
      <c r="H51" s="241"/>
      <c r="I51" s="240"/>
      <c r="J51" s="243"/>
      <c r="K51" s="251"/>
      <c r="L51" s="252"/>
      <c r="M51" s="252"/>
    </row>
    <row r="52" spans="1:13" ht="15" customHeight="1" thickBot="1">
      <c r="A52" s="362" t="s">
        <v>457</v>
      </c>
      <c r="B52" s="509" t="s">
        <v>1606</v>
      </c>
      <c r="C52" s="461">
        <v>1241.2</v>
      </c>
      <c r="D52" s="362" t="s">
        <v>1802</v>
      </c>
      <c r="E52" s="256"/>
      <c r="F52" s="257">
        <f>SUM(C33:C52)</f>
        <v>24824.000000000007</v>
      </c>
      <c r="G52" s="258"/>
      <c r="H52" s="259"/>
      <c r="I52" s="258">
        <v>803001</v>
      </c>
      <c r="J52" s="260">
        <f>F52/1.16</f>
        <v>21400.000000000007</v>
      </c>
      <c r="K52" s="261">
        <f>J52*0.16</f>
        <v>3424.0000000000014</v>
      </c>
      <c r="L52" s="252"/>
      <c r="M52" s="252"/>
    </row>
    <row r="53" spans="1:13" ht="15" customHeight="1">
      <c r="A53" s="339" t="s">
        <v>136</v>
      </c>
      <c r="B53" s="478" t="s">
        <v>1567</v>
      </c>
      <c r="C53" s="446">
        <v>1241.2</v>
      </c>
      <c r="D53" s="339" t="s">
        <v>1803</v>
      </c>
      <c r="E53" s="250"/>
      <c r="F53" s="275"/>
      <c r="G53" s="240"/>
      <c r="H53" s="241"/>
      <c r="I53" s="240"/>
      <c r="J53" s="243"/>
      <c r="K53" s="251"/>
      <c r="L53" s="252"/>
      <c r="M53" s="252"/>
    </row>
    <row r="54" spans="1:13" ht="15" customHeight="1">
      <c r="A54" s="339" t="s">
        <v>136</v>
      </c>
      <c r="B54" s="478" t="s">
        <v>1568</v>
      </c>
      <c r="C54" s="446">
        <v>1241.2</v>
      </c>
      <c r="D54" s="339" t="s">
        <v>1803</v>
      </c>
      <c r="E54" s="250"/>
      <c r="F54" s="275"/>
      <c r="G54" s="240"/>
      <c r="H54" s="241"/>
      <c r="I54" s="240"/>
      <c r="J54" s="243"/>
      <c r="K54" s="251"/>
      <c r="L54" s="252"/>
      <c r="M54" s="252"/>
    </row>
    <row r="55" spans="1:13" ht="15" customHeight="1">
      <c r="A55" s="339" t="s">
        <v>136</v>
      </c>
      <c r="B55" s="478" t="s">
        <v>1569</v>
      </c>
      <c r="C55" s="446">
        <v>1241.2</v>
      </c>
      <c r="D55" s="339" t="s">
        <v>1803</v>
      </c>
      <c r="E55" s="250"/>
      <c r="F55" s="275"/>
      <c r="G55" s="240"/>
      <c r="H55" s="241"/>
      <c r="I55" s="240"/>
      <c r="J55" s="243"/>
      <c r="K55" s="251"/>
      <c r="L55" s="252"/>
      <c r="M55" s="252"/>
    </row>
    <row r="56" spans="1:13" ht="15" customHeight="1">
      <c r="A56" s="339" t="s">
        <v>370</v>
      </c>
      <c r="B56" s="478" t="s">
        <v>1570</v>
      </c>
      <c r="C56" s="446">
        <v>1241.2</v>
      </c>
      <c r="D56" s="339" t="s">
        <v>1803</v>
      </c>
      <c r="E56" s="250"/>
      <c r="F56" s="275"/>
      <c r="G56" s="240"/>
      <c r="H56" s="241"/>
      <c r="I56" s="240"/>
      <c r="J56" s="243"/>
      <c r="K56" s="251"/>
      <c r="L56" s="252"/>
      <c r="M56" s="252"/>
    </row>
    <row r="57" spans="1:13" ht="15" customHeight="1">
      <c r="A57" s="339" t="s">
        <v>136</v>
      </c>
      <c r="B57" s="478" t="s">
        <v>1573</v>
      </c>
      <c r="C57" s="446">
        <v>1241.2</v>
      </c>
      <c r="D57" s="339" t="s">
        <v>1803</v>
      </c>
      <c r="E57" s="250"/>
      <c r="F57" s="275"/>
      <c r="G57" s="240"/>
      <c r="H57" s="241"/>
      <c r="I57" s="240"/>
      <c r="J57" s="243"/>
      <c r="K57" s="251"/>
      <c r="L57" s="252"/>
      <c r="M57" s="252"/>
    </row>
    <row r="58" spans="1:13" ht="15" customHeight="1">
      <c r="A58" s="339" t="s">
        <v>136</v>
      </c>
      <c r="B58" s="478" t="s">
        <v>1574</v>
      </c>
      <c r="C58" s="446">
        <v>1241.2</v>
      </c>
      <c r="D58" s="339" t="s">
        <v>1803</v>
      </c>
      <c r="E58" s="250"/>
      <c r="F58" s="275"/>
      <c r="G58" s="240"/>
      <c r="H58" s="241"/>
      <c r="I58" s="240"/>
      <c r="J58" s="243"/>
      <c r="K58" s="251"/>
      <c r="L58" s="252"/>
      <c r="M58" s="252"/>
    </row>
    <row r="59" spans="1:13" ht="15" customHeight="1">
      <c r="A59" s="339" t="s">
        <v>136</v>
      </c>
      <c r="B59" s="478" t="s">
        <v>1575</v>
      </c>
      <c r="C59" s="446">
        <v>1241.2</v>
      </c>
      <c r="D59" s="339" t="s">
        <v>1803</v>
      </c>
      <c r="E59" s="250"/>
      <c r="F59" s="275"/>
      <c r="G59" s="240"/>
      <c r="H59" s="241"/>
      <c r="I59" s="240"/>
      <c r="J59" s="243"/>
      <c r="K59" s="251"/>
      <c r="L59" s="252"/>
      <c r="M59" s="252"/>
    </row>
    <row r="60" spans="1:13" ht="15" customHeight="1">
      <c r="A60" s="339" t="s">
        <v>136</v>
      </c>
      <c r="B60" s="478" t="s">
        <v>1576</v>
      </c>
      <c r="C60" s="446">
        <v>1241.2</v>
      </c>
      <c r="D60" s="339" t="s">
        <v>1803</v>
      </c>
      <c r="E60" s="250"/>
      <c r="F60" s="275"/>
      <c r="G60" s="240"/>
      <c r="H60" s="241"/>
      <c r="I60" s="240"/>
      <c r="J60" s="243"/>
      <c r="K60" s="251"/>
      <c r="L60" s="252"/>
      <c r="M60" s="252"/>
    </row>
    <row r="61" spans="1:13" ht="15" customHeight="1">
      <c r="A61" s="339" t="s">
        <v>136</v>
      </c>
      <c r="B61" s="478" t="s">
        <v>1578</v>
      </c>
      <c r="C61" s="446">
        <v>1241.2</v>
      </c>
      <c r="D61" s="339" t="s">
        <v>1803</v>
      </c>
      <c r="E61" s="250"/>
      <c r="F61" s="275"/>
      <c r="G61" s="240"/>
      <c r="H61" s="241"/>
      <c r="I61" s="240"/>
      <c r="J61" s="243"/>
      <c r="K61" s="251"/>
      <c r="L61" s="252"/>
      <c r="M61" s="252"/>
    </row>
    <row r="62" spans="1:13" ht="15" customHeight="1">
      <c r="A62" s="339" t="s">
        <v>136</v>
      </c>
      <c r="B62" s="478" t="s">
        <v>1580</v>
      </c>
      <c r="C62" s="446">
        <v>1241.2</v>
      </c>
      <c r="D62" s="339" t="s">
        <v>1803</v>
      </c>
      <c r="E62" s="250"/>
      <c r="F62" s="275"/>
      <c r="G62" s="240"/>
      <c r="H62" s="241"/>
      <c r="I62" s="240"/>
      <c r="J62" s="243"/>
      <c r="K62" s="251"/>
      <c r="L62" s="252"/>
      <c r="M62" s="252"/>
    </row>
    <row r="63" spans="1:13" ht="15" customHeight="1">
      <c r="A63" s="339" t="s">
        <v>136</v>
      </c>
      <c r="B63" s="478" t="s">
        <v>1582</v>
      </c>
      <c r="C63" s="446">
        <v>1241.2</v>
      </c>
      <c r="D63" s="339" t="s">
        <v>1803</v>
      </c>
      <c r="E63" s="250"/>
      <c r="F63" s="275"/>
      <c r="G63" s="240"/>
      <c r="H63" s="241"/>
      <c r="I63" s="240"/>
      <c r="J63" s="243"/>
      <c r="K63" s="251"/>
      <c r="L63" s="252"/>
      <c r="M63" s="252"/>
    </row>
    <row r="64" spans="1:13" ht="15" customHeight="1">
      <c r="A64" s="339" t="s">
        <v>136</v>
      </c>
      <c r="B64" s="478" t="s">
        <v>1584</v>
      </c>
      <c r="C64" s="446">
        <v>1241.2</v>
      </c>
      <c r="D64" s="339" t="s">
        <v>1803</v>
      </c>
      <c r="E64" s="250"/>
      <c r="F64" s="275"/>
      <c r="G64" s="240"/>
      <c r="H64" s="241"/>
      <c r="I64" s="240"/>
      <c r="J64" s="243"/>
      <c r="K64" s="251"/>
      <c r="L64" s="252"/>
      <c r="M64" s="252"/>
    </row>
    <row r="65" spans="1:13" ht="15" customHeight="1">
      <c r="A65" s="339" t="s">
        <v>136</v>
      </c>
      <c r="B65" s="478" t="s">
        <v>1586</v>
      </c>
      <c r="C65" s="446">
        <v>1241.2</v>
      </c>
      <c r="D65" s="339" t="s">
        <v>1803</v>
      </c>
      <c r="E65" s="250"/>
      <c r="F65" s="275"/>
      <c r="G65" s="240"/>
      <c r="H65" s="241"/>
      <c r="I65" s="240"/>
      <c r="J65" s="243"/>
      <c r="K65" s="251"/>
      <c r="L65" s="252"/>
      <c r="M65" s="252"/>
    </row>
    <row r="66" spans="1:13" ht="15" customHeight="1">
      <c r="A66" s="339" t="s">
        <v>136</v>
      </c>
      <c r="B66" s="478" t="s">
        <v>1588</v>
      </c>
      <c r="C66" s="446">
        <v>1241.2</v>
      </c>
      <c r="D66" s="339" t="s">
        <v>1803</v>
      </c>
      <c r="E66" s="250"/>
      <c r="F66" s="275"/>
      <c r="G66" s="240"/>
      <c r="H66" s="241"/>
      <c r="I66" s="240"/>
      <c r="J66" s="243"/>
      <c r="K66" s="251"/>
      <c r="L66" s="252"/>
      <c r="M66" s="252"/>
    </row>
    <row r="67" spans="1:13" ht="15" customHeight="1">
      <c r="A67" s="339" t="s">
        <v>136</v>
      </c>
      <c r="B67" s="478" t="s">
        <v>1590</v>
      </c>
      <c r="C67" s="446">
        <v>1241.2</v>
      </c>
      <c r="D67" s="339" t="s">
        <v>1803</v>
      </c>
      <c r="E67" s="250"/>
      <c r="F67" s="275"/>
      <c r="G67" s="240"/>
      <c r="H67" s="241"/>
      <c r="I67" s="240"/>
      <c r="J67" s="243"/>
      <c r="K67" s="251"/>
      <c r="L67" s="252"/>
      <c r="M67" s="252"/>
    </row>
    <row r="68" spans="1:13" ht="15" customHeight="1">
      <c r="A68" s="339" t="s">
        <v>136</v>
      </c>
      <c r="B68" s="478" t="s">
        <v>1593</v>
      </c>
      <c r="C68" s="446">
        <v>1241.2</v>
      </c>
      <c r="D68" s="339" t="s">
        <v>1803</v>
      </c>
      <c r="E68" s="250"/>
      <c r="F68" s="275"/>
      <c r="G68" s="240"/>
      <c r="H68" s="241"/>
      <c r="I68" s="240"/>
      <c r="J68" s="243"/>
      <c r="K68" s="251"/>
      <c r="L68" s="252"/>
      <c r="M68" s="252"/>
    </row>
    <row r="69" spans="1:13" ht="15" customHeight="1">
      <c r="A69" s="339" t="s">
        <v>370</v>
      </c>
      <c r="B69" s="478" t="s">
        <v>1595</v>
      </c>
      <c r="C69" s="446">
        <v>1241.2</v>
      </c>
      <c r="D69" s="339" t="s">
        <v>1803</v>
      </c>
      <c r="E69" s="250"/>
      <c r="F69" s="275"/>
      <c r="G69" s="240"/>
      <c r="H69" s="241"/>
      <c r="I69" s="240"/>
      <c r="J69" s="243"/>
      <c r="K69" s="251"/>
      <c r="L69" s="252"/>
      <c r="M69" s="252"/>
    </row>
    <row r="70" spans="1:13" ht="15" customHeight="1">
      <c r="A70" s="339" t="s">
        <v>136</v>
      </c>
      <c r="B70" s="478" t="s">
        <v>1596</v>
      </c>
      <c r="C70" s="446">
        <v>1241.2</v>
      </c>
      <c r="D70" s="339" t="s">
        <v>1803</v>
      </c>
      <c r="E70" s="250"/>
      <c r="F70" s="275"/>
      <c r="G70" s="240"/>
      <c r="H70" s="241"/>
      <c r="I70" s="240"/>
      <c r="J70" s="243"/>
      <c r="K70" s="251"/>
      <c r="L70" s="252"/>
      <c r="M70" s="252"/>
    </row>
    <row r="71" spans="1:13" ht="15" customHeight="1">
      <c r="A71" s="339" t="s">
        <v>136</v>
      </c>
      <c r="B71" s="478" t="s">
        <v>1598</v>
      </c>
      <c r="C71" s="446">
        <v>1241.2</v>
      </c>
      <c r="D71" s="339" t="s">
        <v>1803</v>
      </c>
      <c r="E71" s="250"/>
      <c r="F71" s="275"/>
      <c r="G71" s="240"/>
      <c r="H71" s="241"/>
      <c r="I71" s="240"/>
      <c r="J71" s="243"/>
      <c r="K71" s="251"/>
      <c r="L71" s="252"/>
      <c r="M71" s="252"/>
    </row>
    <row r="72" spans="1:13" ht="15" customHeight="1">
      <c r="A72" s="339" t="s">
        <v>370</v>
      </c>
      <c r="B72" s="478" t="s">
        <v>1600</v>
      </c>
      <c r="C72" s="446">
        <v>1241.2</v>
      </c>
      <c r="D72" s="339" t="s">
        <v>1803</v>
      </c>
      <c r="E72" s="250"/>
      <c r="F72" s="275"/>
      <c r="G72" s="240"/>
      <c r="H72" s="241"/>
      <c r="I72" s="240"/>
      <c r="J72" s="243"/>
      <c r="K72" s="251"/>
      <c r="L72" s="252"/>
      <c r="M72" s="252"/>
    </row>
    <row r="73" spans="1:13" ht="15" customHeight="1" thickBot="1">
      <c r="A73" s="362" t="s">
        <v>136</v>
      </c>
      <c r="B73" s="509" t="s">
        <v>1605</v>
      </c>
      <c r="C73" s="461">
        <v>1241.2</v>
      </c>
      <c r="D73" s="362" t="s">
        <v>1803</v>
      </c>
      <c r="E73" s="256"/>
      <c r="F73" s="257">
        <f>SUM(C53:C73)</f>
        <v>26065.200000000008</v>
      </c>
      <c r="G73" s="258"/>
      <c r="H73" s="259"/>
      <c r="I73" s="258">
        <v>803001</v>
      </c>
      <c r="J73" s="260">
        <f>F73/1.16</f>
        <v>22470.000000000007</v>
      </c>
      <c r="K73" s="261">
        <f>J73*0.16</f>
        <v>3595.2000000000012</v>
      </c>
      <c r="L73" s="252"/>
      <c r="M73" s="252"/>
    </row>
    <row r="74" spans="1:13" ht="15" customHeight="1">
      <c r="A74" s="339" t="s">
        <v>134</v>
      </c>
      <c r="B74" s="341" t="s">
        <v>1119</v>
      </c>
      <c r="C74" s="353">
        <v>5849.88</v>
      </c>
      <c r="D74" s="339" t="s">
        <v>1804</v>
      </c>
      <c r="E74" s="250">
        <f>SUM(C74:D74)</f>
        <v>5849.88</v>
      </c>
      <c r="F74" s="275"/>
      <c r="G74" s="240"/>
      <c r="H74" s="241"/>
      <c r="I74" s="417">
        <v>600644</v>
      </c>
      <c r="J74" s="271">
        <f>E74/1.16</f>
        <v>5043</v>
      </c>
      <c r="K74" s="272">
        <f>J74*0.16</f>
        <v>806.88</v>
      </c>
      <c r="L74" s="252"/>
      <c r="M74" s="252"/>
    </row>
    <row r="75" spans="1:13" ht="15" customHeight="1">
      <c r="A75" s="339" t="s">
        <v>141</v>
      </c>
      <c r="B75" s="341" t="s">
        <v>98</v>
      </c>
      <c r="C75" s="353">
        <v>6286.04</v>
      </c>
      <c r="D75" s="339" t="s">
        <v>1804</v>
      </c>
      <c r="E75" s="250"/>
      <c r="F75" s="275"/>
      <c r="G75" s="240"/>
      <c r="H75" s="241"/>
      <c r="I75" s="240"/>
      <c r="J75" s="243"/>
      <c r="K75" s="251"/>
      <c r="L75" s="252"/>
      <c r="M75" s="252"/>
    </row>
    <row r="76" spans="1:13" ht="15" customHeight="1">
      <c r="A76" s="339" t="s">
        <v>141</v>
      </c>
      <c r="B76" s="341" t="s">
        <v>107</v>
      </c>
      <c r="C76" s="353">
        <v>6286.04</v>
      </c>
      <c r="D76" s="339" t="s">
        <v>1804</v>
      </c>
      <c r="E76" s="250">
        <f>SUM(C75:C76)</f>
        <v>12572.08</v>
      </c>
      <c r="F76" s="275"/>
      <c r="G76" s="240"/>
      <c r="H76" s="241"/>
      <c r="I76" s="240">
        <v>600684</v>
      </c>
      <c r="J76" s="243">
        <f t="shared" ref="J76:J80" si="2">E76/1.16</f>
        <v>10838</v>
      </c>
      <c r="K76" s="251">
        <f t="shared" ref="K76:K80" si="3">J76*0.16</f>
        <v>1734.08</v>
      </c>
      <c r="L76" s="252"/>
      <c r="M76" s="252"/>
    </row>
    <row r="77" spans="1:13" ht="15" customHeight="1">
      <c r="A77" s="339" t="s">
        <v>136</v>
      </c>
      <c r="B77" s="341" t="s">
        <v>932</v>
      </c>
      <c r="C77" s="353">
        <v>9000.44</v>
      </c>
      <c r="D77" s="339" t="s">
        <v>1804</v>
      </c>
      <c r="E77" s="250"/>
      <c r="F77" s="275"/>
      <c r="G77" s="240"/>
      <c r="H77" s="241"/>
      <c r="I77" s="240"/>
      <c r="J77" s="243"/>
      <c r="K77" s="251"/>
      <c r="L77" s="252"/>
      <c r="M77" s="252"/>
    </row>
    <row r="78" spans="1:13" ht="15" customHeight="1">
      <c r="A78" s="339" t="s">
        <v>136</v>
      </c>
      <c r="B78" s="341" t="s">
        <v>68</v>
      </c>
      <c r="C78" s="353">
        <v>9000.44</v>
      </c>
      <c r="D78" s="339" t="s">
        <v>1804</v>
      </c>
      <c r="E78" s="250"/>
      <c r="F78" s="275"/>
      <c r="G78" s="240"/>
      <c r="H78" s="241"/>
      <c r="I78" s="240"/>
      <c r="J78" s="243"/>
      <c r="K78" s="251"/>
      <c r="L78" s="252"/>
      <c r="M78" s="252"/>
    </row>
    <row r="79" spans="1:13" ht="15" customHeight="1">
      <c r="A79" s="339" t="s">
        <v>136</v>
      </c>
      <c r="B79" s="341" t="s">
        <v>1423</v>
      </c>
      <c r="C79" s="353">
        <v>9000.44</v>
      </c>
      <c r="D79" s="339" t="s">
        <v>1804</v>
      </c>
      <c r="E79" s="250">
        <f>SUM(C77:C79)</f>
        <v>27001.32</v>
      </c>
      <c r="F79" s="275"/>
      <c r="G79" s="240"/>
      <c r="H79" s="241"/>
      <c r="I79" s="240">
        <v>600640</v>
      </c>
      <c r="J79" s="243">
        <f t="shared" si="2"/>
        <v>23277</v>
      </c>
      <c r="K79" s="251">
        <f t="shared" si="3"/>
        <v>3724.32</v>
      </c>
      <c r="L79" s="252"/>
      <c r="M79" s="252"/>
    </row>
    <row r="80" spans="1:13" ht="15" customHeight="1" thickBot="1">
      <c r="A80" s="362" t="s">
        <v>383</v>
      </c>
      <c r="B80" s="415" t="s">
        <v>1222</v>
      </c>
      <c r="C80" s="363">
        <v>14046.44</v>
      </c>
      <c r="D80" s="362" t="s">
        <v>1804</v>
      </c>
      <c r="E80" s="256">
        <f>SUM(C80)</f>
        <v>14046.44</v>
      </c>
      <c r="F80" s="257">
        <f>SUM(E74:E80)</f>
        <v>59469.72</v>
      </c>
      <c r="G80" s="258"/>
      <c r="H80" s="259"/>
      <c r="I80" s="258">
        <v>600606</v>
      </c>
      <c r="J80" s="260">
        <f t="shared" si="2"/>
        <v>12109.000000000002</v>
      </c>
      <c r="K80" s="261">
        <f t="shared" si="3"/>
        <v>1937.4400000000003</v>
      </c>
      <c r="L80" s="252"/>
      <c r="M80" s="252"/>
    </row>
    <row r="81" spans="1:13" ht="15" customHeight="1">
      <c r="A81" s="339" t="s">
        <v>141</v>
      </c>
      <c r="B81" s="478" t="s">
        <v>1609</v>
      </c>
      <c r="C81" s="446">
        <v>1241.2</v>
      </c>
      <c r="D81" s="339" t="s">
        <v>1806</v>
      </c>
      <c r="E81" s="250"/>
      <c r="F81" s="275"/>
      <c r="G81" s="240"/>
      <c r="H81" s="241"/>
      <c r="I81" s="240"/>
      <c r="J81" s="243"/>
      <c r="K81" s="251"/>
      <c r="L81" s="252"/>
      <c r="M81" s="252"/>
    </row>
    <row r="82" spans="1:13" ht="15" customHeight="1">
      <c r="A82" s="339" t="s">
        <v>141</v>
      </c>
      <c r="B82" s="478" t="s">
        <v>1611</v>
      </c>
      <c r="C82" s="446">
        <v>1241.2</v>
      </c>
      <c r="D82" s="339" t="s">
        <v>1806</v>
      </c>
      <c r="E82" s="250"/>
      <c r="F82" s="275"/>
      <c r="G82" s="240"/>
      <c r="H82" s="241"/>
      <c r="I82" s="240"/>
      <c r="J82" s="243"/>
      <c r="K82" s="251"/>
      <c r="L82" s="252"/>
      <c r="M82" s="252"/>
    </row>
    <row r="83" spans="1:13" ht="15" customHeight="1">
      <c r="A83" s="339" t="s">
        <v>141</v>
      </c>
      <c r="B83" s="478" t="s">
        <v>1612</v>
      </c>
      <c r="C83" s="446">
        <v>1241.2</v>
      </c>
      <c r="D83" s="339" t="s">
        <v>1806</v>
      </c>
      <c r="E83" s="250"/>
      <c r="F83" s="275"/>
      <c r="G83" s="240"/>
      <c r="H83" s="241"/>
      <c r="I83" s="240"/>
      <c r="J83" s="243"/>
      <c r="K83" s="251"/>
      <c r="L83" s="252"/>
      <c r="M83" s="252"/>
    </row>
    <row r="84" spans="1:13" ht="15" customHeight="1">
      <c r="A84" s="339" t="s">
        <v>141</v>
      </c>
      <c r="B84" s="478" t="s">
        <v>1613</v>
      </c>
      <c r="C84" s="446">
        <v>1241.2</v>
      </c>
      <c r="D84" s="339" t="s">
        <v>1806</v>
      </c>
      <c r="E84" s="250"/>
      <c r="F84" s="275"/>
      <c r="G84" s="240"/>
      <c r="H84" s="241"/>
      <c r="I84" s="240"/>
      <c r="J84" s="243"/>
      <c r="K84" s="251"/>
      <c r="L84" s="252"/>
      <c r="M84" s="252"/>
    </row>
    <row r="85" spans="1:13" ht="15" customHeight="1">
      <c r="A85" s="339" t="s">
        <v>141</v>
      </c>
      <c r="B85" s="478" t="s">
        <v>1616</v>
      </c>
      <c r="C85" s="446">
        <v>1241.2</v>
      </c>
      <c r="D85" s="339" t="s">
        <v>1806</v>
      </c>
      <c r="E85" s="250"/>
      <c r="F85" s="275"/>
      <c r="G85" s="240"/>
      <c r="H85" s="241"/>
      <c r="I85" s="240"/>
      <c r="J85" s="243"/>
      <c r="K85" s="251"/>
      <c r="L85" s="252"/>
      <c r="M85" s="252"/>
    </row>
    <row r="86" spans="1:13" ht="15" customHeight="1">
      <c r="A86" s="339" t="s">
        <v>141</v>
      </c>
      <c r="B86" s="478" t="s">
        <v>1617</v>
      </c>
      <c r="C86" s="446">
        <v>1241.2</v>
      </c>
      <c r="D86" s="339" t="s">
        <v>1806</v>
      </c>
      <c r="E86" s="250"/>
      <c r="F86" s="275"/>
      <c r="G86" s="240"/>
      <c r="H86" s="241"/>
      <c r="I86" s="240"/>
      <c r="J86" s="243"/>
      <c r="K86" s="251"/>
      <c r="L86" s="252"/>
      <c r="M86" s="252"/>
    </row>
    <row r="87" spans="1:13" ht="15" customHeight="1">
      <c r="A87" s="339" t="s">
        <v>141</v>
      </c>
      <c r="B87" s="478" t="s">
        <v>1622</v>
      </c>
      <c r="C87" s="446">
        <v>1241.2</v>
      </c>
      <c r="D87" s="339" t="s">
        <v>1806</v>
      </c>
      <c r="E87" s="250"/>
      <c r="F87" s="275"/>
      <c r="G87" s="240"/>
      <c r="H87" s="241"/>
      <c r="I87" s="240"/>
      <c r="J87" s="243"/>
      <c r="K87" s="251"/>
      <c r="L87" s="252"/>
      <c r="M87" s="252"/>
    </row>
    <row r="88" spans="1:13" ht="15" customHeight="1">
      <c r="A88" s="339" t="s">
        <v>141</v>
      </c>
      <c r="B88" s="478" t="s">
        <v>1624</v>
      </c>
      <c r="C88" s="446">
        <v>1241.2</v>
      </c>
      <c r="D88" s="339" t="s">
        <v>1806</v>
      </c>
      <c r="E88" s="250"/>
      <c r="F88" s="275"/>
      <c r="G88" s="240"/>
      <c r="H88" s="241"/>
      <c r="I88" s="240"/>
      <c r="J88" s="243"/>
      <c r="K88" s="251"/>
      <c r="L88" s="252"/>
      <c r="M88" s="252"/>
    </row>
    <row r="89" spans="1:13" ht="15" customHeight="1">
      <c r="A89" s="339" t="s">
        <v>141</v>
      </c>
      <c r="B89" s="478" t="s">
        <v>1625</v>
      </c>
      <c r="C89" s="446">
        <v>1241.2</v>
      </c>
      <c r="D89" s="339" t="s">
        <v>1806</v>
      </c>
      <c r="E89" s="250"/>
      <c r="F89" s="275"/>
      <c r="G89" s="240"/>
      <c r="H89" s="241"/>
      <c r="I89" s="240"/>
      <c r="J89" s="243"/>
      <c r="K89" s="251"/>
      <c r="L89" s="252"/>
      <c r="M89" s="252"/>
    </row>
    <row r="90" spans="1:13" ht="15" customHeight="1">
      <c r="A90" s="339" t="s">
        <v>141</v>
      </c>
      <c r="B90" s="478" t="s">
        <v>1626</v>
      </c>
      <c r="C90" s="446">
        <v>1241.2</v>
      </c>
      <c r="D90" s="339" t="s">
        <v>1806</v>
      </c>
      <c r="E90" s="250"/>
      <c r="F90" s="275"/>
      <c r="G90" s="240"/>
      <c r="H90" s="241"/>
      <c r="I90" s="240"/>
      <c r="J90" s="243"/>
      <c r="K90" s="251"/>
      <c r="L90" s="252"/>
      <c r="M90" s="252"/>
    </row>
    <row r="91" spans="1:13" ht="15" customHeight="1">
      <c r="A91" s="339" t="s">
        <v>141</v>
      </c>
      <c r="B91" s="478" t="s">
        <v>1627</v>
      </c>
      <c r="C91" s="446">
        <v>1241.2</v>
      </c>
      <c r="D91" s="339" t="s">
        <v>1806</v>
      </c>
      <c r="E91" s="250"/>
      <c r="F91" s="275"/>
      <c r="G91" s="240"/>
      <c r="H91" s="241"/>
      <c r="I91" s="240"/>
      <c r="J91" s="243"/>
      <c r="K91" s="251"/>
      <c r="L91" s="252"/>
      <c r="M91" s="252"/>
    </row>
    <row r="92" spans="1:13" ht="15" customHeight="1">
      <c r="A92" s="339" t="s">
        <v>141</v>
      </c>
      <c r="B92" s="478" t="s">
        <v>1629</v>
      </c>
      <c r="C92" s="446">
        <v>1241.2</v>
      </c>
      <c r="D92" s="339" t="s">
        <v>1806</v>
      </c>
      <c r="E92" s="250"/>
      <c r="F92" s="275"/>
      <c r="G92" s="240"/>
      <c r="H92" s="241"/>
      <c r="I92" s="240"/>
      <c r="J92" s="243"/>
      <c r="K92" s="251"/>
      <c r="L92" s="252"/>
      <c r="M92" s="252"/>
    </row>
    <row r="93" spans="1:13" ht="15" customHeight="1">
      <c r="A93" s="339" t="s">
        <v>141</v>
      </c>
      <c r="B93" s="478" t="s">
        <v>1630</v>
      </c>
      <c r="C93" s="446">
        <v>1241.2</v>
      </c>
      <c r="D93" s="339" t="s">
        <v>1806</v>
      </c>
      <c r="E93" s="250"/>
      <c r="F93" s="275"/>
      <c r="G93" s="240"/>
      <c r="H93" s="241"/>
      <c r="I93" s="240"/>
      <c r="J93" s="243"/>
      <c r="K93" s="251"/>
      <c r="L93" s="252"/>
      <c r="M93" s="252"/>
    </row>
    <row r="94" spans="1:13" ht="15" customHeight="1">
      <c r="A94" s="339" t="s">
        <v>141</v>
      </c>
      <c r="B94" s="478" t="s">
        <v>1631</v>
      </c>
      <c r="C94" s="446">
        <v>1241.2</v>
      </c>
      <c r="D94" s="339" t="s">
        <v>1806</v>
      </c>
      <c r="E94" s="250"/>
      <c r="F94" s="275"/>
      <c r="G94" s="240"/>
      <c r="H94" s="241"/>
      <c r="I94" s="240"/>
      <c r="J94" s="243"/>
      <c r="K94" s="251"/>
      <c r="L94" s="252"/>
      <c r="M94" s="252"/>
    </row>
    <row r="95" spans="1:13" ht="15" customHeight="1">
      <c r="A95" s="339" t="s">
        <v>141</v>
      </c>
      <c r="B95" s="478" t="s">
        <v>1632</v>
      </c>
      <c r="C95" s="446">
        <v>1241.2</v>
      </c>
      <c r="D95" s="339" t="s">
        <v>1806</v>
      </c>
      <c r="E95" s="250"/>
      <c r="F95" s="275"/>
      <c r="G95" s="240"/>
      <c r="H95" s="241"/>
      <c r="I95" s="240"/>
      <c r="J95" s="243"/>
      <c r="K95" s="251"/>
      <c r="L95" s="252"/>
      <c r="M95" s="252"/>
    </row>
    <row r="96" spans="1:13" ht="15" customHeight="1">
      <c r="A96" s="339" t="s">
        <v>141</v>
      </c>
      <c r="B96" s="478" t="s">
        <v>1635</v>
      </c>
      <c r="C96" s="446">
        <v>1241.2</v>
      </c>
      <c r="D96" s="339" t="s">
        <v>1806</v>
      </c>
      <c r="E96" s="250"/>
      <c r="F96" s="275"/>
      <c r="G96" s="240"/>
      <c r="H96" s="241"/>
      <c r="I96" s="240"/>
      <c r="J96" s="243"/>
      <c r="K96" s="251"/>
      <c r="L96" s="252"/>
      <c r="M96" s="252"/>
    </row>
    <row r="97" spans="1:13" ht="15" customHeight="1">
      <c r="A97" s="339" t="s">
        <v>141</v>
      </c>
      <c r="B97" s="478" t="s">
        <v>1636</v>
      </c>
      <c r="C97" s="446">
        <v>1241.2</v>
      </c>
      <c r="D97" s="339" t="s">
        <v>1806</v>
      </c>
      <c r="E97" s="250"/>
      <c r="F97" s="275"/>
      <c r="G97" s="240"/>
      <c r="H97" s="241"/>
      <c r="I97" s="240"/>
      <c r="J97" s="243"/>
      <c r="K97" s="251"/>
      <c r="L97" s="252"/>
      <c r="M97" s="252"/>
    </row>
    <row r="98" spans="1:13" ht="15" customHeight="1">
      <c r="A98" s="339" t="s">
        <v>141</v>
      </c>
      <c r="B98" s="478" t="s">
        <v>1637</v>
      </c>
      <c r="C98" s="446">
        <v>1241.2</v>
      </c>
      <c r="D98" s="339" t="s">
        <v>1806</v>
      </c>
      <c r="E98" s="250"/>
      <c r="F98" s="275"/>
      <c r="G98" s="240"/>
      <c r="H98" s="241"/>
      <c r="I98" s="240"/>
      <c r="J98" s="243"/>
      <c r="K98" s="251"/>
      <c r="L98" s="252"/>
      <c r="M98" s="252"/>
    </row>
    <row r="99" spans="1:13" ht="15" customHeight="1">
      <c r="A99" s="339" t="s">
        <v>141</v>
      </c>
      <c r="B99" s="508" t="s">
        <v>1638</v>
      </c>
      <c r="C99" s="468">
        <v>1241.2</v>
      </c>
      <c r="D99" s="339" t="s">
        <v>1806</v>
      </c>
      <c r="E99" s="250"/>
      <c r="F99" s="275"/>
      <c r="G99" s="240"/>
      <c r="H99" s="241"/>
      <c r="I99" s="240"/>
      <c r="J99" s="243"/>
      <c r="K99" s="251"/>
      <c r="L99" s="252"/>
      <c r="M99" s="252"/>
    </row>
    <row r="100" spans="1:13" ht="15" customHeight="1" thickBot="1">
      <c r="A100" s="362" t="s">
        <v>141</v>
      </c>
      <c r="B100" s="509" t="s">
        <v>1641</v>
      </c>
      <c r="C100" s="461">
        <v>1241.2</v>
      </c>
      <c r="D100" s="362" t="s">
        <v>1806</v>
      </c>
      <c r="E100" s="256"/>
      <c r="F100" s="257">
        <f>SUM(C81:C100)</f>
        <v>24824.000000000007</v>
      </c>
      <c r="G100" s="258"/>
      <c r="H100" s="259"/>
      <c r="I100" s="258">
        <v>803001</v>
      </c>
      <c r="J100" s="260">
        <f>F100/1.16</f>
        <v>21400.000000000007</v>
      </c>
      <c r="K100" s="261">
        <f>J100*0.16</f>
        <v>3424.0000000000014</v>
      </c>
      <c r="L100" s="252"/>
      <c r="M100" s="252"/>
    </row>
    <row r="101" spans="1:13" ht="15" customHeight="1">
      <c r="A101" s="339" t="s">
        <v>136</v>
      </c>
      <c r="B101" s="478" t="s">
        <v>1607</v>
      </c>
      <c r="C101" s="446">
        <v>1241.2</v>
      </c>
      <c r="D101" s="339" t="s">
        <v>1807</v>
      </c>
      <c r="E101" s="250"/>
      <c r="F101" s="275"/>
      <c r="G101" s="240"/>
      <c r="H101" s="241"/>
      <c r="I101" s="240"/>
      <c r="J101" s="243"/>
      <c r="K101" s="251"/>
      <c r="L101" s="252"/>
      <c r="M101" s="252"/>
    </row>
    <row r="102" spans="1:13" ht="15" customHeight="1">
      <c r="A102" s="339" t="s">
        <v>141</v>
      </c>
      <c r="B102" s="478" t="s">
        <v>1608</v>
      </c>
      <c r="C102" s="446">
        <v>1241.2</v>
      </c>
      <c r="D102" s="339" t="s">
        <v>1807</v>
      </c>
      <c r="E102" s="250"/>
      <c r="F102" s="275"/>
      <c r="G102" s="240"/>
      <c r="H102" s="241"/>
      <c r="I102" s="240"/>
      <c r="J102" s="243"/>
      <c r="K102" s="251"/>
      <c r="L102" s="252"/>
      <c r="M102" s="252"/>
    </row>
    <row r="103" spans="1:13" ht="15" customHeight="1">
      <c r="A103" s="339" t="s">
        <v>141</v>
      </c>
      <c r="B103" s="478" t="s">
        <v>1610</v>
      </c>
      <c r="C103" s="446">
        <v>1241.2</v>
      </c>
      <c r="D103" s="339" t="s">
        <v>1807</v>
      </c>
      <c r="E103" s="250"/>
      <c r="F103" s="275"/>
      <c r="G103" s="240"/>
      <c r="H103" s="241"/>
      <c r="I103" s="240"/>
      <c r="J103" s="243"/>
      <c r="K103" s="251"/>
      <c r="L103" s="252"/>
      <c r="M103" s="252"/>
    </row>
    <row r="104" spans="1:13" ht="15" customHeight="1">
      <c r="A104" s="339" t="s">
        <v>141</v>
      </c>
      <c r="B104" s="478" t="s">
        <v>1615</v>
      </c>
      <c r="C104" s="446">
        <v>1241.2</v>
      </c>
      <c r="D104" s="339" t="s">
        <v>1807</v>
      </c>
      <c r="E104" s="250"/>
      <c r="F104" s="275"/>
      <c r="G104" s="240"/>
      <c r="H104" s="241"/>
      <c r="I104" s="240"/>
      <c r="J104" s="243"/>
      <c r="K104" s="251"/>
      <c r="L104" s="252"/>
      <c r="M104" s="252"/>
    </row>
    <row r="105" spans="1:13" ht="15" customHeight="1">
      <c r="A105" s="339" t="s">
        <v>136</v>
      </c>
      <c r="B105" s="478" t="s">
        <v>1619</v>
      </c>
      <c r="C105" s="446">
        <v>1241.2</v>
      </c>
      <c r="D105" s="339" t="s">
        <v>1807</v>
      </c>
      <c r="E105" s="250"/>
      <c r="F105" s="275"/>
      <c r="G105" s="240"/>
      <c r="H105" s="241"/>
      <c r="I105" s="240"/>
      <c r="J105" s="243"/>
      <c r="K105" s="251"/>
      <c r="L105" s="252"/>
      <c r="M105" s="252"/>
    </row>
    <row r="106" spans="1:13" ht="15" customHeight="1">
      <c r="A106" s="339" t="s">
        <v>136</v>
      </c>
      <c r="B106" s="478" t="s">
        <v>1623</v>
      </c>
      <c r="C106" s="446">
        <v>1241.2</v>
      </c>
      <c r="D106" s="339" t="s">
        <v>1807</v>
      </c>
      <c r="E106" s="250"/>
      <c r="F106" s="275"/>
      <c r="G106" s="240"/>
      <c r="H106" s="241"/>
      <c r="I106" s="240"/>
      <c r="J106" s="243"/>
      <c r="K106" s="251"/>
      <c r="L106" s="252"/>
      <c r="M106" s="252"/>
    </row>
    <row r="107" spans="1:13" ht="15" customHeight="1">
      <c r="A107" s="339" t="s">
        <v>141</v>
      </c>
      <c r="B107" s="478" t="s">
        <v>1628</v>
      </c>
      <c r="C107" s="446">
        <v>1241.2</v>
      </c>
      <c r="D107" s="339" t="s">
        <v>1807</v>
      </c>
      <c r="E107" s="250"/>
      <c r="F107" s="275"/>
      <c r="G107" s="240"/>
      <c r="H107" s="241"/>
      <c r="I107" s="240"/>
      <c r="J107" s="243"/>
      <c r="K107" s="251"/>
      <c r="L107" s="252"/>
      <c r="M107" s="252"/>
    </row>
    <row r="108" spans="1:13" ht="15" customHeight="1">
      <c r="A108" s="339" t="s">
        <v>141</v>
      </c>
      <c r="B108" s="478" t="s">
        <v>1634</v>
      </c>
      <c r="C108" s="446">
        <v>1241.2</v>
      </c>
      <c r="D108" s="339" t="s">
        <v>1807</v>
      </c>
      <c r="E108" s="250"/>
      <c r="F108" s="275"/>
      <c r="G108" s="240"/>
      <c r="H108" s="241"/>
      <c r="I108" s="240"/>
      <c r="J108" s="243"/>
      <c r="K108" s="251"/>
      <c r="L108" s="252"/>
      <c r="M108" s="252"/>
    </row>
    <row r="109" spans="1:13" ht="15" customHeight="1">
      <c r="A109" s="339" t="s">
        <v>141</v>
      </c>
      <c r="B109" s="478" t="s">
        <v>1639</v>
      </c>
      <c r="C109" s="446">
        <v>1241.2</v>
      </c>
      <c r="D109" s="339" t="s">
        <v>1807</v>
      </c>
      <c r="E109" s="250"/>
      <c r="F109" s="275"/>
      <c r="G109" s="240"/>
      <c r="H109" s="241"/>
      <c r="I109" s="240"/>
      <c r="J109" s="243"/>
      <c r="K109" s="251"/>
      <c r="L109" s="252"/>
      <c r="M109" s="252"/>
    </row>
    <row r="110" spans="1:13" ht="15" customHeight="1">
      <c r="A110" s="339" t="s">
        <v>136</v>
      </c>
      <c r="B110" s="478" t="s">
        <v>1640</v>
      </c>
      <c r="C110" s="446">
        <v>1241.2</v>
      </c>
      <c r="D110" s="339" t="s">
        <v>1807</v>
      </c>
      <c r="E110" s="250">
        <f>SUM(C101:C110)</f>
        <v>12412.000000000002</v>
      </c>
      <c r="F110" s="275"/>
      <c r="G110" s="240"/>
      <c r="H110" s="241"/>
      <c r="I110" s="240">
        <v>803001</v>
      </c>
      <c r="J110" s="243">
        <f>E110/1.16</f>
        <v>10700.000000000002</v>
      </c>
      <c r="K110" s="251">
        <f>J110*0.16</f>
        <v>1712.0000000000002</v>
      </c>
      <c r="L110" s="252"/>
      <c r="M110" s="252"/>
    </row>
    <row r="111" spans="1:13" ht="15" customHeight="1">
      <c r="A111" s="339" t="s">
        <v>134</v>
      </c>
      <c r="B111" s="341" t="s">
        <v>1201</v>
      </c>
      <c r="C111" s="353">
        <v>5849.88</v>
      </c>
      <c r="D111" s="339" t="s">
        <v>1807</v>
      </c>
      <c r="E111" s="250">
        <f>SUM(C111:D111)</f>
        <v>5849.88</v>
      </c>
      <c r="F111" s="275"/>
      <c r="G111" s="240"/>
      <c r="H111" s="241"/>
      <c r="I111" s="240">
        <v>600644</v>
      </c>
      <c r="J111" s="243">
        <f t="shared" ref="J111:J170" si="4">E111/1.16</f>
        <v>5043</v>
      </c>
      <c r="K111" s="251">
        <f t="shared" ref="K111:K170" si="5">J111*0.16</f>
        <v>806.88</v>
      </c>
      <c r="L111" s="252"/>
      <c r="M111" s="252"/>
    </row>
    <row r="112" spans="1:13" ht="15" customHeight="1">
      <c r="A112" s="339" t="s">
        <v>141</v>
      </c>
      <c r="B112" s="341" t="s">
        <v>1266</v>
      </c>
      <c r="C112" s="353">
        <v>6286.04</v>
      </c>
      <c r="D112" s="339" t="s">
        <v>1807</v>
      </c>
      <c r="E112" s="250"/>
      <c r="F112" s="275"/>
      <c r="G112" s="240"/>
      <c r="H112" s="241"/>
      <c r="I112" s="240"/>
      <c r="J112" s="243"/>
      <c r="K112" s="251"/>
      <c r="L112" s="252"/>
      <c r="M112" s="252"/>
    </row>
    <row r="113" spans="1:13" ht="15" customHeight="1">
      <c r="A113" s="339" t="s">
        <v>141</v>
      </c>
      <c r="B113" s="341" t="s">
        <v>780</v>
      </c>
      <c r="C113" s="353">
        <v>8080.56</v>
      </c>
      <c r="D113" s="339" t="s">
        <v>1807</v>
      </c>
      <c r="E113" s="250">
        <f>SUM(C112:C113)</f>
        <v>14366.6</v>
      </c>
      <c r="F113" s="275"/>
      <c r="G113" s="240"/>
      <c r="H113" s="241"/>
      <c r="I113" s="240">
        <v>600684</v>
      </c>
      <c r="J113" s="243">
        <f t="shared" si="4"/>
        <v>12385.000000000002</v>
      </c>
      <c r="K113" s="251">
        <f t="shared" si="5"/>
        <v>1981.6000000000004</v>
      </c>
      <c r="L113" s="252"/>
      <c r="M113" s="252"/>
    </row>
    <row r="114" spans="1:13" ht="15" customHeight="1">
      <c r="A114" s="339" t="s">
        <v>457</v>
      </c>
      <c r="B114" s="341" t="s">
        <v>1618</v>
      </c>
      <c r="C114" s="353">
        <v>8780.0400000000009</v>
      </c>
      <c r="D114" s="339" t="s">
        <v>1807</v>
      </c>
      <c r="E114" s="250">
        <f>SUM(C114)</f>
        <v>8780.0400000000009</v>
      </c>
      <c r="F114" s="275"/>
      <c r="G114" s="240"/>
      <c r="H114" s="241"/>
      <c r="I114" s="240">
        <v>600691</v>
      </c>
      <c r="J114" s="243">
        <f t="shared" si="4"/>
        <v>7569.0000000000009</v>
      </c>
      <c r="K114" s="251">
        <f t="shared" si="5"/>
        <v>1211.0400000000002</v>
      </c>
      <c r="L114" s="252"/>
      <c r="M114" s="252"/>
    </row>
    <row r="115" spans="1:13" ht="15" customHeight="1">
      <c r="A115" s="339" t="s">
        <v>136</v>
      </c>
      <c r="B115" s="341" t="s">
        <v>1614</v>
      </c>
      <c r="C115" s="353">
        <v>9000.44</v>
      </c>
      <c r="D115" s="339" t="s">
        <v>1807</v>
      </c>
      <c r="E115" s="250"/>
      <c r="F115" s="275"/>
      <c r="G115" s="240"/>
      <c r="H115" s="241"/>
      <c r="I115" s="240"/>
      <c r="J115" s="243"/>
      <c r="K115" s="251"/>
      <c r="L115" s="252"/>
      <c r="M115" s="252"/>
    </row>
    <row r="116" spans="1:13" ht="15" customHeight="1">
      <c r="A116" s="339" t="s">
        <v>136</v>
      </c>
      <c r="B116" s="341" t="s">
        <v>1527</v>
      </c>
      <c r="C116" s="353">
        <v>9000.44</v>
      </c>
      <c r="D116" s="339" t="s">
        <v>1807</v>
      </c>
      <c r="E116" s="250"/>
      <c r="F116" s="275"/>
      <c r="G116" s="240"/>
      <c r="H116" s="241"/>
      <c r="I116" s="240"/>
      <c r="J116" s="243"/>
      <c r="K116" s="251"/>
      <c r="L116" s="252"/>
      <c r="M116" s="252"/>
    </row>
    <row r="117" spans="1:13" ht="15" customHeight="1">
      <c r="A117" s="339" t="s">
        <v>136</v>
      </c>
      <c r="B117" s="341" t="s">
        <v>424</v>
      </c>
      <c r="C117" s="353">
        <v>17024.16</v>
      </c>
      <c r="D117" s="339" t="s">
        <v>1807</v>
      </c>
      <c r="E117" s="250">
        <f>SUM(C115:C117)</f>
        <v>35025.040000000001</v>
      </c>
      <c r="F117" s="275"/>
      <c r="G117" s="240"/>
      <c r="H117" s="241"/>
      <c r="I117" s="240">
        <v>600640</v>
      </c>
      <c r="J117" s="243">
        <f t="shared" si="4"/>
        <v>30194.000000000004</v>
      </c>
      <c r="K117" s="251">
        <f t="shared" si="5"/>
        <v>4831.0400000000009</v>
      </c>
      <c r="L117" s="252"/>
      <c r="M117" s="252"/>
    </row>
    <row r="118" spans="1:13" ht="15" customHeight="1">
      <c r="A118" s="339" t="s">
        <v>383</v>
      </c>
      <c r="B118" s="341" t="s">
        <v>1633</v>
      </c>
      <c r="C118" s="353">
        <v>12640.52</v>
      </c>
      <c r="D118" s="339" t="s">
        <v>1807</v>
      </c>
      <c r="E118" s="250">
        <f>SUM(C118)</f>
        <v>12640.52</v>
      </c>
      <c r="F118" s="275"/>
      <c r="G118" s="240"/>
      <c r="H118" s="241"/>
      <c r="I118" s="240">
        <v>600606</v>
      </c>
      <c r="J118" s="243">
        <f t="shared" si="4"/>
        <v>10897.000000000002</v>
      </c>
      <c r="K118" s="251">
        <f t="shared" si="5"/>
        <v>1743.5200000000004</v>
      </c>
      <c r="L118" s="252"/>
      <c r="M118" s="252"/>
    </row>
    <row r="119" spans="1:13" ht="15" customHeight="1" thickBot="1">
      <c r="A119" s="362" t="s">
        <v>298</v>
      </c>
      <c r="B119" s="415" t="s">
        <v>1621</v>
      </c>
      <c r="C119" s="363">
        <v>20454.28</v>
      </c>
      <c r="D119" s="362" t="s">
        <v>1807</v>
      </c>
      <c r="E119" s="256">
        <f>SUM(C119:D119)</f>
        <v>20454.28</v>
      </c>
      <c r="F119" s="257">
        <f>SUM(E107:E119)</f>
        <v>109528.36</v>
      </c>
      <c r="G119" s="258"/>
      <c r="H119" s="259"/>
      <c r="I119" s="258">
        <v>600638</v>
      </c>
      <c r="J119" s="260">
        <f t="shared" si="4"/>
        <v>17633</v>
      </c>
      <c r="K119" s="261">
        <f t="shared" si="5"/>
        <v>2821.28</v>
      </c>
      <c r="L119" s="252"/>
      <c r="M119" s="252"/>
    </row>
    <row r="120" spans="1:13" ht="15" customHeight="1">
      <c r="A120" s="339" t="s">
        <v>136</v>
      </c>
      <c r="B120" s="478" t="s">
        <v>1642</v>
      </c>
      <c r="C120" s="446">
        <v>1241.2</v>
      </c>
      <c r="D120" s="339" t="s">
        <v>1809</v>
      </c>
      <c r="E120" s="250"/>
      <c r="F120" s="275"/>
      <c r="G120" s="240"/>
      <c r="H120" s="241"/>
      <c r="I120" s="240"/>
      <c r="J120" s="243"/>
      <c r="K120" s="251"/>
      <c r="L120" s="252"/>
      <c r="M120" s="252"/>
    </row>
    <row r="121" spans="1:13" ht="15" customHeight="1">
      <c r="A121" s="339" t="s">
        <v>134</v>
      </c>
      <c r="B121" s="478" t="s">
        <v>1644</v>
      </c>
      <c r="C121" s="446">
        <v>1241.2</v>
      </c>
      <c r="D121" s="339" t="s">
        <v>1809</v>
      </c>
      <c r="E121" s="250"/>
      <c r="F121" s="275"/>
      <c r="G121" s="240"/>
      <c r="H121" s="241"/>
      <c r="I121" s="240"/>
      <c r="J121" s="243"/>
      <c r="K121" s="251"/>
      <c r="L121" s="252"/>
      <c r="M121" s="252"/>
    </row>
    <row r="122" spans="1:13" ht="15" customHeight="1">
      <c r="A122" s="339" t="s">
        <v>134</v>
      </c>
      <c r="B122" s="478" t="s">
        <v>1645</v>
      </c>
      <c r="C122" s="446">
        <v>1241.2</v>
      </c>
      <c r="D122" s="339" t="s">
        <v>1809</v>
      </c>
      <c r="E122" s="250"/>
      <c r="F122" s="275"/>
      <c r="G122" s="240"/>
      <c r="H122" s="241"/>
      <c r="I122" s="240"/>
      <c r="J122" s="243"/>
      <c r="K122" s="251"/>
      <c r="L122" s="252"/>
      <c r="M122" s="252"/>
    </row>
    <row r="123" spans="1:13" ht="15" customHeight="1">
      <c r="A123" s="339" t="s">
        <v>134</v>
      </c>
      <c r="B123" s="478" t="s">
        <v>1646</v>
      </c>
      <c r="C123" s="446">
        <v>1241.2</v>
      </c>
      <c r="D123" s="339" t="s">
        <v>1809</v>
      </c>
      <c r="E123" s="250"/>
      <c r="F123" s="275"/>
      <c r="G123" s="240"/>
      <c r="H123" s="241"/>
      <c r="I123" s="240"/>
      <c r="J123" s="243"/>
      <c r="K123" s="251"/>
      <c r="L123" s="252"/>
      <c r="M123" s="252"/>
    </row>
    <row r="124" spans="1:13" ht="15" customHeight="1">
      <c r="A124" s="339" t="s">
        <v>136</v>
      </c>
      <c r="B124" s="478" t="s">
        <v>1647</v>
      </c>
      <c r="C124" s="446">
        <v>1241.2</v>
      </c>
      <c r="D124" s="339" t="s">
        <v>1809</v>
      </c>
      <c r="E124" s="250"/>
      <c r="F124" s="275"/>
      <c r="G124" s="240"/>
      <c r="H124" s="241"/>
      <c r="I124" s="240"/>
      <c r="J124" s="243"/>
      <c r="K124" s="251"/>
      <c r="L124" s="252"/>
      <c r="M124" s="252"/>
    </row>
    <row r="125" spans="1:13" ht="15" customHeight="1">
      <c r="A125" s="339" t="s">
        <v>136</v>
      </c>
      <c r="B125" s="478" t="s">
        <v>1648</v>
      </c>
      <c r="C125" s="446">
        <v>1241.2</v>
      </c>
      <c r="D125" s="339" t="s">
        <v>1809</v>
      </c>
      <c r="E125" s="250"/>
      <c r="F125" s="275"/>
      <c r="G125" s="240"/>
      <c r="H125" s="241"/>
      <c r="I125" s="240"/>
      <c r="J125" s="243"/>
      <c r="K125" s="251"/>
      <c r="L125" s="252"/>
      <c r="M125" s="252"/>
    </row>
    <row r="126" spans="1:13" ht="15" customHeight="1">
      <c r="A126" s="339" t="s">
        <v>134</v>
      </c>
      <c r="B126" s="478" t="s">
        <v>1649</v>
      </c>
      <c r="C126" s="446">
        <v>1241.2</v>
      </c>
      <c r="D126" s="339" t="s">
        <v>1809</v>
      </c>
      <c r="E126" s="250"/>
      <c r="F126" s="275"/>
      <c r="G126" s="240"/>
      <c r="H126" s="241"/>
      <c r="I126" s="240"/>
      <c r="J126" s="243"/>
      <c r="K126" s="251"/>
      <c r="L126" s="252"/>
      <c r="M126" s="252"/>
    </row>
    <row r="127" spans="1:13" ht="15" customHeight="1">
      <c r="A127" s="339" t="s">
        <v>134</v>
      </c>
      <c r="B127" s="478" t="s">
        <v>1650</v>
      </c>
      <c r="C127" s="446">
        <v>1241.2</v>
      </c>
      <c r="D127" s="339" t="s">
        <v>1809</v>
      </c>
      <c r="E127" s="250"/>
      <c r="F127" s="275"/>
      <c r="G127" s="240"/>
      <c r="H127" s="241"/>
      <c r="I127" s="240"/>
      <c r="J127" s="243"/>
      <c r="K127" s="251"/>
      <c r="L127" s="252"/>
      <c r="M127" s="252"/>
    </row>
    <row r="128" spans="1:13" ht="15" customHeight="1">
      <c r="A128" s="339" t="s">
        <v>136</v>
      </c>
      <c r="B128" s="478" t="s">
        <v>1652</v>
      </c>
      <c r="C128" s="446">
        <v>1241.2</v>
      </c>
      <c r="D128" s="339" t="s">
        <v>1809</v>
      </c>
      <c r="E128" s="250"/>
      <c r="F128" s="275"/>
      <c r="G128" s="240"/>
      <c r="H128" s="241"/>
      <c r="I128" s="240"/>
      <c r="J128" s="243"/>
      <c r="K128" s="251"/>
      <c r="L128" s="252"/>
      <c r="M128" s="252"/>
    </row>
    <row r="129" spans="1:13" ht="15" customHeight="1">
      <c r="A129" s="339" t="s">
        <v>134</v>
      </c>
      <c r="B129" s="478" t="s">
        <v>1655</v>
      </c>
      <c r="C129" s="446">
        <v>1241.2</v>
      </c>
      <c r="D129" s="339" t="s">
        <v>1809</v>
      </c>
      <c r="E129" s="250"/>
      <c r="F129" s="275"/>
      <c r="G129" s="240"/>
      <c r="H129" s="241"/>
      <c r="I129" s="240"/>
      <c r="J129" s="243"/>
      <c r="K129" s="251"/>
      <c r="L129" s="252"/>
      <c r="M129" s="252"/>
    </row>
    <row r="130" spans="1:13" ht="15" customHeight="1">
      <c r="A130" s="339" t="s">
        <v>134</v>
      </c>
      <c r="B130" s="478" t="s">
        <v>1656</v>
      </c>
      <c r="C130" s="446">
        <v>1241.2</v>
      </c>
      <c r="D130" s="339" t="s">
        <v>1809</v>
      </c>
      <c r="E130" s="250"/>
      <c r="F130" s="275"/>
      <c r="G130" s="240"/>
      <c r="H130" s="241"/>
      <c r="I130" s="240"/>
      <c r="J130" s="243"/>
      <c r="K130" s="251"/>
      <c r="L130" s="252"/>
      <c r="M130" s="252"/>
    </row>
    <row r="131" spans="1:13" ht="15" customHeight="1">
      <c r="A131" s="339" t="s">
        <v>134</v>
      </c>
      <c r="B131" s="478" t="s">
        <v>1658</v>
      </c>
      <c r="C131" s="446">
        <v>1241.2</v>
      </c>
      <c r="D131" s="339" t="s">
        <v>1809</v>
      </c>
      <c r="E131" s="250">
        <f>SUM(C120:C131)</f>
        <v>14894.400000000003</v>
      </c>
      <c r="F131" s="275"/>
      <c r="G131" s="240"/>
      <c r="H131" s="241"/>
      <c r="I131" s="240">
        <v>803001</v>
      </c>
      <c r="J131" s="243">
        <f t="shared" si="4"/>
        <v>12840.000000000004</v>
      </c>
      <c r="K131" s="251">
        <f t="shared" si="5"/>
        <v>2054.4000000000005</v>
      </c>
      <c r="L131" s="252"/>
      <c r="M131" s="252"/>
    </row>
    <row r="132" spans="1:13" ht="15" customHeight="1">
      <c r="A132" s="339" t="s">
        <v>383</v>
      </c>
      <c r="B132" s="341" t="s">
        <v>1643</v>
      </c>
      <c r="C132" s="353">
        <v>1435.28</v>
      </c>
      <c r="D132" s="339" t="s">
        <v>1809</v>
      </c>
      <c r="E132" s="250"/>
      <c r="F132" s="275"/>
      <c r="G132" s="240"/>
      <c r="H132" s="241"/>
      <c r="I132" s="240"/>
      <c r="J132" s="243"/>
      <c r="K132" s="251"/>
      <c r="L132" s="252"/>
      <c r="M132" s="252"/>
    </row>
    <row r="133" spans="1:13" ht="15" customHeight="1">
      <c r="A133" s="339" t="s">
        <v>383</v>
      </c>
      <c r="B133" s="494" t="s">
        <v>1643</v>
      </c>
      <c r="C133" s="353">
        <v>28705.68</v>
      </c>
      <c r="D133" s="339" t="s">
        <v>1809</v>
      </c>
      <c r="E133" s="250">
        <f>SUM(C132:C133)</f>
        <v>30140.959999999999</v>
      </c>
      <c r="F133" s="275"/>
      <c r="G133" s="240"/>
      <c r="H133" s="241"/>
      <c r="I133" s="240">
        <v>600606</v>
      </c>
      <c r="J133" s="243">
        <f t="shared" si="4"/>
        <v>25983.586206896554</v>
      </c>
      <c r="K133" s="251">
        <f t="shared" si="5"/>
        <v>4157.3737931034484</v>
      </c>
      <c r="L133" s="252"/>
      <c r="M133" s="252"/>
    </row>
    <row r="134" spans="1:13" ht="15" customHeight="1">
      <c r="A134" s="339" t="s">
        <v>141</v>
      </c>
      <c r="B134" s="341" t="s">
        <v>1390</v>
      </c>
      <c r="C134" s="353">
        <v>6286.04</v>
      </c>
      <c r="D134" s="339" t="s">
        <v>1809</v>
      </c>
      <c r="E134" s="250"/>
      <c r="F134" s="275"/>
      <c r="G134" s="240"/>
      <c r="H134" s="241"/>
      <c r="I134" s="240"/>
      <c r="J134" s="243"/>
      <c r="K134" s="251"/>
      <c r="L134" s="252"/>
      <c r="M134" s="252"/>
    </row>
    <row r="135" spans="1:13" ht="15" customHeight="1">
      <c r="A135" s="339" t="s">
        <v>141</v>
      </c>
      <c r="B135" s="341" t="s">
        <v>795</v>
      </c>
      <c r="C135" s="353">
        <v>6286.04</v>
      </c>
      <c r="D135" s="339" t="s">
        <v>1809</v>
      </c>
      <c r="E135" s="250">
        <f>SUM(C134:C135)</f>
        <v>12572.08</v>
      </c>
      <c r="F135" s="275"/>
      <c r="G135" s="240"/>
      <c r="H135" s="241"/>
      <c r="I135" s="240">
        <v>600684</v>
      </c>
      <c r="J135" s="243">
        <f t="shared" si="4"/>
        <v>10838</v>
      </c>
      <c r="K135" s="251">
        <f t="shared" si="5"/>
        <v>1734.08</v>
      </c>
      <c r="L135" s="252"/>
      <c r="M135" s="252"/>
    </row>
    <row r="136" spans="1:13" ht="15" customHeight="1">
      <c r="A136" s="339" t="s">
        <v>134</v>
      </c>
      <c r="B136" s="494" t="s">
        <v>1653</v>
      </c>
      <c r="C136" s="353">
        <v>13351.18</v>
      </c>
      <c r="D136" s="339" t="s">
        <v>1809</v>
      </c>
      <c r="E136" s="250">
        <f>SUM(C136)</f>
        <v>13351.18</v>
      </c>
      <c r="F136" s="275"/>
      <c r="G136" s="240"/>
      <c r="H136" s="241"/>
      <c r="I136" s="240">
        <v>600644</v>
      </c>
      <c r="J136" s="243">
        <f t="shared" si="4"/>
        <v>11509.637931034484</v>
      </c>
      <c r="K136" s="251">
        <f t="shared" si="5"/>
        <v>1841.5420689655175</v>
      </c>
      <c r="L136" s="252"/>
      <c r="M136" s="252"/>
    </row>
    <row r="137" spans="1:13" ht="15" customHeight="1">
      <c r="A137" s="339" t="s">
        <v>136</v>
      </c>
      <c r="B137" s="494" t="s">
        <v>80</v>
      </c>
      <c r="C137" s="353">
        <v>18455.939999999999</v>
      </c>
      <c r="D137" s="339" t="s">
        <v>1809</v>
      </c>
      <c r="E137" s="250">
        <f>SUM(C137:D137)</f>
        <v>18455.939999999999</v>
      </c>
      <c r="F137" s="275"/>
      <c r="G137" s="240"/>
      <c r="H137" s="241"/>
      <c r="I137" s="240">
        <v>600640</v>
      </c>
      <c r="J137" s="243">
        <f t="shared" si="4"/>
        <v>15910.293103448275</v>
      </c>
      <c r="K137" s="251">
        <f t="shared" si="5"/>
        <v>2545.6468965517242</v>
      </c>
      <c r="L137" s="252"/>
      <c r="M137" s="252"/>
    </row>
    <row r="138" spans="1:13" ht="15" customHeight="1">
      <c r="A138" s="339" t="s">
        <v>1136</v>
      </c>
      <c r="B138" s="341" t="s">
        <v>1076</v>
      </c>
      <c r="C138" s="353">
        <v>30085.759999999998</v>
      </c>
      <c r="D138" s="339" t="s">
        <v>1809</v>
      </c>
      <c r="E138" s="250">
        <f>SUM(C138)</f>
        <v>30085.759999999998</v>
      </c>
      <c r="F138" s="275"/>
      <c r="G138" s="240"/>
      <c r="H138" s="241"/>
      <c r="I138" s="240">
        <v>600620</v>
      </c>
      <c r="J138" s="243">
        <f t="shared" si="4"/>
        <v>25936</v>
      </c>
      <c r="K138" s="251">
        <f t="shared" si="5"/>
        <v>4149.76</v>
      </c>
      <c r="L138" s="252"/>
      <c r="M138" s="252"/>
    </row>
    <row r="139" spans="1:13" ht="15" customHeight="1" thickBot="1">
      <c r="A139" s="362" t="s">
        <v>243</v>
      </c>
      <c r="B139" s="415" t="s">
        <v>1206</v>
      </c>
      <c r="C139" s="363">
        <v>40660.32</v>
      </c>
      <c r="D139" s="362" t="s">
        <v>1809</v>
      </c>
      <c r="E139" s="256">
        <f>SUM(C139)</f>
        <v>40660.32</v>
      </c>
      <c r="F139" s="257">
        <f>SUM(E127:E139)</f>
        <v>160160.63999999998</v>
      </c>
      <c r="G139" s="258"/>
      <c r="H139" s="259"/>
      <c r="I139" s="258">
        <v>60633</v>
      </c>
      <c r="J139" s="260">
        <f t="shared" si="4"/>
        <v>35052</v>
      </c>
      <c r="K139" s="261">
        <f t="shared" si="5"/>
        <v>5608.32</v>
      </c>
      <c r="L139" s="252"/>
      <c r="M139" s="252"/>
    </row>
    <row r="140" spans="1:13" ht="15" customHeight="1">
      <c r="A140" s="339" t="s">
        <v>134</v>
      </c>
      <c r="B140" s="341" t="s">
        <v>1571</v>
      </c>
      <c r="C140" s="353">
        <v>5849.88</v>
      </c>
      <c r="D140" s="339" t="s">
        <v>1810</v>
      </c>
      <c r="E140" s="250"/>
      <c r="F140" s="275"/>
      <c r="G140" s="240"/>
      <c r="H140" s="241"/>
      <c r="I140" s="417"/>
      <c r="J140" s="271"/>
      <c r="K140" s="272"/>
      <c r="L140" s="252"/>
      <c r="M140" s="252"/>
    </row>
    <row r="141" spans="1:13" ht="15" customHeight="1">
      <c r="A141" s="339" t="s">
        <v>134</v>
      </c>
      <c r="B141" s="341" t="s">
        <v>1564</v>
      </c>
      <c r="C141" s="353">
        <v>11699.76</v>
      </c>
      <c r="D141" s="339" t="s">
        <v>1810</v>
      </c>
      <c r="E141" s="250">
        <f>SUM(C140:C141)</f>
        <v>17549.64</v>
      </c>
      <c r="F141" s="275"/>
      <c r="G141" s="240"/>
      <c r="H141" s="241"/>
      <c r="I141" s="240">
        <v>600644</v>
      </c>
      <c r="J141" s="243">
        <f t="shared" si="4"/>
        <v>15129</v>
      </c>
      <c r="K141" s="251">
        <f t="shared" si="5"/>
        <v>2420.64</v>
      </c>
      <c r="L141" s="252"/>
      <c r="M141" s="252"/>
    </row>
    <row r="142" spans="1:13" ht="15" customHeight="1">
      <c r="A142" s="339" t="s">
        <v>141</v>
      </c>
      <c r="B142" s="341" t="s">
        <v>784</v>
      </c>
      <c r="C142" s="353">
        <v>6286.04</v>
      </c>
      <c r="D142" s="339" t="s">
        <v>1810</v>
      </c>
      <c r="E142" s="250"/>
      <c r="F142" s="275"/>
      <c r="G142" s="240"/>
      <c r="H142" s="241"/>
      <c r="I142" s="240"/>
      <c r="J142" s="243"/>
      <c r="K142" s="251"/>
      <c r="L142" s="252"/>
      <c r="M142" s="252"/>
    </row>
    <row r="143" spans="1:13" ht="15" customHeight="1">
      <c r="A143" s="339" t="s">
        <v>141</v>
      </c>
      <c r="B143" s="341" t="s">
        <v>788</v>
      </c>
      <c r="C143" s="353">
        <v>8080.56</v>
      </c>
      <c r="D143" s="339" t="s">
        <v>1810</v>
      </c>
      <c r="E143" s="250">
        <f>SUM(C142:C143)</f>
        <v>14366.6</v>
      </c>
      <c r="F143" s="275"/>
      <c r="G143" s="240"/>
      <c r="H143" s="241"/>
      <c r="I143" s="240">
        <v>600684</v>
      </c>
      <c r="J143" s="243">
        <f t="shared" si="4"/>
        <v>12385.000000000002</v>
      </c>
      <c r="K143" s="251">
        <f t="shared" si="5"/>
        <v>1981.6000000000004</v>
      </c>
      <c r="L143" s="252"/>
      <c r="M143" s="252"/>
    </row>
    <row r="144" spans="1:13" ht="15" customHeight="1">
      <c r="A144" s="339" t="s">
        <v>457</v>
      </c>
      <c r="B144" s="341" t="s">
        <v>1657</v>
      </c>
      <c r="C144" s="353">
        <v>8780.0400000000009</v>
      </c>
      <c r="D144" s="339" t="s">
        <v>1810</v>
      </c>
      <c r="E144" s="250">
        <f>SUM(C144)</f>
        <v>8780.0400000000009</v>
      </c>
      <c r="F144" s="275"/>
      <c r="G144" s="240"/>
      <c r="H144" s="241"/>
      <c r="I144" s="240">
        <v>600691</v>
      </c>
      <c r="J144" s="243">
        <f t="shared" si="4"/>
        <v>7569.0000000000009</v>
      </c>
      <c r="K144" s="251">
        <f t="shared" si="5"/>
        <v>1211.0400000000002</v>
      </c>
      <c r="L144" s="252"/>
      <c r="M144" s="252"/>
    </row>
    <row r="145" spans="1:13" ht="15" customHeight="1">
      <c r="A145" s="339" t="s">
        <v>136</v>
      </c>
      <c r="B145" s="341" t="s">
        <v>801</v>
      </c>
      <c r="C145" s="353">
        <v>9000.44</v>
      </c>
      <c r="D145" s="339" t="s">
        <v>1810</v>
      </c>
      <c r="E145" s="250"/>
      <c r="F145" s="275"/>
      <c r="G145" s="240"/>
      <c r="H145" s="241"/>
      <c r="I145" s="240"/>
      <c r="J145" s="243"/>
      <c r="K145" s="251"/>
      <c r="L145" s="252"/>
      <c r="M145" s="252"/>
    </row>
    <row r="146" spans="1:13" ht="15" customHeight="1">
      <c r="A146" s="339" t="s">
        <v>136</v>
      </c>
      <c r="B146" s="341" t="s">
        <v>935</v>
      </c>
      <c r="C146" s="353">
        <v>9000.44</v>
      </c>
      <c r="D146" s="339" t="s">
        <v>1810</v>
      </c>
      <c r="E146" s="250"/>
      <c r="F146" s="275"/>
      <c r="G146" s="240"/>
      <c r="H146" s="241"/>
      <c r="I146" s="240"/>
      <c r="J146" s="243"/>
      <c r="K146" s="251"/>
      <c r="L146" s="252"/>
      <c r="M146" s="252"/>
    </row>
    <row r="147" spans="1:13" ht="15" customHeight="1">
      <c r="A147" s="339" t="s">
        <v>136</v>
      </c>
      <c r="B147" s="341" t="s">
        <v>1389</v>
      </c>
      <c r="C147" s="353">
        <v>9000.44</v>
      </c>
      <c r="D147" s="339" t="s">
        <v>1810</v>
      </c>
      <c r="E147" s="250"/>
      <c r="F147" s="275"/>
      <c r="G147" s="240"/>
      <c r="H147" s="241"/>
      <c r="I147" s="240"/>
      <c r="J147" s="243"/>
      <c r="K147" s="251"/>
      <c r="L147" s="252"/>
      <c r="M147" s="252"/>
    </row>
    <row r="148" spans="1:13" ht="15" customHeight="1">
      <c r="A148" s="339" t="s">
        <v>136</v>
      </c>
      <c r="B148" s="341" t="s">
        <v>1245</v>
      </c>
      <c r="C148" s="353">
        <v>9000.44</v>
      </c>
      <c r="D148" s="339" t="s">
        <v>1810</v>
      </c>
      <c r="E148" s="250">
        <f>SUM(C145:C148)</f>
        <v>36001.760000000002</v>
      </c>
      <c r="F148" s="275"/>
      <c r="G148" s="240"/>
      <c r="H148" s="241"/>
      <c r="I148" s="240">
        <v>600640</v>
      </c>
      <c r="J148" s="243">
        <f t="shared" si="4"/>
        <v>31036.000000000004</v>
      </c>
      <c r="K148" s="251">
        <f t="shared" si="5"/>
        <v>4965.7600000000011</v>
      </c>
      <c r="L148" s="252"/>
      <c r="M148" s="252"/>
    </row>
    <row r="149" spans="1:13" ht="15" customHeight="1">
      <c r="A149" s="339" t="s">
        <v>457</v>
      </c>
      <c r="B149" s="341" t="s">
        <v>1651</v>
      </c>
      <c r="C149" s="353">
        <v>15984.8</v>
      </c>
      <c r="D149" s="339" t="s">
        <v>1810</v>
      </c>
      <c r="E149" s="250">
        <f>SUM(C149)</f>
        <v>15984.8</v>
      </c>
      <c r="F149" s="275"/>
      <c r="G149" s="240"/>
      <c r="H149" s="241"/>
      <c r="I149" s="240">
        <v>600691</v>
      </c>
      <c r="J149" s="243">
        <f t="shared" si="4"/>
        <v>13780</v>
      </c>
      <c r="K149" s="251">
        <f t="shared" si="5"/>
        <v>2204.8000000000002</v>
      </c>
      <c r="L149" s="252"/>
      <c r="M149" s="252"/>
    </row>
    <row r="150" spans="1:13" ht="15" customHeight="1">
      <c r="A150" s="339" t="s">
        <v>298</v>
      </c>
      <c r="B150" s="341" t="s">
        <v>1563</v>
      </c>
      <c r="C150" s="353">
        <v>20454.28</v>
      </c>
      <c r="D150" s="339" t="s">
        <v>1810</v>
      </c>
      <c r="E150" s="250"/>
      <c r="F150" s="275"/>
      <c r="G150" s="240"/>
      <c r="H150" s="241"/>
      <c r="I150" s="240"/>
      <c r="J150" s="243"/>
      <c r="K150" s="251"/>
      <c r="L150" s="252"/>
      <c r="M150" s="252"/>
    </row>
    <row r="151" spans="1:13" ht="15" customHeight="1" thickBot="1">
      <c r="A151" s="362" t="s">
        <v>298</v>
      </c>
      <c r="B151" s="415" t="s">
        <v>1250</v>
      </c>
      <c r="C151" s="363">
        <v>20454.28</v>
      </c>
      <c r="D151" s="362" t="s">
        <v>1810</v>
      </c>
      <c r="E151" s="256">
        <f>SUM(C150:C151)</f>
        <v>40908.559999999998</v>
      </c>
      <c r="F151" s="257">
        <f>SUM(E140:E151)</f>
        <v>133591.40000000002</v>
      </c>
      <c r="G151" s="258"/>
      <c r="H151" s="259"/>
      <c r="I151" s="258">
        <v>600638</v>
      </c>
      <c r="J151" s="260">
        <f t="shared" si="4"/>
        <v>35266</v>
      </c>
      <c r="K151" s="261">
        <f t="shared" si="5"/>
        <v>5642.56</v>
      </c>
      <c r="L151" s="252"/>
      <c r="M151" s="252"/>
    </row>
    <row r="152" spans="1:13" ht="15" customHeight="1">
      <c r="A152" s="339" t="s">
        <v>141</v>
      </c>
      <c r="B152" s="341" t="s">
        <v>107</v>
      </c>
      <c r="C152" s="353">
        <v>6286.04</v>
      </c>
      <c r="D152" s="339" t="s">
        <v>1812</v>
      </c>
      <c r="E152" s="250"/>
      <c r="F152" s="275"/>
      <c r="G152" s="240"/>
      <c r="H152" s="241"/>
      <c r="I152" s="240"/>
      <c r="J152" s="243"/>
      <c r="K152" s="251"/>
      <c r="L152" s="252"/>
      <c r="M152" s="252"/>
    </row>
    <row r="153" spans="1:13" ht="15" customHeight="1">
      <c r="A153" s="339" t="s">
        <v>141</v>
      </c>
      <c r="B153" s="341" t="s">
        <v>1627</v>
      </c>
      <c r="C153" s="353">
        <v>6286.04</v>
      </c>
      <c r="D153" s="339" t="s">
        <v>1812</v>
      </c>
      <c r="E153" s="250"/>
      <c r="F153" s="275"/>
      <c r="G153" s="240"/>
      <c r="H153" s="241"/>
      <c r="I153" s="240"/>
      <c r="J153" s="243"/>
      <c r="K153" s="251"/>
      <c r="L153" s="252"/>
      <c r="M153" s="252"/>
    </row>
    <row r="154" spans="1:13" ht="15" customHeight="1">
      <c r="A154" s="339" t="s">
        <v>141</v>
      </c>
      <c r="B154" s="341" t="s">
        <v>1641</v>
      </c>
      <c r="C154" s="353">
        <v>6286.04</v>
      </c>
      <c r="D154" s="339" t="s">
        <v>1812</v>
      </c>
      <c r="E154" s="250"/>
      <c r="F154" s="275"/>
      <c r="G154" s="240"/>
      <c r="H154" s="241"/>
      <c r="I154" s="240"/>
      <c r="J154" s="243"/>
      <c r="K154" s="251"/>
      <c r="L154" s="252"/>
      <c r="M154" s="252"/>
    </row>
    <row r="155" spans="1:13" ht="15" customHeight="1">
      <c r="A155" s="339" t="s">
        <v>141</v>
      </c>
      <c r="B155" s="341" t="s">
        <v>1612</v>
      </c>
      <c r="C155" s="353">
        <v>6286.04</v>
      </c>
      <c r="D155" s="339" t="s">
        <v>1812</v>
      </c>
      <c r="E155" s="250"/>
      <c r="F155" s="275"/>
      <c r="G155" s="240"/>
      <c r="H155" s="241"/>
      <c r="I155" s="240"/>
      <c r="J155" s="243"/>
      <c r="K155" s="251"/>
      <c r="L155" s="252"/>
      <c r="M155" s="252"/>
    </row>
    <row r="156" spans="1:13" ht="15" customHeight="1">
      <c r="A156" s="339" t="s">
        <v>141</v>
      </c>
      <c r="B156" s="341" t="s">
        <v>1635</v>
      </c>
      <c r="C156" s="353">
        <v>6286.04</v>
      </c>
      <c r="D156" s="339" t="s">
        <v>1812</v>
      </c>
      <c r="E156" s="250"/>
      <c r="F156" s="275"/>
      <c r="G156" s="240"/>
      <c r="H156" s="241"/>
      <c r="I156" s="240"/>
      <c r="J156" s="243"/>
      <c r="K156" s="251"/>
      <c r="L156" s="252"/>
      <c r="M156" s="252"/>
    </row>
    <row r="157" spans="1:13" ht="15" customHeight="1">
      <c r="A157" s="339" t="s">
        <v>141</v>
      </c>
      <c r="B157" s="341" t="s">
        <v>784</v>
      </c>
      <c r="C157" s="353">
        <v>6286.04</v>
      </c>
      <c r="D157" s="339" t="s">
        <v>1812</v>
      </c>
      <c r="E157" s="250">
        <f>SUM(C152:C157)</f>
        <v>37716.239999999998</v>
      </c>
      <c r="F157" s="275"/>
      <c r="G157" s="240"/>
      <c r="H157" s="241"/>
      <c r="I157" s="240">
        <v>600684</v>
      </c>
      <c r="J157" s="243">
        <f t="shared" si="4"/>
        <v>32514</v>
      </c>
      <c r="K157" s="251">
        <f t="shared" si="5"/>
        <v>5202.24</v>
      </c>
      <c r="L157" s="252"/>
      <c r="M157" s="252"/>
    </row>
    <row r="158" spans="1:13" ht="15" customHeight="1">
      <c r="A158" s="339" t="s">
        <v>457</v>
      </c>
      <c r="B158" s="341" t="s">
        <v>1660</v>
      </c>
      <c r="C158" s="353">
        <v>8780.0400000000009</v>
      </c>
      <c r="D158" s="339" t="s">
        <v>1812</v>
      </c>
      <c r="E158" s="250"/>
      <c r="F158" s="275"/>
      <c r="G158" s="240"/>
      <c r="H158" s="241"/>
      <c r="I158" s="240"/>
      <c r="J158" s="243"/>
      <c r="K158" s="251"/>
      <c r="L158" s="252"/>
      <c r="M158" s="252"/>
    </row>
    <row r="159" spans="1:13" ht="15" customHeight="1">
      <c r="A159" s="339" t="s">
        <v>457</v>
      </c>
      <c r="B159" s="341" t="s">
        <v>1565</v>
      </c>
      <c r="C159" s="353">
        <v>8780.0400000000009</v>
      </c>
      <c r="D159" s="339" t="s">
        <v>1812</v>
      </c>
      <c r="E159" s="269">
        <f>SUM(C158:C159)</f>
        <v>17560.080000000002</v>
      </c>
      <c r="F159" s="237"/>
      <c r="G159" s="240"/>
      <c r="H159" s="241"/>
      <c r="I159" s="240">
        <v>600691</v>
      </c>
      <c r="J159" s="243">
        <f t="shared" si="4"/>
        <v>15138.000000000002</v>
      </c>
      <c r="K159" s="251">
        <f t="shared" si="5"/>
        <v>2422.0800000000004</v>
      </c>
      <c r="L159" s="252"/>
      <c r="M159" s="252"/>
    </row>
    <row r="160" spans="1:13" ht="15" customHeight="1">
      <c r="A160" s="339" t="s">
        <v>136</v>
      </c>
      <c r="B160" s="341" t="s">
        <v>1389</v>
      </c>
      <c r="C160" s="353">
        <v>9000.44</v>
      </c>
      <c r="D160" s="339" t="s">
        <v>1812</v>
      </c>
      <c r="E160" s="269"/>
      <c r="F160" s="237"/>
      <c r="G160" s="240"/>
      <c r="H160" s="241"/>
      <c r="I160" s="240"/>
      <c r="J160" s="243"/>
      <c r="K160" s="251"/>
      <c r="L160" s="252"/>
      <c r="M160" s="252"/>
    </row>
    <row r="161" spans="1:13" ht="15" customHeight="1">
      <c r="A161" s="339" t="s">
        <v>136</v>
      </c>
      <c r="B161" s="341" t="s">
        <v>1244</v>
      </c>
      <c r="C161" s="353">
        <v>9000.44</v>
      </c>
      <c r="D161" s="339" t="s">
        <v>1812</v>
      </c>
      <c r="E161" s="269"/>
      <c r="F161" s="237"/>
      <c r="G161" s="240"/>
      <c r="H161" s="241"/>
      <c r="I161" s="240"/>
      <c r="J161" s="243"/>
      <c r="K161" s="251"/>
      <c r="L161" s="252"/>
      <c r="M161" s="252"/>
    </row>
    <row r="162" spans="1:13" ht="15" customHeight="1">
      <c r="A162" s="339" t="s">
        <v>136</v>
      </c>
      <c r="B162" s="341" t="s">
        <v>1232</v>
      </c>
      <c r="C162" s="353">
        <v>9000.44</v>
      </c>
      <c r="D162" s="339" t="s">
        <v>1812</v>
      </c>
      <c r="E162" s="269"/>
      <c r="F162" s="237"/>
      <c r="G162" s="240"/>
      <c r="H162" s="241"/>
      <c r="I162" s="240"/>
      <c r="J162" s="243"/>
      <c r="K162" s="251"/>
      <c r="L162" s="252"/>
      <c r="M162" s="252"/>
    </row>
    <row r="163" spans="1:13" ht="15" customHeight="1">
      <c r="A163" s="339" t="s">
        <v>136</v>
      </c>
      <c r="B163" s="341" t="s">
        <v>1237</v>
      </c>
      <c r="C163" s="353">
        <v>9000.44</v>
      </c>
      <c r="D163" s="339" t="s">
        <v>1812</v>
      </c>
      <c r="E163" s="269"/>
      <c r="F163" s="275"/>
      <c r="G163" s="240"/>
      <c r="H163" s="241"/>
      <c r="I163" s="240"/>
      <c r="J163" s="243"/>
      <c r="K163" s="251"/>
      <c r="L163" s="252"/>
      <c r="M163" s="252"/>
    </row>
    <row r="164" spans="1:13" ht="15" customHeight="1">
      <c r="A164" s="339" t="s">
        <v>136</v>
      </c>
      <c r="B164" s="341" t="s">
        <v>1082</v>
      </c>
      <c r="C164" s="353">
        <v>9000.44</v>
      </c>
      <c r="D164" s="339" t="s">
        <v>1812</v>
      </c>
      <c r="E164" s="250"/>
      <c r="F164" s="275"/>
      <c r="G164" s="240"/>
      <c r="H164" s="241"/>
      <c r="I164" s="240"/>
      <c r="J164" s="243"/>
      <c r="K164" s="251"/>
      <c r="L164" s="252"/>
      <c r="M164" s="252"/>
    </row>
    <row r="165" spans="1:13" ht="15" customHeight="1">
      <c r="A165" s="339" t="s">
        <v>136</v>
      </c>
      <c r="B165" s="341" t="s">
        <v>1098</v>
      </c>
      <c r="C165" s="353">
        <v>9000.44</v>
      </c>
      <c r="D165" s="339" t="s">
        <v>1812</v>
      </c>
      <c r="E165" s="250"/>
      <c r="F165" s="275"/>
      <c r="G165" s="240"/>
      <c r="H165" s="241"/>
      <c r="I165" s="240"/>
      <c r="J165" s="243"/>
      <c r="K165" s="251"/>
      <c r="L165" s="252"/>
      <c r="M165" s="252"/>
    </row>
    <row r="166" spans="1:13" ht="15" customHeight="1">
      <c r="A166" s="339" t="s">
        <v>136</v>
      </c>
      <c r="B166" s="341" t="s">
        <v>1274</v>
      </c>
      <c r="C166" s="353">
        <v>9000.44</v>
      </c>
      <c r="D166" s="339" t="s">
        <v>1812</v>
      </c>
      <c r="E166" s="250">
        <f>SUM(C160:C166)</f>
        <v>63003.080000000009</v>
      </c>
      <c r="F166" s="275"/>
      <c r="G166" s="240"/>
      <c r="H166" s="241"/>
      <c r="I166" s="240">
        <v>600640</v>
      </c>
      <c r="J166" s="243">
        <f t="shared" si="4"/>
        <v>54313.000000000015</v>
      </c>
      <c r="K166" s="251">
        <f t="shared" si="5"/>
        <v>8690.0800000000017</v>
      </c>
      <c r="L166" s="252"/>
      <c r="M166" s="252"/>
    </row>
    <row r="167" spans="1:13" ht="15" customHeight="1">
      <c r="A167" s="339" t="s">
        <v>134</v>
      </c>
      <c r="B167" s="341" t="s">
        <v>1661</v>
      </c>
      <c r="C167" s="353">
        <v>11699.76</v>
      </c>
      <c r="D167" s="339" t="s">
        <v>1812</v>
      </c>
      <c r="E167" s="250">
        <f>SUM(C167)</f>
        <v>11699.76</v>
      </c>
      <c r="F167" s="275"/>
      <c r="G167" s="240"/>
      <c r="H167" s="241"/>
      <c r="I167" s="240">
        <v>600644</v>
      </c>
      <c r="J167" s="243">
        <f t="shared" si="4"/>
        <v>10086</v>
      </c>
      <c r="K167" s="251">
        <f t="shared" si="5"/>
        <v>1613.76</v>
      </c>
      <c r="L167" s="252"/>
      <c r="M167" s="252"/>
    </row>
    <row r="168" spans="1:13" ht="15" customHeight="1">
      <c r="A168" s="339" t="s">
        <v>844</v>
      </c>
      <c r="B168" s="341" t="s">
        <v>1662</v>
      </c>
      <c r="C168" s="353">
        <v>12570.92</v>
      </c>
      <c r="D168" s="339" t="s">
        <v>1812</v>
      </c>
      <c r="E168" s="250">
        <f>SUM(C168:D168)</f>
        <v>12570.92</v>
      </c>
      <c r="F168" s="275"/>
      <c r="G168" s="240"/>
      <c r="H168" s="241"/>
      <c r="I168" s="240">
        <v>600654</v>
      </c>
      <c r="J168" s="243">
        <f t="shared" si="4"/>
        <v>10837</v>
      </c>
      <c r="K168" s="251">
        <f t="shared" si="5"/>
        <v>1733.92</v>
      </c>
      <c r="L168" s="252"/>
      <c r="M168" s="252"/>
    </row>
    <row r="169" spans="1:13" ht="15" customHeight="1">
      <c r="A169" s="339" t="s">
        <v>383</v>
      </c>
      <c r="B169" s="414" t="s">
        <v>972</v>
      </c>
      <c r="C169" s="382">
        <v>12640.52</v>
      </c>
      <c r="D169" s="339" t="s">
        <v>1812</v>
      </c>
      <c r="E169" s="250">
        <f>SUM(C169)</f>
        <v>12640.52</v>
      </c>
      <c r="F169" s="275"/>
      <c r="G169" s="240"/>
      <c r="H169" s="241"/>
      <c r="I169" s="240">
        <v>600606</v>
      </c>
      <c r="J169" s="243">
        <f t="shared" si="4"/>
        <v>10897.000000000002</v>
      </c>
      <c r="K169" s="251">
        <f t="shared" si="5"/>
        <v>1743.5200000000004</v>
      </c>
      <c r="L169" s="252"/>
      <c r="M169" s="252"/>
    </row>
    <row r="170" spans="1:13" ht="15" customHeight="1" thickBot="1">
      <c r="A170" s="362" t="s">
        <v>298</v>
      </c>
      <c r="B170" s="415" t="s">
        <v>1563</v>
      </c>
      <c r="C170" s="363">
        <v>20454.28</v>
      </c>
      <c r="D170" s="362" t="s">
        <v>1812</v>
      </c>
      <c r="E170" s="270">
        <f>SUM(C170)</f>
        <v>20454.28</v>
      </c>
      <c r="F170" s="257">
        <f>SUM(E154:E170)</f>
        <v>175644.88</v>
      </c>
      <c r="G170" s="258"/>
      <c r="H170" s="259"/>
      <c r="I170" s="258">
        <v>600638</v>
      </c>
      <c r="J170" s="260">
        <f t="shared" si="4"/>
        <v>17633</v>
      </c>
      <c r="K170" s="261">
        <f t="shared" si="5"/>
        <v>2821.28</v>
      </c>
      <c r="L170" s="252"/>
      <c r="M170" s="252"/>
    </row>
    <row r="171" spans="1:13" ht="15" customHeight="1">
      <c r="A171" s="339" t="s">
        <v>136</v>
      </c>
      <c r="B171" s="478" t="s">
        <v>1664</v>
      </c>
      <c r="C171" s="446">
        <v>1241.2</v>
      </c>
      <c r="D171" s="339" t="s">
        <v>1814</v>
      </c>
      <c r="E171" s="269"/>
      <c r="F171" s="275"/>
      <c r="G171" s="240"/>
      <c r="H171" s="241"/>
      <c r="I171" s="240"/>
      <c r="J171" s="243"/>
      <c r="K171" s="251"/>
      <c r="L171" s="252"/>
      <c r="M171" s="252"/>
    </row>
    <row r="172" spans="1:13" ht="15" customHeight="1">
      <c r="A172" s="339" t="s">
        <v>136</v>
      </c>
      <c r="B172" s="478" t="s">
        <v>1665</v>
      </c>
      <c r="C172" s="446">
        <v>1241.2</v>
      </c>
      <c r="D172" s="339" t="s">
        <v>1814</v>
      </c>
      <c r="E172" s="269"/>
      <c r="F172" s="275"/>
      <c r="G172" s="240"/>
      <c r="H172" s="241"/>
      <c r="I172" s="240"/>
      <c r="J172" s="243"/>
      <c r="K172" s="251"/>
      <c r="L172" s="252"/>
      <c r="M172" s="252"/>
    </row>
    <row r="173" spans="1:13" ht="15" customHeight="1">
      <c r="A173" s="339" t="s">
        <v>141</v>
      </c>
      <c r="B173" s="478" t="s">
        <v>1667</v>
      </c>
      <c r="C173" s="446">
        <v>1241.2</v>
      </c>
      <c r="D173" s="339" t="s">
        <v>1814</v>
      </c>
      <c r="E173" s="269"/>
      <c r="F173" s="275"/>
      <c r="G173" s="240"/>
      <c r="H173" s="241"/>
      <c r="I173" s="240"/>
      <c r="J173" s="243"/>
      <c r="K173" s="251"/>
      <c r="L173" s="252"/>
      <c r="M173" s="252"/>
    </row>
    <row r="174" spans="1:13" ht="15" customHeight="1">
      <c r="A174" s="339" t="s">
        <v>141</v>
      </c>
      <c r="B174" s="478" t="s">
        <v>1671</v>
      </c>
      <c r="C174" s="446">
        <v>1241.2</v>
      </c>
      <c r="D174" s="339" t="s">
        <v>1814</v>
      </c>
      <c r="E174" s="269"/>
      <c r="F174" s="237"/>
      <c r="G174" s="240"/>
      <c r="H174" s="241"/>
      <c r="I174" s="240"/>
      <c r="J174" s="243"/>
      <c r="K174" s="251"/>
      <c r="L174" s="252"/>
      <c r="M174" s="252"/>
    </row>
    <row r="175" spans="1:13" ht="15" customHeight="1">
      <c r="A175" s="339" t="s">
        <v>141</v>
      </c>
      <c r="B175" s="478" t="s">
        <v>1672</v>
      </c>
      <c r="C175" s="446">
        <v>1241.2</v>
      </c>
      <c r="D175" s="339" t="s">
        <v>1814</v>
      </c>
      <c r="E175" s="269"/>
      <c r="F175" s="237"/>
      <c r="G175" s="240"/>
      <c r="H175" s="241"/>
      <c r="I175" s="240"/>
      <c r="J175" s="243"/>
      <c r="K175" s="251"/>
      <c r="L175" s="252"/>
      <c r="M175" s="252"/>
    </row>
    <row r="176" spans="1:13" ht="15" customHeight="1">
      <c r="A176" s="339" t="s">
        <v>141</v>
      </c>
      <c r="B176" s="478" t="s">
        <v>1673</v>
      </c>
      <c r="C176" s="446">
        <v>1241.2</v>
      </c>
      <c r="D176" s="339" t="s">
        <v>1814</v>
      </c>
      <c r="E176" s="269"/>
      <c r="F176" s="237"/>
      <c r="G176" s="240"/>
      <c r="H176" s="241"/>
      <c r="I176" s="240"/>
      <c r="J176" s="243"/>
      <c r="K176" s="251"/>
      <c r="L176" s="252"/>
      <c r="M176" s="252"/>
    </row>
    <row r="177" spans="1:13" ht="15" customHeight="1">
      <c r="A177" s="339" t="s">
        <v>141</v>
      </c>
      <c r="B177" s="478" t="s">
        <v>1674</v>
      </c>
      <c r="C177" s="446">
        <v>1241.2</v>
      </c>
      <c r="D177" s="339" t="s">
        <v>1814</v>
      </c>
      <c r="E177" s="269"/>
      <c r="F177" s="237"/>
      <c r="G177" s="240"/>
      <c r="H177" s="241"/>
      <c r="I177" s="240"/>
      <c r="J177" s="243"/>
      <c r="K177" s="251"/>
      <c r="L177" s="252"/>
      <c r="M177" s="252"/>
    </row>
    <row r="178" spans="1:13" ht="15" customHeight="1">
      <c r="A178" s="339" t="s">
        <v>141</v>
      </c>
      <c r="B178" s="478" t="s">
        <v>1675</v>
      </c>
      <c r="C178" s="446">
        <v>1241.2</v>
      </c>
      <c r="D178" s="339" t="s">
        <v>1814</v>
      </c>
      <c r="E178" s="269"/>
      <c r="F178" s="237"/>
      <c r="G178" s="240"/>
      <c r="H178" s="241"/>
      <c r="I178" s="240"/>
      <c r="J178" s="243"/>
      <c r="K178" s="251"/>
      <c r="L178" s="252"/>
      <c r="M178" s="252"/>
    </row>
    <row r="179" spans="1:13" ht="15" customHeight="1">
      <c r="A179" s="339" t="s">
        <v>141</v>
      </c>
      <c r="B179" s="478" t="s">
        <v>1676</v>
      </c>
      <c r="C179" s="446">
        <v>1241.2</v>
      </c>
      <c r="D179" s="339" t="s">
        <v>1814</v>
      </c>
      <c r="E179" s="269"/>
      <c r="F179" s="237"/>
      <c r="G179" s="240"/>
      <c r="H179" s="241"/>
      <c r="I179" s="240"/>
      <c r="J179" s="243"/>
      <c r="K179" s="251"/>
      <c r="L179" s="252"/>
      <c r="M179" s="252"/>
    </row>
    <row r="180" spans="1:13" ht="15" customHeight="1">
      <c r="A180" s="339" t="s">
        <v>141</v>
      </c>
      <c r="B180" s="478" t="s">
        <v>1677</v>
      </c>
      <c r="C180" s="446">
        <v>1241.2</v>
      </c>
      <c r="D180" s="339" t="s">
        <v>1814</v>
      </c>
      <c r="E180" s="269"/>
      <c r="F180" s="275"/>
      <c r="G180" s="240"/>
      <c r="H180" s="241"/>
      <c r="I180" s="240"/>
      <c r="J180" s="243"/>
      <c r="K180" s="251"/>
      <c r="L180" s="252"/>
      <c r="M180" s="252"/>
    </row>
    <row r="181" spans="1:13" ht="15" customHeight="1">
      <c r="A181" s="339" t="s">
        <v>141</v>
      </c>
      <c r="B181" s="478" t="s">
        <v>1678</v>
      </c>
      <c r="C181" s="446">
        <v>1241.2</v>
      </c>
      <c r="D181" s="339" t="s">
        <v>1814</v>
      </c>
      <c r="E181" s="250"/>
      <c r="F181" s="275"/>
      <c r="G181" s="240"/>
      <c r="H181" s="241"/>
      <c r="I181" s="240"/>
      <c r="J181" s="243"/>
      <c r="K181" s="251"/>
      <c r="L181" s="252"/>
      <c r="M181" s="252"/>
    </row>
    <row r="182" spans="1:13" ht="15" customHeight="1">
      <c r="A182" s="339" t="s">
        <v>141</v>
      </c>
      <c r="B182" s="478" t="s">
        <v>1679</v>
      </c>
      <c r="C182" s="446">
        <v>1241.2</v>
      </c>
      <c r="D182" s="339" t="s">
        <v>1814</v>
      </c>
      <c r="E182" s="250"/>
      <c r="F182" s="275"/>
      <c r="G182" s="240"/>
      <c r="H182" s="241"/>
      <c r="I182" s="240"/>
      <c r="J182" s="243"/>
      <c r="K182" s="251"/>
      <c r="L182" s="252"/>
      <c r="M182" s="252"/>
    </row>
    <row r="183" spans="1:13" ht="15" customHeight="1">
      <c r="A183" s="339" t="s">
        <v>141</v>
      </c>
      <c r="B183" s="478" t="s">
        <v>1680</v>
      </c>
      <c r="C183" s="446">
        <v>1241.2</v>
      </c>
      <c r="D183" s="339" t="s">
        <v>1814</v>
      </c>
      <c r="E183" s="250"/>
      <c r="F183" s="275"/>
      <c r="G183" s="240"/>
      <c r="H183" s="241"/>
      <c r="I183" s="240"/>
      <c r="J183" s="243"/>
      <c r="K183" s="251"/>
      <c r="L183" s="252"/>
      <c r="M183" s="252"/>
    </row>
    <row r="184" spans="1:13" ht="15" customHeight="1">
      <c r="A184" s="339" t="s">
        <v>141</v>
      </c>
      <c r="B184" s="478" t="s">
        <v>1681</v>
      </c>
      <c r="C184" s="446">
        <v>1241.2</v>
      </c>
      <c r="D184" s="339" t="s">
        <v>1814</v>
      </c>
      <c r="E184" s="250"/>
      <c r="F184" s="275"/>
      <c r="G184" s="240"/>
      <c r="H184" s="241"/>
      <c r="I184" s="240"/>
      <c r="J184" s="243"/>
      <c r="K184" s="251"/>
      <c r="L184" s="252"/>
      <c r="M184" s="252"/>
    </row>
    <row r="185" spans="1:13" ht="15" customHeight="1">
      <c r="A185" s="339" t="s">
        <v>141</v>
      </c>
      <c r="B185" s="478" t="s">
        <v>1682</v>
      </c>
      <c r="C185" s="446">
        <v>1241.2</v>
      </c>
      <c r="D185" s="339" t="s">
        <v>1814</v>
      </c>
      <c r="E185" s="250">
        <f>SUM(C171:C185)</f>
        <v>18618.000000000004</v>
      </c>
      <c r="F185" s="275"/>
      <c r="G185" s="240"/>
      <c r="H185" s="241"/>
      <c r="I185" s="240">
        <v>803001</v>
      </c>
      <c r="J185" s="243">
        <f t="shared" ref="J185:J204" si="6">E185/1.16</f>
        <v>16050.000000000004</v>
      </c>
      <c r="K185" s="251">
        <f t="shared" ref="K185:K204" si="7">J185*0.16</f>
        <v>2568.0000000000005</v>
      </c>
      <c r="L185" s="252"/>
      <c r="M185" s="252"/>
    </row>
    <row r="186" spans="1:13" ht="15" customHeight="1">
      <c r="A186" s="339" t="s">
        <v>141</v>
      </c>
      <c r="B186" s="341" t="s">
        <v>1404</v>
      </c>
      <c r="C186" s="353">
        <v>6286.04</v>
      </c>
      <c r="D186" s="339" t="s">
        <v>1814</v>
      </c>
      <c r="E186" s="250"/>
      <c r="F186" s="275"/>
      <c r="G186" s="240"/>
      <c r="H186" s="241"/>
      <c r="I186" s="240"/>
      <c r="J186" s="243"/>
      <c r="K186" s="251"/>
      <c r="L186" s="252"/>
      <c r="M186" s="252"/>
    </row>
    <row r="187" spans="1:13" ht="15" customHeight="1">
      <c r="A187" s="339" t="s">
        <v>141</v>
      </c>
      <c r="B187" s="341" t="s">
        <v>1669</v>
      </c>
      <c r="C187" s="353">
        <v>6299.96</v>
      </c>
      <c r="D187" s="339" t="s">
        <v>1814</v>
      </c>
      <c r="E187" s="250"/>
      <c r="F187" s="275"/>
      <c r="G187" s="240"/>
      <c r="H187" s="241"/>
      <c r="I187" s="240"/>
      <c r="J187" s="243"/>
      <c r="K187" s="251"/>
      <c r="L187" s="252"/>
      <c r="M187" s="252"/>
    </row>
    <row r="188" spans="1:13" ht="15" customHeight="1">
      <c r="A188" s="339" t="s">
        <v>141</v>
      </c>
      <c r="B188" s="341" t="s">
        <v>1521</v>
      </c>
      <c r="C188" s="353">
        <v>6299.96</v>
      </c>
      <c r="D188" s="339" t="s">
        <v>1814</v>
      </c>
      <c r="E188" s="250"/>
      <c r="F188" s="237"/>
      <c r="G188" s="240"/>
      <c r="H188" s="241"/>
      <c r="I188" s="240"/>
      <c r="J188" s="243"/>
      <c r="K188" s="251"/>
      <c r="L188" s="252"/>
      <c r="M188" s="252"/>
    </row>
    <row r="189" spans="1:13" ht="15" customHeight="1">
      <c r="A189" s="339" t="s">
        <v>141</v>
      </c>
      <c r="B189" s="341" t="s">
        <v>102</v>
      </c>
      <c r="C189" s="353">
        <v>6299.96</v>
      </c>
      <c r="D189" s="339" t="s">
        <v>1814</v>
      </c>
      <c r="E189" s="250">
        <f>SUM(C186:C189)</f>
        <v>25185.919999999998</v>
      </c>
      <c r="F189" s="237"/>
      <c r="G189" s="240"/>
      <c r="H189" s="241"/>
      <c r="I189" s="240">
        <v>600684</v>
      </c>
      <c r="J189" s="243">
        <f t="shared" si="6"/>
        <v>21712</v>
      </c>
      <c r="K189" s="251">
        <f t="shared" si="7"/>
        <v>3473.92</v>
      </c>
      <c r="L189" s="252"/>
      <c r="M189" s="252"/>
    </row>
    <row r="190" spans="1:13" ht="15" customHeight="1" thickBot="1">
      <c r="A190" s="362" t="s">
        <v>390</v>
      </c>
      <c r="B190" s="415" t="s">
        <v>1666</v>
      </c>
      <c r="C190" s="363">
        <v>35999.440000000002</v>
      </c>
      <c r="D190" s="362" t="s">
        <v>1814</v>
      </c>
      <c r="E190" s="256">
        <f>SUM(C190)</f>
        <v>35999.440000000002</v>
      </c>
      <c r="F190" s="257">
        <f>SUM(E176:E190)</f>
        <v>79803.360000000001</v>
      </c>
      <c r="G190" s="258"/>
      <c r="H190" s="259"/>
      <c r="I190" s="258">
        <v>600623</v>
      </c>
      <c r="J190" s="260">
        <f t="shared" si="6"/>
        <v>31034.000000000004</v>
      </c>
      <c r="K190" s="261">
        <f t="shared" si="7"/>
        <v>4965.4400000000005</v>
      </c>
      <c r="L190" s="252"/>
      <c r="M190" s="252"/>
    </row>
    <row r="191" spans="1:13" ht="15" customHeight="1">
      <c r="A191" s="339" t="s">
        <v>141</v>
      </c>
      <c r="B191" s="341" t="s">
        <v>1630</v>
      </c>
      <c r="C191" s="353">
        <v>6286.04</v>
      </c>
      <c r="D191" s="339" t="s">
        <v>1815</v>
      </c>
      <c r="E191" s="250"/>
      <c r="F191" s="275"/>
      <c r="G191" s="240"/>
      <c r="H191" s="241"/>
      <c r="I191" s="240"/>
      <c r="J191" s="243"/>
      <c r="K191" s="251"/>
      <c r="L191" s="252"/>
      <c r="M191" s="252"/>
    </row>
    <row r="192" spans="1:13" ht="15" customHeight="1">
      <c r="A192" s="339" t="s">
        <v>141</v>
      </c>
      <c r="B192" s="341" t="s">
        <v>1636</v>
      </c>
      <c r="C192" s="353">
        <v>6286.04</v>
      </c>
      <c r="D192" s="339" t="s">
        <v>1815</v>
      </c>
      <c r="E192" s="269"/>
      <c r="F192" s="275"/>
      <c r="G192" s="240"/>
      <c r="H192" s="241"/>
      <c r="I192" s="240"/>
      <c r="J192" s="243"/>
      <c r="K192" s="251"/>
      <c r="L192" s="252"/>
      <c r="M192" s="252"/>
    </row>
    <row r="193" spans="1:13" ht="15" customHeight="1">
      <c r="A193" s="339" t="s">
        <v>141</v>
      </c>
      <c r="B193" s="341" t="s">
        <v>806</v>
      </c>
      <c r="C193" s="353">
        <v>6286.04</v>
      </c>
      <c r="D193" s="339" t="s">
        <v>1815</v>
      </c>
      <c r="E193" s="269">
        <f>SUM(C191:C193)</f>
        <v>18858.12</v>
      </c>
      <c r="F193" s="237"/>
      <c r="G193" s="240"/>
      <c r="H193" s="241"/>
      <c r="I193" s="240">
        <v>600684</v>
      </c>
      <c r="J193" s="243">
        <f t="shared" si="6"/>
        <v>16257</v>
      </c>
      <c r="K193" s="251">
        <f t="shared" si="7"/>
        <v>2601.12</v>
      </c>
      <c r="L193" s="252"/>
      <c r="M193" s="252"/>
    </row>
    <row r="194" spans="1:13" ht="15" customHeight="1">
      <c r="A194" s="339" t="s">
        <v>457</v>
      </c>
      <c r="B194" s="341" t="s">
        <v>1565</v>
      </c>
      <c r="C194" s="353">
        <v>8780.0400000000009</v>
      </c>
      <c r="D194" s="339" t="s">
        <v>1815</v>
      </c>
      <c r="E194" s="269">
        <f>SUM(C194)</f>
        <v>8780.0400000000009</v>
      </c>
      <c r="F194" s="275"/>
      <c r="G194" s="240"/>
      <c r="H194" s="241"/>
      <c r="I194" s="240">
        <v>600691</v>
      </c>
      <c r="J194" s="243">
        <f t="shared" si="6"/>
        <v>7569.0000000000009</v>
      </c>
      <c r="K194" s="251">
        <f t="shared" si="7"/>
        <v>1211.0400000000002</v>
      </c>
      <c r="L194" s="252"/>
      <c r="M194" s="252"/>
    </row>
    <row r="195" spans="1:13" ht="15" customHeight="1">
      <c r="A195" s="339" t="s">
        <v>136</v>
      </c>
      <c r="B195" s="341" t="s">
        <v>1640</v>
      </c>
      <c r="C195" s="353">
        <v>9000.44</v>
      </c>
      <c r="D195" s="339" t="s">
        <v>1815</v>
      </c>
      <c r="E195" s="269"/>
      <c r="F195" s="237"/>
      <c r="G195" s="240"/>
      <c r="H195" s="241"/>
      <c r="I195" s="240"/>
      <c r="J195" s="243"/>
      <c r="K195" s="251"/>
      <c r="L195" s="252"/>
      <c r="M195" s="252"/>
    </row>
    <row r="196" spans="1:13" ht="15" customHeight="1">
      <c r="A196" s="339" t="s">
        <v>136</v>
      </c>
      <c r="B196" s="341" t="s">
        <v>1668</v>
      </c>
      <c r="C196" s="353">
        <v>9000.44</v>
      </c>
      <c r="D196" s="339" t="s">
        <v>1815</v>
      </c>
      <c r="E196" s="269"/>
      <c r="F196" s="237"/>
      <c r="G196" s="240"/>
      <c r="H196" s="241"/>
      <c r="I196" s="240"/>
      <c r="J196" s="243"/>
      <c r="K196" s="251"/>
      <c r="L196" s="252"/>
      <c r="M196" s="252"/>
    </row>
    <row r="197" spans="1:13" ht="15" customHeight="1">
      <c r="A197" s="339" t="s">
        <v>136</v>
      </c>
      <c r="B197" s="341" t="s">
        <v>59</v>
      </c>
      <c r="C197" s="353">
        <v>9000.44</v>
      </c>
      <c r="D197" s="339" t="s">
        <v>1815</v>
      </c>
      <c r="E197" s="269"/>
      <c r="F197" s="275"/>
      <c r="G197" s="240"/>
      <c r="H197" s="241"/>
      <c r="I197" s="240"/>
      <c r="J197" s="243"/>
      <c r="K197" s="251"/>
      <c r="L197" s="252"/>
      <c r="M197" s="252"/>
    </row>
    <row r="198" spans="1:13" ht="15" customHeight="1">
      <c r="A198" s="339" t="s">
        <v>136</v>
      </c>
      <c r="B198" s="341" t="s">
        <v>1240</v>
      </c>
      <c r="C198" s="353">
        <v>9000.44</v>
      </c>
      <c r="D198" s="339" t="s">
        <v>1815</v>
      </c>
      <c r="E198" s="269"/>
      <c r="F198" s="275"/>
      <c r="G198" s="240"/>
      <c r="H198" s="241"/>
      <c r="I198" s="240"/>
      <c r="J198" s="243"/>
      <c r="K198" s="251"/>
      <c r="L198" s="252"/>
      <c r="M198" s="252"/>
    </row>
    <row r="199" spans="1:13" ht="15" customHeight="1">
      <c r="A199" s="339" t="s">
        <v>136</v>
      </c>
      <c r="B199" s="341" t="s">
        <v>1276</v>
      </c>
      <c r="C199" s="353">
        <v>9000.44</v>
      </c>
      <c r="D199" s="339" t="s">
        <v>1815</v>
      </c>
      <c r="E199" s="269"/>
      <c r="F199" s="275"/>
      <c r="G199" s="240"/>
      <c r="H199" s="241"/>
      <c r="I199" s="240"/>
      <c r="J199" s="243"/>
      <c r="K199" s="251"/>
      <c r="L199" s="252"/>
      <c r="M199" s="252"/>
    </row>
    <row r="200" spans="1:13" ht="15" customHeight="1">
      <c r="A200" s="339" t="s">
        <v>136</v>
      </c>
      <c r="B200" s="341" t="s">
        <v>1249</v>
      </c>
      <c r="C200" s="353">
        <v>9000.44</v>
      </c>
      <c r="D200" s="339" t="s">
        <v>1815</v>
      </c>
      <c r="E200" s="250"/>
      <c r="F200" s="275"/>
      <c r="G200" s="240"/>
      <c r="H200" s="241"/>
      <c r="I200" s="240"/>
      <c r="J200" s="243"/>
      <c r="K200" s="251"/>
      <c r="L200" s="252"/>
      <c r="M200" s="252"/>
    </row>
    <row r="201" spans="1:13" ht="15" customHeight="1">
      <c r="A201" s="339" t="s">
        <v>136</v>
      </c>
      <c r="B201" s="341" t="s">
        <v>1588</v>
      </c>
      <c r="C201" s="353">
        <v>9000.44</v>
      </c>
      <c r="D201" s="339" t="s">
        <v>1815</v>
      </c>
      <c r="E201" s="250"/>
      <c r="F201" s="275"/>
      <c r="G201" s="240"/>
      <c r="H201" s="241"/>
      <c r="I201" s="240"/>
      <c r="J201" s="243"/>
      <c r="K201" s="251"/>
      <c r="L201" s="252"/>
      <c r="M201" s="252"/>
    </row>
    <row r="202" spans="1:13" ht="15" customHeight="1">
      <c r="A202" s="339" t="s">
        <v>136</v>
      </c>
      <c r="B202" s="341" t="s">
        <v>1417</v>
      </c>
      <c r="C202" s="353">
        <v>9000.44</v>
      </c>
      <c r="D202" s="339" t="s">
        <v>1815</v>
      </c>
      <c r="E202" s="250">
        <f>SUM(C195:C202)</f>
        <v>72003.520000000004</v>
      </c>
      <c r="F202" s="275"/>
      <c r="G202" s="240"/>
      <c r="H202" s="241"/>
      <c r="I202" s="240">
        <v>600640</v>
      </c>
      <c r="J202" s="243">
        <f t="shared" si="6"/>
        <v>62072.000000000007</v>
      </c>
      <c r="K202" s="251">
        <f t="shared" si="7"/>
        <v>9931.5200000000023</v>
      </c>
      <c r="L202" s="252"/>
      <c r="M202" s="252"/>
    </row>
    <row r="203" spans="1:13" ht="15" customHeight="1">
      <c r="A203" s="339" t="s">
        <v>383</v>
      </c>
      <c r="B203" s="341" t="s">
        <v>1670</v>
      </c>
      <c r="C203" s="353">
        <v>12640.52</v>
      </c>
      <c r="D203" s="339" t="s">
        <v>1815</v>
      </c>
      <c r="E203" s="250"/>
      <c r="F203" s="275"/>
      <c r="G203" s="240"/>
      <c r="H203" s="241"/>
      <c r="I203" s="240"/>
      <c r="J203" s="243"/>
      <c r="K203" s="251"/>
      <c r="L203" s="252"/>
      <c r="M203" s="252"/>
    </row>
    <row r="204" spans="1:13" ht="15" customHeight="1" thickBot="1">
      <c r="A204" s="362" t="s">
        <v>383</v>
      </c>
      <c r="B204" s="415" t="s">
        <v>1663</v>
      </c>
      <c r="C204" s="363">
        <v>21671.119999999999</v>
      </c>
      <c r="D204" s="362" t="s">
        <v>1815</v>
      </c>
      <c r="E204" s="256">
        <f>SUM(C203:C204)</f>
        <v>34311.64</v>
      </c>
      <c r="F204" s="257">
        <f>SUM(E191:E204)</f>
        <v>133953.32</v>
      </c>
      <c r="G204" s="258"/>
      <c r="H204" s="259"/>
      <c r="I204" s="258">
        <v>600606</v>
      </c>
      <c r="J204" s="260">
        <f t="shared" si="6"/>
        <v>29579</v>
      </c>
      <c r="K204" s="261">
        <f t="shared" si="7"/>
        <v>4732.6400000000003</v>
      </c>
      <c r="L204" s="252"/>
      <c r="M204" s="252"/>
    </row>
    <row r="205" spans="1:13" ht="15" customHeight="1">
      <c r="A205" s="380"/>
      <c r="B205" s="496"/>
      <c r="C205" s="382"/>
      <c r="D205" s="380"/>
      <c r="E205" s="250"/>
      <c r="F205" s="275"/>
      <c r="G205" s="240"/>
      <c r="H205" s="241"/>
      <c r="I205" s="240"/>
      <c r="J205" s="243"/>
      <c r="K205" s="251"/>
      <c r="L205" s="252"/>
      <c r="M205" s="252"/>
    </row>
    <row r="206" spans="1:13" ht="15" customHeight="1">
      <c r="A206" s="380"/>
      <c r="B206" s="477"/>
      <c r="C206" s="468"/>
      <c r="D206" s="380"/>
      <c r="E206" s="269"/>
      <c r="F206" s="275"/>
      <c r="G206" s="240"/>
      <c r="H206" s="241"/>
      <c r="I206" s="240"/>
      <c r="J206" s="243"/>
      <c r="K206" s="251"/>
      <c r="L206" s="252"/>
      <c r="M206" s="252"/>
    </row>
    <row r="207" spans="1:13" ht="15" customHeight="1">
      <c r="A207" s="325"/>
      <c r="B207" s="500"/>
      <c r="C207" s="281">
        <f>SUM(C6:C206)</f>
        <v>686039.68000000028</v>
      </c>
      <c r="D207" s="281"/>
      <c r="E207" s="281"/>
      <c r="F207" s="281">
        <f>SUM(F6:F206)</f>
        <v>686039.67999999993</v>
      </c>
      <c r="G207" s="281"/>
      <c r="H207" s="282">
        <f>SUM(H6:H206)</f>
        <v>0</v>
      </c>
      <c r="I207" s="281"/>
      <c r="J207" s="281">
        <f>SUM(J6:J206)</f>
        <v>591413.51724137936</v>
      </c>
      <c r="K207" s="281">
        <f>SUM(K6:K206)</f>
        <v>94626.162758620689</v>
      </c>
      <c r="L207" s="281"/>
      <c r="M207" s="283"/>
    </row>
    <row r="208" spans="1:13" ht="15" customHeight="1">
      <c r="A208" s="278"/>
      <c r="B208" s="500"/>
      <c r="C208" s="240"/>
      <c r="D208" s="281"/>
      <c r="E208" s="281"/>
      <c r="F208" s="237"/>
      <c r="G208" s="240"/>
      <c r="H208" s="241"/>
      <c r="I208" s="240"/>
      <c r="J208" s="243"/>
      <c r="K208" s="251"/>
      <c r="L208" s="252"/>
      <c r="M208" s="252"/>
    </row>
    <row r="209" spans="1:13" ht="15" customHeight="1">
      <c r="A209" s="284"/>
      <c r="B209" s="273"/>
      <c r="C209" s="273"/>
      <c r="D209" s="285"/>
      <c r="E209" s="240"/>
      <c r="F209" s="240"/>
      <c r="G209" s="240"/>
      <c r="H209" s="241"/>
      <c r="I209" s="240"/>
      <c r="J209" s="243"/>
      <c r="K209" s="251"/>
      <c r="L209" s="252"/>
      <c r="M209" s="252"/>
    </row>
    <row r="210" spans="1:13" ht="15.75">
      <c r="A210" s="284"/>
      <c r="B210" s="273"/>
      <c r="C210" s="273"/>
      <c r="D210" s="281"/>
      <c r="E210" s="281"/>
      <c r="F210" s="281"/>
      <c r="G210" s="295"/>
      <c r="H210" s="282"/>
      <c r="I210" s="281"/>
      <c r="J210" s="281"/>
      <c r="K210" s="281"/>
      <c r="L210" s="286"/>
      <c r="M210" s="252"/>
    </row>
    <row r="211" spans="1:13" ht="16.5" thickBot="1">
      <c r="A211" s="284"/>
      <c r="B211" s="273"/>
      <c r="C211" s="273"/>
      <c r="D211" s="250"/>
      <c r="E211" s="330" t="s">
        <v>1817</v>
      </c>
      <c r="F211" s="331">
        <v>42817</v>
      </c>
      <c r="G211" s="332">
        <v>1169690.08</v>
      </c>
      <c r="H211" s="287"/>
      <c r="I211" s="239"/>
      <c r="J211" s="239"/>
      <c r="K211" s="252"/>
      <c r="L211" s="252"/>
      <c r="M211" s="288"/>
    </row>
    <row r="212" spans="1:13" ht="16.5" thickBot="1">
      <c r="A212" s="284"/>
      <c r="B212" s="273"/>
      <c r="C212" s="273"/>
      <c r="D212" s="250"/>
      <c r="E212" s="330" t="s">
        <v>1818</v>
      </c>
      <c r="F212" s="331">
        <v>42817</v>
      </c>
      <c r="G212" s="332">
        <v>686039.68</v>
      </c>
      <c r="H212" s="287"/>
      <c r="I212" s="239"/>
      <c r="J212" s="289" t="s">
        <v>551</v>
      </c>
      <c r="K212" s="290">
        <f>J207+K207-F207</f>
        <v>0</v>
      </c>
      <c r="L212" s="252"/>
      <c r="M212" s="288"/>
    </row>
    <row r="213" spans="1:13" ht="15.75">
      <c r="A213" s="284"/>
      <c r="B213" s="273"/>
      <c r="C213" s="239"/>
      <c r="D213" s="252"/>
      <c r="E213" s="239"/>
      <c r="F213" s="239"/>
      <c r="G213" s="252"/>
      <c r="H213" s="287"/>
      <c r="I213" s="239"/>
      <c r="J213" s="239"/>
      <c r="K213" s="252"/>
      <c r="L213" s="252"/>
      <c r="M213" s="288"/>
    </row>
    <row r="214" spans="1:13" ht="15.75">
      <c r="A214" s="284"/>
      <c r="B214" s="273"/>
      <c r="C214" s="273"/>
      <c r="D214" s="250"/>
      <c r="E214" s="239"/>
      <c r="F214" s="239"/>
      <c r="G214" s="239"/>
      <c r="H214" s="287"/>
      <c r="I214" s="239"/>
      <c r="J214" s="239"/>
      <c r="K214" s="252"/>
      <c r="L214" s="252"/>
      <c r="M214" s="288"/>
    </row>
    <row r="215" spans="1:13" ht="15.75">
      <c r="A215" s="284"/>
      <c r="B215" s="273"/>
      <c r="C215" s="273"/>
      <c r="D215" s="250"/>
      <c r="E215" s="239"/>
      <c r="F215" s="239"/>
      <c r="G215" s="239"/>
      <c r="H215" s="287"/>
      <c r="I215" s="239"/>
      <c r="J215" s="239"/>
      <c r="K215" s="252"/>
      <c r="L215" s="252"/>
      <c r="M215" s="288"/>
    </row>
    <row r="216" spans="1:13" ht="15.75">
      <c r="A216" s="284"/>
      <c r="B216" s="273"/>
      <c r="C216" s="273"/>
      <c r="D216" s="291"/>
      <c r="E216" s="292"/>
      <c r="F216" s="292"/>
      <c r="G216" s="292"/>
      <c r="H216" s="293"/>
      <c r="I216" s="292"/>
      <c r="J216" s="292"/>
      <c r="K216" s="288"/>
      <c r="L216" s="288"/>
      <c r="M216" s="288"/>
    </row>
    <row r="217" spans="1:13" ht="15.75">
      <c r="A217" s="284"/>
      <c r="B217" s="273"/>
      <c r="C217" s="273"/>
      <c r="D217" s="291"/>
      <c r="E217" s="292"/>
      <c r="F217" s="292"/>
      <c r="G217" s="292"/>
      <c r="H217" s="293"/>
      <c r="I217" s="292"/>
      <c r="J217" s="292"/>
      <c r="K217" s="288"/>
      <c r="L217" s="288"/>
      <c r="M217" s="288"/>
    </row>
    <row r="218" spans="1:13" ht="15.75">
      <c r="A218" s="294"/>
      <c r="B218" s="239" t="s">
        <v>25</v>
      </c>
      <c r="C218" s="239"/>
      <c r="D218" s="239"/>
      <c r="E218" s="240"/>
      <c r="F218" s="240"/>
      <c r="G218" s="240"/>
      <c r="H218" s="241"/>
      <c r="I218" s="240"/>
      <c r="J218" s="240"/>
      <c r="K218" s="295"/>
      <c r="L218" s="252"/>
      <c r="M218" s="252"/>
    </row>
    <row r="219" spans="1:13" ht="15.75">
      <c r="A219" s="296"/>
      <c r="B219" s="239" t="s">
        <v>127</v>
      </c>
      <c r="C219" s="239"/>
      <c r="D219" s="239"/>
      <c r="E219" s="240"/>
      <c r="F219" s="240"/>
      <c r="G219" s="240"/>
      <c r="H219" s="241"/>
      <c r="I219" s="240"/>
      <c r="J219" s="240"/>
      <c r="K219" s="295"/>
      <c r="L219" s="252"/>
      <c r="M219" s="252"/>
    </row>
    <row r="220" spans="1:13" ht="15.75">
      <c r="A220" s="297"/>
      <c r="B220" s="239" t="s">
        <v>161</v>
      </c>
      <c r="C220" s="239"/>
      <c r="D220" s="239"/>
      <c r="E220" s="240"/>
      <c r="F220" s="240"/>
      <c r="G220" s="240"/>
      <c r="H220" s="241"/>
      <c r="I220" s="240"/>
      <c r="J220" s="240"/>
      <c r="K220" s="295"/>
      <c r="L220" s="252"/>
      <c r="M220" s="252"/>
    </row>
    <row r="221" spans="1:13" ht="15.75">
      <c r="A221" s="239"/>
      <c r="B221" s="239"/>
      <c r="C221" s="239"/>
      <c r="D221" s="239"/>
      <c r="E221" s="240"/>
      <c r="F221" s="240"/>
      <c r="G221" s="240"/>
      <c r="H221" s="241"/>
      <c r="I221" s="240"/>
      <c r="J221" s="240"/>
      <c r="K221" s="295"/>
      <c r="L221" s="252"/>
      <c r="M221" s="252"/>
    </row>
    <row r="222" spans="1:13" ht="15.75">
      <c r="A222" s="239"/>
      <c r="B222" s="239"/>
      <c r="C222" s="239"/>
      <c r="D222" s="239"/>
      <c r="E222" s="240"/>
      <c r="F222" s="240"/>
      <c r="G222" s="240"/>
      <c r="H222" s="241"/>
      <c r="I222" s="240"/>
      <c r="J222" s="240"/>
      <c r="K222" s="295"/>
      <c r="L222" s="252"/>
      <c r="M222" s="252"/>
    </row>
    <row r="223" spans="1:13">
      <c r="K223" s="45"/>
      <c r="L223" s="49"/>
      <c r="M223" s="49"/>
    </row>
    <row r="224" spans="1:13">
      <c r="K224" s="45"/>
      <c r="L224" s="49"/>
      <c r="M224" s="49"/>
    </row>
    <row r="225" spans="11:13">
      <c r="K225" s="45"/>
      <c r="L225" s="49"/>
      <c r="M225" s="49"/>
    </row>
    <row r="226" spans="11:13">
      <c r="K226" s="45"/>
      <c r="L226" s="49"/>
      <c r="M226" s="49"/>
    </row>
    <row r="227" spans="11:13">
      <c r="K227" s="45"/>
      <c r="L227" s="49"/>
      <c r="M227" s="49"/>
    </row>
    <row r="228" spans="11:13">
      <c r="K228" s="45"/>
      <c r="L228" s="49"/>
      <c r="M228" s="49"/>
    </row>
    <row r="229" spans="11:13">
      <c r="K229" s="45"/>
      <c r="L229" s="49"/>
      <c r="M229" s="49"/>
    </row>
    <row r="230" spans="11:13">
      <c r="K230" s="45"/>
      <c r="L230" s="49"/>
      <c r="M230" s="49"/>
    </row>
    <row r="231" spans="11:13">
      <c r="K231" s="45"/>
      <c r="L231" s="49"/>
      <c r="M231" s="49"/>
    </row>
    <row r="232" spans="11:13">
      <c r="K232" s="45"/>
      <c r="L232" s="49"/>
      <c r="M232" s="49"/>
    </row>
    <row r="233" spans="11:13">
      <c r="K233" s="45"/>
      <c r="L233" s="49"/>
      <c r="M233" s="49"/>
    </row>
    <row r="234" spans="11:13">
      <c r="K234" s="45"/>
      <c r="L234" s="49"/>
      <c r="M234" s="49"/>
    </row>
    <row r="235" spans="11:13">
      <c r="K235" s="45"/>
      <c r="L235" s="49"/>
      <c r="M235" s="49"/>
    </row>
    <row r="236" spans="11:13">
      <c r="K236" s="45"/>
      <c r="L236" s="49"/>
      <c r="M236" s="49"/>
    </row>
    <row r="237" spans="11:13">
      <c r="K237" s="45"/>
      <c r="L237" s="49"/>
      <c r="M237" s="49"/>
    </row>
    <row r="238" spans="11:13">
      <c r="K238" s="45"/>
      <c r="L238" s="49"/>
      <c r="M238" s="49"/>
    </row>
    <row r="239" spans="11:13">
      <c r="K239" s="45"/>
      <c r="L239" s="49"/>
      <c r="M239" s="49"/>
    </row>
    <row r="240" spans="11:13">
      <c r="K240" s="45"/>
      <c r="L240" s="49"/>
      <c r="M240" s="49"/>
    </row>
    <row r="241" spans="11:13">
      <c r="K241" s="45"/>
      <c r="L241" s="49"/>
      <c r="M241" s="49"/>
    </row>
    <row r="242" spans="11:13">
      <c r="K242" s="45"/>
      <c r="L242" s="49"/>
      <c r="M242" s="49"/>
    </row>
    <row r="243" spans="11:13">
      <c r="K243" s="45"/>
      <c r="L243" s="49"/>
      <c r="M243" s="49"/>
    </row>
    <row r="244" spans="11:13">
      <c r="K244" s="45"/>
      <c r="L244" s="49"/>
      <c r="M244" s="49"/>
    </row>
    <row r="245" spans="11:13">
      <c r="K245" s="45"/>
      <c r="L245" s="49"/>
      <c r="M245" s="49"/>
    </row>
    <row r="246" spans="11:13">
      <c r="K246" s="45"/>
      <c r="L246" s="49"/>
      <c r="M246" s="49"/>
    </row>
    <row r="247" spans="11:13">
      <c r="K247" s="45"/>
      <c r="L247" s="49"/>
      <c r="M247" s="49"/>
    </row>
    <row r="248" spans="11:13">
      <c r="K248" s="45"/>
      <c r="L248" s="49"/>
      <c r="M248" s="49"/>
    </row>
    <row r="249" spans="11:13">
      <c r="K249" s="45"/>
      <c r="L249" s="49"/>
      <c r="M249" s="49"/>
    </row>
    <row r="250" spans="11:13">
      <c r="K250" s="45"/>
      <c r="L250" s="49"/>
      <c r="M250" s="49"/>
    </row>
    <row r="251" spans="11:13">
      <c r="K251" s="45"/>
      <c r="L251" s="49"/>
      <c r="M251" s="49"/>
    </row>
    <row r="252" spans="11:13">
      <c r="K252" s="45"/>
      <c r="L252" s="49"/>
      <c r="M252" s="49"/>
    </row>
    <row r="253" spans="11:13">
      <c r="K253" s="45"/>
      <c r="L253" s="49"/>
      <c r="M253" s="49"/>
    </row>
    <row r="254" spans="11:13">
      <c r="K254" s="45"/>
      <c r="L254" s="49"/>
      <c r="M254" s="49"/>
    </row>
    <row r="255" spans="11:13">
      <c r="K255" s="45"/>
      <c r="L255" s="49"/>
      <c r="M255" s="49"/>
    </row>
    <row r="256" spans="11:13">
      <c r="K256" s="45"/>
      <c r="L256" s="49"/>
      <c r="M256" s="49"/>
    </row>
    <row r="257" spans="11:13">
      <c r="K257" s="45"/>
      <c r="L257" s="49"/>
      <c r="M257" s="49"/>
    </row>
    <row r="258" spans="11:13">
      <c r="K258" s="45"/>
      <c r="L258" s="49"/>
      <c r="M258" s="49"/>
    </row>
    <row r="259" spans="11:13">
      <c r="K259" s="45"/>
      <c r="L259" s="49"/>
      <c r="M259" s="49"/>
    </row>
    <row r="260" spans="11:13">
      <c r="K260" s="45"/>
      <c r="L260" s="49"/>
      <c r="M260" s="49"/>
    </row>
    <row r="261" spans="11:13">
      <c r="K261" s="45"/>
      <c r="L261" s="49"/>
      <c r="M261" s="49"/>
    </row>
    <row r="262" spans="11:13">
      <c r="K262" s="45"/>
      <c r="L262" s="49"/>
      <c r="M262" s="49"/>
    </row>
    <row r="263" spans="11:13">
      <c r="K263" s="45"/>
      <c r="L263" s="49"/>
      <c r="M263" s="49"/>
    </row>
    <row r="264" spans="11:13">
      <c r="K264" s="45"/>
      <c r="L264" s="49"/>
      <c r="M264" s="49"/>
    </row>
    <row r="265" spans="11:13">
      <c r="K265" s="45"/>
      <c r="L265" s="49"/>
      <c r="M265" s="49"/>
    </row>
    <row r="266" spans="11:13">
      <c r="K266" s="45"/>
      <c r="L266" s="49"/>
      <c r="M266" s="49"/>
    </row>
    <row r="267" spans="11:13">
      <c r="K267" s="45"/>
      <c r="L267" s="49"/>
      <c r="M267" s="49"/>
    </row>
    <row r="268" spans="11:13">
      <c r="K268" s="45"/>
      <c r="L268" s="49"/>
      <c r="M268" s="49"/>
    </row>
    <row r="269" spans="11:13">
      <c r="K269" s="45"/>
      <c r="L269" s="49"/>
      <c r="M269" s="49"/>
    </row>
    <row r="270" spans="11:13">
      <c r="K270" s="45"/>
      <c r="L270" s="49"/>
      <c r="M270" s="49"/>
    </row>
    <row r="271" spans="11:13">
      <c r="K271" s="45"/>
      <c r="L271" s="49"/>
      <c r="M271" s="49"/>
    </row>
    <row r="272" spans="11:13">
      <c r="K272" s="45"/>
      <c r="L272" s="49"/>
      <c r="M272" s="49"/>
    </row>
    <row r="273" spans="11:13">
      <c r="K273" s="45"/>
      <c r="L273" s="49"/>
      <c r="M273" s="49"/>
    </row>
    <row r="274" spans="11:13">
      <c r="K274" s="45"/>
      <c r="L274" s="49"/>
      <c r="M274" s="49"/>
    </row>
    <row r="275" spans="11:13">
      <c r="K275" s="45"/>
      <c r="L275" s="49"/>
      <c r="M275" s="49"/>
    </row>
    <row r="276" spans="11:13">
      <c r="K276" s="45"/>
      <c r="L276" s="49"/>
      <c r="M276" s="49"/>
    </row>
    <row r="277" spans="11:13">
      <c r="K277" s="45"/>
      <c r="L277" s="49"/>
      <c r="M277" s="49"/>
    </row>
    <row r="278" spans="11:13">
      <c r="K278" s="45"/>
      <c r="L278" s="49"/>
      <c r="M278" s="49"/>
    </row>
    <row r="279" spans="11:13">
      <c r="K279" s="45"/>
      <c r="L279" s="49"/>
      <c r="M279" s="49"/>
    </row>
    <row r="280" spans="11:13">
      <c r="K280" s="45"/>
      <c r="L280" s="49"/>
      <c r="M280" s="49"/>
    </row>
    <row r="281" spans="11:13">
      <c r="K281" s="45"/>
      <c r="L281" s="49"/>
      <c r="M281" s="49"/>
    </row>
    <row r="282" spans="11:13">
      <c r="K282" s="45"/>
      <c r="L282" s="49"/>
      <c r="M282" s="49"/>
    </row>
    <row r="283" spans="11:13">
      <c r="K283" s="45"/>
      <c r="L283" s="49"/>
      <c r="M283" s="49"/>
    </row>
    <row r="284" spans="11:13">
      <c r="K284" s="45"/>
      <c r="L284" s="49"/>
      <c r="M284" s="49"/>
    </row>
    <row r="285" spans="11:13">
      <c r="K285" s="45"/>
      <c r="L285" s="49"/>
      <c r="M285" s="49"/>
    </row>
    <row r="286" spans="11:13">
      <c r="K286" s="45"/>
      <c r="L286" s="49"/>
      <c r="M286" s="49"/>
    </row>
    <row r="287" spans="11:13">
      <c r="K287" s="45"/>
      <c r="L287" s="49"/>
      <c r="M287" s="49"/>
    </row>
    <row r="288" spans="11:13">
      <c r="K288" s="45"/>
      <c r="L288" s="49"/>
      <c r="M288" s="49"/>
    </row>
    <row r="289" spans="11:13">
      <c r="K289" s="45"/>
      <c r="L289" s="49"/>
      <c r="M289" s="49"/>
    </row>
    <row r="290" spans="11:13">
      <c r="K290" s="45"/>
      <c r="L290" s="49"/>
      <c r="M290" s="49"/>
    </row>
    <row r="291" spans="11:13">
      <c r="K291" s="45"/>
      <c r="L291" s="49"/>
      <c r="M291" s="49"/>
    </row>
    <row r="292" spans="11:13">
      <c r="K292" s="45"/>
      <c r="L292" s="49"/>
      <c r="M292" s="49"/>
    </row>
    <row r="293" spans="11:13">
      <c r="K293" s="45"/>
      <c r="L293" s="49"/>
      <c r="M293" s="49"/>
    </row>
    <row r="294" spans="11:13">
      <c r="K294" s="45"/>
      <c r="L294" s="49"/>
      <c r="M294" s="49"/>
    </row>
    <row r="295" spans="11:13">
      <c r="K295" s="45"/>
      <c r="L295" s="49"/>
      <c r="M295" s="49"/>
    </row>
    <row r="296" spans="11:13">
      <c r="K296" s="45"/>
      <c r="L296" s="49"/>
      <c r="M296" s="49"/>
    </row>
    <row r="297" spans="11:13">
      <c r="K297" s="45"/>
      <c r="L297" s="49"/>
      <c r="M297" s="49"/>
    </row>
    <row r="298" spans="11:13">
      <c r="K298" s="45"/>
      <c r="L298" s="49"/>
      <c r="M298" s="49"/>
    </row>
    <row r="299" spans="11:13">
      <c r="K299" s="45"/>
      <c r="L299" s="49"/>
      <c r="M299" s="49"/>
    </row>
    <row r="300" spans="11:13">
      <c r="K300" s="45"/>
      <c r="L300" s="49"/>
      <c r="M300" s="49"/>
    </row>
    <row r="301" spans="11:13">
      <c r="K301" s="45"/>
      <c r="L301" s="49"/>
      <c r="M301" s="49"/>
    </row>
    <row r="302" spans="11:13">
      <c r="K302" s="45"/>
      <c r="L302" s="49"/>
      <c r="M302" s="49"/>
    </row>
    <row r="303" spans="11:13">
      <c r="K303" s="45"/>
      <c r="L303" s="49"/>
      <c r="M303" s="49"/>
    </row>
    <row r="304" spans="11:13">
      <c r="K304" s="45"/>
      <c r="L304" s="49"/>
      <c r="M304" s="49"/>
    </row>
    <row r="305" spans="11:13">
      <c r="K305" s="45"/>
      <c r="L305" s="49"/>
      <c r="M305" s="49"/>
    </row>
    <row r="306" spans="11:13">
      <c r="K306" s="45"/>
      <c r="L306" s="49"/>
      <c r="M306" s="49"/>
    </row>
    <row r="307" spans="11:13">
      <c r="K307" s="45"/>
      <c r="L307" s="49"/>
      <c r="M307" s="49"/>
    </row>
    <row r="308" spans="11:13">
      <c r="K308" s="45"/>
      <c r="L308" s="49"/>
      <c r="M308" s="49"/>
    </row>
    <row r="309" spans="11:13">
      <c r="K309" s="45"/>
      <c r="L309" s="49"/>
      <c r="M309" s="49"/>
    </row>
    <row r="310" spans="11:13">
      <c r="K310" s="45"/>
      <c r="L310" s="49"/>
      <c r="M310" s="49"/>
    </row>
    <row r="311" spans="11:13">
      <c r="K311" s="45"/>
      <c r="L311" s="49"/>
      <c r="M311" s="49"/>
    </row>
    <row r="312" spans="11:13">
      <c r="K312" s="45"/>
      <c r="L312" s="49"/>
      <c r="M312" s="49"/>
    </row>
    <row r="313" spans="11:13">
      <c r="K313" s="45"/>
      <c r="L313" s="49"/>
      <c r="M313" s="49"/>
    </row>
    <row r="314" spans="11:13">
      <c r="K314" s="45"/>
      <c r="L314" s="49"/>
      <c r="M314" s="49"/>
    </row>
    <row r="315" spans="11:13">
      <c r="K315" s="45"/>
      <c r="L315" s="49"/>
      <c r="M315" s="49"/>
    </row>
    <row r="316" spans="11:13">
      <c r="K316" s="45"/>
      <c r="L316" s="49"/>
      <c r="M316" s="49"/>
    </row>
  </sheetData>
  <autoFilter ref="A5:L210"/>
  <sortState ref="A6:D204">
    <sortCondition ref="D6:D204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111"/>
  <sheetViews>
    <sheetView topLeftCell="B1" zoomScale="115" workbookViewId="0">
      <pane ySplit="4" topLeftCell="A22" activePane="bottomLeft" state="frozenSplit"/>
      <selection pane="bottomLeft" activeCell="C34" sqref="C34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customWidth="1"/>
    <col min="5" max="5" width="13" style="10" hidden="1" customWidth="1"/>
    <col min="6" max="6" width="12.5703125" style="10" hidden="1" customWidth="1"/>
    <col min="7" max="7" width="12.85546875" style="10" hidden="1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1882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42812</v>
      </c>
      <c r="B5" s="343" t="s">
        <v>160</v>
      </c>
      <c r="C5" s="343" t="s">
        <v>806</v>
      </c>
      <c r="D5" s="399">
        <v>-6286.04</v>
      </c>
      <c r="E5" s="333"/>
      <c r="F5" s="333"/>
      <c r="G5" s="399"/>
      <c r="H5" s="335"/>
      <c r="I5" s="344">
        <v>-6286.04</v>
      </c>
      <c r="J5" s="336"/>
      <c r="K5" s="337"/>
      <c r="L5" s="337"/>
      <c r="M5" s="338" t="s">
        <v>138</v>
      </c>
      <c r="N5" s="339" t="s">
        <v>859</v>
      </c>
      <c r="O5" s="339" t="s">
        <v>141</v>
      </c>
      <c r="P5" s="339" t="s">
        <v>1939</v>
      </c>
      <c r="Q5" s="28"/>
      <c r="R5" s="29"/>
    </row>
    <row r="6" spans="1:18" s="24" customFormat="1" ht="12.75">
      <c r="A6" s="342">
        <v>42812</v>
      </c>
      <c r="B6" s="343" t="s">
        <v>160</v>
      </c>
      <c r="C6" s="343" t="s">
        <v>1272</v>
      </c>
      <c r="D6" s="399">
        <v>-9000.44</v>
      </c>
      <c r="E6" s="333"/>
      <c r="F6" s="333"/>
      <c r="G6" s="399"/>
      <c r="H6" s="335"/>
      <c r="I6" s="344">
        <v>-9000.44</v>
      </c>
      <c r="J6" s="336"/>
      <c r="K6" s="337"/>
      <c r="L6" s="337"/>
      <c r="M6" s="338" t="s">
        <v>138</v>
      </c>
      <c r="N6" s="339" t="s">
        <v>1338</v>
      </c>
      <c r="O6" s="339" t="s">
        <v>136</v>
      </c>
      <c r="P6" s="339" t="s">
        <v>1939</v>
      </c>
      <c r="Q6" s="28"/>
      <c r="R6" s="29"/>
    </row>
    <row r="7" spans="1:18" s="24" customFormat="1" ht="12.75">
      <c r="A7" s="342">
        <v>42812</v>
      </c>
      <c r="B7" s="343" t="s">
        <v>160</v>
      </c>
      <c r="C7" s="343" t="s">
        <v>1082</v>
      </c>
      <c r="D7" s="399">
        <v>-9000.44</v>
      </c>
      <c r="E7" s="333"/>
      <c r="F7" s="333"/>
      <c r="G7" s="399"/>
      <c r="H7" s="335" t="s">
        <v>133</v>
      </c>
      <c r="I7" s="344">
        <v>-9000.44</v>
      </c>
      <c r="J7" s="336"/>
      <c r="K7" s="337"/>
      <c r="L7" s="337"/>
      <c r="M7" s="338" t="s">
        <v>138</v>
      </c>
      <c r="N7" s="339" t="s">
        <v>1174</v>
      </c>
      <c r="O7" s="339" t="s">
        <v>136</v>
      </c>
      <c r="P7" s="339" t="s">
        <v>1939</v>
      </c>
      <c r="Q7" s="28"/>
      <c r="R7" s="29"/>
    </row>
    <row r="8" spans="1:18" s="24" customFormat="1" ht="12.75">
      <c r="A8" s="342">
        <v>42812</v>
      </c>
      <c r="B8" s="343" t="s">
        <v>160</v>
      </c>
      <c r="C8" s="343" t="s">
        <v>1662</v>
      </c>
      <c r="D8" s="399">
        <v>-12570.92</v>
      </c>
      <c r="E8" s="333"/>
      <c r="F8" s="333"/>
      <c r="G8" s="399"/>
      <c r="H8" s="335" t="s">
        <v>135</v>
      </c>
      <c r="I8" s="344">
        <v>-12570.92</v>
      </c>
      <c r="J8" s="336"/>
      <c r="K8" s="337"/>
      <c r="L8" s="337"/>
      <c r="M8" s="338" t="s">
        <v>138</v>
      </c>
      <c r="N8" s="339" t="s">
        <v>1793</v>
      </c>
      <c r="O8" s="339" t="s">
        <v>844</v>
      </c>
      <c r="P8" s="339" t="s">
        <v>1939</v>
      </c>
      <c r="Q8" s="28"/>
      <c r="R8" s="29"/>
    </row>
    <row r="9" spans="1:18" s="24" customFormat="1" ht="12.75">
      <c r="A9" s="342">
        <v>42815</v>
      </c>
      <c r="B9" s="343" t="s">
        <v>160</v>
      </c>
      <c r="C9" s="343" t="s">
        <v>1636</v>
      </c>
      <c r="D9" s="399">
        <v>-6286.04</v>
      </c>
      <c r="E9" s="333"/>
      <c r="F9" s="333"/>
      <c r="G9" s="399"/>
      <c r="H9" s="335" t="s">
        <v>137</v>
      </c>
      <c r="I9" s="344">
        <v>-6286.04</v>
      </c>
      <c r="J9" s="336"/>
      <c r="K9" s="337"/>
      <c r="L9" s="337"/>
      <c r="M9" s="338" t="s">
        <v>138</v>
      </c>
      <c r="N9" s="339" t="s">
        <v>1752</v>
      </c>
      <c r="O9" s="339" t="s">
        <v>141</v>
      </c>
      <c r="P9" s="339" t="s">
        <v>1942</v>
      </c>
      <c r="Q9" s="28"/>
      <c r="R9" s="29"/>
    </row>
    <row r="10" spans="1:18" s="24" customFormat="1" ht="12.75">
      <c r="A10" s="342">
        <v>42815</v>
      </c>
      <c r="B10" s="343" t="s">
        <v>160</v>
      </c>
      <c r="C10" s="343" t="s">
        <v>89</v>
      </c>
      <c r="D10" s="399">
        <v>-8080.56</v>
      </c>
      <c r="E10" s="333"/>
      <c r="F10" s="333"/>
      <c r="G10" s="399"/>
      <c r="H10" s="335" t="s">
        <v>139</v>
      </c>
      <c r="I10" s="344">
        <v>-8080.56</v>
      </c>
      <c r="J10" s="336"/>
      <c r="K10" s="337"/>
      <c r="L10" s="337"/>
      <c r="M10" s="338" t="s">
        <v>138</v>
      </c>
      <c r="N10" s="339" t="s">
        <v>300</v>
      </c>
      <c r="O10" s="339" t="s">
        <v>141</v>
      </c>
      <c r="P10" s="339" t="s">
        <v>1942</v>
      </c>
      <c r="Q10" s="28"/>
      <c r="R10" s="29"/>
    </row>
    <row r="11" spans="1:18" s="24" customFormat="1" ht="12.75">
      <c r="A11" s="342">
        <v>42815</v>
      </c>
      <c r="B11" s="343" t="s">
        <v>160</v>
      </c>
      <c r="C11" s="343" t="s">
        <v>1389</v>
      </c>
      <c r="D11" s="399">
        <v>-9000.44</v>
      </c>
      <c r="E11" s="333"/>
      <c r="F11" s="333"/>
      <c r="G11" s="399"/>
      <c r="H11" s="335" t="s">
        <v>140</v>
      </c>
      <c r="I11" s="344">
        <v>-9000.44</v>
      </c>
      <c r="J11" s="336"/>
      <c r="K11" s="337"/>
      <c r="L11" s="337"/>
      <c r="M11" s="338" t="s">
        <v>138</v>
      </c>
      <c r="N11" s="339" t="s">
        <v>1444</v>
      </c>
      <c r="O11" s="339" t="s">
        <v>136</v>
      </c>
      <c r="P11" s="339" t="s">
        <v>1942</v>
      </c>
      <c r="Q11" s="28"/>
      <c r="R11" s="29"/>
    </row>
    <row r="12" spans="1:18" s="24" customFormat="1" ht="12.75">
      <c r="A12" s="342">
        <v>42815</v>
      </c>
      <c r="B12" s="343" t="s">
        <v>160</v>
      </c>
      <c r="C12" s="343" t="s">
        <v>935</v>
      </c>
      <c r="D12" s="399">
        <v>-9000.44</v>
      </c>
      <c r="E12" s="333"/>
      <c r="F12" s="333"/>
      <c r="G12" s="399"/>
      <c r="H12" s="335" t="s">
        <v>142</v>
      </c>
      <c r="I12" s="344">
        <v>-9000.44</v>
      </c>
      <c r="J12" s="336"/>
      <c r="K12" s="337"/>
      <c r="L12" s="337"/>
      <c r="M12" s="338" t="s">
        <v>138</v>
      </c>
      <c r="N12" s="339" t="s">
        <v>997</v>
      </c>
      <c r="O12" s="339" t="s">
        <v>136</v>
      </c>
      <c r="P12" s="339" t="s">
        <v>1942</v>
      </c>
      <c r="Q12" s="28"/>
      <c r="R12" s="29"/>
    </row>
    <row r="13" spans="1:18" s="24" customFormat="1" ht="12.75">
      <c r="A13" s="342">
        <v>42817</v>
      </c>
      <c r="B13" s="343" t="s">
        <v>160</v>
      </c>
      <c r="C13" s="343" t="s">
        <v>1822</v>
      </c>
      <c r="D13" s="399">
        <v>-9000.44</v>
      </c>
      <c r="E13" s="333"/>
      <c r="F13" s="333"/>
      <c r="G13" s="399"/>
      <c r="H13" s="335" t="s">
        <v>143</v>
      </c>
      <c r="I13" s="344">
        <v>-9000.44</v>
      </c>
      <c r="J13" s="336"/>
      <c r="K13" s="337"/>
      <c r="L13" s="337"/>
      <c r="M13" s="338" t="s">
        <v>138</v>
      </c>
      <c r="N13" s="339" t="s">
        <v>1883</v>
      </c>
      <c r="O13" s="339" t="s">
        <v>136</v>
      </c>
      <c r="P13" s="339" t="s">
        <v>1945</v>
      </c>
      <c r="Q13" s="28"/>
      <c r="R13" s="29"/>
    </row>
    <row r="14" spans="1:18" s="24" customFormat="1" ht="12.75">
      <c r="A14" s="342">
        <v>42817</v>
      </c>
      <c r="B14" s="343" t="s">
        <v>160</v>
      </c>
      <c r="C14" s="343" t="s">
        <v>1823</v>
      </c>
      <c r="D14" s="399">
        <v>-12340.08</v>
      </c>
      <c r="E14" s="333"/>
      <c r="F14" s="333"/>
      <c r="G14" s="399"/>
      <c r="H14" s="335"/>
      <c r="I14" s="344">
        <v>-12340.08</v>
      </c>
      <c r="J14" s="336"/>
      <c r="K14" s="337"/>
      <c r="L14" s="337"/>
      <c r="M14" s="338" t="s">
        <v>138</v>
      </c>
      <c r="N14" s="339" t="s">
        <v>1886</v>
      </c>
      <c r="O14" s="339" t="s">
        <v>134</v>
      </c>
      <c r="P14" s="339" t="s">
        <v>1945</v>
      </c>
      <c r="Q14" s="28"/>
      <c r="R14" s="29"/>
    </row>
    <row r="15" spans="1:18" s="24" customFormat="1" ht="12.75">
      <c r="A15" s="342">
        <v>42817</v>
      </c>
      <c r="B15" s="343" t="s">
        <v>160</v>
      </c>
      <c r="C15" s="343" t="s">
        <v>1632</v>
      </c>
      <c r="D15" s="399">
        <v>-6286.04</v>
      </c>
      <c r="E15" s="333"/>
      <c r="F15" s="333"/>
      <c r="G15" s="399"/>
      <c r="H15" s="335" t="s">
        <v>144</v>
      </c>
      <c r="I15" s="344">
        <v>-6286.04</v>
      </c>
      <c r="J15" s="336"/>
      <c r="K15" s="337"/>
      <c r="L15" s="337"/>
      <c r="M15" s="338" t="s">
        <v>138</v>
      </c>
      <c r="N15" s="339" t="s">
        <v>1749</v>
      </c>
      <c r="O15" s="339" t="s">
        <v>141</v>
      </c>
      <c r="P15" s="339" t="s">
        <v>1945</v>
      </c>
      <c r="Q15" s="28"/>
      <c r="R15" s="29"/>
    </row>
    <row r="16" spans="1:18" s="24" customFormat="1" ht="12.75">
      <c r="A16" s="342">
        <v>42817</v>
      </c>
      <c r="B16" s="343" t="s">
        <v>160</v>
      </c>
      <c r="C16" s="343" t="s">
        <v>1673</v>
      </c>
      <c r="D16" s="399">
        <v>-6286.04</v>
      </c>
      <c r="E16" s="333"/>
      <c r="F16" s="333"/>
      <c r="G16" s="399"/>
      <c r="H16" s="335" t="s">
        <v>145</v>
      </c>
      <c r="I16" s="344">
        <v>-6286.04</v>
      </c>
      <c r="J16" s="336"/>
      <c r="K16" s="337"/>
      <c r="L16" s="337"/>
      <c r="M16" s="338" t="s">
        <v>138</v>
      </c>
      <c r="N16" s="339" t="s">
        <v>1775</v>
      </c>
      <c r="O16" s="339" t="s">
        <v>141</v>
      </c>
      <c r="P16" s="339" t="s">
        <v>1945</v>
      </c>
      <c r="Q16" s="28"/>
      <c r="R16" s="29"/>
    </row>
    <row r="17" spans="1:18" s="24" customFormat="1" ht="12.75">
      <c r="A17" s="342">
        <v>42817</v>
      </c>
      <c r="B17" s="343" t="s">
        <v>160</v>
      </c>
      <c r="C17" s="343" t="s">
        <v>1525</v>
      </c>
      <c r="D17" s="399">
        <v>-12857.44</v>
      </c>
      <c r="E17" s="333"/>
      <c r="F17" s="333"/>
      <c r="G17" s="399"/>
      <c r="H17" s="335" t="s">
        <v>146</v>
      </c>
      <c r="I17" s="344">
        <v>-12857.44</v>
      </c>
      <c r="J17" s="336"/>
      <c r="K17" s="337"/>
      <c r="L17" s="337"/>
      <c r="M17" s="338" t="s">
        <v>138</v>
      </c>
      <c r="N17" s="339" t="s">
        <v>1537</v>
      </c>
      <c r="O17" s="339" t="s">
        <v>565</v>
      </c>
      <c r="P17" s="339" t="s">
        <v>1945</v>
      </c>
      <c r="Q17" s="28"/>
      <c r="R17" s="29"/>
    </row>
    <row r="18" spans="1:18" s="24" customFormat="1" ht="12.75">
      <c r="A18" s="342">
        <v>42817</v>
      </c>
      <c r="B18" s="343" t="s">
        <v>160</v>
      </c>
      <c r="C18" s="343" t="s">
        <v>1392</v>
      </c>
      <c r="D18" s="399">
        <v>-9000.44</v>
      </c>
      <c r="E18" s="333"/>
      <c r="F18" s="333"/>
      <c r="G18" s="399"/>
      <c r="H18" s="335" t="s">
        <v>147</v>
      </c>
      <c r="I18" s="344">
        <v>-9000.44</v>
      </c>
      <c r="J18" s="336"/>
      <c r="K18" s="337"/>
      <c r="L18" s="337"/>
      <c r="M18" s="338" t="s">
        <v>138</v>
      </c>
      <c r="N18" s="339" t="s">
        <v>1447</v>
      </c>
      <c r="O18" s="339" t="s">
        <v>136</v>
      </c>
      <c r="P18" s="339" t="s">
        <v>1945</v>
      </c>
      <c r="Q18" s="28"/>
      <c r="R18" s="29"/>
    </row>
    <row r="19" spans="1:18" s="24" customFormat="1" ht="12.75">
      <c r="A19" s="342">
        <v>42817</v>
      </c>
      <c r="B19" s="343" t="s">
        <v>160</v>
      </c>
      <c r="C19" s="343" t="s">
        <v>1206</v>
      </c>
      <c r="D19" s="399">
        <v>-40660.32</v>
      </c>
      <c r="E19" s="333"/>
      <c r="F19" s="333"/>
      <c r="G19" s="399"/>
      <c r="H19" s="335" t="s">
        <v>224</v>
      </c>
      <c r="I19" s="344">
        <v>-40660.32</v>
      </c>
      <c r="J19" s="336"/>
      <c r="K19" s="337"/>
      <c r="L19" s="337"/>
      <c r="M19" s="338" t="s">
        <v>138</v>
      </c>
      <c r="N19" s="339" t="s">
        <v>1383</v>
      </c>
      <c r="O19" s="339" t="s">
        <v>243</v>
      </c>
      <c r="P19" s="339" t="s">
        <v>1945</v>
      </c>
      <c r="Q19" s="28"/>
      <c r="R19" s="29"/>
    </row>
    <row r="20" spans="1:18" s="24" customFormat="1" ht="12.75">
      <c r="A20" s="342">
        <v>42817</v>
      </c>
      <c r="B20" s="343" t="s">
        <v>160</v>
      </c>
      <c r="C20" s="343" t="s">
        <v>1825</v>
      </c>
      <c r="D20" s="399">
        <v>-22500.52</v>
      </c>
      <c r="E20" s="333"/>
      <c r="F20" s="333"/>
      <c r="G20" s="399"/>
      <c r="H20" s="335" t="s">
        <v>225</v>
      </c>
      <c r="I20" s="344">
        <v>-22500.52</v>
      </c>
      <c r="J20" s="336"/>
      <c r="K20" s="337"/>
      <c r="L20" s="337"/>
      <c r="M20" s="338" t="s">
        <v>138</v>
      </c>
      <c r="N20" s="339" t="s">
        <v>1884</v>
      </c>
      <c r="O20" s="339" t="s">
        <v>390</v>
      </c>
      <c r="P20" s="339" t="s">
        <v>1945</v>
      </c>
      <c r="Q20" s="28"/>
      <c r="R20" s="29"/>
    </row>
    <row r="21" spans="1:18" s="24" customFormat="1" ht="12.75">
      <c r="A21" s="342">
        <v>42818</v>
      </c>
      <c r="B21" s="343" t="s">
        <v>160</v>
      </c>
      <c r="C21" s="343" t="s">
        <v>1206</v>
      </c>
      <c r="D21" s="399">
        <v>-40660.32</v>
      </c>
      <c r="E21" s="333"/>
      <c r="F21" s="333"/>
      <c r="G21" s="399"/>
      <c r="H21" s="335" t="s">
        <v>224</v>
      </c>
      <c r="I21" s="344">
        <v>-40660.32</v>
      </c>
      <c r="J21" s="336"/>
      <c r="K21" s="337"/>
      <c r="L21" s="337"/>
      <c r="M21" s="338" t="s">
        <v>138</v>
      </c>
      <c r="N21" s="339" t="s">
        <v>1383</v>
      </c>
      <c r="O21" s="339" t="s">
        <v>243</v>
      </c>
      <c r="P21" s="339" t="s">
        <v>1947</v>
      </c>
      <c r="Q21" s="28"/>
      <c r="R21" s="29"/>
    </row>
    <row r="22" spans="1:18" s="24" customFormat="1" ht="12.75">
      <c r="A22" s="342">
        <v>42818</v>
      </c>
      <c r="B22" s="343" t="s">
        <v>160</v>
      </c>
      <c r="C22" s="343" t="s">
        <v>1275</v>
      </c>
      <c r="D22" s="344">
        <v>-8780.0400000000009</v>
      </c>
      <c r="E22" s="333"/>
      <c r="F22" s="333"/>
      <c r="G22" s="399"/>
      <c r="H22" s="335"/>
      <c r="I22" s="344">
        <v>-8780.0400000000009</v>
      </c>
      <c r="J22" s="336"/>
      <c r="K22" s="337"/>
      <c r="L22" s="337"/>
      <c r="M22" s="338" t="s">
        <v>138</v>
      </c>
      <c r="N22" s="339" t="s">
        <v>1341</v>
      </c>
      <c r="O22" s="339" t="s">
        <v>457</v>
      </c>
      <c r="P22" s="339" t="s">
        <v>1947</v>
      </c>
      <c r="Q22" s="28"/>
      <c r="R22" s="29"/>
    </row>
    <row r="23" spans="1:18" s="24" customFormat="1" ht="12.75">
      <c r="A23" s="342">
        <v>42818</v>
      </c>
      <c r="B23" s="343" t="s">
        <v>160</v>
      </c>
      <c r="C23" s="343" t="s">
        <v>1826</v>
      </c>
      <c r="D23" s="344">
        <v>-9000.44</v>
      </c>
      <c r="E23" s="333"/>
      <c r="F23" s="333"/>
      <c r="G23" s="399"/>
      <c r="H23" s="335" t="s">
        <v>226</v>
      </c>
      <c r="I23" s="344">
        <v>-9000.44</v>
      </c>
      <c r="J23" s="336"/>
      <c r="K23" s="337"/>
      <c r="L23" s="337"/>
      <c r="M23" s="338" t="s">
        <v>138</v>
      </c>
      <c r="N23" s="339" t="s">
        <v>1885</v>
      </c>
      <c r="O23" s="339" t="s">
        <v>136</v>
      </c>
      <c r="P23" s="339" t="s">
        <v>1947</v>
      </c>
      <c r="Q23" s="28"/>
      <c r="R23" s="29"/>
    </row>
    <row r="24" spans="1:18" s="24" customFormat="1" ht="12.75">
      <c r="A24" s="342">
        <v>42818</v>
      </c>
      <c r="B24" s="343" t="s">
        <v>160</v>
      </c>
      <c r="C24" s="343" t="s">
        <v>935</v>
      </c>
      <c r="D24" s="344">
        <v>-9000.44</v>
      </c>
      <c r="E24" s="333"/>
      <c r="F24" s="333"/>
      <c r="G24" s="399"/>
      <c r="H24" s="335" t="s">
        <v>142</v>
      </c>
      <c r="I24" s="344">
        <v>-9000.44</v>
      </c>
      <c r="J24" s="336"/>
      <c r="K24" s="337"/>
      <c r="L24" s="337"/>
      <c r="M24" s="338" t="s">
        <v>138</v>
      </c>
      <c r="N24" s="339" t="s">
        <v>997</v>
      </c>
      <c r="O24" s="339" t="s">
        <v>136</v>
      </c>
      <c r="P24" s="339" t="s">
        <v>1947</v>
      </c>
      <c r="Q24" s="28"/>
      <c r="R24" s="29"/>
    </row>
    <row r="25" spans="1:18" s="24" customFormat="1" ht="12.75">
      <c r="A25" s="342">
        <v>42818</v>
      </c>
      <c r="B25" s="343" t="s">
        <v>160</v>
      </c>
      <c r="C25" s="343" t="s">
        <v>414</v>
      </c>
      <c r="D25" s="344">
        <v>-20454.28</v>
      </c>
      <c r="E25" s="333"/>
      <c r="F25" s="333"/>
      <c r="G25" s="399"/>
      <c r="H25" s="335"/>
      <c r="I25" s="344">
        <v>-20454.28</v>
      </c>
      <c r="J25" s="336"/>
      <c r="K25" s="337"/>
      <c r="L25" s="337"/>
      <c r="M25" s="338" t="s">
        <v>138</v>
      </c>
      <c r="N25" s="339" t="s">
        <v>443</v>
      </c>
      <c r="O25" s="339" t="s">
        <v>298</v>
      </c>
      <c r="P25" s="339" t="s">
        <v>1947</v>
      </c>
      <c r="Q25" s="28"/>
      <c r="R25" s="29"/>
    </row>
    <row r="26" spans="1:18" s="24" customFormat="1" ht="12.75">
      <c r="A26" s="342">
        <v>42818</v>
      </c>
      <c r="B26" s="343" t="s">
        <v>160</v>
      </c>
      <c r="C26" s="343" t="s">
        <v>1421</v>
      </c>
      <c r="D26" s="399">
        <v>-6299.96</v>
      </c>
      <c r="E26" s="333"/>
      <c r="F26" s="333"/>
      <c r="G26" s="399"/>
      <c r="H26" s="335"/>
      <c r="I26" s="344">
        <v>-6299.96</v>
      </c>
      <c r="J26" s="336"/>
      <c r="K26" s="337"/>
      <c r="L26" s="337"/>
      <c r="M26" s="338" t="s">
        <v>138</v>
      </c>
      <c r="N26" s="339" t="s">
        <v>1486</v>
      </c>
      <c r="O26" s="339" t="s">
        <v>141</v>
      </c>
      <c r="P26" s="339" t="s">
        <v>1947</v>
      </c>
      <c r="Q26" s="28"/>
      <c r="R26" s="29"/>
    </row>
    <row r="27" spans="1:18" s="24" customFormat="1" ht="12.75">
      <c r="A27" s="444">
        <v>42812</v>
      </c>
      <c r="B27" s="445" t="s">
        <v>156</v>
      </c>
      <c r="C27" s="445" t="s">
        <v>1827</v>
      </c>
      <c r="D27" s="446">
        <v>1241.2</v>
      </c>
      <c r="E27" s="333"/>
      <c r="F27" s="333"/>
      <c r="G27" s="399"/>
      <c r="H27" s="335"/>
      <c r="I27" s="399"/>
      <c r="J27" s="422">
        <v>1241.2</v>
      </c>
      <c r="K27" s="337"/>
      <c r="L27" s="337"/>
      <c r="M27" s="338" t="s">
        <v>138</v>
      </c>
      <c r="N27" s="339" t="s">
        <v>1887</v>
      </c>
      <c r="O27" s="339" t="s">
        <v>141</v>
      </c>
      <c r="P27" s="339" t="s">
        <v>1937</v>
      </c>
      <c r="Q27" s="28"/>
      <c r="R27" s="29"/>
    </row>
    <row r="28" spans="1:18" s="24" customFormat="1" ht="12.75">
      <c r="A28" s="444">
        <v>42812</v>
      </c>
      <c r="B28" s="445" t="s">
        <v>156</v>
      </c>
      <c r="C28" s="445" t="s">
        <v>1829</v>
      </c>
      <c r="D28" s="446">
        <v>1241.2</v>
      </c>
      <c r="E28" s="333"/>
      <c r="F28" s="333"/>
      <c r="G28" s="399"/>
      <c r="H28" s="335"/>
      <c r="I28" s="399"/>
      <c r="J28" s="422">
        <v>1241.2</v>
      </c>
      <c r="K28" s="337"/>
      <c r="L28" s="337"/>
      <c r="M28" s="338" t="s">
        <v>138</v>
      </c>
      <c r="N28" s="339" t="s">
        <v>1888</v>
      </c>
      <c r="O28" s="339" t="s">
        <v>390</v>
      </c>
      <c r="P28" s="339" t="s">
        <v>1937</v>
      </c>
      <c r="Q28" s="28"/>
      <c r="R28" s="29"/>
    </row>
    <row r="29" spans="1:18" s="24" customFormat="1" ht="12.75">
      <c r="A29" s="444">
        <v>42812</v>
      </c>
      <c r="B29" s="445" t="s">
        <v>156</v>
      </c>
      <c r="C29" s="445" t="s">
        <v>1831</v>
      </c>
      <c r="D29" s="446">
        <v>1241.2</v>
      </c>
      <c r="E29" s="333"/>
      <c r="F29" s="333"/>
      <c r="G29" s="399"/>
      <c r="H29" s="335"/>
      <c r="I29" s="399"/>
      <c r="J29" s="422">
        <v>1241.2</v>
      </c>
      <c r="K29" s="337"/>
      <c r="L29" s="337"/>
      <c r="M29" s="338" t="s">
        <v>138</v>
      </c>
      <c r="N29" s="339" t="s">
        <v>1889</v>
      </c>
      <c r="O29" s="339" t="s">
        <v>370</v>
      </c>
      <c r="P29" s="339" t="s">
        <v>1937</v>
      </c>
      <c r="Q29" s="28"/>
      <c r="R29" s="29"/>
    </row>
    <row r="30" spans="1:18" s="24" customFormat="1" ht="12.75">
      <c r="A30" s="444">
        <v>42812</v>
      </c>
      <c r="B30" s="445" t="s">
        <v>156</v>
      </c>
      <c r="C30" s="445" t="s">
        <v>1832</v>
      </c>
      <c r="D30" s="446">
        <v>1241.2</v>
      </c>
      <c r="E30" s="333"/>
      <c r="F30" s="333"/>
      <c r="G30" s="399"/>
      <c r="H30" s="335"/>
      <c r="I30" s="399"/>
      <c r="J30" s="422">
        <v>1241.2</v>
      </c>
      <c r="K30" s="337"/>
      <c r="L30" s="337"/>
      <c r="M30" s="338" t="s">
        <v>138</v>
      </c>
      <c r="N30" s="339" t="s">
        <v>1890</v>
      </c>
      <c r="O30" s="339" t="s">
        <v>134</v>
      </c>
      <c r="P30" s="339" t="s">
        <v>1937</v>
      </c>
      <c r="Q30" s="28"/>
      <c r="R30" s="29"/>
    </row>
    <row r="31" spans="1:18" s="24" customFormat="1" ht="12.75">
      <c r="A31" s="444">
        <v>42812</v>
      </c>
      <c r="B31" s="445" t="s">
        <v>156</v>
      </c>
      <c r="C31" s="445" t="s">
        <v>1825</v>
      </c>
      <c r="D31" s="446">
        <v>1241.2</v>
      </c>
      <c r="E31" s="333"/>
      <c r="F31" s="333"/>
      <c r="G31" s="399"/>
      <c r="H31" s="335" t="s">
        <v>225</v>
      </c>
      <c r="I31" s="399"/>
      <c r="J31" s="422">
        <v>1241.2</v>
      </c>
      <c r="K31" s="337"/>
      <c r="L31" s="337"/>
      <c r="M31" s="338" t="s">
        <v>138</v>
      </c>
      <c r="N31" s="339" t="s">
        <v>1884</v>
      </c>
      <c r="O31" s="339" t="s">
        <v>390</v>
      </c>
      <c r="P31" s="339" t="s">
        <v>1937</v>
      </c>
      <c r="Q31" s="28"/>
      <c r="R31" s="29"/>
    </row>
    <row r="32" spans="1:18" s="24" customFormat="1" ht="12.75">
      <c r="A32" s="444">
        <v>42812</v>
      </c>
      <c r="B32" s="445" t="s">
        <v>156</v>
      </c>
      <c r="C32" s="445" t="s">
        <v>1834</v>
      </c>
      <c r="D32" s="446">
        <v>1241.2</v>
      </c>
      <c r="E32" s="333"/>
      <c r="F32" s="333"/>
      <c r="G32" s="446"/>
      <c r="H32" s="335"/>
      <c r="I32" s="399"/>
      <c r="J32" s="422">
        <v>1241.2</v>
      </c>
      <c r="K32" s="337"/>
      <c r="L32" s="337"/>
      <c r="M32" s="338" t="s">
        <v>138</v>
      </c>
      <c r="N32" s="339" t="s">
        <v>1891</v>
      </c>
      <c r="O32" s="339" t="s">
        <v>136</v>
      </c>
      <c r="P32" s="339" t="s">
        <v>1937</v>
      </c>
      <c r="Q32" s="28"/>
      <c r="R32" s="29"/>
    </row>
    <row r="33" spans="1:18" s="24" customFormat="1" ht="12.75">
      <c r="A33" s="444">
        <v>42812</v>
      </c>
      <c r="B33" s="445" t="s">
        <v>156</v>
      </c>
      <c r="C33" s="445" t="s">
        <v>1836</v>
      </c>
      <c r="D33" s="446">
        <v>1241.2</v>
      </c>
      <c r="E33" s="333"/>
      <c r="F33" s="333"/>
      <c r="G33" s="446"/>
      <c r="H33" s="335"/>
      <c r="I33" s="399"/>
      <c r="J33" s="422">
        <v>1241.2</v>
      </c>
      <c r="K33" s="337"/>
      <c r="L33" s="337"/>
      <c r="M33" s="338" t="s">
        <v>138</v>
      </c>
      <c r="N33" s="339" t="s">
        <v>1892</v>
      </c>
      <c r="O33" s="339" t="s">
        <v>134</v>
      </c>
      <c r="P33" s="339" t="s">
        <v>1937</v>
      </c>
      <c r="Q33" s="28"/>
      <c r="R33" s="29"/>
    </row>
    <row r="34" spans="1:18" s="24" customFormat="1" ht="12.75">
      <c r="A34" s="444">
        <v>42812</v>
      </c>
      <c r="B34" s="445" t="s">
        <v>156</v>
      </c>
      <c r="C34" s="445" t="s">
        <v>1837</v>
      </c>
      <c r="D34" s="446">
        <v>1241.2</v>
      </c>
      <c r="E34" s="333"/>
      <c r="F34" s="333"/>
      <c r="G34" s="446"/>
      <c r="H34" s="335"/>
      <c r="I34" s="399"/>
      <c r="J34" s="422">
        <v>1241.2</v>
      </c>
      <c r="K34" s="337"/>
      <c r="L34" s="337"/>
      <c r="M34" s="338" t="s">
        <v>138</v>
      </c>
      <c r="N34" s="339" t="s">
        <v>1893</v>
      </c>
      <c r="O34" s="339" t="s">
        <v>134</v>
      </c>
      <c r="P34" s="339" t="s">
        <v>1937</v>
      </c>
      <c r="Q34" s="28"/>
      <c r="R34" s="29"/>
    </row>
    <row r="35" spans="1:18" s="24" customFormat="1" ht="12.75">
      <c r="A35" s="444">
        <v>42812</v>
      </c>
      <c r="B35" s="445" t="s">
        <v>156</v>
      </c>
      <c r="C35" s="445" t="s">
        <v>1838</v>
      </c>
      <c r="D35" s="446">
        <v>1241.2</v>
      </c>
      <c r="E35" s="333"/>
      <c r="F35" s="333"/>
      <c r="G35" s="446"/>
      <c r="H35" s="335"/>
      <c r="I35" s="399"/>
      <c r="J35" s="422">
        <v>1241.2</v>
      </c>
      <c r="K35" s="337"/>
      <c r="L35" s="337"/>
      <c r="M35" s="338" t="s">
        <v>138</v>
      </c>
      <c r="N35" s="339" t="s">
        <v>1894</v>
      </c>
      <c r="O35" s="339" t="s">
        <v>134</v>
      </c>
      <c r="P35" s="339" t="s">
        <v>1937</v>
      </c>
      <c r="Q35" s="28"/>
      <c r="R35" s="29"/>
    </row>
    <row r="36" spans="1:18" s="24" customFormat="1" ht="12.75">
      <c r="A36" s="444">
        <v>42812</v>
      </c>
      <c r="B36" s="445" t="s">
        <v>156</v>
      </c>
      <c r="C36" s="445" t="s">
        <v>1840</v>
      </c>
      <c r="D36" s="446">
        <v>1241.2</v>
      </c>
      <c r="E36" s="333"/>
      <c r="F36" s="333"/>
      <c r="G36" s="446"/>
      <c r="H36" s="335"/>
      <c r="I36" s="399"/>
      <c r="J36" s="422">
        <v>1241.2</v>
      </c>
      <c r="K36" s="337"/>
      <c r="L36" s="337"/>
      <c r="M36" s="338" t="s">
        <v>138</v>
      </c>
      <c r="N36" s="339" t="s">
        <v>1895</v>
      </c>
      <c r="O36" s="339" t="s">
        <v>141</v>
      </c>
      <c r="P36" s="339" t="s">
        <v>1937</v>
      </c>
      <c r="Q36" s="28"/>
      <c r="R36" s="29"/>
    </row>
    <row r="37" spans="1:18" s="24" customFormat="1" ht="12.75">
      <c r="A37" s="444">
        <v>42812</v>
      </c>
      <c r="B37" s="445" t="s">
        <v>156</v>
      </c>
      <c r="C37" s="445" t="s">
        <v>1841</v>
      </c>
      <c r="D37" s="446">
        <v>1241.2</v>
      </c>
      <c r="E37" s="333"/>
      <c r="F37" s="333"/>
      <c r="G37" s="446"/>
      <c r="H37" s="335"/>
      <c r="I37" s="399"/>
      <c r="J37" s="422">
        <v>1241.2</v>
      </c>
      <c r="K37" s="337"/>
      <c r="L37" s="337"/>
      <c r="M37" s="338" t="s">
        <v>138</v>
      </c>
      <c r="N37" s="339" t="s">
        <v>1896</v>
      </c>
      <c r="O37" s="339" t="s">
        <v>134</v>
      </c>
      <c r="P37" s="339" t="s">
        <v>1937</v>
      </c>
      <c r="Q37" s="28"/>
      <c r="R37" s="29"/>
    </row>
    <row r="38" spans="1:18" s="24" customFormat="1" ht="12.75">
      <c r="A38" s="444">
        <v>42815</v>
      </c>
      <c r="B38" s="445" t="s">
        <v>156</v>
      </c>
      <c r="C38" s="445" t="s">
        <v>1842</v>
      </c>
      <c r="D38" s="446">
        <v>1241.2</v>
      </c>
      <c r="E38" s="333"/>
      <c r="F38" s="333"/>
      <c r="G38" s="446"/>
      <c r="H38" s="335"/>
      <c r="I38" s="399"/>
      <c r="J38" s="422">
        <v>1241.2</v>
      </c>
      <c r="K38" s="337"/>
      <c r="L38" s="337"/>
      <c r="M38" s="338" t="s">
        <v>138</v>
      </c>
      <c r="N38" s="339" t="s">
        <v>1897</v>
      </c>
      <c r="O38" s="339" t="s">
        <v>390</v>
      </c>
      <c r="P38" s="339" t="s">
        <v>1940</v>
      </c>
      <c r="Q38" s="28"/>
      <c r="R38" s="29"/>
    </row>
    <row r="39" spans="1:18" s="24" customFormat="1" ht="12.75">
      <c r="A39" s="444">
        <v>42815</v>
      </c>
      <c r="B39" s="445" t="s">
        <v>156</v>
      </c>
      <c r="C39" s="445" t="s">
        <v>1843</v>
      </c>
      <c r="D39" s="446">
        <v>1241.2</v>
      </c>
      <c r="E39" s="333"/>
      <c r="F39" s="333"/>
      <c r="G39" s="446"/>
      <c r="H39" s="335"/>
      <c r="I39" s="399"/>
      <c r="J39" s="422">
        <v>1241.2</v>
      </c>
      <c r="K39" s="337"/>
      <c r="L39" s="337"/>
      <c r="M39" s="338" t="s">
        <v>138</v>
      </c>
      <c r="N39" s="339" t="s">
        <v>1898</v>
      </c>
      <c r="O39" s="339" t="s">
        <v>141</v>
      </c>
      <c r="P39" s="339" t="s">
        <v>1940</v>
      </c>
      <c r="Q39" s="28"/>
      <c r="R39" s="29"/>
    </row>
    <row r="40" spans="1:18" s="24" customFormat="1" ht="12.75">
      <c r="A40" s="444">
        <v>42815</v>
      </c>
      <c r="B40" s="445" t="s">
        <v>156</v>
      </c>
      <c r="C40" s="445" t="s">
        <v>1844</v>
      </c>
      <c r="D40" s="446">
        <v>1241.2</v>
      </c>
      <c r="E40" s="333"/>
      <c r="F40" s="333"/>
      <c r="G40" s="446"/>
      <c r="H40" s="335"/>
      <c r="I40" s="399"/>
      <c r="J40" s="422">
        <v>1241.2</v>
      </c>
      <c r="K40" s="337"/>
      <c r="L40" s="337"/>
      <c r="M40" s="338" t="s">
        <v>138</v>
      </c>
      <c r="N40" s="339" t="s">
        <v>1899</v>
      </c>
      <c r="O40" s="339" t="s">
        <v>141</v>
      </c>
      <c r="P40" s="339" t="s">
        <v>1940</v>
      </c>
      <c r="Q40" s="28"/>
      <c r="R40" s="29"/>
    </row>
    <row r="41" spans="1:18" s="24" customFormat="1" ht="12.75">
      <c r="A41" s="444">
        <v>42815</v>
      </c>
      <c r="B41" s="445" t="s">
        <v>156</v>
      </c>
      <c r="C41" s="445" t="s">
        <v>1845</v>
      </c>
      <c r="D41" s="446">
        <v>1241.2</v>
      </c>
      <c r="E41" s="333"/>
      <c r="F41" s="333"/>
      <c r="G41" s="446"/>
      <c r="H41" s="335"/>
      <c r="I41" s="399"/>
      <c r="J41" s="422">
        <v>1241.2</v>
      </c>
      <c r="K41" s="337"/>
      <c r="L41" s="337"/>
      <c r="M41" s="338" t="s">
        <v>138</v>
      </c>
      <c r="N41" s="339" t="s">
        <v>1900</v>
      </c>
      <c r="O41" s="339" t="s">
        <v>141</v>
      </c>
      <c r="P41" s="339" t="s">
        <v>1940</v>
      </c>
      <c r="Q41" s="28"/>
      <c r="R41" s="29"/>
    </row>
    <row r="42" spans="1:18" s="24" customFormat="1" ht="12.75">
      <c r="A42" s="444">
        <v>42815</v>
      </c>
      <c r="B42" s="445" t="s">
        <v>156</v>
      </c>
      <c r="C42" s="445" t="s">
        <v>1847</v>
      </c>
      <c r="D42" s="446">
        <v>1241.2</v>
      </c>
      <c r="E42" s="333"/>
      <c r="F42" s="333"/>
      <c r="G42" s="446"/>
      <c r="H42" s="335"/>
      <c r="I42" s="399"/>
      <c r="J42" s="422">
        <v>1241.2</v>
      </c>
      <c r="K42" s="337"/>
      <c r="L42" s="337"/>
      <c r="M42" s="338" t="s">
        <v>138</v>
      </c>
      <c r="N42" s="339" t="s">
        <v>1901</v>
      </c>
      <c r="O42" s="339" t="s">
        <v>141</v>
      </c>
      <c r="P42" s="339" t="s">
        <v>1940</v>
      </c>
      <c r="Q42" s="28"/>
      <c r="R42" s="29"/>
    </row>
    <row r="43" spans="1:18" s="24" customFormat="1" ht="12.75">
      <c r="A43" s="444">
        <v>42815</v>
      </c>
      <c r="B43" s="445" t="s">
        <v>156</v>
      </c>
      <c r="C43" s="445" t="s">
        <v>1848</v>
      </c>
      <c r="D43" s="446">
        <v>1241.2</v>
      </c>
      <c r="E43" s="333"/>
      <c r="F43" s="333"/>
      <c r="G43" s="446"/>
      <c r="H43" s="335"/>
      <c r="I43" s="399"/>
      <c r="J43" s="422">
        <v>1241.2</v>
      </c>
      <c r="K43" s="337"/>
      <c r="L43" s="337"/>
      <c r="M43" s="338" t="s">
        <v>138</v>
      </c>
      <c r="N43" s="339" t="s">
        <v>1902</v>
      </c>
      <c r="O43" s="339" t="s">
        <v>390</v>
      </c>
      <c r="P43" s="339" t="s">
        <v>1940</v>
      </c>
      <c r="Q43" s="28"/>
      <c r="R43" s="29"/>
    </row>
    <row r="44" spans="1:18" s="24" customFormat="1" ht="12.75">
      <c r="A44" s="444">
        <v>42815</v>
      </c>
      <c r="B44" s="445" t="s">
        <v>156</v>
      </c>
      <c r="C44" s="445" t="s">
        <v>1849</v>
      </c>
      <c r="D44" s="446">
        <v>1241.2</v>
      </c>
      <c r="E44" s="333"/>
      <c r="F44" s="333"/>
      <c r="G44" s="446"/>
      <c r="H44" s="335"/>
      <c r="I44" s="399"/>
      <c r="J44" s="422">
        <v>1241.2</v>
      </c>
      <c r="K44" s="337"/>
      <c r="L44" s="337"/>
      <c r="M44" s="338" t="s">
        <v>138</v>
      </c>
      <c r="N44" s="339" t="s">
        <v>1903</v>
      </c>
      <c r="O44" s="339" t="s">
        <v>141</v>
      </c>
      <c r="P44" s="339" t="s">
        <v>1940</v>
      </c>
      <c r="Q44" s="28"/>
      <c r="R44" s="29"/>
    </row>
    <row r="45" spans="1:18" s="24" customFormat="1" ht="12.75">
      <c r="A45" s="444">
        <v>42815</v>
      </c>
      <c r="B45" s="445" t="s">
        <v>156</v>
      </c>
      <c r="C45" s="445" t="s">
        <v>1850</v>
      </c>
      <c r="D45" s="446">
        <v>1241.2</v>
      </c>
      <c r="E45" s="333"/>
      <c r="F45" s="333"/>
      <c r="G45" s="446"/>
      <c r="H45" s="335"/>
      <c r="I45" s="399"/>
      <c r="J45" s="422">
        <v>1241.2</v>
      </c>
      <c r="K45" s="337"/>
      <c r="L45" s="337"/>
      <c r="M45" s="338" t="s">
        <v>138</v>
      </c>
      <c r="N45" s="339" t="s">
        <v>1904</v>
      </c>
      <c r="O45" s="339" t="s">
        <v>141</v>
      </c>
      <c r="P45" s="339" t="s">
        <v>1940</v>
      </c>
      <c r="Q45" s="28"/>
      <c r="R45" s="29"/>
    </row>
    <row r="46" spans="1:18" s="24" customFormat="1" ht="12.75">
      <c r="A46" s="444">
        <v>42815</v>
      </c>
      <c r="B46" s="445" t="s">
        <v>156</v>
      </c>
      <c r="C46" s="445" t="s">
        <v>1851</v>
      </c>
      <c r="D46" s="446">
        <v>1241.2</v>
      </c>
      <c r="E46" s="333"/>
      <c r="F46" s="333"/>
      <c r="G46" s="446"/>
      <c r="H46" s="335"/>
      <c r="I46" s="399"/>
      <c r="J46" s="422">
        <v>1241.2</v>
      </c>
      <c r="K46" s="337"/>
      <c r="L46" s="337"/>
      <c r="M46" s="338" t="s">
        <v>138</v>
      </c>
      <c r="N46" s="339" t="s">
        <v>1905</v>
      </c>
      <c r="O46" s="339" t="s">
        <v>298</v>
      </c>
      <c r="P46" s="339" t="s">
        <v>1940</v>
      </c>
      <c r="Q46" s="28"/>
      <c r="R46" s="29"/>
    </row>
    <row r="47" spans="1:18" s="24" customFormat="1" ht="12.75">
      <c r="A47" s="444">
        <v>42815</v>
      </c>
      <c r="B47" s="445" t="s">
        <v>156</v>
      </c>
      <c r="C47" s="445" t="s">
        <v>1852</v>
      </c>
      <c r="D47" s="446">
        <v>1241.2</v>
      </c>
      <c r="E47" s="333"/>
      <c r="F47" s="333"/>
      <c r="G47" s="446"/>
      <c r="H47" s="335"/>
      <c r="I47" s="399"/>
      <c r="J47" s="422">
        <v>1241.2</v>
      </c>
      <c r="K47" s="337"/>
      <c r="L47" s="337"/>
      <c r="M47" s="338" t="s">
        <v>138</v>
      </c>
      <c r="N47" s="339" t="s">
        <v>1906</v>
      </c>
      <c r="O47" s="339" t="s">
        <v>134</v>
      </c>
      <c r="P47" s="339" t="s">
        <v>1940</v>
      </c>
      <c r="Q47" s="28"/>
      <c r="R47" s="29"/>
    </row>
    <row r="48" spans="1:18" s="24" customFormat="1" ht="12.75">
      <c r="A48" s="444">
        <v>42815</v>
      </c>
      <c r="B48" s="445" t="s">
        <v>156</v>
      </c>
      <c r="C48" s="445" t="s">
        <v>1855</v>
      </c>
      <c r="D48" s="446">
        <v>1241.2</v>
      </c>
      <c r="E48" s="333"/>
      <c r="F48" s="333"/>
      <c r="G48" s="446"/>
      <c r="H48" s="335"/>
      <c r="I48" s="399"/>
      <c r="J48" s="422">
        <v>1241.2</v>
      </c>
      <c r="K48" s="337"/>
      <c r="L48" s="337"/>
      <c r="M48" s="338" t="s">
        <v>138</v>
      </c>
      <c r="N48" s="339" t="s">
        <v>1907</v>
      </c>
      <c r="O48" s="339" t="s">
        <v>141</v>
      </c>
      <c r="P48" s="339" t="s">
        <v>1940</v>
      </c>
      <c r="Q48" s="28"/>
      <c r="R48" s="29"/>
    </row>
    <row r="49" spans="1:18" s="24" customFormat="1" ht="12.75">
      <c r="A49" s="444">
        <v>42815</v>
      </c>
      <c r="B49" s="445" t="s">
        <v>156</v>
      </c>
      <c r="C49" s="445" t="s">
        <v>1856</v>
      </c>
      <c r="D49" s="446">
        <v>1241.2</v>
      </c>
      <c r="E49" s="333"/>
      <c r="F49" s="333"/>
      <c r="G49" s="446"/>
      <c r="H49" s="335"/>
      <c r="I49" s="399"/>
      <c r="J49" s="422">
        <v>1241.2</v>
      </c>
      <c r="K49" s="337"/>
      <c r="L49" s="337"/>
      <c r="M49" s="338" t="s">
        <v>138</v>
      </c>
      <c r="N49" s="339" t="s">
        <v>1908</v>
      </c>
      <c r="O49" s="339" t="s">
        <v>141</v>
      </c>
      <c r="P49" s="339" t="s">
        <v>1940</v>
      </c>
      <c r="Q49" s="28"/>
      <c r="R49" s="29"/>
    </row>
    <row r="50" spans="1:18" s="24" customFormat="1" ht="12.75">
      <c r="A50" s="444">
        <v>42815</v>
      </c>
      <c r="B50" s="445" t="s">
        <v>156</v>
      </c>
      <c r="C50" s="445" t="s">
        <v>1857</v>
      </c>
      <c r="D50" s="446">
        <v>1241.2</v>
      </c>
      <c r="E50" s="333"/>
      <c r="F50" s="333"/>
      <c r="G50" s="446"/>
      <c r="H50" s="335"/>
      <c r="I50" s="399"/>
      <c r="J50" s="422">
        <v>1241.2</v>
      </c>
      <c r="K50" s="337"/>
      <c r="L50" s="337"/>
      <c r="M50" s="338" t="s">
        <v>138</v>
      </c>
      <c r="N50" s="339" t="s">
        <v>1909</v>
      </c>
      <c r="O50" s="339" t="s">
        <v>136</v>
      </c>
      <c r="P50" s="339" t="s">
        <v>1940</v>
      </c>
      <c r="Q50" s="28"/>
      <c r="R50" s="29"/>
    </row>
    <row r="51" spans="1:18" s="24" customFormat="1" ht="12.75">
      <c r="A51" s="444">
        <v>42815</v>
      </c>
      <c r="B51" s="445" t="s">
        <v>156</v>
      </c>
      <c r="C51" s="445" t="s">
        <v>1858</v>
      </c>
      <c r="D51" s="446">
        <v>1241.2</v>
      </c>
      <c r="E51" s="333"/>
      <c r="F51" s="333"/>
      <c r="G51" s="446"/>
      <c r="H51" s="335"/>
      <c r="I51" s="399"/>
      <c r="J51" s="422">
        <v>1241.2</v>
      </c>
      <c r="K51" s="337"/>
      <c r="L51" s="337"/>
      <c r="M51" s="338" t="s">
        <v>138</v>
      </c>
      <c r="N51" s="339" t="s">
        <v>1910</v>
      </c>
      <c r="O51" s="339" t="s">
        <v>141</v>
      </c>
      <c r="P51" s="339" t="s">
        <v>1940</v>
      </c>
      <c r="Q51" s="28"/>
      <c r="R51" s="29"/>
    </row>
    <row r="52" spans="1:18" s="24" customFormat="1" ht="12.75">
      <c r="A52" s="444">
        <v>42816</v>
      </c>
      <c r="B52" s="445" t="s">
        <v>156</v>
      </c>
      <c r="C52" s="445" t="s">
        <v>1860</v>
      </c>
      <c r="D52" s="446">
        <v>1241.2</v>
      </c>
      <c r="E52" s="333"/>
      <c r="F52" s="333"/>
      <c r="G52" s="446"/>
      <c r="H52" s="335"/>
      <c r="I52" s="399"/>
      <c r="J52" s="422">
        <v>1241.2</v>
      </c>
      <c r="K52" s="337"/>
      <c r="L52" s="337"/>
      <c r="M52" s="338" t="s">
        <v>138</v>
      </c>
      <c r="N52" s="339" t="s">
        <v>1911</v>
      </c>
      <c r="O52" s="339" t="s">
        <v>134</v>
      </c>
      <c r="P52" s="339" t="s">
        <v>1943</v>
      </c>
      <c r="Q52" s="28"/>
      <c r="R52" s="29"/>
    </row>
    <row r="53" spans="1:18" s="24" customFormat="1" ht="12.75">
      <c r="A53" s="444">
        <v>42816</v>
      </c>
      <c r="B53" s="445" t="s">
        <v>156</v>
      </c>
      <c r="C53" s="445" t="s">
        <v>1861</v>
      </c>
      <c r="D53" s="446">
        <v>1241.2</v>
      </c>
      <c r="E53" s="333"/>
      <c r="F53" s="333"/>
      <c r="G53" s="446"/>
      <c r="H53" s="335"/>
      <c r="I53" s="399"/>
      <c r="J53" s="422">
        <v>1241.2</v>
      </c>
      <c r="K53" s="337"/>
      <c r="L53" s="337"/>
      <c r="M53" s="338" t="s">
        <v>138</v>
      </c>
      <c r="N53" s="339" t="s">
        <v>1948</v>
      </c>
      <c r="O53" s="339" t="s">
        <v>134</v>
      </c>
      <c r="P53" s="339" t="s">
        <v>1943</v>
      </c>
      <c r="Q53" s="28"/>
      <c r="R53" s="29"/>
    </row>
    <row r="54" spans="1:18" s="24" customFormat="1" ht="12.75">
      <c r="A54" s="444">
        <v>42816</v>
      </c>
      <c r="B54" s="445" t="s">
        <v>156</v>
      </c>
      <c r="C54" s="445" t="s">
        <v>1862</v>
      </c>
      <c r="D54" s="446">
        <v>1241.2</v>
      </c>
      <c r="E54" s="333"/>
      <c r="F54" s="333"/>
      <c r="G54" s="446"/>
      <c r="H54" s="335"/>
      <c r="I54" s="399"/>
      <c r="J54" s="422">
        <v>1241.2</v>
      </c>
      <c r="K54" s="337"/>
      <c r="L54" s="337"/>
      <c r="M54" s="338" t="s">
        <v>138</v>
      </c>
      <c r="N54" s="339" t="s">
        <v>1912</v>
      </c>
      <c r="O54" s="339" t="s">
        <v>134</v>
      </c>
      <c r="P54" s="339" t="s">
        <v>1943</v>
      </c>
      <c r="Q54" s="28"/>
      <c r="R54" s="29"/>
    </row>
    <row r="55" spans="1:18" s="24" customFormat="1" ht="12.75">
      <c r="A55" s="444">
        <v>42816</v>
      </c>
      <c r="B55" s="445" t="s">
        <v>156</v>
      </c>
      <c r="C55" s="445" t="s">
        <v>1863</v>
      </c>
      <c r="D55" s="446">
        <v>1241.2</v>
      </c>
      <c r="E55" s="333"/>
      <c r="F55" s="333"/>
      <c r="G55" s="446"/>
      <c r="H55" s="335"/>
      <c r="I55" s="399"/>
      <c r="J55" s="422">
        <v>1241.2</v>
      </c>
      <c r="K55" s="337"/>
      <c r="L55" s="337"/>
      <c r="M55" s="338" t="s">
        <v>138</v>
      </c>
      <c r="N55" s="339" t="s">
        <v>1913</v>
      </c>
      <c r="O55" s="339" t="s">
        <v>134</v>
      </c>
      <c r="P55" s="339" t="s">
        <v>1943</v>
      </c>
      <c r="Q55" s="28"/>
      <c r="R55" s="29"/>
    </row>
    <row r="56" spans="1:18" s="24" customFormat="1" ht="12.75">
      <c r="A56" s="444">
        <v>42816</v>
      </c>
      <c r="B56" s="445" t="s">
        <v>156</v>
      </c>
      <c r="C56" s="445" t="s">
        <v>1864</v>
      </c>
      <c r="D56" s="446">
        <v>1241.2</v>
      </c>
      <c r="E56" s="333"/>
      <c r="F56" s="333"/>
      <c r="G56" s="446"/>
      <c r="H56" s="335"/>
      <c r="I56" s="399"/>
      <c r="J56" s="422">
        <v>1241.2</v>
      </c>
      <c r="K56" s="337"/>
      <c r="L56" s="337"/>
      <c r="M56" s="338" t="s">
        <v>138</v>
      </c>
      <c r="N56" s="339" t="s">
        <v>1914</v>
      </c>
      <c r="O56" s="339" t="s">
        <v>134</v>
      </c>
      <c r="P56" s="339" t="s">
        <v>1943</v>
      </c>
      <c r="Q56" s="28"/>
      <c r="R56" s="29"/>
    </row>
    <row r="57" spans="1:18" s="24" customFormat="1" ht="12.75">
      <c r="A57" s="444">
        <v>42816</v>
      </c>
      <c r="B57" s="445" t="s">
        <v>156</v>
      </c>
      <c r="C57" s="445" t="s">
        <v>1867</v>
      </c>
      <c r="D57" s="446">
        <v>1241.2</v>
      </c>
      <c r="E57" s="333"/>
      <c r="F57" s="333"/>
      <c r="G57" s="446"/>
      <c r="H57" s="335"/>
      <c r="I57" s="399"/>
      <c r="J57" s="422">
        <v>1241.2</v>
      </c>
      <c r="K57" s="337"/>
      <c r="L57" s="337"/>
      <c r="M57" s="338" t="s">
        <v>138</v>
      </c>
      <c r="N57" s="339" t="s">
        <v>1915</v>
      </c>
      <c r="O57" s="339" t="s">
        <v>134</v>
      </c>
      <c r="P57" s="339" t="s">
        <v>1943</v>
      </c>
      <c r="Q57" s="28"/>
      <c r="R57" s="29"/>
    </row>
    <row r="58" spans="1:18" s="24" customFormat="1" ht="12.75">
      <c r="A58" s="444">
        <v>42816</v>
      </c>
      <c r="B58" s="445" t="s">
        <v>156</v>
      </c>
      <c r="C58" s="445" t="s">
        <v>1868</v>
      </c>
      <c r="D58" s="446">
        <v>1241.2</v>
      </c>
      <c r="E58" s="333"/>
      <c r="F58" s="333"/>
      <c r="G58" s="446"/>
      <c r="H58" s="335"/>
      <c r="I58" s="399"/>
      <c r="J58" s="422">
        <v>1241.2</v>
      </c>
      <c r="K58" s="337"/>
      <c r="L58" s="337"/>
      <c r="M58" s="338" t="s">
        <v>138</v>
      </c>
      <c r="N58" s="339" t="s">
        <v>1916</v>
      </c>
      <c r="O58" s="339" t="s">
        <v>134</v>
      </c>
      <c r="P58" s="339" t="s">
        <v>1943</v>
      </c>
      <c r="Q58" s="28"/>
      <c r="R58" s="29"/>
    </row>
    <row r="59" spans="1:18" s="24" customFormat="1" ht="12.75">
      <c r="A59" s="444">
        <v>42816</v>
      </c>
      <c r="B59" s="445" t="s">
        <v>156</v>
      </c>
      <c r="C59" s="445" t="s">
        <v>1869</v>
      </c>
      <c r="D59" s="446">
        <v>1241.2</v>
      </c>
      <c r="E59" s="333"/>
      <c r="F59" s="333"/>
      <c r="G59" s="446"/>
      <c r="H59" s="335"/>
      <c r="I59" s="399"/>
      <c r="J59" s="422">
        <v>1241.2</v>
      </c>
      <c r="K59" s="337"/>
      <c r="L59" s="337"/>
      <c r="M59" s="338" t="s">
        <v>138</v>
      </c>
      <c r="N59" s="339" t="s">
        <v>1917</v>
      </c>
      <c r="O59" s="339" t="s">
        <v>134</v>
      </c>
      <c r="P59" s="339" t="s">
        <v>1943</v>
      </c>
      <c r="Q59" s="28"/>
      <c r="R59" s="29"/>
    </row>
    <row r="60" spans="1:18" s="24" customFormat="1" ht="12.75">
      <c r="A60" s="444">
        <v>42816</v>
      </c>
      <c r="B60" s="445" t="s">
        <v>156</v>
      </c>
      <c r="C60" s="445" t="s">
        <v>1870</v>
      </c>
      <c r="D60" s="446">
        <v>1241.2</v>
      </c>
      <c r="E60" s="333"/>
      <c r="F60" s="333"/>
      <c r="G60" s="446"/>
      <c r="H60" s="335"/>
      <c r="I60" s="399"/>
      <c r="J60" s="422">
        <v>1241.2</v>
      </c>
      <c r="K60" s="337"/>
      <c r="L60" s="337"/>
      <c r="M60" s="338" t="s">
        <v>138</v>
      </c>
      <c r="N60" s="339" t="s">
        <v>1918</v>
      </c>
      <c r="O60" s="339" t="s">
        <v>134</v>
      </c>
      <c r="P60" s="339" t="s">
        <v>1943</v>
      </c>
      <c r="Q60" s="28"/>
      <c r="R60" s="29"/>
    </row>
    <row r="61" spans="1:18" s="24" customFormat="1" ht="12.75">
      <c r="A61" s="444">
        <v>42816</v>
      </c>
      <c r="B61" s="445" t="s">
        <v>156</v>
      </c>
      <c r="C61" s="445" t="s">
        <v>1871</v>
      </c>
      <c r="D61" s="446">
        <v>1241.2</v>
      </c>
      <c r="E61" s="333"/>
      <c r="F61" s="333"/>
      <c r="G61" s="446"/>
      <c r="H61" s="335"/>
      <c r="I61" s="399"/>
      <c r="J61" s="422">
        <v>1241.2</v>
      </c>
      <c r="K61" s="337"/>
      <c r="L61" s="337"/>
      <c r="M61" s="338" t="s">
        <v>138</v>
      </c>
      <c r="N61" s="339" t="s">
        <v>1919</v>
      </c>
      <c r="O61" s="339" t="s">
        <v>136</v>
      </c>
      <c r="P61" s="339" t="s">
        <v>1943</v>
      </c>
      <c r="Q61" s="28"/>
      <c r="R61" s="29"/>
    </row>
    <row r="62" spans="1:18" s="24" customFormat="1" ht="12.75">
      <c r="A62" s="444">
        <v>42816</v>
      </c>
      <c r="B62" s="445" t="s">
        <v>156</v>
      </c>
      <c r="C62" s="445" t="s">
        <v>1872</v>
      </c>
      <c r="D62" s="446">
        <v>1241.2</v>
      </c>
      <c r="E62" s="333"/>
      <c r="F62" s="333"/>
      <c r="G62" s="446"/>
      <c r="H62" s="335"/>
      <c r="I62" s="399"/>
      <c r="J62" s="422">
        <v>1241.2</v>
      </c>
      <c r="K62" s="337"/>
      <c r="L62" s="337"/>
      <c r="M62" s="338" t="s">
        <v>138</v>
      </c>
      <c r="N62" s="339" t="s">
        <v>1920</v>
      </c>
      <c r="O62" s="339" t="s">
        <v>718</v>
      </c>
      <c r="P62" s="339" t="s">
        <v>1943</v>
      </c>
      <c r="Q62" s="28"/>
      <c r="R62" s="29"/>
    </row>
    <row r="63" spans="1:18" s="24" customFormat="1" ht="12.75">
      <c r="A63" s="444">
        <v>42818</v>
      </c>
      <c r="B63" s="445" t="s">
        <v>156</v>
      </c>
      <c r="C63" s="445" t="s">
        <v>1876</v>
      </c>
      <c r="D63" s="446">
        <v>1241.2</v>
      </c>
      <c r="E63" s="333"/>
      <c r="F63" s="333"/>
      <c r="G63" s="446"/>
      <c r="H63" s="335"/>
      <c r="I63" s="399"/>
      <c r="J63" s="422">
        <v>1241.2</v>
      </c>
      <c r="K63" s="337"/>
      <c r="L63" s="337"/>
      <c r="M63" s="338" t="s">
        <v>138</v>
      </c>
      <c r="N63" s="339" t="s">
        <v>1921</v>
      </c>
      <c r="O63" s="339" t="s">
        <v>141</v>
      </c>
      <c r="P63" s="339" t="s">
        <v>1946</v>
      </c>
      <c r="Q63" s="28"/>
      <c r="R63" s="29"/>
    </row>
    <row r="64" spans="1:18" s="24" customFormat="1" ht="12.75">
      <c r="A64" s="444">
        <v>42818</v>
      </c>
      <c r="B64" s="445" t="s">
        <v>156</v>
      </c>
      <c r="C64" s="445" t="s">
        <v>1877</v>
      </c>
      <c r="D64" s="446">
        <v>1241.2</v>
      </c>
      <c r="E64" s="333"/>
      <c r="F64" s="333"/>
      <c r="G64" s="446"/>
      <c r="H64" s="335"/>
      <c r="I64" s="399"/>
      <c r="J64" s="422">
        <v>1241.2</v>
      </c>
      <c r="K64" s="337"/>
      <c r="L64" s="337"/>
      <c r="M64" s="338" t="s">
        <v>138</v>
      </c>
      <c r="N64" s="339" t="s">
        <v>1922</v>
      </c>
      <c r="O64" s="339" t="s">
        <v>141</v>
      </c>
      <c r="P64" s="339" t="s">
        <v>1946</v>
      </c>
      <c r="Q64" s="28"/>
      <c r="R64" s="29"/>
    </row>
    <row r="65" spans="1:18" s="24" customFormat="1" ht="12.75">
      <c r="A65" s="444">
        <v>42818</v>
      </c>
      <c r="B65" s="445" t="s">
        <v>156</v>
      </c>
      <c r="C65" s="445" t="s">
        <v>1878</v>
      </c>
      <c r="D65" s="446">
        <v>1241.2</v>
      </c>
      <c r="E65" s="333"/>
      <c r="F65" s="333"/>
      <c r="G65" s="446"/>
      <c r="H65" s="335"/>
      <c r="I65" s="399"/>
      <c r="J65" s="422">
        <v>1241.2</v>
      </c>
      <c r="K65" s="337"/>
      <c r="L65" s="337"/>
      <c r="M65" s="338" t="s">
        <v>138</v>
      </c>
      <c r="N65" s="339" t="s">
        <v>1923</v>
      </c>
      <c r="O65" s="339" t="s">
        <v>141</v>
      </c>
      <c r="P65" s="339" t="s">
        <v>1946</v>
      </c>
      <c r="Q65" s="28"/>
      <c r="R65" s="29"/>
    </row>
    <row r="66" spans="1:18" s="24" customFormat="1" ht="12.75">
      <c r="A66" s="444">
        <v>42818</v>
      </c>
      <c r="B66" s="445" t="s">
        <v>156</v>
      </c>
      <c r="C66" s="445" t="s">
        <v>1880</v>
      </c>
      <c r="D66" s="446">
        <v>1241.2</v>
      </c>
      <c r="E66" s="333"/>
      <c r="F66" s="333"/>
      <c r="G66" s="446"/>
      <c r="H66" s="335"/>
      <c r="I66" s="399"/>
      <c r="J66" s="422">
        <v>1241.2</v>
      </c>
      <c r="K66" s="337"/>
      <c r="L66" s="337"/>
      <c r="M66" s="338" t="s">
        <v>138</v>
      </c>
      <c r="N66" s="339" t="s">
        <v>1924</v>
      </c>
      <c r="O66" s="339" t="s">
        <v>134</v>
      </c>
      <c r="P66" s="339" t="s">
        <v>1946</v>
      </c>
      <c r="Q66" s="28"/>
      <c r="R66" s="29"/>
    </row>
    <row r="67" spans="1:18" s="24" customFormat="1" ht="12.75">
      <c r="A67" s="444">
        <v>42818</v>
      </c>
      <c r="B67" s="445" t="s">
        <v>156</v>
      </c>
      <c r="C67" s="445" t="s">
        <v>1881</v>
      </c>
      <c r="D67" s="446">
        <v>1241.2</v>
      </c>
      <c r="E67" s="333"/>
      <c r="F67" s="333"/>
      <c r="G67" s="446"/>
      <c r="H67" s="335"/>
      <c r="I67" s="399"/>
      <c r="J67" s="422">
        <v>1241.2</v>
      </c>
      <c r="K67" s="337"/>
      <c r="L67" s="337"/>
      <c r="M67" s="338" t="s">
        <v>138</v>
      </c>
      <c r="N67" s="339" t="s">
        <v>1925</v>
      </c>
      <c r="O67" s="339" t="s">
        <v>565</v>
      </c>
      <c r="P67" s="339" t="s">
        <v>1946</v>
      </c>
      <c r="Q67" s="28"/>
      <c r="R67" s="29"/>
    </row>
    <row r="68" spans="1:18" s="24" customFormat="1" ht="12.75">
      <c r="A68" s="1">
        <v>42815</v>
      </c>
      <c r="B68" t="s">
        <v>156</v>
      </c>
      <c r="C68" t="s">
        <v>1572</v>
      </c>
      <c r="D68" s="353">
        <v>5849.88</v>
      </c>
      <c r="E68" s="333"/>
      <c r="F68" s="333"/>
      <c r="G68" s="446"/>
      <c r="H68" s="335"/>
      <c r="I68" s="2">
        <v>5849.88</v>
      </c>
      <c r="J68" s="446"/>
      <c r="K68" s="337"/>
      <c r="L68" s="337"/>
      <c r="M68" s="338" t="s">
        <v>138</v>
      </c>
      <c r="N68" s="339" t="s">
        <v>1693</v>
      </c>
      <c r="O68" s="339" t="s">
        <v>134</v>
      </c>
      <c r="P68" s="339" t="s">
        <v>1941</v>
      </c>
      <c r="Q68" s="28"/>
      <c r="R68" s="29"/>
    </row>
    <row r="69" spans="1:18" s="24" customFormat="1" ht="12.75">
      <c r="A69" s="1">
        <v>42817</v>
      </c>
      <c r="B69" t="s">
        <v>156</v>
      </c>
      <c r="C69" s="488" t="s">
        <v>1566</v>
      </c>
      <c r="D69" s="353">
        <v>5878.88</v>
      </c>
      <c r="E69" s="333"/>
      <c r="F69" s="333"/>
      <c r="G69" s="446"/>
      <c r="H69" s="335"/>
      <c r="I69" s="2">
        <v>5878.88</v>
      </c>
      <c r="J69" s="446"/>
      <c r="K69" s="337"/>
      <c r="L69" s="337"/>
      <c r="M69" s="338" t="s">
        <v>138</v>
      </c>
      <c r="N69" s="339" t="s">
        <v>1687</v>
      </c>
      <c r="O69" s="339" t="s">
        <v>134</v>
      </c>
      <c r="P69" s="339" t="s">
        <v>1944</v>
      </c>
      <c r="Q69" s="28"/>
      <c r="R69" s="29"/>
    </row>
    <row r="70" spans="1:18" s="24" customFormat="1" ht="12.75">
      <c r="A70" s="1">
        <v>42812</v>
      </c>
      <c r="B70" t="s">
        <v>156</v>
      </c>
      <c r="C70" s="488" t="s">
        <v>1632</v>
      </c>
      <c r="D70" s="353">
        <v>6286.04</v>
      </c>
      <c r="E70" s="333"/>
      <c r="F70" s="333"/>
      <c r="G70" s="446"/>
      <c r="H70" s="335" t="s">
        <v>144</v>
      </c>
      <c r="I70" s="2">
        <v>6286.04</v>
      </c>
      <c r="J70" s="446"/>
      <c r="K70" s="337"/>
      <c r="L70" s="337"/>
      <c r="M70" s="338" t="s">
        <v>138</v>
      </c>
      <c r="N70" s="339" t="s">
        <v>1749</v>
      </c>
      <c r="O70" s="339" t="s">
        <v>141</v>
      </c>
      <c r="P70" s="339" t="s">
        <v>1937</v>
      </c>
      <c r="Q70" s="28"/>
      <c r="R70" s="29"/>
    </row>
    <row r="71" spans="1:18" s="24" customFormat="1" ht="12.75">
      <c r="A71" s="1">
        <v>42812</v>
      </c>
      <c r="B71" t="s">
        <v>156</v>
      </c>
      <c r="C71" t="s">
        <v>795</v>
      </c>
      <c r="D71" s="353">
        <v>6286.04</v>
      </c>
      <c r="E71" s="333"/>
      <c r="F71" s="333"/>
      <c r="G71" s="446"/>
      <c r="H71" s="335"/>
      <c r="I71" s="2">
        <v>6286.04</v>
      </c>
      <c r="J71" s="446"/>
      <c r="K71" s="337"/>
      <c r="L71" s="337"/>
      <c r="M71" s="338" t="s">
        <v>138</v>
      </c>
      <c r="N71" s="339" t="s">
        <v>853</v>
      </c>
      <c r="O71" s="339" t="s">
        <v>141</v>
      </c>
      <c r="P71" s="339" t="s">
        <v>1937</v>
      </c>
      <c r="Q71" s="28"/>
      <c r="R71" s="29"/>
    </row>
    <row r="72" spans="1:18" s="24" customFormat="1" ht="12.75">
      <c r="A72" s="1">
        <v>42815</v>
      </c>
      <c r="B72" t="s">
        <v>156</v>
      </c>
      <c r="C72" s="488" t="s">
        <v>1673</v>
      </c>
      <c r="D72" s="515">
        <v>6286.04</v>
      </c>
      <c r="E72" s="333"/>
      <c r="F72" s="333"/>
      <c r="G72" s="446"/>
      <c r="H72" s="335" t="s">
        <v>145</v>
      </c>
      <c r="I72" s="2">
        <v>6286.04</v>
      </c>
      <c r="J72" s="446"/>
      <c r="K72" s="337"/>
      <c r="L72" s="337"/>
      <c r="M72" s="338" t="s">
        <v>138</v>
      </c>
      <c r="N72" s="339" t="s">
        <v>1775</v>
      </c>
      <c r="O72" s="339" t="s">
        <v>141</v>
      </c>
      <c r="P72" s="339" t="s">
        <v>1940</v>
      </c>
      <c r="Q72" s="28"/>
      <c r="R72" s="29"/>
    </row>
    <row r="73" spans="1:18" s="24" customFormat="1" ht="12.75">
      <c r="A73" s="1">
        <v>42815</v>
      </c>
      <c r="B73" t="s">
        <v>156</v>
      </c>
      <c r="C73" t="s">
        <v>1636</v>
      </c>
      <c r="D73" s="515">
        <v>6286.04</v>
      </c>
      <c r="E73" s="333"/>
      <c r="F73" s="333"/>
      <c r="G73" s="446"/>
      <c r="H73" s="335" t="s">
        <v>137</v>
      </c>
      <c r="I73" s="2">
        <v>6286.04</v>
      </c>
      <c r="J73" s="446"/>
      <c r="K73" s="337"/>
      <c r="L73" s="337"/>
      <c r="M73" s="338" t="s">
        <v>138</v>
      </c>
      <c r="N73" s="339" t="s">
        <v>1752</v>
      </c>
      <c r="O73" s="339" t="s">
        <v>141</v>
      </c>
      <c r="P73" s="339" t="s">
        <v>1940</v>
      </c>
      <c r="Q73" s="28"/>
      <c r="R73" s="29"/>
    </row>
    <row r="74" spans="1:18" s="24" customFormat="1" ht="12.75">
      <c r="A74" s="1">
        <v>42812</v>
      </c>
      <c r="B74" t="s">
        <v>156</v>
      </c>
      <c r="C74" s="615" t="s">
        <v>1828</v>
      </c>
      <c r="D74" s="353">
        <v>6750.04</v>
      </c>
      <c r="E74" s="333"/>
      <c r="F74" s="333"/>
      <c r="G74" s="446"/>
      <c r="H74" s="335"/>
      <c r="I74" s="2">
        <v>6750.04</v>
      </c>
      <c r="J74" s="446"/>
      <c r="K74" s="337"/>
      <c r="L74" s="337"/>
      <c r="M74" s="338" t="s">
        <v>138</v>
      </c>
      <c r="N74" s="339" t="s">
        <v>1926</v>
      </c>
      <c r="O74" s="339" t="s">
        <v>134</v>
      </c>
      <c r="P74" s="339" t="s">
        <v>1937</v>
      </c>
      <c r="Q74" s="28"/>
      <c r="R74" s="29"/>
    </row>
    <row r="75" spans="1:18" s="24" customFormat="1" ht="12.75">
      <c r="A75" s="1">
        <v>42812</v>
      </c>
      <c r="B75" t="s">
        <v>156</v>
      </c>
      <c r="C75" s="615" t="s">
        <v>1833</v>
      </c>
      <c r="D75" s="353">
        <v>6750.04</v>
      </c>
      <c r="E75" s="333"/>
      <c r="F75" s="333"/>
      <c r="G75" s="446"/>
      <c r="H75" s="335"/>
      <c r="I75" s="2">
        <v>6750.04</v>
      </c>
      <c r="J75" s="446"/>
      <c r="K75" s="337"/>
      <c r="L75" s="337"/>
      <c r="M75" s="338" t="s">
        <v>138</v>
      </c>
      <c r="N75" s="339" t="s">
        <v>1927</v>
      </c>
      <c r="O75" s="339" t="s">
        <v>134</v>
      </c>
      <c r="P75" s="339" t="s">
        <v>1937</v>
      </c>
      <c r="Q75" s="28"/>
      <c r="R75" s="29"/>
    </row>
    <row r="76" spans="1:18" s="24" customFormat="1" ht="12.75">
      <c r="A76" s="1">
        <v>42816</v>
      </c>
      <c r="B76" t="s">
        <v>156</v>
      </c>
      <c r="C76" s="615" t="s">
        <v>1859</v>
      </c>
      <c r="D76" s="353">
        <v>6750.04</v>
      </c>
      <c r="E76" s="333"/>
      <c r="F76" s="333"/>
      <c r="G76" s="446"/>
      <c r="H76" s="335"/>
      <c r="I76" s="2">
        <v>6750.04</v>
      </c>
      <c r="J76" s="446"/>
      <c r="K76" s="337"/>
      <c r="L76" s="337"/>
      <c r="M76" s="338" t="s">
        <v>138</v>
      </c>
      <c r="N76" s="339" t="s">
        <v>1928</v>
      </c>
      <c r="O76" s="339" t="s">
        <v>134</v>
      </c>
      <c r="P76" s="339" t="s">
        <v>1943</v>
      </c>
      <c r="Q76" s="28"/>
      <c r="R76" s="29"/>
    </row>
    <row r="77" spans="1:18" s="24" customFormat="1" ht="12.75">
      <c r="A77" s="1">
        <v>42816</v>
      </c>
      <c r="B77" t="s">
        <v>156</v>
      </c>
      <c r="C77" s="615" t="s">
        <v>1865</v>
      </c>
      <c r="D77" s="353">
        <v>6750.04</v>
      </c>
      <c r="E77" s="333"/>
      <c r="F77" s="333"/>
      <c r="G77" s="446"/>
      <c r="H77" s="335"/>
      <c r="I77" s="2">
        <v>6750.04</v>
      </c>
      <c r="J77" s="446"/>
      <c r="K77" s="337"/>
      <c r="L77" s="337"/>
      <c r="M77" s="338" t="s">
        <v>138</v>
      </c>
      <c r="N77" s="339" t="s">
        <v>1929</v>
      </c>
      <c r="O77" s="339" t="s">
        <v>134</v>
      </c>
      <c r="P77" s="339" t="s">
        <v>1943</v>
      </c>
      <c r="Q77" s="28"/>
      <c r="R77" s="29"/>
    </row>
    <row r="78" spans="1:18" s="24" customFormat="1" ht="12.75">
      <c r="A78" s="1">
        <v>42818</v>
      </c>
      <c r="B78" t="s">
        <v>156</v>
      </c>
      <c r="C78" s="573" t="s">
        <v>1528</v>
      </c>
      <c r="D78" s="353">
        <v>6750.04</v>
      </c>
      <c r="E78" s="333"/>
      <c r="F78" s="333"/>
      <c r="G78" s="446"/>
      <c r="H78" s="335"/>
      <c r="I78" s="2">
        <v>6750.04</v>
      </c>
      <c r="J78" s="446"/>
      <c r="K78" s="337"/>
      <c r="L78" s="337"/>
      <c r="M78" s="338" t="s">
        <v>138</v>
      </c>
      <c r="N78" s="339" t="s">
        <v>1540</v>
      </c>
      <c r="O78" s="339" t="s">
        <v>134</v>
      </c>
      <c r="P78" s="339" t="s">
        <v>1946</v>
      </c>
      <c r="Q78" s="28"/>
      <c r="R78" s="29"/>
    </row>
    <row r="79" spans="1:18" s="24" customFormat="1" ht="12.75">
      <c r="A79" s="1">
        <v>42815</v>
      </c>
      <c r="B79" t="s">
        <v>156</v>
      </c>
      <c r="C79" t="s">
        <v>89</v>
      </c>
      <c r="D79" s="515">
        <v>8080.56</v>
      </c>
      <c r="E79" s="333"/>
      <c r="F79" s="333"/>
      <c r="G79" s="446"/>
      <c r="H79" s="335" t="s">
        <v>139</v>
      </c>
      <c r="I79" s="2">
        <v>8080.56</v>
      </c>
      <c r="J79" s="446"/>
      <c r="K79" s="337"/>
      <c r="L79" s="337"/>
      <c r="M79" s="338" t="s">
        <v>138</v>
      </c>
      <c r="N79" s="339" t="s">
        <v>300</v>
      </c>
      <c r="O79" s="339" t="s">
        <v>141</v>
      </c>
      <c r="P79" s="339" t="s">
        <v>1940</v>
      </c>
      <c r="Q79" s="28"/>
      <c r="R79" s="29"/>
    </row>
    <row r="80" spans="1:18" s="24" customFormat="1" ht="12.75">
      <c r="A80" s="1">
        <v>42815</v>
      </c>
      <c r="B80" t="s">
        <v>156</v>
      </c>
      <c r="C80" t="s">
        <v>99</v>
      </c>
      <c r="D80" s="515">
        <v>8080.56</v>
      </c>
      <c r="E80" s="333"/>
      <c r="F80" s="333"/>
      <c r="G80" s="446"/>
      <c r="H80" s="335"/>
      <c r="I80" s="2">
        <v>8080.56</v>
      </c>
      <c r="J80" s="446"/>
      <c r="K80" s="337"/>
      <c r="L80" s="337"/>
      <c r="M80" s="338" t="s">
        <v>138</v>
      </c>
      <c r="N80" s="339" t="s">
        <v>310</v>
      </c>
      <c r="O80" s="339" t="s">
        <v>141</v>
      </c>
      <c r="P80" s="339" t="s">
        <v>1940</v>
      </c>
      <c r="Q80" s="28"/>
      <c r="R80" s="29"/>
    </row>
    <row r="81" spans="1:18" s="24" customFormat="1" ht="12.75">
      <c r="A81" s="1">
        <v>42817</v>
      </c>
      <c r="B81" t="s">
        <v>156</v>
      </c>
      <c r="C81" s="615" t="s">
        <v>1874</v>
      </c>
      <c r="D81" s="353">
        <v>8181.48</v>
      </c>
      <c r="E81" s="333"/>
      <c r="F81" s="333"/>
      <c r="G81" s="446"/>
      <c r="H81" s="335"/>
      <c r="I81" s="2">
        <v>8181.48</v>
      </c>
      <c r="J81" s="446"/>
      <c r="K81" s="337"/>
      <c r="L81" s="337"/>
      <c r="M81" s="338" t="s">
        <v>138</v>
      </c>
      <c r="N81" s="339" t="s">
        <v>1930</v>
      </c>
      <c r="O81" s="339" t="s">
        <v>457</v>
      </c>
      <c r="P81" s="339" t="s">
        <v>1944</v>
      </c>
      <c r="Q81" s="28"/>
      <c r="R81" s="29"/>
    </row>
    <row r="82" spans="1:18" s="24" customFormat="1" ht="12.75">
      <c r="A82" s="1">
        <v>42815</v>
      </c>
      <c r="B82" t="s">
        <v>156</v>
      </c>
      <c r="C82" s="488" t="s">
        <v>1440</v>
      </c>
      <c r="D82" s="515">
        <v>8780.0400000000009</v>
      </c>
      <c r="E82" s="333"/>
      <c r="F82" s="333"/>
      <c r="G82" s="446"/>
      <c r="H82" s="335"/>
      <c r="I82" s="2">
        <v>8780.0400000000009</v>
      </c>
      <c r="J82" s="446"/>
      <c r="K82" s="337"/>
      <c r="L82" s="337"/>
      <c r="M82" s="338" t="s">
        <v>138</v>
      </c>
      <c r="N82" s="339" t="s">
        <v>1487</v>
      </c>
      <c r="O82" s="339" t="s">
        <v>457</v>
      </c>
      <c r="P82" s="339" t="s">
        <v>1940</v>
      </c>
      <c r="Q82" s="28"/>
      <c r="R82" s="29"/>
    </row>
    <row r="83" spans="1:18" s="24" customFormat="1" ht="12.75">
      <c r="A83" s="1">
        <v>42812</v>
      </c>
      <c r="B83" t="s">
        <v>156</v>
      </c>
      <c r="C83" t="s">
        <v>1082</v>
      </c>
      <c r="D83" s="353">
        <v>9000.44</v>
      </c>
      <c r="E83" s="333"/>
      <c r="F83" s="333"/>
      <c r="G83" s="446"/>
      <c r="H83" s="335" t="s">
        <v>133</v>
      </c>
      <c r="I83" s="2">
        <v>9000.44</v>
      </c>
      <c r="J83" s="446"/>
      <c r="K83" s="337"/>
      <c r="L83" s="337"/>
      <c r="M83" s="338" t="s">
        <v>138</v>
      </c>
      <c r="N83" s="339" t="s">
        <v>1174</v>
      </c>
      <c r="O83" s="339" t="s">
        <v>136</v>
      </c>
      <c r="P83" s="339" t="s">
        <v>1937</v>
      </c>
      <c r="Q83" s="28"/>
      <c r="R83" s="29"/>
    </row>
    <row r="84" spans="1:18" s="24" customFormat="1" ht="12.75">
      <c r="A84" s="1">
        <v>42812</v>
      </c>
      <c r="B84" t="s">
        <v>156</v>
      </c>
      <c r="C84" s="615" t="s">
        <v>1604</v>
      </c>
      <c r="D84" s="353">
        <v>9000.44</v>
      </c>
      <c r="E84" s="333"/>
      <c r="F84" s="333"/>
      <c r="G84" s="446"/>
      <c r="H84" s="335"/>
      <c r="I84" s="2">
        <v>9000.44</v>
      </c>
      <c r="J84" s="446"/>
      <c r="K84" s="337"/>
      <c r="L84" s="337"/>
      <c r="M84" s="338" t="s">
        <v>138</v>
      </c>
      <c r="N84" s="339" t="s">
        <v>1478</v>
      </c>
      <c r="O84" s="339" t="s">
        <v>136</v>
      </c>
      <c r="P84" s="339" t="s">
        <v>1937</v>
      </c>
      <c r="Q84" s="28"/>
      <c r="R84" s="29"/>
    </row>
    <row r="85" spans="1:18" s="24" customFormat="1" ht="12.75">
      <c r="A85" s="1">
        <v>42812</v>
      </c>
      <c r="B85" t="s">
        <v>156</v>
      </c>
      <c r="C85" s="615" t="s">
        <v>1835</v>
      </c>
      <c r="D85" s="353">
        <v>9000.44</v>
      </c>
      <c r="E85" s="333"/>
      <c r="F85" s="333"/>
      <c r="G85" s="446"/>
      <c r="H85" s="335"/>
      <c r="I85" s="2">
        <v>9000.44</v>
      </c>
      <c r="J85" s="446"/>
      <c r="K85" s="337"/>
      <c r="L85" s="337"/>
      <c r="M85" s="338" t="s">
        <v>138</v>
      </c>
      <c r="N85" s="339" t="s">
        <v>1931</v>
      </c>
      <c r="O85" s="339" t="s">
        <v>136</v>
      </c>
      <c r="P85" s="339" t="s">
        <v>1937</v>
      </c>
      <c r="Q85" s="28"/>
      <c r="R85" s="29"/>
    </row>
    <row r="86" spans="1:18" s="24" customFormat="1" ht="12.75">
      <c r="A86" s="1">
        <v>42812</v>
      </c>
      <c r="B86" t="s">
        <v>156</v>
      </c>
      <c r="C86" s="615" t="s">
        <v>938</v>
      </c>
      <c r="D86" s="353">
        <v>9000.44</v>
      </c>
      <c r="E86" s="333"/>
      <c r="F86" s="333"/>
      <c r="G86" s="446"/>
      <c r="H86" s="335"/>
      <c r="I86" s="2">
        <v>9000.44</v>
      </c>
      <c r="J86" s="446"/>
      <c r="K86" s="337"/>
      <c r="L86" s="337"/>
      <c r="M86" s="338" t="s">
        <v>138</v>
      </c>
      <c r="N86" s="339" t="s">
        <v>1000</v>
      </c>
      <c r="O86" s="339" t="s">
        <v>136</v>
      </c>
      <c r="P86" s="339" t="s">
        <v>1937</v>
      </c>
      <c r="Q86" s="28"/>
      <c r="R86" s="29"/>
    </row>
    <row r="87" spans="1:18" s="24" customFormat="1" ht="12.75">
      <c r="A87" s="1">
        <v>42815</v>
      </c>
      <c r="B87" t="s">
        <v>156</v>
      </c>
      <c r="C87" s="488" t="s">
        <v>1392</v>
      </c>
      <c r="D87" s="353">
        <v>9000.44</v>
      </c>
      <c r="E87" s="333"/>
      <c r="F87" s="333"/>
      <c r="G87" s="446"/>
      <c r="H87" s="335" t="s">
        <v>147</v>
      </c>
      <c r="I87" s="2">
        <v>9000.44</v>
      </c>
      <c r="J87" s="446"/>
      <c r="K87" s="337"/>
      <c r="L87" s="337"/>
      <c r="M87" s="338" t="s">
        <v>138</v>
      </c>
      <c r="N87" s="339" t="s">
        <v>1447</v>
      </c>
      <c r="O87" s="339" t="s">
        <v>136</v>
      </c>
      <c r="P87" s="339" t="s">
        <v>1941</v>
      </c>
      <c r="Q87" s="28"/>
      <c r="R87" s="29"/>
    </row>
    <row r="88" spans="1:18" s="24" customFormat="1" ht="12.75">
      <c r="A88" s="1">
        <v>42815</v>
      </c>
      <c r="B88" t="s">
        <v>156</v>
      </c>
      <c r="C88" s="488" t="s">
        <v>1409</v>
      </c>
      <c r="D88" s="353">
        <v>9000.44</v>
      </c>
      <c r="E88" s="333"/>
      <c r="F88" s="333"/>
      <c r="G88" s="446"/>
      <c r="H88" s="335"/>
      <c r="I88" s="2">
        <v>9000.44</v>
      </c>
      <c r="J88" s="446"/>
      <c r="K88" s="337"/>
      <c r="L88" s="337"/>
      <c r="M88" s="338" t="s">
        <v>138</v>
      </c>
      <c r="N88" s="339" t="s">
        <v>1462</v>
      </c>
      <c r="O88" s="339" t="s">
        <v>136</v>
      </c>
      <c r="P88" s="339" t="s">
        <v>1941</v>
      </c>
      <c r="Q88" s="28"/>
      <c r="R88" s="29"/>
    </row>
    <row r="89" spans="1:18" s="24" customFormat="1" ht="12.75">
      <c r="A89" s="1">
        <v>42815</v>
      </c>
      <c r="B89" t="s">
        <v>156</v>
      </c>
      <c r="C89" s="488" t="s">
        <v>1389</v>
      </c>
      <c r="D89" s="353">
        <v>9000.44</v>
      </c>
      <c r="E89" s="333"/>
      <c r="F89" s="333"/>
      <c r="G89" s="446"/>
      <c r="H89" s="335" t="s">
        <v>140</v>
      </c>
      <c r="I89" s="2">
        <v>9000.44</v>
      </c>
      <c r="J89" s="446"/>
      <c r="K89" s="337"/>
      <c r="L89" s="337"/>
      <c r="M89" s="338" t="s">
        <v>138</v>
      </c>
      <c r="N89" s="339" t="s">
        <v>1444</v>
      </c>
      <c r="O89" s="339" t="s">
        <v>136</v>
      </c>
      <c r="P89" s="339" t="s">
        <v>1941</v>
      </c>
      <c r="Q89" s="28"/>
      <c r="R89" s="29"/>
    </row>
    <row r="90" spans="1:18" s="24" customFormat="1" ht="12.75">
      <c r="A90" s="1">
        <v>42815</v>
      </c>
      <c r="B90" t="s">
        <v>156</v>
      </c>
      <c r="C90" s="488" t="s">
        <v>1826</v>
      </c>
      <c r="D90" s="353">
        <v>9000.44</v>
      </c>
      <c r="E90" s="333"/>
      <c r="F90" s="333"/>
      <c r="G90" s="446"/>
      <c r="H90" s="335" t="s">
        <v>226</v>
      </c>
      <c r="I90" s="2">
        <v>9000.44</v>
      </c>
      <c r="J90" s="446"/>
      <c r="K90" s="337"/>
      <c r="L90" s="337"/>
      <c r="M90" s="338" t="s">
        <v>138</v>
      </c>
      <c r="N90" s="339" t="s">
        <v>1885</v>
      </c>
      <c r="O90" s="339" t="s">
        <v>136</v>
      </c>
      <c r="P90" s="339" t="s">
        <v>1941</v>
      </c>
      <c r="Q90" s="28"/>
      <c r="R90" s="29"/>
    </row>
    <row r="91" spans="1:18" s="24" customFormat="1" ht="12.75">
      <c r="A91" s="1">
        <v>42815</v>
      </c>
      <c r="B91" t="s">
        <v>156</v>
      </c>
      <c r="C91" t="s">
        <v>1846</v>
      </c>
      <c r="D91" s="353">
        <v>9000.44</v>
      </c>
      <c r="E91" s="333"/>
      <c r="F91" s="333"/>
      <c r="G91" s="446"/>
      <c r="H91" s="335"/>
      <c r="I91" s="2">
        <v>9000.44</v>
      </c>
      <c r="J91" s="446"/>
      <c r="K91" s="337"/>
      <c r="L91" s="337"/>
      <c r="M91" s="338" t="s">
        <v>138</v>
      </c>
      <c r="N91" s="339" t="s">
        <v>1932</v>
      </c>
      <c r="O91" s="339" t="s">
        <v>136</v>
      </c>
      <c r="P91" s="339" t="s">
        <v>1941</v>
      </c>
      <c r="Q91" s="28"/>
      <c r="R91" s="29"/>
    </row>
    <row r="92" spans="1:18" s="24" customFormat="1" ht="12.75">
      <c r="A92" s="1">
        <v>42815</v>
      </c>
      <c r="B92" t="s">
        <v>156</v>
      </c>
      <c r="C92" s="488" t="s">
        <v>1527</v>
      </c>
      <c r="D92" s="353">
        <v>9000.44</v>
      </c>
      <c r="E92" s="333"/>
      <c r="F92" s="333"/>
      <c r="G92" s="446"/>
      <c r="H92" s="335"/>
      <c r="I92" s="2">
        <v>9000.44</v>
      </c>
      <c r="J92" s="446"/>
      <c r="K92" s="337"/>
      <c r="L92" s="337"/>
      <c r="M92" s="338" t="s">
        <v>138</v>
      </c>
      <c r="N92" s="339" t="s">
        <v>1539</v>
      </c>
      <c r="O92" s="339" t="s">
        <v>136</v>
      </c>
      <c r="P92" s="339" t="s">
        <v>1941</v>
      </c>
      <c r="Q92" s="28"/>
      <c r="R92" s="29"/>
    </row>
    <row r="93" spans="1:18" s="24" customFormat="1" ht="12.75">
      <c r="A93" s="1">
        <v>42815</v>
      </c>
      <c r="B93" t="s">
        <v>156</v>
      </c>
      <c r="C93" s="488" t="s">
        <v>935</v>
      </c>
      <c r="D93" s="353">
        <v>9000.44</v>
      </c>
      <c r="E93" s="333"/>
      <c r="F93" s="333"/>
      <c r="G93" s="446"/>
      <c r="H93" s="335" t="s">
        <v>142</v>
      </c>
      <c r="I93" s="2">
        <v>9000.44</v>
      </c>
      <c r="J93" s="446"/>
      <c r="K93" s="337"/>
      <c r="L93" s="337"/>
      <c r="M93" s="338" t="s">
        <v>138</v>
      </c>
      <c r="N93" s="339" t="s">
        <v>997</v>
      </c>
      <c r="O93" s="339" t="s">
        <v>136</v>
      </c>
      <c r="P93" s="339" t="s">
        <v>1941</v>
      </c>
      <c r="Q93" s="28"/>
      <c r="R93" s="29"/>
    </row>
    <row r="94" spans="1:18" s="24" customFormat="1" ht="12.75">
      <c r="A94" s="1">
        <v>42815</v>
      </c>
      <c r="B94" t="s">
        <v>156</v>
      </c>
      <c r="C94" s="488" t="s">
        <v>1853</v>
      </c>
      <c r="D94" s="353">
        <v>9000.44</v>
      </c>
      <c r="E94" s="333"/>
      <c r="F94" s="333"/>
      <c r="G94" s="446"/>
      <c r="H94" s="335"/>
      <c r="I94" s="2">
        <v>9000.44</v>
      </c>
      <c r="J94" s="446"/>
      <c r="K94" s="337"/>
      <c r="L94" s="337"/>
      <c r="M94" s="338" t="s">
        <v>138</v>
      </c>
      <c r="N94" s="339" t="s">
        <v>1933</v>
      </c>
      <c r="O94" s="339" t="s">
        <v>136</v>
      </c>
      <c r="P94" s="339" t="s">
        <v>1941</v>
      </c>
      <c r="Q94" s="28"/>
      <c r="R94" s="29"/>
    </row>
    <row r="95" spans="1:18" s="24" customFormat="1" ht="12.75">
      <c r="A95" s="1">
        <v>42815</v>
      </c>
      <c r="B95" t="s">
        <v>156</v>
      </c>
      <c r="C95" t="s">
        <v>1079</v>
      </c>
      <c r="D95" s="353">
        <v>9000.44</v>
      </c>
      <c r="E95" s="333"/>
      <c r="F95" s="333"/>
      <c r="G95" s="446"/>
      <c r="H95" s="335"/>
      <c r="I95" s="2">
        <v>9000.44</v>
      </c>
      <c r="J95" s="446"/>
      <c r="K95" s="337"/>
      <c r="L95" s="337"/>
      <c r="M95" s="338" t="s">
        <v>138</v>
      </c>
      <c r="N95" s="339" t="s">
        <v>1139</v>
      </c>
      <c r="O95" s="339" t="s">
        <v>136</v>
      </c>
      <c r="P95" s="339" t="s">
        <v>1941</v>
      </c>
      <c r="Q95" s="28"/>
      <c r="R95" s="29"/>
    </row>
    <row r="96" spans="1:18" s="24" customFormat="1" ht="12.75">
      <c r="A96" s="1">
        <v>42815</v>
      </c>
      <c r="B96" t="s">
        <v>156</v>
      </c>
      <c r="C96" s="488" t="s">
        <v>1822</v>
      </c>
      <c r="D96" s="353">
        <v>9000.44</v>
      </c>
      <c r="E96" s="333"/>
      <c r="F96" s="333"/>
      <c r="G96" s="446"/>
      <c r="H96" s="335" t="s">
        <v>143</v>
      </c>
      <c r="I96" s="2">
        <v>9000.44</v>
      </c>
      <c r="J96" s="446"/>
      <c r="K96" s="337"/>
      <c r="L96" s="337"/>
      <c r="M96" s="338" t="s">
        <v>138</v>
      </c>
      <c r="N96" s="339" t="s">
        <v>1883</v>
      </c>
      <c r="O96" s="339" t="s">
        <v>136</v>
      </c>
      <c r="P96" s="339" t="s">
        <v>1941</v>
      </c>
      <c r="Q96" s="28"/>
      <c r="R96" s="29"/>
    </row>
    <row r="97" spans="1:18" s="24" customFormat="1" ht="12.75">
      <c r="A97" s="1">
        <v>42817</v>
      </c>
      <c r="B97" t="s">
        <v>156</v>
      </c>
      <c r="C97" s="615" t="s">
        <v>1873</v>
      </c>
      <c r="D97" s="353">
        <v>9000.44</v>
      </c>
      <c r="E97" s="333"/>
      <c r="F97" s="333"/>
      <c r="G97" s="446"/>
      <c r="H97" s="335"/>
      <c r="I97" s="2">
        <v>9000.44</v>
      </c>
      <c r="J97" s="446"/>
      <c r="K97" s="337"/>
      <c r="L97" s="337"/>
      <c r="M97" s="338" t="s">
        <v>138</v>
      </c>
      <c r="N97" s="339" t="s">
        <v>1934</v>
      </c>
      <c r="O97" s="339" t="s">
        <v>136</v>
      </c>
      <c r="P97" s="339" t="s">
        <v>1944</v>
      </c>
      <c r="Q97" s="28"/>
      <c r="R97" s="29"/>
    </row>
    <row r="98" spans="1:18" s="24" customFormat="1" ht="12.75">
      <c r="A98" s="1">
        <v>42812</v>
      </c>
      <c r="B98" t="s">
        <v>156</v>
      </c>
      <c r="C98" t="s">
        <v>1662</v>
      </c>
      <c r="D98" s="353">
        <v>12570.92</v>
      </c>
      <c r="E98" s="333"/>
      <c r="F98" s="333"/>
      <c r="G98" s="446"/>
      <c r="H98" s="335" t="s">
        <v>135</v>
      </c>
      <c r="I98" s="2">
        <v>12570.92</v>
      </c>
      <c r="J98" s="446"/>
      <c r="K98" s="337"/>
      <c r="L98" s="337"/>
      <c r="M98" s="338" t="s">
        <v>138</v>
      </c>
      <c r="N98" s="339" t="s">
        <v>1793</v>
      </c>
      <c r="O98" s="339" t="s">
        <v>844</v>
      </c>
      <c r="P98" s="339" t="s">
        <v>1938</v>
      </c>
      <c r="Q98" s="28"/>
      <c r="R98" s="29"/>
    </row>
    <row r="99" spans="1:18" s="24" customFormat="1" ht="12.75">
      <c r="A99" s="1">
        <v>42817</v>
      </c>
      <c r="B99" t="s">
        <v>156</v>
      </c>
      <c r="C99" s="488" t="s">
        <v>1525</v>
      </c>
      <c r="D99" s="353">
        <v>12857.44</v>
      </c>
      <c r="E99" s="333"/>
      <c r="F99" s="333"/>
      <c r="G99" s="446"/>
      <c r="H99" s="335" t="s">
        <v>146</v>
      </c>
      <c r="I99" s="2">
        <v>12857.44</v>
      </c>
      <c r="J99" s="446"/>
      <c r="K99" s="337"/>
      <c r="L99" s="337"/>
      <c r="M99" s="338" t="s">
        <v>138</v>
      </c>
      <c r="N99" s="339" t="s">
        <v>1537</v>
      </c>
      <c r="O99" s="339" t="s">
        <v>565</v>
      </c>
      <c r="P99" s="339" t="s">
        <v>1944</v>
      </c>
      <c r="Q99" s="28"/>
      <c r="R99" s="29"/>
    </row>
    <row r="100" spans="1:18" s="24" customFormat="1" ht="12.75">
      <c r="A100" s="1">
        <v>42816</v>
      </c>
      <c r="B100" t="s">
        <v>156</v>
      </c>
      <c r="C100" t="s">
        <v>817</v>
      </c>
      <c r="D100" s="353">
        <v>18711.060000000001</v>
      </c>
      <c r="E100" s="333"/>
      <c r="F100" s="333"/>
      <c r="G100" s="446"/>
      <c r="H100" s="335"/>
      <c r="I100" s="2">
        <v>18711.060000000001</v>
      </c>
      <c r="J100" s="446"/>
      <c r="K100" s="337"/>
      <c r="L100" s="337"/>
      <c r="M100" s="338" t="s">
        <v>138</v>
      </c>
      <c r="N100" s="339" t="s">
        <v>867</v>
      </c>
      <c r="O100" s="339" t="s">
        <v>141</v>
      </c>
      <c r="P100" s="339" t="s">
        <v>1943</v>
      </c>
      <c r="Q100" s="28"/>
      <c r="R100" s="29"/>
    </row>
    <row r="101" spans="1:18" s="24" customFormat="1" ht="12.75">
      <c r="A101" s="1">
        <v>42812</v>
      </c>
      <c r="B101" t="s">
        <v>156</v>
      </c>
      <c r="C101" s="615" t="s">
        <v>1830</v>
      </c>
      <c r="D101" s="353">
        <v>20454.28</v>
      </c>
      <c r="E101" s="333"/>
      <c r="F101" s="333"/>
      <c r="G101" s="446"/>
      <c r="H101" s="335"/>
      <c r="I101" s="2">
        <v>20454.28</v>
      </c>
      <c r="J101" s="446"/>
      <c r="K101" s="337"/>
      <c r="L101" s="337"/>
      <c r="M101" s="338" t="s">
        <v>138</v>
      </c>
      <c r="N101" s="339" t="s">
        <v>1935</v>
      </c>
      <c r="O101" s="339" t="s">
        <v>298</v>
      </c>
      <c r="P101" s="339" t="s">
        <v>1937</v>
      </c>
      <c r="Q101" s="28"/>
      <c r="R101" s="29"/>
    </row>
    <row r="102" spans="1:18" s="24" customFormat="1" ht="12.75">
      <c r="A102" s="1">
        <v>42815</v>
      </c>
      <c r="B102" t="s">
        <v>156</v>
      </c>
      <c r="C102" t="s">
        <v>1854</v>
      </c>
      <c r="D102" s="515">
        <v>21671.119999999999</v>
      </c>
      <c r="E102" s="333"/>
      <c r="F102" s="333"/>
      <c r="G102" s="446"/>
      <c r="H102" s="335"/>
      <c r="I102" s="2">
        <v>21671.119999999999</v>
      </c>
      <c r="J102" s="446"/>
      <c r="K102" s="337"/>
      <c r="L102" s="337"/>
      <c r="M102" s="338" t="s">
        <v>138</v>
      </c>
      <c r="N102" s="339" t="s">
        <v>1936</v>
      </c>
      <c r="O102" s="339" t="s">
        <v>383</v>
      </c>
      <c r="P102" s="339" t="s">
        <v>1940</v>
      </c>
      <c r="Q102" s="28"/>
      <c r="R102" s="29"/>
    </row>
    <row r="103" spans="1:18" s="24" customFormat="1" ht="12.75">
      <c r="A103" s="1">
        <v>42815</v>
      </c>
      <c r="B103" t="s">
        <v>156</v>
      </c>
      <c r="C103" s="488" t="s">
        <v>1825</v>
      </c>
      <c r="D103" s="353">
        <v>22500.52</v>
      </c>
      <c r="E103" s="333"/>
      <c r="F103" s="333"/>
      <c r="G103" s="446"/>
      <c r="H103" s="335" t="s">
        <v>225</v>
      </c>
      <c r="I103" s="2">
        <v>22500.52</v>
      </c>
      <c r="J103" s="446"/>
      <c r="K103" s="337"/>
      <c r="L103" s="337"/>
      <c r="M103" s="338" t="s">
        <v>138</v>
      </c>
      <c r="N103" s="339" t="s">
        <v>1884</v>
      </c>
      <c r="O103" s="339" t="s">
        <v>390</v>
      </c>
      <c r="P103" s="339" t="s">
        <v>1941</v>
      </c>
      <c r="Q103" s="28"/>
      <c r="R103" s="29"/>
    </row>
    <row r="104" spans="1:18" s="24" customFormat="1" ht="12.75">
      <c r="A104" s="1">
        <v>42812</v>
      </c>
      <c r="B104" t="s">
        <v>156</v>
      </c>
      <c r="C104" s="615" t="s">
        <v>1080</v>
      </c>
      <c r="D104" s="353">
        <v>35999.440000000002</v>
      </c>
      <c r="E104" s="333"/>
      <c r="F104" s="333"/>
      <c r="G104" s="446"/>
      <c r="H104" s="335"/>
      <c r="I104" s="2">
        <v>35999.440000000002</v>
      </c>
      <c r="J104" s="446"/>
      <c r="K104" s="337"/>
      <c r="L104" s="337"/>
      <c r="M104" s="338" t="s">
        <v>138</v>
      </c>
      <c r="N104" s="339" t="s">
        <v>1180</v>
      </c>
      <c r="O104" s="339" t="s">
        <v>390</v>
      </c>
      <c r="P104" s="339" t="s">
        <v>1938</v>
      </c>
      <c r="Q104" s="28"/>
      <c r="R104" s="29"/>
    </row>
    <row r="105" spans="1:18" s="24" customFormat="1" ht="12.75">
      <c r="A105" s="1">
        <v>42817</v>
      </c>
      <c r="B105" t="s">
        <v>156</v>
      </c>
      <c r="C105" s="488" t="s">
        <v>1206</v>
      </c>
      <c r="D105" s="353">
        <v>40660.32</v>
      </c>
      <c r="E105" s="333"/>
      <c r="F105" s="333"/>
      <c r="G105" s="446"/>
      <c r="H105" s="335" t="s">
        <v>224</v>
      </c>
      <c r="I105" s="2">
        <v>40660.32</v>
      </c>
      <c r="J105" s="446"/>
      <c r="K105" s="337"/>
      <c r="L105" s="337"/>
      <c r="M105" s="338" t="s">
        <v>138</v>
      </c>
      <c r="N105" s="339" t="s">
        <v>1383</v>
      </c>
      <c r="O105" s="339" t="s">
        <v>243</v>
      </c>
      <c r="P105" s="339" t="s">
        <v>1944</v>
      </c>
      <c r="Q105" s="28"/>
      <c r="R105" s="29"/>
    </row>
    <row r="106" spans="1:18" s="24" customFormat="1" ht="12.75">
      <c r="A106" s="1">
        <v>42818</v>
      </c>
      <c r="B106" t="s">
        <v>156</v>
      </c>
      <c r="C106" t="s">
        <v>1206</v>
      </c>
      <c r="D106" s="353">
        <v>40660.32</v>
      </c>
      <c r="E106" s="333"/>
      <c r="F106" s="333"/>
      <c r="G106" s="446"/>
      <c r="H106" s="335" t="s">
        <v>224</v>
      </c>
      <c r="I106" s="2">
        <v>40660.32</v>
      </c>
      <c r="J106" s="446"/>
      <c r="K106" s="337"/>
      <c r="L106" s="337"/>
      <c r="M106" s="338" t="s">
        <v>138</v>
      </c>
      <c r="N106" s="339" t="s">
        <v>1383</v>
      </c>
      <c r="O106" s="339" t="s">
        <v>243</v>
      </c>
      <c r="P106" s="339" t="s">
        <v>1946</v>
      </c>
      <c r="Q106" s="28"/>
      <c r="R106" s="29"/>
    </row>
    <row r="107" spans="1:18" s="24" customFormat="1" ht="12.75">
      <c r="A107" s="510"/>
      <c r="B107" s="478"/>
      <c r="C107" s="478"/>
      <c r="D107" s="334"/>
      <c r="E107" s="333"/>
      <c r="F107" s="333"/>
      <c r="G107" s="446"/>
      <c r="H107" s="335"/>
      <c r="I107" s="399"/>
      <c r="J107" s="446"/>
      <c r="K107" s="337"/>
      <c r="L107" s="337"/>
      <c r="M107" s="338"/>
      <c r="N107" s="339"/>
      <c r="O107" s="339"/>
      <c r="P107" s="339"/>
      <c r="Q107" s="28"/>
      <c r="R107" s="29"/>
    </row>
    <row r="108" spans="1:18" s="24" customFormat="1" ht="13.5" thickBot="1">
      <c r="A108" s="499"/>
      <c r="B108" s="431"/>
      <c r="C108" s="431"/>
      <c r="D108" s="334"/>
      <c r="E108" s="333"/>
      <c r="F108" s="333"/>
      <c r="G108" s="399"/>
      <c r="H108" s="335"/>
      <c r="I108" s="399"/>
      <c r="J108" s="336"/>
      <c r="K108" s="337"/>
      <c r="L108" s="337"/>
      <c r="M108" s="338"/>
      <c r="N108" s="339"/>
      <c r="O108" s="339"/>
      <c r="P108" s="339"/>
      <c r="Q108" s="28"/>
      <c r="R108" s="29"/>
    </row>
    <row r="109" spans="1:18" ht="12.75" thickBot="1">
      <c r="D109" s="72">
        <f>SUM(D5:D108)</f>
        <v>233374.86000000057</v>
      </c>
      <c r="G109" s="72">
        <f>SUM(G5:G108)</f>
        <v>0</v>
      </c>
      <c r="I109" s="72">
        <f>SUM(I5:I108)</f>
        <v>182485.66000000006</v>
      </c>
      <c r="J109" s="72">
        <f>SUM(J5:J108)</f>
        <v>50889.199999999968</v>
      </c>
      <c r="K109" s="36"/>
      <c r="N109" s="37" t="s">
        <v>223</v>
      </c>
      <c r="O109" s="38">
        <f>SUM(I109:K109)</f>
        <v>233374.86000000004</v>
      </c>
    </row>
    <row r="110" spans="1:18" s="22" customFormat="1" ht="12.75">
      <c r="A110" s="50"/>
      <c r="B110" s="51"/>
      <c r="C110" s="443"/>
      <c r="D110" s="10"/>
      <c r="E110" s="10"/>
      <c r="F110" s="10"/>
      <c r="G110" s="6"/>
      <c r="I110" s="10"/>
      <c r="J110" s="10"/>
      <c r="K110" s="10"/>
      <c r="L110" s="10"/>
      <c r="M110" s="34"/>
      <c r="N110" s="35"/>
      <c r="O110" s="31"/>
      <c r="P110" s="32"/>
      <c r="Q110" s="33"/>
      <c r="R110" s="9"/>
    </row>
    <row r="111" spans="1:18" s="22" customFormat="1">
      <c r="A111" s="39"/>
      <c r="B111" s="10"/>
      <c r="C111" s="10"/>
      <c r="D111" s="10"/>
      <c r="E111" s="10"/>
      <c r="F111" s="10"/>
      <c r="G111" s="36"/>
      <c r="I111" s="10"/>
      <c r="J111" s="10"/>
      <c r="K111" s="10"/>
      <c r="L111" s="10"/>
      <c r="M111" s="34"/>
      <c r="N111" s="35"/>
      <c r="O111" s="31"/>
      <c r="P111" s="32"/>
      <c r="Q111" s="33"/>
      <c r="R111" s="9"/>
    </row>
  </sheetData>
  <autoFilter ref="A4:R109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106"/>
  <sheetViews>
    <sheetView topLeftCell="A48" workbookViewId="0">
      <selection activeCell="G23" sqref="G23:G63"/>
    </sheetView>
  </sheetViews>
  <sheetFormatPr baseColWidth="10" defaultRowHeight="12.75"/>
  <cols>
    <col min="2" max="2" width="28" bestFit="1" customWidth="1"/>
  </cols>
  <sheetData>
    <row r="1" spans="1:7">
      <c r="A1" s="342">
        <v>42812</v>
      </c>
      <c r="B1" s="343" t="s">
        <v>160</v>
      </c>
      <c r="C1" s="343" t="s">
        <v>806</v>
      </c>
      <c r="D1" s="343" t="s">
        <v>1524</v>
      </c>
      <c r="E1" s="343" t="s">
        <v>806</v>
      </c>
      <c r="F1" s="343" t="s">
        <v>1524</v>
      </c>
      <c r="G1" s="344">
        <v>-6286.04</v>
      </c>
    </row>
    <row r="2" spans="1:7">
      <c r="A2" s="342">
        <v>42812</v>
      </c>
      <c r="B2" s="343" t="s">
        <v>160</v>
      </c>
      <c r="C2" s="343" t="s">
        <v>1272</v>
      </c>
      <c r="D2" s="343" t="s">
        <v>1524</v>
      </c>
      <c r="E2" s="343" t="s">
        <v>1272</v>
      </c>
      <c r="F2" s="343" t="s">
        <v>1524</v>
      </c>
      <c r="G2" s="344">
        <v>-9000.44</v>
      </c>
    </row>
    <row r="3" spans="1:7">
      <c r="A3" s="342">
        <v>42812</v>
      </c>
      <c r="B3" s="343" t="s">
        <v>160</v>
      </c>
      <c r="C3" s="343" t="s">
        <v>1082</v>
      </c>
      <c r="D3" s="343" t="s">
        <v>1524</v>
      </c>
      <c r="E3" s="343" t="s">
        <v>1082</v>
      </c>
      <c r="F3" s="343" t="s">
        <v>1524</v>
      </c>
      <c r="G3" s="344">
        <v>-9000.44</v>
      </c>
    </row>
    <row r="4" spans="1:7">
      <c r="A4" s="342">
        <v>42812</v>
      </c>
      <c r="B4" s="343" t="s">
        <v>160</v>
      </c>
      <c r="C4" s="343" t="s">
        <v>1662</v>
      </c>
      <c r="D4" s="343" t="s">
        <v>1526</v>
      </c>
      <c r="E4" s="343" t="s">
        <v>1662</v>
      </c>
      <c r="F4" s="343" t="s">
        <v>1526</v>
      </c>
      <c r="G4" s="344">
        <v>-12570.92</v>
      </c>
    </row>
    <row r="5" spans="1:7">
      <c r="A5" s="342">
        <v>42815</v>
      </c>
      <c r="B5" s="343" t="s">
        <v>160</v>
      </c>
      <c r="C5" s="343" t="s">
        <v>1636</v>
      </c>
      <c r="D5" s="343" t="s">
        <v>1524</v>
      </c>
      <c r="E5" s="343" t="s">
        <v>1636</v>
      </c>
      <c r="F5" s="343" t="s">
        <v>1524</v>
      </c>
      <c r="G5" s="344">
        <v>-6286.04</v>
      </c>
    </row>
    <row r="6" spans="1:7">
      <c r="A6" s="342">
        <v>42815</v>
      </c>
      <c r="B6" s="343" t="s">
        <v>160</v>
      </c>
      <c r="C6" s="343" t="s">
        <v>89</v>
      </c>
      <c r="D6" s="343" t="s">
        <v>1524</v>
      </c>
      <c r="E6" s="343" t="s">
        <v>89</v>
      </c>
      <c r="F6" s="343" t="s">
        <v>1524</v>
      </c>
      <c r="G6" s="344">
        <v>-8080.56</v>
      </c>
    </row>
    <row r="7" spans="1:7">
      <c r="A7" s="342">
        <v>42815</v>
      </c>
      <c r="B7" s="343" t="s">
        <v>160</v>
      </c>
      <c r="C7" s="343" t="s">
        <v>1389</v>
      </c>
      <c r="D7" s="343" t="s">
        <v>1524</v>
      </c>
      <c r="E7" s="343" t="s">
        <v>1389</v>
      </c>
      <c r="F7" s="343" t="s">
        <v>1524</v>
      </c>
      <c r="G7" s="344">
        <v>-9000.44</v>
      </c>
    </row>
    <row r="8" spans="1:7">
      <c r="A8" s="342">
        <v>42815</v>
      </c>
      <c r="B8" s="343" t="s">
        <v>160</v>
      </c>
      <c r="C8" s="343" t="s">
        <v>935</v>
      </c>
      <c r="D8" s="343" t="s">
        <v>1524</v>
      </c>
      <c r="E8" s="343" t="s">
        <v>935</v>
      </c>
      <c r="F8" s="343" t="s">
        <v>1524</v>
      </c>
      <c r="G8" s="344">
        <v>-9000.44</v>
      </c>
    </row>
    <row r="9" spans="1:7">
      <c r="A9" s="342">
        <v>42817</v>
      </c>
      <c r="B9" s="343" t="s">
        <v>160</v>
      </c>
      <c r="C9" s="343" t="s">
        <v>1822</v>
      </c>
      <c r="D9" s="343" t="s">
        <v>1524</v>
      </c>
      <c r="E9" s="343" t="s">
        <v>1822</v>
      </c>
      <c r="F9" s="343" t="s">
        <v>1524</v>
      </c>
      <c r="G9" s="344">
        <v>-9000.44</v>
      </c>
    </row>
    <row r="10" spans="1:7">
      <c r="A10" s="342">
        <v>42817</v>
      </c>
      <c r="B10" s="343" t="s">
        <v>160</v>
      </c>
      <c r="C10" s="343" t="s">
        <v>1823</v>
      </c>
      <c r="D10" s="343" t="s">
        <v>1824</v>
      </c>
      <c r="E10" s="343" t="s">
        <v>1823</v>
      </c>
      <c r="F10" s="343" t="s">
        <v>1824</v>
      </c>
      <c r="G10" s="344">
        <v>-12340.08</v>
      </c>
    </row>
    <row r="11" spans="1:7">
      <c r="A11" s="342">
        <v>42817</v>
      </c>
      <c r="B11" s="343" t="s">
        <v>160</v>
      </c>
      <c r="C11" s="343" t="s">
        <v>1632</v>
      </c>
      <c r="D11" s="343" t="s">
        <v>1524</v>
      </c>
      <c r="E11" s="343" t="s">
        <v>1632</v>
      </c>
      <c r="F11" s="343" t="s">
        <v>1524</v>
      </c>
      <c r="G11" s="344">
        <v>-6286.04</v>
      </c>
    </row>
    <row r="12" spans="1:7">
      <c r="A12" s="342">
        <v>42817</v>
      </c>
      <c r="B12" s="343" t="s">
        <v>160</v>
      </c>
      <c r="C12" s="343" t="s">
        <v>1673</v>
      </c>
      <c r="D12" s="343" t="s">
        <v>1524</v>
      </c>
      <c r="E12" s="343" t="s">
        <v>1673</v>
      </c>
      <c r="F12" s="343" t="s">
        <v>1524</v>
      </c>
      <c r="G12" s="344">
        <v>-6286.04</v>
      </c>
    </row>
    <row r="13" spans="1:7">
      <c r="A13" s="342">
        <v>42817</v>
      </c>
      <c r="B13" s="343" t="s">
        <v>160</v>
      </c>
      <c r="C13" s="343" t="s">
        <v>1525</v>
      </c>
      <c r="D13" s="343" t="s">
        <v>1526</v>
      </c>
      <c r="E13" s="343" t="s">
        <v>1525</v>
      </c>
      <c r="F13" s="343" t="s">
        <v>1526</v>
      </c>
      <c r="G13" s="344">
        <v>-12857.44</v>
      </c>
    </row>
    <row r="14" spans="1:7">
      <c r="A14" s="342">
        <v>42817</v>
      </c>
      <c r="B14" s="343" t="s">
        <v>160</v>
      </c>
      <c r="C14" s="343" t="s">
        <v>1392</v>
      </c>
      <c r="D14" s="343" t="s">
        <v>1524</v>
      </c>
      <c r="E14" s="343" t="s">
        <v>1392</v>
      </c>
      <c r="F14" s="343" t="s">
        <v>1524</v>
      </c>
      <c r="G14" s="344">
        <v>-9000.44</v>
      </c>
    </row>
    <row r="15" spans="1:7">
      <c r="A15" s="342">
        <v>42817</v>
      </c>
      <c r="B15" s="343" t="s">
        <v>160</v>
      </c>
      <c r="C15" s="343" t="s">
        <v>1206</v>
      </c>
      <c r="D15" s="343" t="s">
        <v>1530</v>
      </c>
      <c r="E15" s="343" t="s">
        <v>1206</v>
      </c>
      <c r="F15" s="343" t="s">
        <v>1530</v>
      </c>
      <c r="G15" s="344">
        <v>-40660.32</v>
      </c>
    </row>
    <row r="16" spans="1:7">
      <c r="A16" s="342">
        <v>42817</v>
      </c>
      <c r="B16" s="343" t="s">
        <v>160</v>
      </c>
      <c r="C16" s="343" t="s">
        <v>1825</v>
      </c>
      <c r="D16" s="343" t="s">
        <v>1524</v>
      </c>
      <c r="E16" s="343" t="s">
        <v>1825</v>
      </c>
      <c r="F16" s="343" t="s">
        <v>1524</v>
      </c>
      <c r="G16" s="344">
        <v>-22500.52</v>
      </c>
    </row>
    <row r="17" spans="1:8">
      <c r="A17" s="342">
        <v>42818</v>
      </c>
      <c r="B17" s="343" t="s">
        <v>160</v>
      </c>
      <c r="C17" s="343" t="s">
        <v>1206</v>
      </c>
      <c r="D17" s="343" t="s">
        <v>1530</v>
      </c>
      <c r="E17" s="343" t="s">
        <v>1206</v>
      </c>
      <c r="F17" s="343" t="s">
        <v>1530</v>
      </c>
      <c r="G17" s="344">
        <v>-40660.32</v>
      </c>
    </row>
    <row r="18" spans="1:8">
      <c r="A18" s="342">
        <v>42818</v>
      </c>
      <c r="B18" s="343" t="s">
        <v>160</v>
      </c>
      <c r="C18" s="343" t="s">
        <v>1275</v>
      </c>
      <c r="D18" s="343" t="s">
        <v>1524</v>
      </c>
      <c r="E18" s="343" t="s">
        <v>1275</v>
      </c>
      <c r="F18" s="343" t="s">
        <v>1524</v>
      </c>
      <c r="G18" s="344">
        <v>-8780.0400000000009</v>
      </c>
    </row>
    <row r="19" spans="1:8">
      <c r="A19" s="342">
        <v>42818</v>
      </c>
      <c r="B19" s="343" t="s">
        <v>160</v>
      </c>
      <c r="C19" s="343" t="s">
        <v>1826</v>
      </c>
      <c r="D19" s="343" t="s">
        <v>1524</v>
      </c>
      <c r="E19" s="343" t="s">
        <v>1826</v>
      </c>
      <c r="F19" s="343" t="s">
        <v>1524</v>
      </c>
      <c r="G19" s="344">
        <v>-9000.44</v>
      </c>
    </row>
    <row r="20" spans="1:8">
      <c r="A20" s="342">
        <v>42818</v>
      </c>
      <c r="B20" s="343" t="s">
        <v>160</v>
      </c>
      <c r="C20" s="343" t="s">
        <v>935</v>
      </c>
      <c r="D20" s="343" t="s">
        <v>1524</v>
      </c>
      <c r="E20" s="343" t="s">
        <v>935</v>
      </c>
      <c r="F20" s="343" t="s">
        <v>1524</v>
      </c>
      <c r="G20" s="344">
        <v>-9000.44</v>
      </c>
    </row>
    <row r="21" spans="1:8">
      <c r="A21" s="342">
        <v>42818</v>
      </c>
      <c r="B21" s="343" t="s">
        <v>160</v>
      </c>
      <c r="C21" s="343" t="s">
        <v>414</v>
      </c>
      <c r="D21" s="343" t="s">
        <v>1524</v>
      </c>
      <c r="E21" s="343" t="s">
        <v>414</v>
      </c>
      <c r="F21" s="343" t="s">
        <v>1524</v>
      </c>
      <c r="G21" s="344">
        <v>-20454.28</v>
      </c>
    </row>
    <row r="22" spans="1:8">
      <c r="A22" s="342">
        <v>42818</v>
      </c>
      <c r="B22" s="343" t="s">
        <v>160</v>
      </c>
      <c r="C22" s="343" t="s">
        <v>1421</v>
      </c>
      <c r="D22" s="343" t="s">
        <v>823</v>
      </c>
      <c r="E22" s="343" t="s">
        <v>1421</v>
      </c>
      <c r="F22" s="343" t="s">
        <v>823</v>
      </c>
      <c r="G22" s="344">
        <v>-6299.96</v>
      </c>
    </row>
    <row r="23" spans="1:8">
      <c r="A23" s="444">
        <v>42812</v>
      </c>
      <c r="B23" s="445" t="s">
        <v>156</v>
      </c>
      <c r="C23" s="445" t="s">
        <v>1827</v>
      </c>
      <c r="D23" s="445" t="s">
        <v>157</v>
      </c>
      <c r="E23" s="445" t="s">
        <v>1827</v>
      </c>
      <c r="F23" s="445" t="s">
        <v>157</v>
      </c>
      <c r="G23" s="422">
        <v>1241.2</v>
      </c>
      <c r="H23" s="445" t="s">
        <v>158</v>
      </c>
    </row>
    <row r="24" spans="1:8">
      <c r="A24" s="444">
        <v>42812</v>
      </c>
      <c r="B24" s="445" t="s">
        <v>156</v>
      </c>
      <c r="C24" s="445" t="s">
        <v>1829</v>
      </c>
      <c r="D24" s="445" t="s">
        <v>157</v>
      </c>
      <c r="E24" s="445" t="s">
        <v>1829</v>
      </c>
      <c r="F24" s="445" t="s">
        <v>157</v>
      </c>
      <c r="G24" s="422">
        <v>1241.2</v>
      </c>
      <c r="H24" s="445" t="s">
        <v>158</v>
      </c>
    </row>
    <row r="25" spans="1:8">
      <c r="A25" s="444">
        <v>42812</v>
      </c>
      <c r="B25" s="445" t="s">
        <v>156</v>
      </c>
      <c r="C25" s="445" t="s">
        <v>1831</v>
      </c>
      <c r="D25" s="445" t="s">
        <v>157</v>
      </c>
      <c r="E25" s="445" t="s">
        <v>1831</v>
      </c>
      <c r="F25" s="445" t="s">
        <v>157</v>
      </c>
      <c r="G25" s="422">
        <v>1241.2</v>
      </c>
      <c r="H25" s="445" t="s">
        <v>158</v>
      </c>
    </row>
    <row r="26" spans="1:8">
      <c r="A26" s="444">
        <v>42812</v>
      </c>
      <c r="B26" s="445" t="s">
        <v>156</v>
      </c>
      <c r="C26" s="445" t="s">
        <v>1832</v>
      </c>
      <c r="D26" s="445" t="s">
        <v>157</v>
      </c>
      <c r="E26" s="445" t="s">
        <v>1832</v>
      </c>
      <c r="F26" s="445" t="s">
        <v>157</v>
      </c>
      <c r="G26" s="422">
        <v>1241.2</v>
      </c>
      <c r="H26" s="445" t="s">
        <v>158</v>
      </c>
    </row>
    <row r="27" spans="1:8">
      <c r="A27" s="444">
        <v>42812</v>
      </c>
      <c r="B27" s="445" t="s">
        <v>156</v>
      </c>
      <c r="C27" s="445" t="s">
        <v>1825</v>
      </c>
      <c r="D27" s="445" t="s">
        <v>157</v>
      </c>
      <c r="E27" s="445" t="s">
        <v>1825</v>
      </c>
      <c r="F27" s="445" t="s">
        <v>157</v>
      </c>
      <c r="G27" s="422">
        <v>1241.2</v>
      </c>
      <c r="H27" s="445" t="s">
        <v>158</v>
      </c>
    </row>
    <row r="28" spans="1:8">
      <c r="A28" s="444">
        <v>42812</v>
      </c>
      <c r="B28" s="445" t="s">
        <v>156</v>
      </c>
      <c r="C28" s="445" t="s">
        <v>1834</v>
      </c>
      <c r="D28" s="445" t="s">
        <v>157</v>
      </c>
      <c r="E28" s="445" t="s">
        <v>1834</v>
      </c>
      <c r="F28" s="445" t="s">
        <v>157</v>
      </c>
      <c r="G28" s="422">
        <v>1241.2</v>
      </c>
      <c r="H28" s="445" t="s">
        <v>158</v>
      </c>
    </row>
    <row r="29" spans="1:8">
      <c r="A29" s="444">
        <v>42812</v>
      </c>
      <c r="B29" s="445" t="s">
        <v>156</v>
      </c>
      <c r="C29" s="445" t="s">
        <v>1836</v>
      </c>
      <c r="D29" s="445" t="s">
        <v>157</v>
      </c>
      <c r="E29" s="445" t="s">
        <v>1836</v>
      </c>
      <c r="F29" s="445" t="s">
        <v>157</v>
      </c>
      <c r="G29" s="422">
        <v>1241.2</v>
      </c>
      <c r="H29" s="445" t="s">
        <v>158</v>
      </c>
    </row>
    <row r="30" spans="1:8">
      <c r="A30" s="444">
        <v>42812</v>
      </c>
      <c r="B30" s="445" t="s">
        <v>156</v>
      </c>
      <c r="C30" s="445" t="s">
        <v>1837</v>
      </c>
      <c r="D30" s="445" t="s">
        <v>157</v>
      </c>
      <c r="E30" s="445" t="s">
        <v>1837</v>
      </c>
      <c r="F30" s="445" t="s">
        <v>157</v>
      </c>
      <c r="G30" s="422">
        <v>1241.2</v>
      </c>
      <c r="H30" s="445" t="s">
        <v>158</v>
      </c>
    </row>
    <row r="31" spans="1:8">
      <c r="A31" s="444">
        <v>42812</v>
      </c>
      <c r="B31" s="445" t="s">
        <v>156</v>
      </c>
      <c r="C31" s="445" t="s">
        <v>1838</v>
      </c>
      <c r="D31" s="445" t="s">
        <v>157</v>
      </c>
      <c r="E31" s="445" t="s">
        <v>1838</v>
      </c>
      <c r="F31" s="445" t="s">
        <v>157</v>
      </c>
      <c r="G31" s="422">
        <v>1241.2</v>
      </c>
      <c r="H31" s="445" t="s">
        <v>158</v>
      </c>
    </row>
    <row r="32" spans="1:8">
      <c r="A32" s="444">
        <v>42812</v>
      </c>
      <c r="B32" s="445" t="s">
        <v>156</v>
      </c>
      <c r="C32" s="445" t="s">
        <v>1840</v>
      </c>
      <c r="D32" s="445" t="s">
        <v>157</v>
      </c>
      <c r="E32" s="445" t="s">
        <v>1840</v>
      </c>
      <c r="F32" s="445" t="s">
        <v>157</v>
      </c>
      <c r="G32" s="422">
        <v>1241.2</v>
      </c>
      <c r="H32" s="445" t="s">
        <v>158</v>
      </c>
    </row>
    <row r="33" spans="1:8">
      <c r="A33" s="444">
        <v>42812</v>
      </c>
      <c r="B33" s="445" t="s">
        <v>156</v>
      </c>
      <c r="C33" s="445" t="s">
        <v>1841</v>
      </c>
      <c r="D33" s="445" t="s">
        <v>157</v>
      </c>
      <c r="E33" s="445" t="s">
        <v>1841</v>
      </c>
      <c r="F33" s="445" t="s">
        <v>157</v>
      </c>
      <c r="G33" s="422">
        <v>1241.2</v>
      </c>
      <c r="H33" s="445" t="s">
        <v>158</v>
      </c>
    </row>
    <row r="34" spans="1:8">
      <c r="A34" s="444">
        <v>42815</v>
      </c>
      <c r="B34" s="445" t="s">
        <v>156</v>
      </c>
      <c r="C34" s="445" t="s">
        <v>1842</v>
      </c>
      <c r="D34" s="445" t="s">
        <v>157</v>
      </c>
      <c r="E34" s="445" t="s">
        <v>1842</v>
      </c>
      <c r="F34" s="445" t="s">
        <v>157</v>
      </c>
      <c r="G34" s="422">
        <v>1241.2</v>
      </c>
      <c r="H34" s="445" t="s">
        <v>158</v>
      </c>
    </row>
    <row r="35" spans="1:8">
      <c r="A35" s="444">
        <v>42815</v>
      </c>
      <c r="B35" s="445" t="s">
        <v>156</v>
      </c>
      <c r="C35" s="445" t="s">
        <v>1843</v>
      </c>
      <c r="D35" s="445" t="s">
        <v>157</v>
      </c>
      <c r="E35" s="445" t="s">
        <v>1843</v>
      </c>
      <c r="F35" s="445" t="s">
        <v>157</v>
      </c>
      <c r="G35" s="422">
        <v>1241.2</v>
      </c>
      <c r="H35" s="445" t="s">
        <v>158</v>
      </c>
    </row>
    <row r="36" spans="1:8">
      <c r="A36" s="444">
        <v>42815</v>
      </c>
      <c r="B36" s="445" t="s">
        <v>156</v>
      </c>
      <c r="C36" s="445" t="s">
        <v>1844</v>
      </c>
      <c r="D36" s="445" t="s">
        <v>157</v>
      </c>
      <c r="E36" s="445" t="s">
        <v>1844</v>
      </c>
      <c r="F36" s="445" t="s">
        <v>157</v>
      </c>
      <c r="G36" s="422">
        <v>1241.2</v>
      </c>
      <c r="H36" s="445" t="s">
        <v>158</v>
      </c>
    </row>
    <row r="37" spans="1:8">
      <c r="A37" s="444">
        <v>42815</v>
      </c>
      <c r="B37" s="445" t="s">
        <v>156</v>
      </c>
      <c r="C37" s="445" t="s">
        <v>1845</v>
      </c>
      <c r="D37" s="445" t="s">
        <v>157</v>
      </c>
      <c r="E37" s="445" t="s">
        <v>1845</v>
      </c>
      <c r="F37" s="445" t="s">
        <v>157</v>
      </c>
      <c r="G37" s="422">
        <v>1241.2</v>
      </c>
      <c r="H37" s="445" t="s">
        <v>158</v>
      </c>
    </row>
    <row r="38" spans="1:8">
      <c r="A38" s="444">
        <v>42815</v>
      </c>
      <c r="B38" s="445" t="s">
        <v>156</v>
      </c>
      <c r="C38" s="445" t="s">
        <v>1847</v>
      </c>
      <c r="D38" s="445" t="s">
        <v>157</v>
      </c>
      <c r="E38" s="445" t="s">
        <v>1847</v>
      </c>
      <c r="F38" s="445" t="s">
        <v>157</v>
      </c>
      <c r="G38" s="422">
        <v>1241.2</v>
      </c>
      <c r="H38" s="445" t="s">
        <v>158</v>
      </c>
    </row>
    <row r="39" spans="1:8">
      <c r="A39" s="444">
        <v>42815</v>
      </c>
      <c r="B39" s="445" t="s">
        <v>156</v>
      </c>
      <c r="C39" s="445" t="s">
        <v>1848</v>
      </c>
      <c r="D39" s="445" t="s">
        <v>157</v>
      </c>
      <c r="E39" s="445" t="s">
        <v>1848</v>
      </c>
      <c r="F39" s="445" t="s">
        <v>157</v>
      </c>
      <c r="G39" s="422">
        <v>1241.2</v>
      </c>
      <c r="H39" s="445" t="s">
        <v>158</v>
      </c>
    </row>
    <row r="40" spans="1:8">
      <c r="A40" s="444">
        <v>42815</v>
      </c>
      <c r="B40" s="445" t="s">
        <v>156</v>
      </c>
      <c r="C40" s="445" t="s">
        <v>1849</v>
      </c>
      <c r="D40" s="445" t="s">
        <v>157</v>
      </c>
      <c r="E40" s="445" t="s">
        <v>1849</v>
      </c>
      <c r="F40" s="445" t="s">
        <v>157</v>
      </c>
      <c r="G40" s="422">
        <v>1241.2</v>
      </c>
      <c r="H40" s="445" t="s">
        <v>158</v>
      </c>
    </row>
    <row r="41" spans="1:8">
      <c r="A41" s="444">
        <v>42815</v>
      </c>
      <c r="B41" s="445" t="s">
        <v>156</v>
      </c>
      <c r="C41" s="445" t="s">
        <v>1850</v>
      </c>
      <c r="D41" s="445" t="s">
        <v>157</v>
      </c>
      <c r="E41" s="445" t="s">
        <v>1850</v>
      </c>
      <c r="F41" s="445" t="s">
        <v>157</v>
      </c>
      <c r="G41" s="422">
        <v>1241.2</v>
      </c>
      <c r="H41" s="445" t="s">
        <v>158</v>
      </c>
    </row>
    <row r="42" spans="1:8">
      <c r="A42" s="444">
        <v>42815</v>
      </c>
      <c r="B42" s="445" t="s">
        <v>156</v>
      </c>
      <c r="C42" s="445" t="s">
        <v>1851</v>
      </c>
      <c r="D42" s="445" t="s">
        <v>157</v>
      </c>
      <c r="E42" s="445" t="s">
        <v>1851</v>
      </c>
      <c r="F42" s="445" t="s">
        <v>157</v>
      </c>
      <c r="G42" s="422">
        <v>1241.2</v>
      </c>
      <c r="H42" s="445" t="s">
        <v>158</v>
      </c>
    </row>
    <row r="43" spans="1:8">
      <c r="A43" s="444">
        <v>42815</v>
      </c>
      <c r="B43" s="445" t="s">
        <v>156</v>
      </c>
      <c r="C43" s="445" t="s">
        <v>1852</v>
      </c>
      <c r="D43" s="445" t="s">
        <v>157</v>
      </c>
      <c r="E43" s="445" t="s">
        <v>1852</v>
      </c>
      <c r="F43" s="445" t="s">
        <v>157</v>
      </c>
      <c r="G43" s="422">
        <v>1241.2</v>
      </c>
      <c r="H43" s="445" t="s">
        <v>158</v>
      </c>
    </row>
    <row r="44" spans="1:8">
      <c r="A44" s="444">
        <v>42815</v>
      </c>
      <c r="B44" s="445" t="s">
        <v>156</v>
      </c>
      <c r="C44" s="445" t="s">
        <v>1855</v>
      </c>
      <c r="D44" s="445" t="s">
        <v>157</v>
      </c>
      <c r="E44" s="445" t="s">
        <v>1855</v>
      </c>
      <c r="F44" s="445" t="s">
        <v>157</v>
      </c>
      <c r="G44" s="422">
        <v>1241.2</v>
      </c>
      <c r="H44" s="445" t="s">
        <v>158</v>
      </c>
    </row>
    <row r="45" spans="1:8">
      <c r="A45" s="444">
        <v>42815</v>
      </c>
      <c r="B45" s="445" t="s">
        <v>156</v>
      </c>
      <c r="C45" s="445" t="s">
        <v>1856</v>
      </c>
      <c r="D45" s="445" t="s">
        <v>157</v>
      </c>
      <c r="E45" s="445" t="s">
        <v>1856</v>
      </c>
      <c r="F45" s="445" t="s">
        <v>157</v>
      </c>
      <c r="G45" s="422">
        <v>1241.2</v>
      </c>
      <c r="H45" s="445" t="s">
        <v>158</v>
      </c>
    </row>
    <row r="46" spans="1:8">
      <c r="A46" s="444">
        <v>42815</v>
      </c>
      <c r="B46" s="445" t="s">
        <v>156</v>
      </c>
      <c r="C46" s="445" t="s">
        <v>1857</v>
      </c>
      <c r="D46" s="445" t="s">
        <v>157</v>
      </c>
      <c r="E46" s="445" t="s">
        <v>1857</v>
      </c>
      <c r="F46" s="445" t="s">
        <v>157</v>
      </c>
      <c r="G46" s="422">
        <v>1241.2</v>
      </c>
      <c r="H46" s="445" t="s">
        <v>158</v>
      </c>
    </row>
    <row r="47" spans="1:8">
      <c r="A47" s="444">
        <v>42815</v>
      </c>
      <c r="B47" s="445" t="s">
        <v>156</v>
      </c>
      <c r="C47" s="445" t="s">
        <v>1858</v>
      </c>
      <c r="D47" s="445" t="s">
        <v>157</v>
      </c>
      <c r="E47" s="445" t="s">
        <v>1858</v>
      </c>
      <c r="F47" s="445" t="s">
        <v>157</v>
      </c>
      <c r="G47" s="422">
        <v>1241.2</v>
      </c>
      <c r="H47" s="445" t="s">
        <v>158</v>
      </c>
    </row>
    <row r="48" spans="1:8">
      <c r="A48" s="444">
        <v>42816</v>
      </c>
      <c r="B48" s="445" t="s">
        <v>156</v>
      </c>
      <c r="C48" s="445" t="s">
        <v>1860</v>
      </c>
      <c r="D48" s="445" t="s">
        <v>157</v>
      </c>
      <c r="E48" s="445" t="s">
        <v>1860</v>
      </c>
      <c r="F48" s="445" t="s">
        <v>157</v>
      </c>
      <c r="G48" s="422">
        <v>1241.2</v>
      </c>
      <c r="H48" s="445" t="s">
        <v>158</v>
      </c>
    </row>
    <row r="49" spans="1:8">
      <c r="A49" s="444">
        <v>42816</v>
      </c>
      <c r="B49" s="445" t="s">
        <v>156</v>
      </c>
      <c r="C49" s="445" t="s">
        <v>1861</v>
      </c>
      <c r="D49" s="445" t="s">
        <v>157</v>
      </c>
      <c r="E49" s="445" t="s">
        <v>1861</v>
      </c>
      <c r="F49" s="445" t="s">
        <v>157</v>
      </c>
      <c r="G49" s="422">
        <v>1241.2</v>
      </c>
      <c r="H49" s="445" t="s">
        <v>158</v>
      </c>
    </row>
    <row r="50" spans="1:8">
      <c r="A50" s="444">
        <v>42816</v>
      </c>
      <c r="B50" s="445" t="s">
        <v>156</v>
      </c>
      <c r="C50" s="445" t="s">
        <v>1862</v>
      </c>
      <c r="D50" s="445" t="s">
        <v>157</v>
      </c>
      <c r="E50" s="445" t="s">
        <v>1862</v>
      </c>
      <c r="F50" s="445" t="s">
        <v>157</v>
      </c>
      <c r="G50" s="422">
        <v>1241.2</v>
      </c>
      <c r="H50" s="445" t="s">
        <v>158</v>
      </c>
    </row>
    <row r="51" spans="1:8">
      <c r="A51" s="444">
        <v>42816</v>
      </c>
      <c r="B51" s="445" t="s">
        <v>156</v>
      </c>
      <c r="C51" s="445" t="s">
        <v>1863</v>
      </c>
      <c r="D51" s="445" t="s">
        <v>157</v>
      </c>
      <c r="E51" s="445" t="s">
        <v>1863</v>
      </c>
      <c r="F51" s="445" t="s">
        <v>157</v>
      </c>
      <c r="G51" s="422">
        <v>1241.2</v>
      </c>
      <c r="H51" s="445" t="s">
        <v>158</v>
      </c>
    </row>
    <row r="52" spans="1:8">
      <c r="A52" s="444">
        <v>42816</v>
      </c>
      <c r="B52" s="445" t="s">
        <v>156</v>
      </c>
      <c r="C52" s="445" t="s">
        <v>1864</v>
      </c>
      <c r="D52" s="445" t="s">
        <v>157</v>
      </c>
      <c r="E52" s="445" t="s">
        <v>1864</v>
      </c>
      <c r="F52" s="445" t="s">
        <v>157</v>
      </c>
      <c r="G52" s="422">
        <v>1241.2</v>
      </c>
      <c r="H52" s="445" t="s">
        <v>158</v>
      </c>
    </row>
    <row r="53" spans="1:8">
      <c r="A53" s="444">
        <v>42816</v>
      </c>
      <c r="B53" s="445" t="s">
        <v>156</v>
      </c>
      <c r="C53" s="445" t="s">
        <v>1867</v>
      </c>
      <c r="D53" s="445" t="s">
        <v>157</v>
      </c>
      <c r="E53" s="445" t="s">
        <v>1867</v>
      </c>
      <c r="F53" s="445" t="s">
        <v>157</v>
      </c>
      <c r="G53" s="422">
        <v>1241.2</v>
      </c>
      <c r="H53" s="445" t="s">
        <v>158</v>
      </c>
    </row>
    <row r="54" spans="1:8">
      <c r="A54" s="444">
        <v>42816</v>
      </c>
      <c r="B54" s="445" t="s">
        <v>156</v>
      </c>
      <c r="C54" s="445" t="s">
        <v>1868</v>
      </c>
      <c r="D54" s="445" t="s">
        <v>157</v>
      </c>
      <c r="E54" s="445" t="s">
        <v>1868</v>
      </c>
      <c r="F54" s="445" t="s">
        <v>157</v>
      </c>
      <c r="G54" s="422">
        <v>1241.2</v>
      </c>
      <c r="H54" s="445" t="s">
        <v>158</v>
      </c>
    </row>
    <row r="55" spans="1:8">
      <c r="A55" s="444">
        <v>42816</v>
      </c>
      <c r="B55" s="445" t="s">
        <v>156</v>
      </c>
      <c r="C55" s="445" t="s">
        <v>1869</v>
      </c>
      <c r="D55" s="445" t="s">
        <v>157</v>
      </c>
      <c r="E55" s="445" t="s">
        <v>1869</v>
      </c>
      <c r="F55" s="445" t="s">
        <v>157</v>
      </c>
      <c r="G55" s="422">
        <v>1241.2</v>
      </c>
      <c r="H55" s="445" t="s">
        <v>158</v>
      </c>
    </row>
    <row r="56" spans="1:8">
      <c r="A56" s="444">
        <v>42816</v>
      </c>
      <c r="B56" s="445" t="s">
        <v>156</v>
      </c>
      <c r="C56" s="445" t="s">
        <v>1870</v>
      </c>
      <c r="D56" s="445" t="s">
        <v>157</v>
      </c>
      <c r="E56" s="445" t="s">
        <v>1870</v>
      </c>
      <c r="F56" s="445" t="s">
        <v>157</v>
      </c>
      <c r="G56" s="422">
        <v>1241.2</v>
      </c>
      <c r="H56" s="445" t="s">
        <v>158</v>
      </c>
    </row>
    <row r="57" spans="1:8">
      <c r="A57" s="444">
        <v>42816</v>
      </c>
      <c r="B57" s="445" t="s">
        <v>156</v>
      </c>
      <c r="C57" s="445" t="s">
        <v>1871</v>
      </c>
      <c r="D57" s="445" t="s">
        <v>157</v>
      </c>
      <c r="E57" s="445" t="s">
        <v>1871</v>
      </c>
      <c r="F57" s="445" t="s">
        <v>157</v>
      </c>
      <c r="G57" s="422">
        <v>1241.2</v>
      </c>
      <c r="H57" s="445" t="s">
        <v>158</v>
      </c>
    </row>
    <row r="58" spans="1:8">
      <c r="A58" s="444">
        <v>42816</v>
      </c>
      <c r="B58" s="445" t="s">
        <v>156</v>
      </c>
      <c r="C58" s="445" t="s">
        <v>1872</v>
      </c>
      <c r="D58" s="445" t="s">
        <v>157</v>
      </c>
      <c r="E58" s="445" t="s">
        <v>1872</v>
      </c>
      <c r="F58" s="445" t="s">
        <v>157</v>
      </c>
      <c r="G58" s="422">
        <v>1241.2</v>
      </c>
      <c r="H58" s="445" t="s">
        <v>158</v>
      </c>
    </row>
    <row r="59" spans="1:8">
      <c r="A59" s="444">
        <v>42818</v>
      </c>
      <c r="B59" s="445" t="s">
        <v>156</v>
      </c>
      <c r="C59" s="445" t="s">
        <v>1876</v>
      </c>
      <c r="D59" s="445" t="s">
        <v>157</v>
      </c>
      <c r="E59" s="445" t="s">
        <v>1876</v>
      </c>
      <c r="F59" s="445" t="s">
        <v>157</v>
      </c>
      <c r="G59" s="422">
        <v>1241.2</v>
      </c>
      <c r="H59" s="445" t="s">
        <v>158</v>
      </c>
    </row>
    <row r="60" spans="1:8">
      <c r="A60" s="444">
        <v>42818</v>
      </c>
      <c r="B60" s="445" t="s">
        <v>156</v>
      </c>
      <c r="C60" s="445" t="s">
        <v>1877</v>
      </c>
      <c r="D60" s="445" t="s">
        <v>157</v>
      </c>
      <c r="E60" s="445" t="s">
        <v>1877</v>
      </c>
      <c r="F60" s="445" t="s">
        <v>157</v>
      </c>
      <c r="G60" s="422">
        <v>1241.2</v>
      </c>
      <c r="H60" s="445" t="s">
        <v>158</v>
      </c>
    </row>
    <row r="61" spans="1:8">
      <c r="A61" s="444">
        <v>42818</v>
      </c>
      <c r="B61" s="445" t="s">
        <v>156</v>
      </c>
      <c r="C61" s="445" t="s">
        <v>1878</v>
      </c>
      <c r="D61" s="445" t="s">
        <v>157</v>
      </c>
      <c r="E61" s="445" t="s">
        <v>1878</v>
      </c>
      <c r="F61" s="445" t="s">
        <v>157</v>
      </c>
      <c r="G61" s="422">
        <v>1241.2</v>
      </c>
      <c r="H61" s="445" t="s">
        <v>158</v>
      </c>
    </row>
    <row r="62" spans="1:8">
      <c r="A62" s="444">
        <v>42818</v>
      </c>
      <c r="B62" s="445" t="s">
        <v>156</v>
      </c>
      <c r="C62" s="445" t="s">
        <v>1880</v>
      </c>
      <c r="D62" s="445" t="s">
        <v>157</v>
      </c>
      <c r="E62" s="445" t="s">
        <v>1880</v>
      </c>
      <c r="F62" s="445" t="s">
        <v>157</v>
      </c>
      <c r="G62" s="422">
        <v>1241.2</v>
      </c>
      <c r="H62" s="445" t="s">
        <v>158</v>
      </c>
    </row>
    <row r="63" spans="1:8">
      <c r="A63" s="444">
        <v>42818</v>
      </c>
      <c r="B63" s="445" t="s">
        <v>156</v>
      </c>
      <c r="C63" s="445" t="s">
        <v>1881</v>
      </c>
      <c r="D63" s="445" t="s">
        <v>157</v>
      </c>
      <c r="E63" s="445" t="s">
        <v>1881</v>
      </c>
      <c r="F63" s="445" t="s">
        <v>157</v>
      </c>
      <c r="G63" s="422">
        <v>1241.2</v>
      </c>
      <c r="H63" s="445" t="s">
        <v>158</v>
      </c>
    </row>
    <row r="64" spans="1:8">
      <c r="A64" s="1">
        <v>42815</v>
      </c>
      <c r="B64" t="s">
        <v>156</v>
      </c>
      <c r="C64" t="s">
        <v>1572</v>
      </c>
      <c r="D64" t="s">
        <v>1526</v>
      </c>
      <c r="E64" t="s">
        <v>1572</v>
      </c>
      <c r="F64" t="s">
        <v>1526</v>
      </c>
      <c r="G64" s="2">
        <v>5849.88</v>
      </c>
      <c r="H64" t="s">
        <v>158</v>
      </c>
    </row>
    <row r="65" spans="1:8">
      <c r="A65" s="1">
        <v>42817</v>
      </c>
      <c r="B65" t="s">
        <v>156</v>
      </c>
      <c r="C65" t="s">
        <v>1566</v>
      </c>
      <c r="D65" t="s">
        <v>1875</v>
      </c>
      <c r="E65" t="s">
        <v>1566</v>
      </c>
      <c r="F65" t="s">
        <v>1875</v>
      </c>
      <c r="G65" s="2">
        <v>5878.88</v>
      </c>
      <c r="H65" t="s">
        <v>158</v>
      </c>
    </row>
    <row r="66" spans="1:8">
      <c r="A66" s="1">
        <v>42812</v>
      </c>
      <c r="B66" t="s">
        <v>156</v>
      </c>
      <c r="C66" t="s">
        <v>1632</v>
      </c>
      <c r="D66" t="s">
        <v>1524</v>
      </c>
      <c r="E66" t="s">
        <v>1632</v>
      </c>
      <c r="F66" t="s">
        <v>1524</v>
      </c>
      <c r="G66" s="2">
        <v>6286.04</v>
      </c>
      <c r="H66" t="s">
        <v>158</v>
      </c>
    </row>
    <row r="67" spans="1:8">
      <c r="A67" s="1">
        <v>42812</v>
      </c>
      <c r="B67" t="s">
        <v>156</v>
      </c>
      <c r="C67" t="s">
        <v>795</v>
      </c>
      <c r="D67" t="s">
        <v>1524</v>
      </c>
      <c r="E67" t="s">
        <v>795</v>
      </c>
      <c r="F67" t="s">
        <v>1524</v>
      </c>
      <c r="G67" s="2">
        <v>6286.04</v>
      </c>
      <c r="H67" t="s">
        <v>158</v>
      </c>
    </row>
    <row r="68" spans="1:8">
      <c r="A68" s="1">
        <v>42815</v>
      </c>
      <c r="B68" t="s">
        <v>156</v>
      </c>
      <c r="C68" t="s">
        <v>1673</v>
      </c>
      <c r="D68" t="s">
        <v>1524</v>
      </c>
      <c r="E68" t="s">
        <v>1673</v>
      </c>
      <c r="F68" t="s">
        <v>1524</v>
      </c>
      <c r="G68" s="2">
        <v>6286.04</v>
      </c>
      <c r="H68" t="s">
        <v>158</v>
      </c>
    </row>
    <row r="69" spans="1:8">
      <c r="A69" s="1">
        <v>42815</v>
      </c>
      <c r="B69" t="s">
        <v>156</v>
      </c>
      <c r="C69" t="s">
        <v>1636</v>
      </c>
      <c r="D69" t="s">
        <v>1524</v>
      </c>
      <c r="E69" t="s">
        <v>1636</v>
      </c>
      <c r="F69" t="s">
        <v>1524</v>
      </c>
      <c r="G69" s="2">
        <v>6286.04</v>
      </c>
      <c r="H69" t="s">
        <v>158</v>
      </c>
    </row>
    <row r="70" spans="1:8">
      <c r="A70" s="1">
        <v>42812</v>
      </c>
      <c r="B70" t="s">
        <v>156</v>
      </c>
      <c r="C70" t="s">
        <v>1828</v>
      </c>
      <c r="D70" t="s">
        <v>399</v>
      </c>
      <c r="E70" t="s">
        <v>1828</v>
      </c>
      <c r="F70" t="s">
        <v>399</v>
      </c>
      <c r="G70" s="2">
        <v>6750.04</v>
      </c>
      <c r="H70" t="s">
        <v>158</v>
      </c>
    </row>
    <row r="71" spans="1:8">
      <c r="A71" s="1">
        <v>42812</v>
      </c>
      <c r="B71" t="s">
        <v>156</v>
      </c>
      <c r="C71" t="s">
        <v>1833</v>
      </c>
      <c r="D71" t="s">
        <v>399</v>
      </c>
      <c r="E71" t="s">
        <v>1833</v>
      </c>
      <c r="F71" t="s">
        <v>399</v>
      </c>
      <c r="G71" s="2">
        <v>6750.04</v>
      </c>
      <c r="H71" t="s">
        <v>158</v>
      </c>
    </row>
    <row r="72" spans="1:8">
      <c r="A72" s="1">
        <v>42816</v>
      </c>
      <c r="B72" t="s">
        <v>156</v>
      </c>
      <c r="C72" t="s">
        <v>1859</v>
      </c>
      <c r="D72" t="s">
        <v>399</v>
      </c>
      <c r="E72" t="s">
        <v>1859</v>
      </c>
      <c r="F72" t="s">
        <v>399</v>
      </c>
      <c r="G72" s="2">
        <v>6750.04</v>
      </c>
      <c r="H72" t="s">
        <v>158</v>
      </c>
    </row>
    <row r="73" spans="1:8">
      <c r="A73" s="1">
        <v>42816</v>
      </c>
      <c r="B73" t="s">
        <v>156</v>
      </c>
      <c r="C73" t="s">
        <v>1865</v>
      </c>
      <c r="D73" t="s">
        <v>399</v>
      </c>
      <c r="E73" t="s">
        <v>1865</v>
      </c>
      <c r="F73" t="s">
        <v>399</v>
      </c>
      <c r="G73" s="2">
        <v>6750.04</v>
      </c>
      <c r="H73" t="s">
        <v>158</v>
      </c>
    </row>
    <row r="74" spans="1:8">
      <c r="A74" s="1">
        <v>42818</v>
      </c>
      <c r="B74" t="s">
        <v>156</v>
      </c>
      <c r="C74" t="s">
        <v>1528</v>
      </c>
      <c r="D74" t="s">
        <v>1879</v>
      </c>
      <c r="E74" t="s">
        <v>1528</v>
      </c>
      <c r="F74" t="s">
        <v>1879</v>
      </c>
      <c r="G74" s="2">
        <v>6750.04</v>
      </c>
      <c r="H74" t="s">
        <v>158</v>
      </c>
    </row>
    <row r="75" spans="1:8">
      <c r="A75" s="1">
        <v>42815</v>
      </c>
      <c r="B75" t="s">
        <v>156</v>
      </c>
      <c r="C75" t="s">
        <v>89</v>
      </c>
      <c r="D75" t="s">
        <v>1524</v>
      </c>
      <c r="E75" t="s">
        <v>89</v>
      </c>
      <c r="F75" t="s">
        <v>1524</v>
      </c>
      <c r="G75" s="2">
        <v>8080.56</v>
      </c>
      <c r="H75" t="s">
        <v>158</v>
      </c>
    </row>
    <row r="76" spans="1:8">
      <c r="A76" s="1">
        <v>42815</v>
      </c>
      <c r="B76" t="s">
        <v>156</v>
      </c>
      <c r="C76" t="s">
        <v>99</v>
      </c>
      <c r="D76" t="s">
        <v>1524</v>
      </c>
      <c r="E76" t="s">
        <v>99</v>
      </c>
      <c r="F76" t="s">
        <v>1524</v>
      </c>
      <c r="G76" s="2">
        <v>8080.56</v>
      </c>
      <c r="H76" t="s">
        <v>158</v>
      </c>
    </row>
    <row r="77" spans="1:8">
      <c r="A77" s="1">
        <v>42817</v>
      </c>
      <c r="B77" t="s">
        <v>156</v>
      </c>
      <c r="C77" t="s">
        <v>1874</v>
      </c>
      <c r="D77" t="s">
        <v>404</v>
      </c>
      <c r="E77" t="s">
        <v>1874</v>
      </c>
      <c r="F77" t="s">
        <v>404</v>
      </c>
      <c r="G77" s="2">
        <v>8181.48</v>
      </c>
      <c r="H77" t="s">
        <v>158</v>
      </c>
    </row>
    <row r="78" spans="1:8">
      <c r="A78" s="1">
        <v>42815</v>
      </c>
      <c r="B78" t="s">
        <v>156</v>
      </c>
      <c r="C78" t="s">
        <v>1440</v>
      </c>
      <c r="D78" t="s">
        <v>1524</v>
      </c>
      <c r="E78" t="s">
        <v>1440</v>
      </c>
      <c r="F78" t="s">
        <v>1524</v>
      </c>
      <c r="G78" s="2">
        <v>8780.0400000000009</v>
      </c>
      <c r="H78" t="s">
        <v>158</v>
      </c>
    </row>
    <row r="79" spans="1:8">
      <c r="A79" s="1">
        <v>42812</v>
      </c>
      <c r="B79" t="s">
        <v>156</v>
      </c>
      <c r="C79" t="s">
        <v>1082</v>
      </c>
      <c r="D79" t="s">
        <v>1524</v>
      </c>
      <c r="E79" t="s">
        <v>1082</v>
      </c>
      <c r="F79" t="s">
        <v>1524</v>
      </c>
      <c r="G79" s="2">
        <v>9000.44</v>
      </c>
      <c r="H79" t="s">
        <v>158</v>
      </c>
    </row>
    <row r="80" spans="1:8">
      <c r="A80" s="1">
        <v>42812</v>
      </c>
      <c r="B80" t="s">
        <v>156</v>
      </c>
      <c r="C80" t="s">
        <v>1604</v>
      </c>
      <c r="D80" t="s">
        <v>1524</v>
      </c>
      <c r="E80" t="s">
        <v>1604</v>
      </c>
      <c r="F80" t="s">
        <v>1524</v>
      </c>
      <c r="G80" s="2">
        <v>9000.44</v>
      </c>
      <c r="H80" t="s">
        <v>158</v>
      </c>
    </row>
    <row r="81" spans="1:8">
      <c r="A81" s="1">
        <v>42812</v>
      </c>
      <c r="B81" t="s">
        <v>156</v>
      </c>
      <c r="C81" t="s">
        <v>1835</v>
      </c>
      <c r="D81" t="s">
        <v>1524</v>
      </c>
      <c r="E81" t="s">
        <v>1835</v>
      </c>
      <c r="F81" t="s">
        <v>1524</v>
      </c>
      <c r="G81" s="2">
        <v>9000.44</v>
      </c>
      <c r="H81" t="s">
        <v>158</v>
      </c>
    </row>
    <row r="82" spans="1:8">
      <c r="A82" s="1">
        <v>42812</v>
      </c>
      <c r="B82" t="s">
        <v>156</v>
      </c>
      <c r="C82" t="s">
        <v>938</v>
      </c>
      <c r="D82" t="s">
        <v>1524</v>
      </c>
      <c r="E82" t="s">
        <v>938</v>
      </c>
      <c r="F82" t="s">
        <v>1524</v>
      </c>
      <c r="G82" s="2">
        <v>9000.44</v>
      </c>
      <c r="H82" t="s">
        <v>158</v>
      </c>
    </row>
    <row r="83" spans="1:8">
      <c r="A83" s="1">
        <v>42815</v>
      </c>
      <c r="B83" t="s">
        <v>156</v>
      </c>
      <c r="C83" t="s">
        <v>1392</v>
      </c>
      <c r="D83" t="s">
        <v>1524</v>
      </c>
      <c r="E83" t="s">
        <v>1392</v>
      </c>
      <c r="F83" t="s">
        <v>1524</v>
      </c>
      <c r="G83" s="2">
        <v>9000.44</v>
      </c>
      <c r="H83" t="s">
        <v>158</v>
      </c>
    </row>
    <row r="84" spans="1:8">
      <c r="A84" s="1">
        <v>42815</v>
      </c>
      <c r="B84" t="s">
        <v>156</v>
      </c>
      <c r="C84" t="s">
        <v>1409</v>
      </c>
      <c r="D84" t="s">
        <v>1524</v>
      </c>
      <c r="E84" t="s">
        <v>1409</v>
      </c>
      <c r="F84" t="s">
        <v>1524</v>
      </c>
      <c r="G84" s="2">
        <v>9000.44</v>
      </c>
      <c r="H84" t="s">
        <v>158</v>
      </c>
    </row>
    <row r="85" spans="1:8">
      <c r="A85" s="1">
        <v>42815</v>
      </c>
      <c r="B85" t="s">
        <v>156</v>
      </c>
      <c r="C85" t="s">
        <v>1389</v>
      </c>
      <c r="D85" t="s">
        <v>1524</v>
      </c>
      <c r="E85" t="s">
        <v>1389</v>
      </c>
      <c r="F85" t="s">
        <v>1524</v>
      </c>
      <c r="G85" s="2">
        <v>9000.44</v>
      </c>
      <c r="H85" t="s">
        <v>158</v>
      </c>
    </row>
    <row r="86" spans="1:8">
      <c r="A86" s="1">
        <v>42815</v>
      </c>
      <c r="B86" t="s">
        <v>156</v>
      </c>
      <c r="C86" t="s">
        <v>1826</v>
      </c>
      <c r="D86" t="s">
        <v>1524</v>
      </c>
      <c r="E86" t="s">
        <v>1826</v>
      </c>
      <c r="F86" t="s">
        <v>1524</v>
      </c>
      <c r="G86" s="2">
        <v>9000.44</v>
      </c>
      <c r="H86" t="s">
        <v>158</v>
      </c>
    </row>
    <row r="87" spans="1:8">
      <c r="A87" s="1">
        <v>42815</v>
      </c>
      <c r="B87" t="s">
        <v>156</v>
      </c>
      <c r="C87" t="s">
        <v>1846</v>
      </c>
      <c r="D87" t="s">
        <v>1524</v>
      </c>
      <c r="E87" t="s">
        <v>1846</v>
      </c>
      <c r="F87" t="s">
        <v>1524</v>
      </c>
      <c r="G87" s="2">
        <v>9000.44</v>
      </c>
      <c r="H87" t="s">
        <v>158</v>
      </c>
    </row>
    <row r="88" spans="1:8">
      <c r="A88" s="1">
        <v>42815</v>
      </c>
      <c r="B88" t="s">
        <v>156</v>
      </c>
      <c r="C88" t="s">
        <v>1527</v>
      </c>
      <c r="D88" t="s">
        <v>1524</v>
      </c>
      <c r="E88" t="s">
        <v>1527</v>
      </c>
      <c r="F88" t="s">
        <v>1524</v>
      </c>
      <c r="G88" s="2">
        <v>9000.44</v>
      </c>
      <c r="H88" t="s">
        <v>158</v>
      </c>
    </row>
    <row r="89" spans="1:8">
      <c r="A89" s="1">
        <v>42815</v>
      </c>
      <c r="B89" t="s">
        <v>156</v>
      </c>
      <c r="C89" t="s">
        <v>935</v>
      </c>
      <c r="D89" t="s">
        <v>1524</v>
      </c>
      <c r="E89" t="s">
        <v>935</v>
      </c>
      <c r="F89" t="s">
        <v>1524</v>
      </c>
      <c r="G89" s="2">
        <v>9000.44</v>
      </c>
      <c r="H89" t="s">
        <v>158</v>
      </c>
    </row>
    <row r="90" spans="1:8">
      <c r="A90" s="1">
        <v>42815</v>
      </c>
      <c r="B90" t="s">
        <v>156</v>
      </c>
      <c r="C90" t="s">
        <v>1853</v>
      </c>
      <c r="D90" t="s">
        <v>1524</v>
      </c>
      <c r="E90" t="s">
        <v>1853</v>
      </c>
      <c r="F90" t="s">
        <v>1524</v>
      </c>
      <c r="G90" s="2">
        <v>9000.44</v>
      </c>
      <c r="H90" t="s">
        <v>158</v>
      </c>
    </row>
    <row r="91" spans="1:8">
      <c r="A91" s="1">
        <v>42815</v>
      </c>
      <c r="B91" t="s">
        <v>156</v>
      </c>
      <c r="C91" t="s">
        <v>1079</v>
      </c>
      <c r="D91" t="s">
        <v>1524</v>
      </c>
      <c r="E91" t="s">
        <v>1079</v>
      </c>
      <c r="F91" t="s">
        <v>1524</v>
      </c>
      <c r="G91" s="2">
        <v>9000.44</v>
      </c>
      <c r="H91" t="s">
        <v>158</v>
      </c>
    </row>
    <row r="92" spans="1:8">
      <c r="A92" s="1">
        <v>42815</v>
      </c>
      <c r="B92" t="s">
        <v>156</v>
      </c>
      <c r="C92" t="s">
        <v>1822</v>
      </c>
      <c r="D92" t="s">
        <v>1524</v>
      </c>
      <c r="E92" t="s">
        <v>1822</v>
      </c>
      <c r="F92" t="s">
        <v>1524</v>
      </c>
      <c r="G92" s="2">
        <v>9000.44</v>
      </c>
      <c r="H92" t="s">
        <v>158</v>
      </c>
    </row>
    <row r="93" spans="1:8">
      <c r="A93" s="1">
        <v>42817</v>
      </c>
      <c r="B93" t="s">
        <v>156</v>
      </c>
      <c r="C93" t="s">
        <v>1873</v>
      </c>
      <c r="D93" t="s">
        <v>399</v>
      </c>
      <c r="E93" t="s">
        <v>1873</v>
      </c>
      <c r="F93" t="s">
        <v>399</v>
      </c>
      <c r="G93" s="2">
        <v>9000.44</v>
      </c>
      <c r="H93" t="s">
        <v>158</v>
      </c>
    </row>
    <row r="94" spans="1:8">
      <c r="A94" s="1">
        <v>42812</v>
      </c>
      <c r="B94" t="s">
        <v>156</v>
      </c>
      <c r="C94" t="s">
        <v>1662</v>
      </c>
      <c r="D94" t="s">
        <v>1526</v>
      </c>
      <c r="E94" t="s">
        <v>1662</v>
      </c>
      <c r="F94" t="s">
        <v>1526</v>
      </c>
      <c r="G94" s="2">
        <v>12570.92</v>
      </c>
      <c r="H94" t="s">
        <v>158</v>
      </c>
    </row>
    <row r="95" spans="1:8">
      <c r="A95" s="1">
        <v>42817</v>
      </c>
      <c r="B95" t="s">
        <v>156</v>
      </c>
      <c r="C95" t="s">
        <v>1525</v>
      </c>
      <c r="D95" t="s">
        <v>1526</v>
      </c>
      <c r="E95" t="s">
        <v>1525</v>
      </c>
      <c r="F95" t="s">
        <v>1526</v>
      </c>
      <c r="G95" s="2">
        <v>12857.44</v>
      </c>
      <c r="H95" t="s">
        <v>158</v>
      </c>
    </row>
    <row r="96" spans="1:8">
      <c r="A96" s="1">
        <v>42816</v>
      </c>
      <c r="B96" t="s">
        <v>156</v>
      </c>
      <c r="C96" t="s">
        <v>817</v>
      </c>
      <c r="D96" t="s">
        <v>1866</v>
      </c>
      <c r="E96" t="s">
        <v>817</v>
      </c>
      <c r="F96" t="s">
        <v>1866</v>
      </c>
      <c r="G96" s="2">
        <v>18711.060000000001</v>
      </c>
      <c r="H96" t="s">
        <v>158</v>
      </c>
    </row>
    <row r="97" spans="1:8">
      <c r="A97" s="1">
        <v>42812</v>
      </c>
      <c r="B97" t="s">
        <v>156</v>
      </c>
      <c r="C97" t="s">
        <v>1830</v>
      </c>
      <c r="D97" t="s">
        <v>1524</v>
      </c>
      <c r="E97" t="s">
        <v>1830</v>
      </c>
      <c r="F97" t="s">
        <v>1524</v>
      </c>
      <c r="G97" s="2">
        <v>20454.28</v>
      </c>
      <c r="H97" t="s">
        <v>158</v>
      </c>
    </row>
    <row r="98" spans="1:8">
      <c r="A98" s="1">
        <v>42815</v>
      </c>
      <c r="B98" t="s">
        <v>156</v>
      </c>
      <c r="C98" t="s">
        <v>1854</v>
      </c>
      <c r="D98" t="s">
        <v>1524</v>
      </c>
      <c r="E98" t="s">
        <v>1854</v>
      </c>
      <c r="F98" t="s">
        <v>1524</v>
      </c>
      <c r="G98" s="2">
        <v>21671.119999999999</v>
      </c>
      <c r="H98" t="s">
        <v>158</v>
      </c>
    </row>
    <row r="99" spans="1:8">
      <c r="A99" s="1">
        <v>42815</v>
      </c>
      <c r="B99" t="s">
        <v>156</v>
      </c>
      <c r="C99" t="s">
        <v>1825</v>
      </c>
      <c r="D99" t="s">
        <v>1524</v>
      </c>
      <c r="E99" t="s">
        <v>1825</v>
      </c>
      <c r="F99" t="s">
        <v>1524</v>
      </c>
      <c r="G99" s="2">
        <v>22500.52</v>
      </c>
      <c r="H99" t="s">
        <v>158</v>
      </c>
    </row>
    <row r="100" spans="1:8">
      <c r="A100" s="1">
        <v>42812</v>
      </c>
      <c r="B100" t="s">
        <v>156</v>
      </c>
      <c r="C100" t="s">
        <v>1080</v>
      </c>
      <c r="D100" t="s">
        <v>1839</v>
      </c>
      <c r="E100" t="s">
        <v>1080</v>
      </c>
      <c r="F100" t="s">
        <v>1839</v>
      </c>
      <c r="G100" s="2">
        <v>35999.440000000002</v>
      </c>
      <c r="H100" t="s">
        <v>158</v>
      </c>
    </row>
    <row r="101" spans="1:8">
      <c r="A101" s="1">
        <v>42817</v>
      </c>
      <c r="B101" t="s">
        <v>156</v>
      </c>
      <c r="C101" t="s">
        <v>1206</v>
      </c>
      <c r="D101" t="s">
        <v>1530</v>
      </c>
      <c r="E101" t="s">
        <v>1206</v>
      </c>
      <c r="F101" t="s">
        <v>1530</v>
      </c>
      <c r="G101" s="2">
        <v>40660.32</v>
      </c>
      <c r="H101" t="s">
        <v>158</v>
      </c>
    </row>
    <row r="102" spans="1:8">
      <c r="A102" s="1">
        <v>42818</v>
      </c>
      <c r="B102" t="s">
        <v>156</v>
      </c>
      <c r="C102" t="s">
        <v>1206</v>
      </c>
      <c r="D102" t="s">
        <v>1530</v>
      </c>
      <c r="E102" t="s">
        <v>1206</v>
      </c>
      <c r="F102" t="s">
        <v>1530</v>
      </c>
      <c r="G102" s="2">
        <v>40660.32</v>
      </c>
      <c r="H102" t="s">
        <v>158</v>
      </c>
    </row>
    <row r="103" spans="1:8">
      <c r="A103" t="s">
        <v>1819</v>
      </c>
      <c r="G103" s="6">
        <f>SUM(G1:G102)</f>
        <v>233374.86000000057</v>
      </c>
    </row>
    <row r="104" spans="1:8">
      <c r="A104" t="s">
        <v>1820</v>
      </c>
    </row>
    <row r="105" spans="1:8">
      <c r="A105" t="s">
        <v>1821</v>
      </c>
    </row>
    <row r="106" spans="1:8">
      <c r="A106" t="s">
        <v>621</v>
      </c>
    </row>
  </sheetData>
  <sortState ref="A23:G102">
    <sortCondition ref="G23:G102"/>
  </sortState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28"/>
  <sheetViews>
    <sheetView topLeftCell="A40" workbookViewId="0">
      <selection activeCell="B45" sqref="B45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1949</v>
      </c>
      <c r="E1" s="40"/>
      <c r="K1" s="511"/>
      <c r="L1" s="511"/>
      <c r="M1" s="511"/>
    </row>
    <row r="2" spans="1:15" ht="15">
      <c r="A2" s="511"/>
      <c r="B2" s="511"/>
      <c r="C2" s="511"/>
      <c r="D2" s="511"/>
      <c r="E2" s="511"/>
      <c r="F2" s="512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512"/>
      <c r="K3" s="41" t="s">
        <v>187</v>
      </c>
      <c r="L3" s="42"/>
      <c r="M3" s="511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511"/>
    </row>
    <row r="5" spans="1:15" ht="15" customHeight="1">
      <c r="A5" s="338" t="s">
        <v>138</v>
      </c>
      <c r="B5" s="339" t="s">
        <v>1338</v>
      </c>
      <c r="C5" s="339" t="s">
        <v>136</v>
      </c>
      <c r="D5" s="399">
        <v>-9000.44</v>
      </c>
      <c r="E5" s="335"/>
      <c r="F5" s="355" t="s">
        <v>190</v>
      </c>
      <c r="G5" s="356"/>
      <c r="H5" s="335"/>
      <c r="I5" s="357"/>
      <c r="K5" s="357"/>
      <c r="L5" s="358"/>
      <c r="M5" s="359"/>
      <c r="N5" s="360"/>
      <c r="O5" s="360"/>
    </row>
    <row r="6" spans="1:15" ht="15" customHeight="1">
      <c r="A6" s="338" t="s">
        <v>138</v>
      </c>
      <c r="B6" s="396" t="s">
        <v>1174</v>
      </c>
      <c r="C6" s="339" t="s">
        <v>136</v>
      </c>
      <c r="D6" s="399">
        <v>-9000.44</v>
      </c>
      <c r="E6" s="335" t="s">
        <v>133</v>
      </c>
      <c r="F6" s="355" t="s">
        <v>190</v>
      </c>
      <c r="G6" s="356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396" t="s">
        <v>1444</v>
      </c>
      <c r="C7" s="339" t="s">
        <v>136</v>
      </c>
      <c r="D7" s="399">
        <v>-9000.44</v>
      </c>
      <c r="E7" s="335" t="s">
        <v>140</v>
      </c>
      <c r="F7" s="355" t="s">
        <v>190</v>
      </c>
      <c r="G7" s="356"/>
      <c r="H7" s="335"/>
      <c r="I7" s="357"/>
      <c r="K7" s="357"/>
      <c r="L7" s="358"/>
      <c r="M7" s="359"/>
      <c r="N7" s="360"/>
      <c r="O7" s="360"/>
    </row>
    <row r="8" spans="1:15" ht="15" customHeight="1">
      <c r="A8" s="338" t="s">
        <v>138</v>
      </c>
      <c r="B8" s="339" t="s">
        <v>997</v>
      </c>
      <c r="C8" s="339" t="s">
        <v>136</v>
      </c>
      <c r="D8" s="399">
        <v>-9000.44</v>
      </c>
      <c r="E8" s="335" t="s">
        <v>142</v>
      </c>
      <c r="F8" s="355" t="s">
        <v>190</v>
      </c>
      <c r="G8" s="356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396" t="s">
        <v>1883</v>
      </c>
      <c r="C9" s="339" t="s">
        <v>136</v>
      </c>
      <c r="D9" s="399">
        <v>-9000.44</v>
      </c>
      <c r="E9" s="335" t="s">
        <v>143</v>
      </c>
      <c r="F9" s="355" t="s">
        <v>190</v>
      </c>
      <c r="G9" s="356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396" t="s">
        <v>1447</v>
      </c>
      <c r="C10" s="339" t="s">
        <v>136</v>
      </c>
      <c r="D10" s="399">
        <v>-9000.44</v>
      </c>
      <c r="E10" s="335" t="s">
        <v>147</v>
      </c>
      <c r="F10" s="355" t="s">
        <v>190</v>
      </c>
      <c r="G10" s="356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396" t="s">
        <v>1885</v>
      </c>
      <c r="C11" s="339" t="s">
        <v>136</v>
      </c>
      <c r="D11" s="344">
        <v>-9000.44</v>
      </c>
      <c r="E11" s="335" t="s">
        <v>226</v>
      </c>
      <c r="F11" s="355" t="s">
        <v>190</v>
      </c>
      <c r="G11" s="356"/>
      <c r="H11" s="335"/>
      <c r="I11" s="357"/>
      <c r="K11" s="357"/>
      <c r="L11" s="358"/>
      <c r="M11" s="359"/>
      <c r="N11" s="360"/>
      <c r="O11" s="360"/>
    </row>
    <row r="12" spans="1:15" ht="15" customHeight="1">
      <c r="A12" s="338" t="s">
        <v>138</v>
      </c>
      <c r="B12" s="396" t="s">
        <v>997</v>
      </c>
      <c r="C12" s="339" t="s">
        <v>136</v>
      </c>
      <c r="D12" s="344">
        <v>-9000.44</v>
      </c>
      <c r="E12" s="335" t="s">
        <v>142</v>
      </c>
      <c r="F12" s="355" t="s">
        <v>190</v>
      </c>
      <c r="G12" s="356"/>
      <c r="H12" s="335"/>
      <c r="I12" s="35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39" t="s">
        <v>1891</v>
      </c>
      <c r="C13" s="339" t="s">
        <v>136</v>
      </c>
      <c r="D13" s="446">
        <v>1241.2</v>
      </c>
      <c r="E13" s="335"/>
      <c r="F13" s="355" t="s">
        <v>137</v>
      </c>
      <c r="G13" s="356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39" t="s">
        <v>1909</v>
      </c>
      <c r="C14" s="339" t="s">
        <v>136</v>
      </c>
      <c r="D14" s="446">
        <v>1241.2</v>
      </c>
      <c r="E14" s="335"/>
      <c r="F14" s="355" t="s">
        <v>137</v>
      </c>
      <c r="G14" s="356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39" t="s">
        <v>1919</v>
      </c>
      <c r="C15" s="339" t="s">
        <v>136</v>
      </c>
      <c r="D15" s="446">
        <v>1241.2</v>
      </c>
      <c r="E15" s="335"/>
      <c r="F15" s="355" t="s">
        <v>137</v>
      </c>
      <c r="G15" s="356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96" t="s">
        <v>1174</v>
      </c>
      <c r="C16" s="339" t="s">
        <v>136</v>
      </c>
      <c r="D16" s="353">
        <v>9000.44</v>
      </c>
      <c r="E16" s="335" t="s">
        <v>133</v>
      </c>
      <c r="F16" s="355" t="s">
        <v>190</v>
      </c>
      <c r="G16" s="356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8" t="s">
        <v>138</v>
      </c>
      <c r="B17" s="339" t="s">
        <v>1478</v>
      </c>
      <c r="C17" s="339" t="s">
        <v>136</v>
      </c>
      <c r="D17" s="353">
        <v>9000.44</v>
      </c>
      <c r="E17" s="335"/>
      <c r="F17" s="355" t="s">
        <v>190</v>
      </c>
      <c r="G17" s="356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8" t="s">
        <v>138</v>
      </c>
      <c r="B18" s="398" t="s">
        <v>1931</v>
      </c>
      <c r="C18" s="339" t="s">
        <v>136</v>
      </c>
      <c r="D18" s="353">
        <v>9000.44</v>
      </c>
      <c r="E18" s="335"/>
      <c r="F18" s="355" t="s">
        <v>190</v>
      </c>
      <c r="G18" s="356"/>
      <c r="H18" s="335"/>
      <c r="I18" s="357"/>
      <c r="K18" s="357"/>
      <c r="L18" s="358"/>
      <c r="M18" s="359"/>
      <c r="N18" s="360"/>
      <c r="O18" s="360"/>
    </row>
    <row r="19" spans="1:15" ht="15" customHeight="1">
      <c r="A19" s="338" t="s">
        <v>138</v>
      </c>
      <c r="B19" s="398" t="s">
        <v>1000</v>
      </c>
      <c r="C19" s="339" t="s">
        <v>136</v>
      </c>
      <c r="D19" s="353">
        <v>9000.44</v>
      </c>
      <c r="E19" s="335"/>
      <c r="F19" s="355" t="s">
        <v>190</v>
      </c>
      <c r="G19" s="356"/>
      <c r="H19" s="335"/>
      <c r="I19" s="357"/>
      <c r="K19" s="357"/>
      <c r="L19" s="358"/>
      <c r="M19" s="359"/>
      <c r="N19" s="360"/>
      <c r="O19" s="360"/>
    </row>
    <row r="20" spans="1:15" ht="15" customHeight="1">
      <c r="A20" s="338" t="s">
        <v>138</v>
      </c>
      <c r="B20" s="396" t="s">
        <v>1447</v>
      </c>
      <c r="C20" s="339" t="s">
        <v>136</v>
      </c>
      <c r="D20" s="353">
        <v>9000.44</v>
      </c>
      <c r="E20" s="335" t="s">
        <v>147</v>
      </c>
      <c r="F20" s="355" t="s">
        <v>190</v>
      </c>
      <c r="G20" s="356"/>
      <c r="H20" s="335"/>
      <c r="I20" s="357"/>
      <c r="K20" s="357"/>
      <c r="L20" s="358"/>
      <c r="M20" s="359"/>
      <c r="N20" s="360"/>
      <c r="O20" s="360"/>
    </row>
    <row r="21" spans="1:15" ht="15" customHeight="1">
      <c r="A21" s="338" t="s">
        <v>138</v>
      </c>
      <c r="B21" s="339" t="s">
        <v>1462</v>
      </c>
      <c r="C21" s="339" t="s">
        <v>136</v>
      </c>
      <c r="D21" s="353">
        <v>9000.44</v>
      </c>
      <c r="E21" s="335"/>
      <c r="F21" s="355" t="s">
        <v>190</v>
      </c>
      <c r="G21" s="356"/>
      <c r="H21" s="335"/>
      <c r="I21" s="357"/>
      <c r="K21" s="357"/>
      <c r="L21" s="358"/>
      <c r="M21" s="359"/>
      <c r="N21" s="360"/>
      <c r="O21" s="360"/>
    </row>
    <row r="22" spans="1:15" ht="15" customHeight="1">
      <c r="A22" s="338" t="s">
        <v>138</v>
      </c>
      <c r="B22" s="396" t="s">
        <v>1444</v>
      </c>
      <c r="C22" s="339" t="s">
        <v>136</v>
      </c>
      <c r="D22" s="353">
        <v>9000.44</v>
      </c>
      <c r="E22" s="335" t="s">
        <v>140</v>
      </c>
      <c r="F22" s="355" t="s">
        <v>190</v>
      </c>
      <c r="G22" s="356"/>
      <c r="H22" s="335"/>
      <c r="I22" s="357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96" t="s">
        <v>1885</v>
      </c>
      <c r="C23" s="339" t="s">
        <v>136</v>
      </c>
      <c r="D23" s="353">
        <v>9000.44</v>
      </c>
      <c r="E23" s="335" t="s">
        <v>226</v>
      </c>
      <c r="F23" s="355" t="s">
        <v>190</v>
      </c>
      <c r="G23" s="356"/>
      <c r="H23" s="335"/>
      <c r="I23" s="357"/>
      <c r="K23" s="357"/>
      <c r="L23" s="358"/>
      <c r="M23" s="359"/>
      <c r="N23" s="360"/>
      <c r="O23" s="360"/>
    </row>
    <row r="24" spans="1:15" ht="15" customHeight="1">
      <c r="A24" s="338" t="s">
        <v>138</v>
      </c>
      <c r="B24" s="398" t="s">
        <v>1932</v>
      </c>
      <c r="C24" s="339" t="s">
        <v>136</v>
      </c>
      <c r="D24" s="353">
        <v>9000.44</v>
      </c>
      <c r="E24" s="335"/>
      <c r="F24" s="355" t="s">
        <v>190</v>
      </c>
      <c r="G24" s="356"/>
      <c r="H24" s="335"/>
      <c r="I24" s="357"/>
      <c r="K24" s="357"/>
      <c r="L24" s="358"/>
      <c r="M24" s="359"/>
      <c r="N24" s="360"/>
      <c r="O24" s="360"/>
    </row>
    <row r="25" spans="1:15" ht="15" customHeight="1">
      <c r="A25" s="338" t="s">
        <v>138</v>
      </c>
      <c r="B25" s="398" t="s">
        <v>1539</v>
      </c>
      <c r="C25" s="339" t="s">
        <v>136</v>
      </c>
      <c r="D25" s="353">
        <v>9000.44</v>
      </c>
      <c r="E25" s="335"/>
      <c r="F25" s="355" t="s">
        <v>190</v>
      </c>
      <c r="G25" s="356"/>
      <c r="H25" s="335"/>
      <c r="I25" s="357"/>
      <c r="K25" s="357"/>
      <c r="L25" s="358"/>
      <c r="M25" s="359"/>
      <c r="N25" s="360"/>
      <c r="O25" s="360"/>
    </row>
    <row r="26" spans="1:15" ht="15" customHeight="1">
      <c r="A26" s="338" t="s">
        <v>138</v>
      </c>
      <c r="B26" s="396" t="s">
        <v>997</v>
      </c>
      <c r="C26" s="339" t="s">
        <v>136</v>
      </c>
      <c r="D26" s="353">
        <v>9000.44</v>
      </c>
      <c r="E26" s="335" t="s">
        <v>142</v>
      </c>
      <c r="F26" s="355" t="s">
        <v>190</v>
      </c>
      <c r="G26" s="356"/>
      <c r="H26" s="335"/>
      <c r="I26" s="357"/>
      <c r="K26" s="357"/>
      <c r="L26" s="358"/>
      <c r="M26" s="359"/>
      <c r="N26" s="360"/>
      <c r="O26" s="360"/>
    </row>
    <row r="27" spans="1:15" ht="15" customHeight="1">
      <c r="A27" s="338" t="s">
        <v>138</v>
      </c>
      <c r="B27" s="398" t="s">
        <v>1933</v>
      </c>
      <c r="C27" s="339" t="s">
        <v>136</v>
      </c>
      <c r="D27" s="353">
        <v>9000.44</v>
      </c>
      <c r="E27" s="335"/>
      <c r="F27" s="355" t="s">
        <v>190</v>
      </c>
      <c r="G27" s="356"/>
      <c r="H27" s="335"/>
      <c r="I27" s="357"/>
      <c r="K27" s="357"/>
      <c r="L27" s="358"/>
      <c r="M27" s="359"/>
      <c r="N27" s="360"/>
      <c r="O27" s="360"/>
    </row>
    <row r="28" spans="1:15" ht="15" customHeight="1">
      <c r="A28" s="338" t="s">
        <v>138</v>
      </c>
      <c r="B28" s="398" t="s">
        <v>1139</v>
      </c>
      <c r="C28" s="339" t="s">
        <v>136</v>
      </c>
      <c r="D28" s="353">
        <v>9000.44</v>
      </c>
      <c r="E28" s="335"/>
      <c r="F28" s="355" t="s">
        <v>190</v>
      </c>
      <c r="G28" s="356"/>
      <c r="H28" s="335"/>
      <c r="I28" s="357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396" t="s">
        <v>1883</v>
      </c>
      <c r="C29" s="339" t="s">
        <v>136</v>
      </c>
      <c r="D29" s="353">
        <v>9000.44</v>
      </c>
      <c r="E29" s="335" t="s">
        <v>143</v>
      </c>
      <c r="F29" s="355" t="s">
        <v>190</v>
      </c>
      <c r="G29" s="356"/>
      <c r="H29" s="335"/>
      <c r="I29" s="357"/>
      <c r="K29" s="357"/>
      <c r="L29" s="358"/>
      <c r="M29" s="359"/>
      <c r="N29" s="360"/>
      <c r="O29" s="360"/>
    </row>
    <row r="30" spans="1:15" ht="15" customHeight="1" thickBot="1">
      <c r="A30" s="387" t="s">
        <v>138</v>
      </c>
      <c r="B30" s="401" t="s">
        <v>1934</v>
      </c>
      <c r="C30" s="362" t="s">
        <v>136</v>
      </c>
      <c r="D30" s="363">
        <v>9000.44</v>
      </c>
      <c r="E30" s="364"/>
      <c r="F30" s="365" t="s">
        <v>190</v>
      </c>
      <c r="G30" s="366"/>
      <c r="H30" s="364"/>
      <c r="I30" s="367"/>
      <c r="J30" s="388"/>
      <c r="K30" s="357"/>
      <c r="L30" s="358"/>
      <c r="M30" s="359"/>
      <c r="N30" s="360"/>
      <c r="O30" s="360"/>
    </row>
    <row r="31" spans="1:15" ht="15" customHeight="1">
      <c r="A31" s="338" t="s">
        <v>138</v>
      </c>
      <c r="B31" s="396" t="s">
        <v>1793</v>
      </c>
      <c r="C31" s="339" t="s">
        <v>844</v>
      </c>
      <c r="D31" s="399">
        <v>-12570.92</v>
      </c>
      <c r="E31" s="335" t="s">
        <v>135</v>
      </c>
      <c r="F31" s="355" t="s">
        <v>190</v>
      </c>
      <c r="G31" s="356"/>
      <c r="H31" s="335"/>
      <c r="I31" s="357"/>
      <c r="K31" s="357"/>
      <c r="L31" s="358"/>
      <c r="M31" s="359"/>
      <c r="N31" s="360"/>
      <c r="O31" s="360"/>
    </row>
    <row r="32" spans="1:15" ht="15" customHeight="1" thickBot="1">
      <c r="A32" s="387" t="s">
        <v>138</v>
      </c>
      <c r="B32" s="397" t="s">
        <v>1793</v>
      </c>
      <c r="C32" s="362" t="s">
        <v>844</v>
      </c>
      <c r="D32" s="363">
        <v>12570.92</v>
      </c>
      <c r="E32" s="364" t="s">
        <v>135</v>
      </c>
      <c r="F32" s="365" t="s">
        <v>190</v>
      </c>
      <c r="G32" s="366"/>
      <c r="H32" s="364"/>
      <c r="I32" s="367"/>
      <c r="K32" s="357"/>
      <c r="L32" s="358"/>
      <c r="M32" s="359"/>
      <c r="N32" s="360"/>
      <c r="O32" s="360"/>
    </row>
    <row r="33" spans="1:15" ht="15" customHeight="1" thickBot="1">
      <c r="A33" s="391" t="s">
        <v>138</v>
      </c>
      <c r="B33" s="372" t="s">
        <v>1936</v>
      </c>
      <c r="C33" s="372" t="s">
        <v>383</v>
      </c>
      <c r="D33" s="425">
        <v>21671.119999999999</v>
      </c>
      <c r="E33" s="373"/>
      <c r="F33" s="374" t="s">
        <v>190</v>
      </c>
      <c r="G33" s="425"/>
      <c r="H33" s="373"/>
      <c r="I33" s="375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339" t="s">
        <v>443</v>
      </c>
      <c r="C34" s="339" t="s">
        <v>298</v>
      </c>
      <c r="D34" s="344">
        <v>-20454.28</v>
      </c>
      <c r="E34" s="335"/>
      <c r="F34" s="355" t="s">
        <v>190</v>
      </c>
      <c r="G34" s="356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8" t="s">
        <v>138</v>
      </c>
      <c r="B35" s="339" t="s">
        <v>1905</v>
      </c>
      <c r="C35" s="339" t="s">
        <v>298</v>
      </c>
      <c r="D35" s="446">
        <v>1241.2</v>
      </c>
      <c r="E35" s="335"/>
      <c r="F35" s="355" t="s">
        <v>137</v>
      </c>
      <c r="G35" s="356"/>
      <c r="H35" s="335"/>
      <c r="I35" s="357"/>
      <c r="K35" s="357"/>
      <c r="L35" s="358"/>
      <c r="M35" s="359"/>
      <c r="N35" s="360"/>
      <c r="O35" s="360"/>
    </row>
    <row r="36" spans="1:15" ht="15" customHeight="1" thickBot="1">
      <c r="A36" s="387" t="s">
        <v>138</v>
      </c>
      <c r="B36" s="362" t="s">
        <v>1935</v>
      </c>
      <c r="C36" s="362" t="s">
        <v>298</v>
      </c>
      <c r="D36" s="363">
        <v>20454.28</v>
      </c>
      <c r="E36" s="364"/>
      <c r="F36" s="365" t="s">
        <v>190</v>
      </c>
      <c r="G36" s="366"/>
      <c r="H36" s="364"/>
      <c r="I36" s="367"/>
      <c r="K36" s="357"/>
      <c r="L36" s="358"/>
      <c r="M36" s="359"/>
      <c r="N36" s="360"/>
      <c r="O36" s="360"/>
    </row>
    <row r="37" spans="1:15" ht="15" customHeight="1" thickBot="1">
      <c r="A37" s="391" t="s">
        <v>138</v>
      </c>
      <c r="B37" s="372" t="s">
        <v>1889</v>
      </c>
      <c r="C37" s="372" t="s">
        <v>370</v>
      </c>
      <c r="D37" s="462">
        <v>1241.2</v>
      </c>
      <c r="E37" s="373"/>
      <c r="F37" s="374" t="s">
        <v>137</v>
      </c>
      <c r="G37" s="425"/>
      <c r="H37" s="373"/>
      <c r="I37" s="375"/>
      <c r="K37" s="357"/>
      <c r="L37" s="358"/>
      <c r="M37" s="359"/>
      <c r="N37" s="360"/>
      <c r="O37" s="360"/>
    </row>
    <row r="38" spans="1:15" ht="15" customHeight="1" thickBot="1">
      <c r="A38" s="391" t="s">
        <v>138</v>
      </c>
      <c r="B38" s="372" t="s">
        <v>1920</v>
      </c>
      <c r="C38" s="372" t="s">
        <v>718</v>
      </c>
      <c r="D38" s="462">
        <v>1241.2</v>
      </c>
      <c r="E38" s="373"/>
      <c r="F38" s="374" t="s">
        <v>137</v>
      </c>
      <c r="G38" s="425"/>
      <c r="H38" s="373"/>
      <c r="I38" s="375"/>
      <c r="K38" s="357"/>
      <c r="L38" s="358"/>
      <c r="M38" s="359"/>
      <c r="N38" s="360"/>
      <c r="O38" s="360"/>
    </row>
    <row r="39" spans="1:15" ht="15" customHeight="1">
      <c r="A39" s="338" t="s">
        <v>138</v>
      </c>
      <c r="B39" s="396" t="s">
        <v>1537</v>
      </c>
      <c r="C39" s="339" t="s">
        <v>565</v>
      </c>
      <c r="D39" s="399">
        <v>-12857.44</v>
      </c>
      <c r="E39" s="335" t="s">
        <v>146</v>
      </c>
      <c r="F39" s="355" t="s">
        <v>190</v>
      </c>
      <c r="G39" s="356"/>
      <c r="H39" s="335"/>
      <c r="I39" s="357"/>
      <c r="K39" s="357"/>
      <c r="L39" s="358"/>
      <c r="M39" s="359"/>
      <c r="N39" s="360"/>
      <c r="O39" s="360"/>
    </row>
    <row r="40" spans="1:15" ht="15" customHeight="1">
      <c r="A40" s="338" t="s">
        <v>138</v>
      </c>
      <c r="B40" s="339" t="s">
        <v>1925</v>
      </c>
      <c r="C40" s="339" t="s">
        <v>565</v>
      </c>
      <c r="D40" s="446">
        <v>1241.2</v>
      </c>
      <c r="E40" s="335"/>
      <c r="F40" s="355" t="s">
        <v>137</v>
      </c>
      <c r="G40" s="356"/>
      <c r="H40" s="335"/>
      <c r="I40" s="357"/>
      <c r="K40" s="357"/>
      <c r="L40" s="358"/>
      <c r="M40" s="359"/>
      <c r="N40" s="360"/>
      <c r="O40" s="360"/>
    </row>
    <row r="41" spans="1:15" ht="15" customHeight="1" thickBot="1">
      <c r="A41" s="387" t="s">
        <v>138</v>
      </c>
      <c r="B41" s="397" t="s">
        <v>1537</v>
      </c>
      <c r="C41" s="362" t="s">
        <v>565</v>
      </c>
      <c r="D41" s="363">
        <v>12857.44</v>
      </c>
      <c r="E41" s="364" t="s">
        <v>146</v>
      </c>
      <c r="F41" s="365" t="s">
        <v>190</v>
      </c>
      <c r="G41" s="366"/>
      <c r="H41" s="364"/>
      <c r="I41" s="367"/>
      <c r="J41" s="388"/>
      <c r="K41" s="357"/>
      <c r="L41" s="358"/>
      <c r="M41" s="359"/>
      <c r="N41" s="360"/>
      <c r="O41" s="360"/>
    </row>
    <row r="42" spans="1:15" ht="15" customHeight="1">
      <c r="A42" s="338" t="s">
        <v>138</v>
      </c>
      <c r="B42" s="519" t="s">
        <v>1886</v>
      </c>
      <c r="C42" s="339" t="s">
        <v>134</v>
      </c>
      <c r="D42" s="399">
        <v>-12340.08</v>
      </c>
      <c r="E42" s="335"/>
      <c r="F42" s="355" t="s">
        <v>190</v>
      </c>
      <c r="G42" s="356"/>
      <c r="H42" s="335"/>
      <c r="I42" s="357"/>
      <c r="K42" s="357"/>
      <c r="L42" s="358"/>
      <c r="M42" s="359"/>
      <c r="N42" s="360"/>
      <c r="O42" s="360"/>
    </row>
    <row r="43" spans="1:15" ht="15" customHeight="1">
      <c r="A43" s="338" t="s">
        <v>138</v>
      </c>
      <c r="B43" s="339" t="s">
        <v>1890</v>
      </c>
      <c r="C43" s="339" t="s">
        <v>134</v>
      </c>
      <c r="D43" s="446">
        <v>1241.2</v>
      </c>
      <c r="E43" s="335"/>
      <c r="F43" s="355" t="s">
        <v>137</v>
      </c>
      <c r="G43" s="356"/>
      <c r="H43" s="335"/>
      <c r="I43" s="357"/>
      <c r="K43" s="357"/>
      <c r="L43" s="358"/>
      <c r="M43" s="359"/>
      <c r="N43" s="360"/>
      <c r="O43" s="360"/>
    </row>
    <row r="44" spans="1:15" ht="15" customHeight="1">
      <c r="A44" s="338" t="s">
        <v>138</v>
      </c>
      <c r="B44" s="339" t="s">
        <v>1892</v>
      </c>
      <c r="C44" s="339" t="s">
        <v>134</v>
      </c>
      <c r="D44" s="446">
        <v>1241.2</v>
      </c>
      <c r="E44" s="335"/>
      <c r="F44" s="355" t="s">
        <v>137</v>
      </c>
      <c r="G44" s="356"/>
      <c r="H44" s="335"/>
      <c r="I44" s="357"/>
      <c r="K44" s="357"/>
      <c r="L44" s="358"/>
      <c r="M44" s="359"/>
      <c r="N44" s="360"/>
      <c r="O44" s="360"/>
    </row>
    <row r="45" spans="1:15" ht="15" customHeight="1">
      <c r="A45" s="338" t="s">
        <v>138</v>
      </c>
      <c r="B45" s="339" t="s">
        <v>1893</v>
      </c>
      <c r="C45" s="339" t="s">
        <v>134</v>
      </c>
      <c r="D45" s="446">
        <v>1241.2</v>
      </c>
      <c r="E45" s="335"/>
      <c r="F45" s="355" t="s">
        <v>137</v>
      </c>
      <c r="G45" s="356"/>
      <c r="H45" s="335"/>
      <c r="I45" s="357"/>
      <c r="K45" s="357"/>
      <c r="L45" s="358"/>
      <c r="M45" s="359"/>
      <c r="N45" s="360"/>
      <c r="O45" s="360"/>
    </row>
    <row r="46" spans="1:15" ht="15" customHeight="1">
      <c r="A46" s="338" t="s">
        <v>138</v>
      </c>
      <c r="B46" s="339" t="s">
        <v>1894</v>
      </c>
      <c r="C46" s="339" t="s">
        <v>134</v>
      </c>
      <c r="D46" s="446">
        <v>1241.2</v>
      </c>
      <c r="E46" s="335"/>
      <c r="F46" s="355" t="s">
        <v>137</v>
      </c>
      <c r="G46" s="356"/>
      <c r="H46" s="335"/>
      <c r="I46" s="357"/>
      <c r="K46" s="357"/>
      <c r="L46" s="358"/>
      <c r="M46" s="359"/>
      <c r="N46" s="360"/>
      <c r="O46" s="360"/>
    </row>
    <row r="47" spans="1:15" ht="15" customHeight="1">
      <c r="A47" s="338" t="s">
        <v>138</v>
      </c>
      <c r="B47" s="339" t="s">
        <v>1896</v>
      </c>
      <c r="C47" s="339" t="s">
        <v>134</v>
      </c>
      <c r="D47" s="446">
        <v>1241.2</v>
      </c>
      <c r="E47" s="335"/>
      <c r="F47" s="355" t="s">
        <v>137</v>
      </c>
      <c r="G47" s="356"/>
      <c r="H47" s="335"/>
      <c r="I47" s="357"/>
      <c r="K47" s="357"/>
      <c r="L47" s="358"/>
      <c r="M47" s="359"/>
      <c r="N47" s="360"/>
      <c r="O47" s="360"/>
    </row>
    <row r="48" spans="1:15" ht="15" customHeight="1">
      <c r="A48" s="338" t="s">
        <v>138</v>
      </c>
      <c r="B48" s="339" t="s">
        <v>1906</v>
      </c>
      <c r="C48" s="339" t="s">
        <v>134</v>
      </c>
      <c r="D48" s="446">
        <v>1241.2</v>
      </c>
      <c r="E48" s="335"/>
      <c r="F48" s="355" t="s">
        <v>137</v>
      </c>
      <c r="G48" s="356"/>
      <c r="H48" s="335"/>
      <c r="I48" s="357"/>
      <c r="K48" s="357"/>
      <c r="L48" s="358"/>
      <c r="M48" s="359"/>
      <c r="N48" s="360"/>
      <c r="O48" s="360"/>
    </row>
    <row r="49" spans="1:15" ht="15" customHeight="1">
      <c r="A49" s="338" t="s">
        <v>138</v>
      </c>
      <c r="B49" s="339" t="s">
        <v>1911</v>
      </c>
      <c r="C49" s="339" t="s">
        <v>134</v>
      </c>
      <c r="D49" s="446">
        <v>1241.2</v>
      </c>
      <c r="E49" s="335"/>
      <c r="F49" s="355" t="s">
        <v>137</v>
      </c>
      <c r="G49" s="356"/>
      <c r="H49" s="335"/>
      <c r="I49" s="357"/>
      <c r="K49" s="357"/>
      <c r="L49" s="358"/>
      <c r="M49" s="359"/>
      <c r="N49" s="360"/>
      <c r="O49" s="360"/>
    </row>
    <row r="50" spans="1:15" ht="15" customHeight="1">
      <c r="A50" s="338" t="s">
        <v>138</v>
      </c>
      <c r="B50" s="339" t="s">
        <v>1948</v>
      </c>
      <c r="C50" s="339" t="s">
        <v>134</v>
      </c>
      <c r="D50" s="446">
        <v>1241.2</v>
      </c>
      <c r="E50" s="335"/>
      <c r="F50" s="355" t="s">
        <v>137</v>
      </c>
      <c r="G50" s="356"/>
      <c r="H50" s="335"/>
      <c r="I50" s="35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39" t="s">
        <v>1912</v>
      </c>
      <c r="C51" s="339" t="s">
        <v>134</v>
      </c>
      <c r="D51" s="446">
        <v>1241.2</v>
      </c>
      <c r="E51" s="335"/>
      <c r="F51" s="355" t="s">
        <v>137</v>
      </c>
      <c r="G51" s="356"/>
      <c r="H51" s="335"/>
      <c r="I51" s="357"/>
      <c r="K51" s="357"/>
      <c r="L51" s="358"/>
      <c r="M51" s="359"/>
      <c r="N51" s="360"/>
      <c r="O51" s="360"/>
    </row>
    <row r="52" spans="1:15" ht="15" customHeight="1">
      <c r="A52" s="338" t="s">
        <v>138</v>
      </c>
      <c r="B52" s="339" t="s">
        <v>1913</v>
      </c>
      <c r="C52" s="339" t="s">
        <v>134</v>
      </c>
      <c r="D52" s="446">
        <v>1241.2</v>
      </c>
      <c r="E52" s="335"/>
      <c r="F52" s="355" t="s">
        <v>137</v>
      </c>
      <c r="G52" s="356"/>
      <c r="H52" s="335"/>
      <c r="I52" s="35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39" t="s">
        <v>1914</v>
      </c>
      <c r="C53" s="339" t="s">
        <v>134</v>
      </c>
      <c r="D53" s="446">
        <v>1241.2</v>
      </c>
      <c r="E53" s="335"/>
      <c r="F53" s="355" t="s">
        <v>137</v>
      </c>
      <c r="G53" s="356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38" t="s">
        <v>138</v>
      </c>
      <c r="B54" s="339" t="s">
        <v>1915</v>
      </c>
      <c r="C54" s="339" t="s">
        <v>134</v>
      </c>
      <c r="D54" s="446">
        <v>1241.2</v>
      </c>
      <c r="E54" s="335"/>
      <c r="F54" s="355" t="s">
        <v>137</v>
      </c>
      <c r="G54" s="356"/>
      <c r="H54" s="335"/>
      <c r="I54" s="357"/>
      <c r="K54" s="357"/>
      <c r="L54" s="358"/>
      <c r="M54" s="359"/>
      <c r="N54" s="360"/>
      <c r="O54" s="360"/>
    </row>
    <row r="55" spans="1:15" ht="15" customHeight="1">
      <c r="A55" s="338" t="s">
        <v>138</v>
      </c>
      <c r="B55" s="339" t="s">
        <v>1916</v>
      </c>
      <c r="C55" s="339" t="s">
        <v>134</v>
      </c>
      <c r="D55" s="446">
        <v>1241.2</v>
      </c>
      <c r="E55" s="335"/>
      <c r="F55" s="355" t="s">
        <v>137</v>
      </c>
      <c r="G55" s="356"/>
      <c r="H55" s="335"/>
      <c r="I55" s="357"/>
      <c r="K55" s="357"/>
      <c r="L55" s="358"/>
      <c r="M55" s="359"/>
      <c r="N55" s="360"/>
      <c r="O55" s="360"/>
    </row>
    <row r="56" spans="1:15" ht="15" customHeight="1">
      <c r="A56" s="338" t="s">
        <v>138</v>
      </c>
      <c r="B56" s="339" t="s">
        <v>1917</v>
      </c>
      <c r="C56" s="339" t="s">
        <v>134</v>
      </c>
      <c r="D56" s="446">
        <v>1241.2</v>
      </c>
      <c r="E56" s="335"/>
      <c r="F56" s="355" t="s">
        <v>137</v>
      </c>
      <c r="G56" s="356"/>
      <c r="H56" s="335"/>
      <c r="I56" s="357"/>
      <c r="K56" s="357"/>
      <c r="L56" s="358"/>
      <c r="M56" s="359"/>
      <c r="N56" s="360"/>
      <c r="O56" s="360"/>
    </row>
    <row r="57" spans="1:15" ht="15" customHeight="1">
      <c r="A57" s="338" t="s">
        <v>138</v>
      </c>
      <c r="B57" s="339" t="s">
        <v>1918</v>
      </c>
      <c r="C57" s="339" t="s">
        <v>134</v>
      </c>
      <c r="D57" s="446">
        <v>1241.2</v>
      </c>
      <c r="E57" s="335"/>
      <c r="F57" s="355" t="s">
        <v>137</v>
      </c>
      <c r="G57" s="356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8" t="s">
        <v>138</v>
      </c>
      <c r="B58" s="339" t="s">
        <v>1924</v>
      </c>
      <c r="C58" s="339" t="s">
        <v>134</v>
      </c>
      <c r="D58" s="446">
        <v>1241.2</v>
      </c>
      <c r="E58" s="335"/>
      <c r="F58" s="355" t="s">
        <v>137</v>
      </c>
      <c r="G58" s="356"/>
      <c r="H58" s="335"/>
      <c r="I58" s="357"/>
      <c r="K58" s="357"/>
      <c r="L58" s="358"/>
      <c r="M58" s="359"/>
      <c r="N58" s="360"/>
      <c r="O58" s="360"/>
    </row>
    <row r="59" spans="1:15" ht="15" customHeight="1">
      <c r="A59" s="338" t="s">
        <v>138</v>
      </c>
      <c r="B59" s="339" t="s">
        <v>1693</v>
      </c>
      <c r="C59" s="339" t="s">
        <v>134</v>
      </c>
      <c r="D59" s="353">
        <v>5849.88</v>
      </c>
      <c r="E59" s="335"/>
      <c r="F59" s="355" t="s">
        <v>190</v>
      </c>
      <c r="G59" s="356"/>
      <c r="H59" s="335"/>
      <c r="I59" s="357"/>
      <c r="K59" s="357"/>
      <c r="L59" s="358"/>
      <c r="M59" s="359"/>
      <c r="N59" s="360"/>
      <c r="O59" s="360"/>
    </row>
    <row r="60" spans="1:15" ht="15" customHeight="1">
      <c r="A60" s="338" t="s">
        <v>138</v>
      </c>
      <c r="B60" s="398" t="s">
        <v>1687</v>
      </c>
      <c r="C60" s="339" t="s">
        <v>134</v>
      </c>
      <c r="D60" s="353">
        <v>5878.88</v>
      </c>
      <c r="E60" s="335"/>
      <c r="F60" s="355" t="s">
        <v>190</v>
      </c>
      <c r="G60" s="356"/>
      <c r="H60" s="335"/>
      <c r="I60" s="357"/>
      <c r="K60" s="357"/>
      <c r="L60" s="358"/>
      <c r="M60" s="359"/>
      <c r="N60" s="360"/>
      <c r="O60" s="360"/>
    </row>
    <row r="61" spans="1:15" ht="15" customHeight="1">
      <c r="A61" s="338" t="s">
        <v>138</v>
      </c>
      <c r="B61" s="398" t="s">
        <v>1926</v>
      </c>
      <c r="C61" s="339" t="s">
        <v>134</v>
      </c>
      <c r="D61" s="353">
        <v>6750.04</v>
      </c>
      <c r="E61" s="335"/>
      <c r="F61" s="355" t="s">
        <v>190</v>
      </c>
      <c r="G61" s="356"/>
      <c r="H61" s="335"/>
      <c r="I61" s="357"/>
      <c r="K61" s="357"/>
      <c r="L61" s="358"/>
      <c r="M61" s="359"/>
      <c r="N61" s="360"/>
      <c r="O61" s="360"/>
    </row>
    <row r="62" spans="1:15" ht="15" customHeight="1">
      <c r="A62" s="338" t="s">
        <v>138</v>
      </c>
      <c r="B62" s="398" t="s">
        <v>1927</v>
      </c>
      <c r="C62" s="339" t="s">
        <v>134</v>
      </c>
      <c r="D62" s="353">
        <v>6750.04</v>
      </c>
      <c r="E62" s="335"/>
      <c r="F62" s="355" t="s">
        <v>190</v>
      </c>
      <c r="G62" s="356"/>
      <c r="H62" s="335"/>
      <c r="I62" s="357"/>
      <c r="K62" s="357"/>
      <c r="L62" s="358"/>
      <c r="M62" s="359"/>
      <c r="N62" s="360"/>
      <c r="O62" s="360"/>
    </row>
    <row r="63" spans="1:15" ht="15" customHeight="1">
      <c r="A63" s="338" t="s">
        <v>138</v>
      </c>
      <c r="B63" s="398" t="s">
        <v>1928</v>
      </c>
      <c r="C63" s="339" t="s">
        <v>134</v>
      </c>
      <c r="D63" s="353">
        <v>6750.04</v>
      </c>
      <c r="E63" s="335"/>
      <c r="F63" s="355" t="s">
        <v>190</v>
      </c>
      <c r="G63" s="356"/>
      <c r="H63" s="335"/>
      <c r="I63" s="357"/>
      <c r="K63" s="357"/>
      <c r="L63" s="358"/>
      <c r="M63" s="359"/>
      <c r="N63" s="360"/>
      <c r="O63" s="360"/>
    </row>
    <row r="64" spans="1:15" ht="15" customHeight="1">
      <c r="A64" s="338" t="s">
        <v>138</v>
      </c>
      <c r="B64" s="398" t="s">
        <v>1929</v>
      </c>
      <c r="C64" s="339" t="s">
        <v>134</v>
      </c>
      <c r="D64" s="382">
        <v>6750.04</v>
      </c>
      <c r="E64" s="335"/>
      <c r="F64" s="355" t="s">
        <v>190</v>
      </c>
      <c r="G64" s="356"/>
      <c r="H64" s="335"/>
      <c r="I64" s="357"/>
      <c r="K64" s="357"/>
      <c r="L64" s="358"/>
      <c r="M64" s="359"/>
      <c r="N64" s="360"/>
      <c r="O64" s="360"/>
    </row>
    <row r="65" spans="1:15" ht="15" customHeight="1" thickBot="1">
      <c r="A65" s="387" t="s">
        <v>138</v>
      </c>
      <c r="B65" s="362" t="s">
        <v>1540</v>
      </c>
      <c r="C65" s="362" t="s">
        <v>134</v>
      </c>
      <c r="D65" s="363">
        <v>6750.04</v>
      </c>
      <c r="E65" s="364"/>
      <c r="F65" s="365" t="s">
        <v>190</v>
      </c>
      <c r="G65" s="366"/>
      <c r="H65" s="364"/>
      <c r="I65" s="367"/>
      <c r="K65" s="357"/>
      <c r="L65" s="358"/>
      <c r="M65" s="359"/>
      <c r="N65" s="360"/>
      <c r="O65" s="360"/>
    </row>
    <row r="66" spans="1:15" ht="15" customHeight="1">
      <c r="A66" s="338" t="s">
        <v>138</v>
      </c>
      <c r="B66" s="339" t="s">
        <v>859</v>
      </c>
      <c r="C66" s="339" t="s">
        <v>141</v>
      </c>
      <c r="D66" s="399">
        <v>-6286.04</v>
      </c>
      <c r="E66" s="335"/>
      <c r="F66" s="355" t="s">
        <v>190</v>
      </c>
      <c r="G66" s="356"/>
      <c r="H66" s="335"/>
      <c r="I66" s="357"/>
      <c r="K66" s="357"/>
      <c r="L66" s="358"/>
      <c r="M66" s="359"/>
      <c r="N66" s="360"/>
      <c r="O66" s="360"/>
    </row>
    <row r="67" spans="1:15" ht="15" customHeight="1">
      <c r="A67" s="338" t="s">
        <v>138</v>
      </c>
      <c r="B67" s="396" t="s">
        <v>1752</v>
      </c>
      <c r="C67" s="339" t="s">
        <v>141</v>
      </c>
      <c r="D67" s="399">
        <v>-6286.04</v>
      </c>
      <c r="E67" s="335" t="s">
        <v>137</v>
      </c>
      <c r="F67" s="355" t="s">
        <v>190</v>
      </c>
      <c r="G67" s="356"/>
      <c r="H67" s="335"/>
      <c r="I67" s="357"/>
      <c r="K67" s="357"/>
      <c r="L67" s="358"/>
      <c r="M67" s="359"/>
      <c r="N67" s="360"/>
      <c r="O67" s="360"/>
    </row>
    <row r="68" spans="1:15" ht="15" customHeight="1">
      <c r="A68" s="338" t="s">
        <v>138</v>
      </c>
      <c r="B68" s="396" t="s">
        <v>300</v>
      </c>
      <c r="C68" s="339" t="s">
        <v>141</v>
      </c>
      <c r="D68" s="399">
        <v>-8080.56</v>
      </c>
      <c r="E68" s="335" t="s">
        <v>139</v>
      </c>
      <c r="F68" s="355" t="s">
        <v>190</v>
      </c>
      <c r="G68" s="356"/>
      <c r="H68" s="335"/>
      <c r="I68" s="357"/>
      <c r="K68" s="357"/>
      <c r="L68" s="358"/>
      <c r="M68" s="359"/>
      <c r="N68" s="360"/>
      <c r="O68" s="360"/>
    </row>
    <row r="69" spans="1:15" ht="15" customHeight="1">
      <c r="A69" s="338" t="s">
        <v>138</v>
      </c>
      <c r="B69" s="396" t="s">
        <v>1749</v>
      </c>
      <c r="C69" s="339" t="s">
        <v>141</v>
      </c>
      <c r="D69" s="399">
        <v>-6286.04</v>
      </c>
      <c r="E69" s="335" t="s">
        <v>144</v>
      </c>
      <c r="F69" s="355" t="s">
        <v>190</v>
      </c>
      <c r="G69" s="356"/>
      <c r="H69" s="335"/>
      <c r="I69" s="357"/>
      <c r="K69" s="357"/>
      <c r="L69" s="358"/>
      <c r="M69" s="359"/>
      <c r="N69" s="360"/>
      <c r="O69" s="360"/>
    </row>
    <row r="70" spans="1:15" ht="15" customHeight="1">
      <c r="A70" s="338" t="s">
        <v>138</v>
      </c>
      <c r="B70" s="396" t="s">
        <v>1775</v>
      </c>
      <c r="C70" s="339" t="s">
        <v>141</v>
      </c>
      <c r="D70" s="399">
        <v>-6286.04</v>
      </c>
      <c r="E70" s="335" t="s">
        <v>145</v>
      </c>
      <c r="F70" s="355" t="s">
        <v>190</v>
      </c>
      <c r="G70" s="356"/>
      <c r="H70" s="335"/>
      <c r="I70" s="357"/>
      <c r="K70" s="357"/>
      <c r="L70" s="358"/>
      <c r="M70" s="359"/>
      <c r="N70" s="360"/>
      <c r="O70" s="360"/>
    </row>
    <row r="71" spans="1:15" ht="15" customHeight="1">
      <c r="A71" s="338" t="s">
        <v>138</v>
      </c>
      <c r="B71" s="339" t="s">
        <v>1486</v>
      </c>
      <c r="C71" s="339" t="s">
        <v>141</v>
      </c>
      <c r="D71" s="399">
        <v>-6299.96</v>
      </c>
      <c r="E71" s="335"/>
      <c r="F71" s="355" t="s">
        <v>190</v>
      </c>
      <c r="G71" s="356"/>
      <c r="H71" s="335"/>
      <c r="I71" s="357"/>
      <c r="K71" s="357"/>
      <c r="L71" s="358"/>
      <c r="M71" s="359"/>
      <c r="N71" s="360"/>
      <c r="O71" s="360"/>
    </row>
    <row r="72" spans="1:15" ht="15" customHeight="1">
      <c r="A72" s="338" t="s">
        <v>138</v>
      </c>
      <c r="B72" s="339" t="s">
        <v>1887</v>
      </c>
      <c r="C72" s="339" t="s">
        <v>141</v>
      </c>
      <c r="D72" s="446">
        <v>1241.2</v>
      </c>
      <c r="E72" s="335"/>
      <c r="F72" s="355" t="s">
        <v>137</v>
      </c>
      <c r="G72" s="356"/>
      <c r="H72" s="335"/>
      <c r="I72" s="357"/>
      <c r="K72" s="357"/>
      <c r="L72" s="358"/>
      <c r="M72" s="359"/>
      <c r="N72" s="360"/>
      <c r="O72" s="360"/>
    </row>
    <row r="73" spans="1:15" ht="15" customHeight="1">
      <c r="A73" s="338" t="s">
        <v>138</v>
      </c>
      <c r="B73" s="339" t="s">
        <v>1895</v>
      </c>
      <c r="C73" s="339" t="s">
        <v>141</v>
      </c>
      <c r="D73" s="446">
        <v>1241.2</v>
      </c>
      <c r="E73" s="335"/>
      <c r="F73" s="355" t="s">
        <v>137</v>
      </c>
      <c r="G73" s="356"/>
      <c r="H73" s="335"/>
      <c r="I73" s="357"/>
      <c r="K73" s="357"/>
      <c r="L73" s="358"/>
      <c r="M73" s="359"/>
      <c r="N73" s="360"/>
      <c r="O73" s="360"/>
    </row>
    <row r="74" spans="1:15" ht="15" customHeight="1">
      <c r="A74" s="338" t="s">
        <v>138</v>
      </c>
      <c r="B74" s="339" t="s">
        <v>1898</v>
      </c>
      <c r="C74" s="339" t="s">
        <v>141</v>
      </c>
      <c r="D74" s="446">
        <v>1241.2</v>
      </c>
      <c r="E74" s="335"/>
      <c r="F74" s="355" t="s">
        <v>137</v>
      </c>
      <c r="G74" s="356"/>
      <c r="H74" s="335"/>
      <c r="I74" s="357"/>
      <c r="K74" s="357"/>
      <c r="L74" s="358"/>
      <c r="M74" s="359"/>
      <c r="N74" s="360"/>
      <c r="O74" s="360"/>
    </row>
    <row r="75" spans="1:15" ht="15" customHeight="1">
      <c r="A75" s="338" t="s">
        <v>138</v>
      </c>
      <c r="B75" s="339" t="s">
        <v>1899</v>
      </c>
      <c r="C75" s="339" t="s">
        <v>141</v>
      </c>
      <c r="D75" s="446">
        <v>1241.2</v>
      </c>
      <c r="E75" s="335"/>
      <c r="F75" s="355" t="s">
        <v>137</v>
      </c>
      <c r="G75" s="356"/>
      <c r="H75" s="335"/>
      <c r="I75" s="357"/>
      <c r="K75" s="357"/>
      <c r="L75" s="358"/>
      <c r="M75" s="359"/>
      <c r="N75" s="360"/>
      <c r="O75" s="360"/>
    </row>
    <row r="76" spans="1:15" ht="15" customHeight="1">
      <c r="A76" s="338" t="s">
        <v>138</v>
      </c>
      <c r="B76" s="339" t="s">
        <v>1900</v>
      </c>
      <c r="C76" s="339" t="s">
        <v>141</v>
      </c>
      <c r="D76" s="446">
        <v>1241.2</v>
      </c>
      <c r="E76" s="335"/>
      <c r="F76" s="355" t="s">
        <v>137</v>
      </c>
      <c r="G76" s="356"/>
      <c r="H76" s="335"/>
      <c r="I76" s="357"/>
      <c r="K76" s="357"/>
      <c r="L76" s="358"/>
      <c r="M76" s="359"/>
      <c r="N76" s="360"/>
      <c r="O76" s="360"/>
    </row>
    <row r="77" spans="1:15" ht="15" customHeight="1">
      <c r="A77" s="338" t="s">
        <v>138</v>
      </c>
      <c r="B77" s="339" t="s">
        <v>1901</v>
      </c>
      <c r="C77" s="339" t="s">
        <v>141</v>
      </c>
      <c r="D77" s="446">
        <v>1241.2</v>
      </c>
      <c r="E77" s="335"/>
      <c r="F77" s="355" t="s">
        <v>137</v>
      </c>
      <c r="G77" s="356"/>
      <c r="H77" s="335"/>
      <c r="I77" s="357"/>
      <c r="K77" s="357"/>
      <c r="L77" s="358"/>
      <c r="M77" s="359"/>
      <c r="N77" s="360"/>
      <c r="O77" s="360"/>
    </row>
    <row r="78" spans="1:15" ht="15" customHeight="1">
      <c r="A78" s="338" t="s">
        <v>138</v>
      </c>
      <c r="B78" s="339" t="s">
        <v>1903</v>
      </c>
      <c r="C78" s="339" t="s">
        <v>141</v>
      </c>
      <c r="D78" s="446">
        <v>1241.2</v>
      </c>
      <c r="E78" s="335"/>
      <c r="F78" s="355" t="s">
        <v>137</v>
      </c>
      <c r="G78" s="356"/>
      <c r="H78" s="335"/>
      <c r="I78" s="357"/>
      <c r="K78" s="357"/>
      <c r="L78" s="358"/>
      <c r="M78" s="359"/>
      <c r="N78" s="360"/>
      <c r="O78" s="360"/>
    </row>
    <row r="79" spans="1:15" ht="15" customHeight="1">
      <c r="A79" s="338" t="s">
        <v>138</v>
      </c>
      <c r="B79" s="339" t="s">
        <v>1904</v>
      </c>
      <c r="C79" s="339" t="s">
        <v>141</v>
      </c>
      <c r="D79" s="446">
        <v>1241.2</v>
      </c>
      <c r="E79" s="335"/>
      <c r="F79" s="355" t="s">
        <v>137</v>
      </c>
      <c r="G79" s="356"/>
      <c r="H79" s="335"/>
      <c r="I79" s="357"/>
      <c r="K79" s="357"/>
      <c r="L79" s="358"/>
      <c r="M79" s="359"/>
      <c r="N79" s="360"/>
      <c r="O79" s="360"/>
    </row>
    <row r="80" spans="1:15" ht="15" customHeight="1">
      <c r="A80" s="338" t="s">
        <v>138</v>
      </c>
      <c r="B80" s="339" t="s">
        <v>1907</v>
      </c>
      <c r="C80" s="339" t="s">
        <v>141</v>
      </c>
      <c r="D80" s="446">
        <v>1241.2</v>
      </c>
      <c r="E80" s="335"/>
      <c r="F80" s="355" t="s">
        <v>137</v>
      </c>
      <c r="G80" s="356"/>
      <c r="H80" s="335"/>
      <c r="I80" s="357"/>
      <c r="K80" s="357"/>
      <c r="L80" s="358"/>
      <c r="M80" s="359"/>
      <c r="N80" s="360"/>
      <c r="O80" s="360"/>
    </row>
    <row r="81" spans="1:15" ht="15" customHeight="1">
      <c r="A81" s="338" t="s">
        <v>138</v>
      </c>
      <c r="B81" s="339" t="s">
        <v>1908</v>
      </c>
      <c r="C81" s="339" t="s">
        <v>141</v>
      </c>
      <c r="D81" s="446">
        <v>1241.2</v>
      </c>
      <c r="E81" s="335"/>
      <c r="F81" s="355" t="s">
        <v>137</v>
      </c>
      <c r="G81" s="356"/>
      <c r="H81" s="335"/>
      <c r="I81" s="357"/>
      <c r="K81" s="357"/>
      <c r="L81" s="358"/>
      <c r="M81" s="359"/>
      <c r="N81" s="360"/>
      <c r="O81" s="360"/>
    </row>
    <row r="82" spans="1:15" ht="15" customHeight="1">
      <c r="A82" s="338" t="s">
        <v>138</v>
      </c>
      <c r="B82" s="339" t="s">
        <v>1910</v>
      </c>
      <c r="C82" s="339" t="s">
        <v>141</v>
      </c>
      <c r="D82" s="446">
        <v>1241.2</v>
      </c>
      <c r="E82" s="335"/>
      <c r="F82" s="355" t="s">
        <v>137</v>
      </c>
      <c r="G82" s="356"/>
      <c r="H82" s="335"/>
      <c r="I82" s="357"/>
      <c r="K82" s="357"/>
      <c r="L82" s="358"/>
      <c r="M82" s="359"/>
      <c r="N82" s="360"/>
      <c r="O82" s="360"/>
    </row>
    <row r="83" spans="1:15" ht="15" customHeight="1">
      <c r="A83" s="338" t="s">
        <v>138</v>
      </c>
      <c r="B83" s="339" t="s">
        <v>1921</v>
      </c>
      <c r="C83" s="339" t="s">
        <v>141</v>
      </c>
      <c r="D83" s="446">
        <v>1241.2</v>
      </c>
      <c r="E83" s="335"/>
      <c r="F83" s="355" t="s">
        <v>137</v>
      </c>
      <c r="G83" s="356"/>
      <c r="H83" s="335"/>
      <c r="I83" s="357"/>
      <c r="K83" s="357"/>
      <c r="L83" s="358"/>
      <c r="M83" s="359"/>
      <c r="N83" s="360"/>
      <c r="O83" s="360"/>
    </row>
    <row r="84" spans="1:15" ht="15" customHeight="1">
      <c r="A84" s="338" t="s">
        <v>138</v>
      </c>
      <c r="B84" s="339" t="s">
        <v>1922</v>
      </c>
      <c r="C84" s="339" t="s">
        <v>141</v>
      </c>
      <c r="D84" s="446">
        <v>1241.2</v>
      </c>
      <c r="E84" s="335"/>
      <c r="F84" s="355" t="s">
        <v>137</v>
      </c>
      <c r="G84" s="356"/>
      <c r="H84" s="335"/>
      <c r="I84" s="357"/>
      <c r="K84" s="357"/>
      <c r="L84" s="358"/>
      <c r="M84" s="359"/>
      <c r="N84" s="360"/>
      <c r="O84" s="360"/>
    </row>
    <row r="85" spans="1:15" ht="15" customHeight="1">
      <c r="A85" s="338" t="s">
        <v>138</v>
      </c>
      <c r="B85" s="339" t="s">
        <v>1923</v>
      </c>
      <c r="C85" s="339" t="s">
        <v>141</v>
      </c>
      <c r="D85" s="446">
        <v>1241.2</v>
      </c>
      <c r="E85" s="335"/>
      <c r="F85" s="355" t="s">
        <v>137</v>
      </c>
      <c r="G85" s="356"/>
      <c r="H85" s="335"/>
      <c r="I85" s="357"/>
      <c r="K85" s="357"/>
      <c r="L85" s="358"/>
      <c r="M85" s="359"/>
      <c r="N85" s="360"/>
      <c r="O85" s="360"/>
    </row>
    <row r="86" spans="1:15" ht="15" customHeight="1">
      <c r="A86" s="338" t="s">
        <v>138</v>
      </c>
      <c r="B86" s="396" t="s">
        <v>1749</v>
      </c>
      <c r="C86" s="339" t="s">
        <v>141</v>
      </c>
      <c r="D86" s="353">
        <v>6286.04</v>
      </c>
      <c r="E86" s="335" t="s">
        <v>144</v>
      </c>
      <c r="F86" s="355" t="s">
        <v>190</v>
      </c>
      <c r="G86" s="356"/>
      <c r="H86" s="335"/>
      <c r="I86" s="357"/>
      <c r="K86" s="357"/>
      <c r="L86" s="358"/>
      <c r="M86" s="359"/>
      <c r="N86" s="360"/>
      <c r="O86" s="360"/>
    </row>
    <row r="87" spans="1:15" ht="15" customHeight="1">
      <c r="A87" s="338" t="s">
        <v>138</v>
      </c>
      <c r="B87" s="398" t="s">
        <v>853</v>
      </c>
      <c r="C87" s="339" t="s">
        <v>141</v>
      </c>
      <c r="D87" s="353">
        <v>6286.04</v>
      </c>
      <c r="E87" s="335"/>
      <c r="F87" s="355" t="s">
        <v>190</v>
      </c>
      <c r="G87" s="356"/>
      <c r="H87" s="335"/>
      <c r="I87" s="357"/>
      <c r="K87" s="357"/>
      <c r="L87" s="358"/>
      <c r="M87" s="359"/>
      <c r="N87" s="360"/>
      <c r="O87" s="360"/>
    </row>
    <row r="88" spans="1:15" ht="15" customHeight="1">
      <c r="A88" s="338" t="s">
        <v>138</v>
      </c>
      <c r="B88" s="396" t="s">
        <v>1775</v>
      </c>
      <c r="C88" s="339" t="s">
        <v>141</v>
      </c>
      <c r="D88" s="515">
        <v>6286.04</v>
      </c>
      <c r="E88" s="335" t="s">
        <v>145</v>
      </c>
      <c r="F88" s="355" t="s">
        <v>190</v>
      </c>
      <c r="G88" s="356"/>
      <c r="H88" s="335"/>
      <c r="I88" s="357"/>
      <c r="K88" s="357"/>
      <c r="L88" s="358"/>
      <c r="M88" s="359"/>
      <c r="N88" s="360"/>
      <c r="O88" s="360"/>
    </row>
    <row r="89" spans="1:15" ht="15" customHeight="1">
      <c r="A89" s="338" t="s">
        <v>138</v>
      </c>
      <c r="B89" s="396" t="s">
        <v>1752</v>
      </c>
      <c r="C89" s="339" t="s">
        <v>141</v>
      </c>
      <c r="D89" s="515">
        <v>6286.04</v>
      </c>
      <c r="E89" s="335" t="s">
        <v>137</v>
      </c>
      <c r="F89" s="355" t="s">
        <v>190</v>
      </c>
      <c r="G89" s="356"/>
      <c r="H89" s="335"/>
      <c r="I89" s="357"/>
      <c r="K89" s="357"/>
      <c r="L89" s="358"/>
      <c r="M89" s="359"/>
      <c r="N89" s="360"/>
      <c r="O89" s="360"/>
    </row>
    <row r="90" spans="1:15" ht="15" customHeight="1">
      <c r="A90" s="338" t="s">
        <v>138</v>
      </c>
      <c r="B90" s="396" t="s">
        <v>300</v>
      </c>
      <c r="C90" s="339" t="s">
        <v>141</v>
      </c>
      <c r="D90" s="515">
        <v>8080.56</v>
      </c>
      <c r="E90" s="335" t="s">
        <v>139</v>
      </c>
      <c r="F90" s="355" t="s">
        <v>190</v>
      </c>
      <c r="G90" s="356"/>
      <c r="H90" s="335"/>
      <c r="I90" s="357"/>
      <c r="K90" s="357"/>
      <c r="L90" s="358"/>
      <c r="M90" s="359"/>
      <c r="N90" s="360"/>
      <c r="O90" s="360"/>
    </row>
    <row r="91" spans="1:15" ht="15" customHeight="1">
      <c r="A91" s="338" t="s">
        <v>138</v>
      </c>
      <c r="B91" s="398" t="s">
        <v>310</v>
      </c>
      <c r="C91" s="339" t="s">
        <v>141</v>
      </c>
      <c r="D91" s="515">
        <v>8080.56</v>
      </c>
      <c r="E91" s="335"/>
      <c r="F91" s="355" t="s">
        <v>190</v>
      </c>
      <c r="G91" s="356"/>
      <c r="H91" s="335"/>
      <c r="I91" s="357"/>
      <c r="K91" s="357"/>
      <c r="L91" s="358"/>
      <c r="M91" s="359"/>
      <c r="N91" s="360"/>
      <c r="O91" s="360"/>
    </row>
    <row r="92" spans="1:15" ht="15" customHeight="1" thickBot="1">
      <c r="A92" s="387" t="s">
        <v>138</v>
      </c>
      <c r="B92" s="362" t="s">
        <v>867</v>
      </c>
      <c r="C92" s="362" t="s">
        <v>141</v>
      </c>
      <c r="D92" s="363">
        <v>18711.060000000001</v>
      </c>
      <c r="E92" s="364"/>
      <c r="F92" s="365" t="s">
        <v>190</v>
      </c>
      <c r="G92" s="366"/>
      <c r="H92" s="364"/>
      <c r="I92" s="367"/>
      <c r="K92" s="357"/>
      <c r="L92" s="358"/>
      <c r="M92" s="359"/>
      <c r="N92" s="360"/>
      <c r="O92" s="360"/>
    </row>
    <row r="93" spans="1:15" ht="15" customHeight="1">
      <c r="A93" s="338" t="s">
        <v>138</v>
      </c>
      <c r="B93" s="396" t="s">
        <v>1383</v>
      </c>
      <c r="C93" s="339" t="s">
        <v>243</v>
      </c>
      <c r="D93" s="399">
        <v>-40660.32</v>
      </c>
      <c r="E93" s="335" t="s">
        <v>224</v>
      </c>
      <c r="F93" s="355" t="s">
        <v>190</v>
      </c>
      <c r="G93" s="356"/>
      <c r="H93" s="335"/>
      <c r="I93" s="357"/>
      <c r="K93" s="357"/>
      <c r="L93" s="358"/>
      <c r="M93" s="359"/>
      <c r="N93" s="360"/>
      <c r="O93" s="360"/>
    </row>
    <row r="94" spans="1:15" ht="15" customHeight="1">
      <c r="A94" s="338" t="s">
        <v>138</v>
      </c>
      <c r="B94" s="396" t="s">
        <v>1383</v>
      </c>
      <c r="C94" s="339" t="s">
        <v>243</v>
      </c>
      <c r="D94" s="399">
        <v>-40660.32</v>
      </c>
      <c r="E94" s="335" t="s">
        <v>224</v>
      </c>
      <c r="F94" s="355" t="s">
        <v>190</v>
      </c>
      <c r="G94" s="356"/>
      <c r="H94" s="335"/>
      <c r="I94" s="357"/>
      <c r="K94" s="357"/>
      <c r="L94" s="358"/>
      <c r="M94" s="359"/>
      <c r="N94" s="360"/>
      <c r="O94" s="360"/>
    </row>
    <row r="95" spans="1:15" ht="15" customHeight="1">
      <c r="A95" s="338" t="s">
        <v>138</v>
      </c>
      <c r="B95" s="396" t="s">
        <v>1383</v>
      </c>
      <c r="C95" s="339" t="s">
        <v>243</v>
      </c>
      <c r="D95" s="353">
        <v>40660.32</v>
      </c>
      <c r="E95" s="335" t="s">
        <v>224</v>
      </c>
      <c r="F95" s="355" t="s">
        <v>190</v>
      </c>
      <c r="G95" s="356"/>
      <c r="H95" s="335"/>
      <c r="I95" s="357"/>
      <c r="K95" s="357"/>
      <c r="L95" s="358"/>
      <c r="M95" s="359"/>
      <c r="N95" s="360"/>
      <c r="O95" s="360"/>
    </row>
    <row r="96" spans="1:15" ht="15" customHeight="1" thickBot="1">
      <c r="A96" s="387" t="s">
        <v>138</v>
      </c>
      <c r="B96" s="397" t="s">
        <v>1383</v>
      </c>
      <c r="C96" s="362" t="s">
        <v>243</v>
      </c>
      <c r="D96" s="363">
        <v>40660.32</v>
      </c>
      <c r="E96" s="364" t="s">
        <v>224</v>
      </c>
      <c r="F96" s="365" t="s">
        <v>190</v>
      </c>
      <c r="G96" s="366"/>
      <c r="H96" s="364"/>
      <c r="I96" s="367"/>
      <c r="K96" s="357"/>
      <c r="L96" s="358"/>
      <c r="M96" s="359"/>
      <c r="N96" s="360"/>
      <c r="O96" s="360"/>
    </row>
    <row r="97" spans="1:15" ht="15" customHeight="1">
      <c r="A97" s="338" t="s">
        <v>138</v>
      </c>
      <c r="B97" s="396" t="s">
        <v>1884</v>
      </c>
      <c r="C97" s="339" t="s">
        <v>390</v>
      </c>
      <c r="D97" s="399">
        <v>-22500.52</v>
      </c>
      <c r="E97" s="335" t="s">
        <v>225</v>
      </c>
      <c r="F97" s="355" t="s">
        <v>190</v>
      </c>
      <c r="G97" s="356"/>
      <c r="H97" s="335"/>
      <c r="I97" s="357"/>
      <c r="K97" s="357"/>
      <c r="L97" s="358"/>
      <c r="M97" s="359"/>
      <c r="N97" s="360"/>
      <c r="O97" s="360"/>
    </row>
    <row r="98" spans="1:15" ht="15" customHeight="1">
      <c r="A98" s="338" t="s">
        <v>138</v>
      </c>
      <c r="B98" s="339" t="s">
        <v>1888</v>
      </c>
      <c r="C98" s="339" t="s">
        <v>390</v>
      </c>
      <c r="D98" s="446">
        <v>1241.2</v>
      </c>
      <c r="E98" s="335"/>
      <c r="F98" s="355" t="s">
        <v>137</v>
      </c>
      <c r="G98" s="356"/>
      <c r="H98" s="335"/>
      <c r="I98" s="357"/>
      <c r="K98" s="357"/>
      <c r="L98" s="358"/>
      <c r="M98" s="359"/>
      <c r="N98" s="360"/>
      <c r="O98" s="360"/>
    </row>
    <row r="99" spans="1:15" ht="15" customHeight="1">
      <c r="A99" s="338" t="s">
        <v>138</v>
      </c>
      <c r="B99" s="339" t="s">
        <v>1884</v>
      </c>
      <c r="C99" s="339" t="s">
        <v>390</v>
      </c>
      <c r="D99" s="446">
        <v>1241.2</v>
      </c>
      <c r="E99" s="335" t="s">
        <v>225</v>
      </c>
      <c r="F99" s="355" t="s">
        <v>137</v>
      </c>
      <c r="G99" s="356"/>
      <c r="H99" s="335"/>
      <c r="I99" s="357"/>
      <c r="K99" s="357"/>
      <c r="L99" s="358"/>
      <c r="M99" s="359"/>
      <c r="N99" s="360"/>
      <c r="O99" s="360"/>
    </row>
    <row r="100" spans="1:15" ht="15" customHeight="1">
      <c r="A100" s="338" t="s">
        <v>138</v>
      </c>
      <c r="B100" s="339" t="s">
        <v>1897</v>
      </c>
      <c r="C100" s="339" t="s">
        <v>390</v>
      </c>
      <c r="D100" s="446">
        <v>1241.2</v>
      </c>
      <c r="E100" s="335"/>
      <c r="F100" s="355" t="s">
        <v>137</v>
      </c>
      <c r="G100" s="356"/>
      <c r="H100" s="335"/>
      <c r="I100" s="357"/>
      <c r="K100" s="357"/>
      <c r="L100" s="358"/>
      <c r="M100" s="359"/>
      <c r="N100" s="360"/>
      <c r="O100" s="360"/>
    </row>
    <row r="101" spans="1:15" ht="15" customHeight="1">
      <c r="A101" s="338" t="s">
        <v>138</v>
      </c>
      <c r="B101" s="339" t="s">
        <v>1902</v>
      </c>
      <c r="C101" s="339" t="s">
        <v>390</v>
      </c>
      <c r="D101" s="446">
        <v>1241.2</v>
      </c>
      <c r="E101" s="335"/>
      <c r="F101" s="355" t="s">
        <v>137</v>
      </c>
      <c r="G101" s="356"/>
      <c r="H101" s="335"/>
      <c r="I101" s="357"/>
      <c r="K101" s="357"/>
      <c r="L101" s="358"/>
      <c r="M101" s="359"/>
      <c r="N101" s="360"/>
      <c r="O101" s="360"/>
    </row>
    <row r="102" spans="1:15" ht="15" customHeight="1">
      <c r="A102" s="338" t="s">
        <v>138</v>
      </c>
      <c r="B102" s="396" t="s">
        <v>1884</v>
      </c>
      <c r="C102" s="339" t="s">
        <v>390</v>
      </c>
      <c r="D102" s="382">
        <v>22500.52</v>
      </c>
      <c r="E102" s="335" t="s">
        <v>225</v>
      </c>
      <c r="F102" s="355" t="s">
        <v>190</v>
      </c>
      <c r="G102" s="356"/>
      <c r="H102" s="335"/>
      <c r="I102" s="357"/>
      <c r="K102" s="357"/>
      <c r="L102" s="358"/>
      <c r="M102" s="359"/>
      <c r="N102" s="360"/>
      <c r="O102" s="360"/>
    </row>
    <row r="103" spans="1:15" ht="15" customHeight="1" thickBot="1">
      <c r="A103" s="387" t="s">
        <v>138</v>
      </c>
      <c r="B103" s="401" t="s">
        <v>1180</v>
      </c>
      <c r="C103" s="362" t="s">
        <v>390</v>
      </c>
      <c r="D103" s="363">
        <v>35999.440000000002</v>
      </c>
      <c r="E103" s="364"/>
      <c r="F103" s="365" t="s">
        <v>190</v>
      </c>
      <c r="G103" s="366"/>
      <c r="H103" s="364"/>
      <c r="I103" s="367"/>
      <c r="K103" s="357"/>
      <c r="L103" s="358"/>
      <c r="M103" s="359"/>
      <c r="N103" s="360"/>
      <c r="O103" s="360"/>
    </row>
    <row r="104" spans="1:15" ht="15" customHeight="1">
      <c r="A104" s="338" t="s">
        <v>138</v>
      </c>
      <c r="B104" s="339" t="s">
        <v>1341</v>
      </c>
      <c r="C104" s="339" t="s">
        <v>457</v>
      </c>
      <c r="D104" s="344">
        <v>-8780.0400000000009</v>
      </c>
      <c r="E104" s="335"/>
      <c r="F104" s="355" t="s">
        <v>190</v>
      </c>
      <c r="G104" s="356"/>
      <c r="H104" s="335"/>
      <c r="I104" s="357"/>
      <c r="K104" s="357"/>
      <c r="L104" s="358"/>
      <c r="M104" s="359"/>
      <c r="N104" s="360"/>
      <c r="O104" s="360"/>
    </row>
    <row r="105" spans="1:15" ht="15" customHeight="1">
      <c r="A105" s="338" t="s">
        <v>138</v>
      </c>
      <c r="B105" s="398" t="s">
        <v>1930</v>
      </c>
      <c r="C105" s="339" t="s">
        <v>457</v>
      </c>
      <c r="D105" s="353">
        <v>8181.48</v>
      </c>
      <c r="E105" s="335"/>
      <c r="F105" s="355" t="s">
        <v>190</v>
      </c>
      <c r="G105" s="356"/>
      <c r="H105" s="335"/>
      <c r="I105" s="357"/>
      <c r="K105" s="357"/>
      <c r="L105" s="358"/>
      <c r="M105" s="359"/>
      <c r="N105" s="360"/>
      <c r="O105" s="360"/>
    </row>
    <row r="106" spans="1:15" ht="15" customHeight="1" thickBot="1">
      <c r="A106" s="387" t="s">
        <v>138</v>
      </c>
      <c r="B106" s="401" t="s">
        <v>1487</v>
      </c>
      <c r="C106" s="362" t="s">
        <v>457</v>
      </c>
      <c r="D106" s="366">
        <v>8780.0400000000009</v>
      </c>
      <c r="E106" s="364"/>
      <c r="F106" s="365" t="s">
        <v>190</v>
      </c>
      <c r="G106" s="366"/>
      <c r="H106" s="364"/>
      <c r="I106" s="367"/>
      <c r="K106" s="357"/>
      <c r="L106" s="358"/>
      <c r="M106" s="359"/>
      <c r="N106" s="360"/>
      <c r="O106" s="360"/>
    </row>
    <row r="107" spans="1:15" ht="15" customHeight="1">
      <c r="A107" s="516"/>
      <c r="B107" s="380"/>
      <c r="C107" s="380"/>
      <c r="D107" s="468"/>
      <c r="E107" s="335"/>
      <c r="F107" s="355"/>
      <c r="G107" s="356"/>
      <c r="H107" s="335"/>
      <c r="I107" s="357"/>
      <c r="K107" s="357"/>
      <c r="L107" s="358"/>
      <c r="M107" s="359"/>
      <c r="N107" s="360"/>
      <c r="O107" s="360"/>
    </row>
    <row r="108" spans="1:15" ht="15" customHeight="1">
      <c r="A108" s="516"/>
      <c r="B108" s="380"/>
      <c r="C108" s="380"/>
      <c r="D108" s="382"/>
      <c r="E108" s="335"/>
      <c r="F108" s="355"/>
      <c r="G108" s="356"/>
      <c r="H108" s="335"/>
      <c r="I108" s="357"/>
      <c r="K108" s="357"/>
      <c r="L108" s="358"/>
      <c r="M108" s="359"/>
      <c r="N108" s="360"/>
      <c r="O108" s="360"/>
    </row>
    <row r="109" spans="1:15" ht="15" customHeight="1">
      <c r="A109" s="354"/>
      <c r="B109" s="380"/>
      <c r="C109" s="380"/>
      <c r="D109" s="382"/>
      <c r="E109" s="335"/>
      <c r="F109" s="355"/>
      <c r="G109" s="356"/>
      <c r="H109" s="335"/>
      <c r="I109" s="357"/>
      <c r="K109" s="357"/>
      <c r="L109" s="358"/>
      <c r="M109" s="359"/>
      <c r="N109" s="360"/>
      <c r="O109" s="360"/>
    </row>
    <row r="110" spans="1:15" ht="15" customHeight="1">
      <c r="A110" s="64"/>
      <c r="B110" s="79"/>
      <c r="C110" s="61"/>
      <c r="D110" s="65"/>
      <c r="E110" s="13"/>
      <c r="F110" s="75"/>
      <c r="G110" s="52"/>
      <c r="H110" s="13"/>
      <c r="L110" s="42"/>
      <c r="M110" s="71"/>
      <c r="N110" s="49"/>
      <c r="O110" s="49"/>
    </row>
    <row r="111" spans="1:15" ht="15" customHeight="1">
      <c r="A111" s="64"/>
      <c r="B111" s="79"/>
      <c r="C111" s="61"/>
      <c r="D111" s="65">
        <f>SUM(D5:D110)</f>
        <v>233374.86</v>
      </c>
      <c r="E111" s="65"/>
      <c r="F111" s="65"/>
      <c r="G111" s="65">
        <f>SUM(G5:G110)</f>
        <v>0</v>
      </c>
      <c r="H111" s="65"/>
      <c r="I111" s="65"/>
      <c r="J111" s="384">
        <f>SUM(J5:J110)</f>
        <v>0</v>
      </c>
      <c r="K111" s="65"/>
      <c r="L111" s="65">
        <f>SUM(L5:L110)</f>
        <v>0</v>
      </c>
      <c r="M111" s="65">
        <f>SUM(M5:M110)</f>
        <v>0</v>
      </c>
      <c r="N111" s="65"/>
      <c r="O111" s="49"/>
    </row>
    <row r="112" spans="1:15" ht="15" customHeight="1">
      <c r="A112" s="64"/>
      <c r="B112" s="79"/>
      <c r="C112" s="61"/>
      <c r="D112" s="65"/>
      <c r="E112" s="13"/>
      <c r="F112" s="75"/>
      <c r="G112" s="65"/>
      <c r="H112" s="13"/>
      <c r="L112" s="42"/>
      <c r="M112" s="71"/>
      <c r="N112" s="49"/>
      <c r="O112" s="49"/>
    </row>
    <row r="113" spans="1:15" ht="15" customHeight="1">
      <c r="A113" s="46"/>
      <c r="B113" s="47"/>
      <c r="C113" s="47"/>
      <c r="D113" s="55"/>
      <c r="E113" s="13"/>
      <c r="F113" s="70"/>
      <c r="L113" s="42"/>
      <c r="M113" s="71"/>
      <c r="N113" s="49"/>
      <c r="O113" s="49"/>
    </row>
    <row r="114" spans="1:15" ht="12.75">
      <c r="A114" s="46"/>
      <c r="B114" s="47"/>
      <c r="C114" s="47"/>
      <c r="D114" s="65"/>
      <c r="E114" s="65"/>
      <c r="F114" s="65"/>
      <c r="G114" s="65"/>
      <c r="H114" s="65"/>
      <c r="I114" s="65"/>
      <c r="J114" s="384"/>
      <c r="K114" s="65"/>
      <c r="L114" s="65"/>
      <c r="M114" s="65"/>
      <c r="N114" s="80"/>
      <c r="O114" s="49"/>
    </row>
    <row r="115" spans="1:15" ht="12.75">
      <c r="A115" s="46"/>
      <c r="B115" s="47"/>
      <c r="C115" s="47"/>
      <c r="D115" s="52"/>
      <c r="E115" s="13"/>
      <c r="F115" s="65"/>
      <c r="G115" s="73"/>
      <c r="H115" s="73"/>
      <c r="I115" s="73"/>
      <c r="J115" s="517"/>
      <c r="K115" s="73"/>
      <c r="L115" s="73"/>
      <c r="M115" s="154">
        <f>L111+M111-G111</f>
        <v>0</v>
      </c>
      <c r="N115" s="81"/>
      <c r="O115" s="54"/>
    </row>
    <row r="116" spans="1:15" ht="12.75">
      <c r="A116" s="46"/>
      <c r="B116" s="47"/>
      <c r="C116" s="47"/>
      <c r="D116" s="52"/>
      <c r="E116" s="13"/>
      <c r="F116" s="73"/>
      <c r="G116" s="73"/>
      <c r="H116" s="73"/>
      <c r="I116" s="73"/>
      <c r="J116" s="517"/>
      <c r="K116" s="73"/>
      <c r="L116" s="73"/>
      <c r="M116" s="81"/>
      <c r="N116" s="81"/>
      <c r="O116" s="54"/>
    </row>
    <row r="117" spans="1:15" ht="12.75">
      <c r="A117" s="46"/>
      <c r="B117" s="47"/>
      <c r="C117" s="47"/>
      <c r="D117" s="52"/>
      <c r="E117" s="13"/>
      <c r="F117" s="73"/>
      <c r="G117" s="73"/>
      <c r="H117" s="73"/>
      <c r="I117" s="73"/>
      <c r="J117" s="517"/>
      <c r="K117" s="73"/>
      <c r="L117" s="73"/>
      <c r="M117" s="81"/>
      <c r="N117" s="81"/>
      <c r="O117" s="54"/>
    </row>
    <row r="118" spans="1:15" ht="12.75">
      <c r="A118" s="46"/>
      <c r="B118" s="47"/>
      <c r="C118" s="47"/>
      <c r="D118" s="52"/>
      <c r="E118" s="13"/>
      <c r="F118" s="73"/>
      <c r="G118" s="82"/>
      <c r="H118" s="82"/>
      <c r="I118" s="83"/>
      <c r="J118" s="517"/>
      <c r="K118" s="73"/>
      <c r="L118" s="73"/>
      <c r="M118" s="81"/>
      <c r="N118" s="81"/>
      <c r="O118" s="54"/>
    </row>
    <row r="119" spans="1:15" ht="12.75">
      <c r="A119" s="46"/>
      <c r="B119" s="47"/>
      <c r="C119" s="47"/>
      <c r="D119" s="52"/>
      <c r="E119" s="13"/>
      <c r="F119" s="73"/>
      <c r="G119" s="73"/>
      <c r="H119" s="73"/>
      <c r="I119" s="73"/>
      <c r="J119" s="517"/>
      <c r="K119" s="73"/>
      <c r="L119" s="73"/>
      <c r="M119" s="81"/>
      <c r="N119" s="81"/>
      <c r="O119" s="54"/>
    </row>
    <row r="120" spans="1:15" ht="12.75">
      <c r="A120" s="46"/>
      <c r="B120" s="47"/>
      <c r="C120" s="47"/>
      <c r="D120" s="52"/>
      <c r="E120" s="13"/>
      <c r="F120" s="73"/>
      <c r="G120" s="73"/>
      <c r="H120" s="73"/>
      <c r="I120" s="73"/>
      <c r="J120" s="517"/>
      <c r="K120" s="73"/>
      <c r="L120" s="73"/>
      <c r="M120" s="81"/>
      <c r="N120" s="81"/>
      <c r="O120" s="54"/>
    </row>
    <row r="121" spans="1:15" ht="12.75">
      <c r="A121" s="46"/>
      <c r="B121" s="47"/>
      <c r="C121" s="47"/>
      <c r="D121" s="52"/>
      <c r="E121" s="13"/>
      <c r="F121" s="73"/>
      <c r="G121" s="83"/>
      <c r="H121" s="83"/>
      <c r="I121" s="83"/>
      <c r="J121" s="517"/>
      <c r="K121" s="73"/>
      <c r="L121" s="73"/>
      <c r="M121" s="81"/>
      <c r="N121" s="81"/>
      <c r="O121" s="54"/>
    </row>
    <row r="122" spans="1:15" ht="12.75">
      <c r="A122" s="46"/>
      <c r="B122" s="47"/>
      <c r="C122" s="47"/>
      <c r="D122" s="52"/>
      <c r="E122" s="13"/>
      <c r="F122" s="73"/>
      <c r="G122" s="73"/>
      <c r="H122" s="73"/>
      <c r="I122" s="73"/>
      <c r="J122" s="517"/>
      <c r="K122" s="73"/>
      <c r="L122" s="73"/>
      <c r="M122" s="81"/>
      <c r="N122" s="81"/>
      <c r="O122" s="54"/>
    </row>
    <row r="123" spans="1:15" ht="12.75">
      <c r="A123" s="46"/>
      <c r="B123" s="47"/>
      <c r="C123" s="47"/>
      <c r="D123" s="52"/>
      <c r="E123" s="13"/>
      <c r="F123" s="73"/>
      <c r="G123" s="73"/>
      <c r="H123" s="73"/>
      <c r="I123" s="73"/>
      <c r="J123" s="517"/>
      <c r="K123" s="73"/>
      <c r="L123" s="73"/>
      <c r="M123" s="81"/>
      <c r="N123" s="81"/>
      <c r="O123" s="54"/>
    </row>
    <row r="124" spans="1:15" ht="12.75">
      <c r="A124" s="46"/>
      <c r="B124" s="47"/>
      <c r="C124" s="73"/>
      <c r="D124" s="81"/>
      <c r="E124" s="13"/>
      <c r="F124" s="73"/>
      <c r="G124" s="73"/>
      <c r="H124" s="73"/>
      <c r="I124" s="73"/>
      <c r="J124" s="517"/>
      <c r="K124" s="73"/>
      <c r="L124" s="73"/>
      <c r="M124" s="81"/>
      <c r="N124" s="81"/>
      <c r="O124" s="54"/>
    </row>
    <row r="125" spans="1:15" ht="12.75">
      <c r="A125" s="46"/>
      <c r="B125" s="47"/>
      <c r="C125" s="73"/>
      <c r="D125" s="81"/>
      <c r="E125" s="13"/>
      <c r="F125" s="73"/>
      <c r="G125" s="73"/>
      <c r="H125" s="73"/>
      <c r="I125" s="73"/>
      <c r="J125" s="517"/>
      <c r="K125" s="73"/>
      <c r="L125" s="73"/>
      <c r="M125" s="81"/>
      <c r="N125" s="81"/>
      <c r="O125" s="54"/>
    </row>
    <row r="126" spans="1:15" ht="12.75">
      <c r="A126" s="46"/>
      <c r="B126" s="47"/>
      <c r="C126" s="47"/>
      <c r="D126" s="52"/>
      <c r="E126" s="13"/>
      <c r="F126" s="73"/>
      <c r="G126" s="73"/>
      <c r="H126" s="73"/>
      <c r="I126" s="73"/>
      <c r="J126" s="517"/>
      <c r="K126" s="73"/>
      <c r="L126" s="73"/>
      <c r="M126" s="81"/>
      <c r="N126" s="81"/>
      <c r="O126" s="54"/>
    </row>
    <row r="127" spans="1:15" ht="12.75">
      <c r="A127" s="46"/>
      <c r="B127" s="47"/>
      <c r="C127" s="47"/>
      <c r="D127" s="52"/>
      <c r="E127" s="13"/>
      <c r="F127" s="73"/>
      <c r="G127" s="73"/>
      <c r="H127" s="73"/>
      <c r="I127" s="73"/>
      <c r="J127" s="517"/>
      <c r="K127" s="73"/>
      <c r="L127" s="73"/>
      <c r="M127" s="81"/>
      <c r="N127" s="81"/>
      <c r="O127" s="54"/>
    </row>
    <row r="128" spans="1:15" ht="12.75">
      <c r="A128" s="46"/>
      <c r="B128" s="47"/>
      <c r="C128" s="47"/>
      <c r="D128" s="48"/>
      <c r="E128" s="13"/>
      <c r="F128"/>
      <c r="G128"/>
      <c r="H128"/>
      <c r="I128"/>
      <c r="J128" s="518"/>
      <c r="K128"/>
      <c r="L128"/>
      <c r="M128" s="54"/>
      <c r="N128" s="54"/>
      <c r="O128" s="54"/>
    </row>
    <row r="129" spans="1:15" ht="12.75">
      <c r="A129" s="46"/>
      <c r="B129" s="47"/>
      <c r="C129" s="47"/>
      <c r="D129" s="48"/>
      <c r="E129" s="13"/>
      <c r="F129"/>
      <c r="G129"/>
      <c r="H129"/>
      <c r="I129"/>
      <c r="J129" s="518"/>
      <c r="K129"/>
      <c r="L129"/>
      <c r="M129" s="54"/>
      <c r="N129" s="54"/>
      <c r="O129" s="54"/>
    </row>
    <row r="130" spans="1:15">
      <c r="A130" s="66"/>
      <c r="B130" s="40" t="s">
        <v>25</v>
      </c>
      <c r="E130" s="40"/>
      <c r="M130" s="45"/>
      <c r="N130" s="49"/>
      <c r="O130" s="49"/>
    </row>
    <row r="131" spans="1:15">
      <c r="A131" s="59"/>
      <c r="B131" s="40" t="s">
        <v>127</v>
      </c>
      <c r="E131" s="40"/>
      <c r="M131" s="45"/>
      <c r="N131" s="49"/>
      <c r="O131" s="49"/>
    </row>
    <row r="132" spans="1:15">
      <c r="A132" s="60"/>
      <c r="B132" s="40" t="s">
        <v>161</v>
      </c>
      <c r="E132" s="40"/>
      <c r="M132" s="45"/>
      <c r="N132" s="49"/>
      <c r="O132" s="49"/>
    </row>
    <row r="133" spans="1:15">
      <c r="M133" s="45"/>
      <c r="N133" s="49"/>
      <c r="O133" s="49"/>
    </row>
    <row r="134" spans="1:15">
      <c r="M134" s="45"/>
      <c r="N134" s="49"/>
      <c r="O134" s="49"/>
    </row>
    <row r="135" spans="1:15">
      <c r="M135" s="45"/>
      <c r="N135" s="49"/>
      <c r="O135" s="49"/>
    </row>
    <row r="136" spans="1:15">
      <c r="M136" s="45"/>
      <c r="N136" s="49"/>
      <c r="O136" s="49"/>
    </row>
    <row r="137" spans="1:15">
      <c r="M137" s="45"/>
      <c r="N137" s="49"/>
      <c r="O137" s="49"/>
    </row>
    <row r="138" spans="1:15">
      <c r="M138" s="45"/>
      <c r="N138" s="49"/>
      <c r="O138" s="49"/>
    </row>
    <row r="139" spans="1:15">
      <c r="M139" s="45"/>
      <c r="N139" s="49"/>
      <c r="O139" s="49"/>
    </row>
    <row r="140" spans="1:15">
      <c r="M140" s="45"/>
      <c r="N140" s="49"/>
      <c r="O140" s="49"/>
    </row>
    <row r="141" spans="1:15">
      <c r="M141" s="45"/>
      <c r="N141" s="49"/>
      <c r="O141" s="49"/>
    </row>
    <row r="142" spans="1:15">
      <c r="M142" s="45"/>
      <c r="N142" s="49"/>
      <c r="O142" s="49"/>
    </row>
    <row r="143" spans="1:15">
      <c r="M143" s="45"/>
      <c r="N143" s="49"/>
      <c r="O143" s="49"/>
    </row>
    <row r="144" spans="1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  <row r="222" spans="13:15">
      <c r="M222" s="45"/>
      <c r="N222" s="49"/>
      <c r="O222" s="49"/>
    </row>
    <row r="223" spans="13:15">
      <c r="M223" s="45"/>
      <c r="N223" s="49"/>
      <c r="O223" s="49"/>
    </row>
    <row r="224" spans="13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  <row r="227" spans="13:15">
      <c r="M227" s="45"/>
      <c r="N227" s="49"/>
      <c r="O227" s="49"/>
    </row>
    <row r="228" spans="13:15">
      <c r="M228" s="45"/>
      <c r="N228" s="49"/>
      <c r="O228" s="49"/>
    </row>
  </sheetData>
  <autoFilter ref="A4:N114"/>
  <sortState ref="A5:F106">
    <sortCondition ref="C5:C106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18"/>
  <sheetViews>
    <sheetView topLeftCell="A88" workbookViewId="0">
      <selection activeCell="F9" sqref="F9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1949</v>
      </c>
      <c r="E1" s="240"/>
      <c r="F1" s="240"/>
      <c r="G1" s="240"/>
      <c r="H1" s="533"/>
      <c r="I1" s="513"/>
      <c r="J1" s="513"/>
      <c r="K1" s="513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513"/>
      <c r="J2" s="513"/>
      <c r="K2" s="513"/>
      <c r="L2" s="239"/>
      <c r="M2" s="239"/>
    </row>
    <row r="3" spans="1:13" ht="15.75">
      <c r="A3" s="513"/>
      <c r="B3" s="513"/>
      <c r="C3" s="513"/>
      <c r="D3" s="513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513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513"/>
      <c r="L5" s="239"/>
      <c r="M5" s="239"/>
    </row>
    <row r="6" spans="1:13" ht="15" customHeight="1">
      <c r="A6" s="339" t="s">
        <v>141</v>
      </c>
      <c r="B6" s="431" t="s">
        <v>806</v>
      </c>
      <c r="C6" s="399">
        <v>-6286.04</v>
      </c>
      <c r="D6" s="339" t="s">
        <v>1939</v>
      </c>
      <c r="E6" s="520">
        <f>SUM(C6:D6)</f>
        <v>-6286.04</v>
      </c>
      <c r="F6" s="521"/>
      <c r="G6" s="522"/>
      <c r="H6" s="533"/>
      <c r="I6" s="522">
        <v>600684</v>
      </c>
      <c r="J6" s="523">
        <f>E6/1.16</f>
        <v>-5419</v>
      </c>
      <c r="K6" s="524">
        <f>J6*0.16</f>
        <v>-867.04</v>
      </c>
      <c r="L6" s="252"/>
      <c r="M6" s="252"/>
    </row>
    <row r="7" spans="1:13" ht="15" customHeight="1">
      <c r="A7" s="339" t="s">
        <v>136</v>
      </c>
      <c r="B7" s="431" t="s">
        <v>1272</v>
      </c>
      <c r="C7" s="399">
        <v>-9000.44</v>
      </c>
      <c r="D7" s="339" t="s">
        <v>1939</v>
      </c>
      <c r="E7" s="520"/>
      <c r="F7" s="521"/>
      <c r="G7" s="522"/>
      <c r="H7" s="533"/>
      <c r="I7" s="522"/>
      <c r="J7" s="523"/>
      <c r="K7" s="524"/>
      <c r="L7" s="252"/>
      <c r="M7" s="252"/>
    </row>
    <row r="8" spans="1:13" ht="15" customHeight="1">
      <c r="A8" s="339" t="s">
        <v>136</v>
      </c>
      <c r="B8" s="431" t="s">
        <v>1082</v>
      </c>
      <c r="C8" s="399">
        <v>-9000.44</v>
      </c>
      <c r="D8" s="339" t="s">
        <v>1939</v>
      </c>
      <c r="E8" s="520">
        <f>SUM(C7:C8)</f>
        <v>-18000.88</v>
      </c>
      <c r="F8" s="521"/>
      <c r="G8" s="522"/>
      <c r="H8" s="533"/>
      <c r="I8" s="522">
        <v>600640</v>
      </c>
      <c r="J8" s="523">
        <f t="shared" ref="J8:J70" si="0">E8/1.16</f>
        <v>-15518.000000000002</v>
      </c>
      <c r="K8" s="524">
        <f t="shared" ref="K8:K70" si="1">J8*0.16</f>
        <v>-2482.8800000000006</v>
      </c>
      <c r="L8" s="252"/>
      <c r="M8" s="252"/>
    </row>
    <row r="9" spans="1:13" ht="15" customHeight="1" thickBot="1">
      <c r="A9" s="362" t="s">
        <v>844</v>
      </c>
      <c r="B9" s="433" t="s">
        <v>1662</v>
      </c>
      <c r="C9" s="400">
        <v>-12570.92</v>
      </c>
      <c r="D9" s="362" t="s">
        <v>1939</v>
      </c>
      <c r="E9" s="525">
        <f>SUM(C9)</f>
        <v>-12570.92</v>
      </c>
      <c r="F9" s="526">
        <f>SUM(E6:E9)</f>
        <v>-36857.840000000004</v>
      </c>
      <c r="G9" s="527"/>
      <c r="H9" s="537"/>
      <c r="I9" s="527">
        <v>600654</v>
      </c>
      <c r="J9" s="528">
        <f t="shared" si="0"/>
        <v>-10837</v>
      </c>
      <c r="K9" s="529">
        <f t="shared" si="1"/>
        <v>-1733.92</v>
      </c>
      <c r="L9" s="252"/>
      <c r="M9" s="252"/>
    </row>
    <row r="10" spans="1:13" ht="15" customHeight="1">
      <c r="A10" s="339" t="s">
        <v>141</v>
      </c>
      <c r="B10" s="431" t="s">
        <v>1636</v>
      </c>
      <c r="C10" s="399">
        <v>-6286.04</v>
      </c>
      <c r="D10" s="339" t="s">
        <v>1942</v>
      </c>
      <c r="E10" s="520"/>
      <c r="F10" s="521"/>
      <c r="G10" s="522"/>
      <c r="H10" s="533"/>
      <c r="I10" s="530"/>
      <c r="J10" s="531"/>
      <c r="K10" s="532"/>
      <c r="L10" s="252"/>
      <c r="M10" s="252"/>
    </row>
    <row r="11" spans="1:13" ht="15" customHeight="1">
      <c r="A11" s="339" t="s">
        <v>141</v>
      </c>
      <c r="B11" s="431" t="s">
        <v>89</v>
      </c>
      <c r="C11" s="399">
        <v>-8080.56</v>
      </c>
      <c r="D11" s="339" t="s">
        <v>1942</v>
      </c>
      <c r="E11" s="520">
        <f>SUM(C10:C11)</f>
        <v>-14366.6</v>
      </c>
      <c r="F11" s="521"/>
      <c r="G11" s="522"/>
      <c r="H11" s="533"/>
      <c r="I11" s="522">
        <v>600684</v>
      </c>
      <c r="J11" s="523">
        <f t="shared" si="0"/>
        <v>-12385.000000000002</v>
      </c>
      <c r="K11" s="524">
        <f t="shared" si="1"/>
        <v>-1981.6000000000004</v>
      </c>
      <c r="L11" s="252"/>
      <c r="M11" s="252"/>
    </row>
    <row r="12" spans="1:13" ht="15" customHeight="1">
      <c r="A12" s="339" t="s">
        <v>136</v>
      </c>
      <c r="B12" s="431" t="s">
        <v>1389</v>
      </c>
      <c r="C12" s="399">
        <v>-9000.44</v>
      </c>
      <c r="D12" s="339" t="s">
        <v>1942</v>
      </c>
      <c r="E12" s="520"/>
      <c r="F12" s="521"/>
      <c r="G12" s="522"/>
      <c r="H12" s="533"/>
      <c r="I12" s="522"/>
      <c r="J12" s="523"/>
      <c r="K12" s="524"/>
      <c r="L12" s="252"/>
      <c r="M12" s="252"/>
    </row>
    <row r="13" spans="1:13" ht="15" customHeight="1" thickBot="1">
      <c r="A13" s="362" t="s">
        <v>136</v>
      </c>
      <c r="B13" s="433" t="s">
        <v>935</v>
      </c>
      <c r="C13" s="400">
        <v>-9000.44</v>
      </c>
      <c r="D13" s="362" t="s">
        <v>1942</v>
      </c>
      <c r="E13" s="525">
        <f>SUM(C12:C13)</f>
        <v>-18000.88</v>
      </c>
      <c r="F13" s="526">
        <f>SUM(E10:E13)</f>
        <v>-32367.480000000003</v>
      </c>
      <c r="G13" s="527"/>
      <c r="H13" s="537"/>
      <c r="I13" s="527">
        <v>600640</v>
      </c>
      <c r="J13" s="528">
        <f t="shared" si="0"/>
        <v>-15518.000000000002</v>
      </c>
      <c r="K13" s="529">
        <f t="shared" si="1"/>
        <v>-2482.8800000000006</v>
      </c>
      <c r="L13" s="252"/>
      <c r="M13" s="252"/>
    </row>
    <row r="14" spans="1:13" ht="15" customHeight="1">
      <c r="A14" s="339" t="s">
        <v>136</v>
      </c>
      <c r="B14" s="431" t="s">
        <v>1822</v>
      </c>
      <c r="C14" s="399">
        <v>-9000.44</v>
      </c>
      <c r="D14" s="339" t="s">
        <v>1945</v>
      </c>
      <c r="E14" s="520"/>
      <c r="F14" s="521"/>
      <c r="G14" s="522"/>
      <c r="H14" s="533"/>
      <c r="I14" s="530"/>
      <c r="J14" s="531"/>
      <c r="K14" s="532"/>
      <c r="L14" s="252"/>
      <c r="M14" s="252"/>
    </row>
    <row r="15" spans="1:13" ht="15" customHeight="1">
      <c r="A15" s="339" t="s">
        <v>136</v>
      </c>
      <c r="B15" s="431" t="s">
        <v>1392</v>
      </c>
      <c r="C15" s="399">
        <v>-9000.44</v>
      </c>
      <c r="D15" s="339" t="s">
        <v>1945</v>
      </c>
      <c r="E15" s="520">
        <f>SUM(C14:C15)</f>
        <v>-18000.88</v>
      </c>
      <c r="F15" s="521"/>
      <c r="G15" s="522"/>
      <c r="H15" s="533"/>
      <c r="I15" s="522">
        <v>600640</v>
      </c>
      <c r="J15" s="523">
        <f t="shared" si="0"/>
        <v>-15518.000000000002</v>
      </c>
      <c r="K15" s="524">
        <f t="shared" si="1"/>
        <v>-2482.8800000000006</v>
      </c>
      <c r="L15" s="252"/>
      <c r="M15" s="252"/>
    </row>
    <row r="16" spans="1:13" ht="15" customHeight="1">
      <c r="A16" s="339" t="s">
        <v>134</v>
      </c>
      <c r="B16" s="431" t="s">
        <v>1823</v>
      </c>
      <c r="C16" s="399">
        <v>-12340.08</v>
      </c>
      <c r="D16" s="339" t="s">
        <v>1945</v>
      </c>
      <c r="E16" s="520">
        <f>SUM(C16)</f>
        <v>-12340.08</v>
      </c>
      <c r="F16" s="521"/>
      <c r="G16" s="522"/>
      <c r="H16" s="533"/>
      <c r="I16" s="522">
        <v>600644</v>
      </c>
      <c r="J16" s="523">
        <f t="shared" si="0"/>
        <v>-10638</v>
      </c>
      <c r="K16" s="524">
        <f t="shared" si="1"/>
        <v>-1702.08</v>
      </c>
      <c r="L16" s="252"/>
      <c r="M16" s="252"/>
    </row>
    <row r="17" spans="1:13" ht="15" customHeight="1">
      <c r="A17" s="339" t="s">
        <v>141</v>
      </c>
      <c r="B17" s="431" t="s">
        <v>1632</v>
      </c>
      <c r="C17" s="399">
        <v>-6286.04</v>
      </c>
      <c r="D17" s="339" t="s">
        <v>1945</v>
      </c>
      <c r="E17" s="520"/>
      <c r="F17" s="521"/>
      <c r="G17" s="522"/>
      <c r="H17" s="533"/>
      <c r="I17" s="522"/>
      <c r="J17" s="523"/>
      <c r="K17" s="524"/>
      <c r="L17" s="252"/>
      <c r="M17" s="252"/>
    </row>
    <row r="18" spans="1:13" ht="15" customHeight="1">
      <c r="A18" s="339" t="s">
        <v>141</v>
      </c>
      <c r="B18" s="431" t="s">
        <v>1673</v>
      </c>
      <c r="C18" s="399">
        <v>-6286.04</v>
      </c>
      <c r="D18" s="339" t="s">
        <v>1945</v>
      </c>
      <c r="E18" s="520">
        <f>SUM(C17:C18)</f>
        <v>-12572.08</v>
      </c>
      <c r="F18" s="521"/>
      <c r="G18" s="522"/>
      <c r="H18" s="533"/>
      <c r="I18" s="522">
        <v>600684</v>
      </c>
      <c r="J18" s="523">
        <f t="shared" si="0"/>
        <v>-10838</v>
      </c>
      <c r="K18" s="524">
        <f t="shared" si="1"/>
        <v>-1734.08</v>
      </c>
      <c r="L18" s="252"/>
      <c r="M18" s="252"/>
    </row>
    <row r="19" spans="1:13" ht="15" customHeight="1">
      <c r="A19" s="339" t="s">
        <v>565</v>
      </c>
      <c r="B19" s="431" t="s">
        <v>1525</v>
      </c>
      <c r="C19" s="399">
        <v>-12857.44</v>
      </c>
      <c r="D19" s="339" t="s">
        <v>1945</v>
      </c>
      <c r="E19" s="520">
        <f>SUM(C19)</f>
        <v>-12857.44</v>
      </c>
      <c r="F19" s="521"/>
      <c r="G19" s="522"/>
      <c r="H19" s="533"/>
      <c r="I19" s="522">
        <v>600627</v>
      </c>
      <c r="J19" s="523">
        <f t="shared" si="0"/>
        <v>-11084.000000000002</v>
      </c>
      <c r="K19" s="524">
        <f t="shared" si="1"/>
        <v>-1773.4400000000003</v>
      </c>
      <c r="L19" s="252"/>
      <c r="M19" s="252"/>
    </row>
    <row r="20" spans="1:13" ht="15" customHeight="1">
      <c r="A20" s="339" t="s">
        <v>243</v>
      </c>
      <c r="B20" s="434" t="s">
        <v>1206</v>
      </c>
      <c r="C20" s="423">
        <v>-40660.32</v>
      </c>
      <c r="D20" s="339" t="s">
        <v>1945</v>
      </c>
      <c r="E20" s="520">
        <f>SUM(C20:D20)</f>
        <v>-40660.32</v>
      </c>
      <c r="F20" s="521"/>
      <c r="G20" s="522"/>
      <c r="H20" s="533"/>
      <c r="I20" s="522">
        <v>600633</v>
      </c>
      <c r="J20" s="523">
        <f t="shared" si="0"/>
        <v>-35052</v>
      </c>
      <c r="K20" s="524">
        <f t="shared" si="1"/>
        <v>-5608.32</v>
      </c>
      <c r="L20" s="252"/>
      <c r="M20" s="252"/>
    </row>
    <row r="21" spans="1:13" ht="15" customHeight="1" thickBot="1">
      <c r="A21" s="362" t="s">
        <v>390</v>
      </c>
      <c r="B21" s="433" t="s">
        <v>1825</v>
      </c>
      <c r="C21" s="400">
        <v>-22500.52</v>
      </c>
      <c r="D21" s="362" t="s">
        <v>1945</v>
      </c>
      <c r="E21" s="525">
        <f>SUM(C21)</f>
        <v>-22500.52</v>
      </c>
      <c r="F21" s="526">
        <f>SUM(E14:E21)</f>
        <v>-118931.32</v>
      </c>
      <c r="G21" s="527"/>
      <c r="H21" s="537"/>
      <c r="I21" s="527">
        <v>600623</v>
      </c>
      <c r="J21" s="528">
        <f t="shared" si="0"/>
        <v>-19397</v>
      </c>
      <c r="K21" s="529">
        <f t="shared" si="1"/>
        <v>-3103.52</v>
      </c>
      <c r="L21" s="252"/>
      <c r="M21" s="252"/>
    </row>
    <row r="22" spans="1:13" ht="15" customHeight="1">
      <c r="A22" s="339" t="s">
        <v>243</v>
      </c>
      <c r="B22" s="431" t="s">
        <v>1206</v>
      </c>
      <c r="C22" s="399">
        <v>-40660.32</v>
      </c>
      <c r="D22" s="339" t="s">
        <v>1947</v>
      </c>
      <c r="E22" s="520">
        <f>SUM(C22)</f>
        <v>-40660.32</v>
      </c>
      <c r="F22" s="521"/>
      <c r="G22" s="522"/>
      <c r="H22" s="533"/>
      <c r="I22" s="530">
        <v>600633</v>
      </c>
      <c r="J22" s="531">
        <f t="shared" si="0"/>
        <v>-35052</v>
      </c>
      <c r="K22" s="532">
        <f t="shared" si="1"/>
        <v>-5608.32</v>
      </c>
      <c r="L22" s="252"/>
      <c r="M22" s="252"/>
    </row>
    <row r="23" spans="1:13" ht="15" customHeight="1">
      <c r="A23" s="339" t="s">
        <v>457</v>
      </c>
      <c r="B23" s="431" t="s">
        <v>1275</v>
      </c>
      <c r="C23" s="399">
        <v>-8780.0400000000009</v>
      </c>
      <c r="D23" s="339" t="s">
        <v>1947</v>
      </c>
      <c r="E23" s="520">
        <f>SUM(C23)</f>
        <v>-8780.0400000000009</v>
      </c>
      <c r="F23" s="521"/>
      <c r="G23" s="522"/>
      <c r="H23" s="533"/>
      <c r="I23" s="522">
        <v>600691</v>
      </c>
      <c r="J23" s="523">
        <f t="shared" si="0"/>
        <v>-7569.0000000000009</v>
      </c>
      <c r="K23" s="524">
        <f t="shared" si="1"/>
        <v>-1211.0400000000002</v>
      </c>
      <c r="L23" s="252"/>
      <c r="M23" s="252"/>
    </row>
    <row r="24" spans="1:13" ht="15" customHeight="1">
      <c r="A24" s="339" t="s">
        <v>136</v>
      </c>
      <c r="B24" s="431" t="s">
        <v>1826</v>
      </c>
      <c r="C24" s="399">
        <v>-9000.44</v>
      </c>
      <c r="D24" s="339" t="s">
        <v>1947</v>
      </c>
      <c r="E24" s="520"/>
      <c r="F24" s="521"/>
      <c r="G24" s="522"/>
      <c r="H24" s="533"/>
      <c r="I24" s="522"/>
      <c r="J24" s="523"/>
      <c r="K24" s="524"/>
      <c r="L24" s="252"/>
      <c r="M24" s="252"/>
    </row>
    <row r="25" spans="1:13" ht="15" customHeight="1">
      <c r="A25" s="339" t="s">
        <v>136</v>
      </c>
      <c r="B25" s="431" t="s">
        <v>935</v>
      </c>
      <c r="C25" s="399">
        <v>-9000.44</v>
      </c>
      <c r="D25" s="339" t="s">
        <v>1947</v>
      </c>
      <c r="E25" s="520">
        <f>SUM(C24:C25)</f>
        <v>-18000.88</v>
      </c>
      <c r="F25" s="521"/>
      <c r="G25" s="522"/>
      <c r="H25" s="533"/>
      <c r="I25" s="522">
        <v>600640</v>
      </c>
      <c r="J25" s="523">
        <f t="shared" si="0"/>
        <v>-15518.000000000002</v>
      </c>
      <c r="K25" s="524">
        <f t="shared" si="1"/>
        <v>-2482.8800000000006</v>
      </c>
      <c r="L25" s="252"/>
      <c r="M25" s="252"/>
    </row>
    <row r="26" spans="1:13" ht="15" customHeight="1">
      <c r="A26" s="339" t="s">
        <v>298</v>
      </c>
      <c r="B26" s="431" t="s">
        <v>414</v>
      </c>
      <c r="C26" s="399">
        <v>-20454.28</v>
      </c>
      <c r="D26" s="339" t="s">
        <v>1947</v>
      </c>
      <c r="E26" s="520">
        <f>SUM(C26)</f>
        <v>-20454.28</v>
      </c>
      <c r="F26" s="521"/>
      <c r="G26" s="522"/>
      <c r="H26" s="533"/>
      <c r="I26" s="522">
        <v>600638</v>
      </c>
      <c r="J26" s="523">
        <f t="shared" si="0"/>
        <v>-17633</v>
      </c>
      <c r="K26" s="524">
        <f t="shared" si="1"/>
        <v>-2821.28</v>
      </c>
      <c r="L26" s="252"/>
      <c r="M26" s="252"/>
    </row>
    <row r="27" spans="1:13" ht="15" customHeight="1" thickBot="1">
      <c r="A27" s="362" t="s">
        <v>141</v>
      </c>
      <c r="B27" s="433" t="s">
        <v>1421</v>
      </c>
      <c r="C27" s="400">
        <v>-6299.96</v>
      </c>
      <c r="D27" s="362" t="s">
        <v>1947</v>
      </c>
      <c r="E27" s="525">
        <f>SUM(C27:D27)</f>
        <v>-6299.96</v>
      </c>
      <c r="F27" s="526">
        <f>SUM(E22:E27)</f>
        <v>-94195.48000000001</v>
      </c>
      <c r="G27" s="527"/>
      <c r="H27" s="537"/>
      <c r="I27" s="527">
        <v>600684</v>
      </c>
      <c r="J27" s="528">
        <f t="shared" si="0"/>
        <v>-5431</v>
      </c>
      <c r="K27" s="529">
        <f t="shared" si="1"/>
        <v>-868.96</v>
      </c>
      <c r="L27" s="252"/>
      <c r="M27" s="252"/>
    </row>
    <row r="28" spans="1:13" ht="15" customHeight="1">
      <c r="A28" s="339" t="s">
        <v>141</v>
      </c>
      <c r="B28" s="478" t="s">
        <v>1827</v>
      </c>
      <c r="C28" s="446">
        <v>1241.2</v>
      </c>
      <c r="D28" s="339" t="s">
        <v>1937</v>
      </c>
      <c r="E28" s="520"/>
      <c r="F28" s="521"/>
      <c r="G28" s="522"/>
      <c r="H28" s="533"/>
      <c r="I28" s="530"/>
      <c r="J28" s="531"/>
      <c r="K28" s="532"/>
      <c r="L28" s="252"/>
      <c r="M28" s="252"/>
    </row>
    <row r="29" spans="1:13" ht="15" customHeight="1">
      <c r="A29" s="339" t="s">
        <v>390</v>
      </c>
      <c r="B29" s="478" t="s">
        <v>1829</v>
      </c>
      <c r="C29" s="446">
        <v>1241.2</v>
      </c>
      <c r="D29" s="339" t="s">
        <v>1937</v>
      </c>
      <c r="E29" s="520"/>
      <c r="F29" s="521"/>
      <c r="G29" s="522"/>
      <c r="H29" s="533"/>
      <c r="I29" s="522"/>
      <c r="J29" s="523"/>
      <c r="K29" s="524"/>
      <c r="L29" s="252"/>
      <c r="M29" s="252"/>
    </row>
    <row r="30" spans="1:13" ht="15" customHeight="1">
      <c r="A30" s="339" t="s">
        <v>370</v>
      </c>
      <c r="B30" s="478" t="s">
        <v>1831</v>
      </c>
      <c r="C30" s="446">
        <v>1241.2</v>
      </c>
      <c r="D30" s="339" t="s">
        <v>1937</v>
      </c>
      <c r="E30" s="520"/>
      <c r="F30" s="521"/>
      <c r="G30" s="522"/>
      <c r="H30" s="533"/>
      <c r="I30" s="522"/>
      <c r="J30" s="523"/>
      <c r="K30" s="524"/>
      <c r="L30" s="252"/>
      <c r="M30" s="252"/>
    </row>
    <row r="31" spans="1:13" ht="15" customHeight="1">
      <c r="A31" s="339" t="s">
        <v>134</v>
      </c>
      <c r="B31" s="478" t="s">
        <v>1832</v>
      </c>
      <c r="C31" s="446">
        <v>1241.2</v>
      </c>
      <c r="D31" s="339" t="s">
        <v>1937</v>
      </c>
      <c r="E31" s="520"/>
      <c r="F31" s="521"/>
      <c r="G31" s="522"/>
      <c r="H31" s="533"/>
      <c r="I31" s="522"/>
      <c r="J31" s="523"/>
      <c r="K31" s="524"/>
      <c r="L31" s="252"/>
      <c r="M31" s="252"/>
    </row>
    <row r="32" spans="1:13" ht="15" customHeight="1">
      <c r="A32" s="339" t="s">
        <v>390</v>
      </c>
      <c r="B32" s="478" t="s">
        <v>1825</v>
      </c>
      <c r="C32" s="446">
        <v>1241.2</v>
      </c>
      <c r="D32" s="339" t="s">
        <v>1937</v>
      </c>
      <c r="E32" s="520"/>
      <c r="F32" s="521"/>
      <c r="G32" s="522"/>
      <c r="H32" s="533"/>
      <c r="I32" s="522"/>
      <c r="J32" s="523"/>
      <c r="K32" s="524"/>
      <c r="L32" s="252"/>
      <c r="M32" s="252"/>
    </row>
    <row r="33" spans="1:13" ht="15" customHeight="1">
      <c r="A33" s="339" t="s">
        <v>136</v>
      </c>
      <c r="B33" s="478" t="s">
        <v>1834</v>
      </c>
      <c r="C33" s="446">
        <v>1241.2</v>
      </c>
      <c r="D33" s="339" t="s">
        <v>1937</v>
      </c>
      <c r="E33" s="520"/>
      <c r="F33" s="521"/>
      <c r="G33" s="522"/>
      <c r="H33" s="533"/>
      <c r="I33" s="522"/>
      <c r="J33" s="523"/>
      <c r="K33" s="524"/>
      <c r="L33" s="252"/>
      <c r="M33" s="252"/>
    </row>
    <row r="34" spans="1:13" ht="15" customHeight="1">
      <c r="A34" s="339" t="s">
        <v>134</v>
      </c>
      <c r="B34" s="478" t="s">
        <v>1836</v>
      </c>
      <c r="C34" s="446">
        <v>1241.2</v>
      </c>
      <c r="D34" s="339" t="s">
        <v>1937</v>
      </c>
      <c r="E34" s="520"/>
      <c r="F34" s="521"/>
      <c r="G34" s="522"/>
      <c r="H34" s="533"/>
      <c r="I34" s="522"/>
      <c r="J34" s="523"/>
      <c r="K34" s="524"/>
      <c r="L34" s="252"/>
      <c r="M34" s="252"/>
    </row>
    <row r="35" spans="1:13" ht="15" customHeight="1">
      <c r="A35" s="339" t="s">
        <v>134</v>
      </c>
      <c r="B35" s="478" t="s">
        <v>1837</v>
      </c>
      <c r="C35" s="446">
        <v>1241.2</v>
      </c>
      <c r="D35" s="339" t="s">
        <v>1937</v>
      </c>
      <c r="E35" s="520"/>
      <c r="F35" s="521"/>
      <c r="G35" s="522"/>
      <c r="H35" s="533"/>
      <c r="I35" s="522"/>
      <c r="J35" s="523"/>
      <c r="K35" s="524"/>
      <c r="L35" s="252"/>
      <c r="M35" s="252"/>
    </row>
    <row r="36" spans="1:13" ht="15" customHeight="1">
      <c r="A36" s="339" t="s">
        <v>134</v>
      </c>
      <c r="B36" s="478" t="s">
        <v>1838</v>
      </c>
      <c r="C36" s="446">
        <v>1241.2</v>
      </c>
      <c r="D36" s="339" t="s">
        <v>1937</v>
      </c>
      <c r="E36" s="520"/>
      <c r="F36" s="521"/>
      <c r="G36" s="522"/>
      <c r="H36" s="533"/>
      <c r="I36" s="522"/>
      <c r="J36" s="523"/>
      <c r="K36" s="524"/>
      <c r="L36" s="252"/>
      <c r="M36" s="252"/>
    </row>
    <row r="37" spans="1:13" ht="15" customHeight="1">
      <c r="A37" s="339" t="s">
        <v>141</v>
      </c>
      <c r="B37" s="478" t="s">
        <v>1840</v>
      </c>
      <c r="C37" s="446">
        <v>1241.2</v>
      </c>
      <c r="D37" s="339" t="s">
        <v>1937</v>
      </c>
      <c r="E37" s="520"/>
      <c r="F37" s="521"/>
      <c r="G37" s="522"/>
      <c r="H37" s="533"/>
      <c r="I37" s="522"/>
      <c r="J37" s="523"/>
      <c r="K37" s="524"/>
      <c r="L37" s="252"/>
      <c r="M37" s="252"/>
    </row>
    <row r="38" spans="1:13" ht="15" customHeight="1">
      <c r="A38" s="339" t="s">
        <v>134</v>
      </c>
      <c r="B38" s="478" t="s">
        <v>1841</v>
      </c>
      <c r="C38" s="446">
        <v>1241.2</v>
      </c>
      <c r="D38" s="339" t="s">
        <v>1937</v>
      </c>
      <c r="E38" s="520">
        <f>SUM(C28:C38)</f>
        <v>13653.200000000003</v>
      </c>
      <c r="F38" s="521"/>
      <c r="G38" s="522"/>
      <c r="H38" s="533"/>
      <c r="I38" s="522">
        <v>803001</v>
      </c>
      <c r="J38" s="523">
        <f t="shared" si="0"/>
        <v>11770.000000000004</v>
      </c>
      <c r="K38" s="524">
        <f t="shared" si="1"/>
        <v>1883.2000000000007</v>
      </c>
      <c r="L38" s="252"/>
      <c r="M38" s="252"/>
    </row>
    <row r="39" spans="1:13" ht="15" customHeight="1">
      <c r="A39" s="339" t="s">
        <v>141</v>
      </c>
      <c r="B39" s="341" t="s">
        <v>1632</v>
      </c>
      <c r="C39" s="353">
        <v>6286.04</v>
      </c>
      <c r="D39" s="339" t="s">
        <v>1937</v>
      </c>
      <c r="E39" s="520"/>
      <c r="F39" s="521"/>
      <c r="G39" s="522"/>
      <c r="H39" s="533"/>
      <c r="I39" s="522"/>
      <c r="J39" s="523"/>
      <c r="K39" s="524"/>
      <c r="L39" s="252"/>
      <c r="M39" s="252"/>
    </row>
    <row r="40" spans="1:13" ht="15" customHeight="1">
      <c r="A40" s="339" t="s">
        <v>141</v>
      </c>
      <c r="B40" s="341" t="s">
        <v>795</v>
      </c>
      <c r="C40" s="353">
        <v>6286.04</v>
      </c>
      <c r="D40" s="339" t="s">
        <v>1937</v>
      </c>
      <c r="E40" s="520">
        <f>SUM(C39:C40)</f>
        <v>12572.08</v>
      </c>
      <c r="F40" s="521"/>
      <c r="G40" s="522"/>
      <c r="H40" s="533"/>
      <c r="I40" s="522">
        <v>600684</v>
      </c>
      <c r="J40" s="523">
        <f t="shared" si="0"/>
        <v>10838</v>
      </c>
      <c r="K40" s="524">
        <f t="shared" si="1"/>
        <v>1734.08</v>
      </c>
      <c r="L40" s="252"/>
      <c r="M40" s="252"/>
    </row>
    <row r="41" spans="1:13" ht="15" customHeight="1">
      <c r="A41" s="339" t="s">
        <v>134</v>
      </c>
      <c r="B41" s="341" t="s">
        <v>1828</v>
      </c>
      <c r="C41" s="353">
        <v>6750.04</v>
      </c>
      <c r="D41" s="339" t="s">
        <v>1937</v>
      </c>
      <c r="E41" s="520"/>
      <c r="F41" s="521"/>
      <c r="G41" s="522"/>
      <c r="H41" s="533"/>
      <c r="I41" s="522"/>
      <c r="J41" s="523"/>
      <c r="K41" s="524"/>
      <c r="L41" s="252"/>
      <c r="M41" s="252"/>
    </row>
    <row r="42" spans="1:13" ht="15" customHeight="1">
      <c r="A42" s="339" t="s">
        <v>134</v>
      </c>
      <c r="B42" s="341" t="s">
        <v>1833</v>
      </c>
      <c r="C42" s="353">
        <v>6750.04</v>
      </c>
      <c r="D42" s="339" t="s">
        <v>1937</v>
      </c>
      <c r="E42" s="520">
        <f>SUM(C41:C42)</f>
        <v>13500.08</v>
      </c>
      <c r="F42" s="521"/>
      <c r="G42" s="522"/>
      <c r="H42" s="533"/>
      <c r="I42" s="522">
        <v>600644</v>
      </c>
      <c r="J42" s="523">
        <f t="shared" si="0"/>
        <v>11638</v>
      </c>
      <c r="K42" s="524">
        <f t="shared" si="1"/>
        <v>1862.08</v>
      </c>
      <c r="L42" s="252"/>
      <c r="M42" s="252"/>
    </row>
    <row r="43" spans="1:13" ht="15" customHeight="1">
      <c r="A43" s="339" t="s">
        <v>136</v>
      </c>
      <c r="B43" s="341" t="s">
        <v>1082</v>
      </c>
      <c r="C43" s="353">
        <v>9000.44</v>
      </c>
      <c r="D43" s="339" t="s">
        <v>1937</v>
      </c>
      <c r="E43" s="520"/>
      <c r="F43" s="521"/>
      <c r="G43" s="522"/>
      <c r="H43" s="533"/>
      <c r="I43" s="522"/>
      <c r="J43" s="523"/>
      <c r="K43" s="524"/>
      <c r="L43" s="252"/>
      <c r="M43" s="252"/>
    </row>
    <row r="44" spans="1:13" ht="15" customHeight="1">
      <c r="A44" s="339" t="s">
        <v>136</v>
      </c>
      <c r="B44" s="341" t="s">
        <v>1604</v>
      </c>
      <c r="C44" s="353">
        <v>9000.44</v>
      </c>
      <c r="D44" s="339" t="s">
        <v>1937</v>
      </c>
      <c r="E44" s="520"/>
      <c r="F44" s="521"/>
      <c r="G44" s="522"/>
      <c r="H44" s="533"/>
      <c r="I44" s="522"/>
      <c r="J44" s="523"/>
      <c r="K44" s="524"/>
      <c r="L44" s="252"/>
      <c r="M44" s="252"/>
    </row>
    <row r="45" spans="1:13" ht="15" customHeight="1">
      <c r="A45" s="339" t="s">
        <v>136</v>
      </c>
      <c r="B45" s="341" t="s">
        <v>1835</v>
      </c>
      <c r="C45" s="353">
        <v>9000.44</v>
      </c>
      <c r="D45" s="339" t="s">
        <v>1937</v>
      </c>
      <c r="E45" s="520"/>
      <c r="F45" s="521"/>
      <c r="G45" s="522"/>
      <c r="H45" s="533"/>
      <c r="I45" s="522"/>
      <c r="J45" s="523"/>
      <c r="K45" s="524"/>
      <c r="L45" s="252"/>
      <c r="M45" s="252"/>
    </row>
    <row r="46" spans="1:13" ht="15" customHeight="1">
      <c r="A46" s="339" t="s">
        <v>136</v>
      </c>
      <c r="B46" s="414" t="s">
        <v>938</v>
      </c>
      <c r="C46" s="382">
        <v>9000.44</v>
      </c>
      <c r="D46" s="339" t="s">
        <v>1937</v>
      </c>
      <c r="E46" s="520">
        <f>SUM(C43:C46)</f>
        <v>36001.760000000002</v>
      </c>
      <c r="F46" s="521"/>
      <c r="G46" s="522"/>
      <c r="H46" s="533"/>
      <c r="I46" s="522">
        <v>600640</v>
      </c>
      <c r="J46" s="523">
        <f t="shared" si="0"/>
        <v>31036.000000000004</v>
      </c>
      <c r="K46" s="524">
        <f t="shared" si="1"/>
        <v>4965.7600000000011</v>
      </c>
      <c r="L46" s="252"/>
      <c r="M46" s="252"/>
    </row>
    <row r="47" spans="1:13" ht="15" customHeight="1" thickBot="1">
      <c r="A47" s="362" t="s">
        <v>298</v>
      </c>
      <c r="B47" s="415" t="s">
        <v>1830</v>
      </c>
      <c r="C47" s="363">
        <v>20454.28</v>
      </c>
      <c r="D47" s="362" t="s">
        <v>1937</v>
      </c>
      <c r="E47" s="525">
        <f>SUM(C47)</f>
        <v>20454.28</v>
      </c>
      <c r="F47" s="526">
        <f>SUM(E33:E47)</f>
        <v>96181.4</v>
      </c>
      <c r="G47" s="527"/>
      <c r="H47" s="537"/>
      <c r="I47" s="527">
        <v>600638</v>
      </c>
      <c r="J47" s="528">
        <f t="shared" si="0"/>
        <v>17633</v>
      </c>
      <c r="K47" s="529">
        <f t="shared" si="1"/>
        <v>2821.28</v>
      </c>
      <c r="L47" s="252"/>
      <c r="M47" s="252"/>
    </row>
    <row r="48" spans="1:13" ht="15" customHeight="1">
      <c r="A48" s="339" t="s">
        <v>844</v>
      </c>
      <c r="B48" s="341" t="s">
        <v>1662</v>
      </c>
      <c r="C48" s="353">
        <v>12570.92</v>
      </c>
      <c r="D48" s="339" t="s">
        <v>1938</v>
      </c>
      <c r="E48" s="520">
        <f>SUM(C48:D48)</f>
        <v>12570.92</v>
      </c>
      <c r="F48" s="521"/>
      <c r="G48" s="522"/>
      <c r="H48" s="533"/>
      <c r="I48" s="530">
        <v>600654</v>
      </c>
      <c r="J48" s="531">
        <f t="shared" si="0"/>
        <v>10837</v>
      </c>
      <c r="K48" s="532">
        <f t="shared" si="1"/>
        <v>1733.92</v>
      </c>
      <c r="L48" s="252"/>
      <c r="M48" s="252"/>
    </row>
    <row r="49" spans="1:13" ht="15" customHeight="1" thickBot="1">
      <c r="A49" s="362" t="s">
        <v>390</v>
      </c>
      <c r="B49" s="415" t="s">
        <v>1080</v>
      </c>
      <c r="C49" s="363">
        <v>35999.440000000002</v>
      </c>
      <c r="D49" s="362" t="s">
        <v>1938</v>
      </c>
      <c r="E49" s="525">
        <f>SUM(C49)</f>
        <v>35999.440000000002</v>
      </c>
      <c r="F49" s="526">
        <f>SUM(E48:E49)</f>
        <v>48570.36</v>
      </c>
      <c r="G49" s="527"/>
      <c r="H49" s="537"/>
      <c r="I49" s="527">
        <v>600623</v>
      </c>
      <c r="J49" s="528">
        <f t="shared" si="0"/>
        <v>31034.000000000004</v>
      </c>
      <c r="K49" s="529">
        <f t="shared" si="1"/>
        <v>4965.4400000000005</v>
      </c>
      <c r="L49" s="252"/>
      <c r="M49" s="252"/>
    </row>
    <row r="50" spans="1:13" ht="15" customHeight="1">
      <c r="A50" s="339" t="s">
        <v>390</v>
      </c>
      <c r="B50" s="478" t="s">
        <v>1842</v>
      </c>
      <c r="C50" s="446">
        <v>1241.2</v>
      </c>
      <c r="D50" s="339" t="s">
        <v>1940</v>
      </c>
      <c r="E50" s="520"/>
      <c r="F50" s="521"/>
      <c r="G50" s="522"/>
      <c r="H50" s="533"/>
      <c r="I50" s="522"/>
      <c r="J50" s="523"/>
      <c r="K50" s="524"/>
      <c r="L50" s="252"/>
      <c r="M50" s="252"/>
    </row>
    <row r="51" spans="1:13" ht="15" customHeight="1">
      <c r="A51" s="339" t="s">
        <v>141</v>
      </c>
      <c r="B51" s="478" t="s">
        <v>1843</v>
      </c>
      <c r="C51" s="446">
        <v>1241.2</v>
      </c>
      <c r="D51" s="339" t="s">
        <v>1940</v>
      </c>
      <c r="E51" s="520"/>
      <c r="F51" s="521"/>
      <c r="G51" s="522"/>
      <c r="H51" s="533"/>
      <c r="I51" s="522"/>
      <c r="J51" s="523"/>
      <c r="K51" s="524"/>
      <c r="L51" s="252"/>
      <c r="M51" s="252"/>
    </row>
    <row r="52" spans="1:13" ht="15" customHeight="1">
      <c r="A52" s="339" t="s">
        <v>141</v>
      </c>
      <c r="B52" s="478" t="s">
        <v>1844</v>
      </c>
      <c r="C52" s="446">
        <v>1241.2</v>
      </c>
      <c r="D52" s="339" t="s">
        <v>1940</v>
      </c>
      <c r="E52" s="520"/>
      <c r="F52" s="521"/>
      <c r="G52" s="522"/>
      <c r="H52" s="533"/>
      <c r="I52" s="522"/>
      <c r="J52" s="523"/>
      <c r="K52" s="524"/>
      <c r="L52" s="252"/>
      <c r="M52" s="252"/>
    </row>
    <row r="53" spans="1:13" ht="15" customHeight="1">
      <c r="A53" s="339" t="s">
        <v>141</v>
      </c>
      <c r="B53" s="478" t="s">
        <v>1845</v>
      </c>
      <c r="C53" s="446">
        <v>1241.2</v>
      </c>
      <c r="D53" s="339" t="s">
        <v>1940</v>
      </c>
      <c r="E53" s="520"/>
      <c r="F53" s="521"/>
      <c r="G53" s="522"/>
      <c r="H53" s="533"/>
      <c r="I53" s="522"/>
      <c r="J53" s="523"/>
      <c r="K53" s="524"/>
      <c r="L53" s="252"/>
      <c r="M53" s="252"/>
    </row>
    <row r="54" spans="1:13" ht="15" customHeight="1">
      <c r="A54" s="339" t="s">
        <v>141</v>
      </c>
      <c r="B54" s="478" t="s">
        <v>1847</v>
      </c>
      <c r="C54" s="446">
        <v>1241.2</v>
      </c>
      <c r="D54" s="339" t="s">
        <v>1940</v>
      </c>
      <c r="E54" s="520"/>
      <c r="F54" s="521"/>
      <c r="G54" s="522"/>
      <c r="H54" s="533"/>
      <c r="I54" s="522"/>
      <c r="J54" s="523"/>
      <c r="K54" s="524"/>
      <c r="L54" s="252"/>
      <c r="M54" s="252"/>
    </row>
    <row r="55" spans="1:13" ht="15" customHeight="1">
      <c r="A55" s="339" t="s">
        <v>390</v>
      </c>
      <c r="B55" s="478" t="s">
        <v>1848</v>
      </c>
      <c r="C55" s="446">
        <v>1241.2</v>
      </c>
      <c r="D55" s="339" t="s">
        <v>1940</v>
      </c>
      <c r="E55" s="520"/>
      <c r="F55" s="521"/>
      <c r="G55" s="522"/>
      <c r="H55" s="533"/>
      <c r="I55" s="522"/>
      <c r="J55" s="523"/>
      <c r="K55" s="524"/>
      <c r="L55" s="252"/>
      <c r="M55" s="252"/>
    </row>
    <row r="56" spans="1:13" ht="15" customHeight="1">
      <c r="A56" s="339" t="s">
        <v>141</v>
      </c>
      <c r="B56" s="478" t="s">
        <v>1849</v>
      </c>
      <c r="C56" s="446">
        <v>1241.2</v>
      </c>
      <c r="D56" s="339" t="s">
        <v>1940</v>
      </c>
      <c r="E56" s="520"/>
      <c r="F56" s="521"/>
      <c r="G56" s="522"/>
      <c r="H56" s="533"/>
      <c r="I56" s="522"/>
      <c r="J56" s="523"/>
      <c r="K56" s="524"/>
      <c r="L56" s="252"/>
      <c r="M56" s="252"/>
    </row>
    <row r="57" spans="1:13" ht="15" customHeight="1">
      <c r="A57" s="339" t="s">
        <v>141</v>
      </c>
      <c r="B57" s="478" t="s">
        <v>1850</v>
      </c>
      <c r="C57" s="446">
        <v>1241.2</v>
      </c>
      <c r="D57" s="339" t="s">
        <v>1940</v>
      </c>
      <c r="E57" s="520"/>
      <c r="F57" s="521"/>
      <c r="G57" s="522"/>
      <c r="H57" s="533"/>
      <c r="I57" s="522"/>
      <c r="J57" s="523"/>
      <c r="K57" s="524"/>
      <c r="L57" s="252"/>
      <c r="M57" s="252"/>
    </row>
    <row r="58" spans="1:13" ht="15" customHeight="1">
      <c r="A58" s="339" t="s">
        <v>298</v>
      </c>
      <c r="B58" s="478" t="s">
        <v>1851</v>
      </c>
      <c r="C58" s="446">
        <v>1241.2</v>
      </c>
      <c r="D58" s="339" t="s">
        <v>1940</v>
      </c>
      <c r="E58" s="520"/>
      <c r="F58" s="521"/>
      <c r="G58" s="522"/>
      <c r="H58" s="533"/>
      <c r="I58" s="522"/>
      <c r="J58" s="523"/>
      <c r="K58" s="524"/>
      <c r="L58" s="252"/>
      <c r="M58" s="252"/>
    </row>
    <row r="59" spans="1:13" ht="15" customHeight="1">
      <c r="A59" s="339" t="s">
        <v>134</v>
      </c>
      <c r="B59" s="478" t="s">
        <v>1852</v>
      </c>
      <c r="C59" s="446">
        <v>1241.2</v>
      </c>
      <c r="D59" s="339" t="s">
        <v>1940</v>
      </c>
      <c r="E59" s="520"/>
      <c r="F59" s="521"/>
      <c r="G59" s="522"/>
      <c r="H59" s="533"/>
      <c r="I59" s="522"/>
      <c r="J59" s="523"/>
      <c r="K59" s="524"/>
      <c r="L59" s="252"/>
      <c r="M59" s="252"/>
    </row>
    <row r="60" spans="1:13" ht="15" customHeight="1">
      <c r="A60" s="339" t="s">
        <v>141</v>
      </c>
      <c r="B60" s="478" t="s">
        <v>1855</v>
      </c>
      <c r="C60" s="446">
        <v>1241.2</v>
      </c>
      <c r="D60" s="339" t="s">
        <v>1940</v>
      </c>
      <c r="E60" s="520"/>
      <c r="F60" s="521"/>
      <c r="G60" s="522"/>
      <c r="H60" s="533"/>
      <c r="I60" s="522"/>
      <c r="J60" s="523"/>
      <c r="K60" s="524"/>
      <c r="L60" s="252"/>
      <c r="M60" s="252"/>
    </row>
    <row r="61" spans="1:13" ht="15" customHeight="1">
      <c r="A61" s="339" t="s">
        <v>141</v>
      </c>
      <c r="B61" s="478" t="s">
        <v>1856</v>
      </c>
      <c r="C61" s="446">
        <v>1241.2</v>
      </c>
      <c r="D61" s="339" t="s">
        <v>1940</v>
      </c>
      <c r="E61" s="520"/>
      <c r="F61" s="521"/>
      <c r="G61" s="522"/>
      <c r="H61" s="533"/>
      <c r="I61" s="522"/>
      <c r="J61" s="523"/>
      <c r="K61" s="524"/>
      <c r="L61" s="252"/>
      <c r="M61" s="252"/>
    </row>
    <row r="62" spans="1:13" ht="15" customHeight="1">
      <c r="A62" s="339" t="s">
        <v>136</v>
      </c>
      <c r="B62" s="478" t="s">
        <v>1857</v>
      </c>
      <c r="C62" s="446">
        <v>1241.2</v>
      </c>
      <c r="D62" s="339" t="s">
        <v>1940</v>
      </c>
      <c r="E62" s="520"/>
      <c r="F62" s="521"/>
      <c r="G62" s="522"/>
      <c r="H62" s="533"/>
      <c r="I62" s="522"/>
      <c r="J62" s="523"/>
      <c r="K62" s="524"/>
      <c r="L62" s="252"/>
      <c r="M62" s="252"/>
    </row>
    <row r="63" spans="1:13" ht="15" customHeight="1">
      <c r="A63" s="339" t="s">
        <v>141</v>
      </c>
      <c r="B63" s="478" t="s">
        <v>1858</v>
      </c>
      <c r="C63" s="446">
        <v>1241.2</v>
      </c>
      <c r="D63" s="339" t="s">
        <v>1940</v>
      </c>
      <c r="E63" s="520">
        <f>SUM(C50:C63)</f>
        <v>17376.800000000003</v>
      </c>
      <c r="F63" s="521"/>
      <c r="G63" s="522"/>
      <c r="H63" s="533"/>
      <c r="I63" s="522">
        <v>803001</v>
      </c>
      <c r="J63" s="523">
        <f t="shared" si="0"/>
        <v>14980.000000000004</v>
      </c>
      <c r="K63" s="524">
        <f t="shared" si="1"/>
        <v>2396.8000000000006</v>
      </c>
      <c r="L63" s="252"/>
      <c r="M63" s="252"/>
    </row>
    <row r="64" spans="1:13" ht="15" customHeight="1">
      <c r="A64" s="339" t="s">
        <v>141</v>
      </c>
      <c r="B64" s="341" t="s">
        <v>1673</v>
      </c>
      <c r="C64" s="515">
        <v>6286.04</v>
      </c>
      <c r="D64" s="339" t="s">
        <v>1940</v>
      </c>
      <c r="E64" s="520"/>
      <c r="F64" s="521"/>
      <c r="G64" s="522"/>
      <c r="H64" s="533"/>
      <c r="I64" s="522"/>
      <c r="J64" s="523"/>
      <c r="K64" s="524"/>
      <c r="L64" s="252"/>
      <c r="M64" s="252"/>
    </row>
    <row r="65" spans="1:13" ht="15" customHeight="1">
      <c r="A65" s="339" t="s">
        <v>141</v>
      </c>
      <c r="B65" s="341" t="s">
        <v>1636</v>
      </c>
      <c r="C65" s="515">
        <v>6286.04</v>
      </c>
      <c r="D65" s="339" t="s">
        <v>1940</v>
      </c>
      <c r="E65" s="520"/>
      <c r="F65" s="521"/>
      <c r="G65" s="522"/>
      <c r="H65" s="533"/>
      <c r="I65" s="522"/>
      <c r="J65" s="523"/>
      <c r="K65" s="524"/>
      <c r="L65" s="252"/>
      <c r="M65" s="252"/>
    </row>
    <row r="66" spans="1:13" ht="15" customHeight="1">
      <c r="A66" s="339" t="s">
        <v>141</v>
      </c>
      <c r="B66" s="341" t="s">
        <v>89</v>
      </c>
      <c r="C66" s="515">
        <v>8080.56</v>
      </c>
      <c r="D66" s="339" t="s">
        <v>1940</v>
      </c>
      <c r="E66" s="520"/>
      <c r="F66" s="521"/>
      <c r="G66" s="522"/>
      <c r="H66" s="533"/>
      <c r="I66" s="522"/>
      <c r="J66" s="523"/>
      <c r="K66" s="524"/>
      <c r="L66" s="252"/>
      <c r="M66" s="252"/>
    </row>
    <row r="67" spans="1:13" ht="15" customHeight="1">
      <c r="A67" s="339" t="s">
        <v>141</v>
      </c>
      <c r="B67" s="341" t="s">
        <v>99</v>
      </c>
      <c r="C67" s="515">
        <v>8080.56</v>
      </c>
      <c r="D67" s="339" t="s">
        <v>1940</v>
      </c>
      <c r="E67" s="520">
        <f>SUM(C64:C67)</f>
        <v>28733.200000000001</v>
      </c>
      <c r="F67" s="521"/>
      <c r="G67" s="522"/>
      <c r="H67" s="533"/>
      <c r="I67" s="522">
        <v>600684</v>
      </c>
      <c r="J67" s="523">
        <f t="shared" si="0"/>
        <v>24770.000000000004</v>
      </c>
      <c r="K67" s="524">
        <f t="shared" si="1"/>
        <v>3963.2000000000007</v>
      </c>
      <c r="L67" s="252"/>
      <c r="M67" s="252"/>
    </row>
    <row r="68" spans="1:13" ht="15" customHeight="1">
      <c r="A68" s="339" t="s">
        <v>457</v>
      </c>
      <c r="B68" s="414" t="s">
        <v>1440</v>
      </c>
      <c r="C68" s="356">
        <v>8780.0400000000009</v>
      </c>
      <c r="D68" s="339" t="s">
        <v>1940</v>
      </c>
      <c r="E68" s="520">
        <f>SUM(C68)</f>
        <v>8780.0400000000009</v>
      </c>
      <c r="F68" s="521"/>
      <c r="G68" s="522"/>
      <c r="H68" s="533"/>
      <c r="I68" s="522">
        <v>600691</v>
      </c>
      <c r="J68" s="523">
        <f t="shared" si="0"/>
        <v>7569.0000000000009</v>
      </c>
      <c r="K68" s="524">
        <f t="shared" si="1"/>
        <v>1211.0400000000002</v>
      </c>
      <c r="L68" s="252"/>
      <c r="M68" s="252"/>
    </row>
    <row r="69" spans="1:13" ht="15" customHeight="1" thickBot="1">
      <c r="A69" s="362" t="s">
        <v>383</v>
      </c>
      <c r="B69" s="415" t="s">
        <v>1854</v>
      </c>
      <c r="C69" s="366">
        <v>21671.119999999999</v>
      </c>
      <c r="D69" s="362" t="s">
        <v>1940</v>
      </c>
      <c r="E69" s="525">
        <f>SUM(C69:D69)</f>
        <v>21671.119999999999</v>
      </c>
      <c r="F69" s="526">
        <f>SUM(E59:E69)</f>
        <v>76561.16</v>
      </c>
      <c r="G69" s="527"/>
      <c r="H69" s="537"/>
      <c r="I69" s="527">
        <v>600606</v>
      </c>
      <c r="J69" s="528">
        <f t="shared" si="0"/>
        <v>18682</v>
      </c>
      <c r="K69" s="529">
        <f t="shared" si="1"/>
        <v>2989.12</v>
      </c>
      <c r="L69" s="252"/>
      <c r="M69" s="252"/>
    </row>
    <row r="70" spans="1:13" ht="15" customHeight="1">
      <c r="A70" s="339" t="s">
        <v>134</v>
      </c>
      <c r="B70" s="341" t="s">
        <v>1572</v>
      </c>
      <c r="C70" s="353">
        <v>5849.88</v>
      </c>
      <c r="D70" s="339" t="s">
        <v>1941</v>
      </c>
      <c r="E70" s="520">
        <f>SUM(C70)</f>
        <v>5849.88</v>
      </c>
      <c r="F70" s="521"/>
      <c r="G70" s="522"/>
      <c r="H70" s="533"/>
      <c r="I70" s="530">
        <v>600644</v>
      </c>
      <c r="J70" s="531">
        <f t="shared" si="0"/>
        <v>5043</v>
      </c>
      <c r="K70" s="532">
        <f t="shared" si="1"/>
        <v>806.88</v>
      </c>
      <c r="L70" s="252"/>
      <c r="M70" s="252"/>
    </row>
    <row r="71" spans="1:13" ht="15" customHeight="1">
      <c r="A71" s="339" t="s">
        <v>136</v>
      </c>
      <c r="B71" s="341" t="s">
        <v>1392</v>
      </c>
      <c r="C71" s="353">
        <v>9000.44</v>
      </c>
      <c r="D71" s="339" t="s">
        <v>1941</v>
      </c>
      <c r="E71" s="520"/>
      <c r="F71" s="521"/>
      <c r="G71" s="522"/>
      <c r="H71" s="533"/>
      <c r="I71" s="522"/>
      <c r="J71" s="523"/>
      <c r="K71" s="524"/>
      <c r="L71" s="252"/>
      <c r="M71" s="252"/>
    </row>
    <row r="72" spans="1:13" ht="15" customHeight="1">
      <c r="A72" s="339" t="s">
        <v>136</v>
      </c>
      <c r="B72" s="341" t="s">
        <v>1409</v>
      </c>
      <c r="C72" s="353">
        <v>9000.44</v>
      </c>
      <c r="D72" s="339" t="s">
        <v>1941</v>
      </c>
      <c r="E72" s="520"/>
      <c r="F72" s="521"/>
      <c r="G72" s="522"/>
      <c r="H72" s="533"/>
      <c r="I72" s="522"/>
      <c r="J72" s="523"/>
      <c r="K72" s="524"/>
      <c r="L72" s="252"/>
      <c r="M72" s="252"/>
    </row>
    <row r="73" spans="1:13" ht="15" customHeight="1">
      <c r="A73" s="339" t="s">
        <v>136</v>
      </c>
      <c r="B73" s="341" t="s">
        <v>1389</v>
      </c>
      <c r="C73" s="353">
        <v>9000.44</v>
      </c>
      <c r="D73" s="339" t="s">
        <v>1941</v>
      </c>
      <c r="E73" s="520"/>
      <c r="F73" s="521"/>
      <c r="G73" s="522"/>
      <c r="H73" s="533"/>
      <c r="I73" s="522"/>
      <c r="J73" s="523"/>
      <c r="K73" s="524"/>
      <c r="L73" s="252"/>
      <c r="M73" s="252"/>
    </row>
    <row r="74" spans="1:13" ht="15" customHeight="1">
      <c r="A74" s="339" t="s">
        <v>136</v>
      </c>
      <c r="B74" s="341" t="s">
        <v>1826</v>
      </c>
      <c r="C74" s="353">
        <v>9000.44</v>
      </c>
      <c r="D74" s="339" t="s">
        <v>1941</v>
      </c>
      <c r="E74" s="520"/>
      <c r="F74" s="521"/>
      <c r="G74" s="522"/>
      <c r="H74" s="533"/>
      <c r="I74" s="522"/>
      <c r="J74" s="523"/>
      <c r="K74" s="524"/>
      <c r="L74" s="252"/>
      <c r="M74" s="252"/>
    </row>
    <row r="75" spans="1:13" ht="15" customHeight="1">
      <c r="A75" s="339" t="s">
        <v>136</v>
      </c>
      <c r="B75" s="341" t="s">
        <v>1846</v>
      </c>
      <c r="C75" s="353">
        <v>9000.44</v>
      </c>
      <c r="D75" s="339" t="s">
        <v>1941</v>
      </c>
      <c r="E75" s="520"/>
      <c r="F75" s="521"/>
      <c r="G75" s="522"/>
      <c r="H75" s="533"/>
      <c r="I75" s="522"/>
      <c r="J75" s="523"/>
      <c r="K75" s="524"/>
      <c r="L75" s="252"/>
      <c r="M75" s="252"/>
    </row>
    <row r="76" spans="1:13" ht="15" customHeight="1">
      <c r="A76" s="339" t="s">
        <v>136</v>
      </c>
      <c r="B76" s="341" t="s">
        <v>1527</v>
      </c>
      <c r="C76" s="353">
        <v>9000.44</v>
      </c>
      <c r="D76" s="339" t="s">
        <v>1941</v>
      </c>
      <c r="E76" s="520"/>
      <c r="F76" s="521"/>
      <c r="G76" s="522"/>
      <c r="H76" s="533"/>
      <c r="I76" s="522"/>
      <c r="J76" s="523"/>
      <c r="K76" s="524"/>
      <c r="L76" s="252"/>
      <c r="M76" s="252"/>
    </row>
    <row r="77" spans="1:13" ht="15" customHeight="1">
      <c r="A77" s="339" t="s">
        <v>136</v>
      </c>
      <c r="B77" s="341" t="s">
        <v>935</v>
      </c>
      <c r="C77" s="353">
        <v>9000.44</v>
      </c>
      <c r="D77" s="339" t="s">
        <v>1941</v>
      </c>
      <c r="E77" s="520"/>
      <c r="F77" s="521"/>
      <c r="G77" s="522"/>
      <c r="H77" s="533"/>
      <c r="I77" s="522"/>
      <c r="J77" s="523"/>
      <c r="K77" s="524"/>
      <c r="L77" s="252"/>
      <c r="M77" s="252"/>
    </row>
    <row r="78" spans="1:13" ht="15" customHeight="1">
      <c r="A78" s="339" t="s">
        <v>136</v>
      </c>
      <c r="B78" s="341" t="s">
        <v>1853</v>
      </c>
      <c r="C78" s="353">
        <v>9000.44</v>
      </c>
      <c r="D78" s="339" t="s">
        <v>1941</v>
      </c>
      <c r="E78" s="520"/>
      <c r="F78" s="521"/>
      <c r="G78" s="522"/>
      <c r="H78" s="533"/>
      <c r="I78" s="522"/>
      <c r="J78" s="523"/>
      <c r="K78" s="524"/>
      <c r="L78" s="252"/>
      <c r="M78" s="252"/>
    </row>
    <row r="79" spans="1:13" ht="15" customHeight="1">
      <c r="A79" s="339" t="s">
        <v>136</v>
      </c>
      <c r="B79" s="341" t="s">
        <v>1079</v>
      </c>
      <c r="C79" s="353">
        <v>9000.44</v>
      </c>
      <c r="D79" s="339" t="s">
        <v>1941</v>
      </c>
      <c r="E79" s="520"/>
      <c r="F79" s="521"/>
      <c r="G79" s="522"/>
      <c r="H79" s="533"/>
      <c r="I79" s="522"/>
      <c r="J79" s="523"/>
      <c r="K79" s="524"/>
      <c r="L79" s="252"/>
      <c r="M79" s="252"/>
    </row>
    <row r="80" spans="1:13" ht="15" customHeight="1">
      <c r="A80" s="339" t="s">
        <v>136</v>
      </c>
      <c r="B80" s="341" t="s">
        <v>1822</v>
      </c>
      <c r="C80" s="353">
        <v>9000.44</v>
      </c>
      <c r="D80" s="339" t="s">
        <v>1941</v>
      </c>
      <c r="E80" s="520">
        <f>SUM(C71:C80)</f>
        <v>90004.400000000009</v>
      </c>
      <c r="F80" s="521"/>
      <c r="G80" s="522"/>
      <c r="H80" s="533"/>
      <c r="I80" s="522">
        <v>600640</v>
      </c>
      <c r="J80" s="523">
        <f t="shared" ref="J80:J107" si="2">E80/1.16</f>
        <v>77590.000000000015</v>
      </c>
      <c r="K80" s="524">
        <f t="shared" ref="K80:K107" si="3">J80*0.16</f>
        <v>12414.400000000003</v>
      </c>
      <c r="L80" s="252"/>
      <c r="M80" s="252"/>
    </row>
    <row r="81" spans="1:13" ht="15" customHeight="1" thickBot="1">
      <c r="A81" s="362" t="s">
        <v>390</v>
      </c>
      <c r="B81" s="415" t="s">
        <v>1825</v>
      </c>
      <c r="C81" s="363">
        <v>22500.52</v>
      </c>
      <c r="D81" s="362" t="s">
        <v>1941</v>
      </c>
      <c r="E81" s="525">
        <f>SUM(C81)</f>
        <v>22500.52</v>
      </c>
      <c r="F81" s="526">
        <f>SUM(E70:E81)</f>
        <v>118354.80000000002</v>
      </c>
      <c r="G81" s="527"/>
      <c r="H81" s="537"/>
      <c r="I81" s="527">
        <v>600623</v>
      </c>
      <c r="J81" s="528">
        <f t="shared" si="2"/>
        <v>19397</v>
      </c>
      <c r="K81" s="529">
        <f t="shared" si="3"/>
        <v>3103.52</v>
      </c>
      <c r="L81" s="252"/>
      <c r="M81" s="252"/>
    </row>
    <row r="82" spans="1:13" ht="15" customHeight="1">
      <c r="A82" s="339" t="s">
        <v>134</v>
      </c>
      <c r="B82" s="478" t="s">
        <v>1860</v>
      </c>
      <c r="C82" s="446">
        <v>1241.2</v>
      </c>
      <c r="D82" s="339" t="s">
        <v>1943</v>
      </c>
      <c r="E82" s="520"/>
      <c r="F82" s="521"/>
      <c r="G82" s="522"/>
      <c r="H82" s="533"/>
      <c r="I82" s="530"/>
      <c r="J82" s="531"/>
      <c r="K82" s="532"/>
      <c r="L82" s="252"/>
      <c r="M82" s="252"/>
    </row>
    <row r="83" spans="1:13" ht="15" customHeight="1">
      <c r="A83" s="339" t="s">
        <v>134</v>
      </c>
      <c r="B83" s="478" t="s">
        <v>1861</v>
      </c>
      <c r="C83" s="446">
        <v>1241.2</v>
      </c>
      <c r="D83" s="339" t="s">
        <v>1943</v>
      </c>
      <c r="E83" s="520"/>
      <c r="F83" s="521"/>
      <c r="G83" s="522"/>
      <c r="H83" s="533"/>
      <c r="I83" s="522"/>
      <c r="J83" s="523"/>
      <c r="K83" s="524"/>
      <c r="L83" s="252"/>
      <c r="M83" s="252"/>
    </row>
    <row r="84" spans="1:13" ht="15" customHeight="1">
      <c r="A84" s="339" t="s">
        <v>134</v>
      </c>
      <c r="B84" s="478" t="s">
        <v>1862</v>
      </c>
      <c r="C84" s="446">
        <v>1241.2</v>
      </c>
      <c r="D84" s="339" t="s">
        <v>1943</v>
      </c>
      <c r="E84" s="520"/>
      <c r="F84" s="521"/>
      <c r="G84" s="522"/>
      <c r="H84" s="533"/>
      <c r="I84" s="522"/>
      <c r="J84" s="523"/>
      <c r="K84" s="524"/>
      <c r="L84" s="252"/>
      <c r="M84" s="252"/>
    </row>
    <row r="85" spans="1:13" ht="15" customHeight="1">
      <c r="A85" s="339" t="s">
        <v>134</v>
      </c>
      <c r="B85" s="478" t="s">
        <v>1863</v>
      </c>
      <c r="C85" s="446">
        <v>1241.2</v>
      </c>
      <c r="D85" s="339" t="s">
        <v>1943</v>
      </c>
      <c r="E85" s="520"/>
      <c r="F85" s="521"/>
      <c r="G85" s="522"/>
      <c r="H85" s="533"/>
      <c r="I85" s="522"/>
      <c r="J85" s="523"/>
      <c r="K85" s="524"/>
      <c r="L85" s="252"/>
      <c r="M85" s="252"/>
    </row>
    <row r="86" spans="1:13" ht="15" customHeight="1">
      <c r="A86" s="339" t="s">
        <v>134</v>
      </c>
      <c r="B86" s="478" t="s">
        <v>1864</v>
      </c>
      <c r="C86" s="446">
        <v>1241.2</v>
      </c>
      <c r="D86" s="339" t="s">
        <v>1943</v>
      </c>
      <c r="E86" s="520"/>
      <c r="F86" s="521"/>
      <c r="G86" s="522"/>
      <c r="H86" s="533"/>
      <c r="I86" s="522"/>
      <c r="J86" s="523"/>
      <c r="K86" s="524"/>
      <c r="L86" s="252"/>
      <c r="M86" s="252"/>
    </row>
    <row r="87" spans="1:13" ht="15" customHeight="1">
      <c r="A87" s="339" t="s">
        <v>134</v>
      </c>
      <c r="B87" s="478" t="s">
        <v>1867</v>
      </c>
      <c r="C87" s="446">
        <v>1241.2</v>
      </c>
      <c r="D87" s="339" t="s">
        <v>1943</v>
      </c>
      <c r="E87" s="520"/>
      <c r="F87" s="521"/>
      <c r="G87" s="522"/>
      <c r="H87" s="533"/>
      <c r="I87" s="522"/>
      <c r="J87" s="523"/>
      <c r="K87" s="524"/>
      <c r="L87" s="252"/>
      <c r="M87" s="252"/>
    </row>
    <row r="88" spans="1:13" ht="15" customHeight="1">
      <c r="A88" s="339" t="s">
        <v>134</v>
      </c>
      <c r="B88" s="478" t="s">
        <v>1868</v>
      </c>
      <c r="C88" s="446">
        <v>1241.2</v>
      </c>
      <c r="D88" s="339" t="s">
        <v>1943</v>
      </c>
      <c r="E88" s="520"/>
      <c r="F88" s="521"/>
      <c r="G88" s="522"/>
      <c r="H88" s="533"/>
      <c r="I88" s="522"/>
      <c r="J88" s="523"/>
      <c r="K88" s="524"/>
      <c r="L88" s="252"/>
      <c r="M88" s="252"/>
    </row>
    <row r="89" spans="1:13" ht="15" customHeight="1">
      <c r="A89" s="339" t="s">
        <v>134</v>
      </c>
      <c r="B89" s="478" t="s">
        <v>1869</v>
      </c>
      <c r="C89" s="446">
        <v>1241.2</v>
      </c>
      <c r="D89" s="339" t="s">
        <v>1943</v>
      </c>
      <c r="E89" s="520"/>
      <c r="F89" s="521"/>
      <c r="G89" s="522"/>
      <c r="H89" s="533"/>
      <c r="I89" s="522"/>
      <c r="J89" s="523"/>
      <c r="K89" s="524"/>
      <c r="L89" s="252"/>
      <c r="M89" s="252"/>
    </row>
    <row r="90" spans="1:13" ht="15" customHeight="1">
      <c r="A90" s="339" t="s">
        <v>134</v>
      </c>
      <c r="B90" s="478" t="s">
        <v>1870</v>
      </c>
      <c r="C90" s="446">
        <v>1241.2</v>
      </c>
      <c r="D90" s="339" t="s">
        <v>1943</v>
      </c>
      <c r="E90" s="520"/>
      <c r="F90" s="521"/>
      <c r="G90" s="522"/>
      <c r="H90" s="533"/>
      <c r="I90" s="522"/>
      <c r="J90" s="523"/>
      <c r="K90" s="524"/>
      <c r="L90" s="252"/>
      <c r="M90" s="252"/>
    </row>
    <row r="91" spans="1:13" ht="15" customHeight="1">
      <c r="A91" s="339" t="s">
        <v>136</v>
      </c>
      <c r="B91" s="478" t="s">
        <v>1871</v>
      </c>
      <c r="C91" s="446">
        <v>1241.2</v>
      </c>
      <c r="D91" s="339" t="s">
        <v>1943</v>
      </c>
      <c r="E91" s="520"/>
      <c r="F91" s="521"/>
      <c r="G91" s="522"/>
      <c r="H91" s="533"/>
      <c r="I91" s="522"/>
      <c r="J91" s="523"/>
      <c r="K91" s="524"/>
      <c r="L91" s="252"/>
      <c r="M91" s="252"/>
    </row>
    <row r="92" spans="1:13" ht="15" customHeight="1">
      <c r="A92" s="339" t="s">
        <v>718</v>
      </c>
      <c r="B92" s="478" t="s">
        <v>1872</v>
      </c>
      <c r="C92" s="446">
        <v>1241.2</v>
      </c>
      <c r="D92" s="339" t="s">
        <v>1943</v>
      </c>
      <c r="E92" s="520">
        <f>SUM(C82:C92)</f>
        <v>13653.200000000003</v>
      </c>
      <c r="F92" s="521"/>
      <c r="G92" s="522"/>
      <c r="H92" s="533"/>
      <c r="I92" s="522">
        <v>803001</v>
      </c>
      <c r="J92" s="523">
        <f t="shared" si="2"/>
        <v>11770.000000000004</v>
      </c>
      <c r="K92" s="524">
        <f t="shared" si="3"/>
        <v>1883.2000000000007</v>
      </c>
      <c r="L92" s="252"/>
      <c r="M92" s="252"/>
    </row>
    <row r="93" spans="1:13" ht="15" customHeight="1">
      <c r="A93" s="339" t="s">
        <v>134</v>
      </c>
      <c r="B93" s="341" t="s">
        <v>1859</v>
      </c>
      <c r="C93" s="353">
        <v>6750.04</v>
      </c>
      <c r="D93" s="339" t="s">
        <v>1943</v>
      </c>
      <c r="E93" s="520"/>
      <c r="F93" s="521"/>
      <c r="G93" s="522"/>
      <c r="H93" s="533"/>
      <c r="I93" s="522"/>
      <c r="J93" s="523"/>
      <c r="K93" s="524"/>
      <c r="L93" s="252"/>
      <c r="M93" s="252"/>
    </row>
    <row r="94" spans="1:13" ht="15" customHeight="1">
      <c r="A94" s="339" t="s">
        <v>134</v>
      </c>
      <c r="B94" s="414" t="s">
        <v>1865</v>
      </c>
      <c r="C94" s="382">
        <v>6750.04</v>
      </c>
      <c r="D94" s="339" t="s">
        <v>1943</v>
      </c>
      <c r="E94" s="520">
        <f>SUM(C93:C94)</f>
        <v>13500.08</v>
      </c>
      <c r="F94" s="521"/>
      <c r="G94" s="522"/>
      <c r="H94" s="533"/>
      <c r="I94" s="522">
        <v>600644</v>
      </c>
      <c r="J94" s="523">
        <f t="shared" si="2"/>
        <v>11638</v>
      </c>
      <c r="K94" s="524">
        <f t="shared" si="3"/>
        <v>1862.08</v>
      </c>
      <c r="L94" s="252"/>
      <c r="M94" s="252"/>
    </row>
    <row r="95" spans="1:13" ht="15" customHeight="1" thickBot="1">
      <c r="A95" s="362" t="s">
        <v>141</v>
      </c>
      <c r="B95" s="415" t="s">
        <v>817</v>
      </c>
      <c r="C95" s="363">
        <v>18711.060000000001</v>
      </c>
      <c r="D95" s="362" t="s">
        <v>1943</v>
      </c>
      <c r="E95" s="525">
        <f>SUM(C95)</f>
        <v>18711.060000000001</v>
      </c>
      <c r="F95" s="526">
        <f>SUM(E84:E95)</f>
        <v>45864.340000000004</v>
      </c>
      <c r="G95" s="527"/>
      <c r="H95" s="537"/>
      <c r="I95" s="527">
        <v>600684</v>
      </c>
      <c r="J95" s="528">
        <f t="shared" si="2"/>
        <v>16130.224137931036</v>
      </c>
      <c r="K95" s="529">
        <f t="shared" si="3"/>
        <v>2580.835862068966</v>
      </c>
      <c r="L95" s="252"/>
      <c r="M95" s="252"/>
    </row>
    <row r="96" spans="1:13" ht="15" customHeight="1">
      <c r="A96" s="339" t="s">
        <v>134</v>
      </c>
      <c r="B96" s="341" t="s">
        <v>1566</v>
      </c>
      <c r="C96" s="353">
        <v>5878.88</v>
      </c>
      <c r="D96" s="339" t="s">
        <v>1944</v>
      </c>
      <c r="E96" s="520">
        <f>SUM(C96:D96)</f>
        <v>5878.88</v>
      </c>
      <c r="F96" s="521"/>
      <c r="G96" s="522"/>
      <c r="H96" s="533"/>
      <c r="I96" s="530">
        <v>600644</v>
      </c>
      <c r="J96" s="531">
        <f t="shared" si="2"/>
        <v>5068</v>
      </c>
      <c r="K96" s="532">
        <f t="shared" si="3"/>
        <v>810.88</v>
      </c>
      <c r="L96" s="252"/>
      <c r="M96" s="252"/>
    </row>
    <row r="97" spans="1:13" ht="15" customHeight="1">
      <c r="A97" s="339" t="s">
        <v>457</v>
      </c>
      <c r="B97" s="341" t="s">
        <v>1874</v>
      </c>
      <c r="C97" s="353">
        <v>8181.48</v>
      </c>
      <c r="D97" s="339" t="s">
        <v>1944</v>
      </c>
      <c r="E97" s="520">
        <f>SUM(C97)</f>
        <v>8181.48</v>
      </c>
      <c r="F97" s="521"/>
      <c r="G97" s="522"/>
      <c r="H97" s="533"/>
      <c r="I97" s="522">
        <v>600691</v>
      </c>
      <c r="J97" s="523">
        <f t="shared" si="2"/>
        <v>7053</v>
      </c>
      <c r="K97" s="524">
        <f t="shared" si="3"/>
        <v>1128.48</v>
      </c>
      <c r="L97" s="252"/>
      <c r="M97" s="252"/>
    </row>
    <row r="98" spans="1:13" ht="15" customHeight="1">
      <c r="A98" s="339" t="s">
        <v>136</v>
      </c>
      <c r="B98" s="341" t="s">
        <v>1873</v>
      </c>
      <c r="C98" s="353">
        <v>9000.44</v>
      </c>
      <c r="D98" s="339" t="s">
        <v>1944</v>
      </c>
      <c r="E98" s="520">
        <f>SUM(C98)</f>
        <v>9000.44</v>
      </c>
      <c r="F98" s="521"/>
      <c r="G98" s="522"/>
      <c r="H98" s="533"/>
      <c r="I98" s="522">
        <v>600640</v>
      </c>
      <c r="J98" s="523">
        <f t="shared" si="2"/>
        <v>7759.0000000000009</v>
      </c>
      <c r="K98" s="524">
        <f t="shared" si="3"/>
        <v>1241.4400000000003</v>
      </c>
      <c r="L98" s="252"/>
      <c r="M98" s="252"/>
    </row>
    <row r="99" spans="1:13" ht="15" customHeight="1">
      <c r="A99" s="339" t="s">
        <v>565</v>
      </c>
      <c r="B99" s="341" t="s">
        <v>1525</v>
      </c>
      <c r="C99" s="353">
        <v>12857.44</v>
      </c>
      <c r="D99" s="339" t="s">
        <v>1944</v>
      </c>
      <c r="E99" s="520">
        <f>SUM(C99)</f>
        <v>12857.44</v>
      </c>
      <c r="F99" s="521"/>
      <c r="G99" s="522"/>
      <c r="H99" s="533"/>
      <c r="I99" s="522">
        <v>600627</v>
      </c>
      <c r="J99" s="523">
        <f t="shared" si="2"/>
        <v>11084.000000000002</v>
      </c>
      <c r="K99" s="524">
        <f t="shared" si="3"/>
        <v>1773.4400000000003</v>
      </c>
      <c r="L99" s="252"/>
      <c r="M99" s="252"/>
    </row>
    <row r="100" spans="1:13" ht="15" customHeight="1" thickBot="1">
      <c r="A100" s="362" t="s">
        <v>243</v>
      </c>
      <c r="B100" s="415" t="s">
        <v>1206</v>
      </c>
      <c r="C100" s="363">
        <v>40660.32</v>
      </c>
      <c r="D100" s="362" t="s">
        <v>1944</v>
      </c>
      <c r="E100" s="525">
        <f>SUM(C100)</f>
        <v>40660.32</v>
      </c>
      <c r="F100" s="526">
        <f>SUM(E96:E100)</f>
        <v>76578.559999999998</v>
      </c>
      <c r="G100" s="527"/>
      <c r="H100" s="537"/>
      <c r="I100" s="527">
        <v>600633</v>
      </c>
      <c r="J100" s="528">
        <f t="shared" si="2"/>
        <v>35052</v>
      </c>
      <c r="K100" s="529">
        <f t="shared" si="3"/>
        <v>5608.32</v>
      </c>
      <c r="L100" s="252"/>
      <c r="M100" s="252"/>
    </row>
    <row r="101" spans="1:13" ht="15" customHeight="1">
      <c r="A101" s="339" t="s">
        <v>141</v>
      </c>
      <c r="B101" s="478" t="s">
        <v>1876</v>
      </c>
      <c r="C101" s="446">
        <v>1241.2</v>
      </c>
      <c r="D101" s="339" t="s">
        <v>1946</v>
      </c>
      <c r="E101" s="520"/>
      <c r="F101" s="521"/>
      <c r="G101" s="522"/>
      <c r="H101" s="533"/>
      <c r="I101" s="522"/>
      <c r="J101" s="523"/>
      <c r="K101" s="524"/>
      <c r="L101" s="252"/>
      <c r="M101" s="252"/>
    </row>
    <row r="102" spans="1:13" ht="15" customHeight="1">
      <c r="A102" s="339" t="s">
        <v>141</v>
      </c>
      <c r="B102" s="478" t="s">
        <v>1877</v>
      </c>
      <c r="C102" s="446">
        <v>1241.2</v>
      </c>
      <c r="D102" s="339" t="s">
        <v>1946</v>
      </c>
      <c r="E102" s="520"/>
      <c r="F102" s="521"/>
      <c r="G102" s="522"/>
      <c r="H102" s="533"/>
      <c r="I102" s="522"/>
      <c r="J102" s="523"/>
      <c r="K102" s="524"/>
      <c r="L102" s="252"/>
      <c r="M102" s="252"/>
    </row>
    <row r="103" spans="1:13" ht="15" customHeight="1">
      <c r="A103" s="339" t="s">
        <v>141</v>
      </c>
      <c r="B103" s="478" t="s">
        <v>1878</v>
      </c>
      <c r="C103" s="446">
        <v>1241.2</v>
      </c>
      <c r="D103" s="339" t="s">
        <v>1946</v>
      </c>
      <c r="E103" s="520"/>
      <c r="F103" s="521"/>
      <c r="G103" s="522"/>
      <c r="H103" s="533"/>
      <c r="I103" s="522"/>
      <c r="J103" s="523"/>
      <c r="K103" s="524"/>
      <c r="L103" s="252"/>
      <c r="M103" s="252"/>
    </row>
    <row r="104" spans="1:13" ht="15" customHeight="1">
      <c r="A104" s="339" t="s">
        <v>134</v>
      </c>
      <c r="B104" s="478" t="s">
        <v>1880</v>
      </c>
      <c r="C104" s="446">
        <v>1241.2</v>
      </c>
      <c r="D104" s="339" t="s">
        <v>1946</v>
      </c>
      <c r="E104" s="520"/>
      <c r="F104" s="521"/>
      <c r="G104" s="522"/>
      <c r="H104" s="533"/>
      <c r="I104" s="522"/>
      <c r="J104" s="523"/>
      <c r="K104" s="524"/>
      <c r="L104" s="252"/>
      <c r="M104" s="252"/>
    </row>
    <row r="105" spans="1:13" ht="15" customHeight="1">
      <c r="A105" s="339" t="s">
        <v>565</v>
      </c>
      <c r="B105" s="478" t="s">
        <v>1881</v>
      </c>
      <c r="C105" s="446">
        <v>1241.2</v>
      </c>
      <c r="D105" s="339" t="s">
        <v>1946</v>
      </c>
      <c r="E105" s="520">
        <f>SUM(C101:C105)</f>
        <v>6206</v>
      </c>
      <c r="F105" s="521"/>
      <c r="G105" s="522"/>
      <c r="H105" s="533"/>
      <c r="I105" s="522">
        <v>803001</v>
      </c>
      <c r="J105" s="523">
        <f t="shared" si="2"/>
        <v>5350</v>
      </c>
      <c r="K105" s="524">
        <f t="shared" si="3"/>
        <v>856</v>
      </c>
      <c r="L105" s="252"/>
      <c r="M105" s="252"/>
    </row>
    <row r="106" spans="1:13" ht="15" customHeight="1">
      <c r="A106" s="339" t="s">
        <v>134</v>
      </c>
      <c r="B106" s="341" t="s">
        <v>1528</v>
      </c>
      <c r="C106" s="353">
        <v>6750.04</v>
      </c>
      <c r="D106" s="339" t="s">
        <v>1946</v>
      </c>
      <c r="E106" s="520">
        <f>SUM(C106)</f>
        <v>6750.04</v>
      </c>
      <c r="F106" s="521"/>
      <c r="G106" s="522"/>
      <c r="H106" s="533"/>
      <c r="I106" s="522">
        <v>600644</v>
      </c>
      <c r="J106" s="523">
        <f t="shared" si="2"/>
        <v>5819</v>
      </c>
      <c r="K106" s="524">
        <f t="shared" si="3"/>
        <v>931.04</v>
      </c>
      <c r="L106" s="252"/>
      <c r="M106" s="252"/>
    </row>
    <row r="107" spans="1:13" ht="15" customHeight="1" thickBot="1">
      <c r="A107" s="362" t="s">
        <v>243</v>
      </c>
      <c r="B107" s="415" t="s">
        <v>1206</v>
      </c>
      <c r="C107" s="363">
        <v>40660.32</v>
      </c>
      <c r="D107" s="362" t="s">
        <v>1946</v>
      </c>
      <c r="E107" s="525">
        <f>SUM(C107:D107)</f>
        <v>40660.32</v>
      </c>
      <c r="F107" s="526">
        <f>SUM(E101:E107)</f>
        <v>53616.36</v>
      </c>
      <c r="G107" s="527"/>
      <c r="H107" s="537"/>
      <c r="I107" s="527">
        <v>600633</v>
      </c>
      <c r="J107" s="528">
        <f t="shared" si="2"/>
        <v>35052</v>
      </c>
      <c r="K107" s="529">
        <f t="shared" si="3"/>
        <v>5608.32</v>
      </c>
      <c r="L107" s="252"/>
      <c r="M107" s="252"/>
    </row>
    <row r="108" spans="1:13" ht="15" customHeight="1">
      <c r="A108" s="380"/>
      <c r="B108" s="508"/>
      <c r="C108" s="468"/>
      <c r="D108" s="380"/>
      <c r="E108" s="520"/>
      <c r="F108" s="521"/>
      <c r="G108" s="522"/>
      <c r="H108" s="533"/>
      <c r="I108" s="522"/>
      <c r="J108" s="523"/>
      <c r="K108" s="524"/>
      <c r="L108" s="252"/>
      <c r="M108" s="252"/>
    </row>
    <row r="109" spans="1:13" ht="15" customHeight="1">
      <c r="A109" s="325"/>
      <c r="B109" s="513"/>
      <c r="C109" s="281">
        <f>SUM(C6:C108)</f>
        <v>233374.86000000016</v>
      </c>
      <c r="D109" s="281"/>
      <c r="E109" s="281"/>
      <c r="F109" s="281">
        <f>SUM(F6:F108)</f>
        <v>233374.86000000004</v>
      </c>
      <c r="G109" s="281"/>
      <c r="H109" s="534">
        <f>SUM(H6:H108)</f>
        <v>0</v>
      </c>
      <c r="I109" s="281"/>
      <c r="J109" s="281">
        <f>SUM(J6:J108)</f>
        <v>201185.22413793104</v>
      </c>
      <c r="K109" s="281">
        <f>SUM(K6:K108)</f>
        <v>32189.635862068975</v>
      </c>
      <c r="L109" s="281"/>
      <c r="M109" s="283"/>
    </row>
    <row r="110" spans="1:13" ht="15" customHeight="1">
      <c r="A110" s="278"/>
      <c r="B110" s="513"/>
      <c r="C110" s="240"/>
      <c r="D110" s="281"/>
      <c r="E110" s="281"/>
      <c r="F110" s="237"/>
      <c r="G110" s="240"/>
      <c r="H110" s="533"/>
      <c r="I110" s="240"/>
      <c r="J110" s="243"/>
      <c r="K110" s="251"/>
      <c r="L110" s="252"/>
      <c r="M110" s="252"/>
    </row>
    <row r="111" spans="1:13" ht="15" customHeight="1">
      <c r="A111" s="284"/>
      <c r="B111" s="273"/>
      <c r="C111" s="273"/>
      <c r="D111" s="285"/>
      <c r="E111" s="240"/>
      <c r="F111" s="240"/>
      <c r="G111" s="240"/>
      <c r="H111" s="533"/>
      <c r="I111" s="240"/>
      <c r="J111" s="243"/>
      <c r="K111" s="251"/>
      <c r="L111" s="252"/>
      <c r="M111" s="252"/>
    </row>
    <row r="112" spans="1:13" ht="15.75">
      <c r="A112" s="284"/>
      <c r="B112" s="273"/>
      <c r="C112" s="273"/>
      <c r="D112" s="281"/>
      <c r="E112" s="281"/>
      <c r="F112" s="281"/>
      <c r="G112" s="295"/>
      <c r="H112" s="534"/>
      <c r="I112" s="281"/>
      <c r="J112" s="281"/>
      <c r="K112" s="281"/>
      <c r="L112" s="286"/>
      <c r="M112" s="252"/>
    </row>
    <row r="113" spans="1:13" ht="16.5" thickBot="1">
      <c r="A113" s="284"/>
      <c r="B113" s="273"/>
      <c r="C113" s="273"/>
      <c r="D113" s="250"/>
      <c r="E113" s="330" t="s">
        <v>1950</v>
      </c>
      <c r="F113" s="331">
        <v>42824</v>
      </c>
      <c r="G113" s="332">
        <v>798079.1</v>
      </c>
      <c r="H113" s="535"/>
      <c r="I113" s="239"/>
      <c r="J113" s="239"/>
      <c r="K113" s="252"/>
      <c r="L113" s="252"/>
      <c r="M113" s="288"/>
    </row>
    <row r="114" spans="1:13" ht="16.5" thickBot="1">
      <c r="A114" s="284"/>
      <c r="B114" s="273"/>
      <c r="C114" s="273"/>
      <c r="D114" s="250"/>
      <c r="E114" s="330" t="s">
        <v>1951</v>
      </c>
      <c r="F114" s="331">
        <v>42824</v>
      </c>
      <c r="G114" s="332">
        <v>233374.86</v>
      </c>
      <c r="H114" s="535"/>
      <c r="I114" s="239"/>
      <c r="J114" s="289" t="s">
        <v>551</v>
      </c>
      <c r="K114" s="290">
        <f>J109+K109-F109</f>
        <v>0</v>
      </c>
      <c r="L114" s="252"/>
      <c r="M114" s="288"/>
    </row>
    <row r="115" spans="1:13" ht="15.75">
      <c r="A115" s="284"/>
      <c r="B115" s="273"/>
      <c r="C115" s="239"/>
      <c r="D115" s="252"/>
      <c r="E115" s="239"/>
      <c r="F115" s="239"/>
      <c r="G115" s="252"/>
      <c r="H115" s="535"/>
      <c r="I115" s="239"/>
      <c r="J115" s="239"/>
      <c r="K115" s="252"/>
      <c r="L115" s="252"/>
      <c r="M115" s="288"/>
    </row>
    <row r="116" spans="1:13" ht="15.75">
      <c r="A116" s="284"/>
      <c r="B116" s="273"/>
      <c r="C116" s="273"/>
      <c r="D116" s="250"/>
      <c r="E116" s="239"/>
      <c r="F116" s="239"/>
      <c r="G116" s="239"/>
      <c r="H116" s="535"/>
      <c r="I116" s="239"/>
      <c r="J116" s="239"/>
      <c r="K116" s="252"/>
      <c r="L116" s="252"/>
      <c r="M116" s="288"/>
    </row>
    <row r="117" spans="1:13" ht="15.75">
      <c r="A117" s="284"/>
      <c r="B117" s="273"/>
      <c r="C117" s="273"/>
      <c r="D117" s="250"/>
      <c r="E117" s="239"/>
      <c r="F117" s="239"/>
      <c r="G117" s="239"/>
      <c r="H117" s="535"/>
      <c r="I117" s="239"/>
      <c r="J117" s="239"/>
      <c r="K117" s="252"/>
      <c r="L117" s="252"/>
      <c r="M117" s="288"/>
    </row>
    <row r="118" spans="1:13" ht="15.75">
      <c r="A118" s="284"/>
      <c r="B118" s="273"/>
      <c r="C118" s="273"/>
      <c r="D118" s="291"/>
      <c r="E118" s="292"/>
      <c r="F118" s="292"/>
      <c r="G118" s="292"/>
      <c r="H118" s="536"/>
      <c r="I118" s="292"/>
      <c r="J118" s="292"/>
      <c r="K118" s="288"/>
      <c r="L118" s="288"/>
      <c r="M118" s="288"/>
    </row>
    <row r="119" spans="1:13" ht="15.75">
      <c r="A119" s="284"/>
      <c r="B119" s="273"/>
      <c r="C119" s="273"/>
      <c r="D119" s="291"/>
      <c r="E119" s="292"/>
      <c r="F119" s="292"/>
      <c r="G119" s="292"/>
      <c r="H119" s="536"/>
      <c r="I119" s="292"/>
      <c r="J119" s="292"/>
      <c r="K119" s="288"/>
      <c r="L119" s="288"/>
      <c r="M119" s="288"/>
    </row>
    <row r="120" spans="1:13" ht="15.75">
      <c r="A120" s="294"/>
      <c r="B120" s="239" t="s">
        <v>25</v>
      </c>
      <c r="C120" s="239"/>
      <c r="D120" s="239"/>
      <c r="E120" s="240"/>
      <c r="F120" s="240"/>
      <c r="G120" s="240"/>
      <c r="H120" s="533"/>
      <c r="I120" s="240"/>
      <c r="J120" s="240"/>
      <c r="K120" s="295"/>
      <c r="L120" s="252"/>
      <c r="M120" s="252"/>
    </row>
    <row r="121" spans="1:13" ht="15.75">
      <c r="A121" s="296"/>
      <c r="B121" s="239" t="s">
        <v>127</v>
      </c>
      <c r="C121" s="239"/>
      <c r="D121" s="239"/>
      <c r="E121" s="240"/>
      <c r="F121" s="240"/>
      <c r="G121" s="240"/>
      <c r="H121" s="533"/>
      <c r="I121" s="240"/>
      <c r="J121" s="240"/>
      <c r="K121" s="295"/>
      <c r="L121" s="252"/>
      <c r="M121" s="252"/>
    </row>
    <row r="122" spans="1:13" ht="15.75">
      <c r="A122" s="297"/>
      <c r="B122" s="239" t="s">
        <v>161</v>
      </c>
      <c r="C122" s="239"/>
      <c r="D122" s="239"/>
      <c r="E122" s="240"/>
      <c r="F122" s="240"/>
      <c r="G122" s="240"/>
      <c r="H122" s="533"/>
      <c r="I122" s="240"/>
      <c r="J122" s="240"/>
      <c r="K122" s="295"/>
      <c r="L122" s="252"/>
      <c r="M122" s="252"/>
    </row>
    <row r="123" spans="1:13" ht="15.75">
      <c r="A123" s="239"/>
      <c r="B123" s="239"/>
      <c r="C123" s="239"/>
      <c r="D123" s="239"/>
      <c r="E123" s="240"/>
      <c r="F123" s="240"/>
      <c r="G123" s="240"/>
      <c r="H123" s="533"/>
      <c r="I123" s="240"/>
      <c r="J123" s="240"/>
      <c r="K123" s="295"/>
      <c r="L123" s="252"/>
      <c r="M123" s="252"/>
    </row>
    <row r="124" spans="1:13" ht="15.75">
      <c r="A124" s="239"/>
      <c r="B124" s="239"/>
      <c r="C124" s="239"/>
      <c r="D124" s="239"/>
      <c r="E124" s="240"/>
      <c r="F124" s="240"/>
      <c r="G124" s="240"/>
      <c r="H124" s="533"/>
      <c r="I124" s="240"/>
      <c r="J124" s="240"/>
      <c r="K124" s="295"/>
      <c r="L124" s="252"/>
      <c r="M124" s="252"/>
    </row>
    <row r="125" spans="1:13">
      <c r="K125" s="45"/>
      <c r="L125" s="49"/>
      <c r="M125" s="49"/>
    </row>
    <row r="126" spans="1:13">
      <c r="K126" s="45"/>
      <c r="L126" s="49"/>
      <c r="M126" s="49"/>
    </row>
    <row r="127" spans="1:13">
      <c r="K127" s="45"/>
      <c r="L127" s="49"/>
      <c r="M127" s="49"/>
    </row>
    <row r="128" spans="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  <row r="216" spans="11:13">
      <c r="K216" s="45"/>
      <c r="L216" s="49"/>
      <c r="M216" s="49"/>
    </row>
    <row r="217" spans="11:13">
      <c r="K217" s="45"/>
      <c r="L217" s="49"/>
      <c r="M217" s="49"/>
    </row>
    <row r="218" spans="11:13">
      <c r="K218" s="45"/>
      <c r="L218" s="49"/>
      <c r="M218" s="49"/>
    </row>
  </sheetData>
  <autoFilter ref="A5:L112"/>
  <sortState ref="A6:D107">
    <sortCondition ref="D6:D107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132"/>
  <sheetViews>
    <sheetView zoomScale="115" workbookViewId="0">
      <pane ySplit="4" topLeftCell="A85" activePane="bottomLeft" state="frozenSplit"/>
      <selection pane="bottomLeft" activeCell="C52" sqref="C52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customWidth="1"/>
    <col min="5" max="5" width="13" style="10" hidden="1" customWidth="1"/>
    <col min="6" max="6" width="12.5703125" style="10" hidden="1" customWidth="1"/>
    <col min="7" max="7" width="12.85546875" style="10" hidden="1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1952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42819</v>
      </c>
      <c r="B5" s="343" t="s">
        <v>160</v>
      </c>
      <c r="C5" s="431" t="s">
        <v>1661</v>
      </c>
      <c r="D5" s="344">
        <v>-11699.76</v>
      </c>
      <c r="E5" s="333"/>
      <c r="F5" s="333"/>
      <c r="G5" s="399"/>
      <c r="H5" s="335" t="s">
        <v>133</v>
      </c>
      <c r="I5" s="399"/>
      <c r="J5" s="336"/>
      <c r="K5" s="337"/>
      <c r="L5" s="337"/>
      <c r="M5" s="338" t="s">
        <v>138</v>
      </c>
      <c r="N5" s="339" t="s">
        <v>1792</v>
      </c>
      <c r="O5" s="339" t="s">
        <v>134</v>
      </c>
      <c r="P5" s="339" t="s">
        <v>2052</v>
      </c>
      <c r="Q5" s="28"/>
      <c r="R5" s="29"/>
    </row>
    <row r="6" spans="1:18" s="24" customFormat="1" ht="12.75">
      <c r="A6" s="342">
        <v>42819</v>
      </c>
      <c r="B6" s="343" t="s">
        <v>160</v>
      </c>
      <c r="C6" s="431" t="s">
        <v>1635</v>
      </c>
      <c r="D6" s="344">
        <v>-6286.04</v>
      </c>
      <c r="E6" s="333"/>
      <c r="F6" s="333"/>
      <c r="G6" s="399"/>
      <c r="H6" s="335" t="s">
        <v>135</v>
      </c>
      <c r="I6" s="399"/>
      <c r="J6" s="336"/>
      <c r="K6" s="337"/>
      <c r="L6" s="337"/>
      <c r="M6" s="338" t="s">
        <v>138</v>
      </c>
      <c r="N6" s="339" t="s">
        <v>1751</v>
      </c>
      <c r="O6" s="339" t="s">
        <v>141</v>
      </c>
      <c r="P6" s="339" t="s">
        <v>2052</v>
      </c>
      <c r="Q6" s="28"/>
      <c r="R6" s="29"/>
    </row>
    <row r="7" spans="1:18" s="24" customFormat="1" ht="12.75">
      <c r="A7" s="342">
        <v>42819</v>
      </c>
      <c r="B7" s="343" t="s">
        <v>160</v>
      </c>
      <c r="C7" s="431" t="s">
        <v>1527</v>
      </c>
      <c r="D7" s="344">
        <v>-9000.44</v>
      </c>
      <c r="E7" s="333"/>
      <c r="F7" s="333"/>
      <c r="G7" s="399"/>
      <c r="H7" s="335" t="s">
        <v>137</v>
      </c>
      <c r="I7" s="399"/>
      <c r="J7" s="336"/>
      <c r="K7" s="337"/>
      <c r="L7" s="337"/>
      <c r="M7" s="338" t="s">
        <v>138</v>
      </c>
      <c r="N7" s="339" t="s">
        <v>1539</v>
      </c>
      <c r="O7" s="339" t="s">
        <v>136</v>
      </c>
      <c r="P7" s="339" t="s">
        <v>2052</v>
      </c>
      <c r="Q7" s="28"/>
      <c r="R7" s="29"/>
    </row>
    <row r="8" spans="1:18" s="24" customFormat="1" ht="12.75">
      <c r="A8" s="342">
        <v>42819</v>
      </c>
      <c r="B8" s="343" t="s">
        <v>160</v>
      </c>
      <c r="C8" s="431" t="s">
        <v>1621</v>
      </c>
      <c r="D8" s="344">
        <v>-20454.28</v>
      </c>
      <c r="E8" s="333"/>
      <c r="F8" s="333"/>
      <c r="G8" s="399"/>
      <c r="H8" s="335"/>
      <c r="I8" s="399"/>
      <c r="J8" s="336"/>
      <c r="K8" s="337"/>
      <c r="L8" s="337"/>
      <c r="M8" s="338" t="s">
        <v>138</v>
      </c>
      <c r="N8" s="339" t="s">
        <v>1798</v>
      </c>
      <c r="O8" s="339" t="s">
        <v>298</v>
      </c>
      <c r="P8" s="339" t="s">
        <v>2052</v>
      </c>
      <c r="Q8" s="28"/>
      <c r="R8" s="29"/>
    </row>
    <row r="9" spans="1:18" s="24" customFormat="1" ht="12.75">
      <c r="A9" s="342">
        <v>42819</v>
      </c>
      <c r="B9" s="343" t="s">
        <v>160</v>
      </c>
      <c r="C9" s="431" t="s">
        <v>1250</v>
      </c>
      <c r="D9" s="344">
        <v>-20454.28</v>
      </c>
      <c r="E9" s="333"/>
      <c r="F9" s="333"/>
      <c r="G9" s="399"/>
      <c r="H9" s="335" t="s">
        <v>139</v>
      </c>
      <c r="I9" s="399"/>
      <c r="J9" s="336"/>
      <c r="K9" s="337"/>
      <c r="L9" s="337"/>
      <c r="M9" s="338" t="s">
        <v>138</v>
      </c>
      <c r="N9" s="339" t="s">
        <v>1323</v>
      </c>
      <c r="O9" s="339" t="s">
        <v>298</v>
      </c>
      <c r="P9" s="339" t="s">
        <v>2052</v>
      </c>
      <c r="Q9" s="28"/>
      <c r="R9" s="29"/>
    </row>
    <row r="10" spans="1:18" s="24" customFormat="1" ht="12.75">
      <c r="A10" s="342">
        <v>42819</v>
      </c>
      <c r="B10" s="343" t="s">
        <v>160</v>
      </c>
      <c r="C10" s="431" t="s">
        <v>1223</v>
      </c>
      <c r="D10" s="344">
        <v>-9000.44</v>
      </c>
      <c r="E10" s="333"/>
      <c r="F10" s="333"/>
      <c r="G10" s="399"/>
      <c r="H10" s="335"/>
      <c r="I10" s="399"/>
      <c r="J10" s="336"/>
      <c r="K10" s="337"/>
      <c r="L10" s="337"/>
      <c r="M10" s="338" t="s">
        <v>138</v>
      </c>
      <c r="N10" s="339" t="s">
        <v>1300</v>
      </c>
      <c r="O10" s="339" t="s">
        <v>136</v>
      </c>
      <c r="P10" s="339" t="s">
        <v>2052</v>
      </c>
      <c r="Q10" s="28"/>
      <c r="R10" s="29"/>
    </row>
    <row r="11" spans="1:18" s="24" customFormat="1" ht="12.75">
      <c r="A11" s="342">
        <v>42819</v>
      </c>
      <c r="B11" s="343" t="s">
        <v>160</v>
      </c>
      <c r="C11" s="431" t="s">
        <v>1245</v>
      </c>
      <c r="D11" s="344">
        <v>-9000.44</v>
      </c>
      <c r="E11" s="333"/>
      <c r="F11" s="333"/>
      <c r="G11" s="399"/>
      <c r="H11" s="335" t="s">
        <v>140</v>
      </c>
      <c r="I11" s="399"/>
      <c r="J11" s="336"/>
      <c r="K11" s="337"/>
      <c r="L11" s="337"/>
      <c r="M11" s="338" t="s">
        <v>138</v>
      </c>
      <c r="N11" s="339" t="s">
        <v>1319</v>
      </c>
      <c r="O11" s="339" t="s">
        <v>136</v>
      </c>
      <c r="P11" s="339" t="s">
        <v>2052</v>
      </c>
      <c r="Q11" s="28"/>
      <c r="R11" s="29"/>
    </row>
    <row r="12" spans="1:18" s="24" customFormat="1" ht="12.75">
      <c r="A12" s="342">
        <v>42819</v>
      </c>
      <c r="B12" s="343" t="s">
        <v>160</v>
      </c>
      <c r="C12" s="431" t="s">
        <v>944</v>
      </c>
      <c r="D12" s="344">
        <v>-9000.44</v>
      </c>
      <c r="E12" s="333"/>
      <c r="F12" s="333"/>
      <c r="G12" s="399"/>
      <c r="H12" s="335" t="s">
        <v>142</v>
      </c>
      <c r="I12" s="399"/>
      <c r="J12" s="336"/>
      <c r="K12" s="337"/>
      <c r="L12" s="337"/>
      <c r="M12" s="338" t="s">
        <v>138</v>
      </c>
      <c r="N12" s="339" t="s">
        <v>1006</v>
      </c>
      <c r="O12" s="339" t="s">
        <v>136</v>
      </c>
      <c r="P12" s="339" t="s">
        <v>2052</v>
      </c>
      <c r="Q12" s="28"/>
      <c r="R12" s="29"/>
    </row>
    <row r="13" spans="1:18" s="24" customFormat="1" ht="12.75">
      <c r="A13" s="342">
        <v>42822</v>
      </c>
      <c r="B13" s="343" t="s">
        <v>160</v>
      </c>
      <c r="C13" s="343" t="s">
        <v>1232</v>
      </c>
      <c r="D13" s="399">
        <v>-9000.44</v>
      </c>
      <c r="E13" s="333"/>
      <c r="F13" s="333"/>
      <c r="G13" s="399"/>
      <c r="H13" s="335" t="s">
        <v>143</v>
      </c>
      <c r="I13" s="399"/>
      <c r="J13" s="336"/>
      <c r="K13" s="337"/>
      <c r="L13" s="337"/>
      <c r="M13" s="338" t="s">
        <v>138</v>
      </c>
      <c r="N13" s="339" t="s">
        <v>1308</v>
      </c>
      <c r="O13" s="339" t="s">
        <v>136</v>
      </c>
      <c r="P13" s="339" t="s">
        <v>2056</v>
      </c>
      <c r="Q13" s="28"/>
      <c r="R13" s="29"/>
    </row>
    <row r="14" spans="1:18" s="24" customFormat="1" ht="12.75">
      <c r="A14" s="342">
        <v>42822</v>
      </c>
      <c r="B14" s="343" t="s">
        <v>160</v>
      </c>
      <c r="C14" s="343" t="s">
        <v>89</v>
      </c>
      <c r="D14" s="399">
        <v>-8080.56</v>
      </c>
      <c r="E14" s="333"/>
      <c r="F14" s="333"/>
      <c r="G14" s="399"/>
      <c r="H14" s="335" t="s">
        <v>144</v>
      </c>
      <c r="I14" s="399"/>
      <c r="J14" s="336"/>
      <c r="K14" s="337"/>
      <c r="L14" s="337"/>
      <c r="M14" s="338" t="s">
        <v>138</v>
      </c>
      <c r="N14" s="339" t="s">
        <v>300</v>
      </c>
      <c r="O14" s="339" t="s">
        <v>141</v>
      </c>
      <c r="P14" s="339" t="s">
        <v>2056</v>
      </c>
      <c r="Q14" s="28"/>
      <c r="R14" s="29"/>
    </row>
    <row r="15" spans="1:18" s="24" customFormat="1" ht="12.75">
      <c r="A15" s="342">
        <v>42822</v>
      </c>
      <c r="B15" s="343" t="s">
        <v>160</v>
      </c>
      <c r="C15" s="343" t="s">
        <v>538</v>
      </c>
      <c r="D15" s="399">
        <v>-6299.96</v>
      </c>
      <c r="E15" s="333"/>
      <c r="F15" s="333"/>
      <c r="G15" s="399"/>
      <c r="H15" s="335"/>
      <c r="I15" s="399"/>
      <c r="J15" s="336"/>
      <c r="K15" s="337"/>
      <c r="L15" s="337"/>
      <c r="M15" s="338" t="s">
        <v>138</v>
      </c>
      <c r="N15" s="339" t="s">
        <v>575</v>
      </c>
      <c r="O15" s="339" t="s">
        <v>141</v>
      </c>
      <c r="P15" s="339" t="s">
        <v>2056</v>
      </c>
      <c r="Q15" s="28"/>
      <c r="R15" s="29"/>
    </row>
    <row r="16" spans="1:18" s="24" customFormat="1" ht="12.75">
      <c r="A16" s="342">
        <v>42823</v>
      </c>
      <c r="B16" s="343" t="s">
        <v>160</v>
      </c>
      <c r="C16" s="431" t="s">
        <v>1834</v>
      </c>
      <c r="D16" s="344">
        <v>-9000.44</v>
      </c>
      <c r="E16" s="333"/>
      <c r="F16" s="333"/>
      <c r="G16" s="399"/>
      <c r="H16" s="335" t="s">
        <v>145</v>
      </c>
      <c r="I16" s="399"/>
      <c r="J16" s="336"/>
      <c r="K16" s="337"/>
      <c r="L16" s="337"/>
      <c r="M16" s="338" t="s">
        <v>138</v>
      </c>
      <c r="N16" s="339" t="s">
        <v>1891</v>
      </c>
      <c r="O16" s="339" t="s">
        <v>136</v>
      </c>
      <c r="P16" s="339" t="s">
        <v>2058</v>
      </c>
      <c r="Q16" s="28"/>
      <c r="R16" s="29"/>
    </row>
    <row r="17" spans="1:18" s="24" customFormat="1" ht="12.75">
      <c r="A17" s="342">
        <v>42823</v>
      </c>
      <c r="B17" s="343" t="s">
        <v>160</v>
      </c>
      <c r="C17" s="431" t="s">
        <v>1275</v>
      </c>
      <c r="D17" s="344">
        <v>-8780.0400000000009</v>
      </c>
      <c r="E17" s="333"/>
      <c r="F17" s="333"/>
      <c r="G17" s="399"/>
      <c r="H17" s="335" t="s">
        <v>146</v>
      </c>
      <c r="I17" s="399"/>
      <c r="J17" s="336"/>
      <c r="K17" s="337"/>
      <c r="L17" s="337"/>
      <c r="M17" s="338" t="s">
        <v>138</v>
      </c>
      <c r="N17" s="339" t="s">
        <v>1341</v>
      </c>
      <c r="O17" s="339" t="s">
        <v>457</v>
      </c>
      <c r="P17" s="339" t="s">
        <v>2058</v>
      </c>
      <c r="Q17" s="28"/>
      <c r="R17" s="29"/>
    </row>
    <row r="18" spans="1:18" s="24" customFormat="1" ht="12.75">
      <c r="A18" s="342">
        <v>42824</v>
      </c>
      <c r="B18" s="343" t="s">
        <v>160</v>
      </c>
      <c r="C18" s="431" t="s">
        <v>1409</v>
      </c>
      <c r="D18" s="344">
        <v>-9000.44</v>
      </c>
      <c r="E18" s="333"/>
      <c r="F18" s="333"/>
      <c r="G18" s="399"/>
      <c r="H18" s="335" t="s">
        <v>147</v>
      </c>
      <c r="I18" s="399"/>
      <c r="J18" s="336"/>
      <c r="K18" s="337"/>
      <c r="L18" s="337"/>
      <c r="M18" s="338" t="s">
        <v>138</v>
      </c>
      <c r="N18" s="339" t="s">
        <v>1462</v>
      </c>
      <c r="O18" s="339" t="s">
        <v>136</v>
      </c>
      <c r="P18" s="339" t="s">
        <v>2062</v>
      </c>
      <c r="Q18" s="28"/>
      <c r="R18" s="29"/>
    </row>
    <row r="19" spans="1:18" s="24" customFormat="1" ht="12.75">
      <c r="A19" s="342">
        <v>42824</v>
      </c>
      <c r="B19" s="343" t="s">
        <v>160</v>
      </c>
      <c r="C19" s="431" t="s">
        <v>1222</v>
      </c>
      <c r="D19" s="344">
        <v>-14046.44</v>
      </c>
      <c r="E19" s="333"/>
      <c r="F19" s="333"/>
      <c r="G19" s="399"/>
      <c r="H19" s="335"/>
      <c r="I19" s="399"/>
      <c r="J19" s="336"/>
      <c r="K19" s="337"/>
      <c r="L19" s="337"/>
      <c r="M19" s="338" t="s">
        <v>138</v>
      </c>
      <c r="N19" s="339" t="s">
        <v>1353</v>
      </c>
      <c r="O19" s="339" t="s">
        <v>383</v>
      </c>
      <c r="P19" s="339" t="s">
        <v>2062</v>
      </c>
      <c r="Q19" s="28"/>
      <c r="R19" s="29"/>
    </row>
    <row r="20" spans="1:18" s="24" customFormat="1" ht="12.75">
      <c r="A20" s="342">
        <v>42824</v>
      </c>
      <c r="B20" s="343" t="s">
        <v>160</v>
      </c>
      <c r="C20" s="431" t="s">
        <v>936</v>
      </c>
      <c r="D20" s="344">
        <v>-9000.44</v>
      </c>
      <c r="E20" s="333"/>
      <c r="F20" s="333"/>
      <c r="G20" s="399"/>
      <c r="H20" s="335"/>
      <c r="I20" s="399"/>
      <c r="J20" s="336"/>
      <c r="K20" s="337"/>
      <c r="L20" s="337"/>
      <c r="M20" s="338" t="s">
        <v>138</v>
      </c>
      <c r="N20" s="339" t="s">
        <v>998</v>
      </c>
      <c r="O20" s="339" t="s">
        <v>136</v>
      </c>
      <c r="P20" s="339" t="s">
        <v>2062</v>
      </c>
      <c r="Q20" s="28"/>
      <c r="R20" s="29"/>
    </row>
    <row r="21" spans="1:18" s="24" customFormat="1" ht="12.75">
      <c r="A21" s="342">
        <v>42824</v>
      </c>
      <c r="B21" s="343" t="s">
        <v>160</v>
      </c>
      <c r="C21" s="431" t="s">
        <v>1958</v>
      </c>
      <c r="D21" s="344">
        <v>-21367.200000000001</v>
      </c>
      <c r="E21" s="333"/>
      <c r="F21" s="333"/>
      <c r="G21" s="399"/>
      <c r="H21" s="335" t="s">
        <v>224</v>
      </c>
      <c r="I21" s="399"/>
      <c r="J21" s="336"/>
      <c r="K21" s="337"/>
      <c r="L21" s="337"/>
      <c r="M21" s="338" t="s">
        <v>138</v>
      </c>
      <c r="N21" s="339" t="s">
        <v>2006</v>
      </c>
      <c r="O21" s="339" t="s">
        <v>383</v>
      </c>
      <c r="P21" s="339" t="s">
        <v>2062</v>
      </c>
      <c r="Q21" s="28"/>
      <c r="R21" s="29"/>
    </row>
    <row r="22" spans="1:18" s="24" customFormat="1" ht="12.75">
      <c r="A22" s="342">
        <v>42825</v>
      </c>
      <c r="B22" s="343" t="s">
        <v>160</v>
      </c>
      <c r="C22" s="431" t="s">
        <v>792</v>
      </c>
      <c r="D22" s="344">
        <v>-6299.96</v>
      </c>
      <c r="E22" s="333"/>
      <c r="F22" s="333"/>
      <c r="G22" s="399"/>
      <c r="H22" s="335"/>
      <c r="I22" s="399"/>
      <c r="J22" s="336"/>
      <c r="K22" s="337"/>
      <c r="L22" s="337"/>
      <c r="M22" s="338" t="s">
        <v>138</v>
      </c>
      <c r="N22" s="339" t="s">
        <v>851</v>
      </c>
      <c r="O22" s="339" t="s">
        <v>141</v>
      </c>
      <c r="P22" s="339" t="s">
        <v>2072</v>
      </c>
      <c r="Q22" s="28"/>
      <c r="R22" s="29"/>
    </row>
    <row r="23" spans="1:18" s="24" customFormat="1" ht="12.75">
      <c r="A23" s="444">
        <v>42819</v>
      </c>
      <c r="B23" s="445" t="s">
        <v>156</v>
      </c>
      <c r="C23" s="445" t="s">
        <v>1959</v>
      </c>
      <c r="D23" s="446">
        <v>1241.2</v>
      </c>
      <c r="E23" s="333"/>
      <c r="F23" s="333"/>
      <c r="G23" s="399"/>
      <c r="H23" s="335"/>
      <c r="I23" s="399"/>
      <c r="J23" s="336"/>
      <c r="K23" s="337"/>
      <c r="L23" s="337"/>
      <c r="M23" s="338" t="s">
        <v>138</v>
      </c>
      <c r="N23" s="339" t="s">
        <v>2007</v>
      </c>
      <c r="O23" s="339" t="s">
        <v>136</v>
      </c>
      <c r="P23" s="339" t="s">
        <v>2051</v>
      </c>
      <c r="Q23" s="28"/>
      <c r="R23" s="29"/>
    </row>
    <row r="24" spans="1:18" s="24" customFormat="1" ht="12.75">
      <c r="A24" s="444">
        <v>42819</v>
      </c>
      <c r="B24" s="445" t="s">
        <v>156</v>
      </c>
      <c r="C24" s="445" t="s">
        <v>1960</v>
      </c>
      <c r="D24" s="446">
        <v>1241.2</v>
      </c>
      <c r="E24" s="333"/>
      <c r="F24" s="333"/>
      <c r="G24" s="399"/>
      <c r="H24" s="335"/>
      <c r="I24" s="399"/>
      <c r="J24" s="336"/>
      <c r="K24" s="337"/>
      <c r="L24" s="337"/>
      <c r="M24" s="338" t="s">
        <v>138</v>
      </c>
      <c r="N24" s="339" t="s">
        <v>2008</v>
      </c>
      <c r="O24" s="339" t="s">
        <v>141</v>
      </c>
      <c r="P24" s="339" t="s">
        <v>2051</v>
      </c>
      <c r="Q24" s="28"/>
      <c r="R24" s="29"/>
    </row>
    <row r="25" spans="1:18" s="24" customFormat="1" ht="12.75">
      <c r="A25" s="444">
        <v>42819</v>
      </c>
      <c r="B25" s="445" t="s">
        <v>156</v>
      </c>
      <c r="C25" s="445" t="s">
        <v>1961</v>
      </c>
      <c r="D25" s="446">
        <v>1241.2</v>
      </c>
      <c r="E25" s="333"/>
      <c r="F25" s="333"/>
      <c r="G25" s="399"/>
      <c r="H25" s="335"/>
      <c r="I25" s="399"/>
      <c r="J25" s="336"/>
      <c r="K25" s="337"/>
      <c r="L25" s="337"/>
      <c r="M25" s="338" t="s">
        <v>138</v>
      </c>
      <c r="N25" s="339" t="s">
        <v>2009</v>
      </c>
      <c r="O25" s="339" t="s">
        <v>136</v>
      </c>
      <c r="P25" s="339" t="s">
        <v>2051</v>
      </c>
      <c r="Q25" s="28"/>
      <c r="R25" s="29"/>
    </row>
    <row r="26" spans="1:18" s="24" customFormat="1" ht="12.75">
      <c r="A26" s="444">
        <v>42819</v>
      </c>
      <c r="B26" s="445" t="s">
        <v>156</v>
      </c>
      <c r="C26" s="445" t="s">
        <v>1962</v>
      </c>
      <c r="D26" s="446">
        <v>1241.2</v>
      </c>
      <c r="E26" s="333"/>
      <c r="F26" s="333"/>
      <c r="G26" s="399"/>
      <c r="H26" s="335"/>
      <c r="I26" s="399"/>
      <c r="J26" s="336"/>
      <c r="K26" s="337"/>
      <c r="L26" s="337"/>
      <c r="M26" s="338" t="s">
        <v>138</v>
      </c>
      <c r="N26" s="339" t="s">
        <v>2010</v>
      </c>
      <c r="O26" s="339" t="s">
        <v>136</v>
      </c>
      <c r="P26" s="339" t="s">
        <v>2051</v>
      </c>
      <c r="Q26" s="28"/>
      <c r="R26" s="29"/>
    </row>
    <row r="27" spans="1:18" s="24" customFormat="1" ht="12.75">
      <c r="A27" s="444">
        <v>42822</v>
      </c>
      <c r="B27" s="445" t="s">
        <v>156</v>
      </c>
      <c r="C27" s="445" t="s">
        <v>1968</v>
      </c>
      <c r="D27" s="446">
        <v>1241.2</v>
      </c>
      <c r="E27" s="333"/>
      <c r="F27" s="333"/>
      <c r="G27" s="399"/>
      <c r="H27" s="335"/>
      <c r="I27" s="399"/>
      <c r="J27" s="336"/>
      <c r="K27" s="337"/>
      <c r="L27" s="337"/>
      <c r="M27" s="338" t="s">
        <v>138</v>
      </c>
      <c r="N27" s="339" t="s">
        <v>2011</v>
      </c>
      <c r="O27" s="339" t="s">
        <v>136</v>
      </c>
      <c r="P27" s="339" t="s">
        <v>2053</v>
      </c>
      <c r="Q27" s="28"/>
      <c r="R27" s="29"/>
    </row>
    <row r="28" spans="1:18" s="24" customFormat="1" ht="12.75">
      <c r="A28" s="444">
        <v>42822</v>
      </c>
      <c r="B28" s="445" t="s">
        <v>156</v>
      </c>
      <c r="C28" s="445" t="s">
        <v>1970</v>
      </c>
      <c r="D28" s="446">
        <v>1241.2</v>
      </c>
      <c r="E28" s="333"/>
      <c r="F28" s="333"/>
      <c r="G28" s="399"/>
      <c r="H28" s="335"/>
      <c r="I28" s="399"/>
      <c r="J28" s="336"/>
      <c r="K28" s="337"/>
      <c r="L28" s="337"/>
      <c r="M28" s="338" t="s">
        <v>138</v>
      </c>
      <c r="N28" s="339" t="s">
        <v>2012</v>
      </c>
      <c r="O28" s="339" t="s">
        <v>136</v>
      </c>
      <c r="P28" s="339" t="s">
        <v>2053</v>
      </c>
      <c r="Q28" s="28"/>
      <c r="R28" s="29"/>
    </row>
    <row r="29" spans="1:18" s="24" customFormat="1" ht="12.75">
      <c r="A29" s="444">
        <v>42822</v>
      </c>
      <c r="B29" s="445" t="s">
        <v>156</v>
      </c>
      <c r="C29" s="445" t="s">
        <v>1974</v>
      </c>
      <c r="D29" s="446">
        <v>1241.2</v>
      </c>
      <c r="E29" s="333"/>
      <c r="F29" s="333"/>
      <c r="G29" s="399"/>
      <c r="H29" s="335"/>
      <c r="I29" s="399"/>
      <c r="J29" s="336"/>
      <c r="K29" s="337"/>
      <c r="L29" s="337"/>
      <c r="M29" s="338" t="s">
        <v>138</v>
      </c>
      <c r="N29" s="339" t="s">
        <v>2013</v>
      </c>
      <c r="O29" s="339" t="s">
        <v>136</v>
      </c>
      <c r="P29" s="339" t="s">
        <v>2053</v>
      </c>
      <c r="Q29" s="28"/>
      <c r="R29" s="29"/>
    </row>
    <row r="30" spans="1:18" s="24" customFormat="1" ht="12.75">
      <c r="A30" s="444">
        <v>42823</v>
      </c>
      <c r="B30" s="445" t="s">
        <v>156</v>
      </c>
      <c r="C30" s="445" t="s">
        <v>1978</v>
      </c>
      <c r="D30" s="446">
        <v>1241.2</v>
      </c>
      <c r="E30" s="333"/>
      <c r="F30" s="333"/>
      <c r="G30" s="399"/>
      <c r="H30" s="335"/>
      <c r="I30" s="399"/>
      <c r="J30" s="336"/>
      <c r="K30" s="337"/>
      <c r="L30" s="337"/>
      <c r="M30" s="338" t="s">
        <v>138</v>
      </c>
      <c r="N30" s="339" t="s">
        <v>2014</v>
      </c>
      <c r="O30" s="339" t="s">
        <v>390</v>
      </c>
      <c r="P30" s="339" t="s">
        <v>2057</v>
      </c>
      <c r="Q30" s="28"/>
      <c r="R30" s="29"/>
    </row>
    <row r="31" spans="1:18" s="24" customFormat="1" ht="12.75">
      <c r="A31" s="444">
        <v>42823</v>
      </c>
      <c r="B31" s="445" t="s">
        <v>156</v>
      </c>
      <c r="C31" s="445" t="s">
        <v>1979</v>
      </c>
      <c r="D31" s="446">
        <v>1241.2</v>
      </c>
      <c r="E31" s="333"/>
      <c r="F31" s="333"/>
      <c r="G31" s="399"/>
      <c r="H31" s="335"/>
      <c r="I31" s="399"/>
      <c r="J31" s="336"/>
      <c r="K31" s="337"/>
      <c r="L31" s="337"/>
      <c r="M31" s="338" t="s">
        <v>138</v>
      </c>
      <c r="N31" s="339" t="s">
        <v>2015</v>
      </c>
      <c r="O31" s="339" t="s">
        <v>134</v>
      </c>
      <c r="P31" s="339" t="s">
        <v>2057</v>
      </c>
      <c r="Q31" s="28"/>
      <c r="R31" s="29"/>
    </row>
    <row r="32" spans="1:18" s="24" customFormat="1" ht="12.75">
      <c r="A32" s="444">
        <v>42823</v>
      </c>
      <c r="B32" s="445" t="s">
        <v>156</v>
      </c>
      <c r="C32" s="445" t="s">
        <v>1980</v>
      </c>
      <c r="D32" s="446">
        <v>1241.2</v>
      </c>
      <c r="E32" s="333"/>
      <c r="F32" s="333"/>
      <c r="G32" s="399"/>
      <c r="H32" s="335"/>
      <c r="I32" s="399"/>
      <c r="J32" s="336"/>
      <c r="K32" s="337"/>
      <c r="L32" s="337"/>
      <c r="M32" s="338" t="s">
        <v>138</v>
      </c>
      <c r="N32" s="339" t="s">
        <v>2016</v>
      </c>
      <c r="O32" s="339" t="s">
        <v>134</v>
      </c>
      <c r="P32" s="339" t="s">
        <v>2057</v>
      </c>
      <c r="Q32" s="28"/>
      <c r="R32" s="29"/>
    </row>
    <row r="33" spans="1:18" s="24" customFormat="1" ht="12.75">
      <c r="A33" s="444">
        <v>42823</v>
      </c>
      <c r="B33" s="445" t="s">
        <v>156</v>
      </c>
      <c r="C33" s="445" t="s">
        <v>1981</v>
      </c>
      <c r="D33" s="446">
        <v>1241.2</v>
      </c>
      <c r="E33" s="333"/>
      <c r="F33" s="333"/>
      <c r="G33" s="399"/>
      <c r="H33" s="335"/>
      <c r="I33" s="399"/>
      <c r="J33" s="336"/>
      <c r="K33" s="337"/>
      <c r="L33" s="337"/>
      <c r="M33" s="338" t="s">
        <v>138</v>
      </c>
      <c r="N33" s="339" t="s">
        <v>2017</v>
      </c>
      <c r="O33" s="339" t="s">
        <v>1296</v>
      </c>
      <c r="P33" s="339" t="s">
        <v>2057</v>
      </c>
      <c r="Q33" s="28"/>
      <c r="R33" s="29"/>
    </row>
    <row r="34" spans="1:18" s="24" customFormat="1" ht="12.75">
      <c r="A34" s="444">
        <v>42823</v>
      </c>
      <c r="B34" s="445" t="s">
        <v>156</v>
      </c>
      <c r="C34" s="445" t="s">
        <v>1982</v>
      </c>
      <c r="D34" s="446">
        <v>1241.2</v>
      </c>
      <c r="E34" s="333"/>
      <c r="F34" s="333"/>
      <c r="G34" s="399"/>
      <c r="H34" s="335"/>
      <c r="I34" s="399"/>
      <c r="J34" s="336"/>
      <c r="K34" s="337"/>
      <c r="L34" s="337"/>
      <c r="M34" s="338" t="s">
        <v>138</v>
      </c>
      <c r="N34" s="339" t="s">
        <v>2018</v>
      </c>
      <c r="O34" s="339" t="s">
        <v>718</v>
      </c>
      <c r="P34" s="339" t="s">
        <v>2057</v>
      </c>
      <c r="Q34" s="28"/>
      <c r="R34" s="29"/>
    </row>
    <row r="35" spans="1:18" s="24" customFormat="1" ht="12.75">
      <c r="A35" s="444">
        <v>42823</v>
      </c>
      <c r="B35" s="445" t="s">
        <v>156</v>
      </c>
      <c r="C35" s="445" t="s">
        <v>1983</v>
      </c>
      <c r="D35" s="446">
        <v>1241.2</v>
      </c>
      <c r="E35" s="333"/>
      <c r="F35" s="333"/>
      <c r="G35" s="399"/>
      <c r="H35" s="335"/>
      <c r="I35" s="399"/>
      <c r="J35" s="336"/>
      <c r="K35" s="337"/>
      <c r="L35" s="337"/>
      <c r="M35" s="338" t="s">
        <v>138</v>
      </c>
      <c r="N35" s="339" t="s">
        <v>2019</v>
      </c>
      <c r="O35" s="339" t="s">
        <v>718</v>
      </c>
      <c r="P35" s="339" t="s">
        <v>2057</v>
      </c>
      <c r="Q35" s="28"/>
      <c r="R35" s="29"/>
    </row>
    <row r="36" spans="1:18" s="24" customFormat="1" ht="12.75">
      <c r="A36" s="444">
        <v>42823</v>
      </c>
      <c r="B36" s="445" t="s">
        <v>156</v>
      </c>
      <c r="C36" s="445" t="s">
        <v>1984</v>
      </c>
      <c r="D36" s="446">
        <v>1241.2</v>
      </c>
      <c r="E36" s="333"/>
      <c r="F36" s="333"/>
      <c r="G36" s="399"/>
      <c r="H36" s="335"/>
      <c r="I36" s="399"/>
      <c r="J36" s="336"/>
      <c r="K36" s="337"/>
      <c r="L36" s="337"/>
      <c r="M36" s="338" t="s">
        <v>138</v>
      </c>
      <c r="N36" s="339" t="s">
        <v>2020</v>
      </c>
      <c r="O36" s="339" t="s">
        <v>136</v>
      </c>
      <c r="P36" s="339" t="s">
        <v>2057</v>
      </c>
      <c r="Q36" s="28"/>
      <c r="R36" s="29"/>
    </row>
    <row r="37" spans="1:18" s="24" customFormat="1" ht="12.75">
      <c r="A37" s="444">
        <v>42823</v>
      </c>
      <c r="B37" s="445" t="s">
        <v>156</v>
      </c>
      <c r="C37" s="445" t="s">
        <v>1985</v>
      </c>
      <c r="D37" s="446">
        <v>1241.2</v>
      </c>
      <c r="E37" s="333"/>
      <c r="F37" s="333"/>
      <c r="G37" s="399"/>
      <c r="H37" s="335"/>
      <c r="I37" s="399"/>
      <c r="J37" s="336"/>
      <c r="K37" s="337"/>
      <c r="L37" s="337"/>
      <c r="M37" s="338" t="s">
        <v>138</v>
      </c>
      <c r="N37" s="339" t="s">
        <v>2021</v>
      </c>
      <c r="O37" s="339" t="s">
        <v>136</v>
      </c>
      <c r="P37" s="339" t="s">
        <v>2057</v>
      </c>
      <c r="Q37" s="28"/>
      <c r="R37" s="29"/>
    </row>
    <row r="38" spans="1:18" s="24" customFormat="1" ht="12.75">
      <c r="A38" s="444">
        <v>42823</v>
      </c>
      <c r="B38" s="445" t="s">
        <v>156</v>
      </c>
      <c r="C38" s="445" t="s">
        <v>1986</v>
      </c>
      <c r="D38" s="446">
        <v>1241.2</v>
      </c>
      <c r="E38" s="333"/>
      <c r="F38" s="333"/>
      <c r="G38" s="399"/>
      <c r="H38" s="335"/>
      <c r="I38" s="399"/>
      <c r="J38" s="336"/>
      <c r="K38" s="337"/>
      <c r="L38" s="337"/>
      <c r="M38" s="338" t="s">
        <v>138</v>
      </c>
      <c r="N38" s="339" t="s">
        <v>2022</v>
      </c>
      <c r="O38" s="339" t="s">
        <v>136</v>
      </c>
      <c r="P38" s="339" t="s">
        <v>2057</v>
      </c>
      <c r="Q38" s="28"/>
      <c r="R38" s="29"/>
    </row>
    <row r="39" spans="1:18" s="24" customFormat="1" ht="12.75">
      <c r="A39" s="444">
        <v>42823</v>
      </c>
      <c r="B39" s="445" t="s">
        <v>156</v>
      </c>
      <c r="C39" s="445" t="s">
        <v>1987</v>
      </c>
      <c r="D39" s="446">
        <v>1241.2</v>
      </c>
      <c r="E39" s="333"/>
      <c r="F39" s="333"/>
      <c r="G39" s="399"/>
      <c r="H39" s="335"/>
      <c r="I39" s="399"/>
      <c r="J39" s="336"/>
      <c r="K39" s="337"/>
      <c r="L39" s="337"/>
      <c r="M39" s="338" t="s">
        <v>138</v>
      </c>
      <c r="N39" s="339" t="s">
        <v>2023</v>
      </c>
      <c r="O39" s="339" t="s">
        <v>718</v>
      </c>
      <c r="P39" s="339" t="s">
        <v>2057</v>
      </c>
      <c r="Q39" s="28"/>
      <c r="R39" s="29"/>
    </row>
    <row r="40" spans="1:18" s="24" customFormat="1" ht="12.75">
      <c r="A40" s="444">
        <v>42823</v>
      </c>
      <c r="B40" s="445" t="s">
        <v>156</v>
      </c>
      <c r="C40" s="445" t="s">
        <v>1988</v>
      </c>
      <c r="D40" s="446">
        <v>1241.2</v>
      </c>
      <c r="E40" s="333"/>
      <c r="F40" s="333"/>
      <c r="G40" s="399"/>
      <c r="H40" s="335"/>
      <c r="I40" s="399"/>
      <c r="J40" s="336"/>
      <c r="K40" s="337"/>
      <c r="L40" s="337"/>
      <c r="M40" s="338" t="s">
        <v>138</v>
      </c>
      <c r="N40" s="339" t="s">
        <v>2024</v>
      </c>
      <c r="O40" s="339" t="s">
        <v>136</v>
      </c>
      <c r="P40" s="339" t="s">
        <v>2057</v>
      </c>
      <c r="Q40" s="28"/>
      <c r="R40" s="29"/>
    </row>
    <row r="41" spans="1:18" s="24" customFormat="1" ht="12.75">
      <c r="A41" s="444">
        <v>42823</v>
      </c>
      <c r="B41" s="445" t="s">
        <v>156</v>
      </c>
      <c r="C41" s="445" t="s">
        <v>1989</v>
      </c>
      <c r="D41" s="446">
        <v>1241.2</v>
      </c>
      <c r="E41" s="333"/>
      <c r="F41" s="333"/>
      <c r="G41" s="399"/>
      <c r="H41" s="335"/>
      <c r="I41" s="399"/>
      <c r="J41" s="336"/>
      <c r="K41" s="337"/>
      <c r="L41" s="337"/>
      <c r="M41" s="338" t="s">
        <v>138</v>
      </c>
      <c r="N41" s="339" t="s">
        <v>2025</v>
      </c>
      <c r="O41" s="339" t="s">
        <v>136</v>
      </c>
      <c r="P41" s="339" t="s">
        <v>2057</v>
      </c>
      <c r="Q41" s="28"/>
      <c r="R41" s="29"/>
    </row>
    <row r="42" spans="1:18" s="24" customFormat="1" ht="12.75">
      <c r="A42" s="444">
        <v>42823</v>
      </c>
      <c r="B42" s="445" t="s">
        <v>156</v>
      </c>
      <c r="C42" s="445" t="s">
        <v>1990</v>
      </c>
      <c r="D42" s="446">
        <v>1241.2</v>
      </c>
      <c r="E42" s="333"/>
      <c r="F42" s="333"/>
      <c r="G42" s="399"/>
      <c r="H42" s="335"/>
      <c r="I42" s="399"/>
      <c r="J42" s="336"/>
      <c r="K42" s="337"/>
      <c r="L42" s="337"/>
      <c r="M42" s="338" t="s">
        <v>138</v>
      </c>
      <c r="N42" s="339" t="s">
        <v>2026</v>
      </c>
      <c r="O42" s="339" t="s">
        <v>136</v>
      </c>
      <c r="P42" s="339" t="s">
        <v>2057</v>
      </c>
      <c r="Q42" s="28"/>
      <c r="R42" s="29"/>
    </row>
    <row r="43" spans="1:18" s="24" customFormat="1" ht="12.75">
      <c r="A43" s="444">
        <v>42823</v>
      </c>
      <c r="B43" s="445" t="s">
        <v>156</v>
      </c>
      <c r="C43" s="445" t="s">
        <v>1991</v>
      </c>
      <c r="D43" s="446">
        <v>1241.2</v>
      </c>
      <c r="E43" s="333"/>
      <c r="F43" s="333"/>
      <c r="G43" s="399"/>
      <c r="H43" s="335"/>
      <c r="I43" s="399"/>
      <c r="J43" s="336"/>
      <c r="K43" s="337"/>
      <c r="L43" s="337"/>
      <c r="M43" s="338" t="s">
        <v>138</v>
      </c>
      <c r="N43" s="339" t="s">
        <v>2027</v>
      </c>
      <c r="O43" s="339" t="s">
        <v>134</v>
      </c>
      <c r="P43" s="339" t="s">
        <v>2057</v>
      </c>
      <c r="Q43" s="28"/>
      <c r="R43" s="29"/>
    </row>
    <row r="44" spans="1:18" s="24" customFormat="1" ht="12.75">
      <c r="A44" s="444">
        <v>42823</v>
      </c>
      <c r="B44" s="445" t="s">
        <v>156</v>
      </c>
      <c r="C44" s="445" t="s">
        <v>1992</v>
      </c>
      <c r="D44" s="446">
        <v>1241.2</v>
      </c>
      <c r="E44" s="333"/>
      <c r="F44" s="333"/>
      <c r="G44" s="399"/>
      <c r="H44" s="335"/>
      <c r="I44" s="399"/>
      <c r="J44" s="446"/>
      <c r="K44" s="337"/>
      <c r="L44" s="337"/>
      <c r="M44" s="338" t="s">
        <v>138</v>
      </c>
      <c r="N44" s="339" t="s">
        <v>2028</v>
      </c>
      <c r="O44" s="339" t="s">
        <v>718</v>
      </c>
      <c r="P44" s="339" t="s">
        <v>2057</v>
      </c>
      <c r="Q44" s="28"/>
      <c r="R44" s="29"/>
    </row>
    <row r="45" spans="1:18" s="24" customFormat="1" ht="12.75">
      <c r="A45" s="444">
        <v>42823</v>
      </c>
      <c r="B45" s="445" t="s">
        <v>156</v>
      </c>
      <c r="C45" s="445" t="s">
        <v>1993</v>
      </c>
      <c r="D45" s="446">
        <v>1241.2</v>
      </c>
      <c r="E45" s="333"/>
      <c r="F45" s="333"/>
      <c r="G45" s="399"/>
      <c r="H45" s="335"/>
      <c r="I45" s="399"/>
      <c r="J45" s="446"/>
      <c r="K45" s="337"/>
      <c r="L45" s="337"/>
      <c r="M45" s="338" t="s">
        <v>138</v>
      </c>
      <c r="N45" s="339" t="s">
        <v>2029</v>
      </c>
      <c r="O45" s="339" t="s">
        <v>136</v>
      </c>
      <c r="P45" s="339" t="s">
        <v>2057</v>
      </c>
      <c r="Q45" s="28"/>
      <c r="R45" s="29"/>
    </row>
    <row r="46" spans="1:18" s="24" customFormat="1" ht="12.75">
      <c r="A46" s="444">
        <v>42824</v>
      </c>
      <c r="B46" s="445" t="s">
        <v>156</v>
      </c>
      <c r="C46" s="445" t="s">
        <v>1995</v>
      </c>
      <c r="D46" s="446">
        <v>1241.2</v>
      </c>
      <c r="E46" s="333"/>
      <c r="F46" s="333"/>
      <c r="G46" s="399"/>
      <c r="H46" s="335"/>
      <c r="I46" s="399"/>
      <c r="J46" s="446"/>
      <c r="K46" s="337"/>
      <c r="L46" s="337"/>
      <c r="M46" s="338" t="s">
        <v>138</v>
      </c>
      <c r="N46" s="339" t="s">
        <v>2030</v>
      </c>
      <c r="O46" s="339" t="s">
        <v>1296</v>
      </c>
      <c r="P46" s="339" t="s">
        <v>2060</v>
      </c>
      <c r="Q46" s="28"/>
      <c r="R46" s="29"/>
    </row>
    <row r="47" spans="1:18" s="24" customFormat="1" ht="12.75">
      <c r="A47" s="444">
        <v>42824</v>
      </c>
      <c r="B47" s="445" t="s">
        <v>156</v>
      </c>
      <c r="C47" s="445" t="s">
        <v>1997</v>
      </c>
      <c r="D47" s="446">
        <v>1241.2</v>
      </c>
      <c r="E47" s="333"/>
      <c r="F47" s="333"/>
      <c r="G47" s="399"/>
      <c r="H47" s="335"/>
      <c r="I47" s="399"/>
      <c r="J47" s="446"/>
      <c r="K47" s="337"/>
      <c r="L47" s="337"/>
      <c r="M47" s="338" t="s">
        <v>138</v>
      </c>
      <c r="N47" s="339" t="s">
        <v>2031</v>
      </c>
      <c r="O47" s="339" t="s">
        <v>136</v>
      </c>
      <c r="P47" s="339" t="s">
        <v>2060</v>
      </c>
      <c r="Q47" s="28"/>
      <c r="R47" s="29"/>
    </row>
    <row r="48" spans="1:18" s="24" customFormat="1" ht="12.75">
      <c r="A48" s="444">
        <v>42824</v>
      </c>
      <c r="B48" s="445" t="s">
        <v>156</v>
      </c>
      <c r="C48" s="445" t="s">
        <v>1998</v>
      </c>
      <c r="D48" s="446">
        <v>1241.2</v>
      </c>
      <c r="E48" s="333"/>
      <c r="F48" s="333"/>
      <c r="G48" s="399"/>
      <c r="H48" s="335"/>
      <c r="I48" s="399"/>
      <c r="J48" s="446"/>
      <c r="K48" s="337"/>
      <c r="L48" s="337"/>
      <c r="M48" s="338" t="s">
        <v>138</v>
      </c>
      <c r="N48" s="339" t="s">
        <v>2032</v>
      </c>
      <c r="O48" s="339" t="s">
        <v>136</v>
      </c>
      <c r="P48" s="339" t="s">
        <v>2060</v>
      </c>
      <c r="Q48" s="28"/>
      <c r="R48" s="29"/>
    </row>
    <row r="49" spans="1:18" s="24" customFormat="1" ht="12.75">
      <c r="A49" s="444">
        <v>42824</v>
      </c>
      <c r="B49" s="445" t="s">
        <v>156</v>
      </c>
      <c r="C49" s="445" t="s">
        <v>1999</v>
      </c>
      <c r="D49" s="446">
        <v>1241.2</v>
      </c>
      <c r="E49" s="333"/>
      <c r="F49" s="333"/>
      <c r="G49" s="446"/>
      <c r="H49" s="335"/>
      <c r="I49" s="399"/>
      <c r="J49" s="446"/>
      <c r="K49" s="337"/>
      <c r="L49" s="337"/>
      <c r="M49" s="338" t="s">
        <v>138</v>
      </c>
      <c r="N49" s="339" t="s">
        <v>2033</v>
      </c>
      <c r="O49" s="339" t="s">
        <v>136</v>
      </c>
      <c r="P49" s="339" t="s">
        <v>2060</v>
      </c>
      <c r="Q49" s="28"/>
      <c r="R49" s="29"/>
    </row>
    <row r="50" spans="1:18" s="24" customFormat="1" ht="12.75">
      <c r="A50" s="444">
        <v>42824</v>
      </c>
      <c r="B50" s="445" t="s">
        <v>156</v>
      </c>
      <c r="C50" s="445" t="s">
        <v>2000</v>
      </c>
      <c r="D50" s="446">
        <v>1241.2</v>
      </c>
      <c r="E50" s="333"/>
      <c r="F50" s="333"/>
      <c r="G50" s="446"/>
      <c r="H50" s="335"/>
      <c r="I50" s="399"/>
      <c r="J50" s="446"/>
      <c r="K50" s="337"/>
      <c r="L50" s="337"/>
      <c r="M50" s="338" t="s">
        <v>138</v>
      </c>
      <c r="N50" s="339" t="s">
        <v>2034</v>
      </c>
      <c r="O50" s="339" t="s">
        <v>1296</v>
      </c>
      <c r="P50" s="339" t="s">
        <v>2060</v>
      </c>
      <c r="Q50" s="28"/>
      <c r="R50" s="29"/>
    </row>
    <row r="51" spans="1:18" s="24" customFormat="1" ht="12.75">
      <c r="A51" s="444">
        <v>42825</v>
      </c>
      <c r="B51" s="445" t="s">
        <v>156</v>
      </c>
      <c r="C51" s="445" t="s">
        <v>2002</v>
      </c>
      <c r="D51" s="446">
        <v>1241.2</v>
      </c>
      <c r="E51" s="333"/>
      <c r="F51" s="333"/>
      <c r="G51" s="446"/>
      <c r="H51" s="335"/>
      <c r="I51" s="399"/>
      <c r="J51" s="446"/>
      <c r="K51" s="337"/>
      <c r="L51" s="337"/>
      <c r="M51" s="338" t="s">
        <v>138</v>
      </c>
      <c r="N51" s="339" t="s">
        <v>2035</v>
      </c>
      <c r="O51" s="339" t="s">
        <v>136</v>
      </c>
      <c r="P51" s="339" t="s">
        <v>2071</v>
      </c>
      <c r="Q51" s="28"/>
      <c r="R51" s="29"/>
    </row>
    <row r="52" spans="1:18" s="24" customFormat="1" ht="12.75">
      <c r="A52" s="444">
        <v>42825</v>
      </c>
      <c r="B52" s="445" t="s">
        <v>156</v>
      </c>
      <c r="C52" s="478" t="s">
        <v>2003</v>
      </c>
      <c r="D52" s="446">
        <v>1241.2</v>
      </c>
      <c r="E52" s="333"/>
      <c r="F52" s="333"/>
      <c r="G52" s="446"/>
      <c r="H52" s="335"/>
      <c r="I52" s="399"/>
      <c r="J52" s="446"/>
      <c r="K52" s="337"/>
      <c r="L52" s="337"/>
      <c r="M52" s="338" t="s">
        <v>138</v>
      </c>
      <c r="N52" s="339" t="s">
        <v>2036</v>
      </c>
      <c r="O52" s="339" t="s">
        <v>565</v>
      </c>
      <c r="P52" s="339" t="s">
        <v>2071</v>
      </c>
      <c r="Q52" s="28"/>
      <c r="R52" s="29"/>
    </row>
    <row r="53" spans="1:18" s="24" customFormat="1" ht="12.75">
      <c r="A53" s="444">
        <v>42825</v>
      </c>
      <c r="B53" s="445" t="s">
        <v>156</v>
      </c>
      <c r="C53" s="445" t="s">
        <v>2005</v>
      </c>
      <c r="D53" s="446">
        <v>1241.2</v>
      </c>
      <c r="E53" s="333"/>
      <c r="F53" s="333"/>
      <c r="G53" s="446"/>
      <c r="H53" s="335"/>
      <c r="I53" s="399"/>
      <c r="J53" s="446"/>
      <c r="K53" s="337"/>
      <c r="L53" s="337"/>
      <c r="M53" s="338" t="s">
        <v>138</v>
      </c>
      <c r="N53" s="339" t="s">
        <v>2037</v>
      </c>
      <c r="O53" s="339" t="s">
        <v>134</v>
      </c>
      <c r="P53" s="339" t="s">
        <v>2071</v>
      </c>
      <c r="Q53" s="28"/>
      <c r="R53" s="29"/>
    </row>
    <row r="54" spans="1:18" s="24" customFormat="1" ht="12.75">
      <c r="A54" s="1">
        <v>42822</v>
      </c>
      <c r="B54" t="s">
        <v>156</v>
      </c>
      <c r="C54" s="488" t="s">
        <v>1649</v>
      </c>
      <c r="D54" s="353">
        <v>5849.88</v>
      </c>
      <c r="E54" s="333"/>
      <c r="F54" s="333"/>
      <c r="G54" s="446"/>
      <c r="H54" s="335"/>
      <c r="I54" s="399"/>
      <c r="J54" s="446"/>
      <c r="K54" s="337"/>
      <c r="L54" s="337"/>
      <c r="M54" s="338" t="s">
        <v>138</v>
      </c>
      <c r="N54" s="339" t="s">
        <v>1764</v>
      </c>
      <c r="O54" s="339" t="s">
        <v>134</v>
      </c>
      <c r="P54" s="339" t="s">
        <v>2055</v>
      </c>
      <c r="Q54" s="28"/>
      <c r="R54" s="29"/>
    </row>
    <row r="55" spans="1:18" s="24" customFormat="1" ht="12.75">
      <c r="A55" s="1">
        <v>42822</v>
      </c>
      <c r="B55" t="s">
        <v>156</v>
      </c>
      <c r="C55" t="s">
        <v>1201</v>
      </c>
      <c r="D55" s="353">
        <v>5849.88</v>
      </c>
      <c r="E55" s="333"/>
      <c r="F55" s="333"/>
      <c r="G55" s="446"/>
      <c r="H55" s="335"/>
      <c r="I55" s="399"/>
      <c r="J55" s="446"/>
      <c r="K55" s="337"/>
      <c r="L55" s="337"/>
      <c r="M55" s="338" t="s">
        <v>138</v>
      </c>
      <c r="N55" s="339" t="s">
        <v>1284</v>
      </c>
      <c r="O55" s="339" t="s">
        <v>134</v>
      </c>
      <c r="P55" s="339" t="s">
        <v>2055</v>
      </c>
      <c r="Q55" s="28"/>
      <c r="R55" s="29"/>
    </row>
    <row r="56" spans="1:18" s="24" customFormat="1" ht="12.75">
      <c r="A56" s="1">
        <v>42822</v>
      </c>
      <c r="B56" t="s">
        <v>156</v>
      </c>
      <c r="C56" s="488" t="s">
        <v>1430</v>
      </c>
      <c r="D56" s="353">
        <v>5849.88</v>
      </c>
      <c r="E56" s="333"/>
      <c r="F56" s="333"/>
      <c r="G56" s="446"/>
      <c r="H56" s="335"/>
      <c r="I56" s="399"/>
      <c r="J56" s="446"/>
      <c r="K56" s="337"/>
      <c r="L56" s="337"/>
      <c r="M56" s="338" t="s">
        <v>138</v>
      </c>
      <c r="N56" s="339" t="s">
        <v>1504</v>
      </c>
      <c r="O56" s="339" t="s">
        <v>134</v>
      </c>
      <c r="P56" s="339" t="s">
        <v>2055</v>
      </c>
      <c r="Q56" s="28"/>
      <c r="R56" s="29"/>
    </row>
    <row r="57" spans="1:18" s="24" customFormat="1" ht="12.75">
      <c r="A57" s="1">
        <v>42822</v>
      </c>
      <c r="B57" t="s">
        <v>156</v>
      </c>
      <c r="C57" t="s">
        <v>1673</v>
      </c>
      <c r="D57" s="353">
        <v>6286.04</v>
      </c>
      <c r="E57" s="333"/>
      <c r="F57" s="333"/>
      <c r="G57" s="446"/>
      <c r="H57" s="335"/>
      <c r="I57" s="399"/>
      <c r="J57" s="446"/>
      <c r="K57" s="337"/>
      <c r="L57" s="337"/>
      <c r="M57" s="338" t="s">
        <v>138</v>
      </c>
      <c r="N57" s="339" t="s">
        <v>1775</v>
      </c>
      <c r="O57" s="339" t="s">
        <v>141</v>
      </c>
      <c r="P57" s="339" t="s">
        <v>2053</v>
      </c>
      <c r="Q57" s="28"/>
      <c r="R57" s="29"/>
    </row>
    <row r="58" spans="1:18" s="24" customFormat="1" ht="12.75">
      <c r="A58" s="1">
        <v>42822</v>
      </c>
      <c r="B58" t="s">
        <v>156</v>
      </c>
      <c r="C58" s="488" t="s">
        <v>1631</v>
      </c>
      <c r="D58" s="353">
        <v>6286.04</v>
      </c>
      <c r="E58" s="333"/>
      <c r="F58" s="333"/>
      <c r="G58" s="446"/>
      <c r="H58" s="335"/>
      <c r="I58" s="399"/>
      <c r="J58" s="446"/>
      <c r="K58" s="337"/>
      <c r="L58" s="337"/>
      <c r="M58" s="338" t="s">
        <v>138</v>
      </c>
      <c r="N58" s="339" t="s">
        <v>1748</v>
      </c>
      <c r="O58" s="339" t="s">
        <v>141</v>
      </c>
      <c r="P58" s="339" t="s">
        <v>2053</v>
      </c>
      <c r="Q58" s="28"/>
      <c r="R58" s="29"/>
    </row>
    <row r="59" spans="1:18" s="24" customFormat="1" ht="12.75">
      <c r="A59" s="1">
        <v>42822</v>
      </c>
      <c r="B59" t="s">
        <v>156</v>
      </c>
      <c r="C59" s="615" t="s">
        <v>1402</v>
      </c>
      <c r="D59" s="353">
        <v>6286.04</v>
      </c>
      <c r="E59" s="333"/>
      <c r="F59" s="333"/>
      <c r="G59" s="446"/>
      <c r="H59" s="335"/>
      <c r="I59" s="399"/>
      <c r="J59" s="446"/>
      <c r="K59" s="337"/>
      <c r="L59" s="337"/>
      <c r="M59" s="338" t="s">
        <v>138</v>
      </c>
      <c r="N59" s="339" t="s">
        <v>1456</v>
      </c>
      <c r="O59" s="339" t="s">
        <v>141</v>
      </c>
      <c r="P59" s="339" t="s">
        <v>2053</v>
      </c>
      <c r="Q59" s="28"/>
      <c r="R59" s="29"/>
    </row>
    <row r="60" spans="1:18" s="24" customFormat="1" ht="12.75">
      <c r="A60" s="1">
        <v>42822</v>
      </c>
      <c r="B60" t="s">
        <v>156</v>
      </c>
      <c r="C60" s="615" t="s">
        <v>1421</v>
      </c>
      <c r="D60" s="353">
        <v>6286.04</v>
      </c>
      <c r="E60" s="333"/>
      <c r="F60" s="333"/>
      <c r="G60" s="446"/>
      <c r="H60" s="335"/>
      <c r="I60" s="399"/>
      <c r="J60" s="446"/>
      <c r="K60" s="337"/>
      <c r="L60" s="337"/>
      <c r="M60" s="338" t="s">
        <v>138</v>
      </c>
      <c r="N60" s="339" t="s">
        <v>1486</v>
      </c>
      <c r="O60" s="339" t="s">
        <v>141</v>
      </c>
      <c r="P60" s="339" t="s">
        <v>2053</v>
      </c>
      <c r="Q60" s="28"/>
      <c r="R60" s="29"/>
    </row>
    <row r="61" spans="1:18" s="24" customFormat="1" ht="12.75">
      <c r="A61" s="1">
        <v>42822</v>
      </c>
      <c r="B61" t="s">
        <v>156</v>
      </c>
      <c r="C61" s="488" t="s">
        <v>1616</v>
      </c>
      <c r="D61" s="353">
        <v>6286.04</v>
      </c>
      <c r="E61" s="333"/>
      <c r="F61" s="333"/>
      <c r="G61" s="446"/>
      <c r="H61" s="335"/>
      <c r="I61" s="399"/>
      <c r="J61" s="446"/>
      <c r="K61" s="337"/>
      <c r="L61" s="337"/>
      <c r="M61" s="338" t="s">
        <v>138</v>
      </c>
      <c r="N61" s="339" t="s">
        <v>1736</v>
      </c>
      <c r="O61" s="339" t="s">
        <v>141</v>
      </c>
      <c r="P61" s="339" t="s">
        <v>2053</v>
      </c>
      <c r="Q61" s="28"/>
      <c r="R61" s="29"/>
    </row>
    <row r="62" spans="1:18" s="24" customFormat="1" ht="12.75">
      <c r="A62" s="1">
        <v>42822</v>
      </c>
      <c r="B62" t="s">
        <v>156</v>
      </c>
      <c r="C62" s="615" t="s">
        <v>1624</v>
      </c>
      <c r="D62" s="353">
        <v>6286.04</v>
      </c>
      <c r="E62" s="333"/>
      <c r="F62" s="333"/>
      <c r="G62" s="446"/>
      <c r="H62" s="335"/>
      <c r="I62" s="399"/>
      <c r="J62" s="446"/>
      <c r="K62" s="337"/>
      <c r="L62" s="337"/>
      <c r="M62" s="338" t="s">
        <v>138</v>
      </c>
      <c r="N62" s="339" t="s">
        <v>1741</v>
      </c>
      <c r="O62" s="339" t="s">
        <v>141</v>
      </c>
      <c r="P62" s="339" t="s">
        <v>2053</v>
      </c>
      <c r="Q62" s="28"/>
      <c r="R62" s="29"/>
    </row>
    <row r="63" spans="1:18" s="24" customFormat="1" ht="12.75">
      <c r="A63" s="1">
        <v>42822</v>
      </c>
      <c r="B63" t="s">
        <v>156</v>
      </c>
      <c r="C63" s="488" t="s">
        <v>1617</v>
      </c>
      <c r="D63" s="353">
        <v>6286.04</v>
      </c>
      <c r="E63" s="333"/>
      <c r="F63" s="333"/>
      <c r="G63" s="446"/>
      <c r="H63" s="335"/>
      <c r="I63" s="399"/>
      <c r="J63" s="446"/>
      <c r="K63" s="337"/>
      <c r="L63" s="337"/>
      <c r="M63" s="338" t="s">
        <v>138</v>
      </c>
      <c r="N63" s="339" t="s">
        <v>1737</v>
      </c>
      <c r="O63" s="339" t="s">
        <v>141</v>
      </c>
      <c r="P63" s="339" t="s">
        <v>2053</v>
      </c>
      <c r="Q63" s="28"/>
      <c r="R63" s="29"/>
    </row>
    <row r="64" spans="1:18" s="24" customFormat="1" ht="12.75">
      <c r="A64" s="1">
        <v>42822</v>
      </c>
      <c r="B64" t="s">
        <v>156</v>
      </c>
      <c r="C64" t="s">
        <v>1632</v>
      </c>
      <c r="D64" s="353">
        <v>6286.04</v>
      </c>
      <c r="E64" s="333"/>
      <c r="F64" s="333"/>
      <c r="G64" s="446"/>
      <c r="H64" s="335"/>
      <c r="I64" s="399"/>
      <c r="J64" s="446"/>
      <c r="K64" s="337"/>
      <c r="L64" s="337"/>
      <c r="M64" s="338" t="s">
        <v>138</v>
      </c>
      <c r="N64" s="339" t="s">
        <v>1749</v>
      </c>
      <c r="O64" s="339" t="s">
        <v>141</v>
      </c>
      <c r="P64" s="339" t="s">
        <v>2053</v>
      </c>
      <c r="Q64" s="28"/>
      <c r="R64" s="29"/>
    </row>
    <row r="65" spans="1:18" s="24" customFormat="1" ht="12.75">
      <c r="A65" s="1">
        <v>42822</v>
      </c>
      <c r="B65" t="s">
        <v>156</v>
      </c>
      <c r="C65" t="s">
        <v>1845</v>
      </c>
      <c r="D65" s="353">
        <v>6286.04</v>
      </c>
      <c r="E65" s="333"/>
      <c r="F65" s="333"/>
      <c r="G65" s="446"/>
      <c r="H65" s="335"/>
      <c r="I65" s="399"/>
      <c r="J65" s="446"/>
      <c r="K65" s="337"/>
      <c r="L65" s="337"/>
      <c r="M65" s="338" t="s">
        <v>138</v>
      </c>
      <c r="N65" s="339" t="s">
        <v>1900</v>
      </c>
      <c r="O65" s="339" t="s">
        <v>141</v>
      </c>
      <c r="P65" s="339" t="s">
        <v>2053</v>
      </c>
      <c r="Q65" s="28"/>
      <c r="R65" s="29"/>
    </row>
    <row r="66" spans="1:18" s="24" customFormat="1" ht="12.75">
      <c r="A66" s="1">
        <v>42823</v>
      </c>
      <c r="B66" t="s">
        <v>156</v>
      </c>
      <c r="C66" s="488" t="s">
        <v>1858</v>
      </c>
      <c r="D66" s="353">
        <v>6286.04</v>
      </c>
      <c r="E66" s="333"/>
      <c r="F66" s="333"/>
      <c r="G66" s="446"/>
      <c r="H66" s="335"/>
      <c r="I66" s="399"/>
      <c r="J66" s="446"/>
      <c r="K66" s="337"/>
      <c r="L66" s="337"/>
      <c r="M66" s="338" t="s">
        <v>138</v>
      </c>
      <c r="N66" s="339" t="s">
        <v>1910</v>
      </c>
      <c r="O66" s="339" t="s">
        <v>141</v>
      </c>
      <c r="P66" s="339" t="s">
        <v>2057</v>
      </c>
      <c r="Q66" s="28"/>
      <c r="R66" s="29"/>
    </row>
    <row r="67" spans="1:18" s="24" customFormat="1" ht="12.75">
      <c r="A67" s="1">
        <v>42824</v>
      </c>
      <c r="B67" t="s">
        <v>156</v>
      </c>
      <c r="C67" s="488" t="s">
        <v>1635</v>
      </c>
      <c r="D67" s="353">
        <v>6318.52</v>
      </c>
      <c r="E67" s="333"/>
      <c r="F67" s="333"/>
      <c r="G67" s="446"/>
      <c r="H67" s="335" t="s">
        <v>135</v>
      </c>
      <c r="I67" s="399"/>
      <c r="J67" s="446"/>
      <c r="K67" s="337"/>
      <c r="L67" s="337"/>
      <c r="M67" s="338" t="s">
        <v>138</v>
      </c>
      <c r="N67" s="339" t="s">
        <v>1751</v>
      </c>
      <c r="O67" s="339" t="s">
        <v>141</v>
      </c>
      <c r="P67" s="339" t="s">
        <v>2060</v>
      </c>
      <c r="Q67" s="28"/>
      <c r="R67" s="29"/>
    </row>
    <row r="68" spans="1:18" s="24" customFormat="1" ht="12.75">
      <c r="A68" s="1">
        <v>42822</v>
      </c>
      <c r="B68" t="s">
        <v>156</v>
      </c>
      <c r="C68" s="615" t="s">
        <v>401</v>
      </c>
      <c r="D68" s="353">
        <v>8080.56</v>
      </c>
      <c r="E68" s="333"/>
      <c r="F68" s="333"/>
      <c r="G68" s="446"/>
      <c r="H68" s="335"/>
      <c r="I68" s="399"/>
      <c r="J68" s="446"/>
      <c r="K68" s="337"/>
      <c r="L68" s="337"/>
      <c r="M68" s="338" t="s">
        <v>138</v>
      </c>
      <c r="N68" s="339" t="s">
        <v>437</v>
      </c>
      <c r="O68" s="339" t="s">
        <v>141</v>
      </c>
      <c r="P68" s="339" t="s">
        <v>2053</v>
      </c>
      <c r="Q68" s="28"/>
      <c r="R68" s="29"/>
    </row>
    <row r="69" spans="1:18" s="24" customFormat="1" ht="12.75">
      <c r="A69" s="1">
        <v>42822</v>
      </c>
      <c r="B69" t="s">
        <v>156</v>
      </c>
      <c r="C69" s="488" t="s">
        <v>778</v>
      </c>
      <c r="D69" s="353">
        <v>8080.56</v>
      </c>
      <c r="E69" s="333"/>
      <c r="F69" s="333"/>
      <c r="G69" s="446"/>
      <c r="H69" s="335"/>
      <c r="I69" s="399"/>
      <c r="J69" s="446"/>
      <c r="K69" s="337"/>
      <c r="L69" s="337"/>
      <c r="M69" s="338" t="s">
        <v>138</v>
      </c>
      <c r="N69" s="339" t="s">
        <v>840</v>
      </c>
      <c r="O69" s="339" t="s">
        <v>141</v>
      </c>
      <c r="P69" s="339" t="s">
        <v>2053</v>
      </c>
      <c r="Q69" s="28"/>
      <c r="R69" s="29"/>
    </row>
    <row r="70" spans="1:18" s="24" customFormat="1" ht="12.75">
      <c r="A70" s="1">
        <v>42823</v>
      </c>
      <c r="B70" t="s">
        <v>156</v>
      </c>
      <c r="C70" s="488" t="s">
        <v>791</v>
      </c>
      <c r="D70" s="353">
        <v>8080.56</v>
      </c>
      <c r="E70" s="333"/>
      <c r="F70" s="333"/>
      <c r="G70" s="446"/>
      <c r="H70" s="335"/>
      <c r="I70" s="399"/>
      <c r="J70" s="446"/>
      <c r="K70" s="337"/>
      <c r="L70" s="337"/>
      <c r="M70" s="338" t="s">
        <v>138</v>
      </c>
      <c r="N70" s="339" t="s">
        <v>850</v>
      </c>
      <c r="O70" s="339" t="s">
        <v>141</v>
      </c>
      <c r="P70" s="339" t="s">
        <v>2057</v>
      </c>
      <c r="Q70" s="28"/>
      <c r="R70" s="29"/>
    </row>
    <row r="71" spans="1:18" s="24" customFormat="1" ht="12.75">
      <c r="A71" s="1">
        <v>42825</v>
      </c>
      <c r="B71" t="s">
        <v>156</v>
      </c>
      <c r="C71" s="488" t="s">
        <v>1855</v>
      </c>
      <c r="D71" s="353">
        <v>8080.56</v>
      </c>
      <c r="E71" s="333"/>
      <c r="F71" s="333"/>
      <c r="G71" s="446"/>
      <c r="H71" s="335"/>
      <c r="I71" s="399"/>
      <c r="J71" s="446"/>
      <c r="K71" s="337"/>
      <c r="L71" s="337"/>
      <c r="M71" s="338" t="s">
        <v>138</v>
      </c>
      <c r="N71" s="339" t="s">
        <v>1907</v>
      </c>
      <c r="O71" s="339" t="s">
        <v>141</v>
      </c>
      <c r="P71" s="339" t="s">
        <v>2071</v>
      </c>
      <c r="Q71" s="28"/>
      <c r="R71" s="29"/>
    </row>
    <row r="72" spans="1:18" s="24" customFormat="1" ht="12.75">
      <c r="A72" s="1">
        <v>42825</v>
      </c>
      <c r="B72" t="s">
        <v>156</v>
      </c>
      <c r="C72" s="488" t="s">
        <v>1674</v>
      </c>
      <c r="D72" s="353">
        <v>8080.56</v>
      </c>
      <c r="E72" s="333"/>
      <c r="F72" s="333"/>
      <c r="G72" s="446"/>
      <c r="H72" s="335"/>
      <c r="I72" s="399"/>
      <c r="J72" s="446"/>
      <c r="K72" s="337"/>
      <c r="L72" s="337"/>
      <c r="M72" s="338" t="s">
        <v>138</v>
      </c>
      <c r="N72" s="339" t="s">
        <v>1776</v>
      </c>
      <c r="O72" s="339" t="s">
        <v>141</v>
      </c>
      <c r="P72" s="339" t="s">
        <v>2071</v>
      </c>
      <c r="Q72" s="28"/>
      <c r="R72" s="29"/>
    </row>
    <row r="73" spans="1:18" s="24" customFormat="1" ht="12.75">
      <c r="A73" s="1">
        <v>42825</v>
      </c>
      <c r="B73" t="s">
        <v>156</v>
      </c>
      <c r="C73" s="488" t="s">
        <v>1609</v>
      </c>
      <c r="D73" s="353">
        <v>8080.56</v>
      </c>
      <c r="E73" s="333"/>
      <c r="F73" s="333"/>
      <c r="G73" s="446"/>
      <c r="H73" s="335"/>
      <c r="I73" s="399"/>
      <c r="J73" s="446"/>
      <c r="K73" s="337"/>
      <c r="L73" s="337"/>
      <c r="M73" s="338" t="s">
        <v>138</v>
      </c>
      <c r="N73" s="339" t="s">
        <v>1730</v>
      </c>
      <c r="O73" s="339" t="s">
        <v>141</v>
      </c>
      <c r="P73" s="339" t="s">
        <v>2071</v>
      </c>
      <c r="Q73" s="28"/>
      <c r="R73" s="29"/>
    </row>
    <row r="74" spans="1:18" s="24" customFormat="1" ht="12.75">
      <c r="A74" s="1">
        <v>42825</v>
      </c>
      <c r="B74" t="s">
        <v>156</v>
      </c>
      <c r="C74" t="s">
        <v>89</v>
      </c>
      <c r="D74" s="353">
        <v>8080.56</v>
      </c>
      <c r="E74" s="333"/>
      <c r="F74" s="333"/>
      <c r="G74" s="446"/>
      <c r="H74" s="335" t="s">
        <v>144</v>
      </c>
      <c r="I74" s="399"/>
      <c r="J74" s="446"/>
      <c r="K74" s="337"/>
      <c r="L74" s="337"/>
      <c r="M74" s="338" t="s">
        <v>138</v>
      </c>
      <c r="N74" s="339" t="s">
        <v>300</v>
      </c>
      <c r="O74" s="339" t="s">
        <v>141</v>
      </c>
      <c r="P74" s="339" t="s">
        <v>2071</v>
      </c>
      <c r="Q74" s="28"/>
      <c r="R74" s="29"/>
    </row>
    <row r="75" spans="1:18" s="24" customFormat="1" ht="12.75">
      <c r="A75" s="1">
        <v>42824</v>
      </c>
      <c r="B75" t="s">
        <v>156</v>
      </c>
      <c r="C75" s="488" t="s">
        <v>1996</v>
      </c>
      <c r="D75" s="353">
        <v>8711.6</v>
      </c>
      <c r="E75" s="333"/>
      <c r="F75" s="333"/>
      <c r="G75" s="446"/>
      <c r="H75" s="335"/>
      <c r="I75" s="399"/>
      <c r="J75" s="446"/>
      <c r="K75" s="337"/>
      <c r="L75" s="337"/>
      <c r="M75" s="338" t="s">
        <v>138</v>
      </c>
      <c r="N75" s="339" t="s">
        <v>2038</v>
      </c>
      <c r="O75" s="339" t="s">
        <v>457</v>
      </c>
      <c r="P75" s="339" t="s">
        <v>2060</v>
      </c>
      <c r="Q75" s="28"/>
      <c r="R75" s="29"/>
    </row>
    <row r="76" spans="1:18" s="24" customFormat="1" ht="12.75">
      <c r="A76" s="1">
        <v>42822</v>
      </c>
      <c r="B76" t="s">
        <v>156</v>
      </c>
      <c r="C76" s="488" t="s">
        <v>1275</v>
      </c>
      <c r="D76" s="353">
        <v>8780.0400000000009</v>
      </c>
      <c r="E76" s="333"/>
      <c r="F76" s="333"/>
      <c r="G76" s="446"/>
      <c r="H76" s="335" t="s">
        <v>146</v>
      </c>
      <c r="I76" s="399"/>
      <c r="J76" s="446"/>
      <c r="K76" s="337"/>
      <c r="L76" s="337"/>
      <c r="M76" s="338" t="s">
        <v>138</v>
      </c>
      <c r="N76" s="339" t="s">
        <v>1341</v>
      </c>
      <c r="O76" s="339" t="s">
        <v>457</v>
      </c>
      <c r="P76" s="339" t="s">
        <v>2054</v>
      </c>
      <c r="Q76" s="28"/>
      <c r="R76" s="29"/>
    </row>
    <row r="77" spans="1:18" s="24" customFormat="1" ht="12.75">
      <c r="A77" s="1">
        <v>42823</v>
      </c>
      <c r="B77" t="s">
        <v>156</v>
      </c>
      <c r="C77" t="s">
        <v>1275</v>
      </c>
      <c r="D77" s="353">
        <v>8780.0400000000009</v>
      </c>
      <c r="E77" s="333"/>
      <c r="F77" s="333"/>
      <c r="G77" s="446"/>
      <c r="H77" s="335" t="s">
        <v>146</v>
      </c>
      <c r="I77" s="399"/>
      <c r="J77" s="446"/>
      <c r="K77" s="337"/>
      <c r="L77" s="337"/>
      <c r="M77" s="338" t="s">
        <v>138</v>
      </c>
      <c r="N77" s="339" t="s">
        <v>1341</v>
      </c>
      <c r="O77" s="339" t="s">
        <v>457</v>
      </c>
      <c r="P77" s="339" t="s">
        <v>2057</v>
      </c>
      <c r="Q77" s="28"/>
      <c r="R77" s="29"/>
    </row>
    <row r="78" spans="1:18" s="24" customFormat="1" ht="12.75">
      <c r="A78" s="1">
        <v>42822</v>
      </c>
      <c r="B78" t="s">
        <v>156</v>
      </c>
      <c r="C78" s="615" t="s">
        <v>1235</v>
      </c>
      <c r="D78" s="353">
        <v>9000.44</v>
      </c>
      <c r="E78" s="333"/>
      <c r="F78" s="333"/>
      <c r="G78" s="446"/>
      <c r="H78" s="335"/>
      <c r="I78" s="399"/>
      <c r="J78" s="446"/>
      <c r="K78" s="337"/>
      <c r="L78" s="337"/>
      <c r="M78" s="338" t="s">
        <v>138</v>
      </c>
      <c r="N78" s="339" t="s">
        <v>1310</v>
      </c>
      <c r="O78" s="339" t="s">
        <v>136</v>
      </c>
      <c r="P78" s="339" t="s">
        <v>2054</v>
      </c>
      <c r="Q78" s="28"/>
      <c r="R78" s="29"/>
    </row>
    <row r="79" spans="1:18" s="24" customFormat="1" ht="12.75">
      <c r="A79" s="1">
        <v>42822</v>
      </c>
      <c r="B79" t="s">
        <v>156</v>
      </c>
      <c r="C79" s="615" t="s">
        <v>1965</v>
      </c>
      <c r="D79" s="353">
        <v>9000.44</v>
      </c>
      <c r="E79" s="333"/>
      <c r="F79" s="333"/>
      <c r="G79" s="446"/>
      <c r="H79" s="335"/>
      <c r="I79" s="399"/>
      <c r="J79" s="446"/>
      <c r="K79" s="337"/>
      <c r="L79" s="337"/>
      <c r="M79" s="338" t="s">
        <v>138</v>
      </c>
      <c r="N79" s="339" t="s">
        <v>2039</v>
      </c>
      <c r="O79" s="339" t="s">
        <v>136</v>
      </c>
      <c r="P79" s="339" t="s">
        <v>2055</v>
      </c>
      <c r="Q79" s="28"/>
      <c r="R79" s="29"/>
    </row>
    <row r="80" spans="1:18" s="24" customFormat="1" ht="12.75">
      <c r="A80" s="1">
        <v>42822</v>
      </c>
      <c r="B80" t="s">
        <v>156</v>
      </c>
      <c r="C80" t="s">
        <v>1822</v>
      </c>
      <c r="D80" s="353">
        <v>9000.44</v>
      </c>
      <c r="E80" s="333"/>
      <c r="F80" s="333"/>
      <c r="G80" s="446"/>
      <c r="H80" s="335"/>
      <c r="I80" s="399"/>
      <c r="J80" s="446"/>
      <c r="K80" s="337"/>
      <c r="L80" s="337"/>
      <c r="M80" s="338" t="s">
        <v>138</v>
      </c>
      <c r="N80" s="339" t="s">
        <v>1883</v>
      </c>
      <c r="O80" s="339" t="s">
        <v>136</v>
      </c>
      <c r="P80" s="339" t="s">
        <v>2054</v>
      </c>
      <c r="Q80" s="28"/>
      <c r="R80" s="29"/>
    </row>
    <row r="81" spans="1:18" s="24" customFormat="1" ht="12.75">
      <c r="A81" s="1">
        <v>42822</v>
      </c>
      <c r="B81" t="s">
        <v>156</v>
      </c>
      <c r="C81" t="s">
        <v>1527</v>
      </c>
      <c r="D81" s="353">
        <v>9000.44</v>
      </c>
      <c r="E81" s="333"/>
      <c r="F81" s="333"/>
      <c r="G81" s="446"/>
      <c r="H81" s="335" t="s">
        <v>137</v>
      </c>
      <c r="I81" s="399"/>
      <c r="J81" s="446"/>
      <c r="K81" s="337"/>
      <c r="L81" s="337"/>
      <c r="M81" s="338" t="s">
        <v>138</v>
      </c>
      <c r="N81" s="339" t="s">
        <v>1539</v>
      </c>
      <c r="O81" s="339" t="s">
        <v>136</v>
      </c>
      <c r="P81" s="339" t="s">
        <v>2054</v>
      </c>
      <c r="Q81" s="28"/>
      <c r="R81" s="29"/>
    </row>
    <row r="82" spans="1:18" s="24" customFormat="1" ht="12.75">
      <c r="A82" s="1">
        <v>42822</v>
      </c>
      <c r="B82" t="s">
        <v>156</v>
      </c>
      <c r="C82" t="s">
        <v>1826</v>
      </c>
      <c r="D82" s="353">
        <v>9000.44</v>
      </c>
      <c r="E82" s="333"/>
      <c r="F82" s="333"/>
      <c r="G82" s="446"/>
      <c r="H82" s="335"/>
      <c r="I82" s="399"/>
      <c r="J82" s="446"/>
      <c r="K82" s="337"/>
      <c r="L82" s="337"/>
      <c r="M82" s="338" t="s">
        <v>138</v>
      </c>
      <c r="N82" s="339" t="s">
        <v>1885</v>
      </c>
      <c r="O82" s="339" t="s">
        <v>136</v>
      </c>
      <c r="P82" s="339" t="s">
        <v>2054</v>
      </c>
      <c r="Q82" s="28"/>
      <c r="R82" s="29"/>
    </row>
    <row r="83" spans="1:18" s="24" customFormat="1" ht="12.75">
      <c r="A83" s="1">
        <v>42822</v>
      </c>
      <c r="B83" t="s">
        <v>156</v>
      </c>
      <c r="C83" t="s">
        <v>1232</v>
      </c>
      <c r="D83" s="353">
        <v>9000.44</v>
      </c>
      <c r="E83" s="333"/>
      <c r="F83" s="333"/>
      <c r="G83" s="446"/>
      <c r="H83" s="335" t="s">
        <v>143</v>
      </c>
      <c r="I83" s="399"/>
      <c r="J83" s="446"/>
      <c r="K83" s="337"/>
      <c r="L83" s="337"/>
      <c r="M83" s="338" t="s">
        <v>138</v>
      </c>
      <c r="N83" s="339" t="s">
        <v>1308</v>
      </c>
      <c r="O83" s="339" t="s">
        <v>136</v>
      </c>
      <c r="P83" s="339" t="s">
        <v>2054</v>
      </c>
      <c r="Q83" s="28"/>
      <c r="R83" s="29"/>
    </row>
    <row r="84" spans="1:18" s="24" customFormat="1" ht="12.75">
      <c r="A84" s="1">
        <v>42822</v>
      </c>
      <c r="B84" t="s">
        <v>156</v>
      </c>
      <c r="C84" t="s">
        <v>1392</v>
      </c>
      <c r="D84" s="353">
        <v>9000.44</v>
      </c>
      <c r="E84" s="333"/>
      <c r="F84" s="333"/>
      <c r="G84" s="446"/>
      <c r="H84" s="335"/>
      <c r="I84" s="399"/>
      <c r="J84" s="446"/>
      <c r="K84" s="337"/>
      <c r="L84" s="337"/>
      <c r="M84" s="338" t="s">
        <v>138</v>
      </c>
      <c r="N84" s="339" t="s">
        <v>1447</v>
      </c>
      <c r="O84" s="339" t="s">
        <v>136</v>
      </c>
      <c r="P84" s="339" t="s">
        <v>2054</v>
      </c>
      <c r="Q84" s="28"/>
      <c r="R84" s="29"/>
    </row>
    <row r="85" spans="1:18" s="24" customFormat="1" ht="12.75">
      <c r="A85" s="1">
        <v>42822</v>
      </c>
      <c r="B85" t="s">
        <v>156</v>
      </c>
      <c r="C85" s="615" t="s">
        <v>1272</v>
      </c>
      <c r="D85" s="353">
        <v>9000.44</v>
      </c>
      <c r="E85" s="333"/>
      <c r="F85" s="333"/>
      <c r="G85" s="446"/>
      <c r="H85" s="335"/>
      <c r="I85" s="399"/>
      <c r="J85" s="446"/>
      <c r="K85" s="337"/>
      <c r="L85" s="337"/>
      <c r="M85" s="338" t="s">
        <v>138</v>
      </c>
      <c r="N85" s="339" t="s">
        <v>1338</v>
      </c>
      <c r="O85" s="339" t="s">
        <v>136</v>
      </c>
      <c r="P85" s="339" t="s">
        <v>2054</v>
      </c>
      <c r="Q85" s="28"/>
      <c r="R85" s="29"/>
    </row>
    <row r="86" spans="1:18" s="24" customFormat="1" ht="12.75">
      <c r="A86" s="1">
        <v>42822</v>
      </c>
      <c r="B86" t="s">
        <v>156</v>
      </c>
      <c r="C86" s="615" t="s">
        <v>1971</v>
      </c>
      <c r="D86" s="353">
        <v>9000.44</v>
      </c>
      <c r="E86" s="333"/>
      <c r="F86" s="333"/>
      <c r="G86" s="446"/>
      <c r="H86" s="335"/>
      <c r="I86" s="399"/>
      <c r="J86" s="446"/>
      <c r="K86" s="337"/>
      <c r="L86" s="337"/>
      <c r="M86" s="338" t="s">
        <v>138</v>
      </c>
      <c r="N86" s="339" t="s">
        <v>2040</v>
      </c>
      <c r="O86" s="339" t="s">
        <v>136</v>
      </c>
      <c r="P86" s="339" t="s">
        <v>2055</v>
      </c>
      <c r="Q86" s="28"/>
      <c r="R86" s="29"/>
    </row>
    <row r="87" spans="1:18" s="24" customFormat="1" ht="12.75">
      <c r="A87" s="1">
        <v>42822</v>
      </c>
      <c r="B87" t="s">
        <v>156</v>
      </c>
      <c r="C87" s="488" t="s">
        <v>1834</v>
      </c>
      <c r="D87" s="353">
        <v>9000.44</v>
      </c>
      <c r="E87" s="333"/>
      <c r="F87" s="333"/>
      <c r="G87" s="446"/>
      <c r="H87" s="335" t="s">
        <v>145</v>
      </c>
      <c r="I87" s="399"/>
      <c r="J87" s="446"/>
      <c r="K87" s="337"/>
      <c r="L87" s="337"/>
      <c r="M87" s="338" t="s">
        <v>138</v>
      </c>
      <c r="N87" s="339" t="s">
        <v>1891</v>
      </c>
      <c r="O87" s="339" t="s">
        <v>136</v>
      </c>
      <c r="P87" s="339" t="s">
        <v>2054</v>
      </c>
      <c r="Q87" s="28"/>
      <c r="R87" s="29"/>
    </row>
    <row r="88" spans="1:18" s="24" customFormat="1" ht="12.75">
      <c r="A88" s="1">
        <v>42822</v>
      </c>
      <c r="B88" t="s">
        <v>156</v>
      </c>
      <c r="C88" s="615" t="s">
        <v>1434</v>
      </c>
      <c r="D88" s="353">
        <v>9000.44</v>
      </c>
      <c r="E88" s="333"/>
      <c r="F88" s="333"/>
      <c r="G88" s="446"/>
      <c r="H88" s="335"/>
      <c r="I88" s="399"/>
      <c r="J88" s="446"/>
      <c r="K88" s="337"/>
      <c r="L88" s="337"/>
      <c r="M88" s="338" t="s">
        <v>138</v>
      </c>
      <c r="N88" s="339" t="s">
        <v>1482</v>
      </c>
      <c r="O88" s="339" t="s">
        <v>136</v>
      </c>
      <c r="P88" s="339" t="s">
        <v>2054</v>
      </c>
      <c r="Q88" s="28"/>
      <c r="R88" s="29"/>
    </row>
    <row r="89" spans="1:18" s="24" customFormat="1" ht="12.75">
      <c r="A89" s="1">
        <v>42822</v>
      </c>
      <c r="B89" t="s">
        <v>156</v>
      </c>
      <c r="C89" s="615" t="s">
        <v>1972</v>
      </c>
      <c r="D89" s="353">
        <v>9000.44</v>
      </c>
      <c r="E89" s="333"/>
      <c r="F89" s="333"/>
      <c r="G89" s="446"/>
      <c r="H89" s="335"/>
      <c r="I89" s="399"/>
      <c r="J89" s="446"/>
      <c r="K89" s="337"/>
      <c r="L89" s="337"/>
      <c r="M89" s="338" t="s">
        <v>138</v>
      </c>
      <c r="N89" s="339" t="s">
        <v>2041</v>
      </c>
      <c r="O89" s="339" t="s">
        <v>136</v>
      </c>
      <c r="P89" s="339" t="s">
        <v>2054</v>
      </c>
      <c r="Q89" s="28"/>
      <c r="R89" s="29"/>
    </row>
    <row r="90" spans="1:18" s="24" customFormat="1" ht="12.75">
      <c r="A90" s="1">
        <v>42822</v>
      </c>
      <c r="B90" t="s">
        <v>156</v>
      </c>
      <c r="C90" t="s">
        <v>935</v>
      </c>
      <c r="D90" s="353">
        <v>9000.44</v>
      </c>
      <c r="E90" s="333"/>
      <c r="F90" s="333"/>
      <c r="G90" s="446"/>
      <c r="H90" s="335"/>
      <c r="I90" s="399"/>
      <c r="J90" s="446"/>
      <c r="K90" s="337"/>
      <c r="L90" s="337"/>
      <c r="M90" s="338" t="s">
        <v>138</v>
      </c>
      <c r="N90" s="339" t="s">
        <v>997</v>
      </c>
      <c r="O90" s="339" t="s">
        <v>136</v>
      </c>
      <c r="P90" s="339" t="s">
        <v>2054</v>
      </c>
      <c r="Q90" s="28"/>
      <c r="R90" s="29"/>
    </row>
    <row r="91" spans="1:18" s="24" customFormat="1" ht="12.75">
      <c r="A91" s="1">
        <v>42822</v>
      </c>
      <c r="B91" t="s">
        <v>156</v>
      </c>
      <c r="C91" s="488" t="s">
        <v>1245</v>
      </c>
      <c r="D91" s="353">
        <v>9000.44</v>
      </c>
      <c r="E91" s="333"/>
      <c r="F91" s="333"/>
      <c r="G91" s="446"/>
      <c r="H91" s="335" t="s">
        <v>140</v>
      </c>
      <c r="I91" s="399"/>
      <c r="J91" s="446"/>
      <c r="K91" s="337"/>
      <c r="L91" s="337"/>
      <c r="M91" s="338" t="s">
        <v>138</v>
      </c>
      <c r="N91" s="339" t="s">
        <v>1319</v>
      </c>
      <c r="O91" s="339" t="s">
        <v>136</v>
      </c>
      <c r="P91" s="339" t="s">
        <v>2054</v>
      </c>
      <c r="Q91" s="28"/>
      <c r="R91" s="29"/>
    </row>
    <row r="92" spans="1:18" s="24" customFormat="1" ht="12.75">
      <c r="A92" s="1">
        <v>42822</v>
      </c>
      <c r="B92" t="s">
        <v>156</v>
      </c>
      <c r="C92" s="615" t="s">
        <v>944</v>
      </c>
      <c r="D92" s="353">
        <v>9000.44</v>
      </c>
      <c r="E92" s="333"/>
      <c r="F92" s="333"/>
      <c r="G92" s="446"/>
      <c r="H92" s="335" t="s">
        <v>142</v>
      </c>
      <c r="I92" s="399"/>
      <c r="J92" s="446"/>
      <c r="K92" s="337"/>
      <c r="L92" s="337"/>
      <c r="M92" s="338" t="s">
        <v>138</v>
      </c>
      <c r="N92" s="339" t="s">
        <v>1006</v>
      </c>
      <c r="O92" s="339" t="s">
        <v>136</v>
      </c>
      <c r="P92" s="339" t="s">
        <v>2054</v>
      </c>
      <c r="Q92" s="28"/>
      <c r="R92" s="29"/>
    </row>
    <row r="93" spans="1:18" s="24" customFormat="1" ht="12.75">
      <c r="A93" s="1">
        <v>42822</v>
      </c>
      <c r="B93" t="s">
        <v>156</v>
      </c>
      <c r="C93" s="615" t="s">
        <v>1231</v>
      </c>
      <c r="D93" s="353">
        <v>9000.44</v>
      </c>
      <c r="E93" s="333"/>
      <c r="F93" s="333"/>
      <c r="G93" s="446"/>
      <c r="H93" s="335"/>
      <c r="I93" s="399"/>
      <c r="J93" s="446"/>
      <c r="K93" s="337"/>
      <c r="L93" s="337"/>
      <c r="M93" s="338" t="s">
        <v>138</v>
      </c>
      <c r="N93" s="339" t="s">
        <v>1307</v>
      </c>
      <c r="O93" s="339" t="s">
        <v>136</v>
      </c>
      <c r="P93" s="339" t="s">
        <v>2054</v>
      </c>
      <c r="Q93" s="28"/>
      <c r="R93" s="29"/>
    </row>
    <row r="94" spans="1:18" s="24" customFormat="1" ht="12.75">
      <c r="A94" s="1">
        <v>42822</v>
      </c>
      <c r="B94" t="s">
        <v>156</v>
      </c>
      <c r="C94" s="615" t="s">
        <v>1100</v>
      </c>
      <c r="D94" s="353">
        <v>9000.44</v>
      </c>
      <c r="E94" s="333"/>
      <c r="F94" s="333"/>
      <c r="G94" s="446"/>
      <c r="H94" s="335"/>
      <c r="I94" s="399"/>
      <c r="J94" s="446"/>
      <c r="K94" s="337"/>
      <c r="L94" s="337"/>
      <c r="M94" s="338" t="s">
        <v>138</v>
      </c>
      <c r="N94" s="339" t="s">
        <v>1154</v>
      </c>
      <c r="O94" s="339" t="s">
        <v>136</v>
      </c>
      <c r="P94" s="339" t="s">
        <v>2054</v>
      </c>
      <c r="Q94" s="28"/>
      <c r="R94" s="29"/>
    </row>
    <row r="95" spans="1:18" s="24" customFormat="1" ht="12.75">
      <c r="A95" s="1">
        <v>42822</v>
      </c>
      <c r="B95" t="s">
        <v>156</v>
      </c>
      <c r="C95" s="488" t="s">
        <v>657</v>
      </c>
      <c r="D95" s="353">
        <v>9000.44</v>
      </c>
      <c r="E95" s="333"/>
      <c r="F95" s="333"/>
      <c r="G95" s="446"/>
      <c r="H95" s="335"/>
      <c r="I95" s="399"/>
      <c r="J95" s="446"/>
      <c r="K95" s="337"/>
      <c r="L95" s="337"/>
      <c r="M95" s="338" t="s">
        <v>138</v>
      </c>
      <c r="N95" s="339" t="s">
        <v>709</v>
      </c>
      <c r="O95" s="339" t="s">
        <v>136</v>
      </c>
      <c r="P95" s="339" t="s">
        <v>2054</v>
      </c>
      <c r="Q95" s="28"/>
      <c r="R95" s="29"/>
    </row>
    <row r="96" spans="1:18" s="24" customFormat="1" ht="12.75">
      <c r="A96" s="1">
        <v>42822</v>
      </c>
      <c r="B96" t="s">
        <v>156</v>
      </c>
      <c r="C96" s="615" t="s">
        <v>55</v>
      </c>
      <c r="D96" s="353">
        <v>9000.44</v>
      </c>
      <c r="E96" s="333"/>
      <c r="F96" s="333"/>
      <c r="G96" s="446"/>
      <c r="H96" s="335"/>
      <c r="I96" s="399"/>
      <c r="J96" s="446"/>
      <c r="K96" s="337"/>
      <c r="L96" s="337"/>
      <c r="M96" s="338" t="s">
        <v>138</v>
      </c>
      <c r="N96" s="339" t="s">
        <v>269</v>
      </c>
      <c r="O96" s="339" t="s">
        <v>136</v>
      </c>
      <c r="P96" s="339" t="s">
        <v>2054</v>
      </c>
      <c r="Q96" s="28"/>
      <c r="R96" s="29"/>
    </row>
    <row r="97" spans="1:18" s="24" customFormat="1" ht="12.75">
      <c r="A97" s="1">
        <v>42823</v>
      </c>
      <c r="B97" t="s">
        <v>156</v>
      </c>
      <c r="C97" s="615" t="s">
        <v>1834</v>
      </c>
      <c r="D97" s="353">
        <v>9000.44</v>
      </c>
      <c r="E97" s="333"/>
      <c r="F97" s="333"/>
      <c r="G97" s="446"/>
      <c r="H97" s="335" t="s">
        <v>145</v>
      </c>
      <c r="I97" s="399"/>
      <c r="J97" s="446"/>
      <c r="K97" s="337"/>
      <c r="L97" s="337"/>
      <c r="M97" s="338" t="s">
        <v>138</v>
      </c>
      <c r="N97" s="339" t="s">
        <v>1891</v>
      </c>
      <c r="O97" s="339" t="s">
        <v>136</v>
      </c>
      <c r="P97" s="339" t="s">
        <v>2057</v>
      </c>
      <c r="Q97" s="28"/>
      <c r="R97" s="29"/>
    </row>
    <row r="98" spans="1:18" s="24" customFormat="1" ht="12.75">
      <c r="A98" s="1">
        <v>42824</v>
      </c>
      <c r="B98" t="s">
        <v>156</v>
      </c>
      <c r="C98" s="488" t="s">
        <v>1409</v>
      </c>
      <c r="D98" s="353">
        <v>9000.44</v>
      </c>
      <c r="E98" s="333"/>
      <c r="F98" s="333"/>
      <c r="G98" s="446"/>
      <c r="H98" s="335" t="s">
        <v>147</v>
      </c>
      <c r="I98" s="399"/>
      <c r="J98" s="446"/>
      <c r="K98" s="337"/>
      <c r="L98" s="337"/>
      <c r="M98" s="338" t="s">
        <v>138</v>
      </c>
      <c r="N98" s="339" t="s">
        <v>1462</v>
      </c>
      <c r="O98" s="339" t="s">
        <v>136</v>
      </c>
      <c r="P98" s="339" t="s">
        <v>2060</v>
      </c>
      <c r="Q98" s="28"/>
      <c r="R98" s="29"/>
    </row>
    <row r="99" spans="1:18" s="24" customFormat="1" ht="12.75">
      <c r="A99" s="1">
        <v>42825</v>
      </c>
      <c r="B99" t="s">
        <v>156</v>
      </c>
      <c r="C99" s="488" t="s">
        <v>1428</v>
      </c>
      <c r="D99" s="353">
        <v>9000.44</v>
      </c>
      <c r="E99" s="333"/>
      <c r="F99" s="333"/>
      <c r="G99" s="446"/>
      <c r="H99" s="335"/>
      <c r="I99" s="399"/>
      <c r="J99" s="446"/>
      <c r="K99" s="337"/>
      <c r="L99" s="337"/>
      <c r="M99" s="338" t="s">
        <v>138</v>
      </c>
      <c r="N99" s="339" t="s">
        <v>1478</v>
      </c>
      <c r="O99" s="339" t="s">
        <v>136</v>
      </c>
      <c r="P99" s="339" t="s">
        <v>2071</v>
      </c>
      <c r="Q99" s="28"/>
      <c r="R99" s="29"/>
    </row>
    <row r="100" spans="1:18" s="24" customFormat="1" ht="12.75">
      <c r="A100" s="1">
        <v>42825</v>
      </c>
      <c r="B100" t="s">
        <v>156</v>
      </c>
      <c r="C100" s="488" t="s">
        <v>1997</v>
      </c>
      <c r="D100" s="353">
        <v>9000.44</v>
      </c>
      <c r="E100" s="333"/>
      <c r="F100" s="333"/>
      <c r="G100" s="446"/>
      <c r="H100" s="335"/>
      <c r="I100" s="399"/>
      <c r="J100" s="446"/>
      <c r="K100" s="337"/>
      <c r="L100" s="337"/>
      <c r="M100" s="338" t="s">
        <v>138</v>
      </c>
      <c r="N100" s="339" t="s">
        <v>2031</v>
      </c>
      <c r="O100" s="339" t="s">
        <v>136</v>
      </c>
      <c r="P100" s="339" t="s">
        <v>2071</v>
      </c>
      <c r="Q100" s="28"/>
      <c r="R100" s="29"/>
    </row>
    <row r="101" spans="1:18" s="24" customFormat="1" ht="12.75">
      <c r="A101" s="1">
        <v>42825</v>
      </c>
      <c r="B101" t="s">
        <v>156</v>
      </c>
      <c r="C101" s="488" t="s">
        <v>1591</v>
      </c>
      <c r="D101" s="353">
        <v>9000.44</v>
      </c>
      <c r="E101" s="333"/>
      <c r="F101" s="333"/>
      <c r="G101" s="446"/>
      <c r="H101" s="335"/>
      <c r="I101" s="399"/>
      <c r="J101" s="446"/>
      <c r="K101" s="337"/>
      <c r="L101" s="337"/>
      <c r="M101" s="338" t="s">
        <v>138</v>
      </c>
      <c r="N101" s="339" t="s">
        <v>1712</v>
      </c>
      <c r="O101" s="339" t="s">
        <v>136</v>
      </c>
      <c r="P101" s="339" t="s">
        <v>2071</v>
      </c>
      <c r="Q101" s="28"/>
      <c r="R101" s="29"/>
    </row>
    <row r="102" spans="1:18" s="24" customFormat="1" ht="12.75">
      <c r="A102" s="1">
        <v>42825</v>
      </c>
      <c r="B102" t="s">
        <v>156</v>
      </c>
      <c r="C102" s="488" t="s">
        <v>1999</v>
      </c>
      <c r="D102" s="353">
        <v>9000.44</v>
      </c>
      <c r="E102" s="333"/>
      <c r="F102" s="333"/>
      <c r="G102" s="446"/>
      <c r="H102" s="335"/>
      <c r="I102" s="399"/>
      <c r="J102" s="446"/>
      <c r="K102" s="337"/>
      <c r="L102" s="337"/>
      <c r="M102" s="338" t="s">
        <v>138</v>
      </c>
      <c r="N102" s="339" t="s">
        <v>2033</v>
      </c>
      <c r="O102" s="339" t="s">
        <v>136</v>
      </c>
      <c r="P102" s="339" t="s">
        <v>2071</v>
      </c>
      <c r="Q102" s="28"/>
      <c r="R102" s="29"/>
    </row>
    <row r="103" spans="1:18" s="24" customFormat="1" ht="12.75">
      <c r="A103" s="1">
        <v>42825</v>
      </c>
      <c r="B103" t="s">
        <v>156</v>
      </c>
      <c r="C103" s="488" t="s">
        <v>1278</v>
      </c>
      <c r="D103" s="353">
        <v>9000.44</v>
      </c>
      <c r="E103" s="333"/>
      <c r="F103" s="333"/>
      <c r="G103" s="446"/>
      <c r="H103" s="335"/>
      <c r="I103" s="399"/>
      <c r="J103" s="446"/>
      <c r="K103" s="337"/>
      <c r="L103" s="337"/>
      <c r="M103" s="338" t="s">
        <v>138</v>
      </c>
      <c r="N103" s="339" t="s">
        <v>1344</v>
      </c>
      <c r="O103" s="339" t="s">
        <v>136</v>
      </c>
      <c r="P103" s="339" t="s">
        <v>2071</v>
      </c>
      <c r="Q103" s="28"/>
      <c r="R103" s="29"/>
    </row>
    <row r="104" spans="1:18" s="24" customFormat="1" ht="12.75">
      <c r="A104" s="1">
        <v>42822</v>
      </c>
      <c r="B104" t="s">
        <v>156</v>
      </c>
      <c r="C104" s="615" t="s">
        <v>1661</v>
      </c>
      <c r="D104" s="353">
        <v>11699.76</v>
      </c>
      <c r="E104" s="333"/>
      <c r="F104" s="333"/>
      <c r="G104" s="446"/>
      <c r="H104" s="335" t="s">
        <v>133</v>
      </c>
      <c r="I104" s="399"/>
      <c r="J104" s="446"/>
      <c r="K104" s="337"/>
      <c r="L104" s="337"/>
      <c r="M104" s="338" t="s">
        <v>138</v>
      </c>
      <c r="N104" s="339" t="s">
        <v>1792</v>
      </c>
      <c r="O104" s="339" t="s">
        <v>134</v>
      </c>
      <c r="P104" s="339" t="s">
        <v>2055</v>
      </c>
      <c r="Q104" s="28"/>
      <c r="R104" s="29"/>
    </row>
    <row r="105" spans="1:18" s="24" customFormat="1" ht="12.75">
      <c r="A105" s="1">
        <v>42822</v>
      </c>
      <c r="B105" t="s">
        <v>156</v>
      </c>
      <c r="C105" s="615" t="s">
        <v>1963</v>
      </c>
      <c r="D105" s="353">
        <v>14046.44</v>
      </c>
      <c r="E105" s="333"/>
      <c r="F105" s="333"/>
      <c r="G105" s="446"/>
      <c r="H105" s="335"/>
      <c r="I105" s="399"/>
      <c r="J105" s="446"/>
      <c r="K105" s="337"/>
      <c r="L105" s="337"/>
      <c r="M105" s="338" t="s">
        <v>138</v>
      </c>
      <c r="N105" s="339" t="s">
        <v>2042</v>
      </c>
      <c r="O105" s="339" t="s">
        <v>383</v>
      </c>
      <c r="P105" s="339" t="s">
        <v>2054</v>
      </c>
      <c r="Q105" s="28"/>
      <c r="R105" s="29"/>
    </row>
    <row r="106" spans="1:18" s="24" customFormat="1" ht="12.75">
      <c r="A106" s="1">
        <v>42822</v>
      </c>
      <c r="B106" t="s">
        <v>156</v>
      </c>
      <c r="C106" s="615" t="s">
        <v>1973</v>
      </c>
      <c r="D106" s="353">
        <v>15984.8</v>
      </c>
      <c r="E106" s="333"/>
      <c r="F106" s="333"/>
      <c r="G106" s="446"/>
      <c r="H106" s="335"/>
      <c r="I106" s="399"/>
      <c r="J106" s="446"/>
      <c r="K106" s="337"/>
      <c r="L106" s="337"/>
      <c r="M106" s="338" t="s">
        <v>138</v>
      </c>
      <c r="N106" s="339" t="s">
        <v>2043</v>
      </c>
      <c r="O106" s="339" t="s">
        <v>457</v>
      </c>
      <c r="P106" s="339" t="s">
        <v>2053</v>
      </c>
      <c r="Q106" s="28"/>
      <c r="R106" s="29"/>
    </row>
    <row r="107" spans="1:18" s="24" customFormat="1" ht="12.75">
      <c r="A107" s="1">
        <v>42825</v>
      </c>
      <c r="B107" t="s">
        <v>156</v>
      </c>
      <c r="C107" t="s">
        <v>2004</v>
      </c>
      <c r="D107" s="353">
        <v>19565.72</v>
      </c>
      <c r="E107" s="333"/>
      <c r="F107" s="333"/>
      <c r="G107" s="446"/>
      <c r="H107" s="335"/>
      <c r="I107" s="399"/>
      <c r="J107" s="446"/>
      <c r="K107" s="337"/>
      <c r="L107" s="337"/>
      <c r="M107" s="338" t="s">
        <v>138</v>
      </c>
      <c r="N107" s="339" t="s">
        <v>2044</v>
      </c>
      <c r="O107" s="339" t="s">
        <v>298</v>
      </c>
      <c r="P107" s="339" t="s">
        <v>2071</v>
      </c>
      <c r="Q107" s="28"/>
      <c r="R107" s="29"/>
    </row>
    <row r="108" spans="1:18" s="24" customFormat="1" ht="12.75">
      <c r="A108" s="1">
        <v>42822</v>
      </c>
      <c r="B108" t="s">
        <v>156</v>
      </c>
      <c r="C108" s="615" t="s">
        <v>1967</v>
      </c>
      <c r="D108" s="353">
        <v>20454.28</v>
      </c>
      <c r="E108" s="333"/>
      <c r="F108" s="333"/>
      <c r="G108" s="446"/>
      <c r="H108" s="335"/>
      <c r="I108" s="399"/>
      <c r="J108" s="446"/>
      <c r="K108" s="337"/>
      <c r="L108" s="337"/>
      <c r="M108" s="338" t="s">
        <v>138</v>
      </c>
      <c r="N108" s="339" t="s">
        <v>2045</v>
      </c>
      <c r="O108" s="339" t="s">
        <v>298</v>
      </c>
      <c r="P108" s="339" t="s">
        <v>2053</v>
      </c>
      <c r="Q108" s="28"/>
      <c r="R108" s="29"/>
    </row>
    <row r="109" spans="1:18" s="24" customFormat="1" ht="12.75">
      <c r="A109" s="1">
        <v>42822</v>
      </c>
      <c r="B109" t="s">
        <v>156</v>
      </c>
      <c r="C109" s="615" t="s">
        <v>1250</v>
      </c>
      <c r="D109" s="353">
        <v>20454.28</v>
      </c>
      <c r="E109" s="333"/>
      <c r="F109" s="333"/>
      <c r="G109" s="446"/>
      <c r="H109" s="335" t="s">
        <v>139</v>
      </c>
      <c r="I109" s="399"/>
      <c r="J109" s="446"/>
      <c r="K109" s="337"/>
      <c r="L109" s="337"/>
      <c r="M109" s="338" t="s">
        <v>138</v>
      </c>
      <c r="N109" s="339" t="s">
        <v>1323</v>
      </c>
      <c r="O109" s="339" t="s">
        <v>298</v>
      </c>
      <c r="P109" s="339" t="s">
        <v>2053</v>
      </c>
      <c r="Q109" s="28"/>
      <c r="R109" s="29"/>
    </row>
    <row r="110" spans="1:18" s="24" customFormat="1" ht="12.75">
      <c r="A110" s="1">
        <v>42822</v>
      </c>
      <c r="B110" t="s">
        <v>156</v>
      </c>
      <c r="C110" s="488" t="s">
        <v>1977</v>
      </c>
      <c r="D110" s="353">
        <v>20454.28</v>
      </c>
      <c r="E110" s="333"/>
      <c r="F110" s="333"/>
      <c r="G110" s="446"/>
      <c r="H110" s="335"/>
      <c r="I110" s="399"/>
      <c r="J110" s="446"/>
      <c r="K110" s="337"/>
      <c r="L110" s="337"/>
      <c r="M110" s="338" t="s">
        <v>138</v>
      </c>
      <c r="N110" s="339" t="s">
        <v>2046</v>
      </c>
      <c r="O110" s="339" t="s">
        <v>298</v>
      </c>
      <c r="P110" s="339" t="s">
        <v>2053</v>
      </c>
      <c r="Q110" s="28"/>
      <c r="R110" s="29"/>
    </row>
    <row r="111" spans="1:18" s="24" customFormat="1" ht="12.75">
      <c r="A111" s="1">
        <v>42822</v>
      </c>
      <c r="B111" t="s">
        <v>156</v>
      </c>
      <c r="C111" s="488" t="s">
        <v>1958</v>
      </c>
      <c r="D111" s="353">
        <v>21367.200000000001</v>
      </c>
      <c r="E111" s="333"/>
      <c r="F111" s="333"/>
      <c r="G111" s="446"/>
      <c r="H111" s="335" t="s">
        <v>224</v>
      </c>
      <c r="I111" s="399"/>
      <c r="J111" s="446"/>
      <c r="K111" s="337"/>
      <c r="L111" s="337"/>
      <c r="M111" s="338" t="s">
        <v>138</v>
      </c>
      <c r="N111" s="339" t="s">
        <v>2006</v>
      </c>
      <c r="O111" s="339" t="s">
        <v>383</v>
      </c>
      <c r="P111" s="339" t="s">
        <v>2054</v>
      </c>
      <c r="Q111" s="28"/>
      <c r="R111" s="29"/>
    </row>
    <row r="112" spans="1:18" s="24" customFormat="1" ht="12.75">
      <c r="A112" s="1">
        <v>42824</v>
      </c>
      <c r="B112" t="s">
        <v>156</v>
      </c>
      <c r="C112" t="s">
        <v>1958</v>
      </c>
      <c r="D112" s="353">
        <v>21367.200000000001</v>
      </c>
      <c r="E112" s="333"/>
      <c r="F112" s="333"/>
      <c r="G112" s="446"/>
      <c r="H112" s="335" t="s">
        <v>224</v>
      </c>
      <c r="I112" s="399"/>
      <c r="J112" s="446"/>
      <c r="K112" s="337"/>
      <c r="L112" s="337"/>
      <c r="M112" s="338" t="s">
        <v>138</v>
      </c>
      <c r="N112" s="339" t="s">
        <v>2006</v>
      </c>
      <c r="O112" s="339" t="s">
        <v>383</v>
      </c>
      <c r="P112" s="339" t="s">
        <v>2060</v>
      </c>
      <c r="Q112" s="28"/>
      <c r="R112" s="29"/>
    </row>
    <row r="113" spans="1:18" s="24" customFormat="1" ht="12.75">
      <c r="A113" s="1">
        <v>42825</v>
      </c>
      <c r="B113" t="s">
        <v>156</v>
      </c>
      <c r="C113" s="488" t="s">
        <v>2001</v>
      </c>
      <c r="D113" s="353">
        <v>21671.119999999999</v>
      </c>
      <c r="E113" s="333"/>
      <c r="F113" s="333"/>
      <c r="G113" s="446"/>
      <c r="H113" s="335"/>
      <c r="I113" s="399"/>
      <c r="J113" s="446"/>
      <c r="K113" s="337"/>
      <c r="L113" s="337"/>
      <c r="M113" s="338" t="s">
        <v>138</v>
      </c>
      <c r="N113" s="339" t="s">
        <v>2047</v>
      </c>
      <c r="O113" s="339" t="s">
        <v>383</v>
      </c>
      <c r="P113" s="339" t="s">
        <v>2071</v>
      </c>
      <c r="Q113" s="28"/>
      <c r="R113" s="29"/>
    </row>
    <row r="114" spans="1:18" s="24" customFormat="1" ht="12.75">
      <c r="A114" s="1">
        <v>42822</v>
      </c>
      <c r="B114" t="s">
        <v>156</v>
      </c>
      <c r="C114" s="615" t="s">
        <v>1975</v>
      </c>
      <c r="D114" s="353">
        <v>22288.240000000002</v>
      </c>
      <c r="E114" s="333"/>
      <c r="F114" s="333"/>
      <c r="G114" s="446"/>
      <c r="H114" s="335"/>
      <c r="I114" s="399"/>
      <c r="J114" s="446"/>
      <c r="K114" s="337"/>
      <c r="L114" s="337"/>
      <c r="M114" s="338" t="s">
        <v>138</v>
      </c>
      <c r="N114" s="339" t="s">
        <v>2048</v>
      </c>
      <c r="O114" s="339" t="s">
        <v>136</v>
      </c>
      <c r="P114" s="339" t="s">
        <v>2053</v>
      </c>
      <c r="Q114" s="28"/>
      <c r="R114" s="29"/>
    </row>
    <row r="115" spans="1:18" s="24" customFormat="1" ht="12.75">
      <c r="A115" s="1">
        <v>42822</v>
      </c>
      <c r="B115" t="s">
        <v>156</v>
      </c>
      <c r="C115" t="s">
        <v>1825</v>
      </c>
      <c r="D115" s="353">
        <v>22500.52</v>
      </c>
      <c r="E115" s="333"/>
      <c r="F115" s="333"/>
      <c r="G115" s="446"/>
      <c r="H115" s="335"/>
      <c r="I115" s="399"/>
      <c r="J115" s="446"/>
      <c r="K115" s="337"/>
      <c r="L115" s="337"/>
      <c r="M115" s="338" t="s">
        <v>138</v>
      </c>
      <c r="N115" s="339" t="s">
        <v>1884</v>
      </c>
      <c r="O115" s="339" t="s">
        <v>390</v>
      </c>
      <c r="P115" s="339" t="s">
        <v>2054</v>
      </c>
      <c r="Q115" s="28"/>
      <c r="R115" s="29"/>
    </row>
    <row r="116" spans="1:18" s="24" customFormat="1" ht="12.75">
      <c r="A116" s="1">
        <v>42822</v>
      </c>
      <c r="B116" t="s">
        <v>156</v>
      </c>
      <c r="C116" t="s">
        <v>1220</v>
      </c>
      <c r="D116" s="353">
        <v>51606.080000000002</v>
      </c>
      <c r="E116" s="333"/>
      <c r="F116" s="333"/>
      <c r="G116" s="446"/>
      <c r="H116" s="335"/>
      <c r="I116" s="399"/>
      <c r="J116" s="446"/>
      <c r="K116" s="337"/>
      <c r="L116" s="337"/>
      <c r="M116" s="338" t="s">
        <v>138</v>
      </c>
      <c r="N116" s="339" t="s">
        <v>1299</v>
      </c>
      <c r="O116" s="339" t="s">
        <v>298</v>
      </c>
      <c r="P116" s="339" t="s">
        <v>2053</v>
      </c>
      <c r="Q116" s="28"/>
      <c r="R116" s="29"/>
    </row>
    <row r="117" spans="1:18" s="24" customFormat="1" ht="12.75">
      <c r="A117" s="50">
        <v>42823</v>
      </c>
      <c r="B117" s="51" t="s">
        <v>829</v>
      </c>
      <c r="C117" s="51">
        <v>2000272256</v>
      </c>
      <c r="D117" s="6">
        <v>-244124.73</v>
      </c>
      <c r="E117" s="333"/>
      <c r="F117" s="333"/>
      <c r="G117" s="446"/>
      <c r="H117" s="335"/>
      <c r="I117" s="399"/>
      <c r="J117" s="446"/>
      <c r="K117" s="337"/>
      <c r="L117" s="337"/>
      <c r="M117" s="338" t="s">
        <v>138</v>
      </c>
      <c r="N117" s="339"/>
      <c r="O117" s="339"/>
      <c r="P117" s="339" t="s">
        <v>2059</v>
      </c>
      <c r="Q117" s="28"/>
      <c r="R117" s="29"/>
    </row>
    <row r="118" spans="1:18" s="24" customFormat="1" ht="12.75">
      <c r="A118" s="50">
        <v>42824</v>
      </c>
      <c r="B118" s="51" t="s">
        <v>829</v>
      </c>
      <c r="C118" s="51">
        <v>2000272914</v>
      </c>
      <c r="D118" s="6">
        <v>-11373.45</v>
      </c>
      <c r="E118" s="333"/>
      <c r="F118" s="333"/>
      <c r="G118" s="446"/>
      <c r="H118" s="335"/>
      <c r="I118" s="399"/>
      <c r="J118" s="446"/>
      <c r="K118" s="337"/>
      <c r="L118" s="337"/>
      <c r="M118" s="338" t="s">
        <v>138</v>
      </c>
      <c r="N118" s="339"/>
      <c r="O118" s="339"/>
      <c r="P118" s="339" t="s">
        <v>2066</v>
      </c>
      <c r="Q118" s="28"/>
      <c r="R118" s="29"/>
    </row>
    <row r="119" spans="1:18" s="24" customFormat="1" ht="12.75">
      <c r="A119" s="50">
        <v>42824</v>
      </c>
      <c r="B119" s="51" t="s">
        <v>829</v>
      </c>
      <c r="C119" s="51">
        <v>2000272715</v>
      </c>
      <c r="D119" s="6">
        <v>-10329.31</v>
      </c>
      <c r="E119" s="333"/>
      <c r="F119" s="333"/>
      <c r="G119" s="446"/>
      <c r="H119" s="335"/>
      <c r="I119" s="399"/>
      <c r="J119" s="446"/>
      <c r="K119" s="337"/>
      <c r="L119" s="337"/>
      <c r="M119" s="338" t="s">
        <v>138</v>
      </c>
      <c r="N119" s="339"/>
      <c r="O119" s="339"/>
      <c r="P119" s="339" t="s">
        <v>2065</v>
      </c>
      <c r="Q119" s="28"/>
      <c r="R119" s="29"/>
    </row>
    <row r="120" spans="1:18" s="24" customFormat="1" ht="12.75">
      <c r="A120" s="50">
        <v>42824</v>
      </c>
      <c r="B120" s="51" t="s">
        <v>829</v>
      </c>
      <c r="C120" s="51">
        <v>2000273512</v>
      </c>
      <c r="D120" s="51">
        <v>-768.01</v>
      </c>
      <c r="E120" s="333"/>
      <c r="F120" s="333"/>
      <c r="G120" s="446"/>
      <c r="H120" s="335"/>
      <c r="I120" s="399"/>
      <c r="J120" s="446"/>
      <c r="K120" s="337"/>
      <c r="L120" s="337"/>
      <c r="M120" s="338" t="s">
        <v>138</v>
      </c>
      <c r="N120" s="339"/>
      <c r="O120" s="339"/>
      <c r="P120" s="339" t="s">
        <v>2070</v>
      </c>
      <c r="Q120" s="28"/>
      <c r="R120" s="29"/>
    </row>
    <row r="121" spans="1:18" s="24" customFormat="1" ht="12.75">
      <c r="A121" s="50">
        <v>42824</v>
      </c>
      <c r="B121" s="51" t="s">
        <v>829</v>
      </c>
      <c r="C121" s="51">
        <v>2000272465</v>
      </c>
      <c r="D121" s="6">
        <v>-10636.1</v>
      </c>
      <c r="E121" s="333"/>
      <c r="F121" s="333"/>
      <c r="G121" s="446"/>
      <c r="H121" s="335"/>
      <c r="I121" s="399"/>
      <c r="J121" s="446"/>
      <c r="K121" s="337"/>
      <c r="L121" s="337"/>
      <c r="M121" s="338" t="s">
        <v>138</v>
      </c>
      <c r="N121" s="339"/>
      <c r="O121" s="339"/>
      <c r="P121" s="339" t="s">
        <v>2064</v>
      </c>
      <c r="Q121" s="28"/>
      <c r="R121" s="29"/>
    </row>
    <row r="122" spans="1:18" s="24" customFormat="1" ht="12.75">
      <c r="A122" s="50">
        <v>42824</v>
      </c>
      <c r="B122" s="51" t="s">
        <v>829</v>
      </c>
      <c r="C122" s="51">
        <v>2000272302</v>
      </c>
      <c r="D122" s="51">
        <v>-812</v>
      </c>
      <c r="E122" s="333"/>
      <c r="F122" s="333"/>
      <c r="G122" s="446"/>
      <c r="H122" s="335"/>
      <c r="I122" s="399"/>
      <c r="J122" s="446"/>
      <c r="K122" s="337"/>
      <c r="L122" s="337"/>
      <c r="M122" s="338" t="s">
        <v>138</v>
      </c>
      <c r="N122" s="339"/>
      <c r="O122" s="339"/>
      <c r="P122" s="339" t="s">
        <v>2063</v>
      </c>
      <c r="Q122" s="28"/>
      <c r="R122" s="29"/>
    </row>
    <row r="123" spans="1:18" s="24" customFormat="1" ht="12.75">
      <c r="A123" s="50">
        <v>42824</v>
      </c>
      <c r="B123" s="51" t="s">
        <v>829</v>
      </c>
      <c r="C123" s="51">
        <v>2000273178</v>
      </c>
      <c r="D123" s="51">
        <v>-267.95999999999998</v>
      </c>
      <c r="E123" s="333"/>
      <c r="F123" s="333"/>
      <c r="G123" s="446"/>
      <c r="H123" s="335"/>
      <c r="I123" s="399"/>
      <c r="J123" s="446"/>
      <c r="K123" s="337"/>
      <c r="L123" s="337"/>
      <c r="M123" s="338" t="s">
        <v>138</v>
      </c>
      <c r="N123" s="339"/>
      <c r="O123" s="339"/>
      <c r="P123" s="339" t="s">
        <v>2068</v>
      </c>
      <c r="Q123" s="28"/>
      <c r="R123" s="29"/>
    </row>
    <row r="124" spans="1:18" s="24" customFormat="1" ht="12.75">
      <c r="A124" s="50">
        <v>42824</v>
      </c>
      <c r="B124" s="51" t="s">
        <v>829</v>
      </c>
      <c r="C124" s="51">
        <v>2000273057</v>
      </c>
      <c r="D124" s="6">
        <v>-10511.66</v>
      </c>
      <c r="E124" s="333"/>
      <c r="F124" s="333"/>
      <c r="G124" s="446"/>
      <c r="H124" s="335"/>
      <c r="I124" s="399"/>
      <c r="J124" s="446"/>
      <c r="K124" s="337"/>
      <c r="L124" s="337"/>
      <c r="M124" s="338" t="s">
        <v>138</v>
      </c>
      <c r="N124" s="339"/>
      <c r="O124" s="339"/>
      <c r="P124" s="339" t="s">
        <v>2067</v>
      </c>
      <c r="Q124" s="28"/>
      <c r="R124" s="29"/>
    </row>
    <row r="125" spans="1:18" s="24" customFormat="1" ht="12.75">
      <c r="A125" s="50">
        <v>42824</v>
      </c>
      <c r="B125" s="51" t="s">
        <v>829</v>
      </c>
      <c r="C125" s="51">
        <v>2000273511</v>
      </c>
      <c r="D125" s="6">
        <v>-5160.12</v>
      </c>
      <c r="E125" s="333"/>
      <c r="F125" s="333"/>
      <c r="G125" s="446"/>
      <c r="H125" s="335"/>
      <c r="I125" s="399"/>
      <c r="J125" s="446"/>
      <c r="K125" s="337"/>
      <c r="L125" s="337"/>
      <c r="M125" s="338" t="s">
        <v>138</v>
      </c>
      <c r="N125" s="339"/>
      <c r="O125" s="339"/>
      <c r="P125" s="339" t="s">
        <v>2069</v>
      </c>
      <c r="Q125" s="28"/>
      <c r="R125" s="29"/>
    </row>
    <row r="126" spans="1:18" s="24" customFormat="1" ht="12.75">
      <c r="A126" s="50">
        <v>42824</v>
      </c>
      <c r="B126" s="51" t="s">
        <v>987</v>
      </c>
      <c r="C126" s="51">
        <v>3000273777</v>
      </c>
      <c r="D126" s="6">
        <v>116000</v>
      </c>
      <c r="E126" s="333"/>
      <c r="F126" s="333"/>
      <c r="G126" s="446"/>
      <c r="H126" s="335"/>
      <c r="I126" s="399"/>
      <c r="J126" s="446"/>
      <c r="K126" s="337"/>
      <c r="L126" s="337"/>
      <c r="M126" s="338" t="s">
        <v>138</v>
      </c>
      <c r="N126" s="339"/>
      <c r="O126" s="339"/>
      <c r="P126" s="339" t="s">
        <v>2061</v>
      </c>
      <c r="Q126" s="28"/>
      <c r="R126" s="29"/>
    </row>
    <row r="127" spans="1:18" s="24" customFormat="1" ht="12.75">
      <c r="A127" s="444"/>
      <c r="B127" s="478"/>
      <c r="C127" s="478"/>
      <c r="D127" s="446"/>
      <c r="E127" s="333"/>
      <c r="F127" s="333"/>
      <c r="G127" s="446"/>
      <c r="H127" s="335"/>
      <c r="I127" s="399"/>
      <c r="J127" s="446"/>
      <c r="K127" s="337"/>
      <c r="L127" s="337"/>
      <c r="M127" s="338"/>
      <c r="N127" s="339"/>
      <c r="O127" s="339"/>
      <c r="P127" s="339"/>
      <c r="Q127" s="28"/>
      <c r="R127" s="29"/>
    </row>
    <row r="128" spans="1:18" s="24" customFormat="1" ht="12.75">
      <c r="A128" s="510"/>
      <c r="B128" s="478"/>
      <c r="C128" s="478"/>
      <c r="D128" s="334"/>
      <c r="E128" s="333"/>
      <c r="F128" s="333"/>
      <c r="G128" s="446"/>
      <c r="H128" s="335"/>
      <c r="I128" s="399"/>
      <c r="J128" s="446"/>
      <c r="K128" s="337"/>
      <c r="L128" s="337"/>
      <c r="M128" s="338"/>
      <c r="N128" s="339"/>
      <c r="O128" s="339"/>
      <c r="P128" s="339"/>
      <c r="Q128" s="28"/>
      <c r="R128" s="29"/>
    </row>
    <row r="129" spans="1:18" s="24" customFormat="1" ht="13.5" thickBot="1">
      <c r="A129" s="499"/>
      <c r="B129" s="431"/>
      <c r="C129" s="431"/>
      <c r="D129" s="334"/>
      <c r="E129" s="333"/>
      <c r="F129" s="333"/>
      <c r="G129" s="399"/>
      <c r="H129" s="335"/>
      <c r="I129" s="399"/>
      <c r="J129" s="336"/>
      <c r="K129" s="337"/>
      <c r="L129" s="337"/>
      <c r="M129" s="338"/>
      <c r="N129" s="339"/>
      <c r="O129" s="339"/>
      <c r="P129" s="339"/>
      <c r="Q129" s="28"/>
      <c r="R129" s="29"/>
    </row>
    <row r="130" spans="1:18" ht="12.75" thickBot="1">
      <c r="D130" s="72">
        <f>SUM(D5:D129)</f>
        <v>351757.34000000043</v>
      </c>
      <c r="G130" s="72">
        <f>SUM(G5:G129)</f>
        <v>0</v>
      </c>
      <c r="I130" s="72">
        <f>SUM(I5:I129)</f>
        <v>0</v>
      </c>
      <c r="J130" s="72">
        <f>SUM(J5:J129)</f>
        <v>0</v>
      </c>
      <c r="K130" s="36"/>
      <c r="N130" s="37" t="s">
        <v>223</v>
      </c>
      <c r="O130" s="38">
        <f>SUM(I130:K130)</f>
        <v>0</v>
      </c>
    </row>
    <row r="131" spans="1:18" s="22" customFormat="1" ht="12.75">
      <c r="A131" s="50"/>
      <c r="B131" s="51"/>
      <c r="C131" s="443"/>
      <c r="D131" s="10"/>
      <c r="E131" s="10"/>
      <c r="F131" s="10"/>
      <c r="G131" s="6"/>
      <c r="I131" s="10"/>
      <c r="J131" s="10"/>
      <c r="K131" s="10"/>
      <c r="L131" s="10"/>
      <c r="M131" s="34"/>
      <c r="N131" s="35"/>
      <c r="O131" s="31"/>
      <c r="P131" s="32"/>
      <c r="Q131" s="33"/>
      <c r="R131" s="9"/>
    </row>
    <row r="132" spans="1:18" s="22" customFormat="1">
      <c r="A132" s="39"/>
      <c r="B132" s="10"/>
      <c r="C132" s="10"/>
      <c r="D132" s="10"/>
      <c r="E132" s="10"/>
      <c r="F132" s="10"/>
      <c r="G132" s="36"/>
      <c r="I132" s="10"/>
      <c r="J132" s="10"/>
      <c r="K132" s="10"/>
      <c r="L132" s="10"/>
      <c r="M132" s="34"/>
      <c r="N132" s="35"/>
      <c r="O132" s="31"/>
      <c r="P132" s="32"/>
      <c r="Q132" s="33"/>
      <c r="R132" s="9"/>
    </row>
  </sheetData>
  <autoFilter ref="A4:R130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indexed="44"/>
  </sheetPr>
  <dimension ref="A1:R51"/>
  <sheetViews>
    <sheetView topLeftCell="B1" zoomScale="115" workbookViewId="0">
      <pane ySplit="4" topLeftCell="A26" activePane="bottomLeft" state="frozenSplit"/>
      <selection pane="bottomLeft" activeCell="D1" sqref="D1:F1048576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5703125" style="22" customWidth="1"/>
    <col min="9" max="9" width="15.42578125" style="10" customWidth="1"/>
    <col min="10" max="10" width="11.5703125" style="10" customWidth="1"/>
    <col min="11" max="12" width="13" style="10" customWidth="1"/>
    <col min="13" max="13" width="9" style="34" customWidth="1"/>
    <col min="14" max="14" width="12.5703125" style="35" bestFit="1" customWidth="1"/>
    <col min="15" max="15" width="25.7109375" style="31" bestFit="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391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">
        <v>42745</v>
      </c>
      <c r="B5" s="4" t="s">
        <v>160</v>
      </c>
      <c r="C5" s="4" t="s">
        <v>244</v>
      </c>
      <c r="D5" s="5"/>
      <c r="E5" s="4"/>
      <c r="F5" s="4"/>
      <c r="G5" s="144">
        <v>-9899.44</v>
      </c>
      <c r="H5" s="13"/>
      <c r="I5" s="5">
        <v>-9899.44</v>
      </c>
      <c r="K5" s="25"/>
      <c r="L5" s="25"/>
      <c r="M5" s="26" t="s">
        <v>138</v>
      </c>
      <c r="N5" s="27" t="s">
        <v>349</v>
      </c>
      <c r="O5" s="27" t="s">
        <v>136</v>
      </c>
      <c r="P5" s="27" t="s">
        <v>475</v>
      </c>
      <c r="Q5" s="28"/>
      <c r="R5" s="29"/>
    </row>
    <row r="6" spans="1:18" s="24" customFormat="1" ht="12.75">
      <c r="A6" s="3">
        <v>42745</v>
      </c>
      <c r="B6" s="4" t="s">
        <v>160</v>
      </c>
      <c r="C6" s="4" t="s">
        <v>396</v>
      </c>
      <c r="D6" s="5"/>
      <c r="E6" s="4"/>
      <c r="F6" s="4"/>
      <c r="G6" s="144">
        <v>-10781.04</v>
      </c>
      <c r="H6" s="13" t="s">
        <v>133</v>
      </c>
      <c r="I6" s="5">
        <v>-10781.04</v>
      </c>
      <c r="K6" s="25"/>
      <c r="L6" s="25"/>
      <c r="M6" s="26" t="s">
        <v>138</v>
      </c>
      <c r="N6" s="27" t="s">
        <v>429</v>
      </c>
      <c r="O6" s="27" t="s">
        <v>141</v>
      </c>
      <c r="P6" s="27" t="s">
        <v>475</v>
      </c>
      <c r="Q6" s="28"/>
      <c r="R6" s="29"/>
    </row>
    <row r="7" spans="1:18" s="24" customFormat="1" ht="12.75">
      <c r="A7" s="3">
        <v>42745</v>
      </c>
      <c r="B7" s="4" t="s">
        <v>160</v>
      </c>
      <c r="C7" s="4" t="s">
        <v>87</v>
      </c>
      <c r="D7" s="5"/>
      <c r="E7" s="4"/>
      <c r="F7" s="4"/>
      <c r="G7" s="144">
        <v>-9899.44</v>
      </c>
      <c r="H7" s="13" t="s">
        <v>135</v>
      </c>
      <c r="I7" s="5">
        <v>-9899.44</v>
      </c>
      <c r="K7" s="25"/>
      <c r="L7" s="25"/>
      <c r="M7" s="26" t="s">
        <v>138</v>
      </c>
      <c r="N7" s="27" t="s">
        <v>354</v>
      </c>
      <c r="O7" s="27" t="s">
        <v>136</v>
      </c>
      <c r="P7" s="27" t="s">
        <v>475</v>
      </c>
      <c r="Q7" s="28"/>
      <c r="R7" s="29"/>
    </row>
    <row r="8" spans="1:18" s="24" customFormat="1" ht="12.75">
      <c r="A8" s="3">
        <v>42747</v>
      </c>
      <c r="B8" s="4" t="s">
        <v>160</v>
      </c>
      <c r="C8" s="4" t="s">
        <v>32</v>
      </c>
      <c r="D8" s="5"/>
      <c r="E8" s="4"/>
      <c r="F8" s="4"/>
      <c r="G8" s="144">
        <v>-9899.44</v>
      </c>
      <c r="H8" s="13" t="s">
        <v>137</v>
      </c>
      <c r="I8" s="5">
        <v>-9899.44</v>
      </c>
      <c r="K8" s="25"/>
      <c r="L8" s="25"/>
      <c r="M8" s="26" t="s">
        <v>138</v>
      </c>
      <c r="N8" s="27" t="s">
        <v>118</v>
      </c>
      <c r="O8" s="27" t="s">
        <v>136</v>
      </c>
      <c r="P8" s="27" t="s">
        <v>476</v>
      </c>
      <c r="Q8" s="28"/>
      <c r="R8" s="29"/>
    </row>
    <row r="9" spans="1:18" s="24" customFormat="1" ht="12.75">
      <c r="A9" s="56">
        <v>42745</v>
      </c>
      <c r="B9" s="57" t="s">
        <v>156</v>
      </c>
      <c r="C9" s="57" t="s">
        <v>397</v>
      </c>
      <c r="D9" s="5"/>
      <c r="E9" s="4"/>
      <c r="F9" s="4"/>
      <c r="G9" s="30">
        <v>1241.2</v>
      </c>
      <c r="H9" s="13"/>
      <c r="I9" s="5"/>
      <c r="J9" s="30">
        <v>1241.2</v>
      </c>
      <c r="K9" s="25"/>
      <c r="L9" s="25"/>
      <c r="M9" s="26" t="s">
        <v>138</v>
      </c>
      <c r="N9" s="27" t="s">
        <v>434</v>
      </c>
      <c r="O9" s="27" t="s">
        <v>134</v>
      </c>
      <c r="P9" s="27" t="s">
        <v>485</v>
      </c>
      <c r="Q9" s="28"/>
      <c r="R9" s="29"/>
    </row>
    <row r="10" spans="1:18" s="24" customFormat="1" ht="12.75">
      <c r="A10" s="56">
        <v>42746</v>
      </c>
      <c r="B10" s="57" t="s">
        <v>156</v>
      </c>
      <c r="C10" s="57" t="s">
        <v>398</v>
      </c>
      <c r="D10" s="5"/>
      <c r="E10" s="4"/>
      <c r="F10" s="4"/>
      <c r="G10" s="142">
        <v>1241.2</v>
      </c>
      <c r="H10" s="13"/>
      <c r="I10" s="5"/>
      <c r="J10" s="30">
        <v>1241.2</v>
      </c>
      <c r="K10" s="25"/>
      <c r="L10" s="25"/>
      <c r="M10" s="26" t="s">
        <v>138</v>
      </c>
      <c r="N10" s="27" t="s">
        <v>435</v>
      </c>
      <c r="O10" s="27" t="s">
        <v>141</v>
      </c>
      <c r="P10" s="27" t="s">
        <v>554</v>
      </c>
      <c r="Q10" s="28"/>
      <c r="R10" s="29"/>
    </row>
    <row r="11" spans="1:18" s="24" customFormat="1" ht="12.75">
      <c r="A11" s="56">
        <v>42746</v>
      </c>
      <c r="B11" s="57" t="s">
        <v>156</v>
      </c>
      <c r="C11" s="57" t="s">
        <v>400</v>
      </c>
      <c r="D11" s="5"/>
      <c r="E11" s="4"/>
      <c r="F11" s="4"/>
      <c r="G11" s="142">
        <v>1241.2</v>
      </c>
      <c r="H11" s="13"/>
      <c r="I11" s="5"/>
      <c r="J11" s="30">
        <v>1241.2</v>
      </c>
      <c r="K11" s="25"/>
      <c r="L11" s="25"/>
      <c r="M11" s="26" t="s">
        <v>138</v>
      </c>
      <c r="N11" s="27" t="s">
        <v>436</v>
      </c>
      <c r="O11" s="27" t="s">
        <v>298</v>
      </c>
      <c r="P11" s="27" t="s">
        <v>554</v>
      </c>
      <c r="Q11" s="28"/>
      <c r="R11" s="29"/>
    </row>
    <row r="12" spans="1:18" s="24" customFormat="1" ht="12.75">
      <c r="A12" s="56">
        <v>42746</v>
      </c>
      <c r="B12" s="57" t="s">
        <v>156</v>
      </c>
      <c r="C12" s="57" t="s">
        <v>401</v>
      </c>
      <c r="D12" s="5"/>
      <c r="E12" s="4"/>
      <c r="F12" s="4"/>
      <c r="G12" s="142">
        <v>1241.2</v>
      </c>
      <c r="H12" s="13"/>
      <c r="I12" s="5"/>
      <c r="J12" s="30">
        <v>1241.2</v>
      </c>
      <c r="K12" s="25"/>
      <c r="L12" s="25"/>
      <c r="M12" s="26" t="s">
        <v>138</v>
      </c>
      <c r="N12" s="27" t="s">
        <v>437</v>
      </c>
      <c r="O12" s="27" t="s">
        <v>141</v>
      </c>
      <c r="P12" s="27" t="s">
        <v>554</v>
      </c>
      <c r="Q12" s="28"/>
      <c r="R12" s="29"/>
    </row>
    <row r="13" spans="1:18" s="24" customFormat="1" ht="12.75">
      <c r="A13" s="56">
        <v>42746</v>
      </c>
      <c r="B13" s="57" t="s">
        <v>156</v>
      </c>
      <c r="C13" s="57" t="s">
        <v>402</v>
      </c>
      <c r="D13" s="5"/>
      <c r="E13" s="4"/>
      <c r="F13" s="4"/>
      <c r="G13" s="142">
        <v>1241.2</v>
      </c>
      <c r="H13" s="13"/>
      <c r="I13" s="5"/>
      <c r="J13" s="30">
        <v>1241.2</v>
      </c>
      <c r="K13" s="25"/>
      <c r="L13" s="25"/>
      <c r="M13" s="26" t="s">
        <v>138</v>
      </c>
      <c r="N13" s="27" t="s">
        <v>438</v>
      </c>
      <c r="O13" s="27" t="s">
        <v>298</v>
      </c>
      <c r="P13" s="27" t="s">
        <v>554</v>
      </c>
      <c r="Q13" s="28"/>
      <c r="R13" s="29"/>
    </row>
    <row r="14" spans="1:18" s="24" customFormat="1" ht="12.75">
      <c r="A14" s="56">
        <v>42746</v>
      </c>
      <c r="B14" s="57" t="s">
        <v>156</v>
      </c>
      <c r="C14" s="57" t="s">
        <v>405</v>
      </c>
      <c r="D14" s="5"/>
      <c r="E14" s="4"/>
      <c r="F14" s="4"/>
      <c r="G14" s="142">
        <v>1241.2</v>
      </c>
      <c r="H14" s="13"/>
      <c r="I14" s="5"/>
      <c r="J14" s="30">
        <v>1241.2</v>
      </c>
      <c r="K14" s="25"/>
      <c r="L14" s="25"/>
      <c r="M14" s="26" t="s">
        <v>138</v>
      </c>
      <c r="N14" s="27" t="s">
        <v>439</v>
      </c>
      <c r="O14" s="27" t="s">
        <v>141</v>
      </c>
      <c r="P14" s="27" t="s">
        <v>554</v>
      </c>
      <c r="Q14" s="28"/>
      <c r="R14" s="29"/>
    </row>
    <row r="15" spans="1:18" s="24" customFormat="1" ht="12.75">
      <c r="A15" s="56">
        <v>42746</v>
      </c>
      <c r="B15" s="57" t="s">
        <v>156</v>
      </c>
      <c r="C15" s="57" t="s">
        <v>407</v>
      </c>
      <c r="D15" s="5"/>
      <c r="E15" s="4"/>
      <c r="F15" s="4"/>
      <c r="G15" s="142">
        <v>1241.2</v>
      </c>
      <c r="H15" s="13"/>
      <c r="I15" s="5"/>
      <c r="J15" s="30">
        <v>1241.2</v>
      </c>
      <c r="K15" s="25"/>
      <c r="L15" s="25"/>
      <c r="M15" s="26" t="s">
        <v>138</v>
      </c>
      <c r="N15" s="27" t="s">
        <v>440</v>
      </c>
      <c r="O15" s="27" t="s">
        <v>141</v>
      </c>
      <c r="P15" s="27" t="s">
        <v>554</v>
      </c>
      <c r="Q15" s="28"/>
      <c r="R15" s="29"/>
    </row>
    <row r="16" spans="1:18" s="24" customFormat="1" ht="12.75">
      <c r="A16" s="56">
        <v>42746</v>
      </c>
      <c r="B16" s="57" t="s">
        <v>156</v>
      </c>
      <c r="C16" s="57" t="s">
        <v>408</v>
      </c>
      <c r="D16" s="5"/>
      <c r="E16" s="4"/>
      <c r="F16" s="4"/>
      <c r="G16" s="142">
        <v>1241.2</v>
      </c>
      <c r="H16" s="13"/>
      <c r="I16" s="5"/>
      <c r="J16" s="30">
        <v>1241.2</v>
      </c>
      <c r="K16" s="25"/>
      <c r="L16" s="25"/>
      <c r="M16" s="26" t="s">
        <v>138</v>
      </c>
      <c r="N16" s="27" t="s">
        <v>441</v>
      </c>
      <c r="O16" s="27" t="s">
        <v>141</v>
      </c>
      <c r="P16" s="27" t="s">
        <v>554</v>
      </c>
      <c r="Q16" s="28"/>
      <c r="R16" s="29"/>
    </row>
    <row r="17" spans="1:18" s="24" customFormat="1" ht="12.75">
      <c r="A17" s="56">
        <v>42747</v>
      </c>
      <c r="B17" s="57" t="s">
        <v>156</v>
      </c>
      <c r="C17" s="114" t="s">
        <v>413</v>
      </c>
      <c r="D17" s="5"/>
      <c r="E17" s="4"/>
      <c r="F17" s="4"/>
      <c r="G17" s="142">
        <v>1241.2</v>
      </c>
      <c r="H17" s="13"/>
      <c r="I17" s="5"/>
      <c r="J17" s="30">
        <v>1241.2</v>
      </c>
      <c r="K17" s="25"/>
      <c r="L17" s="25"/>
      <c r="M17" s="26" t="s">
        <v>138</v>
      </c>
      <c r="N17" s="27" t="s">
        <v>442</v>
      </c>
      <c r="O17" s="27" t="s">
        <v>298</v>
      </c>
      <c r="P17" s="27" t="s">
        <v>552</v>
      </c>
      <c r="Q17" s="28"/>
      <c r="R17" s="29"/>
    </row>
    <row r="18" spans="1:18" s="24" customFormat="1" ht="12.75">
      <c r="A18" s="56">
        <v>42747</v>
      </c>
      <c r="B18" s="57" t="s">
        <v>156</v>
      </c>
      <c r="C18" s="57" t="s">
        <v>414</v>
      </c>
      <c r="D18" s="5"/>
      <c r="E18" s="4"/>
      <c r="F18" s="4"/>
      <c r="G18" s="142">
        <v>1241.2</v>
      </c>
      <c r="H18" s="13"/>
      <c r="I18" s="5"/>
      <c r="J18" s="30">
        <v>1241.2</v>
      </c>
      <c r="K18" s="25"/>
      <c r="L18" s="25"/>
      <c r="M18" s="26" t="s">
        <v>138</v>
      </c>
      <c r="N18" s="27" t="s">
        <v>443</v>
      </c>
      <c r="O18" s="27" t="s">
        <v>298</v>
      </c>
      <c r="P18" s="27" t="s">
        <v>552</v>
      </c>
      <c r="Q18" s="28"/>
      <c r="R18" s="29"/>
    </row>
    <row r="19" spans="1:18" s="24" customFormat="1" ht="12.75">
      <c r="A19" s="1">
        <v>42747</v>
      </c>
      <c r="B19" t="s">
        <v>392</v>
      </c>
      <c r="C19" t="s">
        <v>430</v>
      </c>
      <c r="D19" s="5"/>
      <c r="E19" s="4"/>
      <c r="F19" s="4"/>
      <c r="G19" s="2">
        <v>43058.39</v>
      </c>
      <c r="H19" s="13"/>
      <c r="I19" s="2">
        <v>43058.39</v>
      </c>
      <c r="K19" s="25"/>
      <c r="L19" s="25"/>
      <c r="M19" s="26" t="s">
        <v>138</v>
      </c>
      <c r="N19" s="27" t="s">
        <v>444</v>
      </c>
      <c r="O19" s="27" t="s">
        <v>243</v>
      </c>
      <c r="P19" s="27"/>
      <c r="Q19" s="28"/>
      <c r="R19" s="29"/>
    </row>
    <row r="20" spans="1:18" s="24" customFormat="1" ht="12.75">
      <c r="A20" s="1">
        <v>42747</v>
      </c>
      <c r="B20" t="s">
        <v>393</v>
      </c>
      <c r="C20" t="s">
        <v>431</v>
      </c>
      <c r="D20" s="5"/>
      <c r="E20" s="4"/>
      <c r="F20" s="4"/>
      <c r="G20" s="2">
        <v>47058.38</v>
      </c>
      <c r="H20" s="13"/>
      <c r="I20" s="2">
        <v>47058.38</v>
      </c>
      <c r="K20" s="25"/>
      <c r="L20" s="25"/>
      <c r="M20" s="26" t="s">
        <v>138</v>
      </c>
      <c r="N20" s="27" t="s">
        <v>445</v>
      </c>
      <c r="O20" s="27" t="s">
        <v>243</v>
      </c>
      <c r="P20" s="27"/>
      <c r="Q20" s="28"/>
      <c r="R20" s="29"/>
    </row>
    <row r="21" spans="1:18" s="24" customFormat="1" ht="12.75">
      <c r="A21" s="1">
        <v>42747</v>
      </c>
      <c r="B21" t="s">
        <v>394</v>
      </c>
      <c r="C21" t="s">
        <v>432</v>
      </c>
      <c r="D21" s="5"/>
      <c r="E21" s="4"/>
      <c r="F21" s="4"/>
      <c r="G21" s="2">
        <v>47058.38</v>
      </c>
      <c r="H21" s="13"/>
      <c r="I21" s="2">
        <v>47058.38</v>
      </c>
      <c r="K21" s="25"/>
      <c r="L21" s="25"/>
      <c r="M21" s="26" t="s">
        <v>138</v>
      </c>
      <c r="N21" s="27" t="s">
        <v>446</v>
      </c>
      <c r="O21" s="27" t="s">
        <v>243</v>
      </c>
      <c r="P21" s="27"/>
      <c r="Q21" s="28"/>
      <c r="R21" s="29"/>
    </row>
    <row r="22" spans="1:18" s="24" customFormat="1" ht="12.75">
      <c r="A22" s="1">
        <v>42747</v>
      </c>
      <c r="B22" t="s">
        <v>395</v>
      </c>
      <c r="C22" t="s">
        <v>433</v>
      </c>
      <c r="D22" s="5"/>
      <c r="E22" s="4"/>
      <c r="F22" s="4"/>
      <c r="G22" s="2">
        <v>47058.38</v>
      </c>
      <c r="H22" s="13"/>
      <c r="I22" s="2">
        <v>47058.38</v>
      </c>
      <c r="K22" s="25"/>
      <c r="L22" s="25"/>
      <c r="M22" s="26" t="s">
        <v>138</v>
      </c>
      <c r="N22" s="27" t="s">
        <v>447</v>
      </c>
      <c r="O22" s="27" t="s">
        <v>243</v>
      </c>
      <c r="P22" s="27"/>
      <c r="Q22" s="28"/>
      <c r="R22" s="29"/>
    </row>
    <row r="23" spans="1:18" s="24" customFormat="1" ht="12.75">
      <c r="A23" s="1">
        <v>42748</v>
      </c>
      <c r="B23" t="s">
        <v>393</v>
      </c>
      <c r="C23" t="s">
        <v>431</v>
      </c>
      <c r="D23" s="5"/>
      <c r="E23" s="4"/>
      <c r="F23" s="4"/>
      <c r="G23" s="2">
        <v>-47058.38</v>
      </c>
      <c r="H23" s="13"/>
      <c r="I23" s="2">
        <v>-47058.38</v>
      </c>
      <c r="K23" s="25"/>
      <c r="L23" s="25"/>
      <c r="M23" s="26" t="s">
        <v>138</v>
      </c>
      <c r="N23" s="27" t="s">
        <v>445</v>
      </c>
      <c r="O23" s="27" t="s">
        <v>243</v>
      </c>
      <c r="P23" s="27"/>
      <c r="Q23" s="28"/>
      <c r="R23" s="29"/>
    </row>
    <row r="24" spans="1:18" s="24" customFormat="1" ht="12.75">
      <c r="A24" s="1">
        <v>42748</v>
      </c>
      <c r="B24" t="s">
        <v>395</v>
      </c>
      <c r="C24" t="s">
        <v>433</v>
      </c>
      <c r="D24" s="5"/>
      <c r="E24" s="4"/>
      <c r="F24" s="4"/>
      <c r="G24" s="2">
        <v>-47058.38</v>
      </c>
      <c r="H24" s="13"/>
      <c r="I24" s="2">
        <v>-47058.38</v>
      </c>
      <c r="K24" s="25"/>
      <c r="L24" s="25"/>
      <c r="M24" s="26" t="s">
        <v>138</v>
      </c>
      <c r="N24" s="27" t="s">
        <v>447</v>
      </c>
      <c r="O24" s="27" t="s">
        <v>243</v>
      </c>
      <c r="P24" s="27"/>
      <c r="Q24" s="28"/>
      <c r="R24" s="29"/>
    </row>
    <row r="25" spans="1:18" s="24" customFormat="1" ht="12.75">
      <c r="A25" s="1">
        <v>42748</v>
      </c>
      <c r="B25" t="s">
        <v>394</v>
      </c>
      <c r="C25" t="s">
        <v>432</v>
      </c>
      <c r="D25" s="5"/>
      <c r="E25" s="4"/>
      <c r="F25" s="4"/>
      <c r="G25" s="2">
        <v>-47058.38</v>
      </c>
      <c r="H25" s="13"/>
      <c r="I25" s="2">
        <v>-47058.38</v>
      </c>
      <c r="K25" s="25"/>
      <c r="L25" s="25"/>
      <c r="M25" s="26" t="s">
        <v>138</v>
      </c>
      <c r="N25" s="27" t="s">
        <v>446</v>
      </c>
      <c r="O25" s="27" t="s">
        <v>243</v>
      </c>
      <c r="P25" s="27"/>
      <c r="Q25" s="28"/>
      <c r="R25" s="29"/>
    </row>
    <row r="26" spans="1:18" s="24" customFormat="1" ht="12.75">
      <c r="A26" s="1">
        <v>42748</v>
      </c>
      <c r="B26" t="s">
        <v>392</v>
      </c>
      <c r="C26" t="s">
        <v>430</v>
      </c>
      <c r="D26" s="5"/>
      <c r="E26" s="4"/>
      <c r="F26" s="4"/>
      <c r="G26" s="2">
        <v>-43058.39</v>
      </c>
      <c r="H26" s="13"/>
      <c r="I26" s="2">
        <v>-43058.39</v>
      </c>
      <c r="K26" s="25"/>
      <c r="L26" s="25"/>
      <c r="M26" s="26" t="s">
        <v>138</v>
      </c>
      <c r="N26" s="27" t="s">
        <v>444</v>
      </c>
      <c r="O26" s="27" t="s">
        <v>243</v>
      </c>
      <c r="P26" s="27"/>
      <c r="Q26" s="28"/>
      <c r="R26" s="29"/>
    </row>
    <row r="27" spans="1:18" s="24" customFormat="1" ht="12.75">
      <c r="A27" s="1">
        <v>42748</v>
      </c>
      <c r="B27" t="s">
        <v>156</v>
      </c>
      <c r="C27" s="140" t="s">
        <v>421</v>
      </c>
      <c r="D27" s="5"/>
      <c r="E27" s="4"/>
      <c r="F27" s="4"/>
      <c r="G27" s="141">
        <v>4499.6400000000003</v>
      </c>
      <c r="H27" s="13"/>
      <c r="I27" s="2">
        <v>4499.6400000000003</v>
      </c>
      <c r="K27" s="25"/>
      <c r="L27" s="25"/>
      <c r="M27" s="26" t="s">
        <v>138</v>
      </c>
      <c r="N27" s="27" t="s">
        <v>448</v>
      </c>
      <c r="O27" s="27" t="s">
        <v>136</v>
      </c>
      <c r="P27" s="27" t="s">
        <v>553</v>
      </c>
      <c r="Q27" s="28"/>
      <c r="R27" s="29"/>
    </row>
    <row r="28" spans="1:18" s="24" customFormat="1" ht="12.75">
      <c r="A28" s="1">
        <v>42746</v>
      </c>
      <c r="B28" t="s">
        <v>156</v>
      </c>
      <c r="C28" s="139" t="s">
        <v>107</v>
      </c>
      <c r="D28" s="5"/>
      <c r="E28" s="4"/>
      <c r="F28" s="4"/>
      <c r="G28" s="141">
        <v>6299.96</v>
      </c>
      <c r="H28" s="13"/>
      <c r="I28" s="2">
        <v>6299.96</v>
      </c>
      <c r="K28" s="25"/>
      <c r="L28" s="25"/>
      <c r="M28" s="26" t="s">
        <v>138</v>
      </c>
      <c r="N28" s="27" t="s">
        <v>318</v>
      </c>
      <c r="O28" s="27" t="s">
        <v>141</v>
      </c>
      <c r="P28" s="27" t="s">
        <v>554</v>
      </c>
      <c r="Q28" s="28"/>
      <c r="R28" s="29"/>
    </row>
    <row r="29" spans="1:18" s="24" customFormat="1" ht="12.75">
      <c r="A29" s="1">
        <v>42746</v>
      </c>
      <c r="B29" t="s">
        <v>156</v>
      </c>
      <c r="C29" t="s">
        <v>396</v>
      </c>
      <c r="D29" s="5"/>
      <c r="E29" s="4"/>
      <c r="F29" s="4"/>
      <c r="G29" s="141">
        <v>6299.96</v>
      </c>
      <c r="H29" s="13" t="s">
        <v>133</v>
      </c>
      <c r="I29" s="2">
        <v>6299.96</v>
      </c>
      <c r="K29" s="25"/>
      <c r="L29" s="25"/>
      <c r="M29" s="26" t="s">
        <v>138</v>
      </c>
      <c r="N29" s="27" t="s">
        <v>429</v>
      </c>
      <c r="O29" s="27" t="s">
        <v>141</v>
      </c>
      <c r="P29" s="27" t="s">
        <v>554</v>
      </c>
      <c r="Q29" s="28"/>
      <c r="R29" s="29"/>
    </row>
    <row r="30" spans="1:18" s="24" customFormat="1" ht="12.75">
      <c r="A30" s="1">
        <v>42746</v>
      </c>
      <c r="B30" t="s">
        <v>156</v>
      </c>
      <c r="C30" s="139" t="s">
        <v>406</v>
      </c>
      <c r="D30" s="30"/>
      <c r="E30" s="4"/>
      <c r="F30" s="4"/>
      <c r="G30" s="141">
        <v>6750.04</v>
      </c>
      <c r="H30" s="13"/>
      <c r="I30" s="2">
        <v>6750.04</v>
      </c>
      <c r="J30" s="30"/>
      <c r="K30" s="25"/>
      <c r="L30" s="25"/>
      <c r="M30" s="26" t="s">
        <v>138</v>
      </c>
      <c r="N30" s="27" t="s">
        <v>449</v>
      </c>
      <c r="O30" s="27" t="s">
        <v>134</v>
      </c>
      <c r="P30" s="27" t="s">
        <v>554</v>
      </c>
      <c r="Q30" s="28"/>
      <c r="R30" s="29"/>
    </row>
    <row r="31" spans="1:18" s="24" customFormat="1" ht="12.75">
      <c r="A31" s="1">
        <v>42747</v>
      </c>
      <c r="B31" t="s">
        <v>156</v>
      </c>
      <c r="C31" s="139" t="s">
        <v>409</v>
      </c>
      <c r="D31" s="30"/>
      <c r="E31" s="4"/>
      <c r="F31" s="4"/>
      <c r="G31" s="141">
        <v>6750.04</v>
      </c>
      <c r="H31" s="13"/>
      <c r="I31" s="2">
        <v>6750.04</v>
      </c>
      <c r="J31" s="30"/>
      <c r="K31" s="25"/>
      <c r="L31" s="25"/>
      <c r="M31" s="26" t="s">
        <v>138</v>
      </c>
      <c r="N31" s="27" t="s">
        <v>450</v>
      </c>
      <c r="O31" s="27" t="s">
        <v>134</v>
      </c>
      <c r="P31" s="27" t="s">
        <v>552</v>
      </c>
      <c r="Q31" s="28"/>
      <c r="R31" s="29"/>
    </row>
    <row r="32" spans="1:18" s="24" customFormat="1" ht="12.75">
      <c r="A32" s="1">
        <v>42748</v>
      </c>
      <c r="B32" t="s">
        <v>156</v>
      </c>
      <c r="C32" s="139" t="s">
        <v>417</v>
      </c>
      <c r="D32" s="30"/>
      <c r="E32" s="4"/>
      <c r="F32" s="4"/>
      <c r="G32" s="141">
        <v>6750.04</v>
      </c>
      <c r="H32" s="13"/>
      <c r="I32" s="2">
        <v>6750.04</v>
      </c>
      <c r="J32" s="30"/>
      <c r="K32" s="25"/>
      <c r="L32" s="25"/>
      <c r="M32" s="26" t="s">
        <v>138</v>
      </c>
      <c r="N32" s="27" t="s">
        <v>451</v>
      </c>
      <c r="O32" s="27" t="s">
        <v>134</v>
      </c>
      <c r="P32" s="27" t="s">
        <v>553</v>
      </c>
      <c r="Q32" s="28"/>
      <c r="R32" s="29"/>
    </row>
    <row r="33" spans="1:18" s="24" customFormat="1" ht="12.75">
      <c r="A33" s="1">
        <v>42748</v>
      </c>
      <c r="B33" t="s">
        <v>156</v>
      </c>
      <c r="C33" s="139" t="s">
        <v>418</v>
      </c>
      <c r="D33" s="30"/>
      <c r="E33" s="4"/>
      <c r="F33" s="4"/>
      <c r="G33" s="141">
        <v>6750.04</v>
      </c>
      <c r="H33" s="13"/>
      <c r="I33" s="2">
        <v>6750.04</v>
      </c>
      <c r="J33" s="30"/>
      <c r="K33" s="25"/>
      <c r="L33" s="25"/>
      <c r="M33" s="26" t="s">
        <v>138</v>
      </c>
      <c r="N33" s="27" t="s">
        <v>452</v>
      </c>
      <c r="O33" s="27" t="s">
        <v>134</v>
      </c>
      <c r="P33" s="27" t="s">
        <v>553</v>
      </c>
      <c r="Q33" s="28"/>
      <c r="R33" s="29"/>
    </row>
    <row r="34" spans="1:18" s="24" customFormat="1" ht="12.75">
      <c r="A34" s="1">
        <v>42747</v>
      </c>
      <c r="B34" t="s">
        <v>156</v>
      </c>
      <c r="C34" t="s">
        <v>411</v>
      </c>
      <c r="D34" s="30"/>
      <c r="E34" s="4"/>
      <c r="F34" s="4"/>
      <c r="G34" s="141">
        <v>8582.74</v>
      </c>
      <c r="H34" s="13"/>
      <c r="I34" s="2">
        <v>8582.74</v>
      </c>
      <c r="J34" s="30"/>
      <c r="K34" s="25"/>
      <c r="L34" s="25"/>
      <c r="M34" s="26" t="s">
        <v>138</v>
      </c>
      <c r="N34" s="27" t="s">
        <v>453</v>
      </c>
      <c r="O34" s="27" t="s">
        <v>454</v>
      </c>
      <c r="P34" s="27" t="s">
        <v>552</v>
      </c>
      <c r="Q34" s="28"/>
      <c r="R34" s="29"/>
    </row>
    <row r="35" spans="1:18" s="24" customFormat="1" ht="12.75">
      <c r="A35" s="1">
        <v>42748</v>
      </c>
      <c r="B35" t="s">
        <v>156</v>
      </c>
      <c r="C35" t="s">
        <v>426</v>
      </c>
      <c r="D35" s="30"/>
      <c r="E35" s="4"/>
      <c r="F35" s="4"/>
      <c r="G35" s="141">
        <v>8780.0400000000009</v>
      </c>
      <c r="H35" s="13"/>
      <c r="I35" s="2">
        <v>8780.0400000000009</v>
      </c>
      <c r="J35" s="30"/>
      <c r="K35" s="25"/>
      <c r="L35" s="25"/>
      <c r="M35" s="26" t="s">
        <v>138</v>
      </c>
      <c r="N35" s="27" t="s">
        <v>455</v>
      </c>
      <c r="O35" s="27" t="s">
        <v>383</v>
      </c>
      <c r="P35" s="27" t="s">
        <v>553</v>
      </c>
      <c r="Q35" s="28"/>
      <c r="R35" s="29"/>
    </row>
    <row r="36" spans="1:18" s="24" customFormat="1" ht="12.75">
      <c r="A36" s="1">
        <v>42748</v>
      </c>
      <c r="B36" t="s">
        <v>156</v>
      </c>
      <c r="C36" s="139" t="s">
        <v>422</v>
      </c>
      <c r="D36" s="30"/>
      <c r="E36" s="4"/>
      <c r="F36" s="4"/>
      <c r="G36" s="141">
        <v>8887.92</v>
      </c>
      <c r="H36" s="13"/>
      <c r="I36" s="2">
        <v>8887.92</v>
      </c>
      <c r="J36" s="30"/>
      <c r="K36" s="25"/>
      <c r="L36" s="25"/>
      <c r="M36" s="26" t="s">
        <v>138</v>
      </c>
      <c r="N36" s="27" t="s">
        <v>456</v>
      </c>
      <c r="O36" s="27" t="s">
        <v>457</v>
      </c>
      <c r="P36" s="27" t="s">
        <v>553</v>
      </c>
      <c r="Q36" s="28"/>
      <c r="R36" s="29"/>
    </row>
    <row r="37" spans="1:18" s="24" customFormat="1" ht="12.75">
      <c r="A37" s="1">
        <v>42748</v>
      </c>
      <c r="B37" t="s">
        <v>156</v>
      </c>
      <c r="C37" s="139" t="s">
        <v>425</v>
      </c>
      <c r="D37" s="30"/>
      <c r="E37" s="4"/>
      <c r="F37" s="4"/>
      <c r="G37" s="141">
        <v>9000.44</v>
      </c>
      <c r="H37" s="13"/>
      <c r="I37" s="2">
        <v>9000.44</v>
      </c>
      <c r="J37" s="30"/>
      <c r="K37" s="25"/>
      <c r="L37" s="25"/>
      <c r="M37" s="26" t="s">
        <v>138</v>
      </c>
      <c r="N37" s="27" t="s">
        <v>458</v>
      </c>
      <c r="O37" s="27" t="s">
        <v>136</v>
      </c>
      <c r="P37" s="27" t="s">
        <v>553</v>
      </c>
      <c r="Q37" s="28"/>
      <c r="R37" s="29"/>
    </row>
    <row r="38" spans="1:18" s="24" customFormat="1" ht="12.75">
      <c r="A38" s="1">
        <v>42748</v>
      </c>
      <c r="B38" t="s">
        <v>156</v>
      </c>
      <c r="C38" s="139" t="s">
        <v>69</v>
      </c>
      <c r="D38" s="30"/>
      <c r="E38" s="4"/>
      <c r="F38" s="4"/>
      <c r="G38" s="141">
        <v>9000.44</v>
      </c>
      <c r="H38" s="13"/>
      <c r="I38" s="2">
        <v>9000.44</v>
      </c>
      <c r="J38" s="30"/>
      <c r="K38" s="25"/>
      <c r="L38" s="25"/>
      <c r="M38" s="26" t="s">
        <v>138</v>
      </c>
      <c r="N38" s="27" t="s">
        <v>283</v>
      </c>
      <c r="O38" s="27" t="s">
        <v>136</v>
      </c>
      <c r="P38" s="27" t="s">
        <v>553</v>
      </c>
      <c r="Q38" s="28"/>
      <c r="R38" s="29"/>
    </row>
    <row r="39" spans="1:18" s="24" customFormat="1" ht="12.75">
      <c r="A39" s="1">
        <v>42746</v>
      </c>
      <c r="B39" t="s">
        <v>156</v>
      </c>
      <c r="C39" s="139" t="s">
        <v>403</v>
      </c>
      <c r="D39" s="30"/>
      <c r="E39" s="4"/>
      <c r="F39" s="4"/>
      <c r="G39" s="141">
        <v>13500.08</v>
      </c>
      <c r="H39" s="13"/>
      <c r="I39" s="2">
        <v>13500.08</v>
      </c>
      <c r="J39" s="30"/>
      <c r="K39" s="25"/>
      <c r="L39" s="25"/>
      <c r="M39" s="26" t="s">
        <v>138</v>
      </c>
      <c r="N39" s="27" t="s">
        <v>459</v>
      </c>
      <c r="O39" s="27" t="s">
        <v>136</v>
      </c>
      <c r="P39" s="27" t="s">
        <v>554</v>
      </c>
      <c r="Q39" s="28"/>
      <c r="R39" s="29"/>
    </row>
    <row r="40" spans="1:18" s="24" customFormat="1" ht="12.75">
      <c r="A40" s="1">
        <v>42746</v>
      </c>
      <c r="B40" t="s">
        <v>156</v>
      </c>
      <c r="C40" t="s">
        <v>87</v>
      </c>
      <c r="D40" s="30"/>
      <c r="E40" s="4"/>
      <c r="F40" s="4"/>
      <c r="G40" s="141">
        <v>13500.08</v>
      </c>
      <c r="H40" s="13" t="s">
        <v>135</v>
      </c>
      <c r="I40" s="2">
        <v>13500.08</v>
      </c>
      <c r="J40" s="30"/>
      <c r="K40" s="25"/>
      <c r="L40" s="25"/>
      <c r="M40" s="26" t="s">
        <v>138</v>
      </c>
      <c r="N40" s="27" t="s">
        <v>354</v>
      </c>
      <c r="O40" s="27" t="s">
        <v>136</v>
      </c>
      <c r="P40" s="27" t="s">
        <v>554</v>
      </c>
      <c r="Q40" s="28"/>
      <c r="R40" s="29"/>
    </row>
    <row r="41" spans="1:18" s="24" customFormat="1" ht="12.75">
      <c r="A41" s="1">
        <v>42747</v>
      </c>
      <c r="B41" t="s">
        <v>156</v>
      </c>
      <c r="C41" s="139" t="s">
        <v>410</v>
      </c>
      <c r="D41" s="30"/>
      <c r="E41" s="4"/>
      <c r="F41" s="4"/>
      <c r="G41" s="141">
        <v>13500.08</v>
      </c>
      <c r="H41" s="13"/>
      <c r="I41" s="2">
        <v>13500.08</v>
      </c>
      <c r="J41" s="30"/>
      <c r="K41" s="25"/>
      <c r="L41" s="25"/>
      <c r="M41" s="26" t="s">
        <v>138</v>
      </c>
      <c r="N41" s="27" t="s">
        <v>460</v>
      </c>
      <c r="O41" s="27" t="s">
        <v>136</v>
      </c>
      <c r="P41" s="27" t="s">
        <v>552</v>
      </c>
      <c r="Q41" s="28"/>
      <c r="R41" s="29"/>
    </row>
    <row r="42" spans="1:18" s="24" customFormat="1" ht="12.75">
      <c r="A42" s="1">
        <v>42748</v>
      </c>
      <c r="B42" t="s">
        <v>156</v>
      </c>
      <c r="C42" s="139" t="s">
        <v>428</v>
      </c>
      <c r="D42" s="30"/>
      <c r="E42" s="4"/>
      <c r="F42" s="4"/>
      <c r="G42" s="141">
        <v>13500.08</v>
      </c>
      <c r="H42" s="13"/>
      <c r="I42" s="2">
        <v>13500.08</v>
      </c>
      <c r="J42" s="30"/>
      <c r="K42" s="25"/>
      <c r="L42" s="25"/>
      <c r="M42" s="26" t="s">
        <v>138</v>
      </c>
      <c r="N42" s="27" t="s">
        <v>461</v>
      </c>
      <c r="O42" s="27" t="s">
        <v>136</v>
      </c>
      <c r="P42" s="27" t="s">
        <v>553</v>
      </c>
      <c r="Q42" s="28"/>
      <c r="R42" s="29"/>
    </row>
    <row r="43" spans="1:18" s="24" customFormat="1" ht="12.75">
      <c r="A43" s="1">
        <v>42747</v>
      </c>
      <c r="B43" t="s">
        <v>156</v>
      </c>
      <c r="C43" s="139" t="s">
        <v>32</v>
      </c>
      <c r="D43" s="30"/>
      <c r="E43" s="4"/>
      <c r="F43" s="4"/>
      <c r="G43" s="141">
        <v>13504.72</v>
      </c>
      <c r="H43" s="13" t="s">
        <v>137</v>
      </c>
      <c r="I43" s="2">
        <v>13504.72</v>
      </c>
      <c r="J43" s="30"/>
      <c r="K43" s="25"/>
      <c r="L43" s="25"/>
      <c r="M43" s="26" t="s">
        <v>138</v>
      </c>
      <c r="N43" s="27" t="s">
        <v>118</v>
      </c>
      <c r="O43" s="27" t="s">
        <v>136</v>
      </c>
      <c r="P43" s="27" t="s">
        <v>552</v>
      </c>
      <c r="Q43" s="28"/>
      <c r="R43" s="29"/>
    </row>
    <row r="44" spans="1:18" s="24" customFormat="1" ht="12.75">
      <c r="A44" s="1">
        <v>42748</v>
      </c>
      <c r="B44" t="s">
        <v>156</v>
      </c>
      <c r="C44" s="139" t="s">
        <v>419</v>
      </c>
      <c r="D44" s="30"/>
      <c r="E44" s="4"/>
      <c r="F44" s="4"/>
      <c r="G44" s="141">
        <v>16105.44</v>
      </c>
      <c r="H44" s="13"/>
      <c r="I44" s="2">
        <v>16105.44</v>
      </c>
      <c r="J44" s="30"/>
      <c r="K44" s="25"/>
      <c r="L44" s="25"/>
      <c r="M44" s="26" t="s">
        <v>138</v>
      </c>
      <c r="N44" s="27" t="s">
        <v>462</v>
      </c>
      <c r="O44" s="27" t="s">
        <v>457</v>
      </c>
      <c r="P44" s="27" t="s">
        <v>553</v>
      </c>
      <c r="Q44" s="28"/>
      <c r="R44" s="29"/>
    </row>
    <row r="45" spans="1:18" s="24" customFormat="1" ht="12.75">
      <c r="A45" s="1">
        <v>42748</v>
      </c>
      <c r="B45" t="s">
        <v>156</v>
      </c>
      <c r="C45" s="139" t="s">
        <v>423</v>
      </c>
      <c r="D45" s="30"/>
      <c r="E45" s="4"/>
      <c r="F45" s="4"/>
      <c r="G45" s="141">
        <v>17024.16</v>
      </c>
      <c r="H45" s="13"/>
      <c r="I45" s="2">
        <v>17024.16</v>
      </c>
      <c r="J45" s="30"/>
      <c r="K45" s="25"/>
      <c r="L45" s="25"/>
      <c r="M45" s="26" t="s">
        <v>138</v>
      </c>
      <c r="N45" s="27" t="s">
        <v>463</v>
      </c>
      <c r="O45" s="27" t="s">
        <v>136</v>
      </c>
      <c r="P45" s="27" t="s">
        <v>553</v>
      </c>
      <c r="Q45" s="28"/>
      <c r="R45" s="29"/>
    </row>
    <row r="46" spans="1:18" s="24" customFormat="1" ht="12.75">
      <c r="A46" s="1">
        <v>42748</v>
      </c>
      <c r="B46" t="s">
        <v>156</v>
      </c>
      <c r="C46" s="139" t="s">
        <v>424</v>
      </c>
      <c r="D46" s="30"/>
      <c r="E46" s="4"/>
      <c r="F46" s="4"/>
      <c r="G46" s="141">
        <v>17024.16</v>
      </c>
      <c r="H46" s="13"/>
      <c r="I46" s="2">
        <v>17024.16</v>
      </c>
      <c r="J46" s="30"/>
      <c r="K46" s="25"/>
      <c r="L46" s="25"/>
      <c r="M46" s="26" t="s">
        <v>138</v>
      </c>
      <c r="N46" s="27" t="s">
        <v>464</v>
      </c>
      <c r="O46" s="27" t="s">
        <v>136</v>
      </c>
      <c r="P46" s="27" t="s">
        <v>553</v>
      </c>
      <c r="Q46" s="28"/>
      <c r="R46" s="29"/>
    </row>
    <row r="47" spans="1:18" s="24" customFormat="1" ht="12.75">
      <c r="A47" s="1">
        <v>42747</v>
      </c>
      <c r="B47" t="s">
        <v>156</v>
      </c>
      <c r="C47" s="139" t="s">
        <v>415</v>
      </c>
      <c r="D47" s="30"/>
      <c r="E47" s="4"/>
      <c r="F47" s="4"/>
      <c r="G47" s="141">
        <v>19657.36</v>
      </c>
      <c r="H47" s="13"/>
      <c r="I47" s="2">
        <v>19657.36</v>
      </c>
      <c r="J47" s="30"/>
      <c r="K47" s="25"/>
      <c r="L47" s="25"/>
      <c r="M47" s="26" t="s">
        <v>138</v>
      </c>
      <c r="N47" s="27" t="s">
        <v>465</v>
      </c>
      <c r="O47" s="27" t="s">
        <v>298</v>
      </c>
      <c r="P47" s="27" t="s">
        <v>552</v>
      </c>
      <c r="Q47" s="28"/>
      <c r="R47" s="29"/>
    </row>
    <row r="48" spans="1:18" s="24" customFormat="1" ht="13.5" thickBot="1">
      <c r="A48" s="1"/>
      <c r="B48"/>
      <c r="C48"/>
      <c r="D48" s="30"/>
      <c r="E48" s="4"/>
      <c r="F48" s="4"/>
      <c r="G48" s="2"/>
      <c r="H48" s="13"/>
      <c r="I48" s="2"/>
      <c r="J48" s="30"/>
      <c r="K48" s="25"/>
      <c r="L48" s="25"/>
      <c r="M48" s="26"/>
      <c r="N48" s="27"/>
      <c r="O48" s="27"/>
      <c r="P48" s="27"/>
      <c r="Q48" s="28"/>
      <c r="R48" s="29"/>
    </row>
    <row r="49" spans="1:15" ht="12.75" thickBot="1">
      <c r="D49" s="72">
        <f>SUM(D5:D48)</f>
        <v>0</v>
      </c>
      <c r="G49" s="72">
        <f>SUM(G5:G48)</f>
        <v>197600.09999999998</v>
      </c>
      <c r="I49" s="72">
        <f>SUM(I5:I48)</f>
        <v>185188.09999999998</v>
      </c>
      <c r="J49" s="72">
        <f>SUM(J5:J48)</f>
        <v>12412.000000000002</v>
      </c>
      <c r="K49" s="36"/>
      <c r="N49" s="37" t="s">
        <v>223</v>
      </c>
      <c r="O49" s="38">
        <f>SUM(I49:K49)</f>
        <v>197600.09999999998</v>
      </c>
    </row>
    <row r="50" spans="1:15" ht="12.75">
      <c r="A50" s="50"/>
      <c r="B50" s="51"/>
      <c r="C50" s="51"/>
      <c r="G50" s="6"/>
    </row>
    <row r="51" spans="1:15">
      <c r="G51" s="36"/>
    </row>
  </sheetData>
  <autoFilter ref="A4:R49"/>
  <mergeCells count="1">
    <mergeCell ref="A2:Q2"/>
  </mergeCells>
  <phoneticPr fontId="7" type="noConversion"/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127"/>
  <sheetViews>
    <sheetView topLeftCell="A103" workbookViewId="0">
      <selection activeCell="G1" sqref="G1:G122"/>
    </sheetView>
  </sheetViews>
  <sheetFormatPr baseColWidth="10" defaultRowHeight="12.75"/>
  <cols>
    <col min="2" max="2" width="28" bestFit="1" customWidth="1"/>
  </cols>
  <sheetData>
    <row r="1" spans="1:7">
      <c r="A1" s="342">
        <v>42819</v>
      </c>
      <c r="B1" s="343" t="s">
        <v>160</v>
      </c>
      <c r="C1" s="343" t="s">
        <v>1661</v>
      </c>
      <c r="D1" s="343" t="s">
        <v>1526</v>
      </c>
      <c r="E1" s="343" t="s">
        <v>1661</v>
      </c>
      <c r="F1" s="343" t="s">
        <v>1526</v>
      </c>
      <c r="G1" s="344">
        <v>-11699.76</v>
      </c>
    </row>
    <row r="2" spans="1:7">
      <c r="A2" s="342">
        <v>42819</v>
      </c>
      <c r="B2" s="343" t="s">
        <v>160</v>
      </c>
      <c r="C2" s="343" t="s">
        <v>1635</v>
      </c>
      <c r="D2" s="343" t="s">
        <v>1524</v>
      </c>
      <c r="E2" s="343" t="s">
        <v>1635</v>
      </c>
      <c r="F2" s="343" t="s">
        <v>1524</v>
      </c>
      <c r="G2" s="344">
        <v>-6286.04</v>
      </c>
    </row>
    <row r="3" spans="1:7">
      <c r="A3" s="342">
        <v>42819</v>
      </c>
      <c r="B3" s="343" t="s">
        <v>160</v>
      </c>
      <c r="C3" s="343" t="s">
        <v>1527</v>
      </c>
      <c r="D3" s="343" t="s">
        <v>1524</v>
      </c>
      <c r="E3" s="343" t="s">
        <v>1527</v>
      </c>
      <c r="F3" s="343" t="s">
        <v>1524</v>
      </c>
      <c r="G3" s="344">
        <v>-9000.44</v>
      </c>
    </row>
    <row r="4" spans="1:7">
      <c r="A4" s="342">
        <v>42819</v>
      </c>
      <c r="B4" s="343" t="s">
        <v>160</v>
      </c>
      <c r="C4" s="343" t="s">
        <v>1621</v>
      </c>
      <c r="D4" s="343" t="s">
        <v>1524</v>
      </c>
      <c r="E4" s="343" t="s">
        <v>1621</v>
      </c>
      <c r="F4" s="343" t="s">
        <v>1524</v>
      </c>
      <c r="G4" s="344">
        <v>-20454.28</v>
      </c>
    </row>
    <row r="5" spans="1:7">
      <c r="A5" s="342">
        <v>42819</v>
      </c>
      <c r="B5" s="343" t="s">
        <v>160</v>
      </c>
      <c r="C5" s="343" t="s">
        <v>1250</v>
      </c>
      <c r="D5" s="343" t="s">
        <v>1524</v>
      </c>
      <c r="E5" s="343" t="s">
        <v>1250</v>
      </c>
      <c r="F5" s="343" t="s">
        <v>1524</v>
      </c>
      <c r="G5" s="344">
        <v>-20454.28</v>
      </c>
    </row>
    <row r="6" spans="1:7">
      <c r="A6" s="342">
        <v>42819</v>
      </c>
      <c r="B6" s="343" t="s">
        <v>160</v>
      </c>
      <c r="C6" s="343" t="s">
        <v>1223</v>
      </c>
      <c r="D6" s="343" t="s">
        <v>1524</v>
      </c>
      <c r="E6" s="343" t="s">
        <v>1223</v>
      </c>
      <c r="F6" s="343" t="s">
        <v>1524</v>
      </c>
      <c r="G6" s="344">
        <v>-9000.44</v>
      </c>
    </row>
    <row r="7" spans="1:7">
      <c r="A7" s="342">
        <v>42819</v>
      </c>
      <c r="B7" s="343" t="s">
        <v>160</v>
      </c>
      <c r="C7" s="343" t="s">
        <v>1245</v>
      </c>
      <c r="D7" s="343" t="s">
        <v>1524</v>
      </c>
      <c r="E7" s="343" t="s">
        <v>1245</v>
      </c>
      <c r="F7" s="343" t="s">
        <v>1524</v>
      </c>
      <c r="G7" s="344">
        <v>-9000.44</v>
      </c>
    </row>
    <row r="8" spans="1:7">
      <c r="A8" s="342">
        <v>42819</v>
      </c>
      <c r="B8" s="343" t="s">
        <v>160</v>
      </c>
      <c r="C8" s="343" t="s">
        <v>944</v>
      </c>
      <c r="D8" s="343" t="s">
        <v>1524</v>
      </c>
      <c r="E8" s="343" t="s">
        <v>944</v>
      </c>
      <c r="F8" s="343" t="s">
        <v>1524</v>
      </c>
      <c r="G8" s="344">
        <v>-9000.44</v>
      </c>
    </row>
    <row r="9" spans="1:7">
      <c r="A9" s="342">
        <v>42822</v>
      </c>
      <c r="B9" s="343" t="s">
        <v>160</v>
      </c>
      <c r="C9" s="343" t="s">
        <v>1232</v>
      </c>
      <c r="D9" s="343" t="s">
        <v>1524</v>
      </c>
      <c r="E9" s="343" t="s">
        <v>1232</v>
      </c>
      <c r="F9" s="343" t="s">
        <v>1524</v>
      </c>
      <c r="G9" s="344">
        <v>-9000.44</v>
      </c>
    </row>
    <row r="10" spans="1:7">
      <c r="A10" s="342">
        <v>42822</v>
      </c>
      <c r="B10" s="343" t="s">
        <v>160</v>
      </c>
      <c r="C10" s="343" t="s">
        <v>89</v>
      </c>
      <c r="D10" s="343" t="s">
        <v>1524</v>
      </c>
      <c r="E10" s="343" t="s">
        <v>89</v>
      </c>
      <c r="F10" s="343" t="s">
        <v>1524</v>
      </c>
      <c r="G10" s="344">
        <v>-8080.56</v>
      </c>
    </row>
    <row r="11" spans="1:7">
      <c r="A11" s="342">
        <v>42822</v>
      </c>
      <c r="B11" s="343" t="s">
        <v>160</v>
      </c>
      <c r="C11" s="343" t="s">
        <v>538</v>
      </c>
      <c r="D11" s="343" t="s">
        <v>823</v>
      </c>
      <c r="E11" s="343" t="s">
        <v>538</v>
      </c>
      <c r="F11" s="343" t="s">
        <v>823</v>
      </c>
      <c r="G11" s="344">
        <v>-6299.96</v>
      </c>
    </row>
    <row r="12" spans="1:7">
      <c r="A12" s="342">
        <v>42823</v>
      </c>
      <c r="B12" s="343" t="s">
        <v>160</v>
      </c>
      <c r="C12" s="343" t="s">
        <v>1834</v>
      </c>
      <c r="D12" s="343" t="s">
        <v>1956</v>
      </c>
      <c r="E12" s="343" t="s">
        <v>1834</v>
      </c>
      <c r="F12" s="343" t="s">
        <v>1956</v>
      </c>
      <c r="G12" s="344">
        <v>-9000.44</v>
      </c>
    </row>
    <row r="13" spans="1:7">
      <c r="A13" s="342">
        <v>42823</v>
      </c>
      <c r="B13" s="343" t="s">
        <v>160</v>
      </c>
      <c r="C13" s="343" t="s">
        <v>1275</v>
      </c>
      <c r="D13" s="343" t="s">
        <v>1957</v>
      </c>
      <c r="E13" s="343" t="s">
        <v>1275</v>
      </c>
      <c r="F13" s="343" t="s">
        <v>1957</v>
      </c>
      <c r="G13" s="344">
        <v>-8780.0400000000009</v>
      </c>
    </row>
    <row r="14" spans="1:7">
      <c r="A14" s="342">
        <v>42824</v>
      </c>
      <c r="B14" s="343" t="s">
        <v>160</v>
      </c>
      <c r="C14" s="343" t="s">
        <v>1409</v>
      </c>
      <c r="D14" s="343" t="s">
        <v>1524</v>
      </c>
      <c r="E14" s="343" t="s">
        <v>1409</v>
      </c>
      <c r="F14" s="343" t="s">
        <v>1524</v>
      </c>
      <c r="G14" s="344">
        <v>-9000.44</v>
      </c>
    </row>
    <row r="15" spans="1:7">
      <c r="A15" s="342">
        <v>42824</v>
      </c>
      <c r="B15" s="343" t="s">
        <v>160</v>
      </c>
      <c r="C15" s="343" t="s">
        <v>1222</v>
      </c>
      <c r="D15" s="343" t="s">
        <v>1524</v>
      </c>
      <c r="E15" s="343" t="s">
        <v>1222</v>
      </c>
      <c r="F15" s="343" t="s">
        <v>1524</v>
      </c>
      <c r="G15" s="344">
        <v>-14046.44</v>
      </c>
    </row>
    <row r="16" spans="1:7">
      <c r="A16" s="342">
        <v>42824</v>
      </c>
      <c r="B16" s="343" t="s">
        <v>160</v>
      </c>
      <c r="C16" s="343" t="s">
        <v>936</v>
      </c>
      <c r="D16" s="343" t="s">
        <v>823</v>
      </c>
      <c r="E16" s="343" t="s">
        <v>936</v>
      </c>
      <c r="F16" s="343" t="s">
        <v>823</v>
      </c>
      <c r="G16" s="344">
        <v>-9000.44</v>
      </c>
    </row>
    <row r="17" spans="1:8">
      <c r="A17" s="342">
        <v>42824</v>
      </c>
      <c r="B17" s="343" t="s">
        <v>160</v>
      </c>
      <c r="C17" s="343" t="s">
        <v>1958</v>
      </c>
      <c r="D17" s="343" t="s">
        <v>1957</v>
      </c>
      <c r="E17" s="343" t="s">
        <v>1958</v>
      </c>
      <c r="F17" s="343" t="s">
        <v>1957</v>
      </c>
      <c r="G17" s="344">
        <v>-21367.200000000001</v>
      </c>
    </row>
    <row r="18" spans="1:8">
      <c r="A18" s="342">
        <v>42825</v>
      </c>
      <c r="B18" s="343" t="s">
        <v>160</v>
      </c>
      <c r="C18" s="343" t="s">
        <v>792</v>
      </c>
      <c r="D18" s="343" t="s">
        <v>823</v>
      </c>
      <c r="E18" s="343" t="s">
        <v>792</v>
      </c>
      <c r="F18" s="343" t="s">
        <v>823</v>
      </c>
      <c r="G18" s="344">
        <v>-6299.96</v>
      </c>
    </row>
    <row r="19" spans="1:8">
      <c r="A19" s="444">
        <v>42819</v>
      </c>
      <c r="B19" s="445" t="s">
        <v>156</v>
      </c>
      <c r="C19" s="445" t="s">
        <v>1959</v>
      </c>
      <c r="D19" s="445" t="s">
        <v>157</v>
      </c>
      <c r="E19" s="445" t="s">
        <v>1959</v>
      </c>
      <c r="F19" s="445" t="s">
        <v>157</v>
      </c>
      <c r="G19" s="422">
        <v>1241.2</v>
      </c>
      <c r="H19" s="445" t="s">
        <v>158</v>
      </c>
    </row>
    <row r="20" spans="1:8">
      <c r="A20" s="444">
        <v>42819</v>
      </c>
      <c r="B20" s="445" t="s">
        <v>156</v>
      </c>
      <c r="C20" s="445" t="s">
        <v>1960</v>
      </c>
      <c r="D20" s="445" t="s">
        <v>157</v>
      </c>
      <c r="E20" s="445" t="s">
        <v>1960</v>
      </c>
      <c r="F20" s="445" t="s">
        <v>157</v>
      </c>
      <c r="G20" s="422">
        <v>1241.2</v>
      </c>
      <c r="H20" s="445" t="s">
        <v>158</v>
      </c>
    </row>
    <row r="21" spans="1:8">
      <c r="A21" s="444">
        <v>42819</v>
      </c>
      <c r="B21" s="445" t="s">
        <v>156</v>
      </c>
      <c r="C21" s="445" t="s">
        <v>1961</v>
      </c>
      <c r="D21" s="445" t="s">
        <v>157</v>
      </c>
      <c r="E21" s="445" t="s">
        <v>1961</v>
      </c>
      <c r="F21" s="445" t="s">
        <v>157</v>
      </c>
      <c r="G21" s="422">
        <v>1241.2</v>
      </c>
      <c r="H21" s="445" t="s">
        <v>158</v>
      </c>
    </row>
    <row r="22" spans="1:8">
      <c r="A22" s="444">
        <v>42819</v>
      </c>
      <c r="B22" s="445" t="s">
        <v>156</v>
      </c>
      <c r="C22" s="445" t="s">
        <v>1962</v>
      </c>
      <c r="D22" s="445" t="s">
        <v>157</v>
      </c>
      <c r="E22" s="445" t="s">
        <v>1962</v>
      </c>
      <c r="F22" s="445" t="s">
        <v>157</v>
      </c>
      <c r="G22" s="422">
        <v>1241.2</v>
      </c>
      <c r="H22" s="445" t="s">
        <v>158</v>
      </c>
    </row>
    <row r="23" spans="1:8">
      <c r="A23" s="444">
        <v>42822</v>
      </c>
      <c r="B23" s="445" t="s">
        <v>156</v>
      </c>
      <c r="C23" s="445" t="s">
        <v>1968</v>
      </c>
      <c r="D23" s="445" t="s">
        <v>157</v>
      </c>
      <c r="E23" s="445" t="s">
        <v>1968</v>
      </c>
      <c r="F23" s="445" t="s">
        <v>157</v>
      </c>
      <c r="G23" s="422">
        <v>1241.2</v>
      </c>
      <c r="H23" s="445" t="s">
        <v>158</v>
      </c>
    </row>
    <row r="24" spans="1:8">
      <c r="A24" s="444">
        <v>42822</v>
      </c>
      <c r="B24" s="445" t="s">
        <v>156</v>
      </c>
      <c r="C24" s="445" t="s">
        <v>1970</v>
      </c>
      <c r="D24" s="445" t="s">
        <v>157</v>
      </c>
      <c r="E24" s="445" t="s">
        <v>1970</v>
      </c>
      <c r="F24" s="445" t="s">
        <v>157</v>
      </c>
      <c r="G24" s="422">
        <v>1241.2</v>
      </c>
      <c r="H24" s="445" t="s">
        <v>158</v>
      </c>
    </row>
    <row r="25" spans="1:8">
      <c r="A25" s="444">
        <v>42822</v>
      </c>
      <c r="B25" s="445" t="s">
        <v>156</v>
      </c>
      <c r="C25" s="445" t="s">
        <v>1974</v>
      </c>
      <c r="D25" s="445" t="s">
        <v>157</v>
      </c>
      <c r="E25" s="445" t="s">
        <v>1974</v>
      </c>
      <c r="F25" s="445" t="s">
        <v>157</v>
      </c>
      <c r="G25" s="422">
        <v>1241.2</v>
      </c>
      <c r="H25" s="445" t="s">
        <v>158</v>
      </c>
    </row>
    <row r="26" spans="1:8">
      <c r="A26" s="444">
        <v>42823</v>
      </c>
      <c r="B26" s="445" t="s">
        <v>156</v>
      </c>
      <c r="C26" s="445" t="s">
        <v>1978</v>
      </c>
      <c r="D26" s="445" t="s">
        <v>157</v>
      </c>
      <c r="E26" s="445" t="s">
        <v>1978</v>
      </c>
      <c r="F26" s="445" t="s">
        <v>157</v>
      </c>
      <c r="G26" s="422">
        <v>1241.2</v>
      </c>
      <c r="H26" s="445" t="s">
        <v>158</v>
      </c>
    </row>
    <row r="27" spans="1:8">
      <c r="A27" s="444">
        <v>42823</v>
      </c>
      <c r="B27" s="445" t="s">
        <v>156</v>
      </c>
      <c r="C27" s="445" t="s">
        <v>1979</v>
      </c>
      <c r="D27" s="445" t="s">
        <v>157</v>
      </c>
      <c r="E27" s="445" t="s">
        <v>1979</v>
      </c>
      <c r="F27" s="445" t="s">
        <v>157</v>
      </c>
      <c r="G27" s="422">
        <v>1241.2</v>
      </c>
      <c r="H27" s="445" t="s">
        <v>158</v>
      </c>
    </row>
    <row r="28" spans="1:8">
      <c r="A28" s="444">
        <v>42823</v>
      </c>
      <c r="B28" s="445" t="s">
        <v>156</v>
      </c>
      <c r="C28" s="445" t="s">
        <v>1980</v>
      </c>
      <c r="D28" s="445" t="s">
        <v>157</v>
      </c>
      <c r="E28" s="445" t="s">
        <v>1980</v>
      </c>
      <c r="F28" s="445" t="s">
        <v>157</v>
      </c>
      <c r="G28" s="422">
        <v>1241.2</v>
      </c>
      <c r="H28" s="445" t="s">
        <v>158</v>
      </c>
    </row>
    <row r="29" spans="1:8">
      <c r="A29" s="444">
        <v>42823</v>
      </c>
      <c r="B29" s="445" t="s">
        <v>156</v>
      </c>
      <c r="C29" s="445" t="s">
        <v>1981</v>
      </c>
      <c r="D29" s="445" t="s">
        <v>157</v>
      </c>
      <c r="E29" s="445" t="s">
        <v>1981</v>
      </c>
      <c r="F29" s="445" t="s">
        <v>157</v>
      </c>
      <c r="G29" s="422">
        <v>1241.2</v>
      </c>
      <c r="H29" s="445" t="s">
        <v>158</v>
      </c>
    </row>
    <row r="30" spans="1:8">
      <c r="A30" s="444">
        <v>42823</v>
      </c>
      <c r="B30" s="445" t="s">
        <v>156</v>
      </c>
      <c r="C30" s="445" t="s">
        <v>1982</v>
      </c>
      <c r="D30" s="445" t="s">
        <v>157</v>
      </c>
      <c r="E30" s="445" t="s">
        <v>1982</v>
      </c>
      <c r="F30" s="445" t="s">
        <v>157</v>
      </c>
      <c r="G30" s="422">
        <v>1241.2</v>
      </c>
      <c r="H30" s="445" t="s">
        <v>158</v>
      </c>
    </row>
    <row r="31" spans="1:8">
      <c r="A31" s="444">
        <v>42823</v>
      </c>
      <c r="B31" s="445" t="s">
        <v>156</v>
      </c>
      <c r="C31" s="445" t="s">
        <v>1983</v>
      </c>
      <c r="D31" s="445" t="s">
        <v>157</v>
      </c>
      <c r="E31" s="445" t="s">
        <v>1983</v>
      </c>
      <c r="F31" s="445" t="s">
        <v>157</v>
      </c>
      <c r="G31" s="422">
        <v>1241.2</v>
      </c>
      <c r="H31" s="445" t="s">
        <v>158</v>
      </c>
    </row>
    <row r="32" spans="1:8">
      <c r="A32" s="444">
        <v>42823</v>
      </c>
      <c r="B32" s="445" t="s">
        <v>156</v>
      </c>
      <c r="C32" s="445" t="s">
        <v>1984</v>
      </c>
      <c r="D32" s="445" t="s">
        <v>157</v>
      </c>
      <c r="E32" s="445" t="s">
        <v>1984</v>
      </c>
      <c r="F32" s="445" t="s">
        <v>157</v>
      </c>
      <c r="G32" s="422">
        <v>1241.2</v>
      </c>
      <c r="H32" s="445" t="s">
        <v>158</v>
      </c>
    </row>
    <row r="33" spans="1:8">
      <c r="A33" s="444">
        <v>42823</v>
      </c>
      <c r="B33" s="445" t="s">
        <v>156</v>
      </c>
      <c r="C33" s="445" t="s">
        <v>1985</v>
      </c>
      <c r="D33" s="445" t="s">
        <v>157</v>
      </c>
      <c r="E33" s="445" t="s">
        <v>1985</v>
      </c>
      <c r="F33" s="445" t="s">
        <v>157</v>
      </c>
      <c r="G33" s="422">
        <v>1241.2</v>
      </c>
      <c r="H33" s="445" t="s">
        <v>158</v>
      </c>
    </row>
    <row r="34" spans="1:8">
      <c r="A34" s="444">
        <v>42823</v>
      </c>
      <c r="B34" s="445" t="s">
        <v>156</v>
      </c>
      <c r="C34" s="445" t="s">
        <v>1986</v>
      </c>
      <c r="D34" s="445" t="s">
        <v>157</v>
      </c>
      <c r="E34" s="445" t="s">
        <v>1986</v>
      </c>
      <c r="F34" s="445" t="s">
        <v>157</v>
      </c>
      <c r="G34" s="422">
        <v>1241.2</v>
      </c>
      <c r="H34" s="445" t="s">
        <v>158</v>
      </c>
    </row>
    <row r="35" spans="1:8">
      <c r="A35" s="444">
        <v>42823</v>
      </c>
      <c r="B35" s="445" t="s">
        <v>156</v>
      </c>
      <c r="C35" s="445" t="s">
        <v>1987</v>
      </c>
      <c r="D35" s="445" t="s">
        <v>157</v>
      </c>
      <c r="E35" s="445" t="s">
        <v>1987</v>
      </c>
      <c r="F35" s="445" t="s">
        <v>157</v>
      </c>
      <c r="G35" s="422">
        <v>1241.2</v>
      </c>
      <c r="H35" s="445" t="s">
        <v>158</v>
      </c>
    </row>
    <row r="36" spans="1:8">
      <c r="A36" s="444">
        <v>42823</v>
      </c>
      <c r="B36" s="445" t="s">
        <v>156</v>
      </c>
      <c r="C36" s="445" t="s">
        <v>1988</v>
      </c>
      <c r="D36" s="445" t="s">
        <v>157</v>
      </c>
      <c r="E36" s="445" t="s">
        <v>1988</v>
      </c>
      <c r="F36" s="445" t="s">
        <v>157</v>
      </c>
      <c r="G36" s="422">
        <v>1241.2</v>
      </c>
      <c r="H36" s="445" t="s">
        <v>158</v>
      </c>
    </row>
    <row r="37" spans="1:8">
      <c r="A37" s="444">
        <v>42823</v>
      </c>
      <c r="B37" s="445" t="s">
        <v>156</v>
      </c>
      <c r="C37" s="445" t="s">
        <v>1989</v>
      </c>
      <c r="D37" s="445" t="s">
        <v>157</v>
      </c>
      <c r="E37" s="445" t="s">
        <v>1989</v>
      </c>
      <c r="F37" s="445" t="s">
        <v>157</v>
      </c>
      <c r="G37" s="422">
        <v>1241.2</v>
      </c>
      <c r="H37" s="445" t="s">
        <v>158</v>
      </c>
    </row>
    <row r="38" spans="1:8">
      <c r="A38" s="444">
        <v>42823</v>
      </c>
      <c r="B38" s="445" t="s">
        <v>156</v>
      </c>
      <c r="C38" s="445" t="s">
        <v>1990</v>
      </c>
      <c r="D38" s="445" t="s">
        <v>157</v>
      </c>
      <c r="E38" s="445" t="s">
        <v>1990</v>
      </c>
      <c r="F38" s="445" t="s">
        <v>157</v>
      </c>
      <c r="G38" s="422">
        <v>1241.2</v>
      </c>
      <c r="H38" s="445" t="s">
        <v>158</v>
      </c>
    </row>
    <row r="39" spans="1:8">
      <c r="A39" s="444">
        <v>42823</v>
      </c>
      <c r="B39" s="445" t="s">
        <v>156</v>
      </c>
      <c r="C39" s="445" t="s">
        <v>1991</v>
      </c>
      <c r="D39" s="445" t="s">
        <v>157</v>
      </c>
      <c r="E39" s="445" t="s">
        <v>1991</v>
      </c>
      <c r="F39" s="445" t="s">
        <v>157</v>
      </c>
      <c r="G39" s="422">
        <v>1241.2</v>
      </c>
      <c r="H39" s="445" t="s">
        <v>158</v>
      </c>
    </row>
    <row r="40" spans="1:8">
      <c r="A40" s="444">
        <v>42823</v>
      </c>
      <c r="B40" s="445" t="s">
        <v>156</v>
      </c>
      <c r="C40" s="445" t="s">
        <v>1992</v>
      </c>
      <c r="D40" s="445" t="s">
        <v>157</v>
      </c>
      <c r="E40" s="445" t="s">
        <v>1992</v>
      </c>
      <c r="F40" s="445" t="s">
        <v>157</v>
      </c>
      <c r="G40" s="422">
        <v>1241.2</v>
      </c>
      <c r="H40" s="445" t="s">
        <v>158</v>
      </c>
    </row>
    <row r="41" spans="1:8">
      <c r="A41" s="444">
        <v>42823</v>
      </c>
      <c r="B41" s="445" t="s">
        <v>156</v>
      </c>
      <c r="C41" s="445" t="s">
        <v>1993</v>
      </c>
      <c r="D41" s="445" t="s">
        <v>157</v>
      </c>
      <c r="E41" s="445" t="s">
        <v>1993</v>
      </c>
      <c r="F41" s="445" t="s">
        <v>157</v>
      </c>
      <c r="G41" s="422">
        <v>1241.2</v>
      </c>
      <c r="H41" s="445" t="s">
        <v>158</v>
      </c>
    </row>
    <row r="42" spans="1:8">
      <c r="A42" s="444">
        <v>42824</v>
      </c>
      <c r="B42" s="445" t="s">
        <v>156</v>
      </c>
      <c r="C42" s="445" t="s">
        <v>1995</v>
      </c>
      <c r="D42" s="445" t="s">
        <v>157</v>
      </c>
      <c r="E42" s="445" t="s">
        <v>1995</v>
      </c>
      <c r="F42" s="445" t="s">
        <v>157</v>
      </c>
      <c r="G42" s="422">
        <v>1241.2</v>
      </c>
      <c r="H42" s="445" t="s">
        <v>158</v>
      </c>
    </row>
    <row r="43" spans="1:8">
      <c r="A43" s="444">
        <v>42824</v>
      </c>
      <c r="B43" s="445" t="s">
        <v>156</v>
      </c>
      <c r="C43" s="445" t="s">
        <v>1997</v>
      </c>
      <c r="D43" s="445" t="s">
        <v>157</v>
      </c>
      <c r="E43" s="445" t="s">
        <v>1997</v>
      </c>
      <c r="F43" s="445" t="s">
        <v>157</v>
      </c>
      <c r="G43" s="422">
        <v>1241.2</v>
      </c>
      <c r="H43" s="445" t="s">
        <v>158</v>
      </c>
    </row>
    <row r="44" spans="1:8">
      <c r="A44" s="444">
        <v>42824</v>
      </c>
      <c r="B44" s="445" t="s">
        <v>156</v>
      </c>
      <c r="C44" s="445" t="s">
        <v>1998</v>
      </c>
      <c r="D44" s="445" t="s">
        <v>157</v>
      </c>
      <c r="E44" s="445" t="s">
        <v>1998</v>
      </c>
      <c r="F44" s="445" t="s">
        <v>157</v>
      </c>
      <c r="G44" s="422">
        <v>1241.2</v>
      </c>
      <c r="H44" s="445" t="s">
        <v>158</v>
      </c>
    </row>
    <row r="45" spans="1:8">
      <c r="A45" s="444">
        <v>42824</v>
      </c>
      <c r="B45" s="445" t="s">
        <v>156</v>
      </c>
      <c r="C45" s="445" t="s">
        <v>1999</v>
      </c>
      <c r="D45" s="445" t="s">
        <v>157</v>
      </c>
      <c r="E45" s="445" t="s">
        <v>1999</v>
      </c>
      <c r="F45" s="445" t="s">
        <v>157</v>
      </c>
      <c r="G45" s="422">
        <v>1241.2</v>
      </c>
      <c r="H45" s="445" t="s">
        <v>158</v>
      </c>
    </row>
    <row r="46" spans="1:8">
      <c r="A46" s="444">
        <v>42824</v>
      </c>
      <c r="B46" s="445" t="s">
        <v>156</v>
      </c>
      <c r="C46" s="445" t="s">
        <v>2000</v>
      </c>
      <c r="D46" s="445" t="s">
        <v>157</v>
      </c>
      <c r="E46" s="445" t="s">
        <v>2000</v>
      </c>
      <c r="F46" s="445" t="s">
        <v>157</v>
      </c>
      <c r="G46" s="422">
        <v>1241.2</v>
      </c>
      <c r="H46" s="445" t="s">
        <v>158</v>
      </c>
    </row>
    <row r="47" spans="1:8">
      <c r="A47" s="444">
        <v>42825</v>
      </c>
      <c r="B47" s="445" t="s">
        <v>156</v>
      </c>
      <c r="C47" s="445" t="s">
        <v>2002</v>
      </c>
      <c r="D47" s="445" t="s">
        <v>157</v>
      </c>
      <c r="E47" s="445" t="s">
        <v>2002</v>
      </c>
      <c r="F47" s="445" t="s">
        <v>157</v>
      </c>
      <c r="G47" s="422">
        <v>1241.2</v>
      </c>
      <c r="H47" s="445" t="s">
        <v>158</v>
      </c>
    </row>
    <row r="48" spans="1:8">
      <c r="A48" s="444">
        <v>42825</v>
      </c>
      <c r="B48" s="445" t="s">
        <v>156</v>
      </c>
      <c r="C48" s="445" t="s">
        <v>2003</v>
      </c>
      <c r="D48" s="445" t="s">
        <v>157</v>
      </c>
      <c r="E48" s="445" t="s">
        <v>2003</v>
      </c>
      <c r="F48" s="445" t="s">
        <v>157</v>
      </c>
      <c r="G48" s="422">
        <v>1241.2</v>
      </c>
      <c r="H48" s="445" t="s">
        <v>158</v>
      </c>
    </row>
    <row r="49" spans="1:8">
      <c r="A49" s="444">
        <v>42825</v>
      </c>
      <c r="B49" s="445" t="s">
        <v>156</v>
      </c>
      <c r="C49" s="445" t="s">
        <v>2005</v>
      </c>
      <c r="D49" s="445" t="s">
        <v>157</v>
      </c>
      <c r="E49" s="445" t="s">
        <v>2005</v>
      </c>
      <c r="F49" s="445" t="s">
        <v>157</v>
      </c>
      <c r="G49" s="422">
        <v>1241.2</v>
      </c>
      <c r="H49" s="445" t="s">
        <v>158</v>
      </c>
    </row>
    <row r="50" spans="1:8">
      <c r="A50" s="1">
        <v>42822</v>
      </c>
      <c r="B50" t="s">
        <v>156</v>
      </c>
      <c r="C50" t="s">
        <v>1649</v>
      </c>
      <c r="D50" t="s">
        <v>1964</v>
      </c>
      <c r="E50" t="s">
        <v>1649</v>
      </c>
      <c r="F50" t="s">
        <v>1964</v>
      </c>
      <c r="G50" s="2">
        <v>5849.88</v>
      </c>
      <c r="H50" t="s">
        <v>158</v>
      </c>
    </row>
    <row r="51" spans="1:8">
      <c r="A51" s="1">
        <v>42822</v>
      </c>
      <c r="B51" t="s">
        <v>156</v>
      </c>
      <c r="C51" t="s">
        <v>1201</v>
      </c>
      <c r="D51" t="s">
        <v>1966</v>
      </c>
      <c r="E51" t="s">
        <v>1201</v>
      </c>
      <c r="F51" t="s">
        <v>1966</v>
      </c>
      <c r="G51" s="2">
        <v>5849.88</v>
      </c>
      <c r="H51" t="s">
        <v>158</v>
      </c>
    </row>
    <row r="52" spans="1:8">
      <c r="A52" s="1">
        <v>42822</v>
      </c>
      <c r="B52" t="s">
        <v>156</v>
      </c>
      <c r="C52" t="s">
        <v>1430</v>
      </c>
      <c r="D52" t="s">
        <v>1966</v>
      </c>
      <c r="E52" t="s">
        <v>1430</v>
      </c>
      <c r="F52" t="s">
        <v>1966</v>
      </c>
      <c r="G52" s="2">
        <v>5849.88</v>
      </c>
      <c r="H52" t="s">
        <v>158</v>
      </c>
    </row>
    <row r="53" spans="1:8">
      <c r="A53" s="1">
        <v>42822</v>
      </c>
      <c r="B53" t="s">
        <v>156</v>
      </c>
      <c r="C53" t="s">
        <v>1673</v>
      </c>
      <c r="D53" t="s">
        <v>1957</v>
      </c>
      <c r="E53" t="s">
        <v>1673</v>
      </c>
      <c r="F53" t="s">
        <v>1957</v>
      </c>
      <c r="G53" s="2">
        <v>6286.04</v>
      </c>
      <c r="H53" t="s">
        <v>158</v>
      </c>
    </row>
    <row r="54" spans="1:8">
      <c r="A54" s="1">
        <v>42822</v>
      </c>
      <c r="B54" t="s">
        <v>156</v>
      </c>
      <c r="C54" t="s">
        <v>1631</v>
      </c>
      <c r="D54" t="s">
        <v>1957</v>
      </c>
      <c r="E54" t="s">
        <v>1631</v>
      </c>
      <c r="F54" t="s">
        <v>1957</v>
      </c>
      <c r="G54" s="2">
        <v>6286.04</v>
      </c>
      <c r="H54" t="s">
        <v>158</v>
      </c>
    </row>
    <row r="55" spans="1:8">
      <c r="A55" s="1">
        <v>42822</v>
      </c>
      <c r="B55" t="s">
        <v>156</v>
      </c>
      <c r="C55" t="s">
        <v>1402</v>
      </c>
      <c r="D55" t="s">
        <v>1957</v>
      </c>
      <c r="E55" t="s">
        <v>1402</v>
      </c>
      <c r="F55" t="s">
        <v>1957</v>
      </c>
      <c r="G55" s="2">
        <v>6286.04</v>
      </c>
      <c r="H55" t="s">
        <v>158</v>
      </c>
    </row>
    <row r="56" spans="1:8">
      <c r="A56" s="1">
        <v>42822</v>
      </c>
      <c r="B56" t="s">
        <v>156</v>
      </c>
      <c r="C56" t="s">
        <v>1421</v>
      </c>
      <c r="D56" t="s">
        <v>1957</v>
      </c>
      <c r="E56" t="s">
        <v>1421</v>
      </c>
      <c r="F56" t="s">
        <v>1957</v>
      </c>
      <c r="G56" s="2">
        <v>6286.04</v>
      </c>
      <c r="H56" t="s">
        <v>158</v>
      </c>
    </row>
    <row r="57" spans="1:8">
      <c r="A57" s="1">
        <v>42822</v>
      </c>
      <c r="B57" t="s">
        <v>156</v>
      </c>
      <c r="C57" t="s">
        <v>1616</v>
      </c>
      <c r="D57" t="s">
        <v>1957</v>
      </c>
      <c r="E57" t="s">
        <v>1616</v>
      </c>
      <c r="F57" t="s">
        <v>1957</v>
      </c>
      <c r="G57" s="2">
        <v>6286.04</v>
      </c>
      <c r="H57" t="s">
        <v>158</v>
      </c>
    </row>
    <row r="58" spans="1:8">
      <c r="A58" s="1">
        <v>42822</v>
      </c>
      <c r="B58" t="s">
        <v>156</v>
      </c>
      <c r="C58" t="s">
        <v>1624</v>
      </c>
      <c r="D58" t="s">
        <v>1957</v>
      </c>
      <c r="E58" t="s">
        <v>1624</v>
      </c>
      <c r="F58" t="s">
        <v>1957</v>
      </c>
      <c r="G58" s="2">
        <v>6286.04</v>
      </c>
      <c r="H58" t="s">
        <v>158</v>
      </c>
    </row>
    <row r="59" spans="1:8">
      <c r="A59" s="1">
        <v>42822</v>
      </c>
      <c r="B59" t="s">
        <v>156</v>
      </c>
      <c r="C59" t="s">
        <v>1617</v>
      </c>
      <c r="D59" t="s">
        <v>1957</v>
      </c>
      <c r="E59" t="s">
        <v>1617</v>
      </c>
      <c r="F59" t="s">
        <v>1957</v>
      </c>
      <c r="G59" s="2">
        <v>6286.04</v>
      </c>
      <c r="H59" t="s">
        <v>158</v>
      </c>
    </row>
    <row r="60" spans="1:8">
      <c r="A60" s="1">
        <v>42822</v>
      </c>
      <c r="B60" t="s">
        <v>156</v>
      </c>
      <c r="C60" t="s">
        <v>1632</v>
      </c>
      <c r="D60" t="s">
        <v>1957</v>
      </c>
      <c r="E60" t="s">
        <v>1632</v>
      </c>
      <c r="F60" t="s">
        <v>1957</v>
      </c>
      <c r="G60" s="2">
        <v>6286.04</v>
      </c>
      <c r="H60" t="s">
        <v>158</v>
      </c>
    </row>
    <row r="61" spans="1:8">
      <c r="A61" s="1">
        <v>42822</v>
      </c>
      <c r="B61" t="s">
        <v>156</v>
      </c>
      <c r="C61" t="s">
        <v>1845</v>
      </c>
      <c r="D61" t="s">
        <v>1957</v>
      </c>
      <c r="E61" t="s">
        <v>1845</v>
      </c>
      <c r="F61" t="s">
        <v>1957</v>
      </c>
      <c r="G61" s="2">
        <v>6286.04</v>
      </c>
      <c r="H61" t="s">
        <v>158</v>
      </c>
    </row>
    <row r="62" spans="1:8">
      <c r="A62" s="1">
        <v>42823</v>
      </c>
      <c r="B62" t="s">
        <v>156</v>
      </c>
      <c r="C62" t="s">
        <v>1858</v>
      </c>
      <c r="D62" t="s">
        <v>1957</v>
      </c>
      <c r="E62" t="s">
        <v>1858</v>
      </c>
      <c r="F62" t="s">
        <v>1957</v>
      </c>
      <c r="G62" s="2">
        <v>6286.04</v>
      </c>
      <c r="H62" t="s">
        <v>158</v>
      </c>
    </row>
    <row r="63" spans="1:8">
      <c r="A63" s="1">
        <v>42824</v>
      </c>
      <c r="B63" t="s">
        <v>156</v>
      </c>
      <c r="C63" t="s">
        <v>1635</v>
      </c>
      <c r="D63" t="s">
        <v>1994</v>
      </c>
      <c r="E63" t="s">
        <v>1635</v>
      </c>
      <c r="F63" t="s">
        <v>1994</v>
      </c>
      <c r="G63" s="2">
        <v>6318.52</v>
      </c>
      <c r="H63" t="s">
        <v>158</v>
      </c>
    </row>
    <row r="64" spans="1:8">
      <c r="A64" s="1">
        <v>42822</v>
      </c>
      <c r="B64" t="s">
        <v>156</v>
      </c>
      <c r="C64" t="s">
        <v>401</v>
      </c>
      <c r="D64" t="s">
        <v>1957</v>
      </c>
      <c r="E64" t="s">
        <v>401</v>
      </c>
      <c r="F64" t="s">
        <v>1957</v>
      </c>
      <c r="G64" s="2">
        <v>8080.56</v>
      </c>
      <c r="H64" t="s">
        <v>158</v>
      </c>
    </row>
    <row r="65" spans="1:8">
      <c r="A65" s="1">
        <v>42822</v>
      </c>
      <c r="B65" t="s">
        <v>156</v>
      </c>
      <c r="C65" t="s">
        <v>778</v>
      </c>
      <c r="D65" t="s">
        <v>1957</v>
      </c>
      <c r="E65" t="s">
        <v>778</v>
      </c>
      <c r="F65" t="s">
        <v>1957</v>
      </c>
      <c r="G65" s="2">
        <v>8080.56</v>
      </c>
      <c r="H65" t="s">
        <v>158</v>
      </c>
    </row>
    <row r="66" spans="1:8">
      <c r="A66" s="1">
        <v>42823</v>
      </c>
      <c r="B66" t="s">
        <v>156</v>
      </c>
      <c r="C66" t="s">
        <v>791</v>
      </c>
      <c r="D66" t="s">
        <v>1957</v>
      </c>
      <c r="E66" t="s">
        <v>791</v>
      </c>
      <c r="F66" t="s">
        <v>1957</v>
      </c>
      <c r="G66" s="2">
        <v>8080.56</v>
      </c>
      <c r="H66" t="s">
        <v>158</v>
      </c>
    </row>
    <row r="67" spans="1:8">
      <c r="A67" s="1">
        <v>42825</v>
      </c>
      <c r="B67" t="s">
        <v>156</v>
      </c>
      <c r="C67" t="s">
        <v>1855</v>
      </c>
      <c r="D67" t="s">
        <v>1957</v>
      </c>
      <c r="E67" t="s">
        <v>1855</v>
      </c>
      <c r="F67" t="s">
        <v>1957</v>
      </c>
      <c r="G67" s="2">
        <v>8080.56</v>
      </c>
      <c r="H67" t="s">
        <v>158</v>
      </c>
    </row>
    <row r="68" spans="1:8">
      <c r="A68" s="1">
        <v>42825</v>
      </c>
      <c r="B68" t="s">
        <v>156</v>
      </c>
      <c r="C68" t="s">
        <v>1674</v>
      </c>
      <c r="D68" t="s">
        <v>1957</v>
      </c>
      <c r="E68" t="s">
        <v>1674</v>
      </c>
      <c r="F68" t="s">
        <v>1957</v>
      </c>
      <c r="G68" s="2">
        <v>8080.56</v>
      </c>
      <c r="H68" t="s">
        <v>158</v>
      </c>
    </row>
    <row r="69" spans="1:8">
      <c r="A69" s="1">
        <v>42825</v>
      </c>
      <c r="B69" t="s">
        <v>156</v>
      </c>
      <c r="C69" t="s">
        <v>1609</v>
      </c>
      <c r="D69" t="s">
        <v>1957</v>
      </c>
      <c r="E69" t="s">
        <v>1609</v>
      </c>
      <c r="F69" t="s">
        <v>1957</v>
      </c>
      <c r="G69" s="2">
        <v>8080.56</v>
      </c>
      <c r="H69" t="s">
        <v>158</v>
      </c>
    </row>
    <row r="70" spans="1:8">
      <c r="A70" s="1">
        <v>42825</v>
      </c>
      <c r="B70" t="s">
        <v>156</v>
      </c>
      <c r="C70" t="s">
        <v>89</v>
      </c>
      <c r="D70" t="s">
        <v>1957</v>
      </c>
      <c r="E70" t="s">
        <v>89</v>
      </c>
      <c r="F70" t="s">
        <v>1957</v>
      </c>
      <c r="G70" s="2">
        <v>8080.56</v>
      </c>
      <c r="H70" t="s">
        <v>158</v>
      </c>
    </row>
    <row r="71" spans="1:8">
      <c r="A71" s="1">
        <v>42824</v>
      </c>
      <c r="B71" t="s">
        <v>156</v>
      </c>
      <c r="C71" t="s">
        <v>1996</v>
      </c>
      <c r="D71" t="s">
        <v>1994</v>
      </c>
      <c r="E71" t="s">
        <v>1996</v>
      </c>
      <c r="F71" t="s">
        <v>1994</v>
      </c>
      <c r="G71" s="2">
        <v>8711.6</v>
      </c>
      <c r="H71" t="s">
        <v>158</v>
      </c>
    </row>
    <row r="72" spans="1:8">
      <c r="A72" s="1">
        <v>42822</v>
      </c>
      <c r="B72" t="s">
        <v>156</v>
      </c>
      <c r="C72" t="s">
        <v>1275</v>
      </c>
      <c r="D72" t="s">
        <v>1957</v>
      </c>
      <c r="E72" t="s">
        <v>1275</v>
      </c>
      <c r="F72" t="s">
        <v>1957</v>
      </c>
      <c r="G72" s="2">
        <v>8780.0400000000009</v>
      </c>
      <c r="H72" t="s">
        <v>158</v>
      </c>
    </row>
    <row r="73" spans="1:8">
      <c r="A73" s="1">
        <v>42823</v>
      </c>
      <c r="B73" t="s">
        <v>156</v>
      </c>
      <c r="C73" t="s">
        <v>1275</v>
      </c>
      <c r="D73" t="s">
        <v>1957</v>
      </c>
      <c r="E73" t="s">
        <v>1275</v>
      </c>
      <c r="F73" t="s">
        <v>1957</v>
      </c>
      <c r="G73" s="2">
        <v>8780.0400000000009</v>
      </c>
      <c r="H73" t="s">
        <v>158</v>
      </c>
    </row>
    <row r="74" spans="1:8">
      <c r="A74" s="1">
        <v>42822</v>
      </c>
      <c r="B74" t="s">
        <v>156</v>
      </c>
      <c r="C74" t="s">
        <v>1235</v>
      </c>
      <c r="D74" t="s">
        <v>1957</v>
      </c>
      <c r="E74" t="s">
        <v>1235</v>
      </c>
      <c r="F74" t="s">
        <v>1957</v>
      </c>
      <c r="G74" s="2">
        <v>9000.44</v>
      </c>
      <c r="H74" t="s">
        <v>158</v>
      </c>
    </row>
    <row r="75" spans="1:8">
      <c r="A75" s="1">
        <v>42822</v>
      </c>
      <c r="B75" t="s">
        <v>156</v>
      </c>
      <c r="C75" t="s">
        <v>1965</v>
      </c>
      <c r="D75" t="s">
        <v>1956</v>
      </c>
      <c r="E75" t="s">
        <v>1965</v>
      </c>
      <c r="F75" t="s">
        <v>1956</v>
      </c>
      <c r="G75" s="2">
        <v>9000.44</v>
      </c>
      <c r="H75" t="s">
        <v>158</v>
      </c>
    </row>
    <row r="76" spans="1:8">
      <c r="A76" s="1">
        <v>42822</v>
      </c>
      <c r="B76" t="s">
        <v>156</v>
      </c>
      <c r="C76" t="s">
        <v>1822</v>
      </c>
      <c r="D76" t="s">
        <v>1957</v>
      </c>
      <c r="E76" t="s">
        <v>1822</v>
      </c>
      <c r="F76" t="s">
        <v>1957</v>
      </c>
      <c r="G76" s="2">
        <v>9000.44</v>
      </c>
      <c r="H76" t="s">
        <v>158</v>
      </c>
    </row>
    <row r="77" spans="1:8">
      <c r="A77" s="1">
        <v>42822</v>
      </c>
      <c r="B77" t="s">
        <v>156</v>
      </c>
      <c r="C77" t="s">
        <v>1527</v>
      </c>
      <c r="D77" t="s">
        <v>1957</v>
      </c>
      <c r="E77" t="s">
        <v>1527</v>
      </c>
      <c r="F77" t="s">
        <v>1957</v>
      </c>
      <c r="G77" s="2">
        <v>9000.44</v>
      </c>
      <c r="H77" t="s">
        <v>158</v>
      </c>
    </row>
    <row r="78" spans="1:8">
      <c r="A78" s="1">
        <v>42822</v>
      </c>
      <c r="B78" t="s">
        <v>156</v>
      </c>
      <c r="C78" t="s">
        <v>1826</v>
      </c>
      <c r="D78" t="s">
        <v>1957</v>
      </c>
      <c r="E78" t="s">
        <v>1826</v>
      </c>
      <c r="F78" t="s">
        <v>1957</v>
      </c>
      <c r="G78" s="2">
        <v>9000.44</v>
      </c>
      <c r="H78" t="s">
        <v>158</v>
      </c>
    </row>
    <row r="79" spans="1:8">
      <c r="A79" s="1">
        <v>42822</v>
      </c>
      <c r="B79" t="s">
        <v>156</v>
      </c>
      <c r="C79" t="s">
        <v>1232</v>
      </c>
      <c r="D79" t="s">
        <v>1957</v>
      </c>
      <c r="E79" t="s">
        <v>1232</v>
      </c>
      <c r="F79" t="s">
        <v>1957</v>
      </c>
      <c r="G79" s="2">
        <v>9000.44</v>
      </c>
      <c r="H79" t="s">
        <v>158</v>
      </c>
    </row>
    <row r="80" spans="1:8">
      <c r="A80" s="1">
        <v>42822</v>
      </c>
      <c r="B80" t="s">
        <v>156</v>
      </c>
      <c r="C80" t="s">
        <v>1392</v>
      </c>
      <c r="D80" t="s">
        <v>1957</v>
      </c>
      <c r="E80" t="s">
        <v>1392</v>
      </c>
      <c r="F80" t="s">
        <v>1957</v>
      </c>
      <c r="G80" s="2">
        <v>9000.44</v>
      </c>
      <c r="H80" t="s">
        <v>158</v>
      </c>
    </row>
    <row r="81" spans="1:8">
      <c r="A81" s="1">
        <v>42822</v>
      </c>
      <c r="B81" t="s">
        <v>156</v>
      </c>
      <c r="C81" t="s">
        <v>1272</v>
      </c>
      <c r="D81" t="s">
        <v>1957</v>
      </c>
      <c r="E81" t="s">
        <v>1272</v>
      </c>
      <c r="F81" t="s">
        <v>1957</v>
      </c>
      <c r="G81" s="2">
        <v>9000.44</v>
      </c>
      <c r="H81" t="s">
        <v>158</v>
      </c>
    </row>
    <row r="82" spans="1:8">
      <c r="A82" s="1">
        <v>42822</v>
      </c>
      <c r="B82" t="s">
        <v>156</v>
      </c>
      <c r="C82" t="s">
        <v>1971</v>
      </c>
      <c r="D82" t="s">
        <v>1956</v>
      </c>
      <c r="E82" t="s">
        <v>1971</v>
      </c>
      <c r="F82" t="s">
        <v>1956</v>
      </c>
      <c r="G82" s="2">
        <v>9000.44</v>
      </c>
      <c r="H82" t="s">
        <v>158</v>
      </c>
    </row>
    <row r="83" spans="1:8">
      <c r="A83" s="1">
        <v>42822</v>
      </c>
      <c r="B83" t="s">
        <v>156</v>
      </c>
      <c r="C83" t="s">
        <v>1834</v>
      </c>
      <c r="D83" t="s">
        <v>1956</v>
      </c>
      <c r="E83" t="s">
        <v>1834</v>
      </c>
      <c r="F83" t="s">
        <v>1956</v>
      </c>
      <c r="G83" s="2">
        <v>9000.44</v>
      </c>
      <c r="H83" t="s">
        <v>158</v>
      </c>
    </row>
    <row r="84" spans="1:8">
      <c r="A84" s="1">
        <v>42822</v>
      </c>
      <c r="B84" t="s">
        <v>156</v>
      </c>
      <c r="C84" t="s">
        <v>1434</v>
      </c>
      <c r="D84" t="s">
        <v>1957</v>
      </c>
      <c r="E84" t="s">
        <v>1434</v>
      </c>
      <c r="F84" t="s">
        <v>1957</v>
      </c>
      <c r="G84" s="2">
        <v>9000.44</v>
      </c>
      <c r="H84" t="s">
        <v>158</v>
      </c>
    </row>
    <row r="85" spans="1:8">
      <c r="A85" s="1">
        <v>42822</v>
      </c>
      <c r="B85" t="s">
        <v>156</v>
      </c>
      <c r="C85" t="s">
        <v>1972</v>
      </c>
      <c r="D85" t="s">
        <v>1957</v>
      </c>
      <c r="E85" t="s">
        <v>1972</v>
      </c>
      <c r="F85" t="s">
        <v>1957</v>
      </c>
      <c r="G85" s="2">
        <v>9000.44</v>
      </c>
      <c r="H85" t="s">
        <v>158</v>
      </c>
    </row>
    <row r="86" spans="1:8">
      <c r="A86" s="1">
        <v>42822</v>
      </c>
      <c r="B86" t="s">
        <v>156</v>
      </c>
      <c r="C86" t="s">
        <v>935</v>
      </c>
      <c r="D86" t="s">
        <v>1957</v>
      </c>
      <c r="E86" t="s">
        <v>935</v>
      </c>
      <c r="F86" t="s">
        <v>1957</v>
      </c>
      <c r="G86" s="2">
        <v>9000.44</v>
      </c>
      <c r="H86" t="s">
        <v>158</v>
      </c>
    </row>
    <row r="87" spans="1:8">
      <c r="A87" s="1">
        <v>42822</v>
      </c>
      <c r="B87" t="s">
        <v>156</v>
      </c>
      <c r="C87" t="s">
        <v>1245</v>
      </c>
      <c r="D87" t="s">
        <v>1957</v>
      </c>
      <c r="E87" t="s">
        <v>1245</v>
      </c>
      <c r="F87" t="s">
        <v>1957</v>
      </c>
      <c r="G87" s="2">
        <v>9000.44</v>
      </c>
      <c r="H87" t="s">
        <v>158</v>
      </c>
    </row>
    <row r="88" spans="1:8">
      <c r="A88" s="1">
        <v>42822</v>
      </c>
      <c r="B88" t="s">
        <v>156</v>
      </c>
      <c r="C88" t="s">
        <v>944</v>
      </c>
      <c r="D88" t="s">
        <v>1957</v>
      </c>
      <c r="E88" t="s">
        <v>944</v>
      </c>
      <c r="F88" t="s">
        <v>1957</v>
      </c>
      <c r="G88" s="2">
        <v>9000.44</v>
      </c>
      <c r="H88" t="s">
        <v>158</v>
      </c>
    </row>
    <row r="89" spans="1:8">
      <c r="A89" s="1">
        <v>42822</v>
      </c>
      <c r="B89" t="s">
        <v>156</v>
      </c>
      <c r="C89" t="s">
        <v>1231</v>
      </c>
      <c r="D89" t="s">
        <v>1957</v>
      </c>
      <c r="E89" t="s">
        <v>1231</v>
      </c>
      <c r="F89" t="s">
        <v>1957</v>
      </c>
      <c r="G89" s="2">
        <v>9000.44</v>
      </c>
      <c r="H89" t="s">
        <v>158</v>
      </c>
    </row>
    <row r="90" spans="1:8">
      <c r="A90" s="1">
        <v>42822</v>
      </c>
      <c r="B90" t="s">
        <v>156</v>
      </c>
      <c r="C90" t="s">
        <v>1100</v>
      </c>
      <c r="D90" t="s">
        <v>1957</v>
      </c>
      <c r="E90" t="s">
        <v>1100</v>
      </c>
      <c r="F90" t="s">
        <v>1957</v>
      </c>
      <c r="G90" s="2">
        <v>9000.44</v>
      </c>
      <c r="H90" t="s">
        <v>158</v>
      </c>
    </row>
    <row r="91" spans="1:8">
      <c r="A91" s="1">
        <v>42822</v>
      </c>
      <c r="B91" t="s">
        <v>156</v>
      </c>
      <c r="C91" t="s">
        <v>657</v>
      </c>
      <c r="D91" t="s">
        <v>1957</v>
      </c>
      <c r="E91" t="s">
        <v>657</v>
      </c>
      <c r="F91" t="s">
        <v>1957</v>
      </c>
      <c r="G91" s="2">
        <v>9000.44</v>
      </c>
      <c r="H91" t="s">
        <v>158</v>
      </c>
    </row>
    <row r="92" spans="1:8">
      <c r="A92" s="1">
        <v>42822</v>
      </c>
      <c r="B92" t="s">
        <v>156</v>
      </c>
      <c r="C92" t="s">
        <v>55</v>
      </c>
      <c r="D92" t="s">
        <v>1957</v>
      </c>
      <c r="E92" t="s">
        <v>55</v>
      </c>
      <c r="F92" t="s">
        <v>1957</v>
      </c>
      <c r="G92" s="2">
        <v>9000.44</v>
      </c>
      <c r="H92" t="s">
        <v>158</v>
      </c>
    </row>
    <row r="93" spans="1:8">
      <c r="A93" s="1">
        <v>42823</v>
      </c>
      <c r="B93" t="s">
        <v>156</v>
      </c>
      <c r="C93" t="s">
        <v>1834</v>
      </c>
      <c r="D93" t="s">
        <v>1956</v>
      </c>
      <c r="E93" t="s">
        <v>1834</v>
      </c>
      <c r="F93" t="s">
        <v>1956</v>
      </c>
      <c r="G93" s="2">
        <v>9000.44</v>
      </c>
      <c r="H93" t="s">
        <v>158</v>
      </c>
    </row>
    <row r="94" spans="1:8">
      <c r="A94" s="1">
        <v>42824</v>
      </c>
      <c r="B94" t="s">
        <v>156</v>
      </c>
      <c r="C94" t="s">
        <v>1409</v>
      </c>
      <c r="D94" t="s">
        <v>1957</v>
      </c>
      <c r="E94" t="s">
        <v>1409</v>
      </c>
      <c r="F94" t="s">
        <v>1957</v>
      </c>
      <c r="G94" s="2">
        <v>9000.44</v>
      </c>
      <c r="H94" t="s">
        <v>158</v>
      </c>
    </row>
    <row r="95" spans="1:8">
      <c r="A95" s="1">
        <v>42825</v>
      </c>
      <c r="B95" t="s">
        <v>156</v>
      </c>
      <c r="C95" t="s">
        <v>1428</v>
      </c>
      <c r="D95" t="s">
        <v>1957</v>
      </c>
      <c r="E95" t="s">
        <v>1428</v>
      </c>
      <c r="F95" t="s">
        <v>1957</v>
      </c>
      <c r="G95" s="2">
        <v>9000.44</v>
      </c>
      <c r="H95" t="s">
        <v>158</v>
      </c>
    </row>
    <row r="96" spans="1:8">
      <c r="A96" s="1">
        <v>42825</v>
      </c>
      <c r="B96" t="s">
        <v>156</v>
      </c>
      <c r="C96" t="s">
        <v>1997</v>
      </c>
      <c r="D96" t="s">
        <v>1957</v>
      </c>
      <c r="E96" t="s">
        <v>1997</v>
      </c>
      <c r="F96" t="s">
        <v>1957</v>
      </c>
      <c r="G96" s="2">
        <v>9000.44</v>
      </c>
      <c r="H96" t="s">
        <v>158</v>
      </c>
    </row>
    <row r="97" spans="1:8">
      <c r="A97" s="1">
        <v>42825</v>
      </c>
      <c r="B97" t="s">
        <v>156</v>
      </c>
      <c r="C97" t="s">
        <v>1591</v>
      </c>
      <c r="D97" t="s">
        <v>1957</v>
      </c>
      <c r="E97" t="s">
        <v>1591</v>
      </c>
      <c r="F97" t="s">
        <v>1957</v>
      </c>
      <c r="G97" s="2">
        <v>9000.44</v>
      </c>
      <c r="H97" t="s">
        <v>158</v>
      </c>
    </row>
    <row r="98" spans="1:8">
      <c r="A98" s="1">
        <v>42825</v>
      </c>
      <c r="B98" t="s">
        <v>156</v>
      </c>
      <c r="C98" t="s">
        <v>1999</v>
      </c>
      <c r="D98" t="s">
        <v>1957</v>
      </c>
      <c r="E98" t="s">
        <v>1999</v>
      </c>
      <c r="F98" t="s">
        <v>1957</v>
      </c>
      <c r="G98" s="2">
        <v>9000.44</v>
      </c>
      <c r="H98" t="s">
        <v>158</v>
      </c>
    </row>
    <row r="99" spans="1:8">
      <c r="A99" s="1">
        <v>42825</v>
      </c>
      <c r="B99" t="s">
        <v>156</v>
      </c>
      <c r="C99" t="s">
        <v>1278</v>
      </c>
      <c r="D99" t="s">
        <v>1957</v>
      </c>
      <c r="E99" t="s">
        <v>1278</v>
      </c>
      <c r="F99" t="s">
        <v>1957</v>
      </c>
      <c r="G99" s="2">
        <v>9000.44</v>
      </c>
      <c r="H99" t="s">
        <v>158</v>
      </c>
    </row>
    <row r="100" spans="1:8">
      <c r="A100" s="1">
        <v>42822</v>
      </c>
      <c r="B100" t="s">
        <v>156</v>
      </c>
      <c r="C100" t="s">
        <v>1661</v>
      </c>
      <c r="D100" t="s">
        <v>1966</v>
      </c>
      <c r="E100" t="s">
        <v>1661</v>
      </c>
      <c r="F100" t="s">
        <v>1966</v>
      </c>
      <c r="G100" s="2">
        <v>11699.76</v>
      </c>
      <c r="H100" t="s">
        <v>158</v>
      </c>
    </row>
    <row r="101" spans="1:8">
      <c r="A101" s="1">
        <v>42822</v>
      </c>
      <c r="B101" t="s">
        <v>156</v>
      </c>
      <c r="C101" t="s">
        <v>1963</v>
      </c>
      <c r="D101" t="s">
        <v>1957</v>
      </c>
      <c r="E101" t="s">
        <v>1963</v>
      </c>
      <c r="F101" t="s">
        <v>1957</v>
      </c>
      <c r="G101" s="2">
        <v>14046.44</v>
      </c>
      <c r="H101" t="s">
        <v>158</v>
      </c>
    </row>
    <row r="102" spans="1:8">
      <c r="A102" s="1">
        <v>42822</v>
      </c>
      <c r="B102" t="s">
        <v>156</v>
      </c>
      <c r="C102" t="s">
        <v>1973</v>
      </c>
      <c r="D102" t="s">
        <v>1957</v>
      </c>
      <c r="E102" t="s">
        <v>1973</v>
      </c>
      <c r="F102" t="s">
        <v>1957</v>
      </c>
      <c r="G102" s="2">
        <v>15984.8</v>
      </c>
      <c r="H102" t="s">
        <v>158</v>
      </c>
    </row>
    <row r="103" spans="1:8">
      <c r="A103" s="1">
        <v>42825</v>
      </c>
      <c r="B103" t="s">
        <v>156</v>
      </c>
      <c r="C103" t="s">
        <v>2004</v>
      </c>
      <c r="D103" t="s">
        <v>1957</v>
      </c>
      <c r="E103" t="s">
        <v>2004</v>
      </c>
      <c r="F103" t="s">
        <v>1957</v>
      </c>
      <c r="G103" s="2">
        <v>19565.72</v>
      </c>
      <c r="H103" t="s">
        <v>158</v>
      </c>
    </row>
    <row r="104" spans="1:8">
      <c r="A104" s="1">
        <v>42822</v>
      </c>
      <c r="B104" t="s">
        <v>156</v>
      </c>
      <c r="C104" t="s">
        <v>1967</v>
      </c>
      <c r="D104" t="s">
        <v>1957</v>
      </c>
      <c r="E104" t="s">
        <v>1967</v>
      </c>
      <c r="F104" t="s">
        <v>1957</v>
      </c>
      <c r="G104" s="2">
        <v>20454.28</v>
      </c>
      <c r="H104" t="s">
        <v>158</v>
      </c>
    </row>
    <row r="105" spans="1:8">
      <c r="A105" s="1">
        <v>42822</v>
      </c>
      <c r="B105" t="s">
        <v>156</v>
      </c>
      <c r="C105" t="s">
        <v>1250</v>
      </c>
      <c r="D105" t="s">
        <v>1957</v>
      </c>
      <c r="E105" t="s">
        <v>1250</v>
      </c>
      <c r="F105" t="s">
        <v>1957</v>
      </c>
      <c r="G105" s="2">
        <v>20454.28</v>
      </c>
      <c r="H105" t="s">
        <v>158</v>
      </c>
    </row>
    <row r="106" spans="1:8">
      <c r="A106" s="1">
        <v>42822</v>
      </c>
      <c r="B106" t="s">
        <v>156</v>
      </c>
      <c r="C106" t="s">
        <v>1977</v>
      </c>
      <c r="D106" t="s">
        <v>1957</v>
      </c>
      <c r="E106" t="s">
        <v>1977</v>
      </c>
      <c r="F106" t="s">
        <v>1957</v>
      </c>
      <c r="G106" s="2">
        <v>20454.28</v>
      </c>
      <c r="H106" t="s">
        <v>158</v>
      </c>
    </row>
    <row r="107" spans="1:8">
      <c r="A107" s="1">
        <v>42822</v>
      </c>
      <c r="B107" t="s">
        <v>156</v>
      </c>
      <c r="C107" t="s">
        <v>1958</v>
      </c>
      <c r="D107" t="s">
        <v>1957</v>
      </c>
      <c r="E107" t="s">
        <v>1958</v>
      </c>
      <c r="F107" t="s">
        <v>1957</v>
      </c>
      <c r="G107" s="2">
        <v>21367.200000000001</v>
      </c>
      <c r="H107" t="s">
        <v>158</v>
      </c>
    </row>
    <row r="108" spans="1:8">
      <c r="A108" s="1">
        <v>42824</v>
      </c>
      <c r="B108" t="s">
        <v>156</v>
      </c>
      <c r="C108" t="s">
        <v>1958</v>
      </c>
      <c r="D108" t="s">
        <v>1957</v>
      </c>
      <c r="E108" t="s">
        <v>1958</v>
      </c>
      <c r="F108" t="s">
        <v>1957</v>
      </c>
      <c r="G108" s="2">
        <v>21367.200000000001</v>
      </c>
      <c r="H108" t="s">
        <v>158</v>
      </c>
    </row>
    <row r="109" spans="1:8">
      <c r="A109" s="1">
        <v>42825</v>
      </c>
      <c r="B109" t="s">
        <v>156</v>
      </c>
      <c r="C109" t="s">
        <v>2001</v>
      </c>
      <c r="D109" t="s">
        <v>1957</v>
      </c>
      <c r="E109" t="s">
        <v>2001</v>
      </c>
      <c r="F109" t="s">
        <v>1957</v>
      </c>
      <c r="G109" s="2">
        <v>21671.119999999999</v>
      </c>
      <c r="H109" t="s">
        <v>158</v>
      </c>
    </row>
    <row r="110" spans="1:8">
      <c r="A110" s="1">
        <v>42822</v>
      </c>
      <c r="B110" t="s">
        <v>156</v>
      </c>
      <c r="C110" t="s">
        <v>1975</v>
      </c>
      <c r="D110" t="s">
        <v>1976</v>
      </c>
      <c r="E110" t="s">
        <v>1975</v>
      </c>
      <c r="F110" t="s">
        <v>1976</v>
      </c>
      <c r="G110" s="2">
        <v>22288.240000000002</v>
      </c>
      <c r="H110" t="s">
        <v>158</v>
      </c>
    </row>
    <row r="111" spans="1:8">
      <c r="A111" s="1">
        <v>42822</v>
      </c>
      <c r="B111" t="s">
        <v>156</v>
      </c>
      <c r="C111" t="s">
        <v>1825</v>
      </c>
      <c r="D111" t="s">
        <v>1957</v>
      </c>
      <c r="E111" t="s">
        <v>1825</v>
      </c>
      <c r="F111" t="s">
        <v>1957</v>
      </c>
      <c r="G111" s="2">
        <v>22500.52</v>
      </c>
      <c r="H111" t="s">
        <v>158</v>
      </c>
    </row>
    <row r="112" spans="1:8">
      <c r="A112" s="1">
        <v>42822</v>
      </c>
      <c r="B112" t="s">
        <v>156</v>
      </c>
      <c r="C112" t="s">
        <v>1220</v>
      </c>
      <c r="D112" t="s">
        <v>1969</v>
      </c>
      <c r="E112" t="s">
        <v>1220</v>
      </c>
      <c r="F112" t="s">
        <v>1969</v>
      </c>
      <c r="G112" s="2">
        <v>51606.080000000002</v>
      </c>
      <c r="H112" t="s">
        <v>158</v>
      </c>
    </row>
    <row r="113" spans="1:8">
      <c r="A113" s="50">
        <v>42823</v>
      </c>
      <c r="B113" s="51" t="s">
        <v>829</v>
      </c>
      <c r="C113" s="51">
        <v>2000272256</v>
      </c>
      <c r="D113" s="51"/>
      <c r="E113" s="51">
        <v>2000272256</v>
      </c>
      <c r="F113" s="6"/>
      <c r="G113" s="6">
        <v>-244124.73</v>
      </c>
    </row>
    <row r="114" spans="1:8">
      <c r="A114" s="50">
        <v>42824</v>
      </c>
      <c r="B114" s="51" t="s">
        <v>829</v>
      </c>
      <c r="C114" s="51">
        <v>2000272914</v>
      </c>
      <c r="D114" s="51"/>
      <c r="E114" s="51">
        <v>2000272914</v>
      </c>
      <c r="F114" s="6"/>
      <c r="G114" s="6">
        <v>-11373.45</v>
      </c>
    </row>
    <row r="115" spans="1:8">
      <c r="A115" s="50">
        <v>42824</v>
      </c>
      <c r="B115" s="51" t="s">
        <v>829</v>
      </c>
      <c r="C115" s="51">
        <v>2000272715</v>
      </c>
      <c r="D115" s="51"/>
      <c r="E115" s="51">
        <v>2000272715</v>
      </c>
      <c r="F115" s="6"/>
      <c r="G115" s="6">
        <v>-10329.31</v>
      </c>
    </row>
    <row r="116" spans="1:8">
      <c r="A116" s="50">
        <v>42824</v>
      </c>
      <c r="B116" s="51" t="s">
        <v>829</v>
      </c>
      <c r="C116" s="51">
        <v>2000273512</v>
      </c>
      <c r="D116" s="51"/>
      <c r="E116" s="51">
        <v>2000273512</v>
      </c>
      <c r="F116" s="51"/>
      <c r="G116" s="51">
        <v>-768.01</v>
      </c>
    </row>
    <row r="117" spans="1:8">
      <c r="A117" s="50">
        <v>42824</v>
      </c>
      <c r="B117" s="51" t="s">
        <v>829</v>
      </c>
      <c r="C117" s="51">
        <v>2000272465</v>
      </c>
      <c r="D117" s="51"/>
      <c r="E117" s="51">
        <v>2000272465</v>
      </c>
      <c r="F117" s="6"/>
      <c r="G117" s="6">
        <v>-10636.1</v>
      </c>
    </row>
    <row r="118" spans="1:8">
      <c r="A118" s="50">
        <v>42824</v>
      </c>
      <c r="B118" s="51" t="s">
        <v>829</v>
      </c>
      <c r="C118" s="51">
        <v>2000272302</v>
      </c>
      <c r="D118" s="51"/>
      <c r="E118" s="51">
        <v>2000272302</v>
      </c>
      <c r="F118" s="51"/>
      <c r="G118" s="51">
        <v>-812</v>
      </c>
    </row>
    <row r="119" spans="1:8">
      <c r="A119" s="50">
        <v>42824</v>
      </c>
      <c r="B119" s="51" t="s">
        <v>829</v>
      </c>
      <c r="C119" s="51">
        <v>2000273178</v>
      </c>
      <c r="D119" s="51"/>
      <c r="E119" s="51">
        <v>2000273178</v>
      </c>
      <c r="F119" s="51"/>
      <c r="G119" s="51">
        <v>-267.95999999999998</v>
      </c>
    </row>
    <row r="120" spans="1:8">
      <c r="A120" s="50">
        <v>42824</v>
      </c>
      <c r="B120" s="51" t="s">
        <v>829</v>
      </c>
      <c r="C120" s="51">
        <v>2000273057</v>
      </c>
      <c r="D120" s="51"/>
      <c r="E120" s="51">
        <v>2000273057</v>
      </c>
      <c r="F120" s="6"/>
      <c r="G120" s="6">
        <v>-10511.66</v>
      </c>
    </row>
    <row r="121" spans="1:8">
      <c r="A121" s="50">
        <v>42824</v>
      </c>
      <c r="B121" s="51" t="s">
        <v>829</v>
      </c>
      <c r="C121" s="51">
        <v>2000273511</v>
      </c>
      <c r="D121" s="51"/>
      <c r="E121" s="51">
        <v>2000273511</v>
      </c>
      <c r="F121" s="6"/>
      <c r="G121" s="6">
        <v>-5160.12</v>
      </c>
    </row>
    <row r="122" spans="1:8">
      <c r="A122" s="50">
        <v>42824</v>
      </c>
      <c r="B122" s="51" t="s">
        <v>987</v>
      </c>
      <c r="C122" s="51">
        <v>3000273777</v>
      </c>
      <c r="D122" s="51"/>
      <c r="E122" s="51">
        <v>3000273777</v>
      </c>
      <c r="F122" s="6"/>
      <c r="G122" s="6">
        <v>116000</v>
      </c>
      <c r="H122" s="51" t="s">
        <v>158</v>
      </c>
    </row>
    <row r="123" spans="1:8">
      <c r="A123" s="51" t="s">
        <v>1953</v>
      </c>
      <c r="B123" s="51"/>
      <c r="C123" s="51"/>
      <c r="G123" s="6">
        <f>SUM(G1:G122)</f>
        <v>351757.34000000043</v>
      </c>
    </row>
    <row r="124" spans="1:8">
      <c r="A124" s="51" t="s">
        <v>1954</v>
      </c>
      <c r="B124" s="51"/>
      <c r="C124" s="51"/>
    </row>
    <row r="125" spans="1:8">
      <c r="A125" s="51" t="s">
        <v>1955</v>
      </c>
      <c r="B125" s="51"/>
      <c r="C125" s="51"/>
    </row>
    <row r="126" spans="1:8">
      <c r="A126" s="51" t="s">
        <v>621</v>
      </c>
      <c r="B126" s="51"/>
      <c r="C126" s="51"/>
    </row>
    <row r="127" spans="1:8">
      <c r="A127" s="51"/>
      <c r="B127" s="51"/>
      <c r="C127" s="51"/>
    </row>
  </sheetData>
  <sortState ref="A19:H112">
    <sortCondition ref="G19:G112"/>
  </sortState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47"/>
  <sheetViews>
    <sheetView topLeftCell="A64" workbookViewId="0">
      <selection activeCell="B83" sqref="B83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2049</v>
      </c>
      <c r="E1" s="40"/>
      <c r="K1" s="538"/>
      <c r="L1" s="538"/>
      <c r="M1" s="538"/>
    </row>
    <row r="2" spans="1:15" ht="15">
      <c r="A2" s="538"/>
      <c r="B2" s="538"/>
      <c r="C2" s="538"/>
      <c r="D2" s="538"/>
      <c r="E2" s="538"/>
      <c r="F2" s="539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539"/>
      <c r="K3" s="41" t="s">
        <v>187</v>
      </c>
      <c r="L3" s="42"/>
      <c r="M3" s="538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538"/>
    </row>
    <row r="5" spans="1:15" ht="15" customHeight="1">
      <c r="A5" s="339" t="s">
        <v>138</v>
      </c>
      <c r="B5" s="339" t="s">
        <v>2007</v>
      </c>
      <c r="C5" s="339" t="s">
        <v>136</v>
      </c>
      <c r="D5" s="422">
        <v>1241.2</v>
      </c>
      <c r="E5" s="335"/>
      <c r="F5" s="355" t="s">
        <v>137</v>
      </c>
      <c r="G5" s="356"/>
      <c r="H5" s="335"/>
      <c r="I5" s="357"/>
      <c r="K5" s="357"/>
      <c r="L5" s="358"/>
      <c r="M5" s="359"/>
      <c r="N5" s="360"/>
      <c r="O5" s="360"/>
    </row>
    <row r="6" spans="1:15" ht="15" customHeight="1">
      <c r="A6" s="339" t="s">
        <v>138</v>
      </c>
      <c r="B6" s="339" t="s">
        <v>2009</v>
      </c>
      <c r="C6" s="339" t="s">
        <v>136</v>
      </c>
      <c r="D6" s="422">
        <v>1241.2</v>
      </c>
      <c r="E6" s="335"/>
      <c r="F6" s="355" t="s">
        <v>137</v>
      </c>
      <c r="G6" s="356"/>
      <c r="H6" s="335"/>
      <c r="I6" s="357"/>
      <c r="K6" s="357"/>
      <c r="L6" s="358"/>
      <c r="M6" s="359"/>
      <c r="N6" s="360"/>
      <c r="O6" s="360"/>
    </row>
    <row r="7" spans="1:15" ht="15" customHeight="1">
      <c r="A7" s="339" t="s">
        <v>138</v>
      </c>
      <c r="B7" s="339" t="s">
        <v>2010</v>
      </c>
      <c r="C7" s="339" t="s">
        <v>136</v>
      </c>
      <c r="D7" s="422">
        <v>1241.2</v>
      </c>
      <c r="E7" s="335"/>
      <c r="F7" s="355" t="s">
        <v>137</v>
      </c>
      <c r="G7" s="356"/>
      <c r="H7" s="335"/>
      <c r="I7" s="357"/>
      <c r="K7" s="357"/>
      <c r="L7" s="358"/>
      <c r="M7" s="359"/>
      <c r="N7" s="360"/>
      <c r="O7" s="360"/>
    </row>
    <row r="8" spans="1:15" ht="15" customHeight="1">
      <c r="A8" s="339" t="s">
        <v>138</v>
      </c>
      <c r="B8" s="339" t="s">
        <v>2011</v>
      </c>
      <c r="C8" s="339" t="s">
        <v>136</v>
      </c>
      <c r="D8" s="422">
        <v>1241.2</v>
      </c>
      <c r="E8" s="335"/>
      <c r="F8" s="355" t="s">
        <v>137</v>
      </c>
      <c r="G8" s="356"/>
      <c r="H8" s="335"/>
      <c r="I8" s="357"/>
      <c r="K8" s="357"/>
      <c r="L8" s="358"/>
      <c r="M8" s="359"/>
      <c r="N8" s="360"/>
      <c r="O8" s="360"/>
    </row>
    <row r="9" spans="1:15" ht="15" customHeight="1">
      <c r="A9" s="339" t="s">
        <v>138</v>
      </c>
      <c r="B9" s="339" t="s">
        <v>2012</v>
      </c>
      <c r="C9" s="339" t="s">
        <v>136</v>
      </c>
      <c r="D9" s="422">
        <v>1241.2</v>
      </c>
      <c r="E9" s="335"/>
      <c r="F9" s="355" t="s">
        <v>137</v>
      </c>
      <c r="G9" s="356"/>
      <c r="H9" s="335"/>
      <c r="I9" s="357"/>
      <c r="K9" s="357"/>
      <c r="L9" s="358"/>
      <c r="M9" s="359"/>
      <c r="N9" s="360"/>
      <c r="O9" s="360"/>
    </row>
    <row r="10" spans="1:15" ht="15" customHeight="1">
      <c r="A10" s="339" t="s">
        <v>138</v>
      </c>
      <c r="B10" s="339" t="s">
        <v>2013</v>
      </c>
      <c r="C10" s="339" t="s">
        <v>136</v>
      </c>
      <c r="D10" s="422">
        <v>1241.2</v>
      </c>
      <c r="E10" s="335"/>
      <c r="F10" s="355" t="s">
        <v>137</v>
      </c>
      <c r="G10" s="356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9" t="s">
        <v>138</v>
      </c>
      <c r="B11" s="339" t="s">
        <v>2020</v>
      </c>
      <c r="C11" s="339" t="s">
        <v>136</v>
      </c>
      <c r="D11" s="422">
        <v>1241.2</v>
      </c>
      <c r="E11" s="335"/>
      <c r="F11" s="355" t="s">
        <v>137</v>
      </c>
      <c r="G11" s="356"/>
      <c r="H11" s="335"/>
      <c r="I11" s="357"/>
      <c r="K11" s="357"/>
      <c r="L11" s="358"/>
      <c r="M11" s="359"/>
      <c r="N11" s="360"/>
      <c r="O11" s="360"/>
    </row>
    <row r="12" spans="1:15" ht="15" customHeight="1">
      <c r="A12" s="339" t="s">
        <v>138</v>
      </c>
      <c r="B12" s="339" t="s">
        <v>2021</v>
      </c>
      <c r="C12" s="339" t="s">
        <v>136</v>
      </c>
      <c r="D12" s="422">
        <v>1241.2</v>
      </c>
      <c r="E12" s="335"/>
      <c r="F12" s="355" t="s">
        <v>137</v>
      </c>
      <c r="G12" s="356"/>
      <c r="H12" s="335"/>
      <c r="I12" s="357"/>
      <c r="K12" s="357"/>
      <c r="L12" s="358"/>
      <c r="M12" s="359"/>
      <c r="N12" s="360"/>
      <c r="O12" s="360"/>
    </row>
    <row r="13" spans="1:15" ht="15" customHeight="1">
      <c r="A13" s="339" t="s">
        <v>138</v>
      </c>
      <c r="B13" s="339" t="s">
        <v>2022</v>
      </c>
      <c r="C13" s="339" t="s">
        <v>136</v>
      </c>
      <c r="D13" s="422">
        <v>1241.2</v>
      </c>
      <c r="E13" s="335"/>
      <c r="F13" s="355" t="s">
        <v>137</v>
      </c>
      <c r="G13" s="356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9" t="s">
        <v>138</v>
      </c>
      <c r="B14" s="339" t="s">
        <v>2024</v>
      </c>
      <c r="C14" s="339" t="s">
        <v>136</v>
      </c>
      <c r="D14" s="422">
        <v>1241.2</v>
      </c>
      <c r="E14" s="335"/>
      <c r="F14" s="355" t="s">
        <v>137</v>
      </c>
      <c r="G14" s="356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9" t="s">
        <v>138</v>
      </c>
      <c r="B15" s="339" t="s">
        <v>2025</v>
      </c>
      <c r="C15" s="339" t="s">
        <v>136</v>
      </c>
      <c r="D15" s="422">
        <v>1241.2</v>
      </c>
      <c r="E15" s="335"/>
      <c r="F15" s="355" t="s">
        <v>137</v>
      </c>
      <c r="G15" s="356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9" t="s">
        <v>138</v>
      </c>
      <c r="B16" s="339" t="s">
        <v>2026</v>
      </c>
      <c r="C16" s="339" t="s">
        <v>136</v>
      </c>
      <c r="D16" s="422">
        <v>1241.2</v>
      </c>
      <c r="E16" s="335"/>
      <c r="F16" s="355" t="s">
        <v>137</v>
      </c>
      <c r="G16" s="356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9" t="s">
        <v>138</v>
      </c>
      <c r="B17" s="339" t="s">
        <v>2029</v>
      </c>
      <c r="C17" s="339" t="s">
        <v>136</v>
      </c>
      <c r="D17" s="422">
        <v>1241.2</v>
      </c>
      <c r="E17" s="335"/>
      <c r="F17" s="355" t="s">
        <v>137</v>
      </c>
      <c r="G17" s="356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9" t="s">
        <v>138</v>
      </c>
      <c r="B18" s="339" t="s">
        <v>2031</v>
      </c>
      <c r="C18" s="339" t="s">
        <v>136</v>
      </c>
      <c r="D18" s="422">
        <v>1241.2</v>
      </c>
      <c r="E18" s="335"/>
      <c r="F18" s="355" t="s">
        <v>137</v>
      </c>
      <c r="G18" s="356"/>
      <c r="H18" s="335"/>
      <c r="I18" s="357"/>
      <c r="K18" s="357"/>
      <c r="L18" s="358"/>
      <c r="M18" s="359"/>
      <c r="N18" s="360"/>
      <c r="O18" s="360"/>
    </row>
    <row r="19" spans="1:15" ht="15" customHeight="1">
      <c r="A19" s="339" t="s">
        <v>138</v>
      </c>
      <c r="B19" s="339" t="s">
        <v>2032</v>
      </c>
      <c r="C19" s="339" t="s">
        <v>136</v>
      </c>
      <c r="D19" s="422">
        <v>1241.2</v>
      </c>
      <c r="E19" s="335"/>
      <c r="F19" s="355" t="s">
        <v>137</v>
      </c>
      <c r="G19" s="356"/>
      <c r="H19" s="335"/>
      <c r="I19" s="357"/>
      <c r="K19" s="357"/>
      <c r="L19" s="358"/>
      <c r="M19" s="359"/>
      <c r="N19" s="360"/>
      <c r="O19" s="360"/>
    </row>
    <row r="20" spans="1:15" ht="15" customHeight="1">
      <c r="A20" s="339" t="s">
        <v>138</v>
      </c>
      <c r="B20" s="339" t="s">
        <v>2033</v>
      </c>
      <c r="C20" s="339" t="s">
        <v>136</v>
      </c>
      <c r="D20" s="422">
        <v>1241.2</v>
      </c>
      <c r="E20" s="335"/>
      <c r="F20" s="355" t="s">
        <v>137</v>
      </c>
      <c r="G20" s="356"/>
      <c r="H20" s="335"/>
      <c r="I20" s="357"/>
      <c r="K20" s="357"/>
      <c r="L20" s="358"/>
      <c r="M20" s="359"/>
      <c r="N20" s="360"/>
      <c r="O20" s="360"/>
    </row>
    <row r="21" spans="1:15" ht="15" customHeight="1">
      <c r="A21" s="339" t="s">
        <v>138</v>
      </c>
      <c r="B21" s="339" t="s">
        <v>2035</v>
      </c>
      <c r="C21" s="339" t="s">
        <v>136</v>
      </c>
      <c r="D21" s="422">
        <v>1241.2</v>
      </c>
      <c r="E21" s="335"/>
      <c r="F21" s="355" t="s">
        <v>137</v>
      </c>
      <c r="G21" s="356"/>
      <c r="H21" s="335"/>
      <c r="I21" s="357"/>
      <c r="K21" s="357"/>
      <c r="L21" s="358"/>
      <c r="M21" s="359"/>
      <c r="N21" s="360"/>
      <c r="O21" s="360"/>
    </row>
    <row r="22" spans="1:15" ht="15" customHeight="1">
      <c r="A22" s="339" t="s">
        <v>138</v>
      </c>
      <c r="B22" s="396" t="s">
        <v>1539</v>
      </c>
      <c r="C22" s="339" t="s">
        <v>136</v>
      </c>
      <c r="D22" s="344">
        <v>-9000.44</v>
      </c>
      <c r="E22" s="335" t="s">
        <v>137</v>
      </c>
      <c r="F22" s="355" t="s">
        <v>190</v>
      </c>
      <c r="G22" s="356"/>
      <c r="H22" s="335"/>
      <c r="I22" s="357"/>
      <c r="K22" s="357"/>
      <c r="L22" s="358"/>
      <c r="M22" s="359"/>
      <c r="N22" s="360"/>
      <c r="O22" s="360"/>
    </row>
    <row r="23" spans="1:15" ht="15" customHeight="1">
      <c r="A23" s="339" t="s">
        <v>138</v>
      </c>
      <c r="B23" s="339" t="s">
        <v>1300</v>
      </c>
      <c r="C23" s="339" t="s">
        <v>136</v>
      </c>
      <c r="D23" s="344">
        <v>-9000.44</v>
      </c>
      <c r="E23" s="335"/>
      <c r="F23" s="355" t="s">
        <v>190</v>
      </c>
      <c r="G23" s="356"/>
      <c r="H23" s="335"/>
      <c r="I23" s="357"/>
      <c r="K23" s="357"/>
      <c r="L23" s="358"/>
      <c r="M23" s="359"/>
      <c r="N23" s="360"/>
      <c r="O23" s="360"/>
    </row>
    <row r="24" spans="1:15" ht="15" customHeight="1">
      <c r="A24" s="339" t="s">
        <v>138</v>
      </c>
      <c r="B24" s="396" t="s">
        <v>1319</v>
      </c>
      <c r="C24" s="339" t="s">
        <v>136</v>
      </c>
      <c r="D24" s="344">
        <v>-9000.44</v>
      </c>
      <c r="E24" s="335" t="s">
        <v>140</v>
      </c>
      <c r="F24" s="355" t="s">
        <v>190</v>
      </c>
      <c r="G24" s="356"/>
      <c r="H24" s="335"/>
      <c r="I24" s="357"/>
      <c r="K24" s="357"/>
      <c r="L24" s="358"/>
      <c r="M24" s="359"/>
      <c r="N24" s="360"/>
      <c r="O24" s="360"/>
    </row>
    <row r="25" spans="1:15" ht="15" customHeight="1">
      <c r="A25" s="339" t="s">
        <v>138</v>
      </c>
      <c r="B25" s="396" t="s">
        <v>1006</v>
      </c>
      <c r="C25" s="339" t="s">
        <v>136</v>
      </c>
      <c r="D25" s="344">
        <v>-9000.44</v>
      </c>
      <c r="E25" s="335" t="s">
        <v>142</v>
      </c>
      <c r="F25" s="355" t="s">
        <v>190</v>
      </c>
      <c r="G25" s="356"/>
      <c r="H25" s="335"/>
      <c r="I25" s="357"/>
      <c r="K25" s="357"/>
      <c r="L25" s="358"/>
      <c r="M25" s="359"/>
      <c r="N25" s="360"/>
      <c r="O25" s="360"/>
    </row>
    <row r="26" spans="1:15" ht="15" customHeight="1">
      <c r="A26" s="339" t="s">
        <v>138</v>
      </c>
      <c r="B26" s="396" t="s">
        <v>1308</v>
      </c>
      <c r="C26" s="339" t="s">
        <v>136</v>
      </c>
      <c r="D26" s="344">
        <v>-9000.44</v>
      </c>
      <c r="E26" s="335" t="s">
        <v>143</v>
      </c>
      <c r="F26" s="355" t="s">
        <v>190</v>
      </c>
      <c r="G26" s="356"/>
      <c r="H26" s="335"/>
      <c r="I26" s="357"/>
      <c r="K26" s="357"/>
      <c r="L26" s="358"/>
      <c r="M26" s="359"/>
      <c r="N26" s="360"/>
      <c r="O26" s="360"/>
    </row>
    <row r="27" spans="1:15" ht="15" customHeight="1">
      <c r="A27" s="339" t="s">
        <v>138</v>
      </c>
      <c r="B27" s="396" t="s">
        <v>1891</v>
      </c>
      <c r="C27" s="339" t="s">
        <v>136</v>
      </c>
      <c r="D27" s="344">
        <v>-9000.44</v>
      </c>
      <c r="E27" s="335" t="s">
        <v>145</v>
      </c>
      <c r="F27" s="355" t="s">
        <v>190</v>
      </c>
      <c r="G27" s="356"/>
      <c r="H27" s="335"/>
      <c r="I27" s="357"/>
      <c r="K27" s="357"/>
      <c r="L27" s="358"/>
      <c r="M27" s="359"/>
      <c r="N27" s="360"/>
      <c r="O27" s="360"/>
    </row>
    <row r="28" spans="1:15" ht="15" customHeight="1">
      <c r="A28" s="339" t="s">
        <v>138</v>
      </c>
      <c r="B28" s="396" t="s">
        <v>1462</v>
      </c>
      <c r="C28" s="339" t="s">
        <v>136</v>
      </c>
      <c r="D28" s="344">
        <v>-9000.44</v>
      </c>
      <c r="E28" s="335" t="s">
        <v>147</v>
      </c>
      <c r="F28" s="355" t="s">
        <v>190</v>
      </c>
      <c r="G28" s="356"/>
      <c r="H28" s="335"/>
      <c r="I28" s="357"/>
      <c r="K28" s="357"/>
      <c r="L28" s="358"/>
      <c r="M28" s="359"/>
      <c r="N28" s="360"/>
      <c r="O28" s="360"/>
    </row>
    <row r="29" spans="1:15" ht="15" customHeight="1">
      <c r="A29" s="339" t="s">
        <v>138</v>
      </c>
      <c r="B29" s="339" t="s">
        <v>998</v>
      </c>
      <c r="C29" s="339" t="s">
        <v>136</v>
      </c>
      <c r="D29" s="344">
        <v>-9000.44</v>
      </c>
      <c r="E29" s="335"/>
      <c r="F29" s="355" t="s">
        <v>190</v>
      </c>
      <c r="G29" s="356"/>
      <c r="H29" s="335"/>
      <c r="I29" s="357"/>
      <c r="K29" s="357"/>
      <c r="L29" s="358"/>
      <c r="M29" s="359"/>
      <c r="N29" s="360"/>
      <c r="O29" s="360"/>
    </row>
    <row r="30" spans="1:15" ht="15" customHeight="1">
      <c r="A30" s="339" t="s">
        <v>138</v>
      </c>
      <c r="B30" s="398" t="s">
        <v>1310</v>
      </c>
      <c r="C30" s="339" t="s">
        <v>136</v>
      </c>
      <c r="D30" s="2">
        <v>9000.44</v>
      </c>
      <c r="E30" s="335"/>
      <c r="F30" s="355" t="s">
        <v>190</v>
      </c>
      <c r="G30" s="356"/>
      <c r="H30" s="335"/>
      <c r="I30" s="357"/>
      <c r="K30" s="357"/>
      <c r="L30" s="358"/>
      <c r="M30" s="359"/>
      <c r="N30" s="360"/>
      <c r="O30" s="360"/>
    </row>
    <row r="31" spans="1:15" ht="15" customHeight="1">
      <c r="A31" s="339" t="s">
        <v>138</v>
      </c>
      <c r="B31" s="398" t="s">
        <v>2039</v>
      </c>
      <c r="C31" s="339" t="s">
        <v>136</v>
      </c>
      <c r="D31" s="2">
        <v>9000.44</v>
      </c>
      <c r="E31" s="335"/>
      <c r="F31" s="355" t="s">
        <v>190</v>
      </c>
      <c r="G31" s="356"/>
      <c r="H31" s="335"/>
      <c r="I31" s="357"/>
      <c r="K31" s="357"/>
      <c r="L31" s="358"/>
      <c r="M31" s="359"/>
      <c r="N31" s="360"/>
      <c r="O31" s="360"/>
    </row>
    <row r="32" spans="1:15" ht="15" customHeight="1">
      <c r="A32" s="339" t="s">
        <v>138</v>
      </c>
      <c r="B32" s="398" t="s">
        <v>1883</v>
      </c>
      <c r="C32" s="339" t="s">
        <v>136</v>
      </c>
      <c r="D32" s="2">
        <v>9000.44</v>
      </c>
      <c r="E32" s="335"/>
      <c r="F32" s="355" t="s">
        <v>190</v>
      </c>
      <c r="G32" s="356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9" t="s">
        <v>138</v>
      </c>
      <c r="B33" s="396" t="s">
        <v>1539</v>
      </c>
      <c r="C33" s="339" t="s">
        <v>136</v>
      </c>
      <c r="D33" s="2">
        <v>9000.44</v>
      </c>
      <c r="E33" s="335" t="s">
        <v>137</v>
      </c>
      <c r="F33" s="355" t="s">
        <v>190</v>
      </c>
      <c r="G33" s="356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9" t="s">
        <v>138</v>
      </c>
      <c r="B34" s="398" t="s">
        <v>1885</v>
      </c>
      <c r="C34" s="339" t="s">
        <v>136</v>
      </c>
      <c r="D34" s="2">
        <v>9000.44</v>
      </c>
      <c r="E34" s="335"/>
      <c r="F34" s="355" t="s">
        <v>190</v>
      </c>
      <c r="G34" s="356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9" t="s">
        <v>138</v>
      </c>
      <c r="B35" s="396" t="s">
        <v>1308</v>
      </c>
      <c r="C35" s="339" t="s">
        <v>136</v>
      </c>
      <c r="D35" s="2">
        <v>9000.44</v>
      </c>
      <c r="E35" s="335" t="s">
        <v>143</v>
      </c>
      <c r="F35" s="355" t="s">
        <v>190</v>
      </c>
      <c r="G35" s="356"/>
      <c r="H35" s="335"/>
      <c r="I35" s="357"/>
      <c r="K35" s="357"/>
      <c r="L35" s="358"/>
      <c r="M35" s="359"/>
      <c r="N35" s="360"/>
      <c r="O35" s="360"/>
    </row>
    <row r="36" spans="1:15" ht="15" customHeight="1">
      <c r="A36" s="339" t="s">
        <v>138</v>
      </c>
      <c r="B36" s="398" t="s">
        <v>1447</v>
      </c>
      <c r="C36" s="339" t="s">
        <v>136</v>
      </c>
      <c r="D36" s="2">
        <v>9000.44</v>
      </c>
      <c r="E36" s="335"/>
      <c r="F36" s="355" t="s">
        <v>190</v>
      </c>
      <c r="G36" s="356"/>
      <c r="H36" s="335"/>
      <c r="I36" s="357"/>
      <c r="K36" s="357"/>
      <c r="L36" s="358"/>
      <c r="M36" s="359"/>
      <c r="N36" s="360"/>
      <c r="O36" s="360"/>
    </row>
    <row r="37" spans="1:15" ht="15" customHeight="1">
      <c r="A37" s="339" t="s">
        <v>138</v>
      </c>
      <c r="B37" s="398" t="s">
        <v>1338</v>
      </c>
      <c r="C37" s="339" t="s">
        <v>136</v>
      </c>
      <c r="D37" s="2">
        <v>9000.44</v>
      </c>
      <c r="E37" s="335"/>
      <c r="F37" s="355" t="s">
        <v>190</v>
      </c>
      <c r="G37" s="356"/>
      <c r="H37" s="335"/>
      <c r="I37" s="357"/>
      <c r="K37" s="357"/>
      <c r="L37" s="358"/>
      <c r="M37" s="359"/>
      <c r="N37" s="360"/>
      <c r="O37" s="360"/>
    </row>
    <row r="38" spans="1:15" ht="15" customHeight="1">
      <c r="A38" s="339" t="s">
        <v>138</v>
      </c>
      <c r="B38" s="398" t="s">
        <v>2040</v>
      </c>
      <c r="C38" s="339" t="s">
        <v>136</v>
      </c>
      <c r="D38" s="2">
        <v>9000.44</v>
      </c>
      <c r="E38" s="335"/>
      <c r="F38" s="355" t="s">
        <v>190</v>
      </c>
      <c r="G38" s="356"/>
      <c r="H38" s="335"/>
      <c r="I38" s="357"/>
      <c r="K38" s="357"/>
      <c r="L38" s="358"/>
      <c r="M38" s="359"/>
      <c r="N38" s="360"/>
      <c r="O38" s="360"/>
    </row>
    <row r="39" spans="1:15" ht="15" customHeight="1">
      <c r="A39" s="339" t="s">
        <v>138</v>
      </c>
      <c r="B39" s="396" t="s">
        <v>1891</v>
      </c>
      <c r="C39" s="339" t="s">
        <v>136</v>
      </c>
      <c r="D39" s="2">
        <v>9000.44</v>
      </c>
      <c r="E39" s="335" t="s">
        <v>145</v>
      </c>
      <c r="F39" s="355" t="s">
        <v>190</v>
      </c>
      <c r="G39" s="356"/>
      <c r="H39" s="335"/>
      <c r="I39" s="357"/>
      <c r="K39" s="357"/>
      <c r="L39" s="358"/>
      <c r="M39" s="359"/>
      <c r="N39" s="360"/>
      <c r="O39" s="360"/>
    </row>
    <row r="40" spans="1:15" ht="15" customHeight="1">
      <c r="A40" s="339" t="s">
        <v>138</v>
      </c>
      <c r="B40" s="398" t="s">
        <v>1482</v>
      </c>
      <c r="C40" s="339" t="s">
        <v>136</v>
      </c>
      <c r="D40" s="2">
        <v>9000.44</v>
      </c>
      <c r="E40" s="335"/>
      <c r="F40" s="355" t="s">
        <v>190</v>
      </c>
      <c r="G40" s="356"/>
      <c r="H40" s="335"/>
      <c r="I40" s="357"/>
      <c r="K40" s="357"/>
      <c r="L40" s="358"/>
      <c r="M40" s="359"/>
      <c r="N40" s="360"/>
      <c r="O40" s="360"/>
    </row>
    <row r="41" spans="1:15" ht="15" customHeight="1">
      <c r="A41" s="339" t="s">
        <v>138</v>
      </c>
      <c r="B41" s="398" t="s">
        <v>2041</v>
      </c>
      <c r="C41" s="339" t="s">
        <v>136</v>
      </c>
      <c r="D41" s="2">
        <v>9000.44</v>
      </c>
      <c r="E41" s="335"/>
      <c r="F41" s="355" t="s">
        <v>190</v>
      </c>
      <c r="G41" s="356"/>
      <c r="H41" s="335"/>
      <c r="I41" s="357"/>
      <c r="K41" s="357"/>
      <c r="L41" s="358"/>
      <c r="M41" s="359"/>
      <c r="N41" s="360"/>
      <c r="O41" s="360"/>
    </row>
    <row r="42" spans="1:15" ht="15" customHeight="1">
      <c r="A42" s="339" t="s">
        <v>138</v>
      </c>
      <c r="B42" s="339" t="s">
        <v>997</v>
      </c>
      <c r="C42" s="339" t="s">
        <v>136</v>
      </c>
      <c r="D42" s="2">
        <v>9000.44</v>
      </c>
      <c r="E42" s="335"/>
      <c r="F42" s="355" t="s">
        <v>190</v>
      </c>
      <c r="G42" s="356"/>
      <c r="H42" s="335"/>
      <c r="I42" s="357"/>
      <c r="K42" s="357"/>
      <c r="L42" s="358"/>
      <c r="M42" s="359"/>
      <c r="N42" s="360"/>
      <c r="O42" s="360"/>
    </row>
    <row r="43" spans="1:15" ht="15" customHeight="1">
      <c r="A43" s="339" t="s">
        <v>138</v>
      </c>
      <c r="B43" s="396" t="s">
        <v>1319</v>
      </c>
      <c r="C43" s="339" t="s">
        <v>136</v>
      </c>
      <c r="D43" s="2">
        <v>9000.44</v>
      </c>
      <c r="E43" s="335" t="s">
        <v>140</v>
      </c>
      <c r="F43" s="355" t="s">
        <v>190</v>
      </c>
      <c r="G43" s="356"/>
      <c r="H43" s="335"/>
      <c r="I43" s="357"/>
      <c r="K43" s="357"/>
      <c r="L43" s="358"/>
      <c r="M43" s="359"/>
      <c r="N43" s="360"/>
      <c r="O43" s="360"/>
    </row>
    <row r="44" spans="1:15" ht="15" customHeight="1">
      <c r="A44" s="339" t="s">
        <v>138</v>
      </c>
      <c r="B44" s="396" t="s">
        <v>1006</v>
      </c>
      <c r="C44" s="339" t="s">
        <v>136</v>
      </c>
      <c r="D44" s="2">
        <v>9000.44</v>
      </c>
      <c r="E44" s="335" t="s">
        <v>142</v>
      </c>
      <c r="F44" s="355" t="s">
        <v>190</v>
      </c>
      <c r="G44" s="356"/>
      <c r="H44" s="335"/>
      <c r="I44" s="357"/>
      <c r="K44" s="357"/>
      <c r="L44" s="358"/>
      <c r="M44" s="359"/>
      <c r="N44" s="360"/>
      <c r="O44" s="360"/>
    </row>
    <row r="45" spans="1:15" ht="15" customHeight="1">
      <c r="A45" s="339" t="s">
        <v>138</v>
      </c>
      <c r="B45" s="339" t="s">
        <v>1307</v>
      </c>
      <c r="C45" s="339" t="s">
        <v>136</v>
      </c>
      <c r="D45" s="2">
        <v>9000.44</v>
      </c>
      <c r="E45" s="335"/>
      <c r="F45" s="355" t="s">
        <v>190</v>
      </c>
      <c r="G45" s="356"/>
      <c r="H45" s="335"/>
      <c r="I45" s="357"/>
      <c r="K45" s="357"/>
      <c r="L45" s="358"/>
      <c r="M45" s="359"/>
      <c r="N45" s="360"/>
      <c r="O45" s="360"/>
    </row>
    <row r="46" spans="1:15" ht="15" customHeight="1">
      <c r="A46" s="339" t="s">
        <v>138</v>
      </c>
      <c r="B46" s="398" t="s">
        <v>1154</v>
      </c>
      <c r="C46" s="339" t="s">
        <v>136</v>
      </c>
      <c r="D46" s="2">
        <v>9000.44</v>
      </c>
      <c r="E46" s="335"/>
      <c r="F46" s="355" t="s">
        <v>190</v>
      </c>
      <c r="G46" s="356"/>
      <c r="H46" s="335"/>
      <c r="I46" s="357"/>
      <c r="K46" s="357"/>
      <c r="L46" s="358"/>
      <c r="M46" s="359"/>
      <c r="N46" s="360"/>
      <c r="O46" s="360"/>
    </row>
    <row r="47" spans="1:15" ht="15" customHeight="1">
      <c r="A47" s="339" t="s">
        <v>138</v>
      </c>
      <c r="B47" s="339" t="s">
        <v>709</v>
      </c>
      <c r="C47" s="339" t="s">
        <v>136</v>
      </c>
      <c r="D47" s="2">
        <v>9000.44</v>
      </c>
      <c r="E47" s="335"/>
      <c r="F47" s="355" t="s">
        <v>190</v>
      </c>
      <c r="G47" s="356"/>
      <c r="H47" s="335"/>
      <c r="I47" s="357"/>
      <c r="K47" s="357"/>
      <c r="L47" s="358"/>
      <c r="M47" s="359"/>
      <c r="N47" s="360"/>
      <c r="O47" s="360"/>
    </row>
    <row r="48" spans="1:15" ht="15" customHeight="1">
      <c r="A48" s="339" t="s">
        <v>138</v>
      </c>
      <c r="B48" s="339" t="s">
        <v>269</v>
      </c>
      <c r="C48" s="339" t="s">
        <v>136</v>
      </c>
      <c r="D48" s="2">
        <v>9000.44</v>
      </c>
      <c r="E48" s="335"/>
      <c r="F48" s="355" t="s">
        <v>190</v>
      </c>
      <c r="G48" s="356"/>
      <c r="H48" s="335"/>
      <c r="I48" s="357"/>
      <c r="K48" s="357"/>
      <c r="L48" s="358"/>
      <c r="M48" s="359"/>
      <c r="N48" s="360"/>
      <c r="O48" s="360"/>
    </row>
    <row r="49" spans="1:15" ht="15" customHeight="1" thickBot="1">
      <c r="A49" s="339" t="s">
        <v>138</v>
      </c>
      <c r="B49" s="398" t="s">
        <v>1891</v>
      </c>
      <c r="C49" s="339" t="s">
        <v>136</v>
      </c>
      <c r="D49" s="2">
        <v>9000.44</v>
      </c>
      <c r="E49" s="335" t="s">
        <v>145</v>
      </c>
      <c r="F49" s="355" t="s">
        <v>190</v>
      </c>
      <c r="G49" s="356"/>
      <c r="H49" s="335"/>
      <c r="I49" s="357"/>
      <c r="J49" s="388"/>
      <c r="K49" s="357"/>
      <c r="L49" s="358"/>
      <c r="M49" s="359"/>
      <c r="N49" s="360"/>
      <c r="O49" s="360"/>
    </row>
    <row r="50" spans="1:15" ht="15" customHeight="1">
      <c r="A50" s="339" t="s">
        <v>138</v>
      </c>
      <c r="B50" s="396" t="s">
        <v>1462</v>
      </c>
      <c r="C50" s="339" t="s">
        <v>136</v>
      </c>
      <c r="D50" s="2">
        <v>9000.44</v>
      </c>
      <c r="E50" s="335" t="s">
        <v>147</v>
      </c>
      <c r="F50" s="355" t="s">
        <v>190</v>
      </c>
      <c r="G50" s="356"/>
      <c r="H50" s="335"/>
      <c r="I50" s="357"/>
      <c r="K50" s="357"/>
      <c r="L50" s="358"/>
      <c r="M50" s="359"/>
      <c r="N50" s="360"/>
      <c r="O50" s="360"/>
    </row>
    <row r="51" spans="1:15" ht="15" customHeight="1">
      <c r="A51" s="339" t="s">
        <v>138</v>
      </c>
      <c r="B51" s="339" t="s">
        <v>1478</v>
      </c>
      <c r="C51" s="339" t="s">
        <v>136</v>
      </c>
      <c r="D51" s="2">
        <v>9000.44</v>
      </c>
      <c r="E51" s="335"/>
      <c r="F51" s="355" t="s">
        <v>190</v>
      </c>
      <c r="G51" s="356"/>
      <c r="H51" s="335"/>
      <c r="I51" s="357"/>
      <c r="K51" s="357"/>
      <c r="L51" s="358"/>
      <c r="M51" s="359"/>
      <c r="N51" s="360"/>
      <c r="O51" s="360"/>
    </row>
    <row r="52" spans="1:15" ht="15" customHeight="1">
      <c r="A52" s="339" t="s">
        <v>138</v>
      </c>
      <c r="B52" s="339" t="s">
        <v>2031</v>
      </c>
      <c r="C52" s="339" t="s">
        <v>136</v>
      </c>
      <c r="D52" s="2">
        <v>9000.44</v>
      </c>
      <c r="E52" s="335"/>
      <c r="F52" s="355" t="s">
        <v>190</v>
      </c>
      <c r="G52" s="356"/>
      <c r="H52" s="335"/>
      <c r="I52" s="357"/>
      <c r="K52" s="357"/>
      <c r="L52" s="358"/>
      <c r="M52" s="359"/>
      <c r="N52" s="360"/>
      <c r="O52" s="360"/>
    </row>
    <row r="53" spans="1:15" ht="15" customHeight="1">
      <c r="A53" s="339" t="s">
        <v>138</v>
      </c>
      <c r="B53" s="398" t="s">
        <v>1712</v>
      </c>
      <c r="C53" s="339" t="s">
        <v>136</v>
      </c>
      <c r="D53" s="2">
        <v>9000.44</v>
      </c>
      <c r="E53" s="335"/>
      <c r="F53" s="355" t="s">
        <v>190</v>
      </c>
      <c r="G53" s="356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39" t="s">
        <v>138</v>
      </c>
      <c r="B54" s="339" t="s">
        <v>2033</v>
      </c>
      <c r="C54" s="339" t="s">
        <v>136</v>
      </c>
      <c r="D54" s="2">
        <v>9000.44</v>
      </c>
      <c r="E54" s="335"/>
      <c r="F54" s="355" t="s">
        <v>190</v>
      </c>
      <c r="G54" s="356"/>
      <c r="H54" s="335"/>
      <c r="I54" s="357"/>
      <c r="K54" s="357"/>
      <c r="L54" s="358"/>
      <c r="M54" s="359"/>
      <c r="N54" s="360"/>
      <c r="O54" s="360"/>
    </row>
    <row r="55" spans="1:15" ht="15" customHeight="1">
      <c r="A55" s="339" t="s">
        <v>138</v>
      </c>
      <c r="B55" s="398" t="s">
        <v>1344</v>
      </c>
      <c r="C55" s="339" t="s">
        <v>136</v>
      </c>
      <c r="D55" s="2">
        <v>9000.44</v>
      </c>
      <c r="E55" s="335"/>
      <c r="F55" s="355" t="s">
        <v>190</v>
      </c>
      <c r="G55" s="356"/>
      <c r="H55" s="335"/>
      <c r="I55" s="357"/>
      <c r="K55" s="357"/>
      <c r="L55" s="358"/>
      <c r="M55" s="359"/>
      <c r="N55" s="360"/>
      <c r="O55" s="360"/>
    </row>
    <row r="56" spans="1:15" ht="15" customHeight="1" thickBot="1">
      <c r="A56" s="362" t="s">
        <v>138</v>
      </c>
      <c r="B56" s="401" t="s">
        <v>2048</v>
      </c>
      <c r="C56" s="362" t="s">
        <v>136</v>
      </c>
      <c r="D56" s="87">
        <v>22288.240000000002</v>
      </c>
      <c r="E56" s="364"/>
      <c r="F56" s="365" t="s">
        <v>190</v>
      </c>
      <c r="G56" s="366"/>
      <c r="H56" s="364"/>
      <c r="I56" s="367"/>
      <c r="K56" s="357"/>
      <c r="L56" s="358"/>
      <c r="M56" s="359"/>
      <c r="N56" s="360"/>
      <c r="O56" s="360"/>
    </row>
    <row r="57" spans="1:15" ht="15" customHeight="1">
      <c r="A57" s="339" t="s">
        <v>138</v>
      </c>
      <c r="B57" s="339" t="s">
        <v>2017</v>
      </c>
      <c r="C57" s="339" t="s">
        <v>1296</v>
      </c>
      <c r="D57" s="422">
        <v>1241.2</v>
      </c>
      <c r="E57" s="335"/>
      <c r="F57" s="355" t="s">
        <v>137</v>
      </c>
      <c r="G57" s="356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9" t="s">
        <v>138</v>
      </c>
      <c r="B58" s="339" t="s">
        <v>2030</v>
      </c>
      <c r="C58" s="339" t="s">
        <v>1296</v>
      </c>
      <c r="D58" s="422">
        <v>1241.2</v>
      </c>
      <c r="E58" s="335"/>
      <c r="F58" s="355" t="s">
        <v>137</v>
      </c>
      <c r="G58" s="356"/>
      <c r="H58" s="335"/>
      <c r="I58" s="357"/>
      <c r="K58" s="357"/>
      <c r="L58" s="358"/>
      <c r="M58" s="359"/>
      <c r="N58" s="360"/>
      <c r="O58" s="360"/>
    </row>
    <row r="59" spans="1:15" ht="15" customHeight="1" thickBot="1">
      <c r="A59" s="362" t="s">
        <v>138</v>
      </c>
      <c r="B59" s="362" t="s">
        <v>2034</v>
      </c>
      <c r="C59" s="362" t="s">
        <v>1296</v>
      </c>
      <c r="D59" s="505">
        <v>1241.2</v>
      </c>
      <c r="E59" s="364"/>
      <c r="F59" s="365" t="s">
        <v>137</v>
      </c>
      <c r="G59" s="366"/>
      <c r="H59" s="364"/>
      <c r="I59" s="367"/>
      <c r="K59" s="357"/>
      <c r="L59" s="358"/>
      <c r="M59" s="359"/>
      <c r="N59" s="360"/>
      <c r="O59" s="360"/>
    </row>
    <row r="60" spans="1:15" ht="15" customHeight="1" thickBot="1">
      <c r="A60" s="339" t="s">
        <v>138</v>
      </c>
      <c r="B60" s="339" t="s">
        <v>1353</v>
      </c>
      <c r="C60" s="339" t="s">
        <v>383</v>
      </c>
      <c r="D60" s="344">
        <v>-14046.44</v>
      </c>
      <c r="E60" s="335"/>
      <c r="F60" s="355" t="s">
        <v>190</v>
      </c>
      <c r="G60" s="356"/>
      <c r="H60" s="335"/>
      <c r="I60" s="357"/>
      <c r="J60" s="388"/>
      <c r="K60" s="357"/>
      <c r="L60" s="358"/>
      <c r="M60" s="359"/>
      <c r="N60" s="360"/>
      <c r="O60" s="360"/>
    </row>
    <row r="61" spans="1:15" ht="15" customHeight="1">
      <c r="A61" s="339" t="s">
        <v>138</v>
      </c>
      <c r="B61" s="396" t="s">
        <v>2006</v>
      </c>
      <c r="C61" s="339" t="s">
        <v>383</v>
      </c>
      <c r="D61" s="344">
        <v>-21367.200000000001</v>
      </c>
      <c r="E61" s="335" t="s">
        <v>224</v>
      </c>
      <c r="F61" s="355" t="s">
        <v>190</v>
      </c>
      <c r="G61" s="356"/>
      <c r="H61" s="335"/>
      <c r="I61" s="357"/>
      <c r="K61" s="357"/>
      <c r="L61" s="358"/>
      <c r="M61" s="359"/>
      <c r="N61" s="360"/>
      <c r="O61" s="360"/>
    </row>
    <row r="62" spans="1:15" ht="15" customHeight="1">
      <c r="A62" s="339" t="s">
        <v>138</v>
      </c>
      <c r="B62" s="398" t="s">
        <v>2042</v>
      </c>
      <c r="C62" s="339" t="s">
        <v>383</v>
      </c>
      <c r="D62" s="2">
        <v>14046.44</v>
      </c>
      <c r="E62" s="335"/>
      <c r="F62" s="355" t="s">
        <v>190</v>
      </c>
      <c r="G62" s="356"/>
      <c r="H62" s="335"/>
      <c r="I62" s="357"/>
      <c r="K62" s="357"/>
      <c r="L62" s="358"/>
      <c r="M62" s="359"/>
      <c r="N62" s="360"/>
      <c r="O62" s="360"/>
    </row>
    <row r="63" spans="1:15" ht="15" customHeight="1">
      <c r="A63" s="339" t="s">
        <v>138</v>
      </c>
      <c r="B63" s="396" t="s">
        <v>2006</v>
      </c>
      <c r="C63" s="339" t="s">
        <v>383</v>
      </c>
      <c r="D63" s="2">
        <v>21367.200000000001</v>
      </c>
      <c r="E63" s="335" t="s">
        <v>224</v>
      </c>
      <c r="F63" s="355" t="s">
        <v>190</v>
      </c>
      <c r="G63" s="356"/>
      <c r="H63" s="335"/>
      <c r="I63" s="357"/>
      <c r="K63" s="357"/>
      <c r="L63" s="358"/>
      <c r="M63" s="359"/>
      <c r="N63" s="360"/>
      <c r="O63" s="360"/>
    </row>
    <row r="64" spans="1:15" ht="15" customHeight="1">
      <c r="A64" s="339" t="s">
        <v>138</v>
      </c>
      <c r="B64" s="339" t="s">
        <v>2006</v>
      </c>
      <c r="C64" s="339" t="s">
        <v>383</v>
      </c>
      <c r="D64" s="2">
        <v>21367.200000000001</v>
      </c>
      <c r="E64" s="335" t="s">
        <v>224</v>
      </c>
      <c r="F64" s="355" t="s">
        <v>190</v>
      </c>
      <c r="G64" s="356"/>
      <c r="H64" s="335"/>
      <c r="I64" s="357"/>
      <c r="K64" s="357"/>
      <c r="L64" s="358"/>
      <c r="M64" s="359"/>
      <c r="N64" s="360"/>
      <c r="O64" s="360"/>
    </row>
    <row r="65" spans="1:15" ht="15" customHeight="1" thickBot="1">
      <c r="A65" s="362" t="s">
        <v>138</v>
      </c>
      <c r="B65" s="362" t="s">
        <v>2047</v>
      </c>
      <c r="C65" s="362" t="s">
        <v>383</v>
      </c>
      <c r="D65" s="87">
        <v>21671.119999999999</v>
      </c>
      <c r="E65" s="364"/>
      <c r="F65" s="365" t="s">
        <v>190</v>
      </c>
      <c r="G65" s="366"/>
      <c r="H65" s="364"/>
      <c r="I65" s="367"/>
      <c r="K65" s="357"/>
      <c r="L65" s="358"/>
      <c r="M65" s="359"/>
      <c r="N65" s="360"/>
      <c r="O65" s="360"/>
    </row>
    <row r="66" spans="1:15" ht="15" customHeight="1">
      <c r="A66" s="339" t="s">
        <v>138</v>
      </c>
      <c r="B66" s="339" t="s">
        <v>1798</v>
      </c>
      <c r="C66" s="339" t="s">
        <v>298</v>
      </c>
      <c r="D66" s="344">
        <v>-20454.28</v>
      </c>
      <c r="E66" s="335"/>
      <c r="F66" s="355" t="s">
        <v>190</v>
      </c>
      <c r="G66" s="356"/>
      <c r="H66" s="335"/>
      <c r="I66" s="357"/>
      <c r="K66" s="357"/>
      <c r="L66" s="358"/>
      <c r="M66" s="359"/>
      <c r="N66" s="360"/>
      <c r="O66" s="360"/>
    </row>
    <row r="67" spans="1:15" ht="15" customHeight="1">
      <c r="A67" s="339" t="s">
        <v>138</v>
      </c>
      <c r="B67" s="396" t="s">
        <v>1323</v>
      </c>
      <c r="C67" s="339" t="s">
        <v>298</v>
      </c>
      <c r="D67" s="344">
        <v>-20454.28</v>
      </c>
      <c r="E67" s="335" t="s">
        <v>139</v>
      </c>
      <c r="F67" s="355" t="s">
        <v>190</v>
      </c>
      <c r="G67" s="356"/>
      <c r="H67" s="335"/>
      <c r="I67" s="357"/>
      <c r="K67" s="357"/>
      <c r="L67" s="358"/>
      <c r="M67" s="359"/>
      <c r="N67" s="360"/>
      <c r="O67" s="360"/>
    </row>
    <row r="68" spans="1:15" ht="15" customHeight="1">
      <c r="A68" s="339" t="s">
        <v>138</v>
      </c>
      <c r="B68" s="339" t="s">
        <v>2044</v>
      </c>
      <c r="C68" s="339" t="s">
        <v>298</v>
      </c>
      <c r="D68" s="2">
        <v>19565.72</v>
      </c>
      <c r="E68" s="335"/>
      <c r="F68" s="355" t="s">
        <v>190</v>
      </c>
      <c r="G68" s="356"/>
      <c r="H68" s="335"/>
      <c r="I68" s="357"/>
      <c r="K68" s="357"/>
      <c r="L68" s="358"/>
      <c r="M68" s="359"/>
      <c r="N68" s="360"/>
      <c r="O68" s="360"/>
    </row>
    <row r="69" spans="1:15" ht="15" customHeight="1">
      <c r="A69" s="339" t="s">
        <v>138</v>
      </c>
      <c r="B69" s="398" t="s">
        <v>2045</v>
      </c>
      <c r="C69" s="339" t="s">
        <v>298</v>
      </c>
      <c r="D69" s="2">
        <v>20454.28</v>
      </c>
      <c r="E69" s="335"/>
      <c r="F69" s="355" t="s">
        <v>190</v>
      </c>
      <c r="G69" s="356"/>
      <c r="H69" s="335"/>
      <c r="I69" s="357"/>
      <c r="K69" s="357"/>
      <c r="L69" s="358"/>
      <c r="M69" s="359"/>
      <c r="N69" s="360"/>
      <c r="O69" s="360"/>
    </row>
    <row r="70" spans="1:15" ht="15" customHeight="1">
      <c r="A70" s="339" t="s">
        <v>138</v>
      </c>
      <c r="B70" s="396" t="s">
        <v>1323</v>
      </c>
      <c r="C70" s="339" t="s">
        <v>298</v>
      </c>
      <c r="D70" s="2">
        <v>20454.28</v>
      </c>
      <c r="E70" s="335" t="s">
        <v>139</v>
      </c>
      <c r="F70" s="355" t="s">
        <v>190</v>
      </c>
      <c r="G70" s="356"/>
      <c r="H70" s="335"/>
      <c r="I70" s="357"/>
      <c r="K70" s="357"/>
      <c r="L70" s="358"/>
      <c r="M70" s="359"/>
      <c r="N70" s="360"/>
      <c r="O70" s="360"/>
    </row>
    <row r="71" spans="1:15" ht="15" customHeight="1">
      <c r="A71" s="339" t="s">
        <v>138</v>
      </c>
      <c r="B71" s="398" t="s">
        <v>2046</v>
      </c>
      <c r="C71" s="339" t="s">
        <v>298</v>
      </c>
      <c r="D71" s="2">
        <v>20454.28</v>
      </c>
      <c r="E71" s="335"/>
      <c r="F71" s="355" t="s">
        <v>190</v>
      </c>
      <c r="G71" s="356"/>
      <c r="H71" s="335"/>
      <c r="I71" s="357"/>
      <c r="K71" s="357"/>
      <c r="L71" s="358"/>
      <c r="M71" s="359"/>
      <c r="N71" s="360"/>
      <c r="O71" s="360"/>
    </row>
    <row r="72" spans="1:15" ht="15" customHeight="1" thickBot="1">
      <c r="A72" s="362" t="s">
        <v>138</v>
      </c>
      <c r="B72" s="362" t="s">
        <v>1299</v>
      </c>
      <c r="C72" s="362" t="s">
        <v>298</v>
      </c>
      <c r="D72" s="87">
        <v>51606.080000000002</v>
      </c>
      <c r="E72" s="364"/>
      <c r="F72" s="365" t="s">
        <v>190</v>
      </c>
      <c r="G72" s="366"/>
      <c r="H72" s="364"/>
      <c r="I72" s="367"/>
      <c r="K72" s="357"/>
      <c r="L72" s="358"/>
      <c r="M72" s="359"/>
      <c r="N72" s="360"/>
      <c r="O72" s="360"/>
    </row>
    <row r="73" spans="1:15" ht="15" customHeight="1">
      <c r="A73" s="339" t="s">
        <v>138</v>
      </c>
      <c r="B73" s="339" t="s">
        <v>2018</v>
      </c>
      <c r="C73" s="339" t="s">
        <v>718</v>
      </c>
      <c r="D73" s="422">
        <v>1241.2</v>
      </c>
      <c r="E73" s="335"/>
      <c r="F73" s="355" t="s">
        <v>137</v>
      </c>
      <c r="G73" s="356"/>
      <c r="H73" s="335"/>
      <c r="I73" s="357"/>
      <c r="K73" s="357"/>
      <c r="L73" s="358"/>
      <c r="M73" s="359"/>
      <c r="N73" s="360"/>
      <c r="O73" s="360"/>
    </row>
    <row r="74" spans="1:15" ht="15" customHeight="1">
      <c r="A74" s="339" t="s">
        <v>138</v>
      </c>
      <c r="B74" s="339" t="s">
        <v>2019</v>
      </c>
      <c r="C74" s="339" t="s">
        <v>718</v>
      </c>
      <c r="D74" s="422">
        <v>1241.2</v>
      </c>
      <c r="E74" s="335"/>
      <c r="F74" s="355" t="s">
        <v>137</v>
      </c>
      <c r="G74" s="356"/>
      <c r="H74" s="335"/>
      <c r="I74" s="357"/>
      <c r="K74" s="357"/>
      <c r="L74" s="358"/>
      <c r="M74" s="359"/>
      <c r="N74" s="360"/>
      <c r="O74" s="360"/>
    </row>
    <row r="75" spans="1:15" ht="15" customHeight="1">
      <c r="A75" s="339" t="s">
        <v>138</v>
      </c>
      <c r="B75" s="339" t="s">
        <v>2023</v>
      </c>
      <c r="C75" s="339" t="s">
        <v>718</v>
      </c>
      <c r="D75" s="422">
        <v>1241.2</v>
      </c>
      <c r="E75" s="335"/>
      <c r="F75" s="355" t="s">
        <v>137</v>
      </c>
      <c r="G75" s="356"/>
      <c r="H75" s="335"/>
      <c r="I75" s="357"/>
      <c r="K75" s="357"/>
      <c r="L75" s="358"/>
      <c r="M75" s="359"/>
      <c r="N75" s="360"/>
      <c r="O75" s="360"/>
    </row>
    <row r="76" spans="1:15" ht="15" customHeight="1">
      <c r="A76" s="339" t="s">
        <v>138</v>
      </c>
      <c r="B76" s="339" t="s">
        <v>2028</v>
      </c>
      <c r="C76" s="339" t="s">
        <v>718</v>
      </c>
      <c r="D76" s="422">
        <v>1241.2</v>
      </c>
      <c r="E76" s="335"/>
      <c r="F76" s="355" t="s">
        <v>137</v>
      </c>
      <c r="G76" s="356"/>
      <c r="H76" s="335"/>
      <c r="I76" s="357"/>
      <c r="K76" s="357"/>
      <c r="L76" s="358"/>
      <c r="M76" s="359"/>
      <c r="N76" s="360"/>
      <c r="O76" s="360"/>
    </row>
    <row r="77" spans="1:15" ht="15" customHeight="1" thickBot="1">
      <c r="A77" s="362" t="s">
        <v>138</v>
      </c>
      <c r="B77" s="362" t="s">
        <v>2036</v>
      </c>
      <c r="C77" s="362" t="s">
        <v>565</v>
      </c>
      <c r="D77" s="505">
        <v>1241.2</v>
      </c>
      <c r="E77" s="364"/>
      <c r="F77" s="365" t="s">
        <v>137</v>
      </c>
      <c r="G77" s="366"/>
      <c r="H77" s="364"/>
      <c r="I77" s="367"/>
      <c r="K77" s="357"/>
      <c r="L77" s="358"/>
      <c r="M77" s="359"/>
      <c r="N77" s="360"/>
      <c r="O77" s="360"/>
    </row>
    <row r="78" spans="1:15" ht="15" customHeight="1">
      <c r="A78" s="339" t="s">
        <v>138</v>
      </c>
      <c r="B78" s="339" t="s">
        <v>2015</v>
      </c>
      <c r="C78" s="339" t="s">
        <v>134</v>
      </c>
      <c r="D78" s="422">
        <v>1241.2</v>
      </c>
      <c r="E78" s="335"/>
      <c r="F78" s="355" t="s">
        <v>137</v>
      </c>
      <c r="G78" s="356"/>
      <c r="H78" s="335"/>
      <c r="I78" s="357"/>
      <c r="K78" s="357"/>
      <c r="L78" s="358"/>
      <c r="M78" s="359"/>
      <c r="N78" s="360"/>
      <c r="O78" s="360"/>
    </row>
    <row r="79" spans="1:15" ht="15" customHeight="1">
      <c r="A79" s="339" t="s">
        <v>138</v>
      </c>
      <c r="B79" s="339" t="s">
        <v>2016</v>
      </c>
      <c r="C79" s="339" t="s">
        <v>134</v>
      </c>
      <c r="D79" s="422">
        <v>1241.2</v>
      </c>
      <c r="E79" s="335"/>
      <c r="F79" s="355" t="s">
        <v>137</v>
      </c>
      <c r="G79" s="356"/>
      <c r="H79" s="335"/>
      <c r="I79" s="357"/>
      <c r="K79" s="357"/>
      <c r="L79" s="358"/>
      <c r="M79" s="359"/>
      <c r="N79" s="360"/>
      <c r="O79" s="360"/>
    </row>
    <row r="80" spans="1:15" ht="15" customHeight="1">
      <c r="A80" s="339" t="s">
        <v>138</v>
      </c>
      <c r="B80" s="339" t="s">
        <v>2027</v>
      </c>
      <c r="C80" s="339" t="s">
        <v>134</v>
      </c>
      <c r="D80" s="422">
        <v>1241.2</v>
      </c>
      <c r="E80" s="335"/>
      <c r="F80" s="355" t="s">
        <v>137</v>
      </c>
      <c r="G80" s="356"/>
      <c r="H80" s="335"/>
      <c r="I80" s="357"/>
      <c r="K80" s="357"/>
      <c r="L80" s="358"/>
      <c r="M80" s="359"/>
      <c r="N80" s="360"/>
      <c r="O80" s="360"/>
    </row>
    <row r="81" spans="1:15" ht="15" customHeight="1">
      <c r="A81" s="339" t="s">
        <v>138</v>
      </c>
      <c r="B81" s="339" t="s">
        <v>2037</v>
      </c>
      <c r="C81" s="339" t="s">
        <v>134</v>
      </c>
      <c r="D81" s="422">
        <v>1241.2</v>
      </c>
      <c r="E81" s="335"/>
      <c r="F81" s="355" t="s">
        <v>137</v>
      </c>
      <c r="G81" s="356"/>
      <c r="H81" s="335"/>
      <c r="I81" s="357"/>
      <c r="K81" s="357"/>
      <c r="L81" s="358"/>
      <c r="M81" s="359"/>
      <c r="N81" s="360"/>
      <c r="O81" s="360"/>
    </row>
    <row r="82" spans="1:15" ht="15" customHeight="1">
      <c r="A82" s="339" t="s">
        <v>138</v>
      </c>
      <c r="B82" s="396" t="s">
        <v>1792</v>
      </c>
      <c r="C82" s="339" t="s">
        <v>134</v>
      </c>
      <c r="D82" s="344">
        <v>-11699.76</v>
      </c>
      <c r="E82" s="335" t="s">
        <v>133</v>
      </c>
      <c r="F82" s="355" t="s">
        <v>190</v>
      </c>
      <c r="G82" s="356"/>
      <c r="H82" s="335"/>
      <c r="I82" s="357"/>
      <c r="K82" s="357"/>
      <c r="L82" s="358"/>
      <c r="M82" s="359"/>
      <c r="N82" s="360"/>
      <c r="O82" s="360"/>
    </row>
    <row r="83" spans="1:15" ht="15" customHeight="1">
      <c r="A83" s="339" t="s">
        <v>138</v>
      </c>
      <c r="B83" s="339" t="s">
        <v>1764</v>
      </c>
      <c r="C83" s="339" t="s">
        <v>134</v>
      </c>
      <c r="D83" s="2">
        <v>5849.88</v>
      </c>
      <c r="E83" s="335"/>
      <c r="F83" s="355" t="s">
        <v>190</v>
      </c>
      <c r="G83" s="356"/>
      <c r="H83" s="335"/>
      <c r="I83" s="357"/>
      <c r="K83" s="357"/>
      <c r="L83" s="358"/>
      <c r="M83" s="359"/>
      <c r="N83" s="360"/>
      <c r="O83" s="360"/>
    </row>
    <row r="84" spans="1:15" ht="15" customHeight="1">
      <c r="A84" s="339" t="s">
        <v>138</v>
      </c>
      <c r="B84" s="398" t="s">
        <v>1284</v>
      </c>
      <c r="C84" s="339" t="s">
        <v>134</v>
      </c>
      <c r="D84" s="2">
        <v>5849.88</v>
      </c>
      <c r="E84" s="335"/>
      <c r="F84" s="355" t="s">
        <v>190</v>
      </c>
      <c r="G84" s="356"/>
      <c r="H84" s="335"/>
      <c r="I84" s="357"/>
      <c r="K84" s="357"/>
      <c r="L84" s="358"/>
      <c r="M84" s="359"/>
      <c r="N84" s="360"/>
      <c r="O84" s="360"/>
    </row>
    <row r="85" spans="1:15" ht="15" customHeight="1">
      <c r="A85" s="339" t="s">
        <v>138</v>
      </c>
      <c r="B85" s="339" t="s">
        <v>1504</v>
      </c>
      <c r="C85" s="339" t="s">
        <v>134</v>
      </c>
      <c r="D85" s="2">
        <v>5849.88</v>
      </c>
      <c r="E85" s="335"/>
      <c r="F85" s="355" t="s">
        <v>190</v>
      </c>
      <c r="G85" s="356"/>
      <c r="H85" s="335"/>
      <c r="I85" s="357"/>
      <c r="K85" s="357"/>
      <c r="L85" s="358"/>
      <c r="M85" s="359"/>
      <c r="N85" s="360"/>
      <c r="O85" s="360"/>
    </row>
    <row r="86" spans="1:15" ht="15" customHeight="1" thickBot="1">
      <c r="A86" s="362" t="s">
        <v>138</v>
      </c>
      <c r="B86" s="397" t="s">
        <v>1792</v>
      </c>
      <c r="C86" s="362" t="s">
        <v>134</v>
      </c>
      <c r="D86" s="87">
        <v>11699.76</v>
      </c>
      <c r="E86" s="364" t="s">
        <v>133</v>
      </c>
      <c r="F86" s="365" t="s">
        <v>190</v>
      </c>
      <c r="G86" s="366"/>
      <c r="H86" s="364"/>
      <c r="I86" s="367"/>
      <c r="K86" s="357"/>
      <c r="L86" s="358"/>
      <c r="M86" s="359"/>
      <c r="N86" s="360"/>
      <c r="O86" s="360"/>
    </row>
    <row r="87" spans="1:15" ht="15" customHeight="1">
      <c r="A87" s="339" t="s">
        <v>138</v>
      </c>
      <c r="B87" s="339" t="s">
        <v>2008</v>
      </c>
      <c r="C87" s="339" t="s">
        <v>141</v>
      </c>
      <c r="D87" s="422">
        <v>1241.2</v>
      </c>
      <c r="E87" s="335"/>
      <c r="F87" s="355" t="s">
        <v>137</v>
      </c>
      <c r="G87" s="356"/>
      <c r="H87" s="335"/>
      <c r="I87" s="357"/>
      <c r="K87" s="357"/>
      <c r="L87" s="358"/>
      <c r="M87" s="359"/>
      <c r="N87" s="360"/>
      <c r="O87" s="360"/>
    </row>
    <row r="88" spans="1:15" ht="15" customHeight="1">
      <c r="A88" s="339" t="s">
        <v>138</v>
      </c>
      <c r="B88" s="339" t="s">
        <v>1751</v>
      </c>
      <c r="C88" s="339" t="s">
        <v>141</v>
      </c>
      <c r="D88" s="344">
        <v>-6286.04</v>
      </c>
      <c r="E88" s="335" t="s">
        <v>135</v>
      </c>
      <c r="F88" s="355" t="s">
        <v>190</v>
      </c>
      <c r="G88" s="356"/>
      <c r="H88" s="335"/>
      <c r="I88" s="357"/>
      <c r="K88" s="357"/>
      <c r="L88" s="358"/>
      <c r="M88" s="359"/>
      <c r="N88" s="360"/>
      <c r="O88" s="360"/>
    </row>
    <row r="89" spans="1:15" ht="15" customHeight="1">
      <c r="A89" s="339" t="s">
        <v>138</v>
      </c>
      <c r="B89" s="396" t="s">
        <v>300</v>
      </c>
      <c r="C89" s="339" t="s">
        <v>141</v>
      </c>
      <c r="D89" s="344">
        <v>-8080.56</v>
      </c>
      <c r="E89" s="335" t="s">
        <v>144</v>
      </c>
      <c r="F89" s="355" t="s">
        <v>190</v>
      </c>
      <c r="G89" s="356"/>
      <c r="H89" s="335"/>
      <c r="I89" s="357"/>
      <c r="K89" s="357"/>
      <c r="L89" s="358"/>
      <c r="M89" s="359"/>
      <c r="N89" s="360"/>
      <c r="O89" s="360"/>
    </row>
    <row r="90" spans="1:15" ht="15" customHeight="1">
      <c r="A90" s="339" t="s">
        <v>138</v>
      </c>
      <c r="B90" s="339" t="s">
        <v>575</v>
      </c>
      <c r="C90" s="339" t="s">
        <v>141</v>
      </c>
      <c r="D90" s="344">
        <v>-6299.96</v>
      </c>
      <c r="E90" s="335"/>
      <c r="F90" s="355" t="s">
        <v>190</v>
      </c>
      <c r="G90" s="356"/>
      <c r="H90" s="335"/>
      <c r="I90" s="357"/>
      <c r="K90" s="357"/>
      <c r="L90" s="358"/>
      <c r="M90" s="359"/>
      <c r="N90" s="360"/>
      <c r="O90" s="360"/>
    </row>
    <row r="91" spans="1:15" ht="15" customHeight="1">
      <c r="A91" s="339" t="s">
        <v>138</v>
      </c>
      <c r="B91" s="339" t="s">
        <v>851</v>
      </c>
      <c r="C91" s="339" t="s">
        <v>141</v>
      </c>
      <c r="D91" s="344">
        <v>-6299.96</v>
      </c>
      <c r="E91" s="335"/>
      <c r="F91" s="355" t="s">
        <v>190</v>
      </c>
      <c r="G91" s="356"/>
      <c r="H91" s="335"/>
      <c r="I91" s="357"/>
      <c r="K91" s="357"/>
      <c r="L91" s="358"/>
      <c r="M91" s="359"/>
      <c r="N91" s="360"/>
      <c r="O91" s="360"/>
    </row>
    <row r="92" spans="1:15" ht="15" customHeight="1">
      <c r="A92" s="339" t="s">
        <v>138</v>
      </c>
      <c r="B92" s="398" t="s">
        <v>1775</v>
      </c>
      <c r="C92" s="339" t="s">
        <v>141</v>
      </c>
      <c r="D92" s="2">
        <v>6286.04</v>
      </c>
      <c r="E92" s="335"/>
      <c r="F92" s="355" t="s">
        <v>190</v>
      </c>
      <c r="G92" s="356"/>
      <c r="H92" s="335"/>
      <c r="I92" s="357"/>
      <c r="K92" s="357"/>
      <c r="L92" s="358"/>
      <c r="M92" s="359"/>
      <c r="N92" s="360"/>
      <c r="O92" s="360"/>
    </row>
    <row r="93" spans="1:15" ht="15" customHeight="1">
      <c r="A93" s="339" t="s">
        <v>138</v>
      </c>
      <c r="B93" s="398" t="s">
        <v>1748</v>
      </c>
      <c r="C93" s="339" t="s">
        <v>141</v>
      </c>
      <c r="D93" s="2">
        <v>6286.04</v>
      </c>
      <c r="E93" s="335"/>
      <c r="F93" s="355" t="s">
        <v>190</v>
      </c>
      <c r="G93" s="356"/>
      <c r="H93" s="335"/>
      <c r="I93" s="357"/>
      <c r="K93" s="357"/>
      <c r="L93" s="358"/>
      <c r="M93" s="359"/>
      <c r="N93" s="360"/>
      <c r="O93" s="360"/>
    </row>
    <row r="94" spans="1:15" ht="15" customHeight="1">
      <c r="A94" s="339" t="s">
        <v>138</v>
      </c>
      <c r="B94" s="398" t="s">
        <v>1456</v>
      </c>
      <c r="C94" s="339" t="s">
        <v>141</v>
      </c>
      <c r="D94" s="2">
        <v>6286.04</v>
      </c>
      <c r="E94" s="335"/>
      <c r="F94" s="355" t="s">
        <v>190</v>
      </c>
      <c r="G94" s="356"/>
      <c r="H94" s="335"/>
      <c r="I94" s="357"/>
      <c r="K94" s="357"/>
      <c r="L94" s="358"/>
      <c r="M94" s="359"/>
      <c r="N94" s="360"/>
      <c r="O94" s="360"/>
    </row>
    <row r="95" spans="1:15" ht="15" customHeight="1">
      <c r="A95" s="339" t="s">
        <v>138</v>
      </c>
      <c r="B95" s="398" t="s">
        <v>1486</v>
      </c>
      <c r="C95" s="339" t="s">
        <v>141</v>
      </c>
      <c r="D95" s="2">
        <v>6286.04</v>
      </c>
      <c r="E95" s="335"/>
      <c r="F95" s="355" t="s">
        <v>190</v>
      </c>
      <c r="G95" s="356"/>
      <c r="H95" s="335"/>
      <c r="I95" s="357"/>
      <c r="K95" s="357"/>
      <c r="L95" s="358"/>
      <c r="M95" s="359"/>
      <c r="N95" s="360"/>
      <c r="O95" s="360"/>
    </row>
    <row r="96" spans="1:15" ht="15" customHeight="1">
      <c r="A96" s="339" t="s">
        <v>138</v>
      </c>
      <c r="B96" s="398" t="s">
        <v>1736</v>
      </c>
      <c r="C96" s="339" t="s">
        <v>141</v>
      </c>
      <c r="D96" s="2">
        <v>6286.04</v>
      </c>
      <c r="E96" s="335"/>
      <c r="F96" s="355" t="s">
        <v>190</v>
      </c>
      <c r="G96" s="356"/>
      <c r="H96" s="335"/>
      <c r="I96" s="357"/>
      <c r="K96" s="357"/>
      <c r="L96" s="358"/>
      <c r="M96" s="359"/>
      <c r="N96" s="360"/>
      <c r="O96" s="360"/>
    </row>
    <row r="97" spans="1:15" ht="15" customHeight="1">
      <c r="A97" s="339" t="s">
        <v>138</v>
      </c>
      <c r="B97" s="398" t="s">
        <v>1741</v>
      </c>
      <c r="C97" s="339" t="s">
        <v>141</v>
      </c>
      <c r="D97" s="2">
        <v>6286.04</v>
      </c>
      <c r="E97" s="335"/>
      <c r="F97" s="355" t="s">
        <v>190</v>
      </c>
      <c r="G97" s="356"/>
      <c r="H97" s="335"/>
      <c r="I97" s="357"/>
      <c r="K97" s="357"/>
      <c r="L97" s="358"/>
      <c r="M97" s="359"/>
      <c r="N97" s="360"/>
      <c r="O97" s="360"/>
    </row>
    <row r="98" spans="1:15" ht="15" customHeight="1">
      <c r="A98" s="339" t="s">
        <v>138</v>
      </c>
      <c r="B98" s="398" t="s">
        <v>1737</v>
      </c>
      <c r="C98" s="339" t="s">
        <v>141</v>
      </c>
      <c r="D98" s="2">
        <v>6286.04</v>
      </c>
      <c r="E98" s="335"/>
      <c r="F98" s="355" t="s">
        <v>190</v>
      </c>
      <c r="G98" s="356"/>
      <c r="H98" s="335"/>
      <c r="I98" s="357"/>
      <c r="K98" s="357"/>
      <c r="L98" s="358"/>
      <c r="M98" s="359"/>
      <c r="N98" s="360"/>
      <c r="O98" s="360"/>
    </row>
    <row r="99" spans="1:15" ht="15" customHeight="1">
      <c r="A99" s="339" t="s">
        <v>138</v>
      </c>
      <c r="B99" s="398" t="s">
        <v>1749</v>
      </c>
      <c r="C99" s="339" t="s">
        <v>141</v>
      </c>
      <c r="D99" s="2">
        <v>6286.04</v>
      </c>
      <c r="E99" s="335"/>
      <c r="F99" s="355" t="s">
        <v>190</v>
      </c>
      <c r="G99" s="356"/>
      <c r="H99" s="335"/>
      <c r="I99" s="357"/>
      <c r="K99" s="357"/>
      <c r="L99" s="358"/>
      <c r="M99" s="359"/>
      <c r="N99" s="360"/>
      <c r="O99" s="360"/>
    </row>
    <row r="100" spans="1:15" ht="15" customHeight="1">
      <c r="A100" s="339" t="s">
        <v>138</v>
      </c>
      <c r="B100" s="398" t="s">
        <v>1900</v>
      </c>
      <c r="C100" s="339" t="s">
        <v>141</v>
      </c>
      <c r="D100" s="2">
        <v>6286.04</v>
      </c>
      <c r="E100" s="335"/>
      <c r="F100" s="355" t="s">
        <v>190</v>
      </c>
      <c r="G100" s="356"/>
      <c r="H100" s="335"/>
      <c r="I100" s="357"/>
      <c r="K100" s="357"/>
      <c r="L100" s="358"/>
      <c r="M100" s="359"/>
      <c r="N100" s="360"/>
      <c r="O100" s="360"/>
    </row>
    <row r="101" spans="1:15" ht="15" customHeight="1">
      <c r="A101" s="339" t="s">
        <v>138</v>
      </c>
      <c r="B101" s="398" t="s">
        <v>1910</v>
      </c>
      <c r="C101" s="339" t="s">
        <v>141</v>
      </c>
      <c r="D101" s="2">
        <v>6286.04</v>
      </c>
      <c r="E101" s="335"/>
      <c r="F101" s="355" t="s">
        <v>190</v>
      </c>
      <c r="G101" s="356"/>
      <c r="H101" s="335"/>
      <c r="I101" s="357"/>
      <c r="K101" s="357"/>
      <c r="L101" s="358"/>
      <c r="M101" s="359"/>
      <c r="N101" s="360"/>
      <c r="O101" s="360"/>
    </row>
    <row r="102" spans="1:15" ht="15" customHeight="1">
      <c r="A102" s="339" t="s">
        <v>138</v>
      </c>
      <c r="B102" s="339" t="s">
        <v>1751</v>
      </c>
      <c r="C102" s="339" t="s">
        <v>141</v>
      </c>
      <c r="D102" s="2">
        <v>6318.52</v>
      </c>
      <c r="E102" s="335" t="s">
        <v>135</v>
      </c>
      <c r="F102" s="355" t="s">
        <v>190</v>
      </c>
      <c r="G102" s="356"/>
      <c r="H102" s="335"/>
      <c r="I102" s="357"/>
      <c r="K102" s="357"/>
      <c r="L102" s="358"/>
      <c r="M102" s="359"/>
      <c r="N102" s="360"/>
      <c r="O102" s="360"/>
    </row>
    <row r="103" spans="1:15" ht="15" customHeight="1">
      <c r="A103" s="339" t="s">
        <v>138</v>
      </c>
      <c r="B103" s="398" t="s">
        <v>437</v>
      </c>
      <c r="C103" s="339" t="s">
        <v>141</v>
      </c>
      <c r="D103" s="2">
        <v>8080.56</v>
      </c>
      <c r="E103" s="335"/>
      <c r="F103" s="355" t="s">
        <v>190</v>
      </c>
      <c r="G103" s="356"/>
      <c r="H103" s="335"/>
      <c r="I103" s="357"/>
      <c r="K103" s="357"/>
      <c r="L103" s="358"/>
      <c r="M103" s="359"/>
      <c r="N103" s="360"/>
      <c r="O103" s="360"/>
    </row>
    <row r="104" spans="1:15" ht="15" customHeight="1">
      <c r="A104" s="339" t="s">
        <v>138</v>
      </c>
      <c r="B104" s="398" t="s">
        <v>840</v>
      </c>
      <c r="C104" s="339" t="s">
        <v>141</v>
      </c>
      <c r="D104" s="2">
        <v>8080.56</v>
      </c>
      <c r="E104" s="335"/>
      <c r="F104" s="355" t="s">
        <v>190</v>
      </c>
      <c r="G104" s="356"/>
      <c r="H104" s="335"/>
      <c r="I104" s="357"/>
      <c r="K104" s="357"/>
      <c r="L104" s="358"/>
      <c r="M104" s="359"/>
      <c r="N104" s="360"/>
      <c r="O104" s="360"/>
    </row>
    <row r="105" spans="1:15" ht="15" customHeight="1">
      <c r="A105" s="339" t="s">
        <v>138</v>
      </c>
      <c r="B105" s="339" t="s">
        <v>850</v>
      </c>
      <c r="C105" s="339" t="s">
        <v>141</v>
      </c>
      <c r="D105" s="2">
        <v>8080.56</v>
      </c>
      <c r="E105" s="335"/>
      <c r="F105" s="355" t="s">
        <v>190</v>
      </c>
      <c r="G105" s="356"/>
      <c r="H105" s="335"/>
      <c r="I105" s="357"/>
      <c r="K105" s="357"/>
      <c r="L105" s="358"/>
      <c r="M105" s="359"/>
      <c r="N105" s="360"/>
      <c r="O105" s="360"/>
    </row>
    <row r="106" spans="1:15" ht="15" customHeight="1">
      <c r="A106" s="339" t="s">
        <v>138</v>
      </c>
      <c r="B106" s="339" t="s">
        <v>1907</v>
      </c>
      <c r="C106" s="339" t="s">
        <v>141</v>
      </c>
      <c r="D106" s="2">
        <v>8080.56</v>
      </c>
      <c r="E106" s="335"/>
      <c r="F106" s="355" t="s">
        <v>190</v>
      </c>
      <c r="G106" s="356"/>
      <c r="H106" s="335"/>
      <c r="I106" s="357"/>
      <c r="K106" s="357"/>
      <c r="L106" s="358"/>
      <c r="M106" s="359"/>
      <c r="N106" s="360"/>
      <c r="O106" s="360"/>
    </row>
    <row r="107" spans="1:15" ht="15" customHeight="1">
      <c r="A107" s="339" t="s">
        <v>138</v>
      </c>
      <c r="B107" s="398" t="s">
        <v>1776</v>
      </c>
      <c r="C107" s="339" t="s">
        <v>141</v>
      </c>
      <c r="D107" s="2">
        <v>8080.56</v>
      </c>
      <c r="E107" s="335"/>
      <c r="F107" s="355" t="s">
        <v>190</v>
      </c>
      <c r="G107" s="356"/>
      <c r="H107" s="335"/>
      <c r="I107" s="357"/>
      <c r="K107" s="357"/>
      <c r="L107" s="358"/>
      <c r="M107" s="359"/>
      <c r="N107" s="360"/>
      <c r="O107" s="360"/>
    </row>
    <row r="108" spans="1:15" ht="15" customHeight="1">
      <c r="A108" s="339" t="s">
        <v>138</v>
      </c>
      <c r="B108" s="398" t="s">
        <v>1730</v>
      </c>
      <c r="C108" s="339" t="s">
        <v>141</v>
      </c>
      <c r="D108" s="2">
        <v>8080.56</v>
      </c>
      <c r="E108" s="335"/>
      <c r="F108" s="355" t="s">
        <v>190</v>
      </c>
      <c r="G108" s="356"/>
      <c r="H108" s="335"/>
      <c r="I108" s="357"/>
      <c r="K108" s="357"/>
      <c r="L108" s="358"/>
      <c r="M108" s="359"/>
      <c r="N108" s="360"/>
      <c r="O108" s="360"/>
    </row>
    <row r="109" spans="1:15" ht="15" customHeight="1" thickBot="1">
      <c r="A109" s="362" t="s">
        <v>138</v>
      </c>
      <c r="B109" s="397" t="s">
        <v>300</v>
      </c>
      <c r="C109" s="362" t="s">
        <v>141</v>
      </c>
      <c r="D109" s="87">
        <v>8080.56</v>
      </c>
      <c r="E109" s="364" t="s">
        <v>144</v>
      </c>
      <c r="F109" s="365" t="s">
        <v>190</v>
      </c>
      <c r="G109" s="366"/>
      <c r="H109" s="364"/>
      <c r="I109" s="367"/>
      <c r="K109" s="357"/>
      <c r="L109" s="358"/>
      <c r="M109" s="359"/>
      <c r="N109" s="360"/>
      <c r="O109" s="360"/>
    </row>
    <row r="110" spans="1:15" ht="15" customHeight="1">
      <c r="A110" s="339" t="s">
        <v>138</v>
      </c>
      <c r="B110" s="339" t="s">
        <v>2014</v>
      </c>
      <c r="C110" s="339" t="s">
        <v>390</v>
      </c>
      <c r="D110" s="422">
        <v>1241.2</v>
      </c>
      <c r="E110" s="335"/>
      <c r="F110" s="355" t="s">
        <v>137</v>
      </c>
      <c r="G110" s="356"/>
      <c r="H110" s="335"/>
      <c r="I110" s="357"/>
      <c r="K110" s="357"/>
      <c r="L110" s="358"/>
      <c r="M110" s="359"/>
      <c r="N110" s="360"/>
      <c r="O110" s="360"/>
    </row>
    <row r="111" spans="1:15" ht="15" customHeight="1" thickBot="1">
      <c r="A111" s="362" t="s">
        <v>138</v>
      </c>
      <c r="B111" s="401" t="s">
        <v>1884</v>
      </c>
      <c r="C111" s="362" t="s">
        <v>390</v>
      </c>
      <c r="D111" s="87">
        <v>22500.52</v>
      </c>
      <c r="E111" s="364"/>
      <c r="F111" s="365" t="s">
        <v>190</v>
      </c>
      <c r="G111" s="366"/>
      <c r="H111" s="364"/>
      <c r="I111" s="367"/>
      <c r="K111" s="357"/>
      <c r="L111" s="358"/>
      <c r="M111" s="359"/>
      <c r="N111" s="360"/>
      <c r="O111" s="360"/>
    </row>
    <row r="112" spans="1:15" ht="15" customHeight="1">
      <c r="A112" s="339" t="s">
        <v>138</v>
      </c>
      <c r="B112" s="396" t="s">
        <v>1341</v>
      </c>
      <c r="C112" s="339" t="s">
        <v>457</v>
      </c>
      <c r="D112" s="344">
        <v>-8780.0400000000009</v>
      </c>
      <c r="E112" s="335" t="s">
        <v>146</v>
      </c>
      <c r="F112" s="355" t="s">
        <v>190</v>
      </c>
      <c r="G112" s="356"/>
      <c r="H112" s="335"/>
      <c r="I112" s="357"/>
      <c r="K112" s="357"/>
      <c r="L112" s="358"/>
      <c r="M112" s="359"/>
      <c r="N112" s="360"/>
      <c r="O112" s="360"/>
    </row>
    <row r="113" spans="1:15" ht="15" customHeight="1">
      <c r="A113" s="339" t="s">
        <v>138</v>
      </c>
      <c r="B113" s="339" t="s">
        <v>2038</v>
      </c>
      <c r="C113" s="339" t="s">
        <v>457</v>
      </c>
      <c r="D113" s="2">
        <v>8711.6</v>
      </c>
      <c r="E113" s="335"/>
      <c r="F113" s="355" t="s">
        <v>190</v>
      </c>
      <c r="G113" s="356"/>
      <c r="H113" s="335"/>
      <c r="I113" s="357"/>
      <c r="K113" s="357"/>
      <c r="L113" s="358"/>
      <c r="M113" s="359"/>
      <c r="N113" s="360"/>
      <c r="O113" s="360"/>
    </row>
    <row r="114" spans="1:15" ht="15" customHeight="1">
      <c r="A114" s="339" t="s">
        <v>138</v>
      </c>
      <c r="B114" s="396" t="s">
        <v>1341</v>
      </c>
      <c r="C114" s="339" t="s">
        <v>457</v>
      </c>
      <c r="D114" s="2">
        <v>8780.0400000000009</v>
      </c>
      <c r="E114" s="335" t="s">
        <v>146</v>
      </c>
      <c r="F114" s="355" t="s">
        <v>190</v>
      </c>
      <c r="G114" s="356"/>
      <c r="H114" s="335"/>
      <c r="I114" s="357"/>
      <c r="K114" s="357"/>
      <c r="L114" s="358"/>
      <c r="M114" s="359"/>
      <c r="N114" s="360"/>
      <c r="O114" s="360"/>
    </row>
    <row r="115" spans="1:15" ht="15" customHeight="1">
      <c r="A115" s="339" t="s">
        <v>138</v>
      </c>
      <c r="B115" s="339" t="s">
        <v>1341</v>
      </c>
      <c r="C115" s="339" t="s">
        <v>457</v>
      </c>
      <c r="D115" s="2">
        <v>8780.0400000000009</v>
      </c>
      <c r="E115" s="335" t="s">
        <v>146</v>
      </c>
      <c r="F115" s="355" t="s">
        <v>190</v>
      </c>
      <c r="G115" s="356"/>
      <c r="H115" s="335"/>
      <c r="I115" s="357"/>
      <c r="K115" s="357"/>
      <c r="L115" s="358"/>
      <c r="M115" s="359"/>
      <c r="N115" s="360"/>
      <c r="O115" s="360"/>
    </row>
    <row r="116" spans="1:15" ht="15" customHeight="1" thickBot="1">
      <c r="A116" s="362" t="s">
        <v>138</v>
      </c>
      <c r="B116" s="401" t="s">
        <v>2043</v>
      </c>
      <c r="C116" s="362" t="s">
        <v>457</v>
      </c>
      <c r="D116" s="87">
        <v>15984.8</v>
      </c>
      <c r="E116" s="364"/>
      <c r="F116" s="365" t="s">
        <v>190</v>
      </c>
      <c r="G116" s="366"/>
      <c r="H116" s="364"/>
      <c r="I116" s="367"/>
      <c r="K116" s="357"/>
      <c r="L116" s="358"/>
      <c r="M116" s="359"/>
      <c r="N116" s="360"/>
      <c r="O116" s="360"/>
    </row>
    <row r="117" spans="1:15" ht="15" customHeight="1">
      <c r="A117" s="339" t="s">
        <v>138</v>
      </c>
      <c r="B117" s="323" t="s">
        <v>829</v>
      </c>
      <c r="C117" s="323">
        <v>2000272256</v>
      </c>
      <c r="D117" s="6">
        <v>-244124.73</v>
      </c>
      <c r="E117" s="335"/>
      <c r="F117" s="355" t="s">
        <v>190</v>
      </c>
      <c r="G117" s="356"/>
      <c r="H117" s="335"/>
      <c r="I117" s="357"/>
      <c r="K117" s="357"/>
      <c r="L117" s="358"/>
      <c r="M117" s="359"/>
      <c r="N117" s="360"/>
      <c r="O117" s="360"/>
    </row>
    <row r="118" spans="1:15" ht="15" customHeight="1">
      <c r="A118" s="339" t="s">
        <v>138</v>
      </c>
      <c r="B118" s="323" t="s">
        <v>829</v>
      </c>
      <c r="C118" s="323">
        <v>2000272914</v>
      </c>
      <c r="D118" s="6">
        <v>-11373.45</v>
      </c>
      <c r="E118" s="335"/>
      <c r="F118" s="355" t="s">
        <v>190</v>
      </c>
      <c r="G118" s="356"/>
      <c r="H118" s="335"/>
      <c r="I118" s="357"/>
      <c r="K118" s="357"/>
      <c r="L118" s="358"/>
      <c r="M118" s="359"/>
      <c r="N118" s="360"/>
      <c r="O118" s="360"/>
    </row>
    <row r="119" spans="1:15" ht="15" customHeight="1">
      <c r="A119" s="339" t="s">
        <v>138</v>
      </c>
      <c r="B119" s="323" t="s">
        <v>829</v>
      </c>
      <c r="C119" s="323">
        <v>2000272715</v>
      </c>
      <c r="D119" s="6">
        <v>-10329.31</v>
      </c>
      <c r="E119" s="335"/>
      <c r="F119" s="355" t="s">
        <v>190</v>
      </c>
      <c r="G119" s="356"/>
      <c r="H119" s="335"/>
      <c r="I119" s="357"/>
      <c r="K119" s="357"/>
      <c r="L119" s="358"/>
      <c r="M119" s="359"/>
      <c r="N119" s="360"/>
      <c r="O119" s="360"/>
    </row>
    <row r="120" spans="1:15" ht="15" customHeight="1">
      <c r="A120" s="339" t="s">
        <v>138</v>
      </c>
      <c r="B120" s="323" t="s">
        <v>829</v>
      </c>
      <c r="C120" s="323">
        <v>2000273512</v>
      </c>
      <c r="D120" s="51">
        <v>-768.01</v>
      </c>
      <c r="E120" s="335"/>
      <c r="F120" s="355" t="s">
        <v>190</v>
      </c>
      <c r="G120" s="356"/>
      <c r="H120" s="335"/>
      <c r="I120" s="357"/>
      <c r="K120" s="357"/>
      <c r="L120" s="358"/>
      <c r="M120" s="359"/>
      <c r="N120" s="360"/>
      <c r="O120" s="360"/>
    </row>
    <row r="121" spans="1:15" ht="15" customHeight="1">
      <c r="A121" s="339" t="s">
        <v>138</v>
      </c>
      <c r="B121" s="323" t="s">
        <v>829</v>
      </c>
      <c r="C121" s="323">
        <v>2000272465</v>
      </c>
      <c r="D121" s="6">
        <v>-10636.1</v>
      </c>
      <c r="E121" s="335"/>
      <c r="F121" s="355" t="s">
        <v>190</v>
      </c>
      <c r="G121" s="356"/>
      <c r="H121" s="335"/>
      <c r="I121" s="357"/>
      <c r="K121" s="357"/>
      <c r="L121" s="358"/>
      <c r="M121" s="359"/>
      <c r="N121" s="360"/>
      <c r="O121" s="360"/>
    </row>
    <row r="122" spans="1:15" ht="15" customHeight="1">
      <c r="A122" s="339" t="s">
        <v>138</v>
      </c>
      <c r="B122" s="323" t="s">
        <v>829</v>
      </c>
      <c r="C122" s="323">
        <v>2000272302</v>
      </c>
      <c r="D122" s="51">
        <v>-812</v>
      </c>
      <c r="E122" s="335"/>
      <c r="F122" s="355" t="s">
        <v>190</v>
      </c>
      <c r="G122" s="356"/>
      <c r="H122" s="335"/>
      <c r="I122" s="357"/>
      <c r="K122" s="357"/>
      <c r="L122" s="358"/>
      <c r="M122" s="359"/>
      <c r="N122" s="360"/>
      <c r="O122" s="360"/>
    </row>
    <row r="123" spans="1:15" ht="15" customHeight="1">
      <c r="A123" s="339" t="s">
        <v>138</v>
      </c>
      <c r="B123" s="323" t="s">
        <v>829</v>
      </c>
      <c r="C123" s="323">
        <v>2000273178</v>
      </c>
      <c r="D123" s="51">
        <v>-267.95999999999998</v>
      </c>
      <c r="E123" s="335"/>
      <c r="F123" s="355" t="s">
        <v>190</v>
      </c>
      <c r="G123" s="356"/>
      <c r="H123" s="335"/>
      <c r="I123" s="357"/>
      <c r="K123" s="357"/>
      <c r="L123" s="358"/>
      <c r="M123" s="359"/>
      <c r="N123" s="360"/>
      <c r="O123" s="360"/>
    </row>
    <row r="124" spans="1:15" ht="15" customHeight="1">
      <c r="A124" s="339" t="s">
        <v>138</v>
      </c>
      <c r="B124" s="323" t="s">
        <v>829</v>
      </c>
      <c r="C124" s="323">
        <v>2000273057</v>
      </c>
      <c r="D124" s="6">
        <v>-10511.66</v>
      </c>
      <c r="E124" s="335"/>
      <c r="F124" s="355" t="s">
        <v>190</v>
      </c>
      <c r="G124" s="356"/>
      <c r="H124" s="335"/>
      <c r="I124" s="357"/>
      <c r="K124" s="357"/>
      <c r="L124" s="358"/>
      <c r="M124" s="359"/>
      <c r="N124" s="360"/>
      <c r="O124" s="360"/>
    </row>
    <row r="125" spans="1:15" ht="15" customHeight="1">
      <c r="A125" s="339" t="s">
        <v>138</v>
      </c>
      <c r="B125" s="323" t="s">
        <v>829</v>
      </c>
      <c r="C125" s="323">
        <v>2000273511</v>
      </c>
      <c r="D125" s="6">
        <v>-5160.12</v>
      </c>
      <c r="E125" s="335"/>
      <c r="F125" s="355" t="s">
        <v>190</v>
      </c>
      <c r="G125" s="356"/>
      <c r="H125" s="335"/>
      <c r="I125" s="357"/>
      <c r="K125" s="357"/>
      <c r="L125" s="358"/>
      <c r="M125" s="359"/>
      <c r="N125" s="360"/>
      <c r="O125" s="360"/>
    </row>
    <row r="126" spans="1:15" ht="15" customHeight="1">
      <c r="A126" s="339" t="s">
        <v>138</v>
      </c>
      <c r="B126" s="323" t="s">
        <v>987</v>
      </c>
      <c r="C126" s="323">
        <v>3000273777</v>
      </c>
      <c r="D126" s="6">
        <v>116000</v>
      </c>
      <c r="E126" s="335"/>
      <c r="F126" s="355" t="s">
        <v>190</v>
      </c>
      <c r="G126" s="356"/>
      <c r="H126" s="335"/>
      <c r="I126" s="357"/>
      <c r="K126" s="357"/>
      <c r="L126" s="358"/>
      <c r="M126" s="359"/>
      <c r="N126" s="360"/>
      <c r="O126" s="360"/>
    </row>
    <row r="127" spans="1:15" ht="15" customHeight="1">
      <c r="A127" s="516"/>
      <c r="B127" s="380"/>
      <c r="C127" s="380"/>
      <c r="D127" s="382"/>
      <c r="E127" s="335"/>
      <c r="F127" s="355"/>
      <c r="G127" s="356"/>
      <c r="H127" s="335"/>
      <c r="I127" s="357"/>
      <c r="K127" s="357"/>
      <c r="L127" s="358"/>
      <c r="M127" s="359"/>
      <c r="N127" s="360"/>
      <c r="O127" s="360"/>
    </row>
    <row r="128" spans="1:15" ht="15" customHeight="1">
      <c r="A128" s="354"/>
      <c r="B128" s="380"/>
      <c r="C128" s="380"/>
      <c r="D128" s="382"/>
      <c r="E128" s="335"/>
      <c r="F128" s="355"/>
      <c r="G128" s="356"/>
      <c r="H128" s="335"/>
      <c r="I128" s="357"/>
      <c r="K128" s="357"/>
      <c r="L128" s="358"/>
      <c r="M128" s="359"/>
      <c r="N128" s="360"/>
      <c r="O128" s="360"/>
    </row>
    <row r="129" spans="1:15" ht="15" customHeight="1">
      <c r="A129" s="64"/>
      <c r="B129" s="79"/>
      <c r="C129" s="61"/>
      <c r="D129" s="65"/>
      <c r="E129" s="13"/>
      <c r="F129" s="75"/>
      <c r="G129" s="52"/>
      <c r="H129" s="13"/>
      <c r="L129" s="42"/>
      <c r="M129" s="71"/>
      <c r="N129" s="49"/>
      <c r="O129" s="49"/>
    </row>
    <row r="130" spans="1:15" ht="15" customHeight="1">
      <c r="A130" s="64"/>
      <c r="B130" s="79"/>
      <c r="C130" s="61"/>
      <c r="D130" s="65">
        <f>SUM(D5:D129)</f>
        <v>351757.34000000008</v>
      </c>
      <c r="E130" s="65"/>
      <c r="F130" s="65"/>
      <c r="G130" s="65">
        <f>SUM(G5:G129)</f>
        <v>0</v>
      </c>
      <c r="H130" s="65"/>
      <c r="I130" s="65"/>
      <c r="J130" s="384">
        <f>SUM(J5:J129)</f>
        <v>0</v>
      </c>
      <c r="K130" s="65"/>
      <c r="L130" s="65">
        <f>SUM(L5:L129)</f>
        <v>0</v>
      </c>
      <c r="M130" s="65">
        <f>SUM(M5:M129)</f>
        <v>0</v>
      </c>
      <c r="N130" s="65"/>
      <c r="O130" s="49"/>
    </row>
    <row r="131" spans="1:15" ht="15" customHeight="1">
      <c r="A131" s="64"/>
      <c r="B131" s="79"/>
      <c r="C131" s="61"/>
      <c r="D131" s="65"/>
      <c r="E131" s="13"/>
      <c r="F131" s="75"/>
      <c r="G131" s="65"/>
      <c r="H131" s="13"/>
      <c r="L131" s="42"/>
      <c r="M131" s="71"/>
      <c r="N131" s="49"/>
      <c r="O131" s="49"/>
    </row>
    <row r="132" spans="1:15" ht="15" customHeight="1">
      <c r="A132" s="46"/>
      <c r="B132" s="47"/>
      <c r="C132" s="47"/>
      <c r="D132" s="55"/>
      <c r="E132" s="13"/>
      <c r="F132" s="70"/>
      <c r="L132" s="42"/>
      <c r="M132" s="71"/>
      <c r="N132" s="49"/>
      <c r="O132" s="49"/>
    </row>
    <row r="133" spans="1:15" ht="12.75">
      <c r="A133" s="46"/>
      <c r="B133" s="47"/>
      <c r="C133" s="47"/>
      <c r="D133" s="65"/>
      <c r="E133" s="65"/>
      <c r="F133" s="65"/>
      <c r="G133" s="65"/>
      <c r="H133" s="65"/>
      <c r="I133" s="65"/>
      <c r="J133" s="384"/>
      <c r="K133" s="65"/>
      <c r="L133" s="65"/>
      <c r="M133" s="65"/>
      <c r="N133" s="80"/>
      <c r="O133" s="49"/>
    </row>
    <row r="134" spans="1:15" ht="12.75">
      <c r="A134" s="46"/>
      <c r="B134" s="47"/>
      <c r="C134" s="47"/>
      <c r="D134" s="52"/>
      <c r="E134" s="13"/>
      <c r="F134" s="65"/>
      <c r="G134" s="73"/>
      <c r="H134" s="73"/>
      <c r="I134" s="73"/>
      <c r="J134" s="517"/>
      <c r="K134" s="73"/>
      <c r="L134" s="73"/>
      <c r="M134" s="154">
        <f>L130+M130-G130</f>
        <v>0</v>
      </c>
      <c r="N134" s="81"/>
      <c r="O134" s="54"/>
    </row>
    <row r="135" spans="1:15" ht="12.75">
      <c r="A135" s="46"/>
      <c r="B135" s="47"/>
      <c r="C135" s="47"/>
      <c r="D135" s="52"/>
      <c r="E135" s="13"/>
      <c r="F135" s="73"/>
      <c r="G135" s="73"/>
      <c r="H135" s="73"/>
      <c r="I135" s="73"/>
      <c r="J135" s="517"/>
      <c r="K135" s="73"/>
      <c r="L135" s="73"/>
      <c r="M135" s="81"/>
      <c r="N135" s="81"/>
      <c r="O135" s="54"/>
    </row>
    <row r="136" spans="1:15" ht="12.75">
      <c r="A136" s="46"/>
      <c r="B136" s="47"/>
      <c r="C136" s="47"/>
      <c r="D136" s="52"/>
      <c r="E136" s="13"/>
      <c r="F136" s="73"/>
      <c r="G136" s="73"/>
      <c r="H136" s="73"/>
      <c r="I136" s="73"/>
      <c r="J136" s="517"/>
      <c r="K136" s="73"/>
      <c r="L136" s="73"/>
      <c r="M136" s="81"/>
      <c r="N136" s="81"/>
      <c r="O136" s="54"/>
    </row>
    <row r="137" spans="1:15" ht="12.75">
      <c r="A137" s="46"/>
      <c r="B137" s="47"/>
      <c r="C137" s="47"/>
      <c r="D137" s="52"/>
      <c r="E137" s="13"/>
      <c r="F137" s="73"/>
      <c r="G137" s="82"/>
      <c r="H137" s="82"/>
      <c r="I137" s="83"/>
      <c r="J137" s="517"/>
      <c r="K137" s="73"/>
      <c r="L137" s="73"/>
      <c r="M137" s="81"/>
      <c r="N137" s="81"/>
      <c r="O137" s="54"/>
    </row>
    <row r="138" spans="1:15" ht="12.75">
      <c r="A138" s="46"/>
      <c r="B138" s="47"/>
      <c r="C138" s="47"/>
      <c r="D138" s="52"/>
      <c r="E138" s="13"/>
      <c r="F138" s="73"/>
      <c r="G138" s="73"/>
      <c r="H138" s="73"/>
      <c r="I138" s="73"/>
      <c r="J138" s="517"/>
      <c r="K138" s="73"/>
      <c r="L138" s="73"/>
      <c r="M138" s="81"/>
      <c r="N138" s="81"/>
      <c r="O138" s="54"/>
    </row>
    <row r="139" spans="1:15" ht="12.75">
      <c r="A139" s="46"/>
      <c r="B139" s="47"/>
      <c r="C139" s="47"/>
      <c r="D139" s="52"/>
      <c r="E139" s="13"/>
      <c r="F139" s="73"/>
      <c r="G139" s="73"/>
      <c r="H139" s="73"/>
      <c r="I139" s="73"/>
      <c r="J139" s="517"/>
      <c r="K139" s="73"/>
      <c r="L139" s="73"/>
      <c r="M139" s="81"/>
      <c r="N139" s="81"/>
      <c r="O139" s="54"/>
    </row>
    <row r="140" spans="1:15" ht="12.75">
      <c r="A140" s="46"/>
      <c r="B140" s="47"/>
      <c r="C140" s="47"/>
      <c r="D140" s="52"/>
      <c r="E140" s="13"/>
      <c r="F140" s="73"/>
      <c r="G140" s="83"/>
      <c r="H140" s="83"/>
      <c r="I140" s="83"/>
      <c r="J140" s="517"/>
      <c r="K140" s="73"/>
      <c r="L140" s="73"/>
      <c r="M140" s="81"/>
      <c r="N140" s="81"/>
      <c r="O140" s="54"/>
    </row>
    <row r="141" spans="1:15" ht="12.75">
      <c r="A141" s="46"/>
      <c r="B141" s="47"/>
      <c r="C141" s="47"/>
      <c r="D141" s="52"/>
      <c r="E141" s="13"/>
      <c r="F141" s="73"/>
      <c r="G141" s="73"/>
      <c r="H141" s="73"/>
      <c r="I141" s="73"/>
      <c r="J141" s="517"/>
      <c r="K141" s="73"/>
      <c r="L141" s="73"/>
      <c r="M141" s="81"/>
      <c r="N141" s="81"/>
      <c r="O141" s="54"/>
    </row>
    <row r="142" spans="1:15" ht="12.75">
      <c r="A142" s="46"/>
      <c r="B142" s="47"/>
      <c r="C142" s="47"/>
      <c r="D142" s="52"/>
      <c r="E142" s="13"/>
      <c r="F142" s="73"/>
      <c r="G142" s="73"/>
      <c r="H142" s="73"/>
      <c r="I142" s="73"/>
      <c r="J142" s="517"/>
      <c r="K142" s="73"/>
      <c r="L142" s="73"/>
      <c r="M142" s="81"/>
      <c r="N142" s="81"/>
      <c r="O142" s="54"/>
    </row>
    <row r="143" spans="1:15" ht="12.75">
      <c r="A143" s="46"/>
      <c r="B143" s="47"/>
      <c r="C143" s="73"/>
      <c r="D143" s="81"/>
      <c r="E143" s="13"/>
      <c r="F143" s="73"/>
      <c r="G143" s="73"/>
      <c r="H143" s="73"/>
      <c r="I143" s="73"/>
      <c r="J143" s="517"/>
      <c r="K143" s="73"/>
      <c r="L143" s="73"/>
      <c r="M143" s="81"/>
      <c r="N143" s="81"/>
      <c r="O143" s="54"/>
    </row>
    <row r="144" spans="1:15" ht="12.75">
      <c r="A144" s="46"/>
      <c r="B144" s="47"/>
      <c r="C144" s="73"/>
      <c r="D144" s="81"/>
      <c r="E144" s="13"/>
      <c r="F144" s="73"/>
      <c r="G144" s="73"/>
      <c r="H144" s="73"/>
      <c r="I144" s="73"/>
      <c r="J144" s="517"/>
      <c r="K144" s="73"/>
      <c r="L144" s="73"/>
      <c r="M144" s="81"/>
      <c r="N144" s="81"/>
      <c r="O144" s="54"/>
    </row>
    <row r="145" spans="1:15" ht="12.75">
      <c r="A145" s="46"/>
      <c r="B145" s="47"/>
      <c r="C145" s="47"/>
      <c r="D145" s="52"/>
      <c r="E145" s="13"/>
      <c r="F145" s="73"/>
      <c r="G145" s="73"/>
      <c r="H145" s="73"/>
      <c r="I145" s="73"/>
      <c r="J145" s="517"/>
      <c r="K145" s="73"/>
      <c r="L145" s="73"/>
      <c r="M145" s="81"/>
      <c r="N145" s="81"/>
      <c r="O145" s="54"/>
    </row>
    <row r="146" spans="1:15" ht="12.75">
      <c r="A146" s="46"/>
      <c r="B146" s="47"/>
      <c r="C146" s="47"/>
      <c r="D146" s="52"/>
      <c r="E146" s="13"/>
      <c r="F146" s="73"/>
      <c r="G146" s="73"/>
      <c r="H146" s="73"/>
      <c r="I146" s="73"/>
      <c r="J146" s="517"/>
      <c r="K146" s="73"/>
      <c r="L146" s="73"/>
      <c r="M146" s="81"/>
      <c r="N146" s="81"/>
      <c r="O146" s="54"/>
    </row>
    <row r="147" spans="1:15" ht="12.75">
      <c r="A147" s="46"/>
      <c r="B147" s="47"/>
      <c r="C147" s="47"/>
      <c r="D147" s="48"/>
      <c r="E147" s="13"/>
      <c r="F147"/>
      <c r="G147"/>
      <c r="H147"/>
      <c r="I147"/>
      <c r="J147" s="518"/>
      <c r="K147"/>
      <c r="L147"/>
      <c r="M147" s="54"/>
      <c r="N147" s="54"/>
      <c r="O147" s="54"/>
    </row>
    <row r="148" spans="1:15" ht="12.75">
      <c r="A148" s="46"/>
      <c r="B148" s="47"/>
      <c r="C148" s="47"/>
      <c r="D148" s="48"/>
      <c r="E148" s="13"/>
      <c r="F148"/>
      <c r="G148"/>
      <c r="H148"/>
      <c r="I148"/>
      <c r="J148" s="518"/>
      <c r="K148"/>
      <c r="L148"/>
      <c r="M148" s="54"/>
      <c r="N148" s="54"/>
      <c r="O148" s="54"/>
    </row>
    <row r="149" spans="1:15">
      <c r="A149" s="66"/>
      <c r="B149" s="40" t="s">
        <v>25</v>
      </c>
      <c r="E149" s="40"/>
      <c r="M149" s="45"/>
      <c r="N149" s="49"/>
      <c r="O149" s="49"/>
    </row>
    <row r="150" spans="1:15">
      <c r="A150" s="59"/>
      <c r="B150" s="40" t="s">
        <v>127</v>
      </c>
      <c r="E150" s="40"/>
      <c r="M150" s="45"/>
      <c r="N150" s="49"/>
      <c r="O150" s="49"/>
    </row>
    <row r="151" spans="1:15">
      <c r="A151" s="60"/>
      <c r="B151" s="40" t="s">
        <v>161</v>
      </c>
      <c r="E151" s="40"/>
      <c r="M151" s="45"/>
      <c r="N151" s="49"/>
      <c r="O151" s="49"/>
    </row>
    <row r="152" spans="1:15">
      <c r="M152" s="45"/>
      <c r="N152" s="49"/>
      <c r="O152" s="49"/>
    </row>
    <row r="153" spans="1:15">
      <c r="M153" s="45"/>
      <c r="N153" s="49"/>
      <c r="O153" s="49"/>
    </row>
    <row r="154" spans="1:15">
      <c r="M154" s="45"/>
      <c r="N154" s="49"/>
      <c r="O154" s="49"/>
    </row>
    <row r="155" spans="1:15">
      <c r="M155" s="45"/>
      <c r="N155" s="49"/>
      <c r="O155" s="49"/>
    </row>
    <row r="156" spans="1:15">
      <c r="M156" s="45"/>
      <c r="N156" s="49"/>
      <c r="O156" s="49"/>
    </row>
    <row r="157" spans="1:15">
      <c r="M157" s="45"/>
      <c r="N157" s="49"/>
      <c r="O157" s="49"/>
    </row>
    <row r="158" spans="1:15">
      <c r="M158" s="45"/>
      <c r="N158" s="49"/>
      <c r="O158" s="49"/>
    </row>
    <row r="159" spans="1:15">
      <c r="M159" s="45"/>
      <c r="N159" s="49"/>
      <c r="O159" s="49"/>
    </row>
    <row r="160" spans="1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  <row r="222" spans="13:15">
      <c r="M222" s="45"/>
      <c r="N222" s="49"/>
      <c r="O222" s="49"/>
    </row>
    <row r="223" spans="13:15">
      <c r="M223" s="45"/>
      <c r="N223" s="49"/>
      <c r="O223" s="49"/>
    </row>
    <row r="224" spans="13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  <row r="227" spans="13:15">
      <c r="M227" s="45"/>
      <c r="N227" s="49"/>
      <c r="O227" s="49"/>
    </row>
    <row r="228" spans="13:15">
      <c r="M228" s="45"/>
      <c r="N228" s="49"/>
      <c r="O228" s="49"/>
    </row>
    <row r="229" spans="13:15">
      <c r="M229" s="45"/>
      <c r="N229" s="49"/>
      <c r="O229" s="49"/>
    </row>
    <row r="230" spans="13:15">
      <c r="M230" s="45"/>
      <c r="N230" s="49"/>
      <c r="O230" s="49"/>
    </row>
    <row r="231" spans="13:15">
      <c r="M231" s="45"/>
      <c r="N231" s="49"/>
      <c r="O231" s="49"/>
    </row>
    <row r="232" spans="13:15">
      <c r="M232" s="45"/>
      <c r="N232" s="49"/>
      <c r="O232" s="49"/>
    </row>
    <row r="233" spans="13:15">
      <c r="M233" s="45"/>
      <c r="N233" s="49"/>
      <c r="O233" s="49"/>
    </row>
    <row r="234" spans="13:15">
      <c r="M234" s="45"/>
      <c r="N234" s="49"/>
      <c r="O234" s="49"/>
    </row>
    <row r="235" spans="13:15">
      <c r="M235" s="45"/>
      <c r="N235" s="49"/>
      <c r="O235" s="49"/>
    </row>
    <row r="236" spans="13:15">
      <c r="M236" s="45"/>
      <c r="N236" s="49"/>
      <c r="O236" s="49"/>
    </row>
    <row r="237" spans="13:15">
      <c r="M237" s="45"/>
      <c r="N237" s="49"/>
      <c r="O237" s="49"/>
    </row>
    <row r="238" spans="13:15">
      <c r="M238" s="45"/>
      <c r="N238" s="49"/>
      <c r="O238" s="49"/>
    </row>
    <row r="239" spans="13:15">
      <c r="M239" s="45"/>
      <c r="N239" s="49"/>
      <c r="O239" s="49"/>
    </row>
    <row r="240" spans="13:15">
      <c r="M240" s="45"/>
      <c r="N240" s="49"/>
      <c r="O240" s="49"/>
    </row>
    <row r="241" spans="13:15">
      <c r="M241" s="45"/>
      <c r="N241" s="49"/>
      <c r="O241" s="49"/>
    </row>
    <row r="242" spans="13:15">
      <c r="M242" s="45"/>
      <c r="N242" s="49"/>
      <c r="O242" s="49"/>
    </row>
    <row r="243" spans="13:15">
      <c r="M243" s="45"/>
      <c r="N243" s="49"/>
      <c r="O243" s="49"/>
    </row>
    <row r="244" spans="13:15">
      <c r="M244" s="45"/>
      <c r="N244" s="49"/>
      <c r="O244" s="49"/>
    </row>
    <row r="245" spans="13:15">
      <c r="M245" s="45"/>
      <c r="N245" s="49"/>
      <c r="O245" s="49"/>
    </row>
    <row r="246" spans="13:15">
      <c r="M246" s="45"/>
      <c r="N246" s="49"/>
      <c r="O246" s="49"/>
    </row>
    <row r="247" spans="13:15">
      <c r="M247" s="45"/>
      <c r="N247" s="49"/>
      <c r="O247" s="49"/>
    </row>
  </sheetData>
  <autoFilter ref="A4:N133"/>
  <sortState ref="A5:F116">
    <sortCondition ref="C5:C116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39"/>
  <sheetViews>
    <sheetView topLeftCell="A121" workbookViewId="0">
      <selection activeCell="F21" sqref="F21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2050</v>
      </c>
      <c r="E1" s="240"/>
      <c r="F1" s="240"/>
      <c r="G1" s="240"/>
      <c r="H1" s="533"/>
      <c r="I1" s="540"/>
      <c r="J1" s="540"/>
      <c r="K1" s="540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540"/>
      <c r="J2" s="540"/>
      <c r="K2" s="540"/>
      <c r="L2" s="239"/>
      <c r="M2" s="239"/>
    </row>
    <row r="3" spans="1:13" ht="15.75">
      <c r="A3" s="540"/>
      <c r="B3" s="540"/>
      <c r="C3" s="540"/>
      <c r="D3" s="540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540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540"/>
      <c r="L5" s="239"/>
      <c r="M5" s="239"/>
    </row>
    <row r="6" spans="1:13" ht="15" customHeight="1">
      <c r="A6" s="339" t="s">
        <v>134</v>
      </c>
      <c r="B6" s="431" t="s">
        <v>1661</v>
      </c>
      <c r="C6" s="344">
        <v>-11699.76</v>
      </c>
      <c r="D6" s="339" t="s">
        <v>2052</v>
      </c>
      <c r="E6" s="520">
        <f>SUM(C6:D6)</f>
        <v>-11699.76</v>
      </c>
      <c r="F6" s="521"/>
      <c r="G6" s="522"/>
      <c r="H6" s="533"/>
      <c r="I6" s="522">
        <v>600644</v>
      </c>
      <c r="J6" s="523">
        <f>E6/1.16</f>
        <v>-10086</v>
      </c>
      <c r="K6" s="524">
        <f>J6*0.16</f>
        <v>-1613.76</v>
      </c>
      <c r="L6" s="252"/>
      <c r="M6" s="252"/>
    </row>
    <row r="7" spans="1:13" ht="15" customHeight="1">
      <c r="A7" s="339" t="s">
        <v>141</v>
      </c>
      <c r="B7" s="431" t="s">
        <v>1635</v>
      </c>
      <c r="C7" s="344">
        <v>-6286.04</v>
      </c>
      <c r="D7" s="339" t="s">
        <v>2052</v>
      </c>
      <c r="E7" s="520">
        <f>SUM(C7:D7)</f>
        <v>-6286.04</v>
      </c>
      <c r="F7" s="521"/>
      <c r="G7" s="522"/>
      <c r="H7" s="533"/>
      <c r="I7" s="522">
        <v>600684</v>
      </c>
      <c r="J7" s="523">
        <f t="shared" ref="J7:J22" si="0">E7/1.16</f>
        <v>-5419</v>
      </c>
      <c r="K7" s="524">
        <f t="shared" ref="K7:K22" si="1">J7*0.16</f>
        <v>-867.04</v>
      </c>
      <c r="L7" s="252"/>
      <c r="M7" s="252"/>
    </row>
    <row r="8" spans="1:13" ht="15" customHeight="1">
      <c r="A8" s="339" t="s">
        <v>298</v>
      </c>
      <c r="B8" s="431" t="s">
        <v>1621</v>
      </c>
      <c r="C8" s="344">
        <v>-20454.28</v>
      </c>
      <c r="D8" s="339" t="s">
        <v>2052</v>
      </c>
      <c r="E8" s="520"/>
      <c r="F8" s="521"/>
      <c r="G8" s="522"/>
      <c r="H8" s="533"/>
      <c r="I8" s="522"/>
      <c r="J8" s="523"/>
      <c r="K8" s="524"/>
      <c r="L8" s="252"/>
      <c r="M8" s="252"/>
    </row>
    <row r="9" spans="1:13" ht="15" customHeight="1">
      <c r="A9" s="339" t="s">
        <v>298</v>
      </c>
      <c r="B9" s="431" t="s">
        <v>1250</v>
      </c>
      <c r="C9" s="344">
        <v>-20454.28</v>
      </c>
      <c r="D9" s="339" t="s">
        <v>2052</v>
      </c>
      <c r="E9" s="520">
        <f>SUM(C8:C9)</f>
        <v>-40908.559999999998</v>
      </c>
      <c r="F9" s="521"/>
      <c r="G9" s="522"/>
      <c r="H9" s="533"/>
      <c r="I9" s="522">
        <v>600638</v>
      </c>
      <c r="J9" s="523">
        <f t="shared" si="0"/>
        <v>-35266</v>
      </c>
      <c r="K9" s="524">
        <f t="shared" si="1"/>
        <v>-5642.56</v>
      </c>
      <c r="L9" s="252"/>
      <c r="M9" s="252"/>
    </row>
    <row r="10" spans="1:13" ht="15" customHeight="1">
      <c r="A10" s="339" t="s">
        <v>136</v>
      </c>
      <c r="B10" s="431" t="s">
        <v>1527</v>
      </c>
      <c r="C10" s="344">
        <v>-9000.44</v>
      </c>
      <c r="D10" s="339" t="s">
        <v>2052</v>
      </c>
      <c r="E10" s="520"/>
      <c r="F10" s="521"/>
      <c r="G10" s="522"/>
      <c r="H10" s="533"/>
      <c r="I10" s="522"/>
      <c r="J10" s="523"/>
      <c r="K10" s="524"/>
      <c r="L10" s="252"/>
      <c r="M10" s="252"/>
    </row>
    <row r="11" spans="1:13" ht="15" customHeight="1">
      <c r="A11" s="339" t="s">
        <v>136</v>
      </c>
      <c r="B11" s="431" t="s">
        <v>1223</v>
      </c>
      <c r="C11" s="344">
        <v>-9000.44</v>
      </c>
      <c r="D11" s="339" t="s">
        <v>2052</v>
      </c>
      <c r="E11" s="520"/>
      <c r="F11" s="521"/>
      <c r="G11" s="522"/>
      <c r="H11" s="533"/>
      <c r="I11" s="522"/>
      <c r="J11" s="523"/>
      <c r="K11" s="524"/>
      <c r="L11" s="252"/>
      <c r="M11" s="252"/>
    </row>
    <row r="12" spans="1:13" ht="15" customHeight="1">
      <c r="A12" s="339" t="s">
        <v>136</v>
      </c>
      <c r="B12" s="431" t="s">
        <v>1245</v>
      </c>
      <c r="C12" s="344">
        <v>-9000.44</v>
      </c>
      <c r="D12" s="339" t="s">
        <v>2052</v>
      </c>
      <c r="E12" s="520"/>
      <c r="F12" s="521"/>
      <c r="G12" s="522"/>
      <c r="H12" s="533"/>
      <c r="I12" s="522"/>
      <c r="J12" s="523"/>
      <c r="K12" s="524"/>
      <c r="L12" s="252"/>
      <c r="M12" s="252"/>
    </row>
    <row r="13" spans="1:13" ht="15" customHeight="1" thickBot="1">
      <c r="A13" s="362" t="s">
        <v>136</v>
      </c>
      <c r="B13" s="433" t="s">
        <v>944</v>
      </c>
      <c r="C13" s="490">
        <v>-9000.44</v>
      </c>
      <c r="D13" s="362" t="s">
        <v>2052</v>
      </c>
      <c r="E13" s="525">
        <f>SUM(C10:C13)</f>
        <v>-36001.760000000002</v>
      </c>
      <c r="F13" s="526">
        <f>SUM(E6:E13)</f>
        <v>-94896.12</v>
      </c>
      <c r="G13" s="527"/>
      <c r="H13" s="537"/>
      <c r="I13" s="527">
        <v>600640</v>
      </c>
      <c r="J13" s="528">
        <f t="shared" si="0"/>
        <v>-31036.000000000004</v>
      </c>
      <c r="K13" s="529">
        <f t="shared" si="1"/>
        <v>-4965.7600000000011</v>
      </c>
      <c r="L13" s="252"/>
      <c r="M13" s="252"/>
    </row>
    <row r="14" spans="1:13" ht="15" customHeight="1">
      <c r="A14" s="339" t="s">
        <v>136</v>
      </c>
      <c r="B14" s="431" t="s">
        <v>1232</v>
      </c>
      <c r="C14" s="399">
        <v>-9000.44</v>
      </c>
      <c r="D14" s="339" t="s">
        <v>2056</v>
      </c>
      <c r="E14" s="520">
        <f>SUM(C14)</f>
        <v>-9000.44</v>
      </c>
      <c r="F14" s="521"/>
      <c r="G14" s="522"/>
      <c r="H14" s="533"/>
      <c r="I14" s="530">
        <v>600640</v>
      </c>
      <c r="J14" s="531">
        <f t="shared" si="0"/>
        <v>-7759.0000000000009</v>
      </c>
      <c r="K14" s="532">
        <f t="shared" si="1"/>
        <v>-1241.4400000000003</v>
      </c>
      <c r="L14" s="252"/>
      <c r="M14" s="252"/>
    </row>
    <row r="15" spans="1:13" ht="15" customHeight="1">
      <c r="A15" s="339" t="s">
        <v>141</v>
      </c>
      <c r="B15" s="431" t="s">
        <v>89</v>
      </c>
      <c r="C15" s="399">
        <v>-8080.56</v>
      </c>
      <c r="D15" s="339" t="s">
        <v>2056</v>
      </c>
      <c r="E15" s="520"/>
      <c r="F15" s="521"/>
      <c r="G15" s="522"/>
      <c r="H15" s="533"/>
      <c r="I15" s="522"/>
      <c r="J15" s="523"/>
      <c r="K15" s="524"/>
      <c r="L15" s="252"/>
      <c r="M15" s="252"/>
    </row>
    <row r="16" spans="1:13" ht="15" customHeight="1" thickBot="1">
      <c r="A16" s="362" t="s">
        <v>141</v>
      </c>
      <c r="B16" s="433" t="s">
        <v>538</v>
      </c>
      <c r="C16" s="400">
        <v>-6299.96</v>
      </c>
      <c r="D16" s="362" t="s">
        <v>2056</v>
      </c>
      <c r="E16" s="525">
        <f>SUM(C15:C16)</f>
        <v>-14380.52</v>
      </c>
      <c r="F16" s="526">
        <f>SUM(E14:E16)</f>
        <v>-23380.959999999999</v>
      </c>
      <c r="G16" s="527"/>
      <c r="H16" s="537"/>
      <c r="I16" s="527">
        <v>600684</v>
      </c>
      <c r="J16" s="528">
        <f t="shared" si="0"/>
        <v>-12397.000000000002</v>
      </c>
      <c r="K16" s="529">
        <f t="shared" si="1"/>
        <v>-1983.5200000000004</v>
      </c>
      <c r="L16" s="252"/>
      <c r="M16" s="252"/>
    </row>
    <row r="17" spans="1:13" ht="15" customHeight="1">
      <c r="A17" s="339" t="s">
        <v>136</v>
      </c>
      <c r="B17" s="431" t="s">
        <v>1834</v>
      </c>
      <c r="C17" s="344">
        <v>-9000.44</v>
      </c>
      <c r="D17" s="339" t="s">
        <v>2058</v>
      </c>
      <c r="E17" s="520">
        <f>SUM(C17)</f>
        <v>-9000.44</v>
      </c>
      <c r="F17" s="521"/>
      <c r="G17" s="522"/>
      <c r="H17" s="533"/>
      <c r="I17" s="530">
        <v>600640</v>
      </c>
      <c r="J17" s="531">
        <f t="shared" si="0"/>
        <v>-7759.0000000000009</v>
      </c>
      <c r="K17" s="532">
        <f t="shared" si="1"/>
        <v>-1241.4400000000003</v>
      </c>
      <c r="L17" s="252"/>
      <c r="M17" s="252"/>
    </row>
    <row r="18" spans="1:13" ht="15" customHeight="1" thickBot="1">
      <c r="A18" s="362" t="s">
        <v>457</v>
      </c>
      <c r="B18" s="433" t="s">
        <v>1275</v>
      </c>
      <c r="C18" s="490">
        <v>-8780.0400000000009</v>
      </c>
      <c r="D18" s="362" t="s">
        <v>2058</v>
      </c>
      <c r="E18" s="525">
        <f>SUM(C18:D18)</f>
        <v>-8780.0400000000009</v>
      </c>
      <c r="F18" s="526">
        <f>SUM(E17:E18)</f>
        <v>-17780.480000000003</v>
      </c>
      <c r="G18" s="527"/>
      <c r="H18" s="537"/>
      <c r="I18" s="527">
        <v>600691</v>
      </c>
      <c r="J18" s="528">
        <f t="shared" si="0"/>
        <v>-7569.0000000000009</v>
      </c>
      <c r="K18" s="529">
        <f t="shared" si="1"/>
        <v>-1211.0400000000002</v>
      </c>
      <c r="L18" s="252"/>
      <c r="M18" s="252"/>
    </row>
    <row r="19" spans="1:13" ht="15" customHeight="1">
      <c r="A19" s="339" t="s">
        <v>136</v>
      </c>
      <c r="B19" s="431" t="s">
        <v>1409</v>
      </c>
      <c r="C19" s="344">
        <v>-9000.44</v>
      </c>
      <c r="D19" s="339" t="s">
        <v>2062</v>
      </c>
      <c r="E19" s="520"/>
      <c r="F19" s="521"/>
      <c r="G19" s="522"/>
      <c r="H19" s="533"/>
      <c r="I19" s="530"/>
      <c r="J19" s="531"/>
      <c r="K19" s="532"/>
      <c r="L19" s="252"/>
      <c r="M19" s="252"/>
    </row>
    <row r="20" spans="1:13" ht="15" customHeight="1">
      <c r="A20" s="339" t="s">
        <v>136</v>
      </c>
      <c r="B20" s="434" t="s">
        <v>936</v>
      </c>
      <c r="C20" s="541">
        <v>-9000.44</v>
      </c>
      <c r="D20" s="339" t="s">
        <v>2062</v>
      </c>
      <c r="E20" s="520">
        <f>SUM(C19:C20)</f>
        <v>-18000.88</v>
      </c>
      <c r="F20" s="521"/>
      <c r="G20" s="522"/>
      <c r="H20" s="533"/>
      <c r="I20" s="522">
        <v>60040</v>
      </c>
      <c r="J20" s="523">
        <f t="shared" si="0"/>
        <v>-15518.000000000002</v>
      </c>
      <c r="K20" s="524">
        <f t="shared" si="1"/>
        <v>-2482.8800000000006</v>
      </c>
      <c r="L20" s="252"/>
      <c r="M20" s="252"/>
    </row>
    <row r="21" spans="1:13" ht="15" customHeight="1">
      <c r="A21" s="339" t="s">
        <v>383</v>
      </c>
      <c r="B21" s="434" t="s">
        <v>1222</v>
      </c>
      <c r="C21" s="541">
        <v>-14046.44</v>
      </c>
      <c r="D21" s="339" t="s">
        <v>2062</v>
      </c>
      <c r="E21" s="520"/>
      <c r="F21" s="521"/>
      <c r="G21" s="522"/>
      <c r="H21" s="533"/>
      <c r="I21" s="522"/>
      <c r="J21" s="523"/>
      <c r="K21" s="524"/>
      <c r="L21" s="252"/>
      <c r="M21" s="252"/>
    </row>
    <row r="22" spans="1:13" ht="15" customHeight="1" thickBot="1">
      <c r="A22" s="362" t="s">
        <v>383</v>
      </c>
      <c r="B22" s="433" t="s">
        <v>1958</v>
      </c>
      <c r="C22" s="490">
        <v>-21367.200000000001</v>
      </c>
      <c r="D22" s="362" t="s">
        <v>2062</v>
      </c>
      <c r="E22" s="525">
        <f>SUM(C21:C22)</f>
        <v>-35413.64</v>
      </c>
      <c r="F22" s="526">
        <f>SUM(E19:E22)</f>
        <v>-53414.520000000004</v>
      </c>
      <c r="G22" s="527"/>
      <c r="H22" s="537"/>
      <c r="I22" s="527">
        <v>600606</v>
      </c>
      <c r="J22" s="528">
        <f t="shared" si="0"/>
        <v>-30529</v>
      </c>
      <c r="K22" s="529">
        <f t="shared" si="1"/>
        <v>-4884.6400000000003</v>
      </c>
      <c r="L22" s="252"/>
      <c r="M22" s="252"/>
    </row>
    <row r="23" spans="1:13" ht="15" customHeight="1" thickBot="1">
      <c r="A23" s="372" t="s">
        <v>141</v>
      </c>
      <c r="B23" s="542" t="s">
        <v>792</v>
      </c>
      <c r="C23" s="452">
        <v>-6299.96</v>
      </c>
      <c r="D23" s="372" t="s">
        <v>2072</v>
      </c>
      <c r="E23" s="543"/>
      <c r="F23" s="544">
        <f>SUM(C23:E23)</f>
        <v>-6299.96</v>
      </c>
      <c r="G23" s="545"/>
      <c r="H23" s="546"/>
      <c r="I23" s="545">
        <v>600684</v>
      </c>
      <c r="J23" s="547">
        <f>F23/1.16</f>
        <v>-5431</v>
      </c>
      <c r="K23" s="548">
        <f>J23*0.16</f>
        <v>-868.96</v>
      </c>
      <c r="L23" s="252"/>
      <c r="M23" s="252"/>
    </row>
    <row r="24" spans="1:13" ht="15" customHeight="1">
      <c r="A24" s="339" t="s">
        <v>136</v>
      </c>
      <c r="B24" s="478" t="s">
        <v>1959</v>
      </c>
      <c r="C24" s="446">
        <v>1241.2</v>
      </c>
      <c r="D24" s="339" t="s">
        <v>2051</v>
      </c>
      <c r="E24" s="520"/>
      <c r="F24" s="521"/>
      <c r="G24" s="522"/>
      <c r="H24" s="533"/>
      <c r="I24" s="522"/>
      <c r="J24" s="523"/>
      <c r="K24" s="524"/>
      <c r="L24" s="252"/>
      <c r="M24" s="252"/>
    </row>
    <row r="25" spans="1:13" ht="15" customHeight="1">
      <c r="A25" s="339" t="s">
        <v>141</v>
      </c>
      <c r="B25" s="478" t="s">
        <v>1960</v>
      </c>
      <c r="C25" s="446">
        <v>1241.2</v>
      </c>
      <c r="D25" s="339" t="s">
        <v>2051</v>
      </c>
      <c r="E25" s="520"/>
      <c r="F25" s="521"/>
      <c r="G25" s="522"/>
      <c r="H25" s="533"/>
      <c r="I25" s="522"/>
      <c r="J25" s="523"/>
      <c r="K25" s="524"/>
      <c r="L25" s="252"/>
      <c r="M25" s="252"/>
    </row>
    <row r="26" spans="1:13" ht="15" customHeight="1">
      <c r="A26" s="339" t="s">
        <v>136</v>
      </c>
      <c r="B26" s="508" t="s">
        <v>1961</v>
      </c>
      <c r="C26" s="468">
        <v>1241.2</v>
      </c>
      <c r="D26" s="339" t="s">
        <v>2051</v>
      </c>
      <c r="E26" s="520"/>
      <c r="F26" s="521"/>
      <c r="G26" s="522"/>
      <c r="H26" s="533"/>
      <c r="I26" s="522"/>
      <c r="J26" s="523"/>
      <c r="K26" s="524"/>
      <c r="L26" s="252"/>
      <c r="M26" s="252"/>
    </row>
    <row r="27" spans="1:13" ht="15" customHeight="1" thickBot="1">
      <c r="A27" s="362" t="s">
        <v>136</v>
      </c>
      <c r="B27" s="509" t="s">
        <v>1962</v>
      </c>
      <c r="C27" s="461">
        <v>1241.2</v>
      </c>
      <c r="D27" s="362" t="s">
        <v>2051</v>
      </c>
      <c r="E27" s="525"/>
      <c r="F27" s="526">
        <f>SUM(C24:C27)</f>
        <v>4964.8</v>
      </c>
      <c r="G27" s="527"/>
      <c r="H27" s="537"/>
      <c r="I27" s="527">
        <v>803001</v>
      </c>
      <c r="J27" s="528">
        <f>F27/1.16</f>
        <v>4280</v>
      </c>
      <c r="K27" s="529">
        <f>J27*0.16</f>
        <v>684.80000000000007</v>
      </c>
      <c r="L27" s="252"/>
      <c r="M27" s="252"/>
    </row>
    <row r="28" spans="1:13" ht="15" customHeight="1">
      <c r="A28" s="339" t="s">
        <v>136</v>
      </c>
      <c r="B28" s="478" t="s">
        <v>1968</v>
      </c>
      <c r="C28" s="446">
        <v>1241.2</v>
      </c>
      <c r="D28" s="339" t="s">
        <v>2053</v>
      </c>
      <c r="E28" s="520"/>
      <c r="F28" s="521"/>
      <c r="G28" s="522"/>
      <c r="H28" s="533"/>
      <c r="I28" s="522"/>
      <c r="J28" s="523"/>
      <c r="K28" s="524"/>
      <c r="L28" s="252"/>
      <c r="M28" s="252"/>
    </row>
    <row r="29" spans="1:13" ht="15" customHeight="1">
      <c r="A29" s="339" t="s">
        <v>136</v>
      </c>
      <c r="B29" s="478" t="s">
        <v>1970</v>
      </c>
      <c r="C29" s="446">
        <v>1241.2</v>
      </c>
      <c r="D29" s="339" t="s">
        <v>2053</v>
      </c>
      <c r="E29" s="520"/>
      <c r="F29" s="521"/>
      <c r="G29" s="522"/>
      <c r="H29" s="533"/>
      <c r="I29" s="522"/>
      <c r="J29" s="523"/>
      <c r="K29" s="524"/>
      <c r="L29" s="252"/>
      <c r="M29" s="252"/>
    </row>
    <row r="30" spans="1:13" ht="15" customHeight="1">
      <c r="A30" s="339" t="s">
        <v>136</v>
      </c>
      <c r="B30" s="478" t="s">
        <v>1974</v>
      </c>
      <c r="C30" s="446">
        <v>1241.2</v>
      </c>
      <c r="D30" s="339" t="s">
        <v>2053</v>
      </c>
      <c r="E30" s="520">
        <f>SUM(C28:C30)</f>
        <v>3723.6000000000004</v>
      </c>
      <c r="F30" s="521"/>
      <c r="G30" s="522"/>
      <c r="H30" s="533"/>
      <c r="I30" s="522">
        <v>803001</v>
      </c>
      <c r="J30" s="523">
        <f>E30/1.16</f>
        <v>3210.0000000000005</v>
      </c>
      <c r="K30" s="524">
        <f>J30*0.16</f>
        <v>513.60000000000014</v>
      </c>
      <c r="L30" s="252"/>
      <c r="M30" s="252"/>
    </row>
    <row r="31" spans="1:13" ht="15" customHeight="1">
      <c r="A31" s="339" t="s">
        <v>141</v>
      </c>
      <c r="B31" s="341" t="s">
        <v>1673</v>
      </c>
      <c r="C31" s="353">
        <v>6286.04</v>
      </c>
      <c r="D31" s="339" t="s">
        <v>2053</v>
      </c>
      <c r="E31" s="520"/>
      <c r="F31" s="521"/>
      <c r="G31" s="522"/>
      <c r="H31" s="533"/>
      <c r="I31" s="522"/>
      <c r="J31" s="523"/>
      <c r="K31" s="524"/>
      <c r="L31" s="252"/>
      <c r="M31" s="252"/>
    </row>
    <row r="32" spans="1:13" ht="15" customHeight="1">
      <c r="A32" s="339" t="s">
        <v>141</v>
      </c>
      <c r="B32" s="341" t="s">
        <v>1631</v>
      </c>
      <c r="C32" s="353">
        <v>6286.04</v>
      </c>
      <c r="D32" s="339" t="s">
        <v>2053</v>
      </c>
      <c r="E32" s="520"/>
      <c r="F32" s="521"/>
      <c r="G32" s="522"/>
      <c r="H32" s="533"/>
      <c r="I32" s="522"/>
      <c r="J32" s="523"/>
      <c r="K32" s="524"/>
      <c r="L32" s="252"/>
      <c r="M32" s="252"/>
    </row>
    <row r="33" spans="1:13" ht="15" customHeight="1">
      <c r="A33" s="339" t="s">
        <v>141</v>
      </c>
      <c r="B33" s="341" t="s">
        <v>1402</v>
      </c>
      <c r="C33" s="353">
        <v>6286.04</v>
      </c>
      <c r="D33" s="339" t="s">
        <v>2053</v>
      </c>
      <c r="E33" s="520"/>
      <c r="F33" s="521"/>
      <c r="G33" s="522"/>
      <c r="H33" s="533"/>
      <c r="I33" s="522"/>
      <c r="J33" s="523"/>
      <c r="K33" s="524"/>
      <c r="L33" s="252"/>
      <c r="M33" s="252"/>
    </row>
    <row r="34" spans="1:13" ht="15" customHeight="1">
      <c r="A34" s="339" t="s">
        <v>141</v>
      </c>
      <c r="B34" s="341" t="s">
        <v>1421</v>
      </c>
      <c r="C34" s="353">
        <v>6286.04</v>
      </c>
      <c r="D34" s="339" t="s">
        <v>2053</v>
      </c>
      <c r="E34" s="520"/>
      <c r="F34" s="521"/>
      <c r="G34" s="522"/>
      <c r="H34" s="533"/>
      <c r="I34" s="522"/>
      <c r="J34" s="523"/>
      <c r="K34" s="524"/>
      <c r="L34" s="252"/>
      <c r="M34" s="252"/>
    </row>
    <row r="35" spans="1:13" ht="15" customHeight="1">
      <c r="A35" s="339" t="s">
        <v>141</v>
      </c>
      <c r="B35" s="341" t="s">
        <v>1616</v>
      </c>
      <c r="C35" s="353">
        <v>6286.04</v>
      </c>
      <c r="D35" s="339" t="s">
        <v>2053</v>
      </c>
      <c r="E35" s="520"/>
      <c r="F35" s="521"/>
      <c r="G35" s="522"/>
      <c r="H35" s="533"/>
      <c r="I35" s="522"/>
      <c r="J35" s="523"/>
      <c r="K35" s="524"/>
      <c r="L35" s="252"/>
      <c r="M35" s="252"/>
    </row>
    <row r="36" spans="1:13" ht="15" customHeight="1">
      <c r="A36" s="339" t="s">
        <v>141</v>
      </c>
      <c r="B36" s="341" t="s">
        <v>1624</v>
      </c>
      <c r="C36" s="353">
        <v>6286.04</v>
      </c>
      <c r="D36" s="339" t="s">
        <v>2053</v>
      </c>
      <c r="E36" s="520"/>
      <c r="F36" s="521"/>
      <c r="G36" s="522"/>
      <c r="H36" s="533"/>
      <c r="I36" s="522"/>
      <c r="J36" s="523"/>
      <c r="K36" s="524"/>
      <c r="L36" s="252"/>
      <c r="M36" s="252"/>
    </row>
    <row r="37" spans="1:13" ht="15" customHeight="1">
      <c r="A37" s="339" t="s">
        <v>141</v>
      </c>
      <c r="B37" s="341" t="s">
        <v>1617</v>
      </c>
      <c r="C37" s="353">
        <v>6286.04</v>
      </c>
      <c r="D37" s="339" t="s">
        <v>2053</v>
      </c>
      <c r="E37" s="520"/>
      <c r="F37" s="521"/>
      <c r="G37" s="522"/>
      <c r="H37" s="533"/>
      <c r="I37" s="522"/>
      <c r="J37" s="523"/>
      <c r="K37" s="524"/>
      <c r="L37" s="252"/>
      <c r="M37" s="252"/>
    </row>
    <row r="38" spans="1:13" ht="15" customHeight="1">
      <c r="A38" s="339" t="s">
        <v>141</v>
      </c>
      <c r="B38" s="341" t="s">
        <v>1632</v>
      </c>
      <c r="C38" s="353">
        <v>6286.04</v>
      </c>
      <c r="D38" s="339" t="s">
        <v>2053</v>
      </c>
      <c r="E38" s="520"/>
      <c r="F38" s="521"/>
      <c r="G38" s="522"/>
      <c r="H38" s="533"/>
      <c r="I38" s="522"/>
      <c r="J38" s="523"/>
      <c r="K38" s="524"/>
      <c r="L38" s="252"/>
      <c r="M38" s="252"/>
    </row>
    <row r="39" spans="1:13" ht="15" customHeight="1">
      <c r="A39" s="339" t="s">
        <v>141</v>
      </c>
      <c r="B39" s="341" t="s">
        <v>1845</v>
      </c>
      <c r="C39" s="353">
        <v>6286.04</v>
      </c>
      <c r="D39" s="339" t="s">
        <v>2053</v>
      </c>
      <c r="E39" s="520"/>
      <c r="F39" s="521"/>
      <c r="G39" s="522"/>
      <c r="H39" s="533"/>
      <c r="I39" s="522"/>
      <c r="J39" s="523"/>
      <c r="K39" s="524"/>
      <c r="L39" s="252"/>
      <c r="M39" s="252"/>
    </row>
    <row r="40" spans="1:13" ht="15" customHeight="1">
      <c r="A40" s="339" t="s">
        <v>141</v>
      </c>
      <c r="B40" s="341" t="s">
        <v>401</v>
      </c>
      <c r="C40" s="353">
        <v>8080.56</v>
      </c>
      <c r="D40" s="339" t="s">
        <v>2053</v>
      </c>
      <c r="E40" s="520"/>
      <c r="F40" s="521"/>
      <c r="G40" s="522"/>
      <c r="H40" s="533"/>
      <c r="I40" s="522"/>
      <c r="J40" s="523"/>
      <c r="K40" s="524"/>
      <c r="L40" s="252"/>
      <c r="M40" s="252"/>
    </row>
    <row r="41" spans="1:13" ht="15" customHeight="1">
      <c r="A41" s="339" t="s">
        <v>141</v>
      </c>
      <c r="B41" s="341" t="s">
        <v>778</v>
      </c>
      <c r="C41" s="353">
        <v>8080.56</v>
      </c>
      <c r="D41" s="339" t="s">
        <v>2053</v>
      </c>
      <c r="E41" s="520">
        <f>SUM(C31:C41)</f>
        <v>72735.48</v>
      </c>
      <c r="F41" s="521"/>
      <c r="G41" s="522"/>
      <c r="H41" s="533"/>
      <c r="I41" s="522">
        <v>600684</v>
      </c>
      <c r="J41" s="523">
        <f t="shared" ref="J41:J94" si="2">E41/1.16</f>
        <v>62703</v>
      </c>
      <c r="K41" s="524">
        <f t="shared" ref="K41:K94" si="3">J41*0.16</f>
        <v>10032.48</v>
      </c>
      <c r="L41" s="252"/>
      <c r="M41" s="252"/>
    </row>
    <row r="42" spans="1:13" ht="15" customHeight="1">
      <c r="A42" s="339" t="s">
        <v>457</v>
      </c>
      <c r="B42" s="341" t="s">
        <v>1973</v>
      </c>
      <c r="C42" s="353">
        <v>15984.8</v>
      </c>
      <c r="D42" s="339" t="s">
        <v>2053</v>
      </c>
      <c r="E42" s="520">
        <f>SUM(C42:D42)</f>
        <v>15984.8</v>
      </c>
      <c r="F42" s="521"/>
      <c r="G42" s="522"/>
      <c r="H42" s="533"/>
      <c r="I42" s="522">
        <v>600691</v>
      </c>
      <c r="J42" s="523">
        <f t="shared" si="2"/>
        <v>13780</v>
      </c>
      <c r="K42" s="524">
        <f t="shared" si="3"/>
        <v>2204.8000000000002</v>
      </c>
      <c r="L42" s="252"/>
      <c r="M42" s="252"/>
    </row>
    <row r="43" spans="1:13" ht="15" customHeight="1">
      <c r="A43" s="339" t="s">
        <v>136</v>
      </c>
      <c r="B43" s="414" t="s">
        <v>1975</v>
      </c>
      <c r="C43" s="382">
        <v>22288.240000000002</v>
      </c>
      <c r="D43" s="339" t="s">
        <v>2053</v>
      </c>
      <c r="E43" s="520">
        <f>SUM(C43:D43)</f>
        <v>22288.240000000002</v>
      </c>
      <c r="F43" s="521"/>
      <c r="G43" s="522"/>
      <c r="H43" s="533"/>
      <c r="I43" s="522">
        <v>600640</v>
      </c>
      <c r="J43" s="523">
        <f t="shared" si="2"/>
        <v>19214.000000000004</v>
      </c>
      <c r="K43" s="524">
        <f t="shared" si="3"/>
        <v>3074.2400000000007</v>
      </c>
      <c r="L43" s="252"/>
      <c r="M43" s="252"/>
    </row>
    <row r="44" spans="1:13" ht="15" customHeight="1">
      <c r="A44" s="339" t="s">
        <v>298</v>
      </c>
      <c r="B44" s="341" t="s">
        <v>1967</v>
      </c>
      <c r="C44" s="353">
        <v>20454.28</v>
      </c>
      <c r="D44" s="339" t="s">
        <v>2053</v>
      </c>
      <c r="E44" s="520"/>
      <c r="F44" s="521"/>
      <c r="G44" s="522"/>
      <c r="H44" s="533"/>
      <c r="I44" s="522"/>
      <c r="J44" s="523"/>
      <c r="K44" s="524"/>
      <c r="L44" s="252"/>
      <c r="M44" s="252"/>
    </row>
    <row r="45" spans="1:13" ht="15" customHeight="1">
      <c r="A45" s="339" t="s">
        <v>298</v>
      </c>
      <c r="B45" s="341" t="s">
        <v>1250</v>
      </c>
      <c r="C45" s="353">
        <v>20454.28</v>
      </c>
      <c r="D45" s="339" t="s">
        <v>2053</v>
      </c>
      <c r="E45" s="520"/>
      <c r="F45" s="521"/>
      <c r="G45" s="522"/>
      <c r="H45" s="533"/>
      <c r="I45" s="522"/>
      <c r="J45" s="523"/>
      <c r="K45" s="524"/>
      <c r="L45" s="252"/>
      <c r="M45" s="252"/>
    </row>
    <row r="46" spans="1:13" ht="15" customHeight="1">
      <c r="A46" s="339" t="s">
        <v>298</v>
      </c>
      <c r="B46" s="414" t="s">
        <v>1977</v>
      </c>
      <c r="C46" s="382">
        <v>20454.28</v>
      </c>
      <c r="D46" s="339" t="s">
        <v>2053</v>
      </c>
      <c r="E46" s="520"/>
      <c r="F46" s="521"/>
      <c r="G46" s="522"/>
      <c r="H46" s="533"/>
      <c r="I46" s="522"/>
      <c r="J46" s="523"/>
      <c r="K46" s="524"/>
      <c r="L46" s="252"/>
      <c r="M46" s="252"/>
    </row>
    <row r="47" spans="1:13" ht="15" customHeight="1" thickBot="1">
      <c r="A47" s="362" t="s">
        <v>298</v>
      </c>
      <c r="B47" s="415" t="s">
        <v>1220</v>
      </c>
      <c r="C47" s="363">
        <v>51606.080000000002</v>
      </c>
      <c r="D47" s="362" t="s">
        <v>2053</v>
      </c>
      <c r="E47" s="525">
        <f>SUM(C44:C47)</f>
        <v>112968.92</v>
      </c>
      <c r="F47" s="526">
        <f>SUM(E29:E47)</f>
        <v>227701.04</v>
      </c>
      <c r="G47" s="527"/>
      <c r="H47" s="537"/>
      <c r="I47" s="527">
        <v>600638</v>
      </c>
      <c r="J47" s="528">
        <f t="shared" si="2"/>
        <v>97387</v>
      </c>
      <c r="K47" s="529">
        <f t="shared" si="3"/>
        <v>15581.92</v>
      </c>
      <c r="L47" s="252"/>
      <c r="M47" s="252"/>
    </row>
    <row r="48" spans="1:13" ht="15" customHeight="1">
      <c r="A48" s="339" t="s">
        <v>457</v>
      </c>
      <c r="B48" s="341" t="s">
        <v>1275</v>
      </c>
      <c r="C48" s="353">
        <v>8780.0400000000009</v>
      </c>
      <c r="D48" s="339" t="s">
        <v>2054</v>
      </c>
      <c r="E48" s="520">
        <f>SUM(C48)</f>
        <v>8780.0400000000009</v>
      </c>
      <c r="F48" s="521"/>
      <c r="G48" s="522"/>
      <c r="H48" s="533"/>
      <c r="I48" s="530">
        <v>600691</v>
      </c>
      <c r="J48" s="531">
        <f t="shared" si="2"/>
        <v>7569.0000000000009</v>
      </c>
      <c r="K48" s="532">
        <f t="shared" si="3"/>
        <v>1211.0400000000002</v>
      </c>
      <c r="L48" s="252"/>
      <c r="M48" s="252"/>
    </row>
    <row r="49" spans="1:13" ht="15" customHeight="1">
      <c r="A49" s="339" t="s">
        <v>136</v>
      </c>
      <c r="B49" s="341" t="s">
        <v>1235</v>
      </c>
      <c r="C49" s="353">
        <v>9000.44</v>
      </c>
      <c r="D49" s="339" t="s">
        <v>2054</v>
      </c>
      <c r="E49" s="520"/>
      <c r="F49" s="521"/>
      <c r="G49" s="522"/>
      <c r="H49" s="533"/>
      <c r="I49" s="522"/>
      <c r="J49" s="523"/>
      <c r="K49" s="524"/>
      <c r="L49" s="252"/>
      <c r="M49" s="252"/>
    </row>
    <row r="50" spans="1:13" ht="15" customHeight="1">
      <c r="A50" s="339" t="s">
        <v>136</v>
      </c>
      <c r="B50" s="341" t="s">
        <v>1822</v>
      </c>
      <c r="C50" s="353">
        <v>9000.44</v>
      </c>
      <c r="D50" s="339" t="s">
        <v>2054</v>
      </c>
      <c r="E50" s="520"/>
      <c r="F50" s="521"/>
      <c r="G50" s="522"/>
      <c r="H50" s="533"/>
      <c r="I50" s="522"/>
      <c r="J50" s="523"/>
      <c r="K50" s="524"/>
      <c r="L50" s="252"/>
      <c r="M50" s="252"/>
    </row>
    <row r="51" spans="1:13" ht="15" customHeight="1">
      <c r="A51" s="339" t="s">
        <v>136</v>
      </c>
      <c r="B51" s="341" t="s">
        <v>1527</v>
      </c>
      <c r="C51" s="353">
        <v>9000.44</v>
      </c>
      <c r="D51" s="339" t="s">
        <v>2054</v>
      </c>
      <c r="E51" s="520"/>
      <c r="F51" s="521"/>
      <c r="G51" s="522"/>
      <c r="H51" s="533"/>
      <c r="I51" s="522"/>
      <c r="J51" s="523"/>
      <c r="K51" s="524"/>
      <c r="L51" s="252"/>
      <c r="M51" s="252"/>
    </row>
    <row r="52" spans="1:13" ht="15" customHeight="1">
      <c r="A52" s="339" t="s">
        <v>136</v>
      </c>
      <c r="B52" s="341" t="s">
        <v>1826</v>
      </c>
      <c r="C52" s="353">
        <v>9000.44</v>
      </c>
      <c r="D52" s="339" t="s">
        <v>2054</v>
      </c>
      <c r="E52" s="520"/>
      <c r="F52" s="521"/>
      <c r="G52" s="522"/>
      <c r="H52" s="533"/>
      <c r="I52" s="522"/>
      <c r="J52" s="523"/>
      <c r="K52" s="524"/>
      <c r="L52" s="252"/>
      <c r="M52" s="252"/>
    </row>
    <row r="53" spans="1:13" ht="15" customHeight="1">
      <c r="A53" s="339" t="s">
        <v>136</v>
      </c>
      <c r="B53" s="341" t="s">
        <v>1232</v>
      </c>
      <c r="C53" s="353">
        <v>9000.44</v>
      </c>
      <c r="D53" s="339" t="s">
        <v>2054</v>
      </c>
      <c r="E53" s="520"/>
      <c r="F53" s="521"/>
      <c r="G53" s="522"/>
      <c r="H53" s="533"/>
      <c r="I53" s="522"/>
      <c r="J53" s="523"/>
      <c r="K53" s="524"/>
      <c r="L53" s="252"/>
      <c r="M53" s="252"/>
    </row>
    <row r="54" spans="1:13" ht="15" customHeight="1">
      <c r="A54" s="339" t="s">
        <v>136</v>
      </c>
      <c r="B54" s="341" t="s">
        <v>1392</v>
      </c>
      <c r="C54" s="353">
        <v>9000.44</v>
      </c>
      <c r="D54" s="339" t="s">
        <v>2054</v>
      </c>
      <c r="E54" s="520"/>
      <c r="F54" s="521"/>
      <c r="G54" s="522"/>
      <c r="H54" s="533"/>
      <c r="I54" s="522"/>
      <c r="J54" s="523"/>
      <c r="K54" s="524"/>
      <c r="L54" s="252"/>
      <c r="M54" s="252"/>
    </row>
    <row r="55" spans="1:13" ht="15" customHeight="1">
      <c r="A55" s="339" t="s">
        <v>136</v>
      </c>
      <c r="B55" s="341" t="s">
        <v>1272</v>
      </c>
      <c r="C55" s="353">
        <v>9000.44</v>
      </c>
      <c r="D55" s="339" t="s">
        <v>2054</v>
      </c>
      <c r="E55" s="520"/>
      <c r="F55" s="521"/>
      <c r="G55" s="522"/>
      <c r="H55" s="533"/>
      <c r="I55" s="522"/>
      <c r="J55" s="523"/>
      <c r="K55" s="524"/>
      <c r="L55" s="252"/>
      <c r="M55" s="252"/>
    </row>
    <row r="56" spans="1:13" ht="15" customHeight="1">
      <c r="A56" s="339" t="s">
        <v>136</v>
      </c>
      <c r="B56" s="341" t="s">
        <v>1834</v>
      </c>
      <c r="C56" s="353">
        <v>9000.44</v>
      </c>
      <c r="D56" s="339" t="s">
        <v>2054</v>
      </c>
      <c r="E56" s="520"/>
      <c r="F56" s="521"/>
      <c r="G56" s="522"/>
      <c r="H56" s="533"/>
      <c r="I56" s="522"/>
      <c r="J56" s="523"/>
      <c r="K56" s="524"/>
      <c r="L56" s="252"/>
      <c r="M56" s="252"/>
    </row>
    <row r="57" spans="1:13" ht="15" customHeight="1">
      <c r="A57" s="339" t="s">
        <v>136</v>
      </c>
      <c r="B57" s="341" t="s">
        <v>1434</v>
      </c>
      <c r="C57" s="353">
        <v>9000.44</v>
      </c>
      <c r="D57" s="339" t="s">
        <v>2054</v>
      </c>
      <c r="E57" s="520"/>
      <c r="F57" s="521"/>
      <c r="G57" s="522"/>
      <c r="H57" s="533"/>
      <c r="I57" s="522"/>
      <c r="J57" s="523"/>
      <c r="K57" s="524"/>
      <c r="L57" s="252"/>
      <c r="M57" s="252"/>
    </row>
    <row r="58" spans="1:13" ht="15" customHeight="1">
      <c r="A58" s="339" t="s">
        <v>136</v>
      </c>
      <c r="B58" s="341" t="s">
        <v>1972</v>
      </c>
      <c r="C58" s="353">
        <v>9000.44</v>
      </c>
      <c r="D58" s="339" t="s">
        <v>2054</v>
      </c>
      <c r="E58" s="520"/>
      <c r="F58" s="521"/>
      <c r="G58" s="522"/>
      <c r="H58" s="533"/>
      <c r="I58" s="522"/>
      <c r="J58" s="523"/>
      <c r="K58" s="524"/>
      <c r="L58" s="252"/>
      <c r="M58" s="252"/>
    </row>
    <row r="59" spans="1:13" ht="15" customHeight="1">
      <c r="A59" s="339" t="s">
        <v>136</v>
      </c>
      <c r="B59" s="341" t="s">
        <v>935</v>
      </c>
      <c r="C59" s="353">
        <v>9000.44</v>
      </c>
      <c r="D59" s="339" t="s">
        <v>2054</v>
      </c>
      <c r="E59" s="520"/>
      <c r="F59" s="521"/>
      <c r="G59" s="522"/>
      <c r="H59" s="533"/>
      <c r="I59" s="522"/>
      <c r="J59" s="523"/>
      <c r="K59" s="524"/>
      <c r="L59" s="252"/>
      <c r="M59" s="252"/>
    </row>
    <row r="60" spans="1:13" ht="15" customHeight="1">
      <c r="A60" s="339" t="s">
        <v>136</v>
      </c>
      <c r="B60" s="341" t="s">
        <v>1245</v>
      </c>
      <c r="C60" s="353">
        <v>9000.44</v>
      </c>
      <c r="D60" s="339" t="s">
        <v>2054</v>
      </c>
      <c r="E60" s="520"/>
      <c r="F60" s="521"/>
      <c r="G60" s="522"/>
      <c r="H60" s="533"/>
      <c r="I60" s="522"/>
      <c r="J60" s="523"/>
      <c r="K60" s="524"/>
      <c r="L60" s="252"/>
      <c r="M60" s="252"/>
    </row>
    <row r="61" spans="1:13" ht="15" customHeight="1">
      <c r="A61" s="339" t="s">
        <v>136</v>
      </c>
      <c r="B61" s="341" t="s">
        <v>944</v>
      </c>
      <c r="C61" s="353">
        <v>9000.44</v>
      </c>
      <c r="D61" s="339" t="s">
        <v>2054</v>
      </c>
      <c r="E61" s="520"/>
      <c r="F61" s="521"/>
      <c r="G61" s="522"/>
      <c r="H61" s="533"/>
      <c r="I61" s="522"/>
      <c r="J61" s="523"/>
      <c r="K61" s="524"/>
      <c r="L61" s="252"/>
      <c r="M61" s="252"/>
    </row>
    <row r="62" spans="1:13" ht="15" customHeight="1">
      <c r="A62" s="339" t="s">
        <v>136</v>
      </c>
      <c r="B62" s="341" t="s">
        <v>1231</v>
      </c>
      <c r="C62" s="353">
        <v>9000.44</v>
      </c>
      <c r="D62" s="339" t="s">
        <v>2054</v>
      </c>
      <c r="E62" s="520"/>
      <c r="F62" s="521"/>
      <c r="G62" s="522"/>
      <c r="H62" s="533"/>
      <c r="I62" s="522"/>
      <c r="J62" s="523"/>
      <c r="K62" s="524"/>
      <c r="L62" s="252"/>
      <c r="M62" s="252"/>
    </row>
    <row r="63" spans="1:13" ht="15" customHeight="1">
      <c r="A63" s="339" t="s">
        <v>136</v>
      </c>
      <c r="B63" s="341" t="s">
        <v>1100</v>
      </c>
      <c r="C63" s="353">
        <v>9000.44</v>
      </c>
      <c r="D63" s="339" t="s">
        <v>2054</v>
      </c>
      <c r="E63" s="520"/>
      <c r="F63" s="521"/>
      <c r="G63" s="522"/>
      <c r="H63" s="533"/>
      <c r="I63" s="522"/>
      <c r="J63" s="523"/>
      <c r="K63" s="524"/>
      <c r="L63" s="252"/>
      <c r="M63" s="252"/>
    </row>
    <row r="64" spans="1:13" ht="15" customHeight="1">
      <c r="A64" s="339" t="s">
        <v>136</v>
      </c>
      <c r="B64" s="341" t="s">
        <v>657</v>
      </c>
      <c r="C64" s="353">
        <v>9000.44</v>
      </c>
      <c r="D64" s="339" t="s">
        <v>2054</v>
      </c>
      <c r="E64" s="520"/>
      <c r="F64" s="521"/>
      <c r="G64" s="522"/>
      <c r="H64" s="533"/>
      <c r="I64" s="522"/>
      <c r="J64" s="523"/>
      <c r="K64" s="524"/>
      <c r="L64" s="252"/>
      <c r="M64" s="252"/>
    </row>
    <row r="65" spans="1:13" ht="15" customHeight="1">
      <c r="A65" s="339" t="s">
        <v>136</v>
      </c>
      <c r="B65" s="341" t="s">
        <v>55</v>
      </c>
      <c r="C65" s="353">
        <v>9000.44</v>
      </c>
      <c r="D65" s="339" t="s">
        <v>2054</v>
      </c>
      <c r="E65" s="520">
        <f>SUM(C49:C65)</f>
        <v>153007.48000000001</v>
      </c>
      <c r="F65" s="521"/>
      <c r="G65" s="522"/>
      <c r="H65" s="533"/>
      <c r="I65" s="522">
        <v>600640</v>
      </c>
      <c r="J65" s="523">
        <f t="shared" si="2"/>
        <v>131903.00000000003</v>
      </c>
      <c r="K65" s="524">
        <f t="shared" si="3"/>
        <v>21104.480000000007</v>
      </c>
      <c r="L65" s="252"/>
      <c r="M65" s="252"/>
    </row>
    <row r="66" spans="1:13" ht="15" customHeight="1">
      <c r="A66" s="339" t="s">
        <v>383</v>
      </c>
      <c r="B66" s="341" t="s">
        <v>1963</v>
      </c>
      <c r="C66" s="353">
        <v>14046.44</v>
      </c>
      <c r="D66" s="339" t="s">
        <v>2054</v>
      </c>
      <c r="E66" s="520"/>
      <c r="F66" s="521"/>
      <c r="G66" s="522"/>
      <c r="H66" s="533"/>
      <c r="I66" s="522"/>
      <c r="J66" s="523"/>
      <c r="K66" s="524"/>
      <c r="L66" s="252"/>
      <c r="M66" s="252"/>
    </row>
    <row r="67" spans="1:13" ht="15" customHeight="1">
      <c r="A67" s="339" t="s">
        <v>383</v>
      </c>
      <c r="B67" s="414" t="s">
        <v>1958</v>
      </c>
      <c r="C67" s="382">
        <v>21367.200000000001</v>
      </c>
      <c r="D67" s="339" t="s">
        <v>2054</v>
      </c>
      <c r="E67" s="520">
        <f>SUM(C66:C67)</f>
        <v>35413.64</v>
      </c>
      <c r="F67" s="521"/>
      <c r="G67" s="522"/>
      <c r="H67" s="533"/>
      <c r="I67" s="522">
        <v>600606</v>
      </c>
      <c r="J67" s="523">
        <f t="shared" si="2"/>
        <v>30529</v>
      </c>
      <c r="K67" s="524">
        <f t="shared" si="3"/>
        <v>4884.6400000000003</v>
      </c>
      <c r="L67" s="252"/>
      <c r="M67" s="252"/>
    </row>
    <row r="68" spans="1:13" ht="15" customHeight="1" thickBot="1">
      <c r="A68" s="362" t="s">
        <v>390</v>
      </c>
      <c r="B68" s="415" t="s">
        <v>1825</v>
      </c>
      <c r="C68" s="363">
        <v>22500.52</v>
      </c>
      <c r="D68" s="362" t="s">
        <v>2054</v>
      </c>
      <c r="E68" s="525">
        <f>SUM(C68)</f>
        <v>22500.52</v>
      </c>
      <c r="F68" s="526">
        <f>SUM(E48:E68)</f>
        <v>219701.68000000002</v>
      </c>
      <c r="G68" s="527"/>
      <c r="H68" s="537"/>
      <c r="I68" s="527">
        <v>600623</v>
      </c>
      <c r="J68" s="528">
        <f t="shared" si="2"/>
        <v>19397</v>
      </c>
      <c r="K68" s="529">
        <f t="shared" si="3"/>
        <v>3103.52</v>
      </c>
      <c r="L68" s="252"/>
      <c r="M68" s="252"/>
    </row>
    <row r="69" spans="1:13" ht="15" customHeight="1">
      <c r="A69" s="339" t="s">
        <v>134</v>
      </c>
      <c r="B69" s="341" t="s">
        <v>1649</v>
      </c>
      <c r="C69" s="353">
        <v>5849.88</v>
      </c>
      <c r="D69" s="339" t="s">
        <v>2055</v>
      </c>
      <c r="E69" s="520"/>
      <c r="F69" s="521"/>
      <c r="G69" s="522"/>
      <c r="H69" s="533"/>
      <c r="I69" s="530"/>
      <c r="J69" s="531"/>
      <c r="K69" s="532"/>
      <c r="L69" s="252"/>
      <c r="M69" s="252"/>
    </row>
    <row r="70" spans="1:13" ht="15" customHeight="1">
      <c r="A70" s="339" t="s">
        <v>134</v>
      </c>
      <c r="B70" s="341" t="s">
        <v>1201</v>
      </c>
      <c r="C70" s="353">
        <v>5849.88</v>
      </c>
      <c r="D70" s="339" t="s">
        <v>2055</v>
      </c>
      <c r="E70" s="520"/>
      <c r="F70" s="521"/>
      <c r="G70" s="522"/>
      <c r="H70" s="533"/>
      <c r="I70" s="522"/>
      <c r="J70" s="523"/>
      <c r="K70" s="524"/>
      <c r="L70" s="252"/>
      <c r="M70" s="252"/>
    </row>
    <row r="71" spans="1:13" ht="15" customHeight="1">
      <c r="A71" s="440" t="s">
        <v>134</v>
      </c>
      <c r="B71" s="341" t="s">
        <v>1430</v>
      </c>
      <c r="C71" s="353">
        <v>5849.88</v>
      </c>
      <c r="D71" s="440" t="s">
        <v>2055</v>
      </c>
      <c r="E71" s="520"/>
      <c r="F71" s="521"/>
      <c r="G71" s="522"/>
      <c r="H71" s="533"/>
      <c r="I71" s="522"/>
      <c r="J71" s="523"/>
      <c r="K71" s="524"/>
      <c r="L71" s="252"/>
      <c r="M71" s="252"/>
    </row>
    <row r="72" spans="1:13" ht="15" customHeight="1">
      <c r="A72" s="380" t="s">
        <v>134</v>
      </c>
      <c r="B72" s="414" t="s">
        <v>1661</v>
      </c>
      <c r="C72" s="382">
        <v>11699.76</v>
      </c>
      <c r="D72" s="380" t="s">
        <v>2055</v>
      </c>
      <c r="E72" s="520">
        <f>SUM(C69:C72)</f>
        <v>29249.4</v>
      </c>
      <c r="F72" s="521"/>
      <c r="G72" s="522"/>
      <c r="H72" s="533"/>
      <c r="I72" s="522">
        <v>600644</v>
      </c>
      <c r="J72" s="523">
        <f t="shared" si="2"/>
        <v>25215.000000000004</v>
      </c>
      <c r="K72" s="524">
        <f t="shared" si="3"/>
        <v>4034.4000000000005</v>
      </c>
      <c r="L72" s="252"/>
      <c r="M72" s="252"/>
    </row>
    <row r="73" spans="1:13" ht="15" customHeight="1">
      <c r="A73" s="380" t="s">
        <v>136</v>
      </c>
      <c r="B73" s="414" t="s">
        <v>1965</v>
      </c>
      <c r="C73" s="382">
        <v>9000.44</v>
      </c>
      <c r="D73" s="380" t="s">
        <v>2055</v>
      </c>
      <c r="E73" s="520"/>
      <c r="F73" s="521"/>
      <c r="G73" s="522"/>
      <c r="H73" s="533"/>
      <c r="I73" s="522"/>
      <c r="J73" s="523"/>
      <c r="K73" s="524"/>
      <c r="L73" s="252"/>
      <c r="M73" s="252"/>
    </row>
    <row r="74" spans="1:13" ht="15" customHeight="1" thickBot="1">
      <c r="A74" s="362" t="s">
        <v>136</v>
      </c>
      <c r="B74" s="415" t="s">
        <v>1971</v>
      </c>
      <c r="C74" s="363">
        <v>9000.44</v>
      </c>
      <c r="D74" s="362" t="s">
        <v>2055</v>
      </c>
      <c r="E74" s="525">
        <f>SUM(C73:C74)</f>
        <v>18000.88</v>
      </c>
      <c r="F74" s="526">
        <f>SUM(E69:E74)</f>
        <v>47250.28</v>
      </c>
      <c r="G74" s="527"/>
      <c r="H74" s="537"/>
      <c r="I74" s="527">
        <v>600640</v>
      </c>
      <c r="J74" s="528">
        <f t="shared" si="2"/>
        <v>15518.000000000002</v>
      </c>
      <c r="K74" s="529">
        <f t="shared" si="3"/>
        <v>2482.8800000000006</v>
      </c>
      <c r="L74" s="252"/>
      <c r="M74" s="252"/>
    </row>
    <row r="75" spans="1:13" ht="15" customHeight="1">
      <c r="A75" s="339" t="s">
        <v>390</v>
      </c>
      <c r="B75" s="478" t="s">
        <v>1978</v>
      </c>
      <c r="C75" s="446">
        <v>1241.2</v>
      </c>
      <c r="D75" s="339" t="s">
        <v>2057</v>
      </c>
      <c r="E75" s="520"/>
      <c r="F75" s="521"/>
      <c r="G75" s="522"/>
      <c r="H75" s="533"/>
      <c r="I75" s="522"/>
      <c r="J75" s="523"/>
      <c r="K75" s="524"/>
      <c r="L75" s="252"/>
      <c r="M75" s="252"/>
    </row>
    <row r="76" spans="1:13" ht="15" customHeight="1">
      <c r="A76" s="339" t="s">
        <v>134</v>
      </c>
      <c r="B76" s="478" t="s">
        <v>1979</v>
      </c>
      <c r="C76" s="446">
        <v>1241.2</v>
      </c>
      <c r="D76" s="339" t="s">
        <v>2057</v>
      </c>
      <c r="E76" s="520"/>
      <c r="F76" s="521"/>
      <c r="G76" s="522"/>
      <c r="H76" s="533"/>
      <c r="I76" s="522"/>
      <c r="J76" s="523"/>
      <c r="K76" s="524"/>
      <c r="L76" s="252"/>
      <c r="M76" s="252"/>
    </row>
    <row r="77" spans="1:13" ht="15" customHeight="1">
      <c r="A77" s="339" t="s">
        <v>134</v>
      </c>
      <c r="B77" s="478" t="s">
        <v>1980</v>
      </c>
      <c r="C77" s="446">
        <v>1241.2</v>
      </c>
      <c r="D77" s="339" t="s">
        <v>2057</v>
      </c>
      <c r="E77" s="520"/>
      <c r="F77" s="521"/>
      <c r="G77" s="522"/>
      <c r="H77" s="533"/>
      <c r="I77" s="522"/>
      <c r="J77" s="523"/>
      <c r="K77" s="524"/>
      <c r="L77" s="252"/>
      <c r="M77" s="252"/>
    </row>
    <row r="78" spans="1:13" ht="15" customHeight="1">
      <c r="A78" s="339" t="s">
        <v>1296</v>
      </c>
      <c r="B78" s="478" t="s">
        <v>1981</v>
      </c>
      <c r="C78" s="446">
        <v>1241.2</v>
      </c>
      <c r="D78" s="339" t="s">
        <v>2057</v>
      </c>
      <c r="E78" s="520"/>
      <c r="F78" s="521"/>
      <c r="G78" s="522"/>
      <c r="H78" s="533"/>
      <c r="I78" s="522"/>
      <c r="J78" s="523"/>
      <c r="K78" s="524"/>
      <c r="L78" s="252"/>
      <c r="M78" s="252"/>
    </row>
    <row r="79" spans="1:13" ht="15" customHeight="1">
      <c r="A79" s="339" t="s">
        <v>718</v>
      </c>
      <c r="B79" s="478" t="s">
        <v>1982</v>
      </c>
      <c r="C79" s="446">
        <v>1241.2</v>
      </c>
      <c r="D79" s="339" t="s">
        <v>2057</v>
      </c>
      <c r="E79" s="520"/>
      <c r="F79" s="521"/>
      <c r="G79" s="522"/>
      <c r="H79" s="533"/>
      <c r="I79" s="522"/>
      <c r="J79" s="523"/>
      <c r="K79" s="524"/>
      <c r="L79" s="252"/>
      <c r="M79" s="252"/>
    </row>
    <row r="80" spans="1:13" ht="15" customHeight="1">
      <c r="A80" s="339" t="s">
        <v>718</v>
      </c>
      <c r="B80" s="478" t="s">
        <v>1983</v>
      </c>
      <c r="C80" s="446">
        <v>1241.2</v>
      </c>
      <c r="D80" s="339" t="s">
        <v>2057</v>
      </c>
      <c r="E80" s="520"/>
      <c r="F80" s="521"/>
      <c r="G80" s="522"/>
      <c r="H80" s="533"/>
      <c r="I80" s="522"/>
      <c r="J80" s="523"/>
      <c r="K80" s="524"/>
      <c r="L80" s="252"/>
      <c r="M80" s="252"/>
    </row>
    <row r="81" spans="1:13" ht="15" customHeight="1">
      <c r="A81" s="339" t="s">
        <v>136</v>
      </c>
      <c r="B81" s="478" t="s">
        <v>1984</v>
      </c>
      <c r="C81" s="446">
        <v>1241.2</v>
      </c>
      <c r="D81" s="339" t="s">
        <v>2057</v>
      </c>
      <c r="E81" s="520"/>
      <c r="F81" s="521"/>
      <c r="G81" s="522"/>
      <c r="H81" s="533"/>
      <c r="I81" s="522"/>
      <c r="J81" s="523"/>
      <c r="K81" s="524"/>
      <c r="L81" s="252"/>
      <c r="M81" s="252"/>
    </row>
    <row r="82" spans="1:13" ht="15" customHeight="1">
      <c r="A82" s="339" t="s">
        <v>136</v>
      </c>
      <c r="B82" s="478" t="s">
        <v>1985</v>
      </c>
      <c r="C82" s="446">
        <v>1241.2</v>
      </c>
      <c r="D82" s="339" t="s">
        <v>2057</v>
      </c>
      <c r="E82" s="520"/>
      <c r="F82" s="521"/>
      <c r="G82" s="522"/>
      <c r="H82" s="533"/>
      <c r="I82" s="522"/>
      <c r="J82" s="523"/>
      <c r="K82" s="524"/>
      <c r="L82" s="252"/>
      <c r="M82" s="252"/>
    </row>
    <row r="83" spans="1:13" ht="15" customHeight="1">
      <c r="A83" s="339" t="s">
        <v>136</v>
      </c>
      <c r="B83" s="478" t="s">
        <v>1986</v>
      </c>
      <c r="C83" s="446">
        <v>1241.2</v>
      </c>
      <c r="D83" s="339" t="s">
        <v>2057</v>
      </c>
      <c r="E83" s="520"/>
      <c r="F83" s="521"/>
      <c r="G83" s="522"/>
      <c r="H83" s="533"/>
      <c r="I83" s="522"/>
      <c r="J83" s="523"/>
      <c r="K83" s="524"/>
      <c r="L83" s="252"/>
      <c r="M83" s="252"/>
    </row>
    <row r="84" spans="1:13" ht="15" customHeight="1">
      <c r="A84" s="339" t="s">
        <v>718</v>
      </c>
      <c r="B84" s="478" t="s">
        <v>1987</v>
      </c>
      <c r="C84" s="446">
        <v>1241.2</v>
      </c>
      <c r="D84" s="339" t="s">
        <v>2057</v>
      </c>
      <c r="E84" s="520"/>
      <c r="F84" s="521"/>
      <c r="G84" s="522"/>
      <c r="H84" s="533"/>
      <c r="I84" s="522"/>
      <c r="J84" s="523"/>
      <c r="K84" s="524"/>
      <c r="L84" s="252"/>
      <c r="M84" s="252"/>
    </row>
    <row r="85" spans="1:13" ht="15" customHeight="1">
      <c r="A85" s="339" t="s">
        <v>136</v>
      </c>
      <c r="B85" s="478" t="s">
        <v>1988</v>
      </c>
      <c r="C85" s="446">
        <v>1241.2</v>
      </c>
      <c r="D85" s="339" t="s">
        <v>2057</v>
      </c>
      <c r="E85" s="520"/>
      <c r="F85" s="521"/>
      <c r="G85" s="522"/>
      <c r="H85" s="533"/>
      <c r="I85" s="522"/>
      <c r="J85" s="523"/>
      <c r="K85" s="524"/>
      <c r="L85" s="252"/>
      <c r="M85" s="252"/>
    </row>
    <row r="86" spans="1:13" ht="15" customHeight="1">
      <c r="A86" s="339" t="s">
        <v>136</v>
      </c>
      <c r="B86" s="478" t="s">
        <v>1989</v>
      </c>
      <c r="C86" s="446">
        <v>1241.2</v>
      </c>
      <c r="D86" s="339" t="s">
        <v>2057</v>
      </c>
      <c r="E86" s="520"/>
      <c r="F86" s="521"/>
      <c r="G86" s="522"/>
      <c r="H86" s="533"/>
      <c r="I86" s="522"/>
      <c r="J86" s="523"/>
      <c r="K86" s="524"/>
      <c r="L86" s="252"/>
      <c r="M86" s="252"/>
    </row>
    <row r="87" spans="1:13" ht="15" customHeight="1">
      <c r="A87" s="339" t="s">
        <v>136</v>
      </c>
      <c r="B87" s="478" t="s">
        <v>1990</v>
      </c>
      <c r="C87" s="446">
        <v>1241.2</v>
      </c>
      <c r="D87" s="339" t="s">
        <v>2057</v>
      </c>
      <c r="E87" s="520"/>
      <c r="F87" s="521"/>
      <c r="G87" s="522"/>
      <c r="H87" s="533"/>
      <c r="I87" s="522"/>
      <c r="J87" s="523"/>
      <c r="K87" s="524"/>
      <c r="L87" s="252"/>
      <c r="M87" s="252"/>
    </row>
    <row r="88" spans="1:13" ht="15" customHeight="1">
      <c r="A88" s="339" t="s">
        <v>134</v>
      </c>
      <c r="B88" s="478" t="s">
        <v>1991</v>
      </c>
      <c r="C88" s="446">
        <v>1241.2</v>
      </c>
      <c r="D88" s="339" t="s">
        <v>2057</v>
      </c>
      <c r="E88" s="520"/>
      <c r="F88" s="521"/>
      <c r="G88" s="522"/>
      <c r="H88" s="533"/>
      <c r="I88" s="522"/>
      <c r="J88" s="523"/>
      <c r="K88" s="524"/>
      <c r="L88" s="252"/>
      <c r="M88" s="252"/>
    </row>
    <row r="89" spans="1:13" ht="15" customHeight="1">
      <c r="A89" s="339" t="s">
        <v>718</v>
      </c>
      <c r="B89" s="478" t="s">
        <v>1992</v>
      </c>
      <c r="C89" s="446">
        <v>1241.2</v>
      </c>
      <c r="D89" s="339" t="s">
        <v>2057</v>
      </c>
      <c r="E89" s="520"/>
      <c r="F89" s="521"/>
      <c r="G89" s="522"/>
      <c r="H89" s="533"/>
      <c r="I89" s="522"/>
      <c r="J89" s="523"/>
      <c r="K89" s="524"/>
      <c r="L89" s="252"/>
      <c r="M89" s="252"/>
    </row>
    <row r="90" spans="1:13" ht="15" customHeight="1">
      <c r="A90" s="339" t="s">
        <v>136</v>
      </c>
      <c r="B90" s="478" t="s">
        <v>1993</v>
      </c>
      <c r="C90" s="446">
        <v>1241.2</v>
      </c>
      <c r="D90" s="339" t="s">
        <v>2057</v>
      </c>
      <c r="E90" s="520">
        <f>SUM(C75:C90)</f>
        <v>19859.200000000004</v>
      </c>
      <c r="F90" s="521"/>
      <c r="G90" s="522"/>
      <c r="H90" s="533"/>
      <c r="I90" s="522">
        <v>803001</v>
      </c>
      <c r="J90" s="523">
        <f t="shared" si="2"/>
        <v>17120.000000000004</v>
      </c>
      <c r="K90" s="524">
        <f t="shared" si="3"/>
        <v>2739.2000000000007</v>
      </c>
      <c r="L90" s="252"/>
      <c r="M90" s="252"/>
    </row>
    <row r="91" spans="1:13" ht="15" customHeight="1">
      <c r="A91" s="339" t="s">
        <v>141</v>
      </c>
      <c r="B91" s="341" t="s">
        <v>1858</v>
      </c>
      <c r="C91" s="353">
        <v>6286.04</v>
      </c>
      <c r="D91" s="339" t="s">
        <v>2057</v>
      </c>
      <c r="E91" s="520"/>
      <c r="F91" s="521"/>
      <c r="G91" s="522"/>
      <c r="H91" s="533"/>
      <c r="I91" s="522"/>
      <c r="J91" s="523"/>
      <c r="K91" s="524"/>
      <c r="L91" s="252"/>
      <c r="M91" s="252"/>
    </row>
    <row r="92" spans="1:13" ht="15" customHeight="1">
      <c r="A92" s="339" t="s">
        <v>141</v>
      </c>
      <c r="B92" s="341" t="s">
        <v>791</v>
      </c>
      <c r="C92" s="353">
        <v>8080.56</v>
      </c>
      <c r="D92" s="339" t="s">
        <v>2057</v>
      </c>
      <c r="E92" s="520">
        <f>SUM(C91:C92)</f>
        <v>14366.6</v>
      </c>
      <c r="F92" s="521"/>
      <c r="G92" s="522"/>
      <c r="H92" s="533"/>
      <c r="I92" s="522">
        <v>600684</v>
      </c>
      <c r="J92" s="523">
        <f t="shared" si="2"/>
        <v>12385.000000000002</v>
      </c>
      <c r="K92" s="524">
        <f t="shared" si="3"/>
        <v>1981.6000000000004</v>
      </c>
      <c r="L92" s="252"/>
      <c r="M92" s="252"/>
    </row>
    <row r="93" spans="1:13" ht="15" customHeight="1">
      <c r="A93" s="339" t="s">
        <v>457</v>
      </c>
      <c r="B93" s="341" t="s">
        <v>1275</v>
      </c>
      <c r="C93" s="353">
        <v>8780.0400000000009</v>
      </c>
      <c r="D93" s="339" t="s">
        <v>2057</v>
      </c>
      <c r="E93" s="520">
        <f>SUM(C93)</f>
        <v>8780.0400000000009</v>
      </c>
      <c r="F93" s="521"/>
      <c r="G93" s="522"/>
      <c r="H93" s="533"/>
      <c r="I93" s="522">
        <v>600691</v>
      </c>
      <c r="J93" s="523">
        <f t="shared" si="2"/>
        <v>7569.0000000000009</v>
      </c>
      <c r="K93" s="524">
        <f t="shared" si="3"/>
        <v>1211.0400000000002</v>
      </c>
      <c r="L93" s="252"/>
      <c r="M93" s="252"/>
    </row>
    <row r="94" spans="1:13" ht="15" customHeight="1" thickBot="1">
      <c r="A94" s="362" t="s">
        <v>136</v>
      </c>
      <c r="B94" s="415" t="s">
        <v>1834</v>
      </c>
      <c r="C94" s="363">
        <v>9000.44</v>
      </c>
      <c r="D94" s="362" t="s">
        <v>2057</v>
      </c>
      <c r="E94" s="525">
        <f>SUM(C94:D94)</f>
        <v>9000.44</v>
      </c>
      <c r="F94" s="526">
        <f>SUM(E78:E94)</f>
        <v>52006.280000000006</v>
      </c>
      <c r="G94" s="527"/>
      <c r="H94" s="537"/>
      <c r="I94" s="527">
        <v>600640</v>
      </c>
      <c r="J94" s="528">
        <f t="shared" si="2"/>
        <v>7759.0000000000009</v>
      </c>
      <c r="K94" s="529">
        <f t="shared" si="3"/>
        <v>1241.4400000000003</v>
      </c>
      <c r="L94" s="252"/>
      <c r="M94" s="252"/>
    </row>
    <row r="95" spans="1:13" ht="15" customHeight="1">
      <c r="A95" s="339" t="s">
        <v>1296</v>
      </c>
      <c r="B95" s="478" t="s">
        <v>1995</v>
      </c>
      <c r="C95" s="446">
        <v>1241.2</v>
      </c>
      <c r="D95" s="339" t="s">
        <v>2060</v>
      </c>
      <c r="E95" s="520"/>
      <c r="F95" s="521"/>
      <c r="G95" s="522"/>
      <c r="H95" s="533"/>
      <c r="I95" s="530"/>
      <c r="J95" s="531"/>
      <c r="K95" s="532"/>
      <c r="L95" s="252"/>
      <c r="M95" s="252"/>
    </row>
    <row r="96" spans="1:13" ht="15" customHeight="1">
      <c r="A96" s="339" t="s">
        <v>136</v>
      </c>
      <c r="B96" s="478" t="s">
        <v>1997</v>
      </c>
      <c r="C96" s="446">
        <v>1241.2</v>
      </c>
      <c r="D96" s="339" t="s">
        <v>2060</v>
      </c>
      <c r="E96" s="520"/>
      <c r="F96" s="521"/>
      <c r="G96" s="522"/>
      <c r="H96" s="533"/>
      <c r="I96" s="522"/>
      <c r="J96" s="523"/>
      <c r="K96" s="524"/>
      <c r="L96" s="252"/>
      <c r="M96" s="252"/>
    </row>
    <row r="97" spans="1:13" ht="15" customHeight="1">
      <c r="A97" s="339" t="s">
        <v>136</v>
      </c>
      <c r="B97" s="478" t="s">
        <v>1998</v>
      </c>
      <c r="C97" s="446">
        <v>1241.2</v>
      </c>
      <c r="D97" s="339" t="s">
        <v>2060</v>
      </c>
      <c r="E97" s="520"/>
      <c r="F97" s="521"/>
      <c r="G97" s="522"/>
      <c r="H97" s="533"/>
      <c r="I97" s="522"/>
      <c r="J97" s="523"/>
      <c r="K97" s="524"/>
      <c r="L97" s="252"/>
      <c r="M97" s="252"/>
    </row>
    <row r="98" spans="1:13" ht="15" customHeight="1">
      <c r="A98" s="339" t="s">
        <v>136</v>
      </c>
      <c r="B98" s="478" t="s">
        <v>1999</v>
      </c>
      <c r="C98" s="446">
        <v>1241.2</v>
      </c>
      <c r="D98" s="339" t="s">
        <v>2060</v>
      </c>
      <c r="E98" s="520"/>
      <c r="F98" s="521"/>
      <c r="G98" s="522"/>
      <c r="H98" s="533"/>
      <c r="I98" s="522"/>
      <c r="J98" s="523"/>
      <c r="K98" s="524"/>
      <c r="L98" s="252"/>
      <c r="M98" s="252"/>
    </row>
    <row r="99" spans="1:13" ht="15" customHeight="1">
      <c r="A99" s="339" t="s">
        <v>1296</v>
      </c>
      <c r="B99" s="478" t="s">
        <v>2000</v>
      </c>
      <c r="C99" s="446">
        <v>1241.2</v>
      </c>
      <c r="D99" s="339" t="s">
        <v>2060</v>
      </c>
      <c r="E99" s="520">
        <f>SUM(C95:C99)</f>
        <v>6206</v>
      </c>
      <c r="F99" s="521"/>
      <c r="G99" s="522"/>
      <c r="H99" s="533"/>
      <c r="I99" s="522">
        <v>803001</v>
      </c>
      <c r="J99" s="523">
        <f t="shared" ref="J99:J117" si="4">E99/1.16</f>
        <v>5350</v>
      </c>
      <c r="K99" s="524">
        <f t="shared" ref="K99:K117" si="5">J99*0.16</f>
        <v>856</v>
      </c>
      <c r="L99" s="252"/>
      <c r="M99" s="252"/>
    </row>
    <row r="100" spans="1:13" ht="15" customHeight="1">
      <c r="A100" s="339" t="s">
        <v>141</v>
      </c>
      <c r="B100" s="341" t="s">
        <v>1635</v>
      </c>
      <c r="C100" s="353">
        <v>6318.52</v>
      </c>
      <c r="D100" s="339" t="s">
        <v>2060</v>
      </c>
      <c r="E100" s="520">
        <f>SUM(C100)</f>
        <v>6318.52</v>
      </c>
      <c r="F100" s="521"/>
      <c r="G100" s="522"/>
      <c r="H100" s="533"/>
      <c r="I100" s="522">
        <v>600684</v>
      </c>
      <c r="J100" s="523">
        <f t="shared" si="4"/>
        <v>5447.0000000000009</v>
      </c>
      <c r="K100" s="524">
        <f t="shared" si="5"/>
        <v>871.52000000000021</v>
      </c>
      <c r="L100" s="252"/>
      <c r="M100" s="252"/>
    </row>
    <row r="101" spans="1:13" ht="15" customHeight="1">
      <c r="A101" s="339" t="s">
        <v>457</v>
      </c>
      <c r="B101" s="341" t="s">
        <v>1996</v>
      </c>
      <c r="C101" s="353">
        <v>8711.6</v>
      </c>
      <c r="D101" s="339" t="s">
        <v>2060</v>
      </c>
      <c r="E101" s="520">
        <f>SUM(C101:D101)</f>
        <v>8711.6</v>
      </c>
      <c r="F101" s="521"/>
      <c r="G101" s="522"/>
      <c r="H101" s="533"/>
      <c r="I101" s="522">
        <v>600691</v>
      </c>
      <c r="J101" s="523">
        <f t="shared" si="4"/>
        <v>7510.0000000000009</v>
      </c>
      <c r="K101" s="524">
        <f t="shared" si="5"/>
        <v>1201.6000000000001</v>
      </c>
      <c r="L101" s="252"/>
      <c r="M101" s="252"/>
    </row>
    <row r="102" spans="1:13" ht="15" customHeight="1">
      <c r="A102" s="339" t="s">
        <v>136</v>
      </c>
      <c r="B102" s="414" t="s">
        <v>1409</v>
      </c>
      <c r="C102" s="382">
        <v>9000.44</v>
      </c>
      <c r="D102" s="339" t="s">
        <v>2060</v>
      </c>
      <c r="E102" s="520">
        <f>SUM(C102)</f>
        <v>9000.44</v>
      </c>
      <c r="F102" s="521"/>
      <c r="G102" s="522"/>
      <c r="H102" s="533"/>
      <c r="I102" s="522">
        <v>600640</v>
      </c>
      <c r="J102" s="523">
        <f t="shared" si="4"/>
        <v>7759.0000000000009</v>
      </c>
      <c r="K102" s="524">
        <f t="shared" si="5"/>
        <v>1241.4400000000003</v>
      </c>
      <c r="L102" s="252"/>
      <c r="M102" s="252"/>
    </row>
    <row r="103" spans="1:13" ht="15" customHeight="1" thickBot="1">
      <c r="A103" s="362" t="s">
        <v>383</v>
      </c>
      <c r="B103" s="415" t="s">
        <v>1958</v>
      </c>
      <c r="C103" s="363">
        <v>21367.200000000001</v>
      </c>
      <c r="D103" s="362" t="s">
        <v>2060</v>
      </c>
      <c r="E103" s="525">
        <f>SUM(C103)</f>
        <v>21367.200000000001</v>
      </c>
      <c r="F103" s="526">
        <f>SUM(E97:E103)</f>
        <v>51603.760000000009</v>
      </c>
      <c r="G103" s="527"/>
      <c r="H103" s="537"/>
      <c r="I103" s="527">
        <v>600606</v>
      </c>
      <c r="J103" s="528">
        <f t="shared" si="4"/>
        <v>18420.000000000004</v>
      </c>
      <c r="K103" s="529">
        <f t="shared" si="5"/>
        <v>2947.2000000000007</v>
      </c>
      <c r="L103" s="252"/>
      <c r="M103" s="252"/>
    </row>
    <row r="104" spans="1:13" ht="15" customHeight="1">
      <c r="A104" s="339" t="s">
        <v>136</v>
      </c>
      <c r="B104" s="478" t="s">
        <v>2002</v>
      </c>
      <c r="C104" s="446">
        <v>1241.2</v>
      </c>
      <c r="D104" s="339" t="s">
        <v>2071</v>
      </c>
      <c r="E104" s="520"/>
      <c r="F104" s="521"/>
      <c r="G104" s="522"/>
      <c r="H104" s="533"/>
      <c r="I104" s="522"/>
      <c r="J104" s="523"/>
      <c r="K104" s="524"/>
      <c r="L104" s="252"/>
      <c r="M104" s="252"/>
    </row>
    <row r="105" spans="1:13" ht="15" customHeight="1">
      <c r="A105" s="339" t="s">
        <v>565</v>
      </c>
      <c r="B105" s="478" t="s">
        <v>2003</v>
      </c>
      <c r="C105" s="446">
        <v>1241.2</v>
      </c>
      <c r="D105" s="339" t="s">
        <v>2071</v>
      </c>
      <c r="E105" s="520"/>
      <c r="F105" s="521"/>
      <c r="G105" s="522"/>
      <c r="H105" s="533"/>
      <c r="I105" s="522"/>
      <c r="J105" s="523"/>
      <c r="K105" s="524"/>
      <c r="L105" s="252"/>
      <c r="M105" s="252"/>
    </row>
    <row r="106" spans="1:13" ht="15" customHeight="1">
      <c r="A106" s="339" t="s">
        <v>134</v>
      </c>
      <c r="B106" s="478" t="s">
        <v>2005</v>
      </c>
      <c r="C106" s="446">
        <v>1241.2</v>
      </c>
      <c r="D106" s="339" t="s">
        <v>2071</v>
      </c>
      <c r="E106" s="520">
        <f>SUM(C104:C106)</f>
        <v>3723.6000000000004</v>
      </c>
      <c r="F106" s="521"/>
      <c r="G106" s="522"/>
      <c r="H106" s="533"/>
      <c r="I106" s="522">
        <v>803001</v>
      </c>
      <c r="J106" s="523">
        <f t="shared" si="4"/>
        <v>3210.0000000000005</v>
      </c>
      <c r="K106" s="524">
        <f t="shared" si="5"/>
        <v>513.60000000000014</v>
      </c>
      <c r="L106" s="252"/>
      <c r="M106" s="252"/>
    </row>
    <row r="107" spans="1:13" ht="15" customHeight="1">
      <c r="A107" s="339" t="s">
        <v>141</v>
      </c>
      <c r="B107" s="341" t="s">
        <v>1855</v>
      </c>
      <c r="C107" s="353">
        <v>8080.56</v>
      </c>
      <c r="D107" s="339" t="s">
        <v>2071</v>
      </c>
      <c r="E107" s="520"/>
      <c r="F107" s="521"/>
      <c r="G107" s="522"/>
      <c r="H107" s="533"/>
      <c r="I107" s="522"/>
      <c r="J107" s="523"/>
      <c r="K107" s="524"/>
      <c r="L107" s="252"/>
      <c r="M107" s="252"/>
    </row>
    <row r="108" spans="1:13" ht="15" customHeight="1">
      <c r="A108" s="339" t="s">
        <v>141</v>
      </c>
      <c r="B108" s="341" t="s">
        <v>1674</v>
      </c>
      <c r="C108" s="353">
        <v>8080.56</v>
      </c>
      <c r="D108" s="339" t="s">
        <v>2071</v>
      </c>
      <c r="E108" s="520"/>
      <c r="F108" s="521"/>
      <c r="G108" s="522"/>
      <c r="H108" s="533"/>
      <c r="I108" s="522"/>
      <c r="J108" s="523"/>
      <c r="K108" s="524"/>
      <c r="L108" s="252"/>
      <c r="M108" s="252"/>
    </row>
    <row r="109" spans="1:13" ht="15" customHeight="1">
      <c r="A109" s="339" t="s">
        <v>141</v>
      </c>
      <c r="B109" s="341" t="s">
        <v>1609</v>
      </c>
      <c r="C109" s="353">
        <v>8080.56</v>
      </c>
      <c r="D109" s="339" t="s">
        <v>2071</v>
      </c>
      <c r="E109" s="520"/>
      <c r="F109" s="521"/>
      <c r="G109" s="522"/>
      <c r="H109" s="533"/>
      <c r="I109" s="522"/>
      <c r="J109" s="523"/>
      <c r="K109" s="524"/>
      <c r="L109" s="252"/>
      <c r="M109" s="252"/>
    </row>
    <row r="110" spans="1:13" ht="15" customHeight="1">
      <c r="A110" s="339" t="s">
        <v>141</v>
      </c>
      <c r="B110" s="341" t="s">
        <v>89</v>
      </c>
      <c r="C110" s="353">
        <v>8080.56</v>
      </c>
      <c r="D110" s="339" t="s">
        <v>2071</v>
      </c>
      <c r="E110" s="520">
        <f>SUM(C107:C110)</f>
        <v>32322.240000000002</v>
      </c>
      <c r="F110" s="521"/>
      <c r="G110" s="522"/>
      <c r="H110" s="533"/>
      <c r="I110" s="522">
        <v>600684</v>
      </c>
      <c r="J110" s="523">
        <f t="shared" si="4"/>
        <v>27864.000000000004</v>
      </c>
      <c r="K110" s="524">
        <f t="shared" si="5"/>
        <v>4458.2400000000007</v>
      </c>
      <c r="L110" s="252"/>
      <c r="M110" s="252"/>
    </row>
    <row r="111" spans="1:13" ht="15" customHeight="1">
      <c r="A111" s="339" t="s">
        <v>136</v>
      </c>
      <c r="B111" s="341" t="s">
        <v>1428</v>
      </c>
      <c r="C111" s="353">
        <v>9000.44</v>
      </c>
      <c r="D111" s="339" t="s">
        <v>2071</v>
      </c>
      <c r="E111" s="520"/>
      <c r="F111" s="521"/>
      <c r="G111" s="522"/>
      <c r="H111" s="533"/>
      <c r="I111" s="522"/>
      <c r="J111" s="523"/>
      <c r="K111" s="524"/>
      <c r="L111" s="252"/>
      <c r="M111" s="252"/>
    </row>
    <row r="112" spans="1:13" ht="15" customHeight="1">
      <c r="A112" s="339" t="s">
        <v>136</v>
      </c>
      <c r="B112" s="341" t="s">
        <v>1997</v>
      </c>
      <c r="C112" s="353">
        <v>9000.44</v>
      </c>
      <c r="D112" s="339" t="s">
        <v>2071</v>
      </c>
      <c r="E112" s="520"/>
      <c r="F112" s="521"/>
      <c r="G112" s="522"/>
      <c r="H112" s="533"/>
      <c r="I112" s="522"/>
      <c r="J112" s="523"/>
      <c r="K112" s="524"/>
      <c r="L112" s="252"/>
      <c r="M112" s="252"/>
    </row>
    <row r="113" spans="1:13" ht="15" customHeight="1">
      <c r="A113" s="339" t="s">
        <v>136</v>
      </c>
      <c r="B113" s="341" t="s">
        <v>1591</v>
      </c>
      <c r="C113" s="353">
        <v>9000.44</v>
      </c>
      <c r="D113" s="339" t="s">
        <v>2071</v>
      </c>
      <c r="E113" s="520"/>
      <c r="F113" s="521"/>
      <c r="G113" s="522"/>
      <c r="H113" s="533"/>
      <c r="I113" s="522"/>
      <c r="J113" s="523"/>
      <c r="K113" s="524"/>
      <c r="L113" s="252"/>
      <c r="M113" s="252"/>
    </row>
    <row r="114" spans="1:13" ht="15" customHeight="1">
      <c r="A114" s="339" t="s">
        <v>136</v>
      </c>
      <c r="B114" s="341" t="s">
        <v>1999</v>
      </c>
      <c r="C114" s="353">
        <v>9000.44</v>
      </c>
      <c r="D114" s="339" t="s">
        <v>2071</v>
      </c>
      <c r="E114" s="520"/>
      <c r="F114" s="521"/>
      <c r="G114" s="522"/>
      <c r="H114" s="533"/>
      <c r="I114" s="522"/>
      <c r="J114" s="523"/>
      <c r="K114" s="524"/>
      <c r="L114" s="252"/>
      <c r="M114" s="252"/>
    </row>
    <row r="115" spans="1:13" ht="15" customHeight="1">
      <c r="A115" s="339" t="s">
        <v>136</v>
      </c>
      <c r="B115" s="341" t="s">
        <v>1278</v>
      </c>
      <c r="C115" s="353">
        <v>9000.44</v>
      </c>
      <c r="D115" s="339" t="s">
        <v>2071</v>
      </c>
      <c r="E115" s="520">
        <f>SUM(C111:C115)</f>
        <v>45002.200000000004</v>
      </c>
      <c r="F115" s="521"/>
      <c r="G115" s="522"/>
      <c r="H115" s="533"/>
      <c r="I115" s="522">
        <v>600640</v>
      </c>
      <c r="J115" s="523">
        <f t="shared" si="4"/>
        <v>38795.000000000007</v>
      </c>
      <c r="K115" s="524">
        <f t="shared" si="5"/>
        <v>6207.2000000000016</v>
      </c>
      <c r="L115" s="252"/>
      <c r="M115" s="252"/>
    </row>
    <row r="116" spans="1:13" ht="15" customHeight="1">
      <c r="A116" s="339" t="s">
        <v>298</v>
      </c>
      <c r="B116" s="341" t="s">
        <v>2004</v>
      </c>
      <c r="C116" s="353">
        <v>19565.72</v>
      </c>
      <c r="D116" s="339" t="s">
        <v>2071</v>
      </c>
      <c r="E116" s="520">
        <f>SUM(C116)</f>
        <v>19565.72</v>
      </c>
      <c r="F116" s="521"/>
      <c r="G116" s="522"/>
      <c r="H116" s="533"/>
      <c r="I116" s="522">
        <v>600638</v>
      </c>
      <c r="J116" s="523">
        <f t="shared" si="4"/>
        <v>16867.000000000004</v>
      </c>
      <c r="K116" s="524">
        <f t="shared" si="5"/>
        <v>2698.7200000000007</v>
      </c>
      <c r="L116" s="252"/>
      <c r="M116" s="252"/>
    </row>
    <row r="117" spans="1:13" ht="15" customHeight="1" thickBot="1">
      <c r="A117" s="362" t="s">
        <v>383</v>
      </c>
      <c r="B117" s="415" t="s">
        <v>2001</v>
      </c>
      <c r="C117" s="363">
        <v>21671.119999999999</v>
      </c>
      <c r="D117" s="362" t="s">
        <v>2071</v>
      </c>
      <c r="E117" s="525">
        <f>SUM(C117:D117)</f>
        <v>21671.119999999999</v>
      </c>
      <c r="F117" s="526">
        <f>SUM(E105:E117)</f>
        <v>122284.88</v>
      </c>
      <c r="G117" s="527"/>
      <c r="H117" s="537"/>
      <c r="I117" s="527">
        <v>600606</v>
      </c>
      <c r="J117" s="528">
        <f t="shared" si="4"/>
        <v>18682</v>
      </c>
      <c r="K117" s="529">
        <f t="shared" si="5"/>
        <v>2989.12</v>
      </c>
      <c r="L117" s="252"/>
      <c r="M117" s="252"/>
    </row>
    <row r="118" spans="1:13" ht="15" customHeight="1" thickBot="1">
      <c r="A118" s="480" t="s">
        <v>829</v>
      </c>
      <c r="B118" s="549">
        <v>2000272256</v>
      </c>
      <c r="C118" s="438">
        <v>-244124.73</v>
      </c>
      <c r="D118" s="372" t="s">
        <v>2059</v>
      </c>
      <c r="E118" s="543"/>
      <c r="F118" s="544">
        <f>SUM(C118)</f>
        <v>-244124.73</v>
      </c>
      <c r="G118" s="545"/>
      <c r="H118" s="546"/>
      <c r="I118" s="545">
        <v>700064</v>
      </c>
      <c r="J118" s="547">
        <f>F118/1.16</f>
        <v>-210452.35344827588</v>
      </c>
      <c r="K118" s="548">
        <f>J118*0.16</f>
        <v>-33672.376551724141</v>
      </c>
      <c r="L118" s="252"/>
      <c r="M118" s="252"/>
    </row>
    <row r="119" spans="1:13" ht="15" customHeight="1" thickBot="1">
      <c r="A119" s="480" t="s">
        <v>829</v>
      </c>
      <c r="B119" s="549">
        <v>2000272914</v>
      </c>
      <c r="C119" s="438">
        <v>-11373.45</v>
      </c>
      <c r="D119" s="372" t="s">
        <v>2066</v>
      </c>
      <c r="E119" s="543"/>
      <c r="F119" s="544">
        <f t="shared" ref="F119:F127" si="6">SUM(C119)</f>
        <v>-11373.45</v>
      </c>
      <c r="G119" s="545"/>
      <c r="H119" s="546"/>
      <c r="I119" s="545">
        <v>700064</v>
      </c>
      <c r="J119" s="547">
        <f t="shared" ref="J119:J127" si="7">F119/1.16</f>
        <v>-9804.6982758620707</v>
      </c>
      <c r="K119" s="548">
        <f t="shared" ref="K119:K127" si="8">J119*0.16</f>
        <v>-1568.7517241379314</v>
      </c>
      <c r="L119" s="252"/>
      <c r="M119" s="252"/>
    </row>
    <row r="120" spans="1:13" ht="15" customHeight="1" thickBot="1">
      <c r="A120" s="480" t="s">
        <v>829</v>
      </c>
      <c r="B120" s="549">
        <v>2000272715</v>
      </c>
      <c r="C120" s="438">
        <v>-10329.31</v>
      </c>
      <c r="D120" s="372" t="s">
        <v>2065</v>
      </c>
      <c r="E120" s="543"/>
      <c r="F120" s="544">
        <f t="shared" si="6"/>
        <v>-10329.31</v>
      </c>
      <c r="G120" s="545"/>
      <c r="H120" s="546"/>
      <c r="I120" s="545">
        <v>700064</v>
      </c>
      <c r="J120" s="547">
        <f t="shared" si="7"/>
        <v>-8904.5775862068967</v>
      </c>
      <c r="K120" s="548">
        <f t="shared" si="8"/>
        <v>-1424.7324137931034</v>
      </c>
      <c r="L120" s="252"/>
      <c r="M120" s="252"/>
    </row>
    <row r="121" spans="1:13" ht="15" customHeight="1" thickBot="1">
      <c r="A121" s="480" t="s">
        <v>829</v>
      </c>
      <c r="B121" s="549">
        <v>2000273512</v>
      </c>
      <c r="C121" s="437">
        <v>-768.01</v>
      </c>
      <c r="D121" s="372" t="s">
        <v>2070</v>
      </c>
      <c r="E121" s="543"/>
      <c r="F121" s="544">
        <f t="shared" si="6"/>
        <v>-768.01</v>
      </c>
      <c r="G121" s="545"/>
      <c r="H121" s="546"/>
      <c r="I121" s="545">
        <v>700064</v>
      </c>
      <c r="J121" s="547">
        <f t="shared" si="7"/>
        <v>-662.07758620689663</v>
      </c>
      <c r="K121" s="548">
        <f t="shared" si="8"/>
        <v>-105.93241379310346</v>
      </c>
      <c r="L121" s="252"/>
      <c r="M121" s="252"/>
    </row>
    <row r="122" spans="1:13" ht="15" customHeight="1" thickBot="1">
      <c r="A122" s="480" t="s">
        <v>829</v>
      </c>
      <c r="B122" s="549">
        <v>2000272465</v>
      </c>
      <c r="C122" s="438">
        <v>-10636.1</v>
      </c>
      <c r="D122" s="372" t="s">
        <v>2064</v>
      </c>
      <c r="E122" s="543"/>
      <c r="F122" s="544">
        <f t="shared" si="6"/>
        <v>-10636.1</v>
      </c>
      <c r="G122" s="545"/>
      <c r="H122" s="546"/>
      <c r="I122" s="545">
        <v>700064</v>
      </c>
      <c r="J122" s="547">
        <f t="shared" si="7"/>
        <v>-9169.0517241379312</v>
      </c>
      <c r="K122" s="548">
        <f t="shared" si="8"/>
        <v>-1467.048275862069</v>
      </c>
      <c r="L122" s="252"/>
      <c r="M122" s="252"/>
    </row>
    <row r="123" spans="1:13" ht="15" customHeight="1" thickBot="1">
      <c r="A123" s="480" t="s">
        <v>829</v>
      </c>
      <c r="B123" s="549">
        <v>2000272302</v>
      </c>
      <c r="C123" s="437">
        <v>-812</v>
      </c>
      <c r="D123" s="372" t="s">
        <v>2063</v>
      </c>
      <c r="E123" s="543"/>
      <c r="F123" s="544">
        <f t="shared" si="6"/>
        <v>-812</v>
      </c>
      <c r="G123" s="545"/>
      <c r="H123" s="546"/>
      <c r="I123" s="545">
        <v>700064</v>
      </c>
      <c r="J123" s="547">
        <f t="shared" si="7"/>
        <v>-700</v>
      </c>
      <c r="K123" s="548">
        <f t="shared" si="8"/>
        <v>-112</v>
      </c>
      <c r="L123" s="252"/>
      <c r="M123" s="252"/>
    </row>
    <row r="124" spans="1:13" ht="15" customHeight="1" thickBot="1">
      <c r="A124" s="480" t="s">
        <v>829</v>
      </c>
      <c r="B124" s="549">
        <v>2000273178</v>
      </c>
      <c r="C124" s="437">
        <v>-267.95999999999998</v>
      </c>
      <c r="D124" s="372" t="s">
        <v>2068</v>
      </c>
      <c r="E124" s="543"/>
      <c r="F124" s="544">
        <f t="shared" si="6"/>
        <v>-267.95999999999998</v>
      </c>
      <c r="G124" s="545"/>
      <c r="H124" s="546"/>
      <c r="I124" s="545">
        <v>700064</v>
      </c>
      <c r="J124" s="547">
        <f t="shared" si="7"/>
        <v>-231</v>
      </c>
      <c r="K124" s="548">
        <f t="shared" si="8"/>
        <v>-36.96</v>
      </c>
      <c r="L124" s="252"/>
      <c r="M124" s="252"/>
    </row>
    <row r="125" spans="1:13" ht="15" customHeight="1" thickBot="1">
      <c r="A125" s="480" t="s">
        <v>829</v>
      </c>
      <c r="B125" s="549">
        <v>2000273057</v>
      </c>
      <c r="C125" s="438">
        <v>-10511.66</v>
      </c>
      <c r="D125" s="372" t="s">
        <v>2067</v>
      </c>
      <c r="E125" s="543"/>
      <c r="F125" s="544">
        <f t="shared" si="6"/>
        <v>-10511.66</v>
      </c>
      <c r="G125" s="545"/>
      <c r="H125" s="546"/>
      <c r="I125" s="545">
        <v>700064</v>
      </c>
      <c r="J125" s="547">
        <f t="shared" si="7"/>
        <v>-9061.7758620689656</v>
      </c>
      <c r="K125" s="548">
        <f t="shared" si="8"/>
        <v>-1449.8841379310345</v>
      </c>
      <c r="L125" s="252"/>
      <c r="M125" s="252"/>
    </row>
    <row r="126" spans="1:13" ht="15" customHeight="1" thickBot="1">
      <c r="A126" s="480" t="s">
        <v>829</v>
      </c>
      <c r="B126" s="549">
        <v>2000273511</v>
      </c>
      <c r="C126" s="438">
        <v>-5160.12</v>
      </c>
      <c r="D126" s="372" t="s">
        <v>2069</v>
      </c>
      <c r="E126" s="543"/>
      <c r="F126" s="544">
        <f t="shared" si="6"/>
        <v>-5160.12</v>
      </c>
      <c r="G126" s="545"/>
      <c r="H126" s="546"/>
      <c r="I126" s="545">
        <v>700064</v>
      </c>
      <c r="J126" s="547">
        <f t="shared" si="7"/>
        <v>-4448.3793103448279</v>
      </c>
      <c r="K126" s="548">
        <f t="shared" si="8"/>
        <v>-711.74068965517245</v>
      </c>
      <c r="L126" s="252"/>
      <c r="M126" s="252"/>
    </row>
    <row r="127" spans="1:13" ht="15" customHeight="1" thickBot="1">
      <c r="A127" s="480" t="s">
        <v>987</v>
      </c>
      <c r="B127" s="549">
        <v>3000273777</v>
      </c>
      <c r="C127" s="438">
        <v>116000</v>
      </c>
      <c r="D127" s="372" t="s">
        <v>2061</v>
      </c>
      <c r="E127" s="543"/>
      <c r="F127" s="544">
        <f t="shared" si="6"/>
        <v>116000</v>
      </c>
      <c r="G127" s="545"/>
      <c r="H127" s="546"/>
      <c r="I127" s="545">
        <v>803001</v>
      </c>
      <c r="J127" s="547">
        <f t="shared" si="7"/>
        <v>100000</v>
      </c>
      <c r="K127" s="548">
        <f t="shared" si="8"/>
        <v>16000</v>
      </c>
      <c r="L127" s="252"/>
      <c r="M127" s="252"/>
    </row>
    <row r="128" spans="1:13" ht="15" customHeight="1">
      <c r="A128" s="380"/>
      <c r="B128" s="508"/>
      <c r="C128" s="468"/>
      <c r="D128" s="380"/>
      <c r="E128" s="520"/>
      <c r="F128" s="521"/>
      <c r="G128" s="522"/>
      <c r="H128" s="533"/>
      <c r="I128" s="522"/>
      <c r="J128" s="523"/>
      <c r="K128" s="524"/>
      <c r="L128" s="252"/>
      <c r="M128" s="252"/>
    </row>
    <row r="129" spans="1:13" ht="15" customHeight="1">
      <c r="A129" s="380"/>
      <c r="B129" s="508"/>
      <c r="C129" s="468"/>
      <c r="D129" s="380"/>
      <c r="E129" s="520"/>
      <c r="F129" s="521"/>
      <c r="G129" s="522"/>
      <c r="H129" s="533"/>
      <c r="I129" s="522"/>
      <c r="J129" s="523"/>
      <c r="K129" s="524"/>
      <c r="L129" s="252"/>
      <c r="M129" s="252"/>
    </row>
    <row r="130" spans="1:13" ht="15" customHeight="1">
      <c r="A130" s="325"/>
      <c r="B130" s="540"/>
      <c r="C130" s="281">
        <f>SUM(C6:C129)</f>
        <v>351757.34000000043</v>
      </c>
      <c r="D130" s="281"/>
      <c r="E130" s="281"/>
      <c r="F130" s="281">
        <f>SUM(F6:F129)</f>
        <v>351757.34000000008</v>
      </c>
      <c r="G130" s="281"/>
      <c r="H130" s="534">
        <f>SUM(H6:H129)</f>
        <v>0</v>
      </c>
      <c r="I130" s="281"/>
      <c r="J130" s="281">
        <f>SUM(J6:J129)</f>
        <v>303239.08620689658</v>
      </c>
      <c r="K130" s="281">
        <f>SUM(K6:K129)</f>
        <v>48518.253793103417</v>
      </c>
      <c r="L130" s="281"/>
      <c r="M130" s="283"/>
    </row>
    <row r="131" spans="1:13" ht="15" customHeight="1">
      <c r="A131" s="278"/>
      <c r="B131" s="540"/>
      <c r="C131" s="240"/>
      <c r="D131" s="281"/>
      <c r="E131" s="281"/>
      <c r="F131" s="237"/>
      <c r="G131" s="240"/>
      <c r="H131" s="533"/>
      <c r="I131" s="240"/>
      <c r="J131" s="243"/>
      <c r="K131" s="251"/>
      <c r="L131" s="252"/>
      <c r="M131" s="252"/>
    </row>
    <row r="132" spans="1:13" ht="15" customHeight="1">
      <c r="A132" s="284"/>
      <c r="B132" s="273"/>
      <c r="C132" s="273"/>
      <c r="D132" s="285"/>
      <c r="E132" s="240"/>
      <c r="F132" s="240"/>
      <c r="G132" s="240"/>
      <c r="H132" s="533"/>
      <c r="I132" s="240"/>
      <c r="J132" s="243"/>
      <c r="K132" s="251"/>
      <c r="L132" s="252"/>
      <c r="M132" s="252"/>
    </row>
    <row r="133" spans="1:13" ht="15.75">
      <c r="A133" s="284"/>
      <c r="B133" s="273"/>
      <c r="C133" s="273"/>
      <c r="D133" s="281"/>
      <c r="E133" s="281"/>
      <c r="F133" s="281"/>
      <c r="G133" s="295"/>
      <c r="H133" s="534"/>
      <c r="I133" s="281"/>
      <c r="J133" s="281"/>
      <c r="K133" s="281"/>
      <c r="L133" s="286"/>
      <c r="M133" s="252"/>
    </row>
    <row r="134" spans="1:13" ht="16.5" thickBot="1">
      <c r="A134" s="284"/>
      <c r="B134" s="273"/>
      <c r="C134" s="273"/>
      <c r="D134" s="250"/>
      <c r="E134" s="330" t="s">
        <v>2073</v>
      </c>
      <c r="F134" s="331">
        <v>42830</v>
      </c>
      <c r="G134" s="332">
        <v>1331268.1000000001</v>
      </c>
      <c r="H134" s="535"/>
      <c r="I134" s="239"/>
      <c r="J134" s="239"/>
      <c r="K134" s="252"/>
      <c r="L134" s="252"/>
      <c r="M134" s="288"/>
    </row>
    <row r="135" spans="1:13" ht="16.5" thickBot="1">
      <c r="A135" s="284"/>
      <c r="B135" s="273"/>
      <c r="C135" s="273"/>
      <c r="D135" s="250"/>
      <c r="E135" s="330" t="s">
        <v>2074</v>
      </c>
      <c r="F135" s="331">
        <v>42830</v>
      </c>
      <c r="G135" s="332">
        <v>351757.33</v>
      </c>
      <c r="H135" s="535"/>
      <c r="I135" s="239"/>
      <c r="J135" s="289" t="s">
        <v>551</v>
      </c>
      <c r="K135" s="290">
        <f>J130+K130-F130</f>
        <v>0</v>
      </c>
      <c r="L135" s="252"/>
      <c r="M135" s="288"/>
    </row>
    <row r="136" spans="1:13" ht="15.75">
      <c r="A136" s="284"/>
      <c r="B136" s="273"/>
      <c r="C136" s="239"/>
      <c r="D136" s="252"/>
      <c r="E136" s="239"/>
      <c r="F136" s="239"/>
      <c r="G136" s="252"/>
      <c r="H136" s="535"/>
      <c r="I136" s="239"/>
      <c r="J136" s="239"/>
      <c r="K136" s="252"/>
      <c r="L136" s="252"/>
      <c r="M136" s="288"/>
    </row>
    <row r="137" spans="1:13" ht="15.75">
      <c r="A137" s="284"/>
      <c r="B137" s="273"/>
      <c r="C137" s="273"/>
      <c r="D137" s="250"/>
      <c r="E137" s="239"/>
      <c r="F137" s="239"/>
      <c r="G137" s="239"/>
      <c r="H137" s="535"/>
      <c r="I137" s="239"/>
      <c r="J137" s="239"/>
      <c r="K137" s="252"/>
      <c r="L137" s="252"/>
      <c r="M137" s="288"/>
    </row>
    <row r="138" spans="1:13" ht="15.75">
      <c r="A138" s="284"/>
      <c r="B138" s="273"/>
      <c r="C138" s="273"/>
      <c r="D138" s="250"/>
      <c r="E138" s="239"/>
      <c r="F138" s="239"/>
      <c r="G138" s="239"/>
      <c r="H138" s="535"/>
      <c r="I138" s="239"/>
      <c r="J138" s="239"/>
      <c r="K138" s="252"/>
      <c r="L138" s="252"/>
      <c r="M138" s="288"/>
    </row>
    <row r="139" spans="1:13" ht="15.75">
      <c r="A139" s="284"/>
      <c r="B139" s="273"/>
      <c r="C139" s="273"/>
      <c r="D139" s="291"/>
      <c r="E139" s="292"/>
      <c r="F139" s="292"/>
      <c r="G139" s="292"/>
      <c r="H139" s="536"/>
      <c r="I139" s="292"/>
      <c r="J139" s="292"/>
      <c r="K139" s="288"/>
      <c r="L139" s="288"/>
      <c r="M139" s="288"/>
    </row>
    <row r="140" spans="1:13" ht="15.75">
      <c r="A140" s="284"/>
      <c r="B140" s="273"/>
      <c r="C140" s="273"/>
      <c r="D140" s="291"/>
      <c r="E140" s="292"/>
      <c r="F140" s="292"/>
      <c r="G140" s="292"/>
      <c r="H140" s="536"/>
      <c r="I140" s="292"/>
      <c r="J140" s="292"/>
      <c r="K140" s="288"/>
      <c r="L140" s="288"/>
      <c r="M140" s="288"/>
    </row>
    <row r="141" spans="1:13" ht="15.75">
      <c r="A141" s="294"/>
      <c r="B141" s="239" t="s">
        <v>25</v>
      </c>
      <c r="C141" s="239"/>
      <c r="D141" s="239"/>
      <c r="E141" s="240"/>
      <c r="F141" s="240"/>
      <c r="G141" s="240"/>
      <c r="H141" s="533"/>
      <c r="I141" s="240"/>
      <c r="J141" s="240"/>
      <c r="K141" s="295"/>
      <c r="L141" s="252"/>
      <c r="M141" s="252"/>
    </row>
    <row r="142" spans="1:13" ht="15.75">
      <c r="A142" s="296"/>
      <c r="B142" s="239" t="s">
        <v>127</v>
      </c>
      <c r="C142" s="239"/>
      <c r="D142" s="239"/>
      <c r="E142" s="240"/>
      <c r="F142" s="240"/>
      <c r="G142" s="240"/>
      <c r="H142" s="533"/>
      <c r="I142" s="240"/>
      <c r="J142" s="240"/>
      <c r="K142" s="295"/>
      <c r="L142" s="252"/>
      <c r="M142" s="252"/>
    </row>
    <row r="143" spans="1:13" ht="15.75">
      <c r="A143" s="297"/>
      <c r="B143" s="239" t="s">
        <v>161</v>
      </c>
      <c r="C143" s="239"/>
      <c r="D143" s="239"/>
      <c r="E143" s="240"/>
      <c r="F143" s="240"/>
      <c r="G143" s="240"/>
      <c r="H143" s="533"/>
      <c r="I143" s="240"/>
      <c r="J143" s="240"/>
      <c r="K143" s="295"/>
      <c r="L143" s="252"/>
      <c r="M143" s="252"/>
    </row>
    <row r="144" spans="1:13" ht="15.75">
      <c r="A144" s="239"/>
      <c r="B144" s="239"/>
      <c r="C144" s="239"/>
      <c r="D144" s="239"/>
      <c r="E144" s="240"/>
      <c r="F144" s="240"/>
      <c r="G144" s="240"/>
      <c r="H144" s="533"/>
      <c r="I144" s="240"/>
      <c r="J144" s="240"/>
      <c r="K144" s="295"/>
      <c r="L144" s="252"/>
      <c r="M144" s="252"/>
    </row>
    <row r="145" spans="1:13" ht="15.75">
      <c r="A145" s="239"/>
      <c r="B145" s="239"/>
      <c r="C145" s="239"/>
      <c r="D145" s="239"/>
      <c r="E145" s="240"/>
      <c r="F145" s="240"/>
      <c r="G145" s="240"/>
      <c r="H145" s="533"/>
      <c r="I145" s="240"/>
      <c r="J145" s="240"/>
      <c r="K145" s="295"/>
      <c r="L145" s="252"/>
      <c r="M145" s="252"/>
    </row>
    <row r="146" spans="1:13">
      <c r="K146" s="45"/>
      <c r="L146" s="49"/>
      <c r="M146" s="49"/>
    </row>
    <row r="147" spans="1:13">
      <c r="K147" s="45"/>
      <c r="L147" s="49"/>
      <c r="M147" s="49"/>
    </row>
    <row r="148" spans="1:13">
      <c r="K148" s="45"/>
      <c r="L148" s="49"/>
      <c r="M148" s="49"/>
    </row>
    <row r="149" spans="1:13">
      <c r="K149" s="45"/>
      <c r="L149" s="49"/>
      <c r="M149" s="49"/>
    </row>
    <row r="150" spans="1:13">
      <c r="K150" s="45"/>
      <c r="L150" s="49"/>
      <c r="M150" s="49"/>
    </row>
    <row r="151" spans="1:13">
      <c r="K151" s="45"/>
      <c r="L151" s="49"/>
      <c r="M151" s="49"/>
    </row>
    <row r="152" spans="1:13">
      <c r="K152" s="45"/>
      <c r="L152" s="49"/>
      <c r="M152" s="49"/>
    </row>
    <row r="153" spans="1:13">
      <c r="K153" s="45"/>
      <c r="L153" s="49"/>
      <c r="M153" s="49"/>
    </row>
    <row r="154" spans="1:13">
      <c r="K154" s="45"/>
      <c r="L154" s="49"/>
      <c r="M154" s="49"/>
    </row>
    <row r="155" spans="1:13">
      <c r="K155" s="45"/>
      <c r="L155" s="49"/>
      <c r="M155" s="49"/>
    </row>
    <row r="156" spans="1:13">
      <c r="K156" s="45"/>
      <c r="L156" s="49"/>
      <c r="M156" s="49"/>
    </row>
    <row r="157" spans="1:13">
      <c r="K157" s="45"/>
      <c r="L157" s="49"/>
      <c r="M157" s="49"/>
    </row>
    <row r="158" spans="1:13">
      <c r="K158" s="45"/>
      <c r="L158" s="49"/>
      <c r="M158" s="49"/>
    </row>
    <row r="159" spans="1:13">
      <c r="K159" s="45"/>
      <c r="L159" s="49"/>
      <c r="M159" s="49"/>
    </row>
    <row r="160" spans="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  <row r="216" spans="11:13">
      <c r="K216" s="45"/>
      <c r="L216" s="49"/>
      <c r="M216" s="49"/>
    </row>
    <row r="217" spans="11:13">
      <c r="K217" s="45"/>
      <c r="L217" s="49"/>
      <c r="M217" s="49"/>
    </row>
    <row r="218" spans="11:13">
      <c r="K218" s="45"/>
      <c r="L218" s="49"/>
      <c r="M218" s="49"/>
    </row>
    <row r="219" spans="11:13">
      <c r="K219" s="45"/>
      <c r="L219" s="49"/>
      <c r="M219" s="49"/>
    </row>
    <row r="220" spans="11:13">
      <c r="K220" s="45"/>
      <c r="L220" s="49"/>
      <c r="M220" s="49"/>
    </row>
    <row r="221" spans="11:13">
      <c r="K221" s="45"/>
      <c r="L221" s="49"/>
      <c r="M221" s="49"/>
    </row>
    <row r="222" spans="11:13">
      <c r="K222" s="45"/>
      <c r="L222" s="49"/>
      <c r="M222" s="49"/>
    </row>
    <row r="223" spans="11:13">
      <c r="K223" s="45"/>
      <c r="L223" s="49"/>
      <c r="M223" s="49"/>
    </row>
    <row r="224" spans="11:13">
      <c r="K224" s="45"/>
      <c r="L224" s="49"/>
      <c r="M224" s="49"/>
    </row>
    <row r="225" spans="11:13">
      <c r="K225" s="45"/>
      <c r="L225" s="49"/>
      <c r="M225" s="49"/>
    </row>
    <row r="226" spans="11:13">
      <c r="K226" s="45"/>
      <c r="L226" s="49"/>
      <c r="M226" s="49"/>
    </row>
    <row r="227" spans="11:13">
      <c r="K227" s="45"/>
      <c r="L227" s="49"/>
      <c r="M227" s="49"/>
    </row>
    <row r="228" spans="11:13">
      <c r="K228" s="45"/>
      <c r="L228" s="49"/>
      <c r="M228" s="49"/>
    </row>
    <row r="229" spans="11:13">
      <c r="K229" s="45"/>
      <c r="L229" s="49"/>
      <c r="M229" s="49"/>
    </row>
    <row r="230" spans="11:13">
      <c r="K230" s="45"/>
      <c r="L230" s="49"/>
      <c r="M230" s="49"/>
    </row>
    <row r="231" spans="11:13">
      <c r="K231" s="45"/>
      <c r="L231" s="49"/>
      <c r="M231" s="49"/>
    </row>
    <row r="232" spans="11:13">
      <c r="K232" s="45"/>
      <c r="L232" s="49"/>
      <c r="M232" s="49"/>
    </row>
    <row r="233" spans="11:13">
      <c r="K233" s="45"/>
      <c r="L233" s="49"/>
      <c r="M233" s="49"/>
    </row>
    <row r="234" spans="11:13">
      <c r="K234" s="45"/>
      <c r="L234" s="49"/>
      <c r="M234" s="49"/>
    </row>
    <row r="235" spans="11:13">
      <c r="K235" s="45"/>
      <c r="L235" s="49"/>
      <c r="M235" s="49"/>
    </row>
    <row r="236" spans="11:13">
      <c r="K236" s="45"/>
      <c r="L236" s="49"/>
      <c r="M236" s="49"/>
    </row>
    <row r="237" spans="11:13">
      <c r="K237" s="45"/>
      <c r="L237" s="49"/>
      <c r="M237" s="49"/>
    </row>
    <row r="238" spans="11:13">
      <c r="K238" s="45"/>
      <c r="L238" s="49"/>
      <c r="M238" s="49"/>
    </row>
    <row r="239" spans="11:13">
      <c r="K239" s="45"/>
      <c r="L239" s="49"/>
      <c r="M239" s="49"/>
    </row>
  </sheetData>
  <autoFilter ref="A5:L133"/>
  <sortState ref="A6:D117">
    <sortCondition ref="D6:D117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116"/>
  <sheetViews>
    <sheetView zoomScale="120" zoomScaleNormal="120" workbookViewId="0">
      <pane ySplit="4" topLeftCell="A5" activePane="bottomLeft" state="frozenSplit"/>
      <selection pane="bottomLeft" activeCell="C78" sqref="C78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customWidth="1"/>
    <col min="5" max="5" width="13" style="10" hidden="1" customWidth="1"/>
    <col min="6" max="6" width="12.5703125" style="10" hidden="1" customWidth="1"/>
    <col min="7" max="7" width="12.85546875" style="10" hidden="1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2075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42826</v>
      </c>
      <c r="B5" s="343" t="s">
        <v>160</v>
      </c>
      <c r="C5" s="343" t="s">
        <v>1999</v>
      </c>
      <c r="D5" s="399">
        <v>-9000.44</v>
      </c>
      <c r="E5" s="333"/>
      <c r="F5" s="333"/>
      <c r="G5" s="399"/>
      <c r="H5" s="335" t="s">
        <v>133</v>
      </c>
      <c r="I5" s="399"/>
      <c r="J5" s="336"/>
      <c r="K5" s="337"/>
      <c r="L5" s="337"/>
      <c r="M5" s="338" t="s">
        <v>138</v>
      </c>
      <c r="N5" s="339" t="s">
        <v>2033</v>
      </c>
      <c r="O5" s="339" t="s">
        <v>136</v>
      </c>
      <c r="P5" s="339" t="s">
        <v>2177</v>
      </c>
      <c r="Q5" s="28"/>
      <c r="R5" s="29"/>
    </row>
    <row r="6" spans="1:18" s="24" customFormat="1" ht="12.75">
      <c r="A6" s="342">
        <v>42826</v>
      </c>
      <c r="B6" s="343" t="s">
        <v>160</v>
      </c>
      <c r="C6" s="343" t="s">
        <v>89</v>
      </c>
      <c r="D6" s="399">
        <v>-8080.56</v>
      </c>
      <c r="E6" s="333"/>
      <c r="F6" s="333"/>
      <c r="G6" s="399"/>
      <c r="H6" s="335"/>
      <c r="I6" s="399"/>
      <c r="J6" s="336"/>
      <c r="K6" s="337"/>
      <c r="L6" s="337"/>
      <c r="M6" s="338" t="s">
        <v>138</v>
      </c>
      <c r="N6" s="339" t="s">
        <v>300</v>
      </c>
      <c r="O6" s="339" t="s">
        <v>2127</v>
      </c>
      <c r="P6" s="339" t="s">
        <v>2177</v>
      </c>
      <c r="Q6" s="28"/>
      <c r="R6" s="29"/>
    </row>
    <row r="7" spans="1:18" s="24" customFormat="1" ht="12.75">
      <c r="A7" s="342">
        <v>42826</v>
      </c>
      <c r="B7" s="343" t="s">
        <v>160</v>
      </c>
      <c r="C7" s="343" t="s">
        <v>1830</v>
      </c>
      <c r="D7" s="399">
        <v>-20454.28</v>
      </c>
      <c r="E7" s="333"/>
      <c r="F7" s="333"/>
      <c r="G7" s="399"/>
      <c r="H7" s="335" t="s">
        <v>135</v>
      </c>
      <c r="I7" s="399"/>
      <c r="J7" s="336"/>
      <c r="K7" s="337"/>
      <c r="L7" s="337"/>
      <c r="M7" s="338" t="s">
        <v>138</v>
      </c>
      <c r="N7" s="339" t="s">
        <v>2128</v>
      </c>
      <c r="O7" s="339" t="s">
        <v>298</v>
      </c>
      <c r="P7" s="339" t="s">
        <v>2177</v>
      </c>
      <c r="Q7" s="28"/>
      <c r="R7" s="29"/>
    </row>
    <row r="8" spans="1:18" s="24" customFormat="1" ht="12.75">
      <c r="A8" s="342">
        <v>42826</v>
      </c>
      <c r="B8" s="343" t="s">
        <v>160</v>
      </c>
      <c r="C8" s="343" t="s">
        <v>1245</v>
      </c>
      <c r="D8" s="399">
        <v>-9000.44</v>
      </c>
      <c r="E8" s="333"/>
      <c r="F8" s="333"/>
      <c r="G8" s="399"/>
      <c r="H8" s="335" t="s">
        <v>137</v>
      </c>
      <c r="I8" s="399"/>
      <c r="J8" s="336"/>
      <c r="K8" s="337"/>
      <c r="L8" s="337"/>
      <c r="M8" s="338" t="s">
        <v>138</v>
      </c>
      <c r="N8" s="339" t="s">
        <v>1319</v>
      </c>
      <c r="O8" s="339" t="s">
        <v>136</v>
      </c>
      <c r="P8" s="339" t="s">
        <v>2177</v>
      </c>
      <c r="Q8" s="28"/>
      <c r="R8" s="29"/>
    </row>
    <row r="9" spans="1:18" s="24" customFormat="1" ht="12.75">
      <c r="A9" s="342">
        <v>42829</v>
      </c>
      <c r="B9" s="343" t="s">
        <v>160</v>
      </c>
      <c r="C9" s="343" t="s">
        <v>1244</v>
      </c>
      <c r="D9" s="399">
        <v>-9000.44</v>
      </c>
      <c r="E9" s="333"/>
      <c r="F9" s="333"/>
      <c r="G9" s="399"/>
      <c r="H9" s="335" t="s">
        <v>139</v>
      </c>
      <c r="I9" s="399"/>
      <c r="J9" s="336"/>
      <c r="K9" s="337"/>
      <c r="L9" s="337"/>
      <c r="M9" s="338" t="s">
        <v>138</v>
      </c>
      <c r="N9" s="339" t="s">
        <v>1318</v>
      </c>
      <c r="O9" s="339" t="s">
        <v>136</v>
      </c>
      <c r="P9" s="339" t="s">
        <v>2180</v>
      </c>
      <c r="Q9" s="28"/>
      <c r="R9" s="29"/>
    </row>
    <row r="10" spans="1:18" s="24" customFormat="1" ht="12.75">
      <c r="A10" s="342">
        <v>42829</v>
      </c>
      <c r="B10" s="343" t="s">
        <v>160</v>
      </c>
      <c r="C10" s="343" t="s">
        <v>1237</v>
      </c>
      <c r="D10" s="399">
        <v>-9000.44</v>
      </c>
      <c r="E10" s="333"/>
      <c r="F10" s="333"/>
      <c r="G10" s="399"/>
      <c r="H10" s="335" t="s">
        <v>140</v>
      </c>
      <c r="I10" s="399"/>
      <c r="J10" s="336"/>
      <c r="K10" s="337"/>
      <c r="L10" s="337"/>
      <c r="M10" s="338" t="s">
        <v>138</v>
      </c>
      <c r="N10" s="339" t="s">
        <v>1312</v>
      </c>
      <c r="O10" s="339" t="s">
        <v>136</v>
      </c>
      <c r="P10" s="339" t="s">
        <v>2180</v>
      </c>
      <c r="Q10" s="28"/>
      <c r="R10" s="29"/>
    </row>
    <row r="11" spans="1:18" s="24" customFormat="1" ht="12.75">
      <c r="A11" s="342">
        <v>42829</v>
      </c>
      <c r="B11" s="343" t="s">
        <v>160</v>
      </c>
      <c r="C11" s="343" t="s">
        <v>2004</v>
      </c>
      <c r="D11" s="399">
        <v>-19565.72</v>
      </c>
      <c r="E11" s="333"/>
      <c r="F11" s="333"/>
      <c r="G11" s="399"/>
      <c r="H11" s="335" t="s">
        <v>142</v>
      </c>
      <c r="I11" s="399"/>
      <c r="J11" s="336"/>
      <c r="K11" s="337"/>
      <c r="L11" s="337"/>
      <c r="M11" s="338" t="s">
        <v>138</v>
      </c>
      <c r="N11" s="339" t="s">
        <v>2044</v>
      </c>
      <c r="O11" s="339" t="s">
        <v>298</v>
      </c>
      <c r="P11" s="339" t="s">
        <v>2180</v>
      </c>
      <c r="Q11" s="28"/>
      <c r="R11" s="29"/>
    </row>
    <row r="12" spans="1:18" s="24" customFormat="1" ht="12.75">
      <c r="A12" s="342">
        <v>42829</v>
      </c>
      <c r="B12" s="343" t="s">
        <v>160</v>
      </c>
      <c r="C12" s="343" t="s">
        <v>1525</v>
      </c>
      <c r="D12" s="399">
        <v>-12857.44</v>
      </c>
      <c r="E12" s="333"/>
      <c r="F12" s="333"/>
      <c r="G12" s="399"/>
      <c r="H12" s="335" t="s">
        <v>143</v>
      </c>
      <c r="I12" s="399"/>
      <c r="J12" s="336"/>
      <c r="K12" s="337"/>
      <c r="L12" s="337"/>
      <c r="M12" s="338" t="s">
        <v>138</v>
      </c>
      <c r="N12" s="339" t="s">
        <v>1537</v>
      </c>
      <c r="O12" s="339" t="s">
        <v>565</v>
      </c>
      <c r="P12" s="339" t="s">
        <v>2180</v>
      </c>
      <c r="Q12" s="28"/>
      <c r="R12" s="29"/>
    </row>
    <row r="13" spans="1:18" s="24" customFormat="1" ht="12.75">
      <c r="A13" s="342">
        <v>42829</v>
      </c>
      <c r="B13" s="343" t="s">
        <v>160</v>
      </c>
      <c r="C13" s="343" t="s">
        <v>1220</v>
      </c>
      <c r="D13" s="399">
        <v>-51606.080000000002</v>
      </c>
      <c r="E13" s="333"/>
      <c r="F13" s="333"/>
      <c r="G13" s="399"/>
      <c r="H13" s="335" t="s">
        <v>144</v>
      </c>
      <c r="I13" s="399"/>
      <c r="J13" s="336"/>
      <c r="K13" s="337"/>
      <c r="L13" s="337"/>
      <c r="M13" s="338" t="s">
        <v>138</v>
      </c>
      <c r="N13" s="339" t="s">
        <v>1299</v>
      </c>
      <c r="O13" s="339" t="s">
        <v>298</v>
      </c>
      <c r="P13" s="339" t="s">
        <v>2180</v>
      </c>
      <c r="Q13" s="28"/>
      <c r="R13" s="29"/>
    </row>
    <row r="14" spans="1:18" s="24" customFormat="1" ht="12.75">
      <c r="A14" s="342">
        <v>42829</v>
      </c>
      <c r="B14" s="343" t="s">
        <v>160</v>
      </c>
      <c r="C14" s="343" t="s">
        <v>1572</v>
      </c>
      <c r="D14" s="399">
        <v>-5849.88</v>
      </c>
      <c r="E14" s="333"/>
      <c r="F14" s="333"/>
      <c r="G14" s="399"/>
      <c r="H14" s="335"/>
      <c r="I14" s="399"/>
      <c r="J14" s="336"/>
      <c r="K14" s="337"/>
      <c r="L14" s="337"/>
      <c r="M14" s="338" t="s">
        <v>138</v>
      </c>
      <c r="N14" s="339" t="s">
        <v>1693</v>
      </c>
      <c r="O14" s="339" t="s">
        <v>134</v>
      </c>
      <c r="P14" s="339" t="s">
        <v>2180</v>
      </c>
      <c r="Q14" s="28"/>
      <c r="R14" s="29"/>
    </row>
    <row r="15" spans="1:18" s="24" customFormat="1" ht="12.75">
      <c r="A15" s="342">
        <v>42829</v>
      </c>
      <c r="B15" s="343" t="s">
        <v>160</v>
      </c>
      <c r="C15" s="343" t="s">
        <v>105</v>
      </c>
      <c r="D15" s="399">
        <v>-6299.96</v>
      </c>
      <c r="E15" s="333"/>
      <c r="F15" s="333"/>
      <c r="G15" s="399"/>
      <c r="H15" s="335" t="s">
        <v>145</v>
      </c>
      <c r="I15" s="399"/>
      <c r="J15" s="336"/>
      <c r="K15" s="337"/>
      <c r="L15" s="337"/>
      <c r="M15" s="338" t="s">
        <v>138</v>
      </c>
      <c r="N15" s="339" t="s">
        <v>316</v>
      </c>
      <c r="O15" s="339" t="s">
        <v>141</v>
      </c>
      <c r="P15" s="339" t="s">
        <v>2180</v>
      </c>
      <c r="Q15" s="28"/>
      <c r="R15" s="29"/>
    </row>
    <row r="16" spans="1:18" s="24" customFormat="1" ht="12.75">
      <c r="A16" s="342">
        <v>42829</v>
      </c>
      <c r="B16" s="343" t="s">
        <v>160</v>
      </c>
      <c r="C16" s="343" t="s">
        <v>1435</v>
      </c>
      <c r="D16" s="399">
        <v>-29991.8</v>
      </c>
      <c r="E16" s="333"/>
      <c r="F16" s="333"/>
      <c r="G16" s="399"/>
      <c r="H16" s="335" t="s">
        <v>146</v>
      </c>
      <c r="I16" s="399"/>
      <c r="J16" s="336"/>
      <c r="K16" s="337"/>
      <c r="L16" s="337"/>
      <c r="M16" s="338" t="s">
        <v>138</v>
      </c>
      <c r="N16" s="339" t="s">
        <v>1494</v>
      </c>
      <c r="O16" s="339" t="s">
        <v>390</v>
      </c>
      <c r="P16" s="339" t="s">
        <v>2180</v>
      </c>
      <c r="Q16" s="28"/>
      <c r="R16" s="29"/>
    </row>
    <row r="17" spans="1:18" s="24" customFormat="1" ht="12.75">
      <c r="A17" s="342">
        <v>42829</v>
      </c>
      <c r="B17" s="343" t="s">
        <v>160</v>
      </c>
      <c r="C17" s="343" t="s">
        <v>1663</v>
      </c>
      <c r="D17" s="399">
        <v>-21671.119999999999</v>
      </c>
      <c r="E17" s="333"/>
      <c r="F17" s="333"/>
      <c r="G17" s="399"/>
      <c r="H17" s="335" t="s">
        <v>147</v>
      </c>
      <c r="I17" s="399"/>
      <c r="J17" s="336"/>
      <c r="K17" s="337"/>
      <c r="L17" s="337"/>
      <c r="M17" s="338" t="s">
        <v>138</v>
      </c>
      <c r="N17" s="339" t="s">
        <v>1799</v>
      </c>
      <c r="O17" s="339" t="s">
        <v>383</v>
      </c>
      <c r="P17" s="339" t="s">
        <v>2180</v>
      </c>
      <c r="Q17" s="28"/>
      <c r="R17" s="29"/>
    </row>
    <row r="18" spans="1:18" s="24" customFormat="1" ht="12.75">
      <c r="A18" s="342">
        <v>42829</v>
      </c>
      <c r="B18" s="343" t="s">
        <v>160</v>
      </c>
      <c r="C18" s="343" t="s">
        <v>55</v>
      </c>
      <c r="D18" s="399">
        <v>-9000.44</v>
      </c>
      <c r="E18" s="333"/>
      <c r="F18" s="333"/>
      <c r="G18" s="399"/>
      <c r="H18" s="335" t="s">
        <v>224</v>
      </c>
      <c r="I18" s="399"/>
      <c r="J18" s="336"/>
      <c r="K18" s="337"/>
      <c r="L18" s="337"/>
      <c r="M18" s="338" t="s">
        <v>138</v>
      </c>
      <c r="N18" s="339" t="s">
        <v>269</v>
      </c>
      <c r="O18" s="339" t="s">
        <v>136</v>
      </c>
      <c r="P18" s="339" t="s">
        <v>2180</v>
      </c>
      <c r="Q18" s="28"/>
      <c r="R18" s="29"/>
    </row>
    <row r="19" spans="1:18" s="24" customFormat="1" ht="12.75">
      <c r="A19" s="342">
        <v>42829</v>
      </c>
      <c r="B19" s="343" t="s">
        <v>160</v>
      </c>
      <c r="C19" s="343" t="s">
        <v>1668</v>
      </c>
      <c r="D19" s="399">
        <v>-9000.44</v>
      </c>
      <c r="E19" s="333"/>
      <c r="F19" s="333"/>
      <c r="G19" s="399"/>
      <c r="H19" s="335" t="s">
        <v>225</v>
      </c>
      <c r="I19" s="399"/>
      <c r="J19" s="336"/>
      <c r="K19" s="337"/>
      <c r="L19" s="337"/>
      <c r="M19" s="338" t="s">
        <v>138</v>
      </c>
      <c r="N19" s="339" t="s">
        <v>1791</v>
      </c>
      <c r="O19" s="339" t="s">
        <v>136</v>
      </c>
      <c r="P19" s="339" t="s">
        <v>2180</v>
      </c>
      <c r="Q19" s="28"/>
      <c r="R19" s="29"/>
    </row>
    <row r="20" spans="1:18" s="24" customFormat="1" ht="12.75">
      <c r="A20" s="342">
        <v>42829</v>
      </c>
      <c r="B20" s="343" t="s">
        <v>160</v>
      </c>
      <c r="C20" s="343" t="s">
        <v>937</v>
      </c>
      <c r="D20" s="399">
        <v>-9000.44</v>
      </c>
      <c r="E20" s="333"/>
      <c r="F20" s="333"/>
      <c r="G20" s="399"/>
      <c r="H20" s="335" t="s">
        <v>226</v>
      </c>
      <c r="I20" s="399"/>
      <c r="J20" s="336"/>
      <c r="K20" s="337"/>
      <c r="L20" s="337"/>
      <c r="M20" s="338" t="s">
        <v>138</v>
      </c>
      <c r="N20" s="339" t="s">
        <v>999</v>
      </c>
      <c r="O20" s="339" t="s">
        <v>136</v>
      </c>
      <c r="P20" s="339" t="s">
        <v>2180</v>
      </c>
      <c r="Q20" s="28"/>
      <c r="R20" s="29"/>
    </row>
    <row r="21" spans="1:18" s="24" customFormat="1" ht="12.75">
      <c r="A21" s="342">
        <v>42829</v>
      </c>
      <c r="B21" s="343" t="s">
        <v>160</v>
      </c>
      <c r="C21" s="343" t="s">
        <v>1232</v>
      </c>
      <c r="D21" s="399">
        <v>-9000.44</v>
      </c>
      <c r="E21" s="333"/>
      <c r="F21" s="333"/>
      <c r="G21" s="399"/>
      <c r="H21" s="335" t="s">
        <v>227</v>
      </c>
      <c r="I21" s="399"/>
      <c r="J21" s="336"/>
      <c r="K21" s="337"/>
      <c r="L21" s="337"/>
      <c r="M21" s="338" t="s">
        <v>138</v>
      </c>
      <c r="N21" s="339" t="s">
        <v>1308</v>
      </c>
      <c r="O21" s="339" t="s">
        <v>136</v>
      </c>
      <c r="P21" s="339" t="s">
        <v>2180</v>
      </c>
      <c r="Q21" s="28"/>
      <c r="R21" s="29"/>
    </row>
    <row r="22" spans="1:18" s="24" customFormat="1" ht="12.75">
      <c r="A22" s="342">
        <v>42830</v>
      </c>
      <c r="B22" s="343" t="s">
        <v>160</v>
      </c>
      <c r="C22" s="343" t="s">
        <v>2079</v>
      </c>
      <c r="D22" s="399">
        <v>-8780.0400000000009</v>
      </c>
      <c r="E22" s="333"/>
      <c r="F22" s="333"/>
      <c r="G22" s="399"/>
      <c r="H22" s="335" t="s">
        <v>159</v>
      </c>
      <c r="I22" s="399"/>
      <c r="J22" s="336"/>
      <c r="K22" s="337"/>
      <c r="L22" s="337"/>
      <c r="M22" s="338" t="s">
        <v>138</v>
      </c>
      <c r="N22" s="339" t="s">
        <v>2129</v>
      </c>
      <c r="O22" s="339" t="s">
        <v>457</v>
      </c>
      <c r="P22" s="339" t="s">
        <v>2182</v>
      </c>
      <c r="Q22" s="28"/>
      <c r="R22" s="29"/>
    </row>
    <row r="23" spans="1:18" s="24" customFormat="1" ht="12.75">
      <c r="A23" s="342">
        <v>42830</v>
      </c>
      <c r="B23" s="343" t="s">
        <v>160</v>
      </c>
      <c r="C23" s="343" t="s">
        <v>1100</v>
      </c>
      <c r="D23" s="399">
        <v>-9000.44</v>
      </c>
      <c r="E23" s="333"/>
      <c r="F23" s="333"/>
      <c r="G23" s="399"/>
      <c r="H23" s="335" t="s">
        <v>217</v>
      </c>
      <c r="I23" s="399"/>
      <c r="J23" s="336"/>
      <c r="K23" s="337"/>
      <c r="L23" s="337"/>
      <c r="M23" s="338" t="s">
        <v>138</v>
      </c>
      <c r="N23" s="339" t="s">
        <v>1154</v>
      </c>
      <c r="O23" s="339" t="s">
        <v>136</v>
      </c>
      <c r="P23" s="339" t="s">
        <v>2182</v>
      </c>
      <c r="Q23" s="28"/>
      <c r="R23" s="29"/>
    </row>
    <row r="24" spans="1:18" s="24" customFormat="1" ht="12.75">
      <c r="A24" s="342">
        <v>42831</v>
      </c>
      <c r="B24" s="343" t="s">
        <v>160</v>
      </c>
      <c r="C24" s="343" t="s">
        <v>2004</v>
      </c>
      <c r="D24" s="399">
        <v>-19565.72</v>
      </c>
      <c r="E24" s="333"/>
      <c r="F24" s="333"/>
      <c r="G24" s="399"/>
      <c r="H24" s="335" t="s">
        <v>142</v>
      </c>
      <c r="I24" s="399"/>
      <c r="J24" s="336"/>
      <c r="K24" s="337"/>
      <c r="L24" s="337"/>
      <c r="M24" s="338" t="s">
        <v>138</v>
      </c>
      <c r="N24" s="339" t="s">
        <v>2044</v>
      </c>
      <c r="O24" s="339" t="s">
        <v>298</v>
      </c>
      <c r="P24" s="339" t="s">
        <v>2184</v>
      </c>
      <c r="Q24" s="28"/>
      <c r="R24" s="29"/>
    </row>
    <row r="25" spans="1:18" s="24" customFormat="1" ht="12.75">
      <c r="A25" s="342">
        <v>42831</v>
      </c>
      <c r="B25" s="343" t="s">
        <v>160</v>
      </c>
      <c r="C25" s="343" t="s">
        <v>2080</v>
      </c>
      <c r="D25" s="399">
        <v>-1740</v>
      </c>
      <c r="E25" s="333"/>
      <c r="F25" s="333"/>
      <c r="G25" s="399"/>
      <c r="H25" s="335" t="s">
        <v>218</v>
      </c>
      <c r="I25" s="399"/>
      <c r="J25" s="336"/>
      <c r="K25" s="337"/>
      <c r="L25" s="337"/>
      <c r="M25" s="338" t="s">
        <v>138</v>
      </c>
      <c r="N25" s="339" t="s">
        <v>2130</v>
      </c>
      <c r="O25" s="339" t="s">
        <v>141</v>
      </c>
      <c r="P25" s="339" t="s">
        <v>2184</v>
      </c>
      <c r="Q25" s="28"/>
      <c r="R25" s="29"/>
    </row>
    <row r="26" spans="1:18" s="24" customFormat="1" ht="12.75">
      <c r="A26" s="342">
        <v>42831</v>
      </c>
      <c r="B26" s="343" t="s">
        <v>160</v>
      </c>
      <c r="C26" s="343" t="s">
        <v>1231</v>
      </c>
      <c r="D26" s="399">
        <v>-9000.44</v>
      </c>
      <c r="E26" s="333"/>
      <c r="F26" s="333"/>
      <c r="G26" s="399"/>
      <c r="H26" s="335"/>
      <c r="I26" s="399"/>
      <c r="J26" s="336"/>
      <c r="K26" s="337"/>
      <c r="L26" s="337"/>
      <c r="M26" s="338" t="s">
        <v>138</v>
      </c>
      <c r="N26" s="339" t="s">
        <v>1307</v>
      </c>
      <c r="O26" s="339" t="s">
        <v>136</v>
      </c>
      <c r="P26" s="339" t="s">
        <v>2184</v>
      </c>
      <c r="Q26" s="28"/>
      <c r="R26" s="29"/>
    </row>
    <row r="27" spans="1:18" s="24" customFormat="1" ht="12.75">
      <c r="A27" s="342">
        <v>42831</v>
      </c>
      <c r="B27" s="343" t="s">
        <v>160</v>
      </c>
      <c r="C27" s="343" t="s">
        <v>1986</v>
      </c>
      <c r="D27" s="399">
        <v>-9000.44</v>
      </c>
      <c r="E27" s="333"/>
      <c r="F27" s="333"/>
      <c r="G27" s="399"/>
      <c r="H27" s="335" t="s">
        <v>219</v>
      </c>
      <c r="I27" s="399"/>
      <c r="J27" s="336"/>
      <c r="K27" s="337"/>
      <c r="L27" s="337"/>
      <c r="M27" s="338" t="s">
        <v>138</v>
      </c>
      <c r="N27" s="339" t="s">
        <v>2022</v>
      </c>
      <c r="O27" s="339" t="s">
        <v>136</v>
      </c>
      <c r="P27" s="339" t="s">
        <v>2184</v>
      </c>
      <c r="Q27" s="28"/>
      <c r="R27" s="29"/>
    </row>
    <row r="28" spans="1:18" s="24" customFormat="1" ht="12.75">
      <c r="A28" s="342">
        <v>42832</v>
      </c>
      <c r="B28" s="343" t="s">
        <v>160</v>
      </c>
      <c r="C28" s="343" t="s">
        <v>1663</v>
      </c>
      <c r="D28" s="344">
        <v>-21671.119999999999</v>
      </c>
      <c r="E28" s="333"/>
      <c r="F28" s="333"/>
      <c r="G28" s="399"/>
      <c r="H28" s="335" t="s">
        <v>147</v>
      </c>
      <c r="I28" s="399"/>
      <c r="J28" s="336"/>
      <c r="K28" s="337"/>
      <c r="L28" s="337"/>
      <c r="M28" s="338" t="s">
        <v>138</v>
      </c>
      <c r="N28" s="339" t="s">
        <v>1799</v>
      </c>
      <c r="O28" s="339" t="s">
        <v>383</v>
      </c>
      <c r="P28" s="339" t="s">
        <v>2187</v>
      </c>
      <c r="Q28" s="28"/>
      <c r="R28" s="29"/>
    </row>
    <row r="29" spans="1:18" s="24" customFormat="1" ht="12.75">
      <c r="A29" s="444">
        <v>42826</v>
      </c>
      <c r="B29" s="445" t="s">
        <v>156</v>
      </c>
      <c r="C29" s="478" t="s">
        <v>2082</v>
      </c>
      <c r="D29" s="446">
        <v>1241.2</v>
      </c>
      <c r="E29" s="333"/>
      <c r="F29" s="333"/>
      <c r="G29" s="399"/>
      <c r="H29" s="335"/>
      <c r="I29" s="399"/>
      <c r="J29" s="336"/>
      <c r="K29" s="337"/>
      <c r="L29" s="337"/>
      <c r="M29" s="338" t="s">
        <v>138</v>
      </c>
      <c r="N29" s="339" t="s">
        <v>2132</v>
      </c>
      <c r="O29" s="339" t="s">
        <v>1296</v>
      </c>
      <c r="P29" s="339" t="s">
        <v>2176</v>
      </c>
      <c r="Q29" s="28"/>
      <c r="R29" s="29"/>
    </row>
    <row r="30" spans="1:18" s="24" customFormat="1" ht="12.75">
      <c r="A30" s="444">
        <v>42826</v>
      </c>
      <c r="B30" s="445" t="s">
        <v>156</v>
      </c>
      <c r="C30" s="445" t="s">
        <v>2086</v>
      </c>
      <c r="D30" s="446">
        <v>1241.2</v>
      </c>
      <c r="E30" s="333"/>
      <c r="F30" s="333"/>
      <c r="G30" s="399"/>
      <c r="H30" s="335"/>
      <c r="I30" s="399"/>
      <c r="J30" s="336"/>
      <c r="K30" s="337"/>
      <c r="L30" s="337"/>
      <c r="M30" s="338" t="s">
        <v>138</v>
      </c>
      <c r="N30" s="339" t="s">
        <v>2133</v>
      </c>
      <c r="O30" s="339" t="s">
        <v>136</v>
      </c>
      <c r="P30" s="339" t="s">
        <v>2176</v>
      </c>
      <c r="Q30" s="28"/>
      <c r="R30" s="29"/>
    </row>
    <row r="31" spans="1:18" s="24" customFormat="1" ht="12.75">
      <c r="A31" s="444">
        <v>42829</v>
      </c>
      <c r="B31" s="445" t="s">
        <v>156</v>
      </c>
      <c r="C31" s="445" t="s">
        <v>2089</v>
      </c>
      <c r="D31" s="446">
        <v>1241.2</v>
      </c>
      <c r="E31" s="333"/>
      <c r="F31" s="333"/>
      <c r="G31" s="399"/>
      <c r="H31" s="335"/>
      <c r="I31" s="399"/>
      <c r="J31" s="336"/>
      <c r="K31" s="337"/>
      <c r="L31" s="337"/>
      <c r="M31" s="338" t="s">
        <v>138</v>
      </c>
      <c r="N31" s="339" t="s">
        <v>2134</v>
      </c>
      <c r="O31" s="339" t="s">
        <v>390</v>
      </c>
      <c r="P31" s="339" t="s">
        <v>2178</v>
      </c>
      <c r="Q31" s="28"/>
      <c r="R31" s="29"/>
    </row>
    <row r="32" spans="1:18" s="24" customFormat="1" ht="12.75">
      <c r="A32" s="444">
        <v>42832</v>
      </c>
      <c r="B32" s="445" t="s">
        <v>156</v>
      </c>
      <c r="C32" s="478" t="s">
        <v>2096</v>
      </c>
      <c r="D32" s="446">
        <v>1241.2</v>
      </c>
      <c r="E32" s="333"/>
      <c r="F32" s="333"/>
      <c r="G32" s="399"/>
      <c r="H32" s="335"/>
      <c r="I32" s="399"/>
      <c r="J32" s="336"/>
      <c r="K32" s="337"/>
      <c r="L32" s="337"/>
      <c r="M32" s="338" t="s">
        <v>138</v>
      </c>
      <c r="N32" s="339" t="s">
        <v>2135</v>
      </c>
      <c r="O32" s="339" t="s">
        <v>136</v>
      </c>
      <c r="P32" s="339" t="s">
        <v>2186</v>
      </c>
      <c r="Q32" s="28"/>
      <c r="R32" s="29"/>
    </row>
    <row r="33" spans="1:18" s="24" customFormat="1" ht="12.75">
      <c r="A33" s="444">
        <v>42832</v>
      </c>
      <c r="B33" s="445" t="s">
        <v>156</v>
      </c>
      <c r="C33" s="478" t="s">
        <v>2097</v>
      </c>
      <c r="D33" s="422">
        <v>1241.2</v>
      </c>
      <c r="E33" s="333"/>
      <c r="F33" s="333"/>
      <c r="G33" s="399"/>
      <c r="H33" s="335"/>
      <c r="I33" s="399"/>
      <c r="J33" s="336"/>
      <c r="K33" s="337"/>
      <c r="L33" s="337"/>
      <c r="M33" s="338" t="s">
        <v>138</v>
      </c>
      <c r="N33" s="339" t="s">
        <v>2136</v>
      </c>
      <c r="O33" s="339" t="s">
        <v>457</v>
      </c>
      <c r="P33" s="339" t="s">
        <v>2185</v>
      </c>
      <c r="Q33" s="28"/>
      <c r="R33" s="29"/>
    </row>
    <row r="34" spans="1:18" s="24" customFormat="1" ht="12.75">
      <c r="A34" s="444">
        <v>42832</v>
      </c>
      <c r="B34" s="445" t="s">
        <v>156</v>
      </c>
      <c r="C34" s="478" t="s">
        <v>2098</v>
      </c>
      <c r="D34" s="422">
        <v>1241.2</v>
      </c>
      <c r="E34" s="333"/>
      <c r="F34" s="333"/>
      <c r="G34" s="399"/>
      <c r="H34" s="335"/>
      <c r="I34" s="399"/>
      <c r="J34" s="336"/>
      <c r="K34" s="337"/>
      <c r="L34" s="337"/>
      <c r="M34" s="338" t="s">
        <v>138</v>
      </c>
      <c r="N34" s="339" t="s">
        <v>2137</v>
      </c>
      <c r="O34" s="339" t="s">
        <v>141</v>
      </c>
      <c r="P34" s="339" t="s">
        <v>2185</v>
      </c>
      <c r="Q34" s="28"/>
      <c r="R34" s="29"/>
    </row>
    <row r="35" spans="1:18" s="24" customFormat="1" ht="12.75">
      <c r="A35" s="444">
        <v>42832</v>
      </c>
      <c r="B35" s="445" t="s">
        <v>156</v>
      </c>
      <c r="C35" s="478" t="s">
        <v>2100</v>
      </c>
      <c r="D35" s="422">
        <v>1241.2</v>
      </c>
      <c r="E35" s="333"/>
      <c r="F35" s="333"/>
      <c r="G35" s="399"/>
      <c r="H35" s="335"/>
      <c r="I35" s="399"/>
      <c r="J35" s="336"/>
      <c r="K35" s="337"/>
      <c r="L35" s="337"/>
      <c r="M35" s="338" t="s">
        <v>138</v>
      </c>
      <c r="N35" s="339" t="s">
        <v>2138</v>
      </c>
      <c r="O35" s="339" t="s">
        <v>134</v>
      </c>
      <c r="P35" s="339" t="s">
        <v>2185</v>
      </c>
      <c r="Q35" s="28"/>
      <c r="R35" s="29"/>
    </row>
    <row r="36" spans="1:18" s="24" customFormat="1" ht="12.75">
      <c r="A36" s="444">
        <v>42832</v>
      </c>
      <c r="B36" s="445" t="s">
        <v>156</v>
      </c>
      <c r="C36" s="478" t="s">
        <v>2101</v>
      </c>
      <c r="D36" s="422">
        <v>1241.2</v>
      </c>
      <c r="E36" s="333"/>
      <c r="F36" s="333"/>
      <c r="G36" s="399"/>
      <c r="H36" s="335"/>
      <c r="I36" s="399"/>
      <c r="J36" s="336"/>
      <c r="K36" s="337"/>
      <c r="L36" s="337"/>
      <c r="M36" s="338" t="s">
        <v>138</v>
      </c>
      <c r="N36" s="339" t="s">
        <v>2139</v>
      </c>
      <c r="O36" s="339" t="s">
        <v>134</v>
      </c>
      <c r="P36" s="339" t="s">
        <v>2185</v>
      </c>
      <c r="Q36" s="28"/>
      <c r="R36" s="29"/>
    </row>
    <row r="37" spans="1:18" s="24" customFormat="1" ht="12.75">
      <c r="A37" s="444">
        <v>42832</v>
      </c>
      <c r="B37" s="445" t="s">
        <v>156</v>
      </c>
      <c r="C37" s="478" t="s">
        <v>2102</v>
      </c>
      <c r="D37" s="422">
        <v>1241.2</v>
      </c>
      <c r="E37" s="333"/>
      <c r="F37" s="333"/>
      <c r="G37" s="399"/>
      <c r="H37" s="335"/>
      <c r="I37" s="399"/>
      <c r="J37" s="336"/>
      <c r="K37" s="337"/>
      <c r="L37" s="337"/>
      <c r="M37" s="338" t="s">
        <v>138</v>
      </c>
      <c r="N37" s="339" t="s">
        <v>2140</v>
      </c>
      <c r="O37" s="339" t="s">
        <v>134</v>
      </c>
      <c r="P37" s="339" t="s">
        <v>2185</v>
      </c>
      <c r="Q37" s="28"/>
      <c r="R37" s="29"/>
    </row>
    <row r="38" spans="1:18" s="24" customFormat="1" ht="12.75">
      <c r="A38" s="444">
        <v>42832</v>
      </c>
      <c r="B38" s="445" t="s">
        <v>156</v>
      </c>
      <c r="C38" s="478" t="s">
        <v>2103</v>
      </c>
      <c r="D38" s="422">
        <v>1241.2</v>
      </c>
      <c r="E38" s="333"/>
      <c r="F38" s="333"/>
      <c r="G38" s="399"/>
      <c r="H38" s="335"/>
      <c r="I38" s="399"/>
      <c r="J38" s="336"/>
      <c r="K38" s="337"/>
      <c r="L38" s="337"/>
      <c r="M38" s="338" t="s">
        <v>138</v>
      </c>
      <c r="N38" s="339" t="s">
        <v>2141</v>
      </c>
      <c r="O38" s="339" t="s">
        <v>134</v>
      </c>
      <c r="P38" s="339" t="s">
        <v>2185</v>
      </c>
      <c r="Q38" s="28"/>
      <c r="R38" s="29"/>
    </row>
    <row r="39" spans="1:18" s="24" customFormat="1" ht="12.75">
      <c r="A39" s="444">
        <v>42832</v>
      </c>
      <c r="B39" s="445" t="s">
        <v>156</v>
      </c>
      <c r="C39" s="478" t="s">
        <v>2104</v>
      </c>
      <c r="D39" s="422">
        <v>1241.2</v>
      </c>
      <c r="E39" s="333"/>
      <c r="F39" s="333"/>
      <c r="G39" s="399"/>
      <c r="H39" s="335"/>
      <c r="I39" s="399"/>
      <c r="J39" s="336"/>
      <c r="K39" s="337"/>
      <c r="L39" s="337"/>
      <c r="M39" s="338" t="s">
        <v>138</v>
      </c>
      <c r="N39" s="339" t="s">
        <v>2142</v>
      </c>
      <c r="O39" s="339" t="s">
        <v>134</v>
      </c>
      <c r="P39" s="339" t="s">
        <v>2185</v>
      </c>
      <c r="Q39" s="28"/>
      <c r="R39" s="29"/>
    </row>
    <row r="40" spans="1:18" s="24" customFormat="1" ht="12.75">
      <c r="A40" s="444">
        <v>42832</v>
      </c>
      <c r="B40" s="445" t="s">
        <v>156</v>
      </c>
      <c r="C40" s="478" t="s">
        <v>2105</v>
      </c>
      <c r="D40" s="422">
        <v>1241.2</v>
      </c>
      <c r="E40" s="333"/>
      <c r="F40" s="333"/>
      <c r="G40" s="399"/>
      <c r="H40" s="335"/>
      <c r="I40" s="399"/>
      <c r="J40" s="336"/>
      <c r="K40" s="337"/>
      <c r="L40" s="337"/>
      <c r="M40" s="338" t="s">
        <v>138</v>
      </c>
      <c r="N40" s="339" t="s">
        <v>2143</v>
      </c>
      <c r="O40" s="339" t="s">
        <v>134</v>
      </c>
      <c r="P40" s="339" t="s">
        <v>2185</v>
      </c>
      <c r="Q40" s="28"/>
      <c r="R40" s="29"/>
    </row>
    <row r="41" spans="1:18" s="24" customFormat="1" ht="12.75">
      <c r="A41" s="444">
        <v>42832</v>
      </c>
      <c r="B41" s="445" t="s">
        <v>156</v>
      </c>
      <c r="C41" s="478" t="s">
        <v>2106</v>
      </c>
      <c r="D41" s="422">
        <v>1241.2</v>
      </c>
      <c r="E41" s="333"/>
      <c r="F41" s="333"/>
      <c r="G41" s="399"/>
      <c r="H41" s="335"/>
      <c r="I41" s="399"/>
      <c r="J41" s="336"/>
      <c r="K41" s="337"/>
      <c r="L41" s="337"/>
      <c r="M41" s="338" t="s">
        <v>138</v>
      </c>
      <c r="N41" s="339" t="s">
        <v>2144</v>
      </c>
      <c r="O41" s="339" t="s">
        <v>134</v>
      </c>
      <c r="P41" s="339" t="s">
        <v>2185</v>
      </c>
      <c r="Q41" s="28"/>
      <c r="R41" s="29"/>
    </row>
    <row r="42" spans="1:18" s="24" customFormat="1" ht="12.75">
      <c r="A42" s="444">
        <v>42832</v>
      </c>
      <c r="B42" s="445" t="s">
        <v>156</v>
      </c>
      <c r="C42" s="478" t="s">
        <v>2107</v>
      </c>
      <c r="D42" s="422">
        <v>1241.2</v>
      </c>
      <c r="E42" s="333"/>
      <c r="F42" s="333"/>
      <c r="G42" s="399"/>
      <c r="H42" s="335"/>
      <c r="I42" s="399"/>
      <c r="J42" s="336"/>
      <c r="K42" s="337"/>
      <c r="L42" s="337"/>
      <c r="M42" s="338" t="s">
        <v>138</v>
      </c>
      <c r="N42" s="339" t="s">
        <v>2145</v>
      </c>
      <c r="O42" s="339" t="s">
        <v>134</v>
      </c>
      <c r="P42" s="339" t="s">
        <v>2185</v>
      </c>
      <c r="Q42" s="28"/>
      <c r="R42" s="29"/>
    </row>
    <row r="43" spans="1:18" s="24" customFormat="1" ht="12.75">
      <c r="A43" s="444">
        <v>42832</v>
      </c>
      <c r="B43" s="445" t="s">
        <v>156</v>
      </c>
      <c r="C43" s="478" t="s">
        <v>2108</v>
      </c>
      <c r="D43" s="422">
        <v>1241.2</v>
      </c>
      <c r="E43" s="333"/>
      <c r="F43" s="333"/>
      <c r="G43" s="399"/>
      <c r="H43" s="335"/>
      <c r="I43" s="399"/>
      <c r="J43" s="336"/>
      <c r="K43" s="337"/>
      <c r="L43" s="337"/>
      <c r="M43" s="338" t="s">
        <v>138</v>
      </c>
      <c r="N43" s="339" t="s">
        <v>2146</v>
      </c>
      <c r="O43" s="339" t="s">
        <v>134</v>
      </c>
      <c r="P43" s="339" t="s">
        <v>2185</v>
      </c>
      <c r="Q43" s="28"/>
      <c r="R43" s="29"/>
    </row>
    <row r="44" spans="1:18" s="24" customFormat="1" ht="12.75">
      <c r="A44" s="444">
        <v>42832</v>
      </c>
      <c r="B44" s="445" t="s">
        <v>156</v>
      </c>
      <c r="C44" s="478" t="s">
        <v>2109</v>
      </c>
      <c r="D44" s="422">
        <v>1241.2</v>
      </c>
      <c r="E44" s="333"/>
      <c r="F44" s="333"/>
      <c r="G44" s="399"/>
      <c r="H44" s="335"/>
      <c r="I44" s="399"/>
      <c r="J44" s="446"/>
      <c r="K44" s="337"/>
      <c r="L44" s="337"/>
      <c r="M44" s="338" t="s">
        <v>138</v>
      </c>
      <c r="N44" s="339" t="s">
        <v>2147</v>
      </c>
      <c r="O44" s="339" t="s">
        <v>134</v>
      </c>
      <c r="P44" s="339" t="s">
        <v>2185</v>
      </c>
      <c r="Q44" s="28"/>
      <c r="R44" s="29"/>
    </row>
    <row r="45" spans="1:18" s="24" customFormat="1" ht="12.75">
      <c r="A45" s="444">
        <v>42832</v>
      </c>
      <c r="B45" s="445" t="s">
        <v>156</v>
      </c>
      <c r="C45" s="478" t="s">
        <v>2110</v>
      </c>
      <c r="D45" s="422">
        <v>1241.2</v>
      </c>
      <c r="E45" s="333"/>
      <c r="F45" s="333"/>
      <c r="G45" s="399"/>
      <c r="H45" s="335"/>
      <c r="I45" s="399"/>
      <c r="J45" s="446"/>
      <c r="K45" s="337"/>
      <c r="L45" s="337"/>
      <c r="M45" s="338" t="s">
        <v>138</v>
      </c>
      <c r="N45" s="339" t="s">
        <v>2148</v>
      </c>
      <c r="O45" s="339" t="s">
        <v>134</v>
      </c>
      <c r="P45" s="339" t="s">
        <v>2185</v>
      </c>
      <c r="Q45" s="28"/>
      <c r="R45" s="29"/>
    </row>
    <row r="46" spans="1:18" s="24" customFormat="1" ht="12.75">
      <c r="A46" s="444">
        <v>42832</v>
      </c>
      <c r="B46" s="445" t="s">
        <v>156</v>
      </c>
      <c r="C46" s="478" t="s">
        <v>2111</v>
      </c>
      <c r="D46" s="422">
        <v>1241.2</v>
      </c>
      <c r="E46" s="333"/>
      <c r="F46" s="333"/>
      <c r="G46" s="399"/>
      <c r="H46" s="335"/>
      <c r="I46" s="399"/>
      <c r="J46" s="446"/>
      <c r="K46" s="337"/>
      <c r="L46" s="337"/>
      <c r="M46" s="338" t="s">
        <v>138</v>
      </c>
      <c r="N46" s="339" t="s">
        <v>2149</v>
      </c>
      <c r="O46" s="339" t="s">
        <v>134</v>
      </c>
      <c r="P46" s="339" t="s">
        <v>2185</v>
      </c>
      <c r="Q46" s="28"/>
      <c r="R46" s="29"/>
    </row>
    <row r="47" spans="1:18" s="24" customFormat="1" ht="12.75">
      <c r="A47" s="444">
        <v>42832</v>
      </c>
      <c r="B47" s="445" t="s">
        <v>156</v>
      </c>
      <c r="C47" s="478" t="s">
        <v>2112</v>
      </c>
      <c r="D47" s="422">
        <v>1241.2</v>
      </c>
      <c r="E47" s="333"/>
      <c r="F47" s="333"/>
      <c r="G47" s="399"/>
      <c r="H47" s="335"/>
      <c r="I47" s="399"/>
      <c r="J47" s="446"/>
      <c r="K47" s="337"/>
      <c r="L47" s="337"/>
      <c r="M47" s="338" t="s">
        <v>138</v>
      </c>
      <c r="N47" s="339" t="s">
        <v>2150</v>
      </c>
      <c r="O47" s="339" t="s">
        <v>134</v>
      </c>
      <c r="P47" s="339" t="s">
        <v>2185</v>
      </c>
      <c r="Q47" s="28"/>
      <c r="R47" s="29"/>
    </row>
    <row r="48" spans="1:18" s="24" customFormat="1" ht="12.75">
      <c r="A48" s="444">
        <v>42832</v>
      </c>
      <c r="B48" s="445" t="s">
        <v>156</v>
      </c>
      <c r="C48" s="478" t="s">
        <v>2113</v>
      </c>
      <c r="D48" s="422">
        <v>1241.2</v>
      </c>
      <c r="E48" s="333"/>
      <c r="F48" s="333"/>
      <c r="G48" s="399"/>
      <c r="H48" s="335"/>
      <c r="I48" s="399"/>
      <c r="J48" s="446"/>
      <c r="K48" s="337"/>
      <c r="L48" s="337"/>
      <c r="M48" s="338" t="s">
        <v>138</v>
      </c>
      <c r="N48" s="339" t="s">
        <v>2151</v>
      </c>
      <c r="O48" s="339" t="s">
        <v>141</v>
      </c>
      <c r="P48" s="339" t="s">
        <v>2185</v>
      </c>
      <c r="Q48" s="28"/>
      <c r="R48" s="29"/>
    </row>
    <row r="49" spans="1:18" s="24" customFormat="1" ht="12.75">
      <c r="A49" s="444">
        <v>42832</v>
      </c>
      <c r="B49" s="445" t="s">
        <v>156</v>
      </c>
      <c r="C49" s="478" t="s">
        <v>2114</v>
      </c>
      <c r="D49" s="422">
        <v>1241.2</v>
      </c>
      <c r="E49" s="333"/>
      <c r="F49" s="333"/>
      <c r="G49" s="446"/>
      <c r="H49" s="335"/>
      <c r="I49" s="399"/>
      <c r="J49" s="446"/>
      <c r="K49" s="337"/>
      <c r="L49" s="337"/>
      <c r="M49" s="338" t="s">
        <v>138</v>
      </c>
      <c r="N49" s="339" t="s">
        <v>2152</v>
      </c>
      <c r="O49" s="339" t="s">
        <v>141</v>
      </c>
      <c r="P49" s="339" t="s">
        <v>2185</v>
      </c>
      <c r="Q49" s="28"/>
      <c r="R49" s="29"/>
    </row>
    <row r="50" spans="1:18" s="24" customFormat="1" ht="12.75">
      <c r="A50" s="444">
        <v>42832</v>
      </c>
      <c r="B50" s="445" t="s">
        <v>156</v>
      </c>
      <c r="C50" s="478" t="s">
        <v>2115</v>
      </c>
      <c r="D50" s="446">
        <v>1241.2</v>
      </c>
      <c r="E50" s="333"/>
      <c r="F50" s="333"/>
      <c r="G50" s="446"/>
      <c r="H50" s="335"/>
      <c r="I50" s="399"/>
      <c r="J50" s="446"/>
      <c r="K50" s="337"/>
      <c r="L50" s="337"/>
      <c r="M50" s="338" t="s">
        <v>138</v>
      </c>
      <c r="N50" s="339" t="s">
        <v>2153</v>
      </c>
      <c r="O50" s="339" t="s">
        <v>136</v>
      </c>
      <c r="P50" s="339" t="s">
        <v>2186</v>
      </c>
      <c r="Q50" s="28"/>
      <c r="R50" s="29"/>
    </row>
    <row r="51" spans="1:18" s="24" customFormat="1" ht="12.75">
      <c r="A51" s="444">
        <v>42832</v>
      </c>
      <c r="B51" s="445" t="s">
        <v>156</v>
      </c>
      <c r="C51" s="478" t="s">
        <v>2116</v>
      </c>
      <c r="D51" s="446">
        <v>1241.2</v>
      </c>
      <c r="E51" s="333"/>
      <c r="F51" s="333"/>
      <c r="G51" s="446"/>
      <c r="H51" s="335"/>
      <c r="I51" s="399"/>
      <c r="J51" s="446"/>
      <c r="K51" s="337"/>
      <c r="L51" s="337"/>
      <c r="M51" s="338" t="s">
        <v>138</v>
      </c>
      <c r="N51" s="339" t="s">
        <v>2154</v>
      </c>
      <c r="O51" s="339" t="s">
        <v>136</v>
      </c>
      <c r="P51" s="339" t="s">
        <v>2186</v>
      </c>
      <c r="Q51" s="28"/>
      <c r="R51" s="29"/>
    </row>
    <row r="52" spans="1:18" s="24" customFormat="1" ht="12.75">
      <c r="A52" s="444">
        <v>42832</v>
      </c>
      <c r="B52" s="445" t="s">
        <v>156</v>
      </c>
      <c r="C52" s="478" t="s">
        <v>2117</v>
      </c>
      <c r="D52" s="446">
        <v>1241.2</v>
      </c>
      <c r="E52" s="333"/>
      <c r="F52" s="333"/>
      <c r="G52" s="446"/>
      <c r="H52" s="335"/>
      <c r="I52" s="399"/>
      <c r="J52" s="446"/>
      <c r="K52" s="337"/>
      <c r="L52" s="337"/>
      <c r="M52" s="338" t="s">
        <v>138</v>
      </c>
      <c r="N52" s="339" t="s">
        <v>2155</v>
      </c>
      <c r="O52" s="339" t="s">
        <v>136</v>
      </c>
      <c r="P52" s="339" t="s">
        <v>2186</v>
      </c>
      <c r="Q52" s="28"/>
      <c r="R52" s="29"/>
    </row>
    <row r="53" spans="1:18" s="24" customFormat="1" ht="12.75">
      <c r="A53" s="444">
        <v>42832</v>
      </c>
      <c r="B53" s="445" t="s">
        <v>156</v>
      </c>
      <c r="C53" s="478" t="s">
        <v>2118</v>
      </c>
      <c r="D53" s="422">
        <v>1241.2</v>
      </c>
      <c r="E53" s="333"/>
      <c r="F53" s="333"/>
      <c r="G53" s="446"/>
      <c r="H53" s="335"/>
      <c r="I53" s="399"/>
      <c r="J53" s="446"/>
      <c r="K53" s="337"/>
      <c r="L53" s="337"/>
      <c r="M53" s="338" t="s">
        <v>138</v>
      </c>
      <c r="N53" s="339" t="s">
        <v>2156</v>
      </c>
      <c r="O53" s="339" t="s">
        <v>457</v>
      </c>
      <c r="P53" s="339" t="s">
        <v>2185</v>
      </c>
      <c r="Q53" s="28"/>
      <c r="R53" s="29"/>
    </row>
    <row r="54" spans="1:18" s="24" customFormat="1" ht="12.75">
      <c r="A54" s="444">
        <v>42832</v>
      </c>
      <c r="B54" s="445" t="s">
        <v>156</v>
      </c>
      <c r="C54" s="478" t="s">
        <v>2119</v>
      </c>
      <c r="D54" s="446">
        <v>1241.2</v>
      </c>
      <c r="E54" s="333"/>
      <c r="F54" s="333"/>
      <c r="G54" s="446"/>
      <c r="H54" s="335"/>
      <c r="I54" s="399"/>
      <c r="J54" s="446"/>
      <c r="K54" s="337"/>
      <c r="L54" s="337"/>
      <c r="M54" s="338" t="s">
        <v>138</v>
      </c>
      <c r="N54" s="339" t="s">
        <v>2157</v>
      </c>
      <c r="O54" s="339" t="s">
        <v>136</v>
      </c>
      <c r="P54" s="339" t="s">
        <v>2186</v>
      </c>
      <c r="Q54" s="28"/>
      <c r="R54" s="29"/>
    </row>
    <row r="55" spans="1:18" s="24" customFormat="1" ht="12.75">
      <c r="A55" s="444">
        <v>42832</v>
      </c>
      <c r="B55" s="445" t="s">
        <v>156</v>
      </c>
      <c r="C55" s="478" t="s">
        <v>2120</v>
      </c>
      <c r="D55" s="422">
        <v>1241.2</v>
      </c>
      <c r="E55" s="333"/>
      <c r="F55" s="333"/>
      <c r="G55" s="446"/>
      <c r="H55" s="335"/>
      <c r="I55" s="399"/>
      <c r="J55" s="446"/>
      <c r="K55" s="337"/>
      <c r="L55" s="337"/>
      <c r="M55" s="338" t="s">
        <v>138</v>
      </c>
      <c r="N55" s="339" t="s">
        <v>2158</v>
      </c>
      <c r="O55" s="339" t="s">
        <v>457</v>
      </c>
      <c r="P55" s="339" t="s">
        <v>2185</v>
      </c>
      <c r="Q55" s="28"/>
      <c r="R55" s="29"/>
    </row>
    <row r="56" spans="1:18" s="24" customFormat="1" ht="12.75">
      <c r="A56" s="444">
        <v>42832</v>
      </c>
      <c r="B56" s="445" t="s">
        <v>156</v>
      </c>
      <c r="C56" s="478" t="s">
        <v>2121</v>
      </c>
      <c r="D56" s="422">
        <v>1241.2</v>
      </c>
      <c r="E56" s="333"/>
      <c r="F56" s="333"/>
      <c r="G56" s="446"/>
      <c r="H56" s="335"/>
      <c r="I56" s="399"/>
      <c r="J56" s="446"/>
      <c r="K56" s="337"/>
      <c r="L56" s="337"/>
      <c r="M56" s="338" t="s">
        <v>138</v>
      </c>
      <c r="N56" s="339" t="s">
        <v>2159</v>
      </c>
      <c r="O56" s="339" t="s">
        <v>457</v>
      </c>
      <c r="P56" s="339" t="s">
        <v>2185</v>
      </c>
      <c r="Q56" s="28"/>
      <c r="R56" s="29"/>
    </row>
    <row r="57" spans="1:18" s="24" customFormat="1" ht="12.75">
      <c r="A57" s="444">
        <v>42832</v>
      </c>
      <c r="B57" s="445" t="s">
        <v>156</v>
      </c>
      <c r="C57" s="478" t="s">
        <v>2122</v>
      </c>
      <c r="D57" s="446">
        <v>1241.2</v>
      </c>
      <c r="E57" s="333"/>
      <c r="F57" s="333"/>
      <c r="G57" s="446"/>
      <c r="H57" s="335"/>
      <c r="I57" s="399"/>
      <c r="J57" s="446"/>
      <c r="K57" s="337"/>
      <c r="L57" s="337"/>
      <c r="M57" s="338" t="s">
        <v>138</v>
      </c>
      <c r="N57" s="339" t="s">
        <v>2160</v>
      </c>
      <c r="O57" s="339" t="s">
        <v>136</v>
      </c>
      <c r="P57" s="339" t="s">
        <v>2186</v>
      </c>
      <c r="Q57" s="28"/>
      <c r="R57" s="29"/>
    </row>
    <row r="58" spans="1:18" s="24" customFormat="1" ht="12.75">
      <c r="A58" s="444">
        <v>42832</v>
      </c>
      <c r="B58" s="445" t="s">
        <v>156</v>
      </c>
      <c r="C58" s="478" t="s">
        <v>2123</v>
      </c>
      <c r="D58" s="446">
        <v>1241.2</v>
      </c>
      <c r="E58" s="333"/>
      <c r="F58" s="333"/>
      <c r="G58" s="446"/>
      <c r="H58" s="335"/>
      <c r="I58" s="399"/>
      <c r="J58" s="446"/>
      <c r="K58" s="337"/>
      <c r="L58" s="337"/>
      <c r="M58" s="338" t="s">
        <v>138</v>
      </c>
      <c r="N58" s="339" t="s">
        <v>2161</v>
      </c>
      <c r="O58" s="339" t="s">
        <v>136</v>
      </c>
      <c r="P58" s="339" t="s">
        <v>2186</v>
      </c>
      <c r="Q58" s="28"/>
      <c r="R58" s="29"/>
    </row>
    <row r="59" spans="1:18" s="24" customFormat="1" ht="12.75">
      <c r="A59" s="444">
        <v>42832</v>
      </c>
      <c r="B59" s="445" t="s">
        <v>156</v>
      </c>
      <c r="C59" s="478" t="s">
        <v>2124</v>
      </c>
      <c r="D59" s="446">
        <v>1241.2</v>
      </c>
      <c r="E59" s="333"/>
      <c r="F59" s="333"/>
      <c r="G59" s="446"/>
      <c r="H59" s="335"/>
      <c r="I59" s="399"/>
      <c r="J59" s="446"/>
      <c r="K59" s="337"/>
      <c r="L59" s="337"/>
      <c r="M59" s="338" t="s">
        <v>138</v>
      </c>
      <c r="N59" s="339" t="s">
        <v>2162</v>
      </c>
      <c r="O59" s="339" t="s">
        <v>136</v>
      </c>
      <c r="P59" s="339" t="s">
        <v>2186</v>
      </c>
      <c r="Q59" s="28"/>
      <c r="R59" s="29"/>
    </row>
    <row r="60" spans="1:18" s="24" customFormat="1" ht="12.75">
      <c r="A60" s="444">
        <v>42832</v>
      </c>
      <c r="B60" s="445" t="s">
        <v>156</v>
      </c>
      <c r="C60" s="478" t="s">
        <v>2125</v>
      </c>
      <c r="D60" s="446">
        <v>1241.2</v>
      </c>
      <c r="E60" s="333"/>
      <c r="F60" s="333"/>
      <c r="G60" s="446"/>
      <c r="H60" s="335"/>
      <c r="I60" s="399"/>
      <c r="J60" s="446"/>
      <c r="K60" s="337"/>
      <c r="L60" s="337"/>
      <c r="M60" s="338" t="s">
        <v>138</v>
      </c>
      <c r="N60" s="339" t="s">
        <v>2163</v>
      </c>
      <c r="O60" s="339" t="s">
        <v>136</v>
      </c>
      <c r="P60" s="339" t="s">
        <v>2186</v>
      </c>
      <c r="Q60" s="28"/>
      <c r="R60" s="29"/>
    </row>
    <row r="61" spans="1:18" s="24" customFormat="1" ht="12.75">
      <c r="A61" s="444">
        <v>42832</v>
      </c>
      <c r="B61" s="445" t="s">
        <v>156</v>
      </c>
      <c r="C61" s="478" t="s">
        <v>2126</v>
      </c>
      <c r="D61" s="446">
        <v>1241.2</v>
      </c>
      <c r="E61" s="333"/>
      <c r="F61" s="333"/>
      <c r="G61" s="446"/>
      <c r="H61" s="335"/>
      <c r="I61" s="399"/>
      <c r="J61" s="446"/>
      <c r="K61" s="337"/>
      <c r="L61" s="337"/>
      <c r="M61" s="338" t="s">
        <v>138</v>
      </c>
      <c r="N61" s="339" t="s">
        <v>2164</v>
      </c>
      <c r="O61" s="339" t="s">
        <v>136</v>
      </c>
      <c r="P61" s="339" t="s">
        <v>2186</v>
      </c>
      <c r="Q61" s="28"/>
      <c r="R61" s="29"/>
    </row>
    <row r="62" spans="1:18" s="24" customFormat="1" ht="12.75">
      <c r="A62" s="1">
        <v>42832</v>
      </c>
      <c r="B62" t="s">
        <v>156</v>
      </c>
      <c r="C62" s="341" t="s">
        <v>2080</v>
      </c>
      <c r="D62" s="341">
        <v>605.36</v>
      </c>
      <c r="E62" s="333"/>
      <c r="F62" s="333"/>
      <c r="G62" s="446"/>
      <c r="H62" s="335" t="s">
        <v>218</v>
      </c>
      <c r="I62" s="399"/>
      <c r="J62" s="446"/>
      <c r="K62" s="337"/>
      <c r="L62" s="337"/>
      <c r="M62" s="338" t="s">
        <v>138</v>
      </c>
      <c r="N62" s="339" t="s">
        <v>2130</v>
      </c>
      <c r="O62" s="339" t="s">
        <v>141</v>
      </c>
      <c r="P62" s="339" t="s">
        <v>2186</v>
      </c>
      <c r="Q62" s="28"/>
      <c r="R62" s="29"/>
    </row>
    <row r="63" spans="1:18" s="24" customFormat="1" ht="12.75">
      <c r="A63" s="1">
        <v>42829</v>
      </c>
      <c r="B63" t="s">
        <v>156</v>
      </c>
      <c r="C63" t="s">
        <v>1432</v>
      </c>
      <c r="D63" s="353">
        <v>5826.68</v>
      </c>
      <c r="E63" s="333"/>
      <c r="F63" s="333"/>
      <c r="G63" s="446"/>
      <c r="H63" s="335"/>
      <c r="I63" s="399"/>
      <c r="J63" s="446"/>
      <c r="K63" s="337"/>
      <c r="L63" s="337"/>
      <c r="M63" s="338" t="s">
        <v>138</v>
      </c>
      <c r="N63" s="339" t="s">
        <v>1480</v>
      </c>
      <c r="O63" s="339" t="s">
        <v>134</v>
      </c>
      <c r="P63" s="339" t="s">
        <v>2178</v>
      </c>
      <c r="Q63" s="28"/>
      <c r="R63" s="29"/>
    </row>
    <row r="64" spans="1:18" s="24" customFormat="1" ht="12.75">
      <c r="A64" s="1">
        <v>42829</v>
      </c>
      <c r="B64" t="s">
        <v>156</v>
      </c>
      <c r="C64" t="s">
        <v>1832</v>
      </c>
      <c r="D64" s="353">
        <v>5849.88</v>
      </c>
      <c r="E64" s="333"/>
      <c r="F64" s="333"/>
      <c r="G64" s="446"/>
      <c r="H64" s="335"/>
      <c r="I64" s="399"/>
      <c r="J64" s="446"/>
      <c r="K64" s="337"/>
      <c r="L64" s="337"/>
      <c r="M64" s="338" t="s">
        <v>138</v>
      </c>
      <c r="N64" s="339" t="s">
        <v>1890</v>
      </c>
      <c r="O64" s="339" t="s">
        <v>134</v>
      </c>
      <c r="P64" s="339" t="s">
        <v>2179</v>
      </c>
      <c r="Q64" s="28"/>
      <c r="R64" s="29"/>
    </row>
    <row r="65" spans="1:18" s="24" customFormat="1" ht="12.75">
      <c r="A65" s="1">
        <v>42831</v>
      </c>
      <c r="B65" t="s">
        <v>156</v>
      </c>
      <c r="C65" s="488" t="s">
        <v>1589</v>
      </c>
      <c r="D65" s="353">
        <v>5849.88</v>
      </c>
      <c r="E65" s="333"/>
      <c r="F65" s="333"/>
      <c r="G65" s="446"/>
      <c r="H65" s="335"/>
      <c r="I65" s="399"/>
      <c r="J65" s="446"/>
      <c r="K65" s="337"/>
      <c r="L65" s="337"/>
      <c r="M65" s="338" t="s">
        <v>138</v>
      </c>
      <c r="N65" s="339" t="s">
        <v>1710</v>
      </c>
      <c r="O65" s="339" t="s">
        <v>134</v>
      </c>
      <c r="P65" s="339" t="s">
        <v>2183</v>
      </c>
      <c r="Q65" s="28"/>
      <c r="R65" s="29"/>
    </row>
    <row r="66" spans="1:18" s="24" customFormat="1" ht="12.75">
      <c r="A66" s="1">
        <v>42831</v>
      </c>
      <c r="B66" t="s">
        <v>156</v>
      </c>
      <c r="C66" s="488" t="s">
        <v>1626</v>
      </c>
      <c r="D66" s="353">
        <v>5957.76</v>
      </c>
      <c r="E66" s="333"/>
      <c r="F66" s="333"/>
      <c r="G66" s="446"/>
      <c r="H66" s="335"/>
      <c r="I66" s="399"/>
      <c r="J66" s="446"/>
      <c r="K66" s="337"/>
      <c r="L66" s="337"/>
      <c r="M66" s="338" t="s">
        <v>138</v>
      </c>
      <c r="N66" s="339" t="s">
        <v>1743</v>
      </c>
      <c r="O66" s="339" t="s">
        <v>141</v>
      </c>
      <c r="P66" s="339" t="s">
        <v>2183</v>
      </c>
      <c r="Q66" s="28"/>
      <c r="R66" s="29"/>
    </row>
    <row r="67" spans="1:18" s="24" customFormat="1" ht="12.75">
      <c r="A67" s="1">
        <v>42832</v>
      </c>
      <c r="B67" t="s">
        <v>156</v>
      </c>
      <c r="C67" s="488" t="s">
        <v>1622</v>
      </c>
      <c r="D67" s="353">
        <v>5957.76</v>
      </c>
      <c r="E67" s="333"/>
      <c r="F67" s="333"/>
      <c r="G67" s="446"/>
      <c r="H67" s="335"/>
      <c r="I67" s="399"/>
      <c r="J67" s="446"/>
      <c r="K67" s="337"/>
      <c r="L67" s="337"/>
      <c r="M67" s="338" t="s">
        <v>138</v>
      </c>
      <c r="N67" s="339" t="s">
        <v>1739</v>
      </c>
      <c r="O67" s="339" t="s">
        <v>141</v>
      </c>
      <c r="P67" s="339" t="s">
        <v>2186</v>
      </c>
      <c r="Q67" s="28"/>
      <c r="R67" s="29"/>
    </row>
    <row r="68" spans="1:18" s="24" customFormat="1" ht="12.75">
      <c r="A68" s="1">
        <v>42832</v>
      </c>
      <c r="B68" t="s">
        <v>156</v>
      </c>
      <c r="C68" s="488" t="s">
        <v>538</v>
      </c>
      <c r="D68" s="353">
        <v>5957.76</v>
      </c>
      <c r="E68" s="333"/>
      <c r="F68" s="333"/>
      <c r="G68" s="446"/>
      <c r="H68" s="335"/>
      <c r="I68" s="399"/>
      <c r="J68" s="446"/>
      <c r="K68" s="337"/>
      <c r="L68" s="337"/>
      <c r="M68" s="338" t="s">
        <v>138</v>
      </c>
      <c r="N68" s="339" t="s">
        <v>575</v>
      </c>
      <c r="O68" s="339" t="s">
        <v>141</v>
      </c>
      <c r="P68" s="339" t="s">
        <v>2186</v>
      </c>
      <c r="Q68" s="28"/>
      <c r="R68" s="29"/>
    </row>
    <row r="69" spans="1:18" s="24" customFormat="1" ht="12.75">
      <c r="A69" s="1">
        <v>42826</v>
      </c>
      <c r="B69" t="s">
        <v>156</v>
      </c>
      <c r="C69" s="615" t="s">
        <v>103</v>
      </c>
      <c r="D69" s="353">
        <v>6286.04</v>
      </c>
      <c r="E69" s="333"/>
      <c r="F69" s="333"/>
      <c r="G69" s="446"/>
      <c r="H69" s="335"/>
      <c r="I69" s="399"/>
      <c r="J69" s="446"/>
      <c r="K69" s="337"/>
      <c r="L69" s="337"/>
      <c r="M69" s="338" t="s">
        <v>138</v>
      </c>
      <c r="N69" s="339" t="s">
        <v>314</v>
      </c>
      <c r="O69" s="339" t="s">
        <v>141</v>
      </c>
      <c r="P69" s="339" t="s">
        <v>2176</v>
      </c>
      <c r="Q69" s="28"/>
      <c r="R69" s="29"/>
    </row>
    <row r="70" spans="1:18" s="24" customFormat="1" ht="12.75">
      <c r="A70" s="1">
        <v>42829</v>
      </c>
      <c r="B70" t="s">
        <v>156</v>
      </c>
      <c r="C70" t="s">
        <v>105</v>
      </c>
      <c r="D70" s="353">
        <v>6286.04</v>
      </c>
      <c r="E70" s="333"/>
      <c r="F70" s="333"/>
      <c r="G70" s="446"/>
      <c r="H70" s="335" t="s">
        <v>145</v>
      </c>
      <c r="I70" s="399"/>
      <c r="J70" s="446"/>
      <c r="K70" s="337"/>
      <c r="L70" s="337"/>
      <c r="M70" s="338" t="s">
        <v>138</v>
      </c>
      <c r="N70" s="339" t="s">
        <v>316</v>
      </c>
      <c r="O70" s="339" t="s">
        <v>141</v>
      </c>
      <c r="P70" s="339" t="s">
        <v>2178</v>
      </c>
      <c r="Q70" s="28"/>
      <c r="R70" s="29"/>
    </row>
    <row r="71" spans="1:18" s="24" customFormat="1" ht="12.75">
      <c r="A71" s="1">
        <v>42829</v>
      </c>
      <c r="B71" t="s">
        <v>156</v>
      </c>
      <c r="C71" t="s">
        <v>1677</v>
      </c>
      <c r="D71" s="353">
        <v>6286.04</v>
      </c>
      <c r="E71" s="333"/>
      <c r="F71" s="333"/>
      <c r="G71" s="446"/>
      <c r="H71" s="335"/>
      <c r="I71" s="399"/>
      <c r="J71" s="446"/>
      <c r="K71" s="337"/>
      <c r="L71" s="337"/>
      <c r="M71" s="338" t="s">
        <v>138</v>
      </c>
      <c r="N71" s="339" t="s">
        <v>1779</v>
      </c>
      <c r="O71" s="339" t="s">
        <v>141</v>
      </c>
      <c r="P71" s="339" t="s">
        <v>2178</v>
      </c>
      <c r="Q71" s="28"/>
      <c r="R71" s="29"/>
    </row>
    <row r="72" spans="1:18" s="24" customFormat="1" ht="12.75">
      <c r="A72" s="1">
        <v>42832</v>
      </c>
      <c r="B72" t="s">
        <v>156</v>
      </c>
      <c r="C72" s="488" t="s">
        <v>1843</v>
      </c>
      <c r="D72" s="353">
        <v>6351</v>
      </c>
      <c r="E72" s="333"/>
      <c r="F72" s="333"/>
      <c r="G72" s="446"/>
      <c r="H72" s="335"/>
      <c r="I72" s="399"/>
      <c r="J72" s="446"/>
      <c r="K72" s="337"/>
      <c r="L72" s="337"/>
      <c r="M72" s="338" t="s">
        <v>138</v>
      </c>
      <c r="N72" s="339" t="s">
        <v>1898</v>
      </c>
      <c r="O72" s="339" t="s">
        <v>141</v>
      </c>
      <c r="P72" s="339" t="s">
        <v>2186</v>
      </c>
      <c r="Q72" s="28"/>
      <c r="R72" s="29"/>
    </row>
    <row r="73" spans="1:18" s="24" customFormat="1" ht="12.75">
      <c r="A73" s="1">
        <v>42830</v>
      </c>
      <c r="B73" t="s">
        <v>156</v>
      </c>
      <c r="C73" s="488" t="s">
        <v>2092</v>
      </c>
      <c r="D73" s="353">
        <v>8049.24</v>
      </c>
      <c r="E73" s="333"/>
      <c r="F73" s="333"/>
      <c r="G73" s="446"/>
      <c r="H73" s="335"/>
      <c r="I73" s="399"/>
      <c r="J73" s="446"/>
      <c r="K73" s="337"/>
      <c r="L73" s="337"/>
      <c r="M73" s="338" t="s">
        <v>138</v>
      </c>
      <c r="N73" s="339" t="s">
        <v>2165</v>
      </c>
      <c r="O73" s="339" t="s">
        <v>141</v>
      </c>
      <c r="P73" s="339" t="s">
        <v>2181</v>
      </c>
      <c r="Q73" s="28"/>
      <c r="R73" s="29"/>
    </row>
    <row r="74" spans="1:18" s="24" customFormat="1" ht="12.75">
      <c r="A74" s="1">
        <v>42826</v>
      </c>
      <c r="B74" t="s">
        <v>156</v>
      </c>
      <c r="C74" s="615" t="s">
        <v>2085</v>
      </c>
      <c r="D74" s="353">
        <v>8080.56</v>
      </c>
      <c r="E74" s="333"/>
      <c r="F74" s="333"/>
      <c r="G74" s="446"/>
      <c r="H74" s="335"/>
      <c r="I74" s="399"/>
      <c r="J74" s="446"/>
      <c r="K74" s="337"/>
      <c r="L74" s="337"/>
      <c r="M74" s="338" t="s">
        <v>138</v>
      </c>
      <c r="N74" s="339" t="s">
        <v>2166</v>
      </c>
      <c r="O74" s="339" t="s">
        <v>141</v>
      </c>
      <c r="P74" s="339" t="s">
        <v>2176</v>
      </c>
      <c r="Q74" s="28"/>
      <c r="R74" s="29"/>
    </row>
    <row r="75" spans="1:18" s="24" customFormat="1" ht="12.75">
      <c r="A75" s="1">
        <v>42826</v>
      </c>
      <c r="B75" t="s">
        <v>156</v>
      </c>
      <c r="C75" s="615" t="s">
        <v>2079</v>
      </c>
      <c r="D75" s="353">
        <v>8780.0400000000009</v>
      </c>
      <c r="E75" s="333"/>
      <c r="F75" s="333"/>
      <c r="G75" s="446"/>
      <c r="H75" s="335" t="s">
        <v>159</v>
      </c>
      <c r="I75" s="399"/>
      <c r="J75" s="446"/>
      <c r="K75" s="337"/>
      <c r="L75" s="337"/>
      <c r="M75" s="338" t="s">
        <v>138</v>
      </c>
      <c r="N75" s="339" t="s">
        <v>2129</v>
      </c>
      <c r="O75" s="339" t="s">
        <v>457</v>
      </c>
      <c r="P75" s="339" t="s">
        <v>2176</v>
      </c>
      <c r="Q75" s="28"/>
      <c r="R75" s="29"/>
    </row>
    <row r="76" spans="1:18" s="24" customFormat="1" ht="12.75">
      <c r="A76" s="1">
        <v>42826</v>
      </c>
      <c r="B76" t="s">
        <v>156</v>
      </c>
      <c r="C76" t="s">
        <v>1999</v>
      </c>
      <c r="D76" s="353">
        <v>9000.44</v>
      </c>
      <c r="E76" s="333"/>
      <c r="F76" s="333"/>
      <c r="G76" s="446"/>
      <c r="H76" s="335" t="s">
        <v>133</v>
      </c>
      <c r="I76" s="399"/>
      <c r="J76" s="446"/>
      <c r="K76" s="337"/>
      <c r="L76" s="337"/>
      <c r="M76" s="338" t="s">
        <v>138</v>
      </c>
      <c r="N76" s="339" t="s">
        <v>2033</v>
      </c>
      <c r="O76" s="339" t="s">
        <v>136</v>
      </c>
      <c r="P76" s="339" t="s">
        <v>2176</v>
      </c>
      <c r="Q76" s="28"/>
      <c r="R76" s="29"/>
    </row>
    <row r="77" spans="1:18" s="24" customFormat="1" ht="12.75">
      <c r="A77" s="1">
        <v>42826</v>
      </c>
      <c r="B77" t="s">
        <v>156</v>
      </c>
      <c r="C77" t="s">
        <v>1245</v>
      </c>
      <c r="D77" s="353">
        <v>9000.44</v>
      </c>
      <c r="E77" s="333"/>
      <c r="F77" s="333"/>
      <c r="G77" s="446"/>
      <c r="H77" s="335" t="s">
        <v>137</v>
      </c>
      <c r="I77" s="399"/>
      <c r="J77" s="446"/>
      <c r="K77" s="337"/>
      <c r="L77" s="337"/>
      <c r="M77" s="338" t="s">
        <v>138</v>
      </c>
      <c r="N77" s="339" t="s">
        <v>1319</v>
      </c>
      <c r="O77" s="339" t="s">
        <v>136</v>
      </c>
      <c r="P77" s="339" t="s">
        <v>2176</v>
      </c>
      <c r="Q77" s="28"/>
      <c r="R77" s="29"/>
    </row>
    <row r="78" spans="1:18" s="24" customFormat="1" ht="12.75">
      <c r="A78" s="1">
        <v>42829</v>
      </c>
      <c r="B78" t="s">
        <v>156</v>
      </c>
      <c r="C78" t="s">
        <v>55</v>
      </c>
      <c r="D78" s="353">
        <v>9000.44</v>
      </c>
      <c r="E78" s="333"/>
      <c r="F78" s="333"/>
      <c r="G78" s="446"/>
      <c r="H78" s="335" t="s">
        <v>224</v>
      </c>
      <c r="I78" s="399"/>
      <c r="J78" s="446"/>
      <c r="K78" s="337"/>
      <c r="L78" s="337"/>
      <c r="M78" s="338" t="s">
        <v>138</v>
      </c>
      <c r="N78" s="339" t="s">
        <v>269</v>
      </c>
      <c r="O78" s="339" t="s">
        <v>136</v>
      </c>
      <c r="P78" s="339" t="s">
        <v>2178</v>
      </c>
      <c r="Q78" s="28"/>
      <c r="R78" s="29"/>
    </row>
    <row r="79" spans="1:18" s="24" customFormat="1" ht="12.75">
      <c r="A79" s="1">
        <v>42829</v>
      </c>
      <c r="B79" t="s">
        <v>156</v>
      </c>
      <c r="C79" s="488" t="s">
        <v>1593</v>
      </c>
      <c r="D79" s="353">
        <v>9000.44</v>
      </c>
      <c r="E79" s="333"/>
      <c r="F79" s="333"/>
      <c r="G79" s="446"/>
      <c r="H79" s="335"/>
      <c r="I79" s="399"/>
      <c r="J79" s="446"/>
      <c r="K79" s="337"/>
      <c r="L79" s="337"/>
      <c r="M79" s="338" t="s">
        <v>138</v>
      </c>
      <c r="N79" s="339" t="s">
        <v>1714</v>
      </c>
      <c r="O79" s="339" t="s">
        <v>136</v>
      </c>
      <c r="P79" s="339" t="s">
        <v>2178</v>
      </c>
      <c r="Q79" s="28"/>
      <c r="R79" s="29"/>
    </row>
    <row r="80" spans="1:18" s="24" customFormat="1" ht="12.75">
      <c r="A80" s="1">
        <v>42829</v>
      </c>
      <c r="B80" t="s">
        <v>156</v>
      </c>
      <c r="C80" t="s">
        <v>1985</v>
      </c>
      <c r="D80" s="353">
        <v>9000.44</v>
      </c>
      <c r="E80" s="333"/>
      <c r="F80" s="333"/>
      <c r="G80" s="446"/>
      <c r="H80" s="335"/>
      <c r="I80" s="399"/>
      <c r="J80" s="446"/>
      <c r="K80" s="337"/>
      <c r="L80" s="337"/>
      <c r="M80" s="338" t="s">
        <v>138</v>
      </c>
      <c r="N80" s="339" t="s">
        <v>2021</v>
      </c>
      <c r="O80" s="339" t="s">
        <v>136</v>
      </c>
      <c r="P80" s="339" t="s">
        <v>2179</v>
      </c>
      <c r="Q80" s="28"/>
      <c r="R80" s="29"/>
    </row>
    <row r="81" spans="1:18" s="24" customFormat="1" ht="12.75">
      <c r="A81" s="1">
        <v>42829</v>
      </c>
      <c r="B81" t="s">
        <v>156</v>
      </c>
      <c r="C81" t="s">
        <v>937</v>
      </c>
      <c r="D81" s="353">
        <v>9000.44</v>
      </c>
      <c r="E81" s="333"/>
      <c r="F81" s="333"/>
      <c r="G81" s="446"/>
      <c r="H81" s="335" t="s">
        <v>226</v>
      </c>
      <c r="I81" s="399"/>
      <c r="J81" s="446"/>
      <c r="K81" s="337"/>
      <c r="L81" s="337"/>
      <c r="M81" s="338" t="s">
        <v>138</v>
      </c>
      <c r="N81" s="339" t="s">
        <v>999</v>
      </c>
      <c r="O81" s="339" t="s">
        <v>136</v>
      </c>
      <c r="P81" s="339" t="s">
        <v>2178</v>
      </c>
      <c r="Q81" s="28"/>
      <c r="R81" s="29"/>
    </row>
    <row r="82" spans="1:18" s="24" customFormat="1" ht="12.75">
      <c r="A82" s="1">
        <v>42829</v>
      </c>
      <c r="B82" t="s">
        <v>156</v>
      </c>
      <c r="C82" t="s">
        <v>2088</v>
      </c>
      <c r="D82" s="353">
        <v>9000.44</v>
      </c>
      <c r="E82" s="333"/>
      <c r="F82" s="333"/>
      <c r="G82" s="446"/>
      <c r="H82" s="335"/>
      <c r="I82" s="399"/>
      <c r="J82" s="446"/>
      <c r="K82" s="337"/>
      <c r="L82" s="337"/>
      <c r="M82" s="338" t="s">
        <v>138</v>
      </c>
      <c r="N82" s="339" t="s">
        <v>2167</v>
      </c>
      <c r="O82" s="339" t="s">
        <v>136</v>
      </c>
      <c r="P82" s="339" t="s">
        <v>2178</v>
      </c>
      <c r="Q82" s="28"/>
      <c r="R82" s="29"/>
    </row>
    <row r="83" spans="1:18" s="24" customFormat="1" ht="12.75">
      <c r="A83" s="1">
        <v>42829</v>
      </c>
      <c r="B83" t="s">
        <v>156</v>
      </c>
      <c r="C83" t="s">
        <v>1423</v>
      </c>
      <c r="D83" s="353">
        <v>9000.44</v>
      </c>
      <c r="E83" s="333"/>
      <c r="F83" s="333"/>
      <c r="G83" s="446"/>
      <c r="H83" s="335"/>
      <c r="I83" s="399"/>
      <c r="J83" s="446"/>
      <c r="K83" s="337"/>
      <c r="L83" s="337"/>
      <c r="M83" s="338" t="s">
        <v>138</v>
      </c>
      <c r="N83" s="339" t="s">
        <v>1473</v>
      </c>
      <c r="O83" s="339" t="s">
        <v>136</v>
      </c>
      <c r="P83" s="339" t="s">
        <v>2178</v>
      </c>
      <c r="Q83" s="28"/>
      <c r="R83" s="29"/>
    </row>
    <row r="84" spans="1:18" s="24" customFormat="1" ht="12.75">
      <c r="A84" s="1">
        <v>42829</v>
      </c>
      <c r="B84" t="s">
        <v>156</v>
      </c>
      <c r="C84" t="s">
        <v>1244</v>
      </c>
      <c r="D84" s="353">
        <v>9000.44</v>
      </c>
      <c r="E84" s="333"/>
      <c r="F84" s="333"/>
      <c r="G84" s="446"/>
      <c r="H84" s="335" t="s">
        <v>139</v>
      </c>
      <c r="I84" s="399"/>
      <c r="J84" s="446"/>
      <c r="K84" s="337"/>
      <c r="L84" s="337"/>
      <c r="M84" s="338" t="s">
        <v>138</v>
      </c>
      <c r="N84" s="339" t="s">
        <v>1318</v>
      </c>
      <c r="O84" s="339" t="s">
        <v>136</v>
      </c>
      <c r="P84" s="339" t="s">
        <v>2178</v>
      </c>
      <c r="Q84" s="28"/>
      <c r="R84" s="29"/>
    </row>
    <row r="85" spans="1:18" s="24" customFormat="1" ht="12.75">
      <c r="A85" s="1">
        <v>42829</v>
      </c>
      <c r="B85" t="s">
        <v>156</v>
      </c>
      <c r="C85" t="s">
        <v>1232</v>
      </c>
      <c r="D85" s="353">
        <v>9000.44</v>
      </c>
      <c r="E85" s="333"/>
      <c r="F85" s="333"/>
      <c r="G85" s="446"/>
      <c r="H85" s="335" t="s">
        <v>227</v>
      </c>
      <c r="I85" s="399"/>
      <c r="J85" s="446"/>
      <c r="K85" s="337"/>
      <c r="L85" s="337"/>
      <c r="M85" s="338" t="s">
        <v>138</v>
      </c>
      <c r="N85" s="339" t="s">
        <v>1308</v>
      </c>
      <c r="O85" s="339" t="s">
        <v>136</v>
      </c>
      <c r="P85" s="339" t="s">
        <v>2178</v>
      </c>
      <c r="Q85" s="28"/>
      <c r="R85" s="29"/>
    </row>
    <row r="86" spans="1:18" s="24" customFormat="1" ht="12.75">
      <c r="A86" s="1">
        <v>42829</v>
      </c>
      <c r="B86" t="s">
        <v>156</v>
      </c>
      <c r="C86" t="s">
        <v>1998</v>
      </c>
      <c r="D86" s="353">
        <v>9000.44</v>
      </c>
      <c r="E86" s="333"/>
      <c r="F86" s="333"/>
      <c r="G86" s="446"/>
      <c r="H86" s="335"/>
      <c r="I86" s="399"/>
      <c r="J86" s="446"/>
      <c r="K86" s="337"/>
      <c r="L86" s="337"/>
      <c r="M86" s="338" t="s">
        <v>138</v>
      </c>
      <c r="N86" s="339" t="s">
        <v>2032</v>
      </c>
      <c r="O86" s="339" t="s">
        <v>136</v>
      </c>
      <c r="P86" s="339" t="s">
        <v>2178</v>
      </c>
      <c r="Q86" s="28"/>
      <c r="R86" s="29"/>
    </row>
    <row r="87" spans="1:18" s="24" customFormat="1" ht="12.75">
      <c r="A87" s="1">
        <v>42829</v>
      </c>
      <c r="B87" t="s">
        <v>156</v>
      </c>
      <c r="C87" t="s">
        <v>1668</v>
      </c>
      <c r="D87" s="353">
        <v>9000.44</v>
      </c>
      <c r="E87" s="333"/>
      <c r="F87" s="333"/>
      <c r="G87" s="446"/>
      <c r="H87" s="335" t="s">
        <v>225</v>
      </c>
      <c r="I87" s="399"/>
      <c r="J87" s="446"/>
      <c r="K87" s="337"/>
      <c r="L87" s="337"/>
      <c r="M87" s="338" t="s">
        <v>138</v>
      </c>
      <c r="N87" s="339" t="s">
        <v>1791</v>
      </c>
      <c r="O87" s="339" t="s">
        <v>136</v>
      </c>
      <c r="P87" s="339" t="s">
        <v>2178</v>
      </c>
      <c r="Q87" s="28"/>
      <c r="R87" s="29"/>
    </row>
    <row r="88" spans="1:18" s="24" customFormat="1" ht="12.75">
      <c r="A88" s="1">
        <v>42829</v>
      </c>
      <c r="B88" t="s">
        <v>156</v>
      </c>
      <c r="C88" t="s">
        <v>1237</v>
      </c>
      <c r="D88" s="353">
        <v>9000.44</v>
      </c>
      <c r="E88" s="333"/>
      <c r="F88" s="333"/>
      <c r="G88" s="446"/>
      <c r="H88" s="335" t="s">
        <v>140</v>
      </c>
      <c r="I88" s="399"/>
      <c r="J88" s="446"/>
      <c r="K88" s="337"/>
      <c r="L88" s="337"/>
      <c r="M88" s="338" t="s">
        <v>138</v>
      </c>
      <c r="N88" s="339" t="s">
        <v>1312</v>
      </c>
      <c r="O88" s="339" t="s">
        <v>136</v>
      </c>
      <c r="P88" s="339" t="s">
        <v>2178</v>
      </c>
      <c r="Q88" s="28"/>
      <c r="R88" s="29"/>
    </row>
    <row r="89" spans="1:18" s="24" customFormat="1" ht="12.75">
      <c r="A89" s="1">
        <v>42830</v>
      </c>
      <c r="B89" t="s">
        <v>156</v>
      </c>
      <c r="C89" t="s">
        <v>2091</v>
      </c>
      <c r="D89" s="353">
        <v>9000.44</v>
      </c>
      <c r="E89" s="333"/>
      <c r="F89" s="333"/>
      <c r="G89" s="446"/>
      <c r="H89" s="335"/>
      <c r="I89" s="399"/>
      <c r="J89" s="446"/>
      <c r="K89" s="337"/>
      <c r="L89" s="337"/>
      <c r="M89" s="338" t="s">
        <v>138</v>
      </c>
      <c r="N89" s="339" t="s">
        <v>2168</v>
      </c>
      <c r="O89" s="339" t="s">
        <v>136</v>
      </c>
      <c r="P89" s="339" t="s">
        <v>2181</v>
      </c>
      <c r="Q89" s="28"/>
      <c r="R89" s="29"/>
    </row>
    <row r="90" spans="1:18" s="24" customFormat="1" ht="12.75">
      <c r="A90" s="1">
        <v>42830</v>
      </c>
      <c r="B90" t="s">
        <v>156</v>
      </c>
      <c r="C90" t="s">
        <v>1986</v>
      </c>
      <c r="D90" s="353">
        <v>9000.44</v>
      </c>
      <c r="E90" s="333"/>
      <c r="F90" s="333"/>
      <c r="G90" s="446"/>
      <c r="H90" s="335" t="s">
        <v>219</v>
      </c>
      <c r="I90" s="399"/>
      <c r="J90" s="446"/>
      <c r="K90" s="337"/>
      <c r="L90" s="337"/>
      <c r="M90" s="338" t="s">
        <v>138</v>
      </c>
      <c r="N90" s="339" t="s">
        <v>2131</v>
      </c>
      <c r="O90" s="339" t="s">
        <v>136</v>
      </c>
      <c r="P90" s="339" t="s">
        <v>2181</v>
      </c>
      <c r="Q90" s="28"/>
      <c r="R90" s="29"/>
    </row>
    <row r="91" spans="1:18" s="24" customFormat="1" ht="12.75">
      <c r="A91" s="1">
        <v>42830</v>
      </c>
      <c r="B91" t="s">
        <v>156</v>
      </c>
      <c r="C91" s="488" t="s">
        <v>1100</v>
      </c>
      <c r="D91" s="353">
        <v>9000.44</v>
      </c>
      <c r="E91" s="333"/>
      <c r="F91" s="333"/>
      <c r="G91" s="446"/>
      <c r="H91" s="335" t="s">
        <v>217</v>
      </c>
      <c r="I91" s="399"/>
      <c r="J91" s="446"/>
      <c r="K91" s="337"/>
      <c r="L91" s="337"/>
      <c r="M91" s="338" t="s">
        <v>138</v>
      </c>
      <c r="N91" s="339" t="s">
        <v>1154</v>
      </c>
      <c r="O91" s="339" t="s">
        <v>136</v>
      </c>
      <c r="P91" s="339" t="s">
        <v>2181</v>
      </c>
      <c r="Q91" s="28"/>
      <c r="R91" s="29"/>
    </row>
    <row r="92" spans="1:18" s="24" customFormat="1" ht="12.75">
      <c r="A92" s="1">
        <v>42830</v>
      </c>
      <c r="B92" t="s">
        <v>156</v>
      </c>
      <c r="C92" s="488" t="s">
        <v>531</v>
      </c>
      <c r="D92" s="353">
        <v>9000.44</v>
      </c>
      <c r="E92" s="333"/>
      <c r="F92" s="333"/>
      <c r="G92" s="446"/>
      <c r="H92" s="335"/>
      <c r="I92" s="399"/>
      <c r="J92" s="446"/>
      <c r="K92" s="337"/>
      <c r="L92" s="337"/>
      <c r="M92" s="338" t="s">
        <v>138</v>
      </c>
      <c r="N92" s="339" t="s">
        <v>573</v>
      </c>
      <c r="O92" s="339" t="s">
        <v>136</v>
      </c>
      <c r="P92" s="339" t="s">
        <v>2181</v>
      </c>
      <c r="Q92" s="28"/>
      <c r="R92" s="29"/>
    </row>
    <row r="93" spans="1:18" s="24" customFormat="1" ht="12.75">
      <c r="A93" s="1">
        <v>42831</v>
      </c>
      <c r="B93" t="s">
        <v>156</v>
      </c>
      <c r="C93" s="488" t="s">
        <v>1968</v>
      </c>
      <c r="D93" s="353">
        <v>9000.44</v>
      </c>
      <c r="E93" s="333"/>
      <c r="F93" s="333"/>
      <c r="G93" s="446"/>
      <c r="H93" s="335"/>
      <c r="I93" s="399"/>
      <c r="J93" s="446"/>
      <c r="K93" s="337"/>
      <c r="L93" s="337"/>
      <c r="M93" s="338" t="s">
        <v>138</v>
      </c>
      <c r="N93" s="339" t="s">
        <v>2011</v>
      </c>
      <c r="O93" s="339" t="s">
        <v>136</v>
      </c>
      <c r="P93" s="339" t="s">
        <v>2183</v>
      </c>
      <c r="Q93" s="28"/>
      <c r="R93" s="29"/>
    </row>
    <row r="94" spans="1:18" s="24" customFormat="1" ht="12.75">
      <c r="A94" s="1">
        <v>42831</v>
      </c>
      <c r="B94" t="s">
        <v>156</v>
      </c>
      <c r="C94" s="488" t="s">
        <v>1577</v>
      </c>
      <c r="D94" s="353">
        <v>9000.44</v>
      </c>
      <c r="E94" s="333"/>
      <c r="F94" s="333"/>
      <c r="G94" s="446"/>
      <c r="H94" s="335"/>
      <c r="I94" s="399"/>
      <c r="J94" s="446"/>
      <c r="K94" s="337"/>
      <c r="L94" s="337"/>
      <c r="M94" s="338" t="s">
        <v>138</v>
      </c>
      <c r="N94" s="339" t="s">
        <v>1698</v>
      </c>
      <c r="O94" s="339" t="s">
        <v>136</v>
      </c>
      <c r="P94" s="339" t="s">
        <v>2183</v>
      </c>
      <c r="Q94" s="28"/>
      <c r="R94" s="29"/>
    </row>
    <row r="95" spans="1:18" s="24" customFormat="1" ht="12.75">
      <c r="A95" s="1">
        <v>42831</v>
      </c>
      <c r="B95" t="s">
        <v>156</v>
      </c>
      <c r="C95" s="488" t="s">
        <v>1217</v>
      </c>
      <c r="D95" s="353">
        <v>9000.44</v>
      </c>
      <c r="E95" s="333"/>
      <c r="F95" s="333"/>
      <c r="G95" s="446"/>
      <c r="H95" s="335"/>
      <c r="I95" s="399"/>
      <c r="J95" s="446"/>
      <c r="K95" s="337"/>
      <c r="L95" s="337"/>
      <c r="M95" s="338" t="s">
        <v>138</v>
      </c>
      <c r="N95" s="339" t="s">
        <v>1297</v>
      </c>
      <c r="O95" s="339" t="s">
        <v>136</v>
      </c>
      <c r="P95" s="339" t="s">
        <v>2183</v>
      </c>
      <c r="Q95" s="28"/>
      <c r="R95" s="29"/>
    </row>
    <row r="96" spans="1:18" s="24" customFormat="1" ht="12.75">
      <c r="A96" s="1">
        <v>42831</v>
      </c>
      <c r="B96" t="s">
        <v>156</v>
      </c>
      <c r="C96" s="488" t="s">
        <v>2095</v>
      </c>
      <c r="D96" s="353">
        <v>10629.08</v>
      </c>
      <c r="E96" s="333"/>
      <c r="F96" s="333"/>
      <c r="G96" s="446"/>
      <c r="H96" s="335"/>
      <c r="I96" s="399"/>
      <c r="J96" s="446"/>
      <c r="K96" s="337"/>
      <c r="L96" s="337"/>
      <c r="M96" s="338" t="s">
        <v>138</v>
      </c>
      <c r="N96" s="339" t="s">
        <v>2169</v>
      </c>
      <c r="O96" s="339" t="s">
        <v>457</v>
      </c>
      <c r="P96" s="339" t="s">
        <v>2183</v>
      </c>
      <c r="Q96" s="28"/>
      <c r="R96" s="29"/>
    </row>
    <row r="97" spans="1:18" s="24" customFormat="1" ht="12.75">
      <c r="A97" s="1">
        <v>42826</v>
      </c>
      <c r="B97" t="s">
        <v>156</v>
      </c>
      <c r="C97" s="615" t="s">
        <v>2084</v>
      </c>
      <c r="D97" s="353">
        <v>11699.76</v>
      </c>
      <c r="E97" s="333"/>
      <c r="F97" s="333"/>
      <c r="G97" s="446"/>
      <c r="H97" s="335"/>
      <c r="I97" s="399"/>
      <c r="J97" s="446"/>
      <c r="K97" s="337"/>
      <c r="L97" s="337"/>
      <c r="M97" s="338" t="s">
        <v>138</v>
      </c>
      <c r="N97" s="339" t="s">
        <v>2170</v>
      </c>
      <c r="O97" s="339" t="s">
        <v>134</v>
      </c>
      <c r="P97" s="339" t="s">
        <v>2176</v>
      </c>
      <c r="Q97" s="28"/>
      <c r="R97" s="29"/>
    </row>
    <row r="98" spans="1:18" s="24" customFormat="1" ht="12.75">
      <c r="A98" s="1">
        <v>42829</v>
      </c>
      <c r="B98" t="s">
        <v>156</v>
      </c>
      <c r="C98" t="s">
        <v>1525</v>
      </c>
      <c r="D98" s="353">
        <v>12857.44</v>
      </c>
      <c r="E98" s="333"/>
      <c r="F98" s="333"/>
      <c r="G98" s="446"/>
      <c r="H98" s="335" t="s">
        <v>143</v>
      </c>
      <c r="I98" s="399"/>
      <c r="J98" s="446"/>
      <c r="K98" s="337"/>
      <c r="L98" s="337"/>
      <c r="M98" s="338" t="s">
        <v>138</v>
      </c>
      <c r="N98" s="339" t="s">
        <v>1537</v>
      </c>
      <c r="O98" s="339" t="s">
        <v>565</v>
      </c>
      <c r="P98" s="339" t="s">
        <v>2179</v>
      </c>
      <c r="Q98" s="28"/>
      <c r="R98" s="29"/>
    </row>
    <row r="99" spans="1:18" s="24" customFormat="1" ht="12.75">
      <c r="A99" s="1">
        <v>42829</v>
      </c>
      <c r="B99" t="s">
        <v>156</v>
      </c>
      <c r="C99" t="s">
        <v>2090</v>
      </c>
      <c r="D99" s="353">
        <v>15984.8</v>
      </c>
      <c r="E99" s="333"/>
      <c r="F99" s="333"/>
      <c r="G99" s="446"/>
      <c r="H99" s="335"/>
      <c r="I99" s="399"/>
      <c r="J99" s="446"/>
      <c r="K99" s="337"/>
      <c r="L99" s="337"/>
      <c r="M99" s="338" t="s">
        <v>138</v>
      </c>
      <c r="N99" s="339" t="s">
        <v>2171</v>
      </c>
      <c r="O99" s="339" t="s">
        <v>457</v>
      </c>
      <c r="P99" s="339" t="s">
        <v>2178</v>
      </c>
      <c r="Q99" s="28"/>
      <c r="R99" s="29"/>
    </row>
    <row r="100" spans="1:18" s="24" customFormat="1" ht="12.75">
      <c r="A100" s="1">
        <v>42832</v>
      </c>
      <c r="B100" t="s">
        <v>156</v>
      </c>
      <c r="C100" t="s">
        <v>2080</v>
      </c>
      <c r="D100" s="353">
        <v>18160.68</v>
      </c>
      <c r="E100" s="333"/>
      <c r="F100" s="333"/>
      <c r="G100" s="446"/>
      <c r="H100" s="335" t="s">
        <v>218</v>
      </c>
      <c r="I100" s="399"/>
      <c r="J100" s="446"/>
      <c r="K100" s="337"/>
      <c r="L100" s="337"/>
      <c r="M100" s="338" t="s">
        <v>138</v>
      </c>
      <c r="N100" s="339" t="s">
        <v>2130</v>
      </c>
      <c r="O100" s="339" t="s">
        <v>141</v>
      </c>
      <c r="P100" s="339" t="s">
        <v>2186</v>
      </c>
      <c r="Q100" s="28"/>
      <c r="R100" s="29"/>
    </row>
    <row r="101" spans="1:18" s="24" customFormat="1" ht="12.75">
      <c r="A101" s="1">
        <v>42826</v>
      </c>
      <c r="B101" t="s">
        <v>156</v>
      </c>
      <c r="C101" s="615" t="s">
        <v>2083</v>
      </c>
      <c r="D101" s="353">
        <v>19565.72</v>
      </c>
      <c r="E101" s="333"/>
      <c r="F101" s="333"/>
      <c r="G101" s="446"/>
      <c r="H101" s="335"/>
      <c r="I101" s="399"/>
      <c r="J101" s="446"/>
      <c r="K101" s="337"/>
      <c r="L101" s="337"/>
      <c r="M101" s="338" t="s">
        <v>138</v>
      </c>
      <c r="N101" s="339" t="s">
        <v>2172</v>
      </c>
      <c r="O101" s="339" t="s">
        <v>298</v>
      </c>
      <c r="P101" s="339" t="s">
        <v>2176</v>
      </c>
      <c r="Q101" s="28"/>
      <c r="R101" s="29"/>
    </row>
    <row r="102" spans="1:18" s="24" customFormat="1" ht="12.75">
      <c r="A102" s="1">
        <v>42829</v>
      </c>
      <c r="B102" t="s">
        <v>156</v>
      </c>
      <c r="C102" s="488" t="s">
        <v>2004</v>
      </c>
      <c r="D102" s="353">
        <v>19565.72</v>
      </c>
      <c r="E102" s="333"/>
      <c r="F102" s="333"/>
      <c r="G102" s="446"/>
      <c r="H102" s="335" t="s">
        <v>142</v>
      </c>
      <c r="I102" s="399"/>
      <c r="J102" s="446"/>
      <c r="K102" s="337"/>
      <c r="L102" s="337"/>
      <c r="M102" s="338" t="s">
        <v>138</v>
      </c>
      <c r="N102" s="339" t="s">
        <v>2044</v>
      </c>
      <c r="O102" s="339" t="s">
        <v>298</v>
      </c>
      <c r="P102" s="339" t="s">
        <v>2178</v>
      </c>
      <c r="Q102" s="28"/>
      <c r="R102" s="29"/>
    </row>
    <row r="103" spans="1:18" s="24" customFormat="1" ht="12.75">
      <c r="A103" s="1">
        <v>42831</v>
      </c>
      <c r="B103" t="s">
        <v>156</v>
      </c>
      <c r="C103" t="s">
        <v>2004</v>
      </c>
      <c r="D103" s="353">
        <v>19565.72</v>
      </c>
      <c r="E103" s="333"/>
      <c r="F103" s="333"/>
      <c r="G103" s="446"/>
      <c r="H103" s="335" t="s">
        <v>142</v>
      </c>
      <c r="I103" s="399"/>
      <c r="J103" s="446"/>
      <c r="K103" s="337"/>
      <c r="L103" s="337"/>
      <c r="M103" s="338" t="s">
        <v>138</v>
      </c>
      <c r="N103" s="339" t="s">
        <v>2044</v>
      </c>
      <c r="O103" s="339" t="s">
        <v>298</v>
      </c>
      <c r="P103" s="339" t="s">
        <v>2183</v>
      </c>
      <c r="Q103" s="28"/>
      <c r="R103" s="29"/>
    </row>
    <row r="104" spans="1:18" s="24" customFormat="1" ht="12.75">
      <c r="A104" s="1">
        <v>42829</v>
      </c>
      <c r="B104" t="s">
        <v>156</v>
      </c>
      <c r="C104" t="s">
        <v>1830</v>
      </c>
      <c r="D104" s="353">
        <v>20454.28</v>
      </c>
      <c r="E104" s="333"/>
      <c r="F104" s="333"/>
      <c r="G104" s="446"/>
      <c r="H104" s="335" t="s">
        <v>135</v>
      </c>
      <c r="I104" s="399"/>
      <c r="J104" s="446"/>
      <c r="K104" s="337"/>
      <c r="L104" s="337"/>
      <c r="M104" s="338" t="s">
        <v>138</v>
      </c>
      <c r="N104" s="339" t="s">
        <v>2128</v>
      </c>
      <c r="O104" s="339" t="s">
        <v>298</v>
      </c>
      <c r="P104" s="339" t="s">
        <v>2178</v>
      </c>
      <c r="Q104" s="28"/>
      <c r="R104" s="29"/>
    </row>
    <row r="105" spans="1:18" s="24" customFormat="1" ht="12.75">
      <c r="A105" s="1">
        <v>42832</v>
      </c>
      <c r="B105" t="s">
        <v>156</v>
      </c>
      <c r="C105" s="488" t="s">
        <v>414</v>
      </c>
      <c r="D105" s="353">
        <v>20454.28</v>
      </c>
      <c r="E105" s="333"/>
      <c r="F105" s="333"/>
      <c r="G105" s="446"/>
      <c r="H105" s="335"/>
      <c r="I105" s="399"/>
      <c r="J105" s="446"/>
      <c r="K105" s="337"/>
      <c r="L105" s="337"/>
      <c r="M105" s="338" t="s">
        <v>138</v>
      </c>
      <c r="N105" s="339" t="s">
        <v>443</v>
      </c>
      <c r="O105" s="339" t="s">
        <v>298</v>
      </c>
      <c r="P105" s="339" t="s">
        <v>2186</v>
      </c>
      <c r="Q105" s="28"/>
      <c r="R105" s="29"/>
    </row>
    <row r="106" spans="1:18" s="24" customFormat="1" ht="12.75">
      <c r="A106" s="1">
        <v>42832</v>
      </c>
      <c r="B106" t="s">
        <v>156</v>
      </c>
      <c r="C106" s="488" t="s">
        <v>2099</v>
      </c>
      <c r="D106" s="353">
        <v>21637.48</v>
      </c>
      <c r="E106" s="333"/>
      <c r="F106" s="333"/>
      <c r="G106" s="446"/>
      <c r="H106" s="335"/>
      <c r="I106" s="399"/>
      <c r="J106" s="446"/>
      <c r="K106" s="337"/>
      <c r="L106" s="337"/>
      <c r="M106" s="338" t="s">
        <v>138</v>
      </c>
      <c r="N106" s="339" t="s">
        <v>2173</v>
      </c>
      <c r="O106" s="339" t="s">
        <v>383</v>
      </c>
      <c r="P106" s="339" t="s">
        <v>2186</v>
      </c>
      <c r="Q106" s="28"/>
      <c r="R106" s="29"/>
    </row>
    <row r="107" spans="1:18" s="24" customFormat="1" ht="12.75">
      <c r="A107" s="1">
        <v>42832</v>
      </c>
      <c r="B107" t="s">
        <v>156</v>
      </c>
      <c r="C107" s="488" t="s">
        <v>1663</v>
      </c>
      <c r="D107" s="353">
        <v>21637.48</v>
      </c>
      <c r="E107" s="333"/>
      <c r="F107" s="333"/>
      <c r="G107" s="446"/>
      <c r="H107" s="335" t="s">
        <v>147</v>
      </c>
      <c r="I107" s="399"/>
      <c r="J107" s="446"/>
      <c r="K107" s="337"/>
      <c r="L107" s="337"/>
      <c r="M107" s="338" t="s">
        <v>138</v>
      </c>
      <c r="N107" s="339" t="s">
        <v>1799</v>
      </c>
      <c r="O107" s="339" t="s">
        <v>383</v>
      </c>
      <c r="P107" s="339" t="s">
        <v>2186</v>
      </c>
      <c r="Q107" s="28"/>
      <c r="R107" s="29"/>
    </row>
    <row r="108" spans="1:18" s="24" customFormat="1" ht="12.75">
      <c r="A108" s="1">
        <v>42829</v>
      </c>
      <c r="B108" t="s">
        <v>156</v>
      </c>
      <c r="C108" t="s">
        <v>1663</v>
      </c>
      <c r="D108" s="353">
        <v>21671.119999999999</v>
      </c>
      <c r="E108" s="333"/>
      <c r="F108" s="333"/>
      <c r="G108" s="446"/>
      <c r="H108" s="335" t="s">
        <v>147</v>
      </c>
      <c r="I108" s="399"/>
      <c r="J108" s="446"/>
      <c r="K108" s="337"/>
      <c r="L108" s="337"/>
      <c r="M108" s="338" t="s">
        <v>138</v>
      </c>
      <c r="N108" s="339" t="s">
        <v>1799</v>
      </c>
      <c r="O108" s="339" t="s">
        <v>383</v>
      </c>
      <c r="P108" s="339" t="s">
        <v>2178</v>
      </c>
      <c r="Q108" s="28"/>
      <c r="R108" s="29"/>
    </row>
    <row r="109" spans="1:18" s="24" customFormat="1" ht="12.75">
      <c r="A109" s="1">
        <v>42829</v>
      </c>
      <c r="B109" t="s">
        <v>156</v>
      </c>
      <c r="C109" t="s">
        <v>1829</v>
      </c>
      <c r="D109" s="353">
        <v>22500.52</v>
      </c>
      <c r="E109" s="333"/>
      <c r="F109" s="333"/>
      <c r="G109" s="446"/>
      <c r="H109" s="335"/>
      <c r="I109" s="399"/>
      <c r="J109" s="446"/>
      <c r="K109" s="337"/>
      <c r="L109" s="337"/>
      <c r="M109" s="338" t="s">
        <v>138</v>
      </c>
      <c r="N109" s="339" t="s">
        <v>1888</v>
      </c>
      <c r="O109" s="339" t="s">
        <v>390</v>
      </c>
      <c r="P109" s="339" t="s">
        <v>2178</v>
      </c>
      <c r="Q109" s="28"/>
      <c r="R109" s="29"/>
    </row>
    <row r="110" spans="1:18" s="24" customFormat="1" ht="12.75">
      <c r="A110" s="1">
        <v>42829</v>
      </c>
      <c r="B110" t="s">
        <v>156</v>
      </c>
      <c r="C110" t="s">
        <v>1435</v>
      </c>
      <c r="D110" s="353">
        <v>29961.64</v>
      </c>
      <c r="E110" s="333"/>
      <c r="F110" s="333"/>
      <c r="G110" s="446"/>
      <c r="H110" s="335" t="s">
        <v>146</v>
      </c>
      <c r="I110" s="399"/>
      <c r="J110" s="446"/>
      <c r="K110" s="337"/>
      <c r="L110" s="337"/>
      <c r="M110" s="338" t="s">
        <v>138</v>
      </c>
      <c r="N110" s="339" t="s">
        <v>1494</v>
      </c>
      <c r="O110" s="339" t="s">
        <v>390</v>
      </c>
      <c r="P110" s="339" t="s">
        <v>2179</v>
      </c>
      <c r="Q110" s="28"/>
      <c r="R110" s="29"/>
    </row>
    <row r="111" spans="1:18" s="24" customFormat="1" ht="12.75">
      <c r="A111" s="1">
        <v>42829</v>
      </c>
      <c r="B111" t="s">
        <v>156</v>
      </c>
      <c r="C111" t="s">
        <v>1220</v>
      </c>
      <c r="D111" s="353">
        <v>51606.080000000002</v>
      </c>
      <c r="E111" s="333"/>
      <c r="F111" s="333"/>
      <c r="G111" s="446"/>
      <c r="H111" s="335" t="s">
        <v>144</v>
      </c>
      <c r="I111" s="399"/>
      <c r="J111" s="446"/>
      <c r="K111" s="337"/>
      <c r="L111" s="337"/>
      <c r="M111" s="338" t="s">
        <v>138</v>
      </c>
      <c r="N111" s="339" t="s">
        <v>1299</v>
      </c>
      <c r="O111" s="339" t="s">
        <v>298</v>
      </c>
      <c r="P111" s="339" t="s">
        <v>2178</v>
      </c>
      <c r="Q111" s="28"/>
      <c r="R111" s="29"/>
    </row>
    <row r="112" spans="1:18" s="24" customFormat="1" ht="12.75">
      <c r="A112" s="418"/>
      <c r="B112" s="341"/>
      <c r="C112" s="341"/>
      <c r="D112" s="353"/>
      <c r="E112" s="333"/>
      <c r="F112" s="333"/>
      <c r="G112" s="446"/>
      <c r="H112" s="335"/>
      <c r="I112" s="399"/>
      <c r="J112" s="446"/>
      <c r="K112" s="337"/>
      <c r="L112" s="337"/>
      <c r="M112" s="338"/>
      <c r="N112" s="339"/>
      <c r="O112" s="339"/>
      <c r="P112" s="339"/>
      <c r="Q112" s="28"/>
      <c r="R112" s="29"/>
    </row>
    <row r="113" spans="1:18" s="24" customFormat="1" ht="13.5" thickBot="1">
      <c r="A113" s="499"/>
      <c r="B113" s="431"/>
      <c r="C113" s="431"/>
      <c r="D113" s="334"/>
      <c r="E113" s="333"/>
      <c r="F113" s="333"/>
      <c r="G113" s="399"/>
      <c r="H113" s="335"/>
      <c r="I113" s="399"/>
      <c r="J113" s="336"/>
      <c r="K113" s="337"/>
      <c r="L113" s="337"/>
      <c r="M113" s="338"/>
      <c r="N113" s="339"/>
      <c r="O113" s="339"/>
      <c r="P113" s="339"/>
      <c r="Q113" s="28"/>
      <c r="R113" s="29"/>
    </row>
    <row r="114" spans="1:18" ht="12.75" thickBot="1">
      <c r="D114" s="72">
        <f>SUM(D5:D113)</f>
        <v>317905.68000000046</v>
      </c>
      <c r="G114" s="72">
        <f>SUM(G5:G113)</f>
        <v>0</v>
      </c>
      <c r="I114" s="72">
        <f>SUM(I5:I113)</f>
        <v>0</v>
      </c>
      <c r="J114" s="72">
        <f>SUM(J5:J113)</f>
        <v>0</v>
      </c>
      <c r="K114" s="36"/>
      <c r="N114" s="37" t="s">
        <v>223</v>
      </c>
      <c r="O114" s="38">
        <f>SUM(I114:K114)</f>
        <v>0</v>
      </c>
    </row>
    <row r="115" spans="1:18" s="22" customFormat="1" ht="12.75">
      <c r="A115" s="50"/>
      <c r="B115" s="51"/>
      <c r="C115" s="443"/>
      <c r="D115" s="10"/>
      <c r="E115" s="10"/>
      <c r="F115" s="10"/>
      <c r="G115" s="6"/>
      <c r="I115" s="10"/>
      <c r="J115" s="10"/>
      <c r="K115" s="10"/>
      <c r="L115" s="10"/>
      <c r="M115" s="34"/>
      <c r="N115" s="35"/>
      <c r="O115" s="31"/>
      <c r="P115" s="32"/>
      <c r="Q115" s="33"/>
      <c r="R115" s="9"/>
    </row>
    <row r="116" spans="1:18" s="22" customFormat="1">
      <c r="A116" s="39"/>
      <c r="B116" s="10"/>
      <c r="C116" s="10"/>
      <c r="D116" s="10"/>
      <c r="E116" s="10"/>
      <c r="F116" s="10"/>
      <c r="G116" s="36"/>
      <c r="I116" s="10"/>
      <c r="J116" s="10"/>
      <c r="K116" s="10"/>
      <c r="L116" s="10"/>
      <c r="M116" s="34"/>
      <c r="N116" s="35"/>
      <c r="O116" s="31"/>
      <c r="P116" s="32"/>
      <c r="Q116" s="33"/>
      <c r="R116" s="9"/>
    </row>
  </sheetData>
  <autoFilter ref="A4:R114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112"/>
  <sheetViews>
    <sheetView topLeftCell="A61" workbookViewId="0">
      <selection activeCell="E89" sqref="E89"/>
    </sheetView>
  </sheetViews>
  <sheetFormatPr baseColWidth="10" defaultRowHeight="12.75"/>
  <cols>
    <col min="2" max="2" width="33.28515625" bestFit="1" customWidth="1"/>
  </cols>
  <sheetData>
    <row r="1" spans="1:7">
      <c r="A1" s="342">
        <v>42826</v>
      </c>
      <c r="B1" s="343" t="s">
        <v>160</v>
      </c>
      <c r="C1" s="343" t="s">
        <v>1999</v>
      </c>
      <c r="D1" s="343" t="s">
        <v>1957</v>
      </c>
      <c r="E1" s="343" t="s">
        <v>1999</v>
      </c>
      <c r="F1" s="343" t="s">
        <v>1957</v>
      </c>
      <c r="G1" s="344">
        <v>-9000.44</v>
      </c>
    </row>
    <row r="2" spans="1:7">
      <c r="A2" s="342">
        <v>42826</v>
      </c>
      <c r="B2" s="343" t="s">
        <v>160</v>
      </c>
      <c r="C2" s="343" t="s">
        <v>89</v>
      </c>
      <c r="D2" s="343" t="s">
        <v>1957</v>
      </c>
      <c r="E2" s="343" t="s">
        <v>89</v>
      </c>
      <c r="F2" s="343" t="s">
        <v>1957</v>
      </c>
      <c r="G2" s="344">
        <v>-8080.56</v>
      </c>
    </row>
    <row r="3" spans="1:7">
      <c r="A3" s="342">
        <v>42826</v>
      </c>
      <c r="B3" s="343" t="s">
        <v>160</v>
      </c>
      <c r="C3" s="343" t="s">
        <v>1830</v>
      </c>
      <c r="D3" s="343" t="s">
        <v>1524</v>
      </c>
      <c r="E3" s="343" t="s">
        <v>1830</v>
      </c>
      <c r="F3" s="343" t="s">
        <v>1524</v>
      </c>
      <c r="G3" s="344">
        <v>-20454.28</v>
      </c>
    </row>
    <row r="4" spans="1:7">
      <c r="A4" s="342">
        <v>42826</v>
      </c>
      <c r="B4" s="343" t="s">
        <v>160</v>
      </c>
      <c r="C4" s="343" t="s">
        <v>1245</v>
      </c>
      <c r="D4" s="343" t="s">
        <v>1957</v>
      </c>
      <c r="E4" s="343" t="s">
        <v>1245</v>
      </c>
      <c r="F4" s="343" t="s">
        <v>1957</v>
      </c>
      <c r="G4" s="344">
        <v>-9000.44</v>
      </c>
    </row>
    <row r="5" spans="1:7">
      <c r="A5" s="342">
        <v>42829</v>
      </c>
      <c r="B5" s="343" t="s">
        <v>160</v>
      </c>
      <c r="C5" s="343" t="s">
        <v>1244</v>
      </c>
      <c r="D5" s="343" t="s">
        <v>1524</v>
      </c>
      <c r="E5" s="343" t="s">
        <v>1244</v>
      </c>
      <c r="F5" s="343" t="s">
        <v>1524</v>
      </c>
      <c r="G5" s="344">
        <v>-9000.44</v>
      </c>
    </row>
    <row r="6" spans="1:7">
      <c r="A6" s="342">
        <v>42829</v>
      </c>
      <c r="B6" s="343" t="s">
        <v>160</v>
      </c>
      <c r="C6" s="343" t="s">
        <v>1237</v>
      </c>
      <c r="D6" s="343" t="s">
        <v>1524</v>
      </c>
      <c r="E6" s="343" t="s">
        <v>1237</v>
      </c>
      <c r="F6" s="343" t="s">
        <v>1524</v>
      </c>
      <c r="G6" s="344">
        <v>-9000.44</v>
      </c>
    </row>
    <row r="7" spans="1:7">
      <c r="A7" s="342">
        <v>42829</v>
      </c>
      <c r="B7" s="343" t="s">
        <v>160</v>
      </c>
      <c r="C7" s="343" t="s">
        <v>2004</v>
      </c>
      <c r="D7" s="343" t="s">
        <v>1957</v>
      </c>
      <c r="E7" s="343" t="s">
        <v>2004</v>
      </c>
      <c r="F7" s="343" t="s">
        <v>1957</v>
      </c>
      <c r="G7" s="344">
        <v>-19565.72</v>
      </c>
    </row>
    <row r="8" spans="1:7">
      <c r="A8" s="342">
        <v>42829</v>
      </c>
      <c r="B8" s="343" t="s">
        <v>160</v>
      </c>
      <c r="C8" s="343" t="s">
        <v>1525</v>
      </c>
      <c r="D8" s="343" t="s">
        <v>1526</v>
      </c>
      <c r="E8" s="343" t="s">
        <v>1525</v>
      </c>
      <c r="F8" s="343" t="s">
        <v>1526</v>
      </c>
      <c r="G8" s="344">
        <v>-12857.44</v>
      </c>
    </row>
    <row r="9" spans="1:7">
      <c r="A9" s="342">
        <v>42829</v>
      </c>
      <c r="B9" s="343" t="s">
        <v>160</v>
      </c>
      <c r="C9" s="343" t="s">
        <v>1220</v>
      </c>
      <c r="D9" s="343" t="s">
        <v>1969</v>
      </c>
      <c r="E9" s="343" t="s">
        <v>1220</v>
      </c>
      <c r="F9" s="343" t="s">
        <v>1969</v>
      </c>
      <c r="G9" s="344">
        <v>-51606.080000000002</v>
      </c>
    </row>
    <row r="10" spans="1:7">
      <c r="A10" s="342">
        <v>42829</v>
      </c>
      <c r="B10" s="343" t="s">
        <v>160</v>
      </c>
      <c r="C10" s="343" t="s">
        <v>1572</v>
      </c>
      <c r="D10" s="343" t="s">
        <v>1526</v>
      </c>
      <c r="E10" s="343" t="s">
        <v>1572</v>
      </c>
      <c r="F10" s="343" t="s">
        <v>1526</v>
      </c>
      <c r="G10" s="344">
        <v>-5849.88</v>
      </c>
    </row>
    <row r="11" spans="1:7">
      <c r="A11" s="342">
        <v>42829</v>
      </c>
      <c r="B11" s="343" t="s">
        <v>160</v>
      </c>
      <c r="C11" s="343" t="s">
        <v>105</v>
      </c>
      <c r="D11" s="343" t="s">
        <v>823</v>
      </c>
      <c r="E11" s="343" t="s">
        <v>105</v>
      </c>
      <c r="F11" s="343" t="s">
        <v>823</v>
      </c>
      <c r="G11" s="344">
        <v>-6299.96</v>
      </c>
    </row>
    <row r="12" spans="1:7">
      <c r="A12" s="342">
        <v>42829</v>
      </c>
      <c r="B12" s="343" t="s">
        <v>160</v>
      </c>
      <c r="C12" s="343" t="s">
        <v>1435</v>
      </c>
      <c r="D12" s="343" t="s">
        <v>823</v>
      </c>
      <c r="E12" s="343" t="s">
        <v>1435</v>
      </c>
      <c r="F12" s="343" t="s">
        <v>823</v>
      </c>
      <c r="G12" s="344">
        <v>-29991.8</v>
      </c>
    </row>
    <row r="13" spans="1:7">
      <c r="A13" s="342">
        <v>42829</v>
      </c>
      <c r="B13" s="343" t="s">
        <v>160</v>
      </c>
      <c r="C13" s="343" t="s">
        <v>1663</v>
      </c>
      <c r="D13" s="343" t="s">
        <v>1524</v>
      </c>
      <c r="E13" s="343" t="s">
        <v>1663</v>
      </c>
      <c r="F13" s="343" t="s">
        <v>1524</v>
      </c>
      <c r="G13" s="344">
        <v>-21671.119999999999</v>
      </c>
    </row>
    <row r="14" spans="1:7">
      <c r="A14" s="342">
        <v>42829</v>
      </c>
      <c r="B14" s="343" t="s">
        <v>160</v>
      </c>
      <c r="C14" s="343" t="s">
        <v>55</v>
      </c>
      <c r="D14" s="343" t="s">
        <v>1957</v>
      </c>
      <c r="E14" s="343" t="s">
        <v>55</v>
      </c>
      <c r="F14" s="343" t="s">
        <v>1957</v>
      </c>
      <c r="G14" s="344">
        <v>-9000.44</v>
      </c>
    </row>
    <row r="15" spans="1:7">
      <c r="A15" s="342">
        <v>42829</v>
      </c>
      <c r="B15" s="343" t="s">
        <v>160</v>
      </c>
      <c r="C15" s="343" t="s">
        <v>1668</v>
      </c>
      <c r="D15" s="343" t="s">
        <v>1524</v>
      </c>
      <c r="E15" s="343" t="s">
        <v>1668</v>
      </c>
      <c r="F15" s="343" t="s">
        <v>1524</v>
      </c>
      <c r="G15" s="344">
        <v>-9000.44</v>
      </c>
    </row>
    <row r="16" spans="1:7">
      <c r="A16" s="342">
        <v>42829</v>
      </c>
      <c r="B16" s="343" t="s">
        <v>160</v>
      </c>
      <c r="C16" s="343" t="s">
        <v>937</v>
      </c>
      <c r="D16" s="343" t="s">
        <v>823</v>
      </c>
      <c r="E16" s="343" t="s">
        <v>937</v>
      </c>
      <c r="F16" s="343" t="s">
        <v>823</v>
      </c>
      <c r="G16" s="344">
        <v>-9000.44</v>
      </c>
    </row>
    <row r="17" spans="1:8">
      <c r="A17" s="342">
        <v>42829</v>
      </c>
      <c r="B17" s="343" t="s">
        <v>160</v>
      </c>
      <c r="C17" s="343" t="s">
        <v>1232</v>
      </c>
      <c r="D17" s="343" t="s">
        <v>1957</v>
      </c>
      <c r="E17" s="343" t="s">
        <v>1232</v>
      </c>
      <c r="F17" s="343" t="s">
        <v>1957</v>
      </c>
      <c r="G17" s="344">
        <v>-9000.44</v>
      </c>
    </row>
    <row r="18" spans="1:8">
      <c r="A18" s="342">
        <v>42830</v>
      </c>
      <c r="B18" s="343" t="s">
        <v>160</v>
      </c>
      <c r="C18" s="343" t="s">
        <v>2079</v>
      </c>
      <c r="D18" s="343" t="s">
        <v>1957</v>
      </c>
      <c r="E18" s="343" t="s">
        <v>2079</v>
      </c>
      <c r="F18" s="343" t="s">
        <v>1957</v>
      </c>
      <c r="G18" s="344">
        <v>-8780.0400000000009</v>
      </c>
    </row>
    <row r="19" spans="1:8">
      <c r="A19" s="342">
        <v>42830</v>
      </c>
      <c r="B19" s="343" t="s">
        <v>160</v>
      </c>
      <c r="C19" s="343" t="s">
        <v>1100</v>
      </c>
      <c r="D19" s="343" t="s">
        <v>1957</v>
      </c>
      <c r="E19" s="343" t="s">
        <v>1100</v>
      </c>
      <c r="F19" s="343" t="s">
        <v>1957</v>
      </c>
      <c r="G19" s="344">
        <v>-9000.44</v>
      </c>
    </row>
    <row r="20" spans="1:8">
      <c r="A20" s="342">
        <v>42831</v>
      </c>
      <c r="B20" s="343" t="s">
        <v>160</v>
      </c>
      <c r="C20" s="343" t="s">
        <v>2004</v>
      </c>
      <c r="D20" s="343" t="s">
        <v>1957</v>
      </c>
      <c r="E20" s="343" t="s">
        <v>2004</v>
      </c>
      <c r="F20" s="343" t="s">
        <v>1957</v>
      </c>
      <c r="G20" s="344">
        <v>-19565.72</v>
      </c>
    </row>
    <row r="21" spans="1:8">
      <c r="A21" s="342">
        <v>42831</v>
      </c>
      <c r="B21" s="343" t="s">
        <v>160</v>
      </c>
      <c r="C21" s="343" t="s">
        <v>2080</v>
      </c>
      <c r="D21" s="343" t="s">
        <v>1522</v>
      </c>
      <c r="E21" s="343" t="s">
        <v>2080</v>
      </c>
      <c r="F21" s="343" t="s">
        <v>1522</v>
      </c>
      <c r="G21" s="344">
        <v>-1740</v>
      </c>
    </row>
    <row r="22" spans="1:8">
      <c r="A22" s="342">
        <v>42831</v>
      </c>
      <c r="B22" s="343" t="s">
        <v>160</v>
      </c>
      <c r="C22" s="343" t="s">
        <v>1231</v>
      </c>
      <c r="D22" s="343" t="s">
        <v>1957</v>
      </c>
      <c r="E22" s="343" t="s">
        <v>1231</v>
      </c>
      <c r="F22" s="343" t="s">
        <v>1957</v>
      </c>
      <c r="G22" s="344">
        <v>-9000.44</v>
      </c>
    </row>
    <row r="23" spans="1:8">
      <c r="A23" s="342">
        <v>42831</v>
      </c>
      <c r="B23" s="343" t="s">
        <v>160</v>
      </c>
      <c r="C23" s="343" t="s">
        <v>1986</v>
      </c>
      <c r="D23" s="343" t="s">
        <v>2081</v>
      </c>
      <c r="E23" s="343" t="s">
        <v>1986</v>
      </c>
      <c r="F23" s="343" t="s">
        <v>2081</v>
      </c>
      <c r="G23" s="344">
        <v>-9000.44</v>
      </c>
    </row>
    <row r="24" spans="1:8">
      <c r="A24" s="342">
        <v>42832</v>
      </c>
      <c r="B24" s="343" t="s">
        <v>160</v>
      </c>
      <c r="C24" s="343" t="s">
        <v>1663</v>
      </c>
      <c r="D24" s="343" t="s">
        <v>1957</v>
      </c>
      <c r="E24" s="343" t="s">
        <v>1663</v>
      </c>
      <c r="F24" s="343" t="s">
        <v>1957</v>
      </c>
      <c r="G24" s="344">
        <v>-21671.119999999999</v>
      </c>
    </row>
    <row r="25" spans="1:8">
      <c r="A25" s="444">
        <v>42826</v>
      </c>
      <c r="B25" s="445" t="s">
        <v>156</v>
      </c>
      <c r="C25" s="445" t="s">
        <v>2082</v>
      </c>
      <c r="D25" s="445" t="s">
        <v>157</v>
      </c>
      <c r="E25" s="445" t="s">
        <v>2082</v>
      </c>
      <c r="F25" s="445" t="s">
        <v>157</v>
      </c>
      <c r="G25" s="422">
        <v>1241.2</v>
      </c>
      <c r="H25" s="445" t="s">
        <v>158</v>
      </c>
    </row>
    <row r="26" spans="1:8">
      <c r="A26" s="444">
        <v>42826</v>
      </c>
      <c r="B26" s="445" t="s">
        <v>156</v>
      </c>
      <c r="C26" s="445" t="s">
        <v>2086</v>
      </c>
      <c r="D26" s="445" t="s">
        <v>157</v>
      </c>
      <c r="E26" s="445" t="s">
        <v>2086</v>
      </c>
      <c r="F26" s="445" t="s">
        <v>157</v>
      </c>
      <c r="G26" s="422">
        <v>1241.2</v>
      </c>
      <c r="H26" s="445" t="s">
        <v>158</v>
      </c>
    </row>
    <row r="27" spans="1:8">
      <c r="A27" s="444">
        <v>42829</v>
      </c>
      <c r="B27" s="445" t="s">
        <v>156</v>
      </c>
      <c r="C27" s="445" t="s">
        <v>2089</v>
      </c>
      <c r="D27" s="445" t="s">
        <v>157</v>
      </c>
      <c r="E27" s="445" t="s">
        <v>2089</v>
      </c>
      <c r="F27" s="445" t="s">
        <v>157</v>
      </c>
      <c r="G27" s="422">
        <v>1241.2</v>
      </c>
      <c r="H27" s="445" t="s">
        <v>158</v>
      </c>
    </row>
    <row r="28" spans="1:8">
      <c r="A28" s="444">
        <v>42832</v>
      </c>
      <c r="B28" s="445" t="s">
        <v>156</v>
      </c>
      <c r="C28" s="445" t="s">
        <v>2096</v>
      </c>
      <c r="D28" s="445" t="s">
        <v>157</v>
      </c>
      <c r="E28" s="445" t="s">
        <v>2096</v>
      </c>
      <c r="F28" s="445" t="s">
        <v>157</v>
      </c>
      <c r="G28" s="422">
        <v>1241.2</v>
      </c>
      <c r="H28" s="445" t="s">
        <v>158</v>
      </c>
    </row>
    <row r="29" spans="1:8">
      <c r="A29" s="444">
        <v>42832</v>
      </c>
      <c r="B29" s="445" t="s">
        <v>156</v>
      </c>
      <c r="C29" s="445" t="s">
        <v>2097</v>
      </c>
      <c r="D29" s="445" t="s">
        <v>157</v>
      </c>
      <c r="E29" s="445" t="s">
        <v>2097</v>
      </c>
      <c r="F29" s="445" t="s">
        <v>157</v>
      </c>
      <c r="G29" s="422">
        <v>1241.2</v>
      </c>
      <c r="H29" s="445" t="s">
        <v>158</v>
      </c>
    </row>
    <row r="30" spans="1:8">
      <c r="A30" s="444">
        <v>42832</v>
      </c>
      <c r="B30" s="445" t="s">
        <v>156</v>
      </c>
      <c r="C30" s="445" t="s">
        <v>2098</v>
      </c>
      <c r="D30" s="445" t="s">
        <v>157</v>
      </c>
      <c r="E30" s="445" t="s">
        <v>2098</v>
      </c>
      <c r="F30" s="445" t="s">
        <v>157</v>
      </c>
      <c r="G30" s="422">
        <v>1241.2</v>
      </c>
      <c r="H30" s="445" t="s">
        <v>158</v>
      </c>
    </row>
    <row r="31" spans="1:8">
      <c r="A31" s="444">
        <v>42832</v>
      </c>
      <c r="B31" s="445" t="s">
        <v>156</v>
      </c>
      <c r="C31" s="445" t="s">
        <v>2100</v>
      </c>
      <c r="D31" s="445" t="s">
        <v>157</v>
      </c>
      <c r="E31" s="445" t="s">
        <v>2100</v>
      </c>
      <c r="F31" s="445" t="s">
        <v>157</v>
      </c>
      <c r="G31" s="422">
        <v>1241.2</v>
      </c>
      <c r="H31" s="445" t="s">
        <v>158</v>
      </c>
    </row>
    <row r="32" spans="1:8">
      <c r="A32" s="444">
        <v>42832</v>
      </c>
      <c r="B32" s="445" t="s">
        <v>156</v>
      </c>
      <c r="C32" s="445" t="s">
        <v>2101</v>
      </c>
      <c r="D32" s="445" t="s">
        <v>157</v>
      </c>
      <c r="E32" s="445" t="s">
        <v>2101</v>
      </c>
      <c r="F32" s="445" t="s">
        <v>157</v>
      </c>
      <c r="G32" s="422">
        <v>1241.2</v>
      </c>
      <c r="H32" s="445" t="s">
        <v>158</v>
      </c>
    </row>
    <row r="33" spans="1:8">
      <c r="A33" s="444">
        <v>42832</v>
      </c>
      <c r="B33" s="445" t="s">
        <v>156</v>
      </c>
      <c r="C33" s="445" t="s">
        <v>2102</v>
      </c>
      <c r="D33" s="445" t="s">
        <v>157</v>
      </c>
      <c r="E33" s="445" t="s">
        <v>2102</v>
      </c>
      <c r="F33" s="445" t="s">
        <v>157</v>
      </c>
      <c r="G33" s="422">
        <v>1241.2</v>
      </c>
      <c r="H33" s="445" t="s">
        <v>158</v>
      </c>
    </row>
    <row r="34" spans="1:8">
      <c r="A34" s="444">
        <v>42832</v>
      </c>
      <c r="B34" s="445" t="s">
        <v>156</v>
      </c>
      <c r="C34" s="445" t="s">
        <v>2103</v>
      </c>
      <c r="D34" s="445" t="s">
        <v>157</v>
      </c>
      <c r="E34" s="445" t="s">
        <v>2103</v>
      </c>
      <c r="F34" s="445" t="s">
        <v>157</v>
      </c>
      <c r="G34" s="422">
        <v>1241.2</v>
      </c>
      <c r="H34" s="445" t="s">
        <v>158</v>
      </c>
    </row>
    <row r="35" spans="1:8">
      <c r="A35" s="444">
        <v>42832</v>
      </c>
      <c r="B35" s="445" t="s">
        <v>156</v>
      </c>
      <c r="C35" s="445" t="s">
        <v>2104</v>
      </c>
      <c r="D35" s="445" t="s">
        <v>157</v>
      </c>
      <c r="E35" s="445" t="s">
        <v>2104</v>
      </c>
      <c r="F35" s="445" t="s">
        <v>157</v>
      </c>
      <c r="G35" s="422">
        <v>1241.2</v>
      </c>
      <c r="H35" s="445" t="s">
        <v>158</v>
      </c>
    </row>
    <row r="36" spans="1:8">
      <c r="A36" s="444">
        <v>42832</v>
      </c>
      <c r="B36" s="445" t="s">
        <v>156</v>
      </c>
      <c r="C36" s="445" t="s">
        <v>2105</v>
      </c>
      <c r="D36" s="445" t="s">
        <v>157</v>
      </c>
      <c r="E36" s="445" t="s">
        <v>2105</v>
      </c>
      <c r="F36" s="445" t="s">
        <v>157</v>
      </c>
      <c r="G36" s="422">
        <v>1241.2</v>
      </c>
      <c r="H36" s="445" t="s">
        <v>158</v>
      </c>
    </row>
    <row r="37" spans="1:8">
      <c r="A37" s="444">
        <v>42832</v>
      </c>
      <c r="B37" s="445" t="s">
        <v>156</v>
      </c>
      <c r="C37" s="445" t="s">
        <v>2106</v>
      </c>
      <c r="D37" s="445" t="s">
        <v>157</v>
      </c>
      <c r="E37" s="445" t="s">
        <v>2106</v>
      </c>
      <c r="F37" s="445" t="s">
        <v>157</v>
      </c>
      <c r="G37" s="422">
        <v>1241.2</v>
      </c>
      <c r="H37" s="445" t="s">
        <v>158</v>
      </c>
    </row>
    <row r="38" spans="1:8">
      <c r="A38" s="444">
        <v>42832</v>
      </c>
      <c r="B38" s="445" t="s">
        <v>156</v>
      </c>
      <c r="C38" s="445" t="s">
        <v>2107</v>
      </c>
      <c r="D38" s="445" t="s">
        <v>157</v>
      </c>
      <c r="E38" s="445" t="s">
        <v>2107</v>
      </c>
      <c r="F38" s="445" t="s">
        <v>157</v>
      </c>
      <c r="G38" s="422">
        <v>1241.2</v>
      </c>
      <c r="H38" s="445" t="s">
        <v>158</v>
      </c>
    </row>
    <row r="39" spans="1:8">
      <c r="A39" s="444">
        <v>42832</v>
      </c>
      <c r="B39" s="445" t="s">
        <v>156</v>
      </c>
      <c r="C39" s="445" t="s">
        <v>2108</v>
      </c>
      <c r="D39" s="445" t="s">
        <v>157</v>
      </c>
      <c r="E39" s="445" t="s">
        <v>2108</v>
      </c>
      <c r="F39" s="445" t="s">
        <v>157</v>
      </c>
      <c r="G39" s="422">
        <v>1241.2</v>
      </c>
      <c r="H39" s="445" t="s">
        <v>158</v>
      </c>
    </row>
    <row r="40" spans="1:8">
      <c r="A40" s="444">
        <v>42832</v>
      </c>
      <c r="B40" s="445" t="s">
        <v>156</v>
      </c>
      <c r="C40" s="445" t="s">
        <v>2109</v>
      </c>
      <c r="D40" s="445" t="s">
        <v>157</v>
      </c>
      <c r="E40" s="445" t="s">
        <v>2109</v>
      </c>
      <c r="F40" s="445" t="s">
        <v>157</v>
      </c>
      <c r="G40" s="422">
        <v>1241.2</v>
      </c>
      <c r="H40" s="445" t="s">
        <v>158</v>
      </c>
    </row>
    <row r="41" spans="1:8">
      <c r="A41" s="444">
        <v>42832</v>
      </c>
      <c r="B41" s="445" t="s">
        <v>156</v>
      </c>
      <c r="C41" s="445" t="s">
        <v>2110</v>
      </c>
      <c r="D41" s="445" t="s">
        <v>157</v>
      </c>
      <c r="E41" s="445" t="s">
        <v>2110</v>
      </c>
      <c r="F41" s="445" t="s">
        <v>157</v>
      </c>
      <c r="G41" s="422">
        <v>1241.2</v>
      </c>
      <c r="H41" s="445" t="s">
        <v>158</v>
      </c>
    </row>
    <row r="42" spans="1:8">
      <c r="A42" s="444">
        <v>42832</v>
      </c>
      <c r="B42" s="445" t="s">
        <v>156</v>
      </c>
      <c r="C42" s="445" t="s">
        <v>2111</v>
      </c>
      <c r="D42" s="445" t="s">
        <v>157</v>
      </c>
      <c r="E42" s="445" t="s">
        <v>2111</v>
      </c>
      <c r="F42" s="445" t="s">
        <v>157</v>
      </c>
      <c r="G42" s="422">
        <v>1241.2</v>
      </c>
      <c r="H42" s="445" t="s">
        <v>158</v>
      </c>
    </row>
    <row r="43" spans="1:8">
      <c r="A43" s="444">
        <v>42832</v>
      </c>
      <c r="B43" s="445" t="s">
        <v>156</v>
      </c>
      <c r="C43" s="445" t="s">
        <v>2112</v>
      </c>
      <c r="D43" s="445" t="s">
        <v>157</v>
      </c>
      <c r="E43" s="445" t="s">
        <v>2112</v>
      </c>
      <c r="F43" s="445" t="s">
        <v>157</v>
      </c>
      <c r="G43" s="422">
        <v>1241.2</v>
      </c>
      <c r="H43" s="445" t="s">
        <v>158</v>
      </c>
    </row>
    <row r="44" spans="1:8">
      <c r="A44" s="444">
        <v>42832</v>
      </c>
      <c r="B44" s="445" t="s">
        <v>156</v>
      </c>
      <c r="C44" s="445" t="s">
        <v>2113</v>
      </c>
      <c r="D44" s="445" t="s">
        <v>157</v>
      </c>
      <c r="E44" s="445" t="s">
        <v>2113</v>
      </c>
      <c r="F44" s="445" t="s">
        <v>157</v>
      </c>
      <c r="G44" s="422">
        <v>1241.2</v>
      </c>
      <c r="H44" s="445" t="s">
        <v>158</v>
      </c>
    </row>
    <row r="45" spans="1:8">
      <c r="A45" s="444">
        <v>42832</v>
      </c>
      <c r="B45" s="445" t="s">
        <v>156</v>
      </c>
      <c r="C45" s="445" t="s">
        <v>2114</v>
      </c>
      <c r="D45" s="445" t="s">
        <v>157</v>
      </c>
      <c r="E45" s="445" t="s">
        <v>2114</v>
      </c>
      <c r="F45" s="445" t="s">
        <v>157</v>
      </c>
      <c r="G45" s="422">
        <v>1241.2</v>
      </c>
      <c r="H45" s="445" t="s">
        <v>158</v>
      </c>
    </row>
    <row r="46" spans="1:8">
      <c r="A46" s="444">
        <v>42832</v>
      </c>
      <c r="B46" s="445" t="s">
        <v>156</v>
      </c>
      <c r="C46" s="445" t="s">
        <v>2115</v>
      </c>
      <c r="D46" s="445" t="s">
        <v>157</v>
      </c>
      <c r="E46" s="445" t="s">
        <v>2115</v>
      </c>
      <c r="F46" s="445" t="s">
        <v>157</v>
      </c>
      <c r="G46" s="422">
        <v>1241.2</v>
      </c>
      <c r="H46" s="445" t="s">
        <v>158</v>
      </c>
    </row>
    <row r="47" spans="1:8">
      <c r="A47" s="444">
        <v>42832</v>
      </c>
      <c r="B47" s="445" t="s">
        <v>156</v>
      </c>
      <c r="C47" s="445" t="s">
        <v>2116</v>
      </c>
      <c r="D47" s="445" t="s">
        <v>157</v>
      </c>
      <c r="E47" s="445" t="s">
        <v>2116</v>
      </c>
      <c r="F47" s="445" t="s">
        <v>157</v>
      </c>
      <c r="G47" s="422">
        <v>1241.2</v>
      </c>
      <c r="H47" s="445" t="s">
        <v>158</v>
      </c>
    </row>
    <row r="48" spans="1:8">
      <c r="A48" s="444">
        <v>42832</v>
      </c>
      <c r="B48" s="445" t="s">
        <v>156</v>
      </c>
      <c r="C48" s="445" t="s">
        <v>2117</v>
      </c>
      <c r="D48" s="445" t="s">
        <v>157</v>
      </c>
      <c r="E48" s="445" t="s">
        <v>2117</v>
      </c>
      <c r="F48" s="445" t="s">
        <v>157</v>
      </c>
      <c r="G48" s="422">
        <v>1241.2</v>
      </c>
      <c r="H48" s="445" t="s">
        <v>158</v>
      </c>
    </row>
    <row r="49" spans="1:8">
      <c r="A49" s="444">
        <v>42832</v>
      </c>
      <c r="B49" s="445" t="s">
        <v>156</v>
      </c>
      <c r="C49" s="445" t="s">
        <v>2118</v>
      </c>
      <c r="D49" s="445" t="s">
        <v>157</v>
      </c>
      <c r="E49" s="445" t="s">
        <v>2118</v>
      </c>
      <c r="F49" s="445" t="s">
        <v>157</v>
      </c>
      <c r="G49" s="422">
        <v>1241.2</v>
      </c>
      <c r="H49" s="445" t="s">
        <v>158</v>
      </c>
    </row>
    <row r="50" spans="1:8">
      <c r="A50" s="444">
        <v>42832</v>
      </c>
      <c r="B50" s="445" t="s">
        <v>156</v>
      </c>
      <c r="C50" s="445" t="s">
        <v>2119</v>
      </c>
      <c r="D50" s="445" t="s">
        <v>157</v>
      </c>
      <c r="E50" s="445" t="s">
        <v>2119</v>
      </c>
      <c r="F50" s="445" t="s">
        <v>157</v>
      </c>
      <c r="G50" s="422">
        <v>1241.2</v>
      </c>
      <c r="H50" s="445" t="s">
        <v>158</v>
      </c>
    </row>
    <row r="51" spans="1:8">
      <c r="A51" s="444">
        <v>42832</v>
      </c>
      <c r="B51" s="445" t="s">
        <v>156</v>
      </c>
      <c r="C51" s="445" t="s">
        <v>2120</v>
      </c>
      <c r="D51" s="445" t="s">
        <v>157</v>
      </c>
      <c r="E51" s="445" t="s">
        <v>2120</v>
      </c>
      <c r="F51" s="445" t="s">
        <v>157</v>
      </c>
      <c r="G51" s="422">
        <v>1241.2</v>
      </c>
      <c r="H51" s="445" t="s">
        <v>158</v>
      </c>
    </row>
    <row r="52" spans="1:8">
      <c r="A52" s="444">
        <v>42832</v>
      </c>
      <c r="B52" s="445" t="s">
        <v>156</v>
      </c>
      <c r="C52" s="445" t="s">
        <v>2121</v>
      </c>
      <c r="D52" s="445" t="s">
        <v>157</v>
      </c>
      <c r="E52" s="445" t="s">
        <v>2121</v>
      </c>
      <c r="F52" s="445" t="s">
        <v>157</v>
      </c>
      <c r="G52" s="422">
        <v>1241.2</v>
      </c>
      <c r="H52" s="445" t="s">
        <v>158</v>
      </c>
    </row>
    <row r="53" spans="1:8">
      <c r="A53" s="444">
        <v>42832</v>
      </c>
      <c r="B53" s="445" t="s">
        <v>156</v>
      </c>
      <c r="C53" s="445" t="s">
        <v>2122</v>
      </c>
      <c r="D53" s="445" t="s">
        <v>157</v>
      </c>
      <c r="E53" s="445" t="s">
        <v>2122</v>
      </c>
      <c r="F53" s="445" t="s">
        <v>157</v>
      </c>
      <c r="G53" s="422">
        <v>1241.2</v>
      </c>
      <c r="H53" s="445" t="s">
        <v>158</v>
      </c>
    </row>
    <row r="54" spans="1:8">
      <c r="A54" s="444">
        <v>42832</v>
      </c>
      <c r="B54" s="445" t="s">
        <v>156</v>
      </c>
      <c r="C54" s="445" t="s">
        <v>2123</v>
      </c>
      <c r="D54" s="445" t="s">
        <v>157</v>
      </c>
      <c r="E54" s="445" t="s">
        <v>2123</v>
      </c>
      <c r="F54" s="445" t="s">
        <v>157</v>
      </c>
      <c r="G54" s="422">
        <v>1241.2</v>
      </c>
      <c r="H54" s="445" t="s">
        <v>158</v>
      </c>
    </row>
    <row r="55" spans="1:8">
      <c r="A55" s="444">
        <v>42832</v>
      </c>
      <c r="B55" s="445" t="s">
        <v>156</v>
      </c>
      <c r="C55" s="445" t="s">
        <v>2124</v>
      </c>
      <c r="D55" s="445" t="s">
        <v>157</v>
      </c>
      <c r="E55" s="445" t="s">
        <v>2124</v>
      </c>
      <c r="F55" s="445" t="s">
        <v>157</v>
      </c>
      <c r="G55" s="422">
        <v>1241.2</v>
      </c>
      <c r="H55" s="445" t="s">
        <v>158</v>
      </c>
    </row>
    <row r="56" spans="1:8">
      <c r="A56" s="444">
        <v>42832</v>
      </c>
      <c r="B56" s="445" t="s">
        <v>156</v>
      </c>
      <c r="C56" s="445" t="s">
        <v>2125</v>
      </c>
      <c r="D56" s="445" t="s">
        <v>157</v>
      </c>
      <c r="E56" s="445" t="s">
        <v>2125</v>
      </c>
      <c r="F56" s="445" t="s">
        <v>157</v>
      </c>
      <c r="G56" s="422">
        <v>1241.2</v>
      </c>
      <c r="H56" s="445" t="s">
        <v>158</v>
      </c>
    </row>
    <row r="57" spans="1:8">
      <c r="A57" s="444">
        <v>42832</v>
      </c>
      <c r="B57" s="445" t="s">
        <v>156</v>
      </c>
      <c r="C57" s="445" t="s">
        <v>2126</v>
      </c>
      <c r="D57" s="445" t="s">
        <v>157</v>
      </c>
      <c r="E57" s="445" t="s">
        <v>2126</v>
      </c>
      <c r="F57" s="445" t="s">
        <v>157</v>
      </c>
      <c r="G57" s="422">
        <v>1241.2</v>
      </c>
      <c r="H57" s="445" t="s">
        <v>158</v>
      </c>
    </row>
    <row r="58" spans="1:8">
      <c r="A58" s="1">
        <v>42832</v>
      </c>
      <c r="B58" t="s">
        <v>156</v>
      </c>
      <c r="C58" t="s">
        <v>2080</v>
      </c>
      <c r="D58" t="s">
        <v>163</v>
      </c>
      <c r="E58" t="s">
        <v>2080</v>
      </c>
      <c r="F58" t="s">
        <v>163</v>
      </c>
      <c r="G58">
        <v>605.36</v>
      </c>
      <c r="H58" t="s">
        <v>158</v>
      </c>
    </row>
    <row r="59" spans="1:8">
      <c r="A59" s="1">
        <v>42829</v>
      </c>
      <c r="B59" t="s">
        <v>156</v>
      </c>
      <c r="C59" t="s">
        <v>1432</v>
      </c>
      <c r="D59" t="s">
        <v>2087</v>
      </c>
      <c r="E59" t="s">
        <v>1432</v>
      </c>
      <c r="F59" t="s">
        <v>2087</v>
      </c>
      <c r="G59" s="2">
        <v>5826.68</v>
      </c>
      <c r="H59" t="s">
        <v>158</v>
      </c>
    </row>
    <row r="60" spans="1:8">
      <c r="A60" s="1">
        <v>42829</v>
      </c>
      <c r="B60" t="s">
        <v>156</v>
      </c>
      <c r="C60" t="s">
        <v>1832</v>
      </c>
      <c r="D60" t="s">
        <v>1526</v>
      </c>
      <c r="E60" t="s">
        <v>1832</v>
      </c>
      <c r="F60" t="s">
        <v>1526</v>
      </c>
      <c r="G60" s="2">
        <v>5849.88</v>
      </c>
      <c r="H60" t="s">
        <v>158</v>
      </c>
    </row>
    <row r="61" spans="1:8">
      <c r="A61" s="1">
        <v>42831</v>
      </c>
      <c r="B61" t="s">
        <v>156</v>
      </c>
      <c r="C61" t="s">
        <v>1589</v>
      </c>
      <c r="D61" t="s">
        <v>2094</v>
      </c>
      <c r="E61" t="s">
        <v>1589</v>
      </c>
      <c r="F61" t="s">
        <v>2094</v>
      </c>
      <c r="G61" s="2">
        <v>5849.88</v>
      </c>
      <c r="H61" t="s">
        <v>158</v>
      </c>
    </row>
    <row r="62" spans="1:8">
      <c r="A62" s="1">
        <v>42831</v>
      </c>
      <c r="B62" t="s">
        <v>156</v>
      </c>
      <c r="C62" t="s">
        <v>1626</v>
      </c>
      <c r="D62" t="s">
        <v>2081</v>
      </c>
      <c r="E62" t="s">
        <v>1626</v>
      </c>
      <c r="F62" t="s">
        <v>2081</v>
      </c>
      <c r="G62" s="2">
        <v>5957.76</v>
      </c>
      <c r="H62" t="s">
        <v>158</v>
      </c>
    </row>
    <row r="63" spans="1:8">
      <c r="A63" s="1">
        <v>42832</v>
      </c>
      <c r="B63" t="s">
        <v>156</v>
      </c>
      <c r="C63" t="s">
        <v>1622</v>
      </c>
      <c r="D63" t="s">
        <v>2081</v>
      </c>
      <c r="E63" t="s">
        <v>1622</v>
      </c>
      <c r="F63" t="s">
        <v>2081</v>
      </c>
      <c r="G63" s="2">
        <v>5957.76</v>
      </c>
      <c r="H63" t="s">
        <v>158</v>
      </c>
    </row>
    <row r="64" spans="1:8">
      <c r="A64" s="1">
        <v>42832</v>
      </c>
      <c r="B64" t="s">
        <v>156</v>
      </c>
      <c r="C64" t="s">
        <v>538</v>
      </c>
      <c r="D64" t="s">
        <v>2081</v>
      </c>
      <c r="E64" t="s">
        <v>538</v>
      </c>
      <c r="F64" t="s">
        <v>2081</v>
      </c>
      <c r="G64" s="2">
        <v>5957.76</v>
      </c>
      <c r="H64" t="s">
        <v>158</v>
      </c>
    </row>
    <row r="65" spans="1:8">
      <c r="A65" s="1">
        <v>42826</v>
      </c>
      <c r="B65" t="s">
        <v>156</v>
      </c>
      <c r="C65" t="s">
        <v>103</v>
      </c>
      <c r="D65" t="s">
        <v>1957</v>
      </c>
      <c r="E65" t="s">
        <v>103</v>
      </c>
      <c r="F65" t="s">
        <v>1957</v>
      </c>
      <c r="G65" s="2">
        <v>6286.04</v>
      </c>
      <c r="H65" t="s">
        <v>158</v>
      </c>
    </row>
    <row r="66" spans="1:8">
      <c r="A66" s="1">
        <v>42829</v>
      </c>
      <c r="B66" t="s">
        <v>156</v>
      </c>
      <c r="C66" t="s">
        <v>105</v>
      </c>
      <c r="D66" t="s">
        <v>1957</v>
      </c>
      <c r="E66" t="s">
        <v>105</v>
      </c>
      <c r="F66" t="s">
        <v>1957</v>
      </c>
      <c r="G66" s="2">
        <v>6286.04</v>
      </c>
      <c r="H66" t="s">
        <v>158</v>
      </c>
    </row>
    <row r="67" spans="1:8">
      <c r="A67" s="1">
        <v>42829</v>
      </c>
      <c r="B67" t="s">
        <v>156</v>
      </c>
      <c r="C67" t="s">
        <v>1677</v>
      </c>
      <c r="D67" t="s">
        <v>1957</v>
      </c>
      <c r="E67" t="s">
        <v>1677</v>
      </c>
      <c r="F67" t="s">
        <v>1957</v>
      </c>
      <c r="G67" s="2">
        <v>6286.04</v>
      </c>
      <c r="H67" t="s">
        <v>158</v>
      </c>
    </row>
    <row r="68" spans="1:8">
      <c r="A68" s="1">
        <v>42832</v>
      </c>
      <c r="B68" t="s">
        <v>156</v>
      </c>
      <c r="C68" t="s">
        <v>1843</v>
      </c>
      <c r="D68" t="s">
        <v>2093</v>
      </c>
      <c r="E68" t="s">
        <v>1843</v>
      </c>
      <c r="F68" t="s">
        <v>2093</v>
      </c>
      <c r="G68" s="2">
        <v>6351</v>
      </c>
      <c r="H68" t="s">
        <v>158</v>
      </c>
    </row>
    <row r="69" spans="1:8">
      <c r="A69" s="1">
        <v>42830</v>
      </c>
      <c r="B69" t="s">
        <v>156</v>
      </c>
      <c r="C69" t="s">
        <v>2092</v>
      </c>
      <c r="D69" t="s">
        <v>2081</v>
      </c>
      <c r="E69" t="s">
        <v>2092</v>
      </c>
      <c r="F69" t="s">
        <v>2081</v>
      </c>
      <c r="G69" s="2">
        <v>8049.24</v>
      </c>
      <c r="H69" t="s">
        <v>158</v>
      </c>
    </row>
    <row r="70" spans="1:8">
      <c r="A70" s="1">
        <v>42826</v>
      </c>
      <c r="B70" t="s">
        <v>156</v>
      </c>
      <c r="C70" t="s">
        <v>2085</v>
      </c>
      <c r="D70" t="s">
        <v>1957</v>
      </c>
      <c r="E70" t="s">
        <v>2085</v>
      </c>
      <c r="F70" t="s">
        <v>1957</v>
      </c>
      <c r="G70" s="2">
        <v>8080.56</v>
      </c>
      <c r="H70" t="s">
        <v>158</v>
      </c>
    </row>
    <row r="71" spans="1:8">
      <c r="A71" s="1">
        <v>42826</v>
      </c>
      <c r="B71" t="s">
        <v>156</v>
      </c>
      <c r="C71" t="s">
        <v>2079</v>
      </c>
      <c r="D71" t="s">
        <v>1957</v>
      </c>
      <c r="E71" t="s">
        <v>2079</v>
      </c>
      <c r="F71" t="s">
        <v>1957</v>
      </c>
      <c r="G71" s="2">
        <v>8780.0400000000009</v>
      </c>
      <c r="H71" t="s">
        <v>158</v>
      </c>
    </row>
    <row r="72" spans="1:8">
      <c r="A72" s="1">
        <v>42826</v>
      </c>
      <c r="B72" t="s">
        <v>156</v>
      </c>
      <c r="C72" t="s">
        <v>1999</v>
      </c>
      <c r="D72" t="s">
        <v>1957</v>
      </c>
      <c r="E72" t="s">
        <v>1999</v>
      </c>
      <c r="F72" t="s">
        <v>1957</v>
      </c>
      <c r="G72" s="2">
        <v>9000.44</v>
      </c>
      <c r="H72" t="s">
        <v>158</v>
      </c>
    </row>
    <row r="73" spans="1:8">
      <c r="A73" s="1">
        <v>42826</v>
      </c>
      <c r="B73" t="s">
        <v>156</v>
      </c>
      <c r="C73" t="s">
        <v>1245</v>
      </c>
      <c r="D73" t="s">
        <v>1957</v>
      </c>
      <c r="E73" t="s">
        <v>1245</v>
      </c>
      <c r="F73" t="s">
        <v>1957</v>
      </c>
      <c r="G73" s="2">
        <v>9000.44</v>
      </c>
      <c r="H73" t="s">
        <v>158</v>
      </c>
    </row>
    <row r="74" spans="1:8">
      <c r="A74" s="1">
        <v>42829</v>
      </c>
      <c r="B74" t="s">
        <v>156</v>
      </c>
      <c r="C74" t="s">
        <v>55</v>
      </c>
      <c r="D74" t="s">
        <v>1957</v>
      </c>
      <c r="E74" t="s">
        <v>55</v>
      </c>
      <c r="F74" t="s">
        <v>1957</v>
      </c>
      <c r="G74" s="2">
        <v>9000.44</v>
      </c>
      <c r="H74" t="s">
        <v>158</v>
      </c>
    </row>
    <row r="75" spans="1:8">
      <c r="A75" s="1">
        <v>42829</v>
      </c>
      <c r="B75" t="s">
        <v>156</v>
      </c>
      <c r="C75" t="s">
        <v>1593</v>
      </c>
      <c r="D75" t="s">
        <v>1957</v>
      </c>
      <c r="E75" t="s">
        <v>1593</v>
      </c>
      <c r="F75" t="s">
        <v>1957</v>
      </c>
      <c r="G75" s="2">
        <v>9000.44</v>
      </c>
      <c r="H75" t="s">
        <v>158</v>
      </c>
    </row>
    <row r="76" spans="1:8">
      <c r="A76" s="1">
        <v>42829</v>
      </c>
      <c r="B76" t="s">
        <v>156</v>
      </c>
      <c r="C76" t="s">
        <v>1985</v>
      </c>
      <c r="D76" t="s">
        <v>1956</v>
      </c>
      <c r="E76" t="s">
        <v>1985</v>
      </c>
      <c r="F76" t="s">
        <v>1956</v>
      </c>
      <c r="G76" s="2">
        <v>9000.44</v>
      </c>
      <c r="H76" t="s">
        <v>158</v>
      </c>
    </row>
    <row r="77" spans="1:8">
      <c r="A77" s="1">
        <v>42829</v>
      </c>
      <c r="B77" t="s">
        <v>156</v>
      </c>
      <c r="C77" t="s">
        <v>937</v>
      </c>
      <c r="D77" t="s">
        <v>1957</v>
      </c>
      <c r="E77" t="s">
        <v>937</v>
      </c>
      <c r="F77" t="s">
        <v>1957</v>
      </c>
      <c r="G77" s="2">
        <v>9000.44</v>
      </c>
      <c r="H77" t="s">
        <v>158</v>
      </c>
    </row>
    <row r="78" spans="1:8">
      <c r="A78" s="1">
        <v>42829</v>
      </c>
      <c r="B78" t="s">
        <v>156</v>
      </c>
      <c r="C78" t="s">
        <v>2088</v>
      </c>
      <c r="D78" t="s">
        <v>1957</v>
      </c>
      <c r="E78" t="s">
        <v>2088</v>
      </c>
      <c r="F78" t="s">
        <v>1957</v>
      </c>
      <c r="G78" s="2">
        <v>9000.44</v>
      </c>
      <c r="H78" t="s">
        <v>158</v>
      </c>
    </row>
    <row r="79" spans="1:8">
      <c r="A79" s="1">
        <v>42829</v>
      </c>
      <c r="B79" t="s">
        <v>156</v>
      </c>
      <c r="C79" t="s">
        <v>1423</v>
      </c>
      <c r="D79" t="s">
        <v>1957</v>
      </c>
      <c r="E79" t="s">
        <v>1423</v>
      </c>
      <c r="F79" t="s">
        <v>1957</v>
      </c>
      <c r="G79" s="2">
        <v>9000.44</v>
      </c>
      <c r="H79" t="s">
        <v>158</v>
      </c>
    </row>
    <row r="80" spans="1:8">
      <c r="A80" s="1">
        <v>42829</v>
      </c>
      <c r="B80" t="s">
        <v>156</v>
      </c>
      <c r="C80" t="s">
        <v>1244</v>
      </c>
      <c r="D80" t="s">
        <v>1957</v>
      </c>
      <c r="E80" t="s">
        <v>1244</v>
      </c>
      <c r="F80" t="s">
        <v>1957</v>
      </c>
      <c r="G80" s="2">
        <v>9000.44</v>
      </c>
      <c r="H80" t="s">
        <v>158</v>
      </c>
    </row>
    <row r="81" spans="1:8">
      <c r="A81" s="1">
        <v>42829</v>
      </c>
      <c r="B81" t="s">
        <v>156</v>
      </c>
      <c r="C81" t="s">
        <v>1232</v>
      </c>
      <c r="D81" t="s">
        <v>1957</v>
      </c>
      <c r="E81" t="s">
        <v>1232</v>
      </c>
      <c r="F81" t="s">
        <v>1957</v>
      </c>
      <c r="G81" s="2">
        <v>9000.44</v>
      </c>
      <c r="H81" t="s">
        <v>158</v>
      </c>
    </row>
    <row r="82" spans="1:8">
      <c r="A82" s="1">
        <v>42829</v>
      </c>
      <c r="B82" t="s">
        <v>156</v>
      </c>
      <c r="C82" t="s">
        <v>1998</v>
      </c>
      <c r="D82" t="s">
        <v>1957</v>
      </c>
      <c r="E82" t="s">
        <v>1998</v>
      </c>
      <c r="F82" t="s">
        <v>1957</v>
      </c>
      <c r="G82" s="2">
        <v>9000.44</v>
      </c>
      <c r="H82" t="s">
        <v>158</v>
      </c>
    </row>
    <row r="83" spans="1:8">
      <c r="A83" s="1">
        <v>42829</v>
      </c>
      <c r="B83" t="s">
        <v>156</v>
      </c>
      <c r="C83" t="s">
        <v>1668</v>
      </c>
      <c r="D83" t="s">
        <v>1957</v>
      </c>
      <c r="E83" t="s">
        <v>1668</v>
      </c>
      <c r="F83" t="s">
        <v>1957</v>
      </c>
      <c r="G83" s="2">
        <v>9000.44</v>
      </c>
      <c r="H83" t="s">
        <v>158</v>
      </c>
    </row>
    <row r="84" spans="1:8">
      <c r="A84" s="1">
        <v>42829</v>
      </c>
      <c r="B84" t="s">
        <v>156</v>
      </c>
      <c r="C84" t="s">
        <v>1237</v>
      </c>
      <c r="D84" t="s">
        <v>1957</v>
      </c>
      <c r="E84" t="s">
        <v>1237</v>
      </c>
      <c r="F84" t="s">
        <v>1957</v>
      </c>
      <c r="G84" s="2">
        <v>9000.44</v>
      </c>
      <c r="H84" t="s">
        <v>158</v>
      </c>
    </row>
    <row r="85" spans="1:8">
      <c r="A85" s="1">
        <v>42830</v>
      </c>
      <c r="B85" t="s">
        <v>156</v>
      </c>
      <c r="C85" t="s">
        <v>2091</v>
      </c>
      <c r="D85" t="s">
        <v>2081</v>
      </c>
      <c r="E85" t="s">
        <v>2091</v>
      </c>
      <c r="F85" t="s">
        <v>2081</v>
      </c>
      <c r="G85" s="2">
        <v>9000.44</v>
      </c>
      <c r="H85" t="s">
        <v>158</v>
      </c>
    </row>
    <row r="86" spans="1:8">
      <c r="A86" s="1">
        <v>42830</v>
      </c>
      <c r="B86" t="s">
        <v>156</v>
      </c>
      <c r="C86" t="s">
        <v>1986</v>
      </c>
      <c r="D86" t="s">
        <v>2081</v>
      </c>
      <c r="E86" t="s">
        <v>1986</v>
      </c>
      <c r="F86" t="s">
        <v>2081</v>
      </c>
      <c r="G86" s="2">
        <v>9000.44</v>
      </c>
      <c r="H86" t="s">
        <v>158</v>
      </c>
    </row>
    <row r="87" spans="1:8">
      <c r="A87" s="1">
        <v>42830</v>
      </c>
      <c r="B87" t="s">
        <v>156</v>
      </c>
      <c r="C87" t="s">
        <v>1100</v>
      </c>
      <c r="D87" t="s">
        <v>2093</v>
      </c>
      <c r="E87" t="s">
        <v>1100</v>
      </c>
      <c r="F87" t="s">
        <v>2093</v>
      </c>
      <c r="G87" s="2">
        <v>9000.44</v>
      </c>
      <c r="H87" t="s">
        <v>158</v>
      </c>
    </row>
    <row r="88" spans="1:8">
      <c r="A88" s="1">
        <v>42830</v>
      </c>
      <c r="B88" t="s">
        <v>156</v>
      </c>
      <c r="C88" t="s">
        <v>531</v>
      </c>
      <c r="D88" t="s">
        <v>2081</v>
      </c>
      <c r="E88" t="s">
        <v>531</v>
      </c>
      <c r="F88" t="s">
        <v>2081</v>
      </c>
      <c r="G88" s="2">
        <v>9000.44</v>
      </c>
      <c r="H88" t="s">
        <v>158</v>
      </c>
    </row>
    <row r="89" spans="1:8">
      <c r="A89" s="1">
        <v>42831</v>
      </c>
      <c r="B89" t="s">
        <v>156</v>
      </c>
      <c r="C89" t="s">
        <v>1968</v>
      </c>
      <c r="D89" t="s">
        <v>2081</v>
      </c>
      <c r="E89" t="s">
        <v>1968</v>
      </c>
      <c r="F89" t="s">
        <v>2081</v>
      </c>
      <c r="G89" s="2">
        <v>9000.44</v>
      </c>
      <c r="H89" t="s">
        <v>158</v>
      </c>
    </row>
    <row r="90" spans="1:8">
      <c r="A90" s="1">
        <v>42831</v>
      </c>
      <c r="B90" t="s">
        <v>156</v>
      </c>
      <c r="C90" t="s">
        <v>1577</v>
      </c>
      <c r="D90" t="s">
        <v>2081</v>
      </c>
      <c r="E90" t="s">
        <v>1577</v>
      </c>
      <c r="F90" t="s">
        <v>2081</v>
      </c>
      <c r="G90" s="2">
        <v>9000.44</v>
      </c>
      <c r="H90" t="s">
        <v>158</v>
      </c>
    </row>
    <row r="91" spans="1:8">
      <c r="A91" s="1">
        <v>42831</v>
      </c>
      <c r="B91" t="s">
        <v>156</v>
      </c>
      <c r="C91" t="s">
        <v>1217</v>
      </c>
      <c r="D91" t="s">
        <v>2081</v>
      </c>
      <c r="E91" t="s">
        <v>1217</v>
      </c>
      <c r="F91" t="s">
        <v>2081</v>
      </c>
      <c r="G91" s="2">
        <v>9000.44</v>
      </c>
      <c r="H91" t="s">
        <v>158</v>
      </c>
    </row>
    <row r="92" spans="1:8">
      <c r="A92" s="1">
        <v>42831</v>
      </c>
      <c r="B92" t="s">
        <v>156</v>
      </c>
      <c r="C92" t="s">
        <v>2095</v>
      </c>
      <c r="D92" t="s">
        <v>2081</v>
      </c>
      <c r="E92" t="s">
        <v>2095</v>
      </c>
      <c r="F92" t="s">
        <v>2081</v>
      </c>
      <c r="G92" s="2">
        <v>10629.08</v>
      </c>
      <c r="H92" t="s">
        <v>158</v>
      </c>
    </row>
    <row r="93" spans="1:8">
      <c r="A93" s="1">
        <v>42826</v>
      </c>
      <c r="B93" t="s">
        <v>156</v>
      </c>
      <c r="C93" t="s">
        <v>2084</v>
      </c>
      <c r="D93" t="s">
        <v>1966</v>
      </c>
      <c r="E93" t="s">
        <v>2084</v>
      </c>
      <c r="F93" t="s">
        <v>1966</v>
      </c>
      <c r="G93" s="2">
        <v>11699.76</v>
      </c>
      <c r="H93" t="s">
        <v>158</v>
      </c>
    </row>
    <row r="94" spans="1:8">
      <c r="A94" s="1">
        <v>42829</v>
      </c>
      <c r="B94" t="s">
        <v>156</v>
      </c>
      <c r="C94" t="s">
        <v>1525</v>
      </c>
      <c r="D94" t="s">
        <v>1526</v>
      </c>
      <c r="E94" t="s">
        <v>1525</v>
      </c>
      <c r="F94" t="s">
        <v>1526</v>
      </c>
      <c r="G94" s="2">
        <v>12857.44</v>
      </c>
      <c r="H94" t="s">
        <v>158</v>
      </c>
    </row>
    <row r="95" spans="1:8">
      <c r="A95" s="1">
        <v>42829</v>
      </c>
      <c r="B95" t="s">
        <v>156</v>
      </c>
      <c r="C95" t="s">
        <v>2090</v>
      </c>
      <c r="D95" t="s">
        <v>1957</v>
      </c>
      <c r="E95" t="s">
        <v>2090</v>
      </c>
      <c r="F95" t="s">
        <v>1957</v>
      </c>
      <c r="G95" s="2">
        <v>15984.8</v>
      </c>
      <c r="H95" t="s">
        <v>158</v>
      </c>
    </row>
    <row r="96" spans="1:8">
      <c r="A96" s="1">
        <v>42832</v>
      </c>
      <c r="B96" t="s">
        <v>156</v>
      </c>
      <c r="C96" t="s">
        <v>2080</v>
      </c>
      <c r="D96" t="s">
        <v>153</v>
      </c>
      <c r="E96" t="s">
        <v>2080</v>
      </c>
      <c r="F96" t="s">
        <v>153</v>
      </c>
      <c r="G96" s="2">
        <v>18160.68</v>
      </c>
      <c r="H96" t="s">
        <v>158</v>
      </c>
    </row>
    <row r="97" spans="1:8">
      <c r="A97" s="1">
        <v>42826</v>
      </c>
      <c r="B97" t="s">
        <v>156</v>
      </c>
      <c r="C97" t="s">
        <v>2083</v>
      </c>
      <c r="D97" t="s">
        <v>1957</v>
      </c>
      <c r="E97" t="s">
        <v>2083</v>
      </c>
      <c r="F97" t="s">
        <v>1957</v>
      </c>
      <c r="G97" s="2">
        <v>19565.72</v>
      </c>
      <c r="H97" t="s">
        <v>158</v>
      </c>
    </row>
    <row r="98" spans="1:8">
      <c r="A98" s="1">
        <v>42829</v>
      </c>
      <c r="B98" t="s">
        <v>156</v>
      </c>
      <c r="C98" t="s">
        <v>2004</v>
      </c>
      <c r="D98" t="s">
        <v>1957</v>
      </c>
      <c r="E98" t="s">
        <v>2004</v>
      </c>
      <c r="F98" t="s">
        <v>1957</v>
      </c>
      <c r="G98" s="2">
        <v>19565.72</v>
      </c>
      <c r="H98" t="s">
        <v>158</v>
      </c>
    </row>
    <row r="99" spans="1:8">
      <c r="A99" s="1">
        <v>42831</v>
      </c>
      <c r="B99" t="s">
        <v>156</v>
      </c>
      <c r="C99" t="s">
        <v>2004</v>
      </c>
      <c r="D99" t="s">
        <v>2081</v>
      </c>
      <c r="E99" t="s">
        <v>2004</v>
      </c>
      <c r="F99" t="s">
        <v>2081</v>
      </c>
      <c r="G99" s="2">
        <v>19565.72</v>
      </c>
      <c r="H99" t="s">
        <v>158</v>
      </c>
    </row>
    <row r="100" spans="1:8">
      <c r="A100" s="1">
        <v>42829</v>
      </c>
      <c r="B100" t="s">
        <v>156</v>
      </c>
      <c r="C100" t="s">
        <v>1830</v>
      </c>
      <c r="D100" t="s">
        <v>1957</v>
      </c>
      <c r="E100" t="s">
        <v>1830</v>
      </c>
      <c r="F100" t="s">
        <v>1957</v>
      </c>
      <c r="G100" s="2">
        <v>20454.28</v>
      </c>
      <c r="H100" t="s">
        <v>158</v>
      </c>
    </row>
    <row r="101" spans="1:8">
      <c r="A101" s="1">
        <v>42832</v>
      </c>
      <c r="B101" t="s">
        <v>156</v>
      </c>
      <c r="C101" t="s">
        <v>414</v>
      </c>
      <c r="D101" t="s">
        <v>2081</v>
      </c>
      <c r="E101" t="s">
        <v>414</v>
      </c>
      <c r="F101" t="s">
        <v>2081</v>
      </c>
      <c r="G101" s="2">
        <v>20454.28</v>
      </c>
      <c r="H101" t="s">
        <v>158</v>
      </c>
    </row>
    <row r="102" spans="1:8">
      <c r="A102" s="1">
        <v>42832</v>
      </c>
      <c r="B102" t="s">
        <v>156</v>
      </c>
      <c r="C102" t="s">
        <v>2099</v>
      </c>
      <c r="D102" t="s">
        <v>2081</v>
      </c>
      <c r="E102" t="s">
        <v>2099</v>
      </c>
      <c r="F102" t="s">
        <v>2081</v>
      </c>
      <c r="G102" s="2">
        <v>21637.48</v>
      </c>
      <c r="H102" t="s">
        <v>158</v>
      </c>
    </row>
    <row r="103" spans="1:8">
      <c r="A103" s="1">
        <v>42832</v>
      </c>
      <c r="B103" t="s">
        <v>156</v>
      </c>
      <c r="C103" t="s">
        <v>1663</v>
      </c>
      <c r="D103" t="s">
        <v>2081</v>
      </c>
      <c r="E103" t="s">
        <v>1663</v>
      </c>
      <c r="F103" t="s">
        <v>2081</v>
      </c>
      <c r="G103" s="2">
        <v>21637.48</v>
      </c>
      <c r="H103" t="s">
        <v>158</v>
      </c>
    </row>
    <row r="104" spans="1:8">
      <c r="A104" s="1">
        <v>42829</v>
      </c>
      <c r="B104" t="s">
        <v>156</v>
      </c>
      <c r="C104" t="s">
        <v>1663</v>
      </c>
      <c r="D104" t="s">
        <v>1957</v>
      </c>
      <c r="E104" t="s">
        <v>1663</v>
      </c>
      <c r="F104" t="s">
        <v>1957</v>
      </c>
      <c r="G104" s="2">
        <v>21671.119999999999</v>
      </c>
      <c r="H104" t="s">
        <v>158</v>
      </c>
    </row>
    <row r="105" spans="1:8">
      <c r="A105" s="1">
        <v>42829</v>
      </c>
      <c r="B105" t="s">
        <v>156</v>
      </c>
      <c r="C105" t="s">
        <v>1829</v>
      </c>
      <c r="D105" t="s">
        <v>1957</v>
      </c>
      <c r="E105" t="s">
        <v>1829</v>
      </c>
      <c r="F105" t="s">
        <v>1957</v>
      </c>
      <c r="G105" s="2">
        <v>22500.52</v>
      </c>
      <c r="H105" t="s">
        <v>158</v>
      </c>
    </row>
    <row r="106" spans="1:8">
      <c r="A106" s="1">
        <v>42829</v>
      </c>
      <c r="B106" t="s">
        <v>156</v>
      </c>
      <c r="C106" t="s">
        <v>1435</v>
      </c>
      <c r="D106" t="s">
        <v>1839</v>
      </c>
      <c r="E106" t="s">
        <v>1435</v>
      </c>
      <c r="F106" t="s">
        <v>1839</v>
      </c>
      <c r="G106" s="2">
        <v>29961.64</v>
      </c>
      <c r="H106" t="s">
        <v>158</v>
      </c>
    </row>
    <row r="107" spans="1:8">
      <c r="A107" s="1">
        <v>42829</v>
      </c>
      <c r="B107" t="s">
        <v>156</v>
      </c>
      <c r="C107" t="s">
        <v>1220</v>
      </c>
      <c r="D107" t="s">
        <v>1969</v>
      </c>
      <c r="E107" t="s">
        <v>1220</v>
      </c>
      <c r="F107" t="s">
        <v>1969</v>
      </c>
      <c r="G107" s="2">
        <v>51606.080000000002</v>
      </c>
      <c r="H107" t="s">
        <v>158</v>
      </c>
    </row>
    <row r="108" spans="1:8">
      <c r="A108" s="51" t="s">
        <v>2076</v>
      </c>
      <c r="B108" s="51"/>
      <c r="C108" s="51"/>
      <c r="G108" s="6">
        <f>SUM(G1:G107)</f>
        <v>317905.68000000046</v>
      </c>
    </row>
    <row r="109" spans="1:8">
      <c r="A109" s="51" t="s">
        <v>2077</v>
      </c>
      <c r="B109" s="51"/>
      <c r="C109" s="51"/>
    </row>
    <row r="110" spans="1:8">
      <c r="A110" s="51" t="s">
        <v>2078</v>
      </c>
      <c r="B110" s="51"/>
      <c r="C110" s="51"/>
    </row>
    <row r="111" spans="1:8">
      <c r="A111" s="51" t="s">
        <v>621</v>
      </c>
      <c r="B111" s="51"/>
      <c r="C111" s="51"/>
    </row>
    <row r="112" spans="1:8">
      <c r="A112" s="51"/>
      <c r="B112" s="51"/>
      <c r="C112" s="51"/>
    </row>
  </sheetData>
  <sortState ref="A25:H107">
    <sortCondition ref="G25:G107"/>
  </sortState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32"/>
  <sheetViews>
    <sheetView topLeftCell="A111" workbookViewId="0">
      <selection activeCell="A90" sqref="A90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2174</v>
      </c>
      <c r="E1" s="40"/>
      <c r="K1" s="550"/>
      <c r="L1" s="550"/>
      <c r="M1" s="550"/>
    </row>
    <row r="2" spans="1:15" ht="15">
      <c r="A2" s="550"/>
      <c r="B2" s="550"/>
      <c r="C2" s="550"/>
      <c r="D2" s="550"/>
      <c r="E2" s="550"/>
      <c r="F2" s="551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551"/>
      <c r="K3" s="41" t="s">
        <v>187</v>
      </c>
      <c r="L3" s="42"/>
      <c r="M3" s="550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550"/>
    </row>
    <row r="5" spans="1:15" ht="15" customHeight="1">
      <c r="A5" s="338" t="s">
        <v>138</v>
      </c>
      <c r="B5" s="396" t="s">
        <v>2033</v>
      </c>
      <c r="C5" s="339" t="s">
        <v>136</v>
      </c>
      <c r="D5" s="344">
        <v>-9000.44</v>
      </c>
      <c r="E5" s="335" t="s">
        <v>133</v>
      </c>
      <c r="F5" s="355" t="s">
        <v>190</v>
      </c>
      <c r="G5" s="356"/>
      <c r="H5" s="335"/>
      <c r="I5" s="357"/>
      <c r="K5" s="357"/>
      <c r="L5" s="358"/>
      <c r="M5" s="359"/>
      <c r="N5" s="360"/>
      <c r="O5" s="360"/>
    </row>
    <row r="6" spans="1:15" ht="15" customHeight="1">
      <c r="A6" s="338" t="s">
        <v>138</v>
      </c>
      <c r="B6" s="396" t="s">
        <v>1319</v>
      </c>
      <c r="C6" s="339" t="s">
        <v>136</v>
      </c>
      <c r="D6" s="344">
        <v>-9000.44</v>
      </c>
      <c r="E6" s="335" t="s">
        <v>137</v>
      </c>
      <c r="F6" s="355" t="s">
        <v>190</v>
      </c>
      <c r="G6" s="356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396" t="s">
        <v>1318</v>
      </c>
      <c r="C7" s="339" t="s">
        <v>136</v>
      </c>
      <c r="D7" s="344">
        <v>-9000.44</v>
      </c>
      <c r="E7" s="335" t="s">
        <v>139</v>
      </c>
      <c r="F7" s="355" t="s">
        <v>190</v>
      </c>
      <c r="G7" s="356"/>
      <c r="H7" s="335"/>
      <c r="I7" s="357"/>
      <c r="K7" s="357"/>
      <c r="L7" s="358"/>
      <c r="M7" s="359"/>
      <c r="N7" s="360"/>
      <c r="O7" s="360"/>
    </row>
    <row r="8" spans="1:15" ht="15" customHeight="1">
      <c r="A8" s="338" t="s">
        <v>138</v>
      </c>
      <c r="B8" s="396" t="s">
        <v>1312</v>
      </c>
      <c r="C8" s="339" t="s">
        <v>136</v>
      </c>
      <c r="D8" s="344">
        <v>-9000.44</v>
      </c>
      <c r="E8" s="335" t="s">
        <v>140</v>
      </c>
      <c r="F8" s="355" t="s">
        <v>190</v>
      </c>
      <c r="G8" s="356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396" t="s">
        <v>269</v>
      </c>
      <c r="C9" s="339" t="s">
        <v>136</v>
      </c>
      <c r="D9" s="344">
        <v>-9000.44</v>
      </c>
      <c r="E9" s="335" t="s">
        <v>224</v>
      </c>
      <c r="F9" s="355" t="s">
        <v>190</v>
      </c>
      <c r="G9" s="356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396" t="s">
        <v>1791</v>
      </c>
      <c r="C10" s="339" t="s">
        <v>136</v>
      </c>
      <c r="D10" s="344">
        <v>-9000.44</v>
      </c>
      <c r="E10" s="335" t="s">
        <v>225</v>
      </c>
      <c r="F10" s="355" t="s">
        <v>190</v>
      </c>
      <c r="G10" s="356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396" t="s">
        <v>999</v>
      </c>
      <c r="C11" s="339" t="s">
        <v>136</v>
      </c>
      <c r="D11" s="344">
        <v>-9000.44</v>
      </c>
      <c r="E11" s="335" t="s">
        <v>226</v>
      </c>
      <c r="F11" s="355" t="s">
        <v>190</v>
      </c>
      <c r="G11" s="356"/>
      <c r="H11" s="335"/>
      <c r="I11" s="357"/>
      <c r="K11" s="357"/>
      <c r="L11" s="358"/>
      <c r="M11" s="359"/>
      <c r="N11" s="360"/>
      <c r="O11" s="360"/>
    </row>
    <row r="12" spans="1:15" ht="15" customHeight="1">
      <c r="A12" s="338" t="s">
        <v>138</v>
      </c>
      <c r="B12" s="396" t="s">
        <v>1308</v>
      </c>
      <c r="C12" s="339" t="s">
        <v>136</v>
      </c>
      <c r="D12" s="344">
        <v>-9000.44</v>
      </c>
      <c r="E12" s="335" t="s">
        <v>227</v>
      </c>
      <c r="F12" s="355" t="s">
        <v>190</v>
      </c>
      <c r="G12" s="356"/>
      <c r="H12" s="335"/>
      <c r="I12" s="35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96" t="s">
        <v>1154</v>
      </c>
      <c r="C13" s="339" t="s">
        <v>136</v>
      </c>
      <c r="D13" s="344">
        <v>-9000.44</v>
      </c>
      <c r="E13" s="335" t="s">
        <v>217</v>
      </c>
      <c r="F13" s="355" t="s">
        <v>190</v>
      </c>
      <c r="G13" s="356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39" t="s">
        <v>1307</v>
      </c>
      <c r="C14" s="339" t="s">
        <v>136</v>
      </c>
      <c r="D14" s="344">
        <v>-9000.44</v>
      </c>
      <c r="E14" s="335"/>
      <c r="F14" s="355" t="s">
        <v>190</v>
      </c>
      <c r="G14" s="356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96" t="s">
        <v>2022</v>
      </c>
      <c r="C15" s="339" t="s">
        <v>136</v>
      </c>
      <c r="D15" s="344">
        <v>-9000.44</v>
      </c>
      <c r="E15" s="335" t="s">
        <v>219</v>
      </c>
      <c r="F15" s="355" t="s">
        <v>190</v>
      </c>
      <c r="G15" s="356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39" t="s">
        <v>2133</v>
      </c>
      <c r="C16" s="339" t="s">
        <v>136</v>
      </c>
      <c r="D16" s="422">
        <v>1241.2</v>
      </c>
      <c r="E16" s="335"/>
      <c r="F16" s="355" t="s">
        <v>137</v>
      </c>
      <c r="G16" s="356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8" t="s">
        <v>138</v>
      </c>
      <c r="B17" s="339" t="s">
        <v>2135</v>
      </c>
      <c r="C17" s="339" t="s">
        <v>136</v>
      </c>
      <c r="D17" s="422">
        <v>1241.2</v>
      </c>
      <c r="E17" s="335"/>
      <c r="F17" s="355" t="s">
        <v>137</v>
      </c>
      <c r="G17" s="356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8" t="s">
        <v>138</v>
      </c>
      <c r="B18" s="339" t="s">
        <v>2153</v>
      </c>
      <c r="C18" s="339" t="s">
        <v>136</v>
      </c>
      <c r="D18" s="422">
        <v>1241.2</v>
      </c>
      <c r="E18" s="335"/>
      <c r="F18" s="355" t="s">
        <v>137</v>
      </c>
      <c r="G18" s="356"/>
      <c r="H18" s="335"/>
      <c r="I18" s="357"/>
      <c r="K18" s="357"/>
      <c r="L18" s="358"/>
      <c r="M18" s="359"/>
      <c r="N18" s="360"/>
      <c r="O18" s="360"/>
    </row>
    <row r="19" spans="1:15" ht="15" customHeight="1">
      <c r="A19" s="338" t="s">
        <v>138</v>
      </c>
      <c r="B19" s="339" t="s">
        <v>2154</v>
      </c>
      <c r="C19" s="339" t="s">
        <v>136</v>
      </c>
      <c r="D19" s="422">
        <v>1241.2</v>
      </c>
      <c r="E19" s="335"/>
      <c r="F19" s="355" t="s">
        <v>137</v>
      </c>
      <c r="G19" s="356"/>
      <c r="H19" s="335"/>
      <c r="I19" s="357"/>
      <c r="K19" s="357"/>
      <c r="L19" s="358"/>
      <c r="M19" s="359"/>
      <c r="N19" s="360"/>
      <c r="O19" s="360"/>
    </row>
    <row r="20" spans="1:15" ht="15" customHeight="1">
      <c r="A20" s="338" t="s">
        <v>138</v>
      </c>
      <c r="B20" s="339" t="s">
        <v>2155</v>
      </c>
      <c r="C20" s="339" t="s">
        <v>136</v>
      </c>
      <c r="D20" s="422">
        <v>1241.2</v>
      </c>
      <c r="E20" s="335"/>
      <c r="F20" s="355" t="s">
        <v>137</v>
      </c>
      <c r="G20" s="356"/>
      <c r="H20" s="335"/>
      <c r="I20" s="357"/>
      <c r="K20" s="357"/>
      <c r="L20" s="358"/>
      <c r="M20" s="359"/>
      <c r="N20" s="360"/>
      <c r="O20" s="360"/>
    </row>
    <row r="21" spans="1:15" ht="15" customHeight="1">
      <c r="A21" s="338" t="s">
        <v>138</v>
      </c>
      <c r="B21" s="339" t="s">
        <v>2157</v>
      </c>
      <c r="C21" s="339" t="s">
        <v>136</v>
      </c>
      <c r="D21" s="422">
        <v>1241.2</v>
      </c>
      <c r="E21" s="335"/>
      <c r="F21" s="355" t="s">
        <v>137</v>
      </c>
      <c r="G21" s="356"/>
      <c r="H21" s="335"/>
      <c r="I21" s="357"/>
      <c r="K21" s="357"/>
      <c r="L21" s="358"/>
      <c r="M21" s="359"/>
      <c r="N21" s="360"/>
      <c r="O21" s="360"/>
    </row>
    <row r="22" spans="1:15" ht="15" customHeight="1">
      <c r="A22" s="338" t="s">
        <v>138</v>
      </c>
      <c r="B22" s="339" t="s">
        <v>2160</v>
      </c>
      <c r="C22" s="339" t="s">
        <v>136</v>
      </c>
      <c r="D22" s="422">
        <v>1241.2</v>
      </c>
      <c r="E22" s="335"/>
      <c r="F22" s="355" t="s">
        <v>137</v>
      </c>
      <c r="G22" s="356"/>
      <c r="H22" s="335"/>
      <c r="I22" s="357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39" t="s">
        <v>2161</v>
      </c>
      <c r="C23" s="339" t="s">
        <v>136</v>
      </c>
      <c r="D23" s="422">
        <v>1241.2</v>
      </c>
      <c r="E23" s="335"/>
      <c r="F23" s="355" t="s">
        <v>137</v>
      </c>
      <c r="G23" s="356"/>
      <c r="H23" s="335"/>
      <c r="I23" s="357"/>
      <c r="K23" s="357"/>
      <c r="L23" s="358"/>
      <c r="M23" s="359"/>
      <c r="N23" s="360"/>
      <c r="O23" s="360"/>
    </row>
    <row r="24" spans="1:15" ht="15" customHeight="1">
      <c r="A24" s="338" t="s">
        <v>138</v>
      </c>
      <c r="B24" s="339" t="s">
        <v>2162</v>
      </c>
      <c r="C24" s="339" t="s">
        <v>136</v>
      </c>
      <c r="D24" s="422">
        <v>1241.2</v>
      </c>
      <c r="E24" s="335"/>
      <c r="F24" s="355" t="s">
        <v>137</v>
      </c>
      <c r="G24" s="356"/>
      <c r="H24" s="335"/>
      <c r="I24" s="357"/>
      <c r="K24" s="357"/>
      <c r="L24" s="358"/>
      <c r="M24" s="359"/>
      <c r="N24" s="360"/>
      <c r="O24" s="360"/>
    </row>
    <row r="25" spans="1:15" ht="15" customHeight="1">
      <c r="A25" s="338" t="s">
        <v>138</v>
      </c>
      <c r="B25" s="339" t="s">
        <v>2163</v>
      </c>
      <c r="C25" s="339" t="s">
        <v>136</v>
      </c>
      <c r="D25" s="422">
        <v>1241.2</v>
      </c>
      <c r="E25" s="335"/>
      <c r="F25" s="355" t="s">
        <v>137</v>
      </c>
      <c r="G25" s="356"/>
      <c r="H25" s="335"/>
      <c r="I25" s="357"/>
      <c r="K25" s="357"/>
      <c r="L25" s="358"/>
      <c r="M25" s="359"/>
      <c r="N25" s="360"/>
      <c r="O25" s="360"/>
    </row>
    <row r="26" spans="1:15" ht="15" customHeight="1">
      <c r="A26" s="338" t="s">
        <v>138</v>
      </c>
      <c r="B26" s="339" t="s">
        <v>2164</v>
      </c>
      <c r="C26" s="339" t="s">
        <v>136</v>
      </c>
      <c r="D26" s="422">
        <v>1241.2</v>
      </c>
      <c r="E26" s="335"/>
      <c r="F26" s="355" t="s">
        <v>137</v>
      </c>
      <c r="G26" s="356"/>
      <c r="H26" s="335"/>
      <c r="I26" s="357"/>
      <c r="K26" s="357"/>
      <c r="L26" s="358"/>
      <c r="M26" s="359"/>
      <c r="N26" s="360"/>
      <c r="O26" s="360"/>
    </row>
    <row r="27" spans="1:15" ht="15" customHeight="1">
      <c r="A27" s="338" t="s">
        <v>138</v>
      </c>
      <c r="B27" s="396" t="s">
        <v>2033</v>
      </c>
      <c r="C27" s="339" t="s">
        <v>136</v>
      </c>
      <c r="D27" s="2">
        <v>9000.44</v>
      </c>
      <c r="E27" s="335" t="s">
        <v>133</v>
      </c>
      <c r="F27" s="355" t="s">
        <v>190</v>
      </c>
      <c r="G27" s="356"/>
      <c r="H27" s="335"/>
      <c r="I27" s="357"/>
      <c r="K27" s="357"/>
      <c r="L27" s="358"/>
      <c r="M27" s="359"/>
      <c r="N27" s="360"/>
      <c r="O27" s="360"/>
    </row>
    <row r="28" spans="1:15" ht="15" customHeight="1">
      <c r="A28" s="338" t="s">
        <v>138</v>
      </c>
      <c r="B28" s="396" t="s">
        <v>1319</v>
      </c>
      <c r="C28" s="339" t="s">
        <v>136</v>
      </c>
      <c r="D28" s="2">
        <v>9000.44</v>
      </c>
      <c r="E28" s="335" t="s">
        <v>137</v>
      </c>
      <c r="F28" s="355" t="s">
        <v>190</v>
      </c>
      <c r="G28" s="356"/>
      <c r="H28" s="335"/>
      <c r="I28" s="357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396" t="s">
        <v>269</v>
      </c>
      <c r="C29" s="339" t="s">
        <v>136</v>
      </c>
      <c r="D29" s="2">
        <v>9000.44</v>
      </c>
      <c r="E29" s="335" t="s">
        <v>224</v>
      </c>
      <c r="F29" s="355" t="s">
        <v>190</v>
      </c>
      <c r="G29" s="356"/>
      <c r="H29" s="335"/>
      <c r="I29" s="357"/>
      <c r="K29" s="357"/>
      <c r="L29" s="358"/>
      <c r="M29" s="359"/>
      <c r="N29" s="360"/>
      <c r="O29" s="360"/>
    </row>
    <row r="30" spans="1:15" ht="15" customHeight="1">
      <c r="A30" s="338" t="s">
        <v>138</v>
      </c>
      <c r="B30" s="339" t="s">
        <v>1714</v>
      </c>
      <c r="C30" s="339" t="s">
        <v>136</v>
      </c>
      <c r="D30" s="2">
        <v>9000.44</v>
      </c>
      <c r="E30" s="335"/>
      <c r="F30" s="355" t="s">
        <v>190</v>
      </c>
      <c r="G30" s="356"/>
      <c r="H30" s="335"/>
      <c r="I30" s="357"/>
      <c r="K30" s="357"/>
      <c r="L30" s="358"/>
      <c r="M30" s="359"/>
      <c r="N30" s="360"/>
      <c r="O30" s="360"/>
    </row>
    <row r="31" spans="1:15" ht="15" customHeight="1">
      <c r="A31" s="338" t="s">
        <v>138</v>
      </c>
      <c r="B31" s="339" t="s">
        <v>2021</v>
      </c>
      <c r="C31" s="339" t="s">
        <v>136</v>
      </c>
      <c r="D31" s="2">
        <v>9000.44</v>
      </c>
      <c r="E31" s="335"/>
      <c r="F31" s="355" t="s">
        <v>190</v>
      </c>
      <c r="G31" s="356"/>
      <c r="H31" s="335"/>
      <c r="I31" s="357"/>
      <c r="K31" s="357"/>
      <c r="L31" s="358"/>
      <c r="M31" s="359"/>
      <c r="N31" s="360"/>
      <c r="O31" s="360"/>
    </row>
    <row r="32" spans="1:15" ht="15" customHeight="1">
      <c r="A32" s="338" t="s">
        <v>138</v>
      </c>
      <c r="B32" s="396" t="s">
        <v>999</v>
      </c>
      <c r="C32" s="339" t="s">
        <v>136</v>
      </c>
      <c r="D32" s="2">
        <v>9000.44</v>
      </c>
      <c r="E32" s="335" t="s">
        <v>226</v>
      </c>
      <c r="F32" s="355" t="s">
        <v>190</v>
      </c>
      <c r="G32" s="356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8" t="s">
        <v>138</v>
      </c>
      <c r="B33" s="339" t="s">
        <v>2167</v>
      </c>
      <c r="C33" s="339" t="s">
        <v>136</v>
      </c>
      <c r="D33" s="2">
        <v>9000.44</v>
      </c>
      <c r="E33" s="335"/>
      <c r="F33" s="355" t="s">
        <v>190</v>
      </c>
      <c r="G33" s="356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398" t="s">
        <v>1473</v>
      </c>
      <c r="C34" s="339" t="s">
        <v>136</v>
      </c>
      <c r="D34" s="2">
        <v>9000.44</v>
      </c>
      <c r="E34" s="335"/>
      <c r="F34" s="355" t="s">
        <v>190</v>
      </c>
      <c r="G34" s="356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8" t="s">
        <v>138</v>
      </c>
      <c r="B35" s="396" t="s">
        <v>1318</v>
      </c>
      <c r="C35" s="339" t="s">
        <v>136</v>
      </c>
      <c r="D35" s="2">
        <v>9000.44</v>
      </c>
      <c r="E35" s="335" t="s">
        <v>139</v>
      </c>
      <c r="F35" s="355" t="s">
        <v>190</v>
      </c>
      <c r="G35" s="356"/>
      <c r="H35" s="335"/>
      <c r="I35" s="357"/>
      <c r="K35" s="357"/>
      <c r="L35" s="358"/>
      <c r="M35" s="359"/>
      <c r="N35" s="360"/>
      <c r="O35" s="360"/>
    </row>
    <row r="36" spans="1:15" ht="15" customHeight="1">
      <c r="A36" s="338" t="s">
        <v>138</v>
      </c>
      <c r="B36" s="396" t="s">
        <v>1308</v>
      </c>
      <c r="C36" s="339" t="s">
        <v>136</v>
      </c>
      <c r="D36" s="2">
        <v>9000.44</v>
      </c>
      <c r="E36" s="335" t="s">
        <v>227</v>
      </c>
      <c r="F36" s="355" t="s">
        <v>190</v>
      </c>
      <c r="G36" s="356"/>
      <c r="H36" s="335"/>
      <c r="I36" s="357"/>
      <c r="K36" s="357"/>
      <c r="L36" s="358"/>
      <c r="M36" s="359"/>
      <c r="N36" s="360"/>
      <c r="O36" s="360"/>
    </row>
    <row r="37" spans="1:15" ht="15" customHeight="1">
      <c r="A37" s="338" t="s">
        <v>138</v>
      </c>
      <c r="B37" s="398" t="s">
        <v>2032</v>
      </c>
      <c r="C37" s="339" t="s">
        <v>136</v>
      </c>
      <c r="D37" s="2">
        <v>9000.44</v>
      </c>
      <c r="E37" s="335"/>
      <c r="F37" s="355" t="s">
        <v>190</v>
      </c>
      <c r="G37" s="356"/>
      <c r="H37" s="335"/>
      <c r="I37" s="357"/>
      <c r="K37" s="357"/>
      <c r="L37" s="358"/>
      <c r="M37" s="359"/>
      <c r="N37" s="360"/>
      <c r="O37" s="360"/>
    </row>
    <row r="38" spans="1:15" ht="15" customHeight="1">
      <c r="A38" s="338" t="s">
        <v>138</v>
      </c>
      <c r="B38" s="396" t="s">
        <v>1791</v>
      </c>
      <c r="C38" s="339" t="s">
        <v>136</v>
      </c>
      <c r="D38" s="2">
        <v>9000.44</v>
      </c>
      <c r="E38" s="335" t="s">
        <v>225</v>
      </c>
      <c r="F38" s="355" t="s">
        <v>190</v>
      </c>
      <c r="G38" s="356"/>
      <c r="H38" s="335"/>
      <c r="I38" s="357"/>
      <c r="K38" s="357"/>
      <c r="L38" s="358"/>
      <c r="M38" s="359"/>
      <c r="N38" s="360"/>
      <c r="O38" s="360"/>
    </row>
    <row r="39" spans="1:15" ht="15" customHeight="1">
      <c r="A39" s="338" t="s">
        <v>138</v>
      </c>
      <c r="B39" s="396" t="s">
        <v>1312</v>
      </c>
      <c r="C39" s="339" t="s">
        <v>136</v>
      </c>
      <c r="D39" s="2">
        <v>9000.44</v>
      </c>
      <c r="E39" s="335" t="s">
        <v>140</v>
      </c>
      <c r="F39" s="355" t="s">
        <v>190</v>
      </c>
      <c r="G39" s="356"/>
      <c r="H39" s="335"/>
      <c r="I39" s="357"/>
      <c r="K39" s="357"/>
      <c r="L39" s="358"/>
      <c r="M39" s="359"/>
      <c r="N39" s="360"/>
      <c r="O39" s="360"/>
    </row>
    <row r="40" spans="1:15" ht="15" customHeight="1">
      <c r="A40" s="338" t="s">
        <v>138</v>
      </c>
      <c r="B40" s="339" t="s">
        <v>2168</v>
      </c>
      <c r="C40" s="339" t="s">
        <v>136</v>
      </c>
      <c r="D40" s="2">
        <v>9000.44</v>
      </c>
      <c r="E40" s="335"/>
      <c r="F40" s="355" t="s">
        <v>190</v>
      </c>
      <c r="G40" s="356"/>
      <c r="H40" s="335"/>
      <c r="I40" s="357"/>
      <c r="K40" s="357"/>
      <c r="L40" s="358"/>
      <c r="M40" s="359"/>
      <c r="N40" s="360"/>
      <c r="O40" s="360"/>
    </row>
    <row r="41" spans="1:15" ht="15" customHeight="1">
      <c r="A41" s="338" t="s">
        <v>138</v>
      </c>
      <c r="B41" s="396" t="s">
        <v>2131</v>
      </c>
      <c r="C41" s="339" t="s">
        <v>136</v>
      </c>
      <c r="D41" s="2">
        <v>9000.44</v>
      </c>
      <c r="E41" s="335" t="s">
        <v>219</v>
      </c>
      <c r="F41" s="355" t="s">
        <v>190</v>
      </c>
      <c r="G41" s="356"/>
      <c r="H41" s="335"/>
      <c r="I41" s="357"/>
      <c r="K41" s="357"/>
      <c r="L41" s="358"/>
      <c r="M41" s="359"/>
      <c r="N41" s="360"/>
      <c r="O41" s="360"/>
    </row>
    <row r="42" spans="1:15" ht="15" customHeight="1">
      <c r="A42" s="338" t="s">
        <v>138</v>
      </c>
      <c r="B42" s="396" t="s">
        <v>1154</v>
      </c>
      <c r="C42" s="339" t="s">
        <v>136</v>
      </c>
      <c r="D42" s="2">
        <v>9000.44</v>
      </c>
      <c r="E42" s="335" t="s">
        <v>217</v>
      </c>
      <c r="F42" s="355" t="s">
        <v>190</v>
      </c>
      <c r="G42" s="356"/>
      <c r="H42" s="335"/>
      <c r="I42" s="357"/>
      <c r="K42" s="357"/>
      <c r="L42" s="358"/>
      <c r="M42" s="359"/>
      <c r="N42" s="360"/>
      <c r="O42" s="360"/>
    </row>
    <row r="43" spans="1:15" ht="15" customHeight="1">
      <c r="A43" s="338" t="s">
        <v>138</v>
      </c>
      <c r="B43" s="339" t="s">
        <v>573</v>
      </c>
      <c r="C43" s="339" t="s">
        <v>136</v>
      </c>
      <c r="D43" s="2">
        <v>9000.44</v>
      </c>
      <c r="E43" s="335"/>
      <c r="F43" s="355" t="s">
        <v>190</v>
      </c>
      <c r="G43" s="356"/>
      <c r="H43" s="335"/>
      <c r="I43" s="357"/>
      <c r="K43" s="357"/>
      <c r="L43" s="358"/>
      <c r="M43" s="359"/>
      <c r="N43" s="360"/>
      <c r="O43" s="360"/>
    </row>
    <row r="44" spans="1:15" ht="15" customHeight="1">
      <c r="A44" s="338" t="s">
        <v>138</v>
      </c>
      <c r="B44" s="339" t="s">
        <v>2011</v>
      </c>
      <c r="C44" s="339" t="s">
        <v>136</v>
      </c>
      <c r="D44" s="2">
        <v>9000.44</v>
      </c>
      <c r="E44" s="335"/>
      <c r="F44" s="355" t="s">
        <v>190</v>
      </c>
      <c r="G44" s="356"/>
      <c r="H44" s="335"/>
      <c r="I44" s="357"/>
      <c r="K44" s="357"/>
      <c r="L44" s="358"/>
      <c r="M44" s="359"/>
      <c r="N44" s="360"/>
      <c r="O44" s="360"/>
    </row>
    <row r="45" spans="1:15" ht="15" customHeight="1">
      <c r="A45" s="338" t="s">
        <v>138</v>
      </c>
      <c r="B45" s="339" t="s">
        <v>1698</v>
      </c>
      <c r="C45" s="339" t="s">
        <v>136</v>
      </c>
      <c r="D45" s="2">
        <v>9000.44</v>
      </c>
      <c r="E45" s="335"/>
      <c r="F45" s="355" t="s">
        <v>190</v>
      </c>
      <c r="G45" s="356"/>
      <c r="H45" s="335"/>
      <c r="I45" s="357"/>
      <c r="K45" s="357"/>
      <c r="L45" s="358"/>
      <c r="M45" s="359"/>
      <c r="N45" s="360"/>
      <c r="O45" s="360"/>
    </row>
    <row r="46" spans="1:15" ht="15" customHeight="1" thickBot="1">
      <c r="A46" s="387" t="s">
        <v>138</v>
      </c>
      <c r="B46" s="362" t="s">
        <v>1297</v>
      </c>
      <c r="C46" s="362" t="s">
        <v>136</v>
      </c>
      <c r="D46" s="87">
        <v>9000.44</v>
      </c>
      <c r="E46" s="364"/>
      <c r="F46" s="365" t="s">
        <v>190</v>
      </c>
      <c r="G46" s="366"/>
      <c r="H46" s="364"/>
      <c r="I46" s="367"/>
      <c r="K46" s="357"/>
      <c r="L46" s="358"/>
      <c r="M46" s="359"/>
      <c r="N46" s="360"/>
      <c r="O46" s="360"/>
    </row>
    <row r="47" spans="1:15" ht="15" customHeight="1" thickBot="1">
      <c r="A47" s="391" t="s">
        <v>138</v>
      </c>
      <c r="B47" s="372" t="s">
        <v>2132</v>
      </c>
      <c r="C47" s="372" t="s">
        <v>1296</v>
      </c>
      <c r="D47" s="504">
        <v>1241.2</v>
      </c>
      <c r="E47" s="373"/>
      <c r="F47" s="374" t="s">
        <v>137</v>
      </c>
      <c r="G47" s="425"/>
      <c r="H47" s="373"/>
      <c r="I47" s="375"/>
      <c r="K47" s="357"/>
      <c r="L47" s="358"/>
      <c r="M47" s="359"/>
      <c r="N47" s="360"/>
      <c r="O47" s="360"/>
    </row>
    <row r="48" spans="1:15" ht="15" customHeight="1">
      <c r="A48" s="338" t="s">
        <v>138</v>
      </c>
      <c r="B48" s="396" t="s">
        <v>1799</v>
      </c>
      <c r="C48" s="339" t="s">
        <v>383</v>
      </c>
      <c r="D48" s="344">
        <v>-21671.119999999999</v>
      </c>
      <c r="E48" s="335" t="s">
        <v>147</v>
      </c>
      <c r="F48" s="355" t="s">
        <v>190</v>
      </c>
      <c r="G48" s="356"/>
      <c r="H48" s="335"/>
      <c r="I48" s="357"/>
      <c r="K48" s="357"/>
      <c r="L48" s="358"/>
      <c r="M48" s="359"/>
      <c r="N48" s="360"/>
      <c r="O48" s="360"/>
    </row>
    <row r="49" spans="1:15" ht="15" customHeight="1" thickBot="1">
      <c r="A49" s="338" t="s">
        <v>138</v>
      </c>
      <c r="B49" s="339" t="s">
        <v>1799</v>
      </c>
      <c r="C49" s="339" t="s">
        <v>383</v>
      </c>
      <c r="D49" s="344">
        <v>-21671.119999999999</v>
      </c>
      <c r="E49" s="335" t="s">
        <v>147</v>
      </c>
      <c r="F49" s="355" t="s">
        <v>190</v>
      </c>
      <c r="G49" s="356"/>
      <c r="H49" s="335"/>
      <c r="I49" s="357"/>
      <c r="J49" s="388"/>
      <c r="K49" s="357"/>
      <c r="L49" s="358"/>
      <c r="M49" s="359"/>
      <c r="N49" s="360"/>
      <c r="O49" s="360"/>
    </row>
    <row r="50" spans="1:15" ht="15" customHeight="1">
      <c r="A50" s="338" t="s">
        <v>138</v>
      </c>
      <c r="B50" s="339" t="s">
        <v>2173</v>
      </c>
      <c r="C50" s="339" t="s">
        <v>383</v>
      </c>
      <c r="D50" s="2">
        <v>21637.48</v>
      </c>
      <c r="E50" s="335"/>
      <c r="F50" s="355" t="s">
        <v>190</v>
      </c>
      <c r="G50" s="356"/>
      <c r="H50" s="335"/>
      <c r="I50" s="35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39" t="s">
        <v>1799</v>
      </c>
      <c r="C51" s="339" t="s">
        <v>383</v>
      </c>
      <c r="D51" s="2">
        <v>21637.48</v>
      </c>
      <c r="E51" s="335" t="s">
        <v>147</v>
      </c>
      <c r="F51" s="355" t="s">
        <v>190</v>
      </c>
      <c r="G51" s="356"/>
      <c r="H51" s="335"/>
      <c r="I51" s="357"/>
      <c r="K51" s="357"/>
      <c r="L51" s="358"/>
      <c r="M51" s="359"/>
      <c r="N51" s="360"/>
      <c r="O51" s="360"/>
    </row>
    <row r="52" spans="1:15" ht="15" customHeight="1" thickBot="1">
      <c r="A52" s="387" t="s">
        <v>138</v>
      </c>
      <c r="B52" s="397" t="s">
        <v>1799</v>
      </c>
      <c r="C52" s="470" t="s">
        <v>383</v>
      </c>
      <c r="D52" s="87">
        <v>21671.119999999999</v>
      </c>
      <c r="E52" s="364" t="s">
        <v>147</v>
      </c>
      <c r="F52" s="365" t="s">
        <v>190</v>
      </c>
      <c r="G52" s="366"/>
      <c r="H52" s="364"/>
      <c r="I52" s="36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96" t="s">
        <v>2128</v>
      </c>
      <c r="C53" s="467" t="s">
        <v>298</v>
      </c>
      <c r="D53" s="344">
        <v>-20454.28</v>
      </c>
      <c r="E53" s="335" t="s">
        <v>135</v>
      </c>
      <c r="F53" s="355" t="s">
        <v>190</v>
      </c>
      <c r="G53" s="356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38" t="s">
        <v>138</v>
      </c>
      <c r="B54" s="396" t="s">
        <v>2044</v>
      </c>
      <c r="C54" s="467" t="s">
        <v>298</v>
      </c>
      <c r="D54" s="344">
        <v>-19565.72</v>
      </c>
      <c r="E54" s="335" t="s">
        <v>142</v>
      </c>
      <c r="F54" s="355" t="s">
        <v>190</v>
      </c>
      <c r="G54" s="356"/>
      <c r="H54" s="335"/>
      <c r="I54" s="357"/>
      <c r="K54" s="357"/>
      <c r="L54" s="358"/>
      <c r="M54" s="359"/>
      <c r="N54" s="360"/>
      <c r="O54" s="360"/>
    </row>
    <row r="55" spans="1:15" ht="15" customHeight="1">
      <c r="A55" s="338" t="s">
        <v>138</v>
      </c>
      <c r="B55" s="396" t="s">
        <v>1299</v>
      </c>
      <c r="C55" s="467" t="s">
        <v>298</v>
      </c>
      <c r="D55" s="344">
        <v>-51606.080000000002</v>
      </c>
      <c r="E55" s="335" t="s">
        <v>144</v>
      </c>
      <c r="F55" s="355" t="s">
        <v>190</v>
      </c>
      <c r="G55" s="356"/>
      <c r="H55" s="335"/>
      <c r="I55" s="357"/>
      <c r="K55" s="357"/>
      <c r="L55" s="358"/>
      <c r="M55" s="359"/>
      <c r="N55" s="360"/>
      <c r="O55" s="360"/>
    </row>
    <row r="56" spans="1:15" ht="15" customHeight="1">
      <c r="A56" s="338" t="s">
        <v>138</v>
      </c>
      <c r="B56" s="396" t="s">
        <v>2044</v>
      </c>
      <c r="C56" s="467" t="s">
        <v>298</v>
      </c>
      <c r="D56" s="344">
        <v>-19565.72</v>
      </c>
      <c r="E56" s="335" t="s">
        <v>142</v>
      </c>
      <c r="F56" s="355" t="s">
        <v>190</v>
      </c>
      <c r="G56" s="356"/>
      <c r="H56" s="335"/>
      <c r="I56" s="357"/>
      <c r="K56" s="357"/>
      <c r="L56" s="358"/>
      <c r="M56" s="359"/>
      <c r="N56" s="360"/>
      <c r="O56" s="360"/>
    </row>
    <row r="57" spans="1:15" ht="15" customHeight="1">
      <c r="A57" s="338" t="s">
        <v>138</v>
      </c>
      <c r="B57" s="398" t="s">
        <v>2172</v>
      </c>
      <c r="C57" s="467" t="s">
        <v>298</v>
      </c>
      <c r="D57" s="2">
        <v>19565.72</v>
      </c>
      <c r="E57" s="335"/>
      <c r="F57" s="355" t="s">
        <v>190</v>
      </c>
      <c r="G57" s="356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8" t="s">
        <v>138</v>
      </c>
      <c r="B58" s="396" t="s">
        <v>2044</v>
      </c>
      <c r="C58" s="467" t="s">
        <v>298</v>
      </c>
      <c r="D58" s="2">
        <v>19565.72</v>
      </c>
      <c r="E58" s="335" t="s">
        <v>142</v>
      </c>
      <c r="F58" s="355" t="s">
        <v>190</v>
      </c>
      <c r="G58" s="356"/>
      <c r="H58" s="335"/>
      <c r="I58" s="357"/>
      <c r="K58" s="357"/>
      <c r="L58" s="358"/>
      <c r="M58" s="359"/>
      <c r="N58" s="360"/>
      <c r="O58" s="360"/>
    </row>
    <row r="59" spans="1:15" ht="15" customHeight="1">
      <c r="A59" s="338" t="s">
        <v>138</v>
      </c>
      <c r="B59" s="396" t="s">
        <v>2044</v>
      </c>
      <c r="C59" s="467" t="s">
        <v>298</v>
      </c>
      <c r="D59" s="2">
        <v>19565.72</v>
      </c>
      <c r="E59" s="335" t="s">
        <v>142</v>
      </c>
      <c r="F59" s="355" t="s">
        <v>190</v>
      </c>
      <c r="G59" s="356"/>
      <c r="H59" s="335"/>
      <c r="I59" s="357"/>
      <c r="K59" s="357"/>
      <c r="L59" s="358"/>
      <c r="M59" s="359"/>
      <c r="N59" s="360"/>
      <c r="O59" s="360"/>
    </row>
    <row r="60" spans="1:15" ht="15" customHeight="1" thickBot="1">
      <c r="A60" s="338" t="s">
        <v>138</v>
      </c>
      <c r="B60" s="396" t="s">
        <v>2128</v>
      </c>
      <c r="C60" s="467" t="s">
        <v>298</v>
      </c>
      <c r="D60" s="2">
        <v>20454.28</v>
      </c>
      <c r="E60" s="335" t="s">
        <v>135</v>
      </c>
      <c r="F60" s="355" t="s">
        <v>190</v>
      </c>
      <c r="G60" s="356"/>
      <c r="H60" s="335"/>
      <c r="I60" s="357"/>
      <c r="J60" s="388"/>
      <c r="K60" s="357"/>
      <c r="L60" s="358"/>
      <c r="M60" s="359"/>
      <c r="N60" s="360"/>
      <c r="O60" s="360"/>
    </row>
    <row r="61" spans="1:15" ht="15" customHeight="1">
      <c r="A61" s="338" t="s">
        <v>138</v>
      </c>
      <c r="B61" s="339" t="s">
        <v>443</v>
      </c>
      <c r="C61" s="467" t="s">
        <v>298</v>
      </c>
      <c r="D61" s="2">
        <v>20454.28</v>
      </c>
      <c r="E61" s="335"/>
      <c r="F61" s="355" t="s">
        <v>190</v>
      </c>
      <c r="G61" s="356"/>
      <c r="H61" s="335"/>
      <c r="I61" s="357"/>
      <c r="K61" s="357"/>
      <c r="L61" s="358"/>
      <c r="M61" s="359"/>
      <c r="N61" s="360"/>
      <c r="O61" s="360"/>
    </row>
    <row r="62" spans="1:15" ht="15" customHeight="1" thickBot="1">
      <c r="A62" s="387" t="s">
        <v>138</v>
      </c>
      <c r="B62" s="397" t="s">
        <v>1299</v>
      </c>
      <c r="C62" s="470" t="s">
        <v>298</v>
      </c>
      <c r="D62" s="87">
        <v>51606.080000000002</v>
      </c>
      <c r="E62" s="364" t="s">
        <v>144</v>
      </c>
      <c r="F62" s="365" t="s">
        <v>190</v>
      </c>
      <c r="G62" s="366"/>
      <c r="H62" s="364"/>
      <c r="I62" s="367"/>
      <c r="K62" s="357"/>
      <c r="L62" s="358"/>
      <c r="M62" s="359"/>
      <c r="N62" s="360"/>
      <c r="O62" s="360"/>
    </row>
    <row r="63" spans="1:15" ht="15" customHeight="1">
      <c r="A63" s="338" t="s">
        <v>138</v>
      </c>
      <c r="B63" s="396" t="s">
        <v>1537</v>
      </c>
      <c r="C63" s="467" t="s">
        <v>565</v>
      </c>
      <c r="D63" s="344">
        <v>-12857.44</v>
      </c>
      <c r="E63" s="335" t="s">
        <v>143</v>
      </c>
      <c r="F63" s="355" t="s">
        <v>190</v>
      </c>
      <c r="G63" s="356"/>
      <c r="H63" s="335"/>
      <c r="I63" s="357"/>
      <c r="K63" s="357"/>
      <c r="L63" s="358"/>
      <c r="M63" s="359"/>
      <c r="N63" s="360"/>
      <c r="O63" s="360"/>
    </row>
    <row r="64" spans="1:15" ht="15" customHeight="1" thickBot="1">
      <c r="A64" s="387" t="s">
        <v>138</v>
      </c>
      <c r="B64" s="397" t="s">
        <v>1537</v>
      </c>
      <c r="C64" s="470" t="s">
        <v>565</v>
      </c>
      <c r="D64" s="87">
        <v>12857.44</v>
      </c>
      <c r="E64" s="364" t="s">
        <v>143</v>
      </c>
      <c r="F64" s="365" t="s">
        <v>190</v>
      </c>
      <c r="G64" s="366"/>
      <c r="H64" s="364"/>
      <c r="I64" s="367"/>
      <c r="K64" s="357"/>
      <c r="L64" s="358"/>
      <c r="M64" s="359"/>
      <c r="N64" s="360"/>
      <c r="O64" s="360"/>
    </row>
    <row r="65" spans="1:15" ht="15" customHeight="1">
      <c r="A65" s="338" t="s">
        <v>138</v>
      </c>
      <c r="B65" s="339" t="s">
        <v>1693</v>
      </c>
      <c r="C65" s="467" t="s">
        <v>134</v>
      </c>
      <c r="D65" s="344">
        <v>-5849.88</v>
      </c>
      <c r="E65" s="335"/>
      <c r="F65" s="355" t="s">
        <v>190</v>
      </c>
      <c r="G65" s="356"/>
      <c r="H65" s="335"/>
      <c r="I65" s="357"/>
      <c r="K65" s="357"/>
      <c r="L65" s="358"/>
      <c r="M65" s="359"/>
      <c r="N65" s="360"/>
      <c r="O65" s="360"/>
    </row>
    <row r="66" spans="1:15" ht="15" customHeight="1">
      <c r="A66" s="338" t="s">
        <v>138</v>
      </c>
      <c r="B66" s="339" t="s">
        <v>2138</v>
      </c>
      <c r="C66" s="467" t="s">
        <v>134</v>
      </c>
      <c r="D66" s="422">
        <v>1241.2</v>
      </c>
      <c r="E66" s="335"/>
      <c r="F66" s="355" t="s">
        <v>137</v>
      </c>
      <c r="G66" s="356"/>
      <c r="H66" s="335"/>
      <c r="I66" s="357"/>
      <c r="K66" s="357"/>
      <c r="L66" s="358"/>
      <c r="M66" s="359"/>
      <c r="N66" s="360"/>
      <c r="O66" s="360"/>
    </row>
    <row r="67" spans="1:15" ht="15" customHeight="1">
      <c r="A67" s="338" t="s">
        <v>138</v>
      </c>
      <c r="B67" s="339" t="s">
        <v>2139</v>
      </c>
      <c r="C67" s="467" t="s">
        <v>134</v>
      </c>
      <c r="D67" s="422">
        <v>1241.2</v>
      </c>
      <c r="E67" s="335"/>
      <c r="F67" s="355" t="s">
        <v>137</v>
      </c>
      <c r="G67" s="356"/>
      <c r="H67" s="335"/>
      <c r="I67" s="357"/>
      <c r="K67" s="357"/>
      <c r="L67" s="358"/>
      <c r="M67" s="359"/>
      <c r="N67" s="360"/>
      <c r="O67" s="360"/>
    </row>
    <row r="68" spans="1:15" ht="15" customHeight="1">
      <c r="A68" s="338" t="s">
        <v>138</v>
      </c>
      <c r="B68" s="339" t="s">
        <v>2140</v>
      </c>
      <c r="C68" s="467" t="s">
        <v>134</v>
      </c>
      <c r="D68" s="422">
        <v>1241.2</v>
      </c>
      <c r="E68" s="335"/>
      <c r="F68" s="355" t="s">
        <v>137</v>
      </c>
      <c r="G68" s="356"/>
      <c r="H68" s="335"/>
      <c r="I68" s="357"/>
      <c r="K68" s="357"/>
      <c r="L68" s="358"/>
      <c r="M68" s="359"/>
      <c r="N68" s="360"/>
      <c r="O68" s="360"/>
    </row>
    <row r="69" spans="1:15" ht="15" customHeight="1">
      <c r="A69" s="338" t="s">
        <v>138</v>
      </c>
      <c r="B69" s="339" t="s">
        <v>2141</v>
      </c>
      <c r="C69" s="467" t="s">
        <v>134</v>
      </c>
      <c r="D69" s="422">
        <v>1241.2</v>
      </c>
      <c r="E69" s="335"/>
      <c r="F69" s="355" t="s">
        <v>137</v>
      </c>
      <c r="G69" s="356"/>
      <c r="H69" s="335"/>
      <c r="I69" s="357"/>
      <c r="K69" s="357"/>
      <c r="L69" s="358"/>
      <c r="M69" s="359"/>
      <c r="N69" s="360"/>
      <c r="O69" s="360"/>
    </row>
    <row r="70" spans="1:15" ht="15" customHeight="1">
      <c r="A70" s="338" t="s">
        <v>138</v>
      </c>
      <c r="B70" s="339" t="s">
        <v>2142</v>
      </c>
      <c r="C70" s="467" t="s">
        <v>134</v>
      </c>
      <c r="D70" s="422">
        <v>1241.2</v>
      </c>
      <c r="E70" s="335"/>
      <c r="F70" s="355" t="s">
        <v>137</v>
      </c>
      <c r="G70" s="356"/>
      <c r="H70" s="335"/>
      <c r="I70" s="357"/>
      <c r="K70" s="357"/>
      <c r="L70" s="358"/>
      <c r="M70" s="359"/>
      <c r="N70" s="360"/>
      <c r="O70" s="360"/>
    </row>
    <row r="71" spans="1:15" ht="15" customHeight="1">
      <c r="A71" s="338" t="s">
        <v>138</v>
      </c>
      <c r="B71" s="339" t="s">
        <v>2143</v>
      </c>
      <c r="C71" s="467" t="s">
        <v>134</v>
      </c>
      <c r="D71" s="422">
        <v>1241.2</v>
      </c>
      <c r="E71" s="335"/>
      <c r="F71" s="355" t="s">
        <v>137</v>
      </c>
      <c r="G71" s="356"/>
      <c r="H71" s="335"/>
      <c r="I71" s="357"/>
      <c r="K71" s="357"/>
      <c r="L71" s="358"/>
      <c r="M71" s="359"/>
      <c r="N71" s="360"/>
      <c r="O71" s="360"/>
    </row>
    <row r="72" spans="1:15" ht="15" customHeight="1">
      <c r="A72" s="338" t="s">
        <v>138</v>
      </c>
      <c r="B72" s="339" t="s">
        <v>2144</v>
      </c>
      <c r="C72" s="467" t="s">
        <v>134</v>
      </c>
      <c r="D72" s="422">
        <v>1241.2</v>
      </c>
      <c r="E72" s="335"/>
      <c r="F72" s="355" t="s">
        <v>137</v>
      </c>
      <c r="G72" s="356"/>
      <c r="H72" s="335"/>
      <c r="I72" s="357"/>
      <c r="K72" s="357"/>
      <c r="L72" s="358"/>
      <c r="M72" s="359"/>
      <c r="N72" s="360"/>
      <c r="O72" s="360"/>
    </row>
    <row r="73" spans="1:15" ht="15" customHeight="1">
      <c r="A73" s="338" t="s">
        <v>138</v>
      </c>
      <c r="B73" s="339" t="s">
        <v>2145</v>
      </c>
      <c r="C73" s="467" t="s">
        <v>134</v>
      </c>
      <c r="D73" s="422">
        <v>1241.2</v>
      </c>
      <c r="E73" s="335"/>
      <c r="F73" s="355" t="s">
        <v>137</v>
      </c>
      <c r="G73" s="356"/>
      <c r="H73" s="335"/>
      <c r="I73" s="357"/>
      <c r="K73" s="357"/>
      <c r="L73" s="358"/>
      <c r="M73" s="359"/>
      <c r="N73" s="360"/>
      <c r="O73" s="360"/>
    </row>
    <row r="74" spans="1:15" ht="15" customHeight="1">
      <c r="A74" s="338" t="s">
        <v>138</v>
      </c>
      <c r="B74" s="339" t="s">
        <v>2146</v>
      </c>
      <c r="C74" s="467" t="s">
        <v>134</v>
      </c>
      <c r="D74" s="422">
        <v>1241.2</v>
      </c>
      <c r="E74" s="335"/>
      <c r="F74" s="355" t="s">
        <v>137</v>
      </c>
      <c r="G74" s="356"/>
      <c r="H74" s="335"/>
      <c r="I74" s="357"/>
      <c r="K74" s="357"/>
      <c r="L74" s="358"/>
      <c r="M74" s="359"/>
      <c r="N74" s="360"/>
      <c r="O74" s="360"/>
    </row>
    <row r="75" spans="1:15" ht="15" customHeight="1">
      <c r="A75" s="338" t="s">
        <v>138</v>
      </c>
      <c r="B75" s="339" t="s">
        <v>2147</v>
      </c>
      <c r="C75" s="467" t="s">
        <v>134</v>
      </c>
      <c r="D75" s="422">
        <v>1241.2</v>
      </c>
      <c r="E75" s="335"/>
      <c r="F75" s="355" t="s">
        <v>137</v>
      </c>
      <c r="G75" s="356"/>
      <c r="H75" s="335"/>
      <c r="I75" s="357"/>
      <c r="K75" s="357"/>
      <c r="L75" s="358"/>
      <c r="M75" s="359"/>
      <c r="N75" s="360"/>
      <c r="O75" s="360"/>
    </row>
    <row r="76" spans="1:15" ht="15" customHeight="1">
      <c r="A76" s="338" t="s">
        <v>138</v>
      </c>
      <c r="B76" s="339" t="s">
        <v>2148</v>
      </c>
      <c r="C76" s="467" t="s">
        <v>134</v>
      </c>
      <c r="D76" s="422">
        <v>1241.2</v>
      </c>
      <c r="E76" s="335"/>
      <c r="F76" s="355" t="s">
        <v>137</v>
      </c>
      <c r="G76" s="356"/>
      <c r="H76" s="335"/>
      <c r="I76" s="357"/>
      <c r="K76" s="357"/>
      <c r="L76" s="358"/>
      <c r="M76" s="359"/>
      <c r="N76" s="360"/>
      <c r="O76" s="360"/>
    </row>
    <row r="77" spans="1:15" ht="15" customHeight="1">
      <c r="A77" s="338" t="s">
        <v>138</v>
      </c>
      <c r="B77" s="339" t="s">
        <v>2149</v>
      </c>
      <c r="C77" s="467" t="s">
        <v>134</v>
      </c>
      <c r="D77" s="422">
        <v>1241.2</v>
      </c>
      <c r="E77" s="335"/>
      <c r="F77" s="355" t="s">
        <v>137</v>
      </c>
      <c r="G77" s="356"/>
      <c r="H77" s="335"/>
      <c r="I77" s="357"/>
      <c r="K77" s="357"/>
      <c r="L77" s="358"/>
      <c r="M77" s="359"/>
      <c r="N77" s="360"/>
      <c r="O77" s="360"/>
    </row>
    <row r="78" spans="1:15" ht="15" customHeight="1">
      <c r="A78" s="338" t="s">
        <v>138</v>
      </c>
      <c r="B78" s="339" t="s">
        <v>2150</v>
      </c>
      <c r="C78" s="467" t="s">
        <v>134</v>
      </c>
      <c r="D78" s="422">
        <v>1241.2</v>
      </c>
      <c r="E78" s="335"/>
      <c r="F78" s="355" t="s">
        <v>137</v>
      </c>
      <c r="G78" s="356"/>
      <c r="H78" s="335"/>
      <c r="I78" s="357"/>
      <c r="K78" s="357"/>
      <c r="L78" s="358"/>
      <c r="M78" s="359"/>
      <c r="N78" s="360"/>
      <c r="O78" s="360"/>
    </row>
    <row r="79" spans="1:15" ht="15" customHeight="1">
      <c r="A79" s="338" t="s">
        <v>138</v>
      </c>
      <c r="B79" s="398" t="s">
        <v>1480</v>
      </c>
      <c r="C79" s="467" t="s">
        <v>134</v>
      </c>
      <c r="D79" s="2">
        <v>5826.68</v>
      </c>
      <c r="E79" s="335"/>
      <c r="F79" s="355" t="s">
        <v>190</v>
      </c>
      <c r="G79" s="356"/>
      <c r="H79" s="335"/>
      <c r="I79" s="357"/>
      <c r="K79" s="357"/>
      <c r="L79" s="358"/>
      <c r="M79" s="359"/>
      <c r="N79" s="360"/>
      <c r="O79" s="360"/>
    </row>
    <row r="80" spans="1:15" ht="15" customHeight="1">
      <c r="A80" s="338" t="s">
        <v>138</v>
      </c>
      <c r="B80" s="339" t="s">
        <v>1890</v>
      </c>
      <c r="C80" s="467" t="s">
        <v>134</v>
      </c>
      <c r="D80" s="2">
        <v>5849.88</v>
      </c>
      <c r="E80" s="335"/>
      <c r="F80" s="355" t="s">
        <v>190</v>
      </c>
      <c r="G80" s="356"/>
      <c r="H80" s="335"/>
      <c r="I80" s="357"/>
      <c r="K80" s="357"/>
      <c r="L80" s="358"/>
      <c r="M80" s="359"/>
      <c r="N80" s="360"/>
      <c r="O80" s="360"/>
    </row>
    <row r="81" spans="1:15" ht="15" customHeight="1">
      <c r="A81" s="338" t="s">
        <v>138</v>
      </c>
      <c r="B81" s="398" t="s">
        <v>1710</v>
      </c>
      <c r="C81" s="467" t="s">
        <v>134</v>
      </c>
      <c r="D81" s="2">
        <v>5849.88</v>
      </c>
      <c r="E81" s="335"/>
      <c r="F81" s="355" t="s">
        <v>190</v>
      </c>
      <c r="G81" s="356"/>
      <c r="H81" s="335"/>
      <c r="I81" s="357"/>
      <c r="K81" s="357"/>
      <c r="L81" s="358"/>
      <c r="M81" s="359"/>
      <c r="N81" s="360"/>
      <c r="O81" s="360"/>
    </row>
    <row r="82" spans="1:15" ht="15" customHeight="1" thickBot="1">
      <c r="A82" s="387" t="s">
        <v>138</v>
      </c>
      <c r="B82" s="362" t="s">
        <v>2170</v>
      </c>
      <c r="C82" s="470" t="s">
        <v>134</v>
      </c>
      <c r="D82" s="87">
        <v>11699.76</v>
      </c>
      <c r="E82" s="364"/>
      <c r="F82" s="365" t="s">
        <v>190</v>
      </c>
      <c r="G82" s="366"/>
      <c r="H82" s="364"/>
      <c r="I82" s="367"/>
      <c r="K82" s="357"/>
      <c r="L82" s="358"/>
      <c r="M82" s="359"/>
      <c r="N82" s="360"/>
      <c r="O82" s="360"/>
    </row>
    <row r="83" spans="1:15" ht="15" customHeight="1">
      <c r="A83" s="338" t="s">
        <v>138</v>
      </c>
      <c r="B83" s="339" t="s">
        <v>300</v>
      </c>
      <c r="C83" s="467" t="s">
        <v>2127</v>
      </c>
      <c r="D83" s="344">
        <v>-8080.56</v>
      </c>
      <c r="E83" s="335"/>
      <c r="F83" s="355" t="s">
        <v>190</v>
      </c>
      <c r="G83" s="356"/>
      <c r="H83" s="335"/>
      <c r="I83" s="357"/>
      <c r="K83" s="357"/>
      <c r="L83" s="358"/>
      <c r="M83" s="359"/>
      <c r="N83" s="360"/>
      <c r="O83" s="360"/>
    </row>
    <row r="84" spans="1:15" ht="15" customHeight="1">
      <c r="A84" s="338" t="s">
        <v>138</v>
      </c>
      <c r="B84" s="339" t="s">
        <v>316</v>
      </c>
      <c r="C84" s="467" t="s">
        <v>141</v>
      </c>
      <c r="D84" s="344">
        <v>-6299.96</v>
      </c>
      <c r="E84" s="335" t="s">
        <v>145</v>
      </c>
      <c r="F84" s="355" t="s">
        <v>190</v>
      </c>
      <c r="G84" s="356"/>
      <c r="H84" s="335"/>
      <c r="I84" s="357"/>
      <c r="K84" s="357"/>
      <c r="L84" s="358"/>
      <c r="M84" s="359"/>
      <c r="N84" s="360"/>
      <c r="O84" s="360"/>
    </row>
    <row r="85" spans="1:15" ht="15" customHeight="1">
      <c r="A85" s="338" t="s">
        <v>138</v>
      </c>
      <c r="B85" s="339" t="s">
        <v>2130</v>
      </c>
      <c r="C85" s="467" t="s">
        <v>141</v>
      </c>
      <c r="D85" s="344">
        <v>-1740</v>
      </c>
      <c r="E85" s="335" t="s">
        <v>218</v>
      </c>
      <c r="F85" s="355" t="s">
        <v>190</v>
      </c>
      <c r="G85" s="356"/>
      <c r="H85" s="335"/>
      <c r="I85" s="357"/>
      <c r="K85" s="357"/>
      <c r="L85" s="358"/>
      <c r="M85" s="359"/>
      <c r="N85" s="360"/>
      <c r="O85" s="360"/>
    </row>
    <row r="86" spans="1:15" ht="15" customHeight="1">
      <c r="A86" s="338" t="s">
        <v>138</v>
      </c>
      <c r="B86" s="339" t="s">
        <v>2137</v>
      </c>
      <c r="C86" s="467" t="s">
        <v>141</v>
      </c>
      <c r="D86" s="422">
        <v>1241.2</v>
      </c>
      <c r="E86" s="335"/>
      <c r="F86" s="355" t="s">
        <v>137</v>
      </c>
      <c r="G86" s="356"/>
      <c r="H86" s="335"/>
      <c r="I86" s="357"/>
      <c r="K86" s="357"/>
      <c r="L86" s="358"/>
      <c r="M86" s="359"/>
      <c r="N86" s="360"/>
      <c r="O86" s="360"/>
    </row>
    <row r="87" spans="1:15" ht="15" customHeight="1">
      <c r="A87" s="338" t="s">
        <v>138</v>
      </c>
      <c r="B87" s="339" t="s">
        <v>2151</v>
      </c>
      <c r="C87" s="467" t="s">
        <v>141</v>
      </c>
      <c r="D87" s="422">
        <v>1241.2</v>
      </c>
      <c r="E87" s="335"/>
      <c r="F87" s="355" t="s">
        <v>137</v>
      </c>
      <c r="G87" s="356"/>
      <c r="H87" s="335"/>
      <c r="I87" s="357"/>
      <c r="K87" s="357"/>
      <c r="L87" s="358"/>
      <c r="M87" s="359"/>
      <c r="N87" s="360"/>
      <c r="O87" s="360"/>
    </row>
    <row r="88" spans="1:15" ht="15" customHeight="1">
      <c r="A88" s="338" t="s">
        <v>138</v>
      </c>
      <c r="B88" s="339" t="s">
        <v>2152</v>
      </c>
      <c r="C88" s="467" t="s">
        <v>141</v>
      </c>
      <c r="D88" s="422">
        <v>1241.2</v>
      </c>
      <c r="E88" s="335"/>
      <c r="F88" s="355" t="s">
        <v>137</v>
      </c>
      <c r="G88" s="356"/>
      <c r="H88" s="335"/>
      <c r="I88" s="357"/>
      <c r="K88" s="357"/>
      <c r="L88" s="358"/>
      <c r="M88" s="359"/>
      <c r="N88" s="360"/>
      <c r="O88" s="360"/>
    </row>
    <row r="89" spans="1:15" ht="15" customHeight="1">
      <c r="A89" s="338" t="s">
        <v>138</v>
      </c>
      <c r="B89" s="339" t="s">
        <v>2130</v>
      </c>
      <c r="C89" s="467" t="s">
        <v>141</v>
      </c>
      <c r="D89">
        <v>605.36</v>
      </c>
      <c r="E89" s="335" t="s">
        <v>218</v>
      </c>
      <c r="F89" s="355" t="s">
        <v>190</v>
      </c>
      <c r="G89" s="356"/>
      <c r="H89" s="335"/>
      <c r="I89" s="357"/>
      <c r="K89" s="357"/>
      <c r="L89" s="358"/>
      <c r="M89" s="359"/>
      <c r="N89" s="360"/>
      <c r="O89" s="360"/>
    </row>
    <row r="90" spans="1:15" ht="15" customHeight="1">
      <c r="A90" s="338" t="s">
        <v>138</v>
      </c>
      <c r="B90" s="339" t="s">
        <v>1743</v>
      </c>
      <c r="C90" s="467" t="s">
        <v>141</v>
      </c>
      <c r="D90" s="2">
        <v>5957.76</v>
      </c>
      <c r="E90" s="335"/>
      <c r="F90" s="355" t="s">
        <v>190</v>
      </c>
      <c r="G90" s="356"/>
      <c r="H90" s="335"/>
      <c r="I90" s="357"/>
      <c r="K90" s="357"/>
      <c r="L90" s="358"/>
      <c r="M90" s="359"/>
      <c r="N90" s="360"/>
      <c r="O90" s="360"/>
    </row>
    <row r="91" spans="1:15" ht="15" customHeight="1">
      <c r="A91" s="338" t="s">
        <v>138</v>
      </c>
      <c r="B91" s="339" t="s">
        <v>1739</v>
      </c>
      <c r="C91" s="467" t="s">
        <v>141</v>
      </c>
      <c r="D91" s="2">
        <v>5957.76</v>
      </c>
      <c r="E91" s="335"/>
      <c r="F91" s="355" t="s">
        <v>190</v>
      </c>
      <c r="G91" s="356"/>
      <c r="H91" s="335"/>
      <c r="I91" s="357"/>
      <c r="K91" s="357"/>
      <c r="L91" s="358"/>
      <c r="M91" s="359"/>
      <c r="N91" s="360"/>
      <c r="O91" s="360"/>
    </row>
    <row r="92" spans="1:15" ht="15" customHeight="1">
      <c r="A92" s="338" t="s">
        <v>138</v>
      </c>
      <c r="B92" s="339" t="s">
        <v>575</v>
      </c>
      <c r="C92" s="467" t="s">
        <v>141</v>
      </c>
      <c r="D92" s="2">
        <v>5957.76</v>
      </c>
      <c r="E92" s="335"/>
      <c r="F92" s="355" t="s">
        <v>190</v>
      </c>
      <c r="G92" s="356"/>
      <c r="H92" s="335"/>
      <c r="I92" s="357"/>
      <c r="K92" s="357"/>
      <c r="L92" s="358"/>
      <c r="M92" s="359"/>
      <c r="N92" s="360"/>
      <c r="O92" s="360"/>
    </row>
    <row r="93" spans="1:15" ht="15" customHeight="1">
      <c r="A93" s="338" t="s">
        <v>138</v>
      </c>
      <c r="B93" s="339" t="s">
        <v>314</v>
      </c>
      <c r="C93" s="467" t="s">
        <v>141</v>
      </c>
      <c r="D93" s="2">
        <v>6286.04</v>
      </c>
      <c r="E93" s="335"/>
      <c r="F93" s="355" t="s">
        <v>190</v>
      </c>
      <c r="G93" s="356"/>
      <c r="H93" s="335"/>
      <c r="I93" s="357"/>
      <c r="K93" s="357"/>
      <c r="L93" s="358"/>
      <c r="M93" s="359"/>
      <c r="N93" s="360"/>
      <c r="O93" s="360"/>
    </row>
    <row r="94" spans="1:15" ht="15" customHeight="1">
      <c r="A94" s="338" t="s">
        <v>138</v>
      </c>
      <c r="B94" s="339" t="s">
        <v>316</v>
      </c>
      <c r="C94" s="467" t="s">
        <v>141</v>
      </c>
      <c r="D94" s="2">
        <v>6286.04</v>
      </c>
      <c r="E94" s="335" t="s">
        <v>145</v>
      </c>
      <c r="F94" s="355" t="s">
        <v>190</v>
      </c>
      <c r="G94" s="356"/>
      <c r="H94" s="335"/>
      <c r="I94" s="357"/>
      <c r="K94" s="357"/>
      <c r="L94" s="358"/>
      <c r="M94" s="359"/>
      <c r="N94" s="360"/>
      <c r="O94" s="360"/>
    </row>
    <row r="95" spans="1:15" ht="15" customHeight="1">
      <c r="A95" s="338" t="s">
        <v>138</v>
      </c>
      <c r="B95" s="398" t="s">
        <v>1779</v>
      </c>
      <c r="C95" s="467" t="s">
        <v>141</v>
      </c>
      <c r="D95" s="2">
        <v>6286.04</v>
      </c>
      <c r="E95" s="335"/>
      <c r="F95" s="355" t="s">
        <v>190</v>
      </c>
      <c r="G95" s="356"/>
      <c r="H95" s="335"/>
      <c r="I95" s="357"/>
      <c r="K95" s="357"/>
      <c r="L95" s="358"/>
      <c r="M95" s="359"/>
      <c r="N95" s="360"/>
      <c r="O95" s="360"/>
    </row>
    <row r="96" spans="1:15" ht="15" customHeight="1">
      <c r="A96" s="338" t="s">
        <v>138</v>
      </c>
      <c r="B96" s="339" t="s">
        <v>1898</v>
      </c>
      <c r="C96" s="467" t="s">
        <v>141</v>
      </c>
      <c r="D96" s="2">
        <v>6351</v>
      </c>
      <c r="E96" s="335"/>
      <c r="F96" s="355" t="s">
        <v>190</v>
      </c>
      <c r="G96" s="356"/>
      <c r="H96" s="335"/>
      <c r="I96" s="357"/>
      <c r="K96" s="357"/>
      <c r="L96" s="358"/>
      <c r="M96" s="359"/>
      <c r="N96" s="360"/>
      <c r="O96" s="360"/>
    </row>
    <row r="97" spans="1:15" ht="15" customHeight="1">
      <c r="A97" s="338" t="s">
        <v>138</v>
      </c>
      <c r="B97" s="398" t="s">
        <v>2165</v>
      </c>
      <c r="C97" s="467" t="s">
        <v>141</v>
      </c>
      <c r="D97" s="2">
        <v>8049.24</v>
      </c>
      <c r="E97" s="335"/>
      <c r="F97" s="355" t="s">
        <v>190</v>
      </c>
      <c r="G97" s="356"/>
      <c r="H97" s="335"/>
      <c r="I97" s="357"/>
      <c r="K97" s="357"/>
      <c r="L97" s="358"/>
      <c r="M97" s="359"/>
      <c r="N97" s="360"/>
      <c r="O97" s="360"/>
    </row>
    <row r="98" spans="1:15" ht="15" customHeight="1">
      <c r="A98" s="338" t="s">
        <v>138</v>
      </c>
      <c r="B98" s="339" t="s">
        <v>2166</v>
      </c>
      <c r="C98" s="467" t="s">
        <v>141</v>
      </c>
      <c r="D98" s="2">
        <v>8080.56</v>
      </c>
      <c r="E98" s="335"/>
      <c r="F98" s="355" t="s">
        <v>190</v>
      </c>
      <c r="G98" s="356"/>
      <c r="H98" s="335"/>
      <c r="I98" s="357"/>
      <c r="K98" s="357"/>
      <c r="L98" s="358"/>
      <c r="M98" s="359"/>
      <c r="N98" s="360"/>
      <c r="O98" s="360"/>
    </row>
    <row r="99" spans="1:15" ht="15" customHeight="1" thickBot="1">
      <c r="A99" s="387" t="s">
        <v>138</v>
      </c>
      <c r="B99" s="362" t="s">
        <v>2130</v>
      </c>
      <c r="C99" s="470" t="s">
        <v>141</v>
      </c>
      <c r="D99" s="87">
        <v>18160.68</v>
      </c>
      <c r="E99" s="364" t="s">
        <v>218</v>
      </c>
      <c r="F99" s="365" t="s">
        <v>190</v>
      </c>
      <c r="G99" s="366"/>
      <c r="H99" s="364"/>
      <c r="I99" s="367"/>
      <c r="K99" s="357"/>
      <c r="L99" s="358"/>
      <c r="M99" s="359"/>
      <c r="N99" s="360"/>
      <c r="O99" s="360"/>
    </row>
    <row r="100" spans="1:15" ht="15" customHeight="1">
      <c r="A100" s="338" t="s">
        <v>138</v>
      </c>
      <c r="B100" s="339" t="s">
        <v>1494</v>
      </c>
      <c r="C100" s="467" t="s">
        <v>390</v>
      </c>
      <c r="D100" s="344">
        <v>-29991.8</v>
      </c>
      <c r="E100" s="335" t="s">
        <v>146</v>
      </c>
      <c r="F100" s="355" t="s">
        <v>190</v>
      </c>
      <c r="G100" s="356"/>
      <c r="H100" s="335"/>
      <c r="I100" s="357"/>
      <c r="K100" s="357"/>
      <c r="L100" s="358"/>
      <c r="M100" s="359"/>
      <c r="N100" s="360"/>
      <c r="O100" s="360"/>
    </row>
    <row r="101" spans="1:15" ht="15" customHeight="1">
      <c r="A101" s="338" t="s">
        <v>138</v>
      </c>
      <c r="B101" s="339" t="s">
        <v>2134</v>
      </c>
      <c r="C101" s="467" t="s">
        <v>390</v>
      </c>
      <c r="D101" s="422">
        <v>1241.2</v>
      </c>
      <c r="E101" s="335"/>
      <c r="F101" s="355" t="s">
        <v>137</v>
      </c>
      <c r="G101" s="356"/>
      <c r="H101" s="335"/>
      <c r="I101" s="357"/>
      <c r="K101" s="357"/>
      <c r="L101" s="358"/>
      <c r="M101" s="359"/>
      <c r="N101" s="360"/>
      <c r="O101" s="360"/>
    </row>
    <row r="102" spans="1:15" ht="15" customHeight="1">
      <c r="A102" s="338" t="s">
        <v>138</v>
      </c>
      <c r="B102" s="339" t="s">
        <v>1888</v>
      </c>
      <c r="C102" s="467" t="s">
        <v>390</v>
      </c>
      <c r="D102" s="48">
        <v>22500.52</v>
      </c>
      <c r="E102" s="335"/>
      <c r="F102" s="355" t="s">
        <v>190</v>
      </c>
      <c r="G102" s="356"/>
      <c r="H102" s="335"/>
      <c r="I102" s="357"/>
      <c r="K102" s="357"/>
      <c r="L102" s="358"/>
      <c r="M102" s="359"/>
      <c r="N102" s="360"/>
      <c r="O102" s="360"/>
    </row>
    <row r="103" spans="1:15" ht="15" customHeight="1" thickBot="1">
      <c r="A103" s="387" t="s">
        <v>138</v>
      </c>
      <c r="B103" s="362" t="s">
        <v>1494</v>
      </c>
      <c r="C103" s="470" t="s">
        <v>390</v>
      </c>
      <c r="D103" s="87">
        <v>29961.64</v>
      </c>
      <c r="E103" s="364" t="s">
        <v>146</v>
      </c>
      <c r="F103" s="365" t="s">
        <v>190</v>
      </c>
      <c r="G103" s="366"/>
      <c r="H103" s="364"/>
      <c r="I103" s="367"/>
      <c r="K103" s="357"/>
      <c r="L103" s="358"/>
      <c r="M103" s="359"/>
      <c r="N103" s="360"/>
      <c r="O103" s="360"/>
    </row>
    <row r="104" spans="1:15" ht="15" customHeight="1">
      <c r="A104" s="338" t="s">
        <v>138</v>
      </c>
      <c r="B104" s="396" t="s">
        <v>2129</v>
      </c>
      <c r="C104" s="467" t="s">
        <v>457</v>
      </c>
      <c r="D104" s="344">
        <v>-8780.0400000000009</v>
      </c>
      <c r="E104" s="335" t="s">
        <v>159</v>
      </c>
      <c r="F104" s="355" t="s">
        <v>190</v>
      </c>
      <c r="G104" s="356"/>
      <c r="H104" s="335"/>
      <c r="I104" s="357"/>
      <c r="K104" s="357"/>
      <c r="L104" s="358"/>
      <c r="M104" s="359"/>
      <c r="N104" s="360"/>
      <c r="O104" s="360"/>
    </row>
    <row r="105" spans="1:15" ht="15" customHeight="1">
      <c r="A105" s="338" t="s">
        <v>138</v>
      </c>
      <c r="B105" s="339" t="s">
        <v>2136</v>
      </c>
      <c r="C105" s="467" t="s">
        <v>457</v>
      </c>
      <c r="D105" s="422">
        <v>1241.2</v>
      </c>
      <c r="E105" s="335"/>
      <c r="F105" s="355" t="s">
        <v>137</v>
      </c>
      <c r="G105" s="356"/>
      <c r="H105" s="335"/>
      <c r="I105" s="357"/>
      <c r="K105" s="357"/>
      <c r="L105" s="358"/>
      <c r="M105" s="359"/>
      <c r="N105" s="360"/>
      <c r="O105" s="360"/>
    </row>
    <row r="106" spans="1:15" ht="15" customHeight="1">
      <c r="A106" s="338" t="s">
        <v>138</v>
      </c>
      <c r="B106" s="339" t="s">
        <v>2156</v>
      </c>
      <c r="C106" s="467" t="s">
        <v>457</v>
      </c>
      <c r="D106" s="422">
        <v>1241.2</v>
      </c>
      <c r="E106" s="335"/>
      <c r="F106" s="355" t="s">
        <v>137</v>
      </c>
      <c r="G106" s="356"/>
      <c r="H106" s="335"/>
      <c r="I106" s="357"/>
      <c r="K106" s="357"/>
      <c r="L106" s="358"/>
      <c r="M106" s="359"/>
      <c r="N106" s="360"/>
      <c r="O106" s="360"/>
    </row>
    <row r="107" spans="1:15" ht="15" customHeight="1">
      <c r="A107" s="338" t="s">
        <v>138</v>
      </c>
      <c r="B107" s="339" t="s">
        <v>2158</v>
      </c>
      <c r="C107" s="467" t="s">
        <v>457</v>
      </c>
      <c r="D107" s="422">
        <v>1241.2</v>
      </c>
      <c r="E107" s="335"/>
      <c r="F107" s="355" t="s">
        <v>137</v>
      </c>
      <c r="G107" s="356"/>
      <c r="H107" s="335"/>
      <c r="I107" s="357"/>
      <c r="K107" s="357"/>
      <c r="L107" s="358"/>
      <c r="M107" s="359"/>
      <c r="N107" s="360"/>
      <c r="O107" s="360"/>
    </row>
    <row r="108" spans="1:15" ht="15" customHeight="1">
      <c r="A108" s="338" t="s">
        <v>138</v>
      </c>
      <c r="B108" s="339" t="s">
        <v>2159</v>
      </c>
      <c r="C108" s="467" t="s">
        <v>457</v>
      </c>
      <c r="D108" s="422">
        <v>1241.2</v>
      </c>
      <c r="E108" s="335"/>
      <c r="F108" s="355" t="s">
        <v>137</v>
      </c>
      <c r="G108" s="356"/>
      <c r="H108" s="335"/>
      <c r="I108" s="357"/>
      <c r="K108" s="357"/>
      <c r="L108" s="358"/>
      <c r="M108" s="359"/>
      <c r="N108" s="360"/>
      <c r="O108" s="360"/>
    </row>
    <row r="109" spans="1:15" ht="15" customHeight="1">
      <c r="A109" s="338" t="s">
        <v>138</v>
      </c>
      <c r="B109" s="396" t="s">
        <v>2129</v>
      </c>
      <c r="C109" s="467" t="s">
        <v>457</v>
      </c>
      <c r="D109" s="2">
        <v>8780.0400000000009</v>
      </c>
      <c r="E109" s="335" t="s">
        <v>159</v>
      </c>
      <c r="F109" s="355" t="s">
        <v>190</v>
      </c>
      <c r="G109" s="356"/>
      <c r="H109" s="335"/>
      <c r="I109" s="357"/>
      <c r="K109" s="357"/>
      <c r="L109" s="358"/>
      <c r="M109" s="359"/>
      <c r="N109" s="360"/>
      <c r="O109" s="360"/>
    </row>
    <row r="110" spans="1:15" ht="15" customHeight="1">
      <c r="A110" s="338" t="s">
        <v>138</v>
      </c>
      <c r="B110" s="398" t="s">
        <v>2169</v>
      </c>
      <c r="C110" s="467" t="s">
        <v>457</v>
      </c>
      <c r="D110" s="2">
        <v>10629.08</v>
      </c>
      <c r="E110" s="335"/>
      <c r="F110" s="355" t="s">
        <v>190</v>
      </c>
      <c r="G110" s="356"/>
      <c r="H110" s="335"/>
      <c r="I110" s="357"/>
      <c r="K110" s="357"/>
      <c r="L110" s="358"/>
      <c r="M110" s="359"/>
      <c r="N110" s="360"/>
      <c r="O110" s="360"/>
    </row>
    <row r="111" spans="1:15" ht="15" customHeight="1" thickBot="1">
      <c r="A111" s="387" t="s">
        <v>138</v>
      </c>
      <c r="B111" s="401" t="s">
        <v>2171</v>
      </c>
      <c r="C111" s="470" t="s">
        <v>457</v>
      </c>
      <c r="D111" s="87">
        <v>15984.8</v>
      </c>
      <c r="E111" s="364"/>
      <c r="F111" s="365" t="s">
        <v>190</v>
      </c>
      <c r="G111" s="366"/>
      <c r="H111" s="364"/>
      <c r="I111" s="367"/>
      <c r="K111" s="357"/>
      <c r="L111" s="358"/>
      <c r="M111" s="359"/>
      <c r="N111" s="360"/>
      <c r="O111" s="360"/>
    </row>
    <row r="112" spans="1:15" ht="15" customHeight="1">
      <c r="A112" s="339"/>
      <c r="B112" s="339"/>
      <c r="C112" s="467"/>
      <c r="D112" s="423"/>
      <c r="E112" s="335"/>
      <c r="F112" s="355"/>
      <c r="G112" s="356"/>
      <c r="H112" s="335"/>
      <c r="I112" s="357"/>
      <c r="K112" s="357"/>
      <c r="L112" s="358"/>
      <c r="M112" s="359"/>
      <c r="N112" s="360"/>
      <c r="O112" s="360"/>
    </row>
    <row r="113" spans="1:15" ht="15" customHeight="1">
      <c r="A113" s="339"/>
      <c r="B113" s="339"/>
      <c r="C113" s="467"/>
      <c r="D113" s="382"/>
      <c r="E113" s="335"/>
      <c r="F113" s="355"/>
      <c r="G113" s="356"/>
      <c r="H113" s="335"/>
      <c r="I113" s="357"/>
      <c r="K113" s="357"/>
      <c r="L113" s="358"/>
      <c r="M113" s="359"/>
      <c r="N113" s="360"/>
      <c r="O113" s="360"/>
    </row>
    <row r="114" spans="1:15" ht="15" customHeight="1">
      <c r="A114" s="64"/>
      <c r="B114" s="79"/>
      <c r="C114" s="61"/>
      <c r="D114" s="65"/>
      <c r="E114" s="13"/>
      <c r="F114" s="75"/>
      <c r="G114" s="52"/>
      <c r="H114" s="13"/>
      <c r="L114" s="42"/>
      <c r="M114" s="71"/>
      <c r="N114" s="49"/>
      <c r="O114" s="49"/>
    </row>
    <row r="115" spans="1:15" ht="15" customHeight="1">
      <c r="A115" s="64"/>
      <c r="B115" s="79"/>
      <c r="C115" s="61"/>
      <c r="D115" s="65">
        <f>SUM(D5:D114)</f>
        <v>317905.68000000028</v>
      </c>
      <c r="E115" s="65"/>
      <c r="F115" s="65"/>
      <c r="G115" s="65">
        <f>SUM(G5:G114)</f>
        <v>0</v>
      </c>
      <c r="H115" s="65"/>
      <c r="I115" s="65"/>
      <c r="J115" s="384">
        <f>SUM(J5:J114)</f>
        <v>0</v>
      </c>
      <c r="K115" s="65"/>
      <c r="L115" s="65">
        <f>SUM(L5:L114)</f>
        <v>0</v>
      </c>
      <c r="M115" s="65">
        <f>SUM(M5:M114)</f>
        <v>0</v>
      </c>
      <c r="N115" s="65"/>
      <c r="O115" s="49"/>
    </row>
    <row r="116" spans="1:15" ht="15" customHeight="1">
      <c r="A116" s="64"/>
      <c r="B116" s="79"/>
      <c r="C116" s="61"/>
      <c r="D116" s="65"/>
      <c r="E116" s="13"/>
      <c r="F116" s="75"/>
      <c r="G116" s="65"/>
      <c r="H116" s="13"/>
      <c r="L116" s="42"/>
      <c r="M116" s="71"/>
      <c r="N116" s="49"/>
      <c r="O116" s="49"/>
    </row>
    <row r="117" spans="1:15" ht="15" customHeight="1">
      <c r="A117" s="46"/>
      <c r="B117" s="47"/>
      <c r="C117" s="47"/>
      <c r="D117" s="55"/>
      <c r="E117" s="13"/>
      <c r="F117" s="70"/>
      <c r="L117" s="42"/>
      <c r="M117" s="71"/>
      <c r="N117" s="49"/>
      <c r="O117" s="49"/>
    </row>
    <row r="118" spans="1:15" ht="12.75">
      <c r="A118" s="46"/>
      <c r="B118" s="47"/>
      <c r="C118" s="47"/>
      <c r="D118" s="65"/>
      <c r="E118" s="65"/>
      <c r="F118" s="65"/>
      <c r="G118" s="65"/>
      <c r="H118" s="65"/>
      <c r="I118" s="65"/>
      <c r="J118" s="384"/>
      <c r="K118" s="65"/>
      <c r="L118" s="65"/>
      <c r="M118" s="65"/>
      <c r="N118" s="80"/>
      <c r="O118" s="49"/>
    </row>
    <row r="119" spans="1:15" ht="12.75">
      <c r="A119" s="46"/>
      <c r="B119" s="47"/>
      <c r="C119" s="47"/>
      <c r="D119" s="52"/>
      <c r="E119" s="13"/>
      <c r="F119" s="65"/>
      <c r="G119" s="73"/>
      <c r="H119" s="73"/>
      <c r="I119" s="73"/>
      <c r="J119" s="517"/>
      <c r="K119" s="73"/>
      <c r="L119" s="73"/>
      <c r="M119" s="154">
        <f>L115+M115-G115</f>
        <v>0</v>
      </c>
      <c r="N119" s="81"/>
      <c r="O119" s="54"/>
    </row>
    <row r="120" spans="1:15" ht="12.75">
      <c r="A120" s="46"/>
      <c r="B120" s="47"/>
      <c r="C120" s="47"/>
      <c r="D120" s="52"/>
      <c r="E120" s="13"/>
      <c r="F120" s="73"/>
      <c r="G120" s="73"/>
      <c r="H120" s="73"/>
      <c r="I120" s="73"/>
      <c r="J120" s="517"/>
      <c r="K120" s="73"/>
      <c r="L120" s="73"/>
      <c r="M120" s="81"/>
      <c r="N120" s="81"/>
      <c r="O120" s="54"/>
    </row>
    <row r="121" spans="1:15" ht="12.75">
      <c r="A121" s="46"/>
      <c r="B121" s="47"/>
      <c r="C121" s="47"/>
      <c r="D121" s="52"/>
      <c r="E121" s="13"/>
      <c r="F121" s="73"/>
      <c r="G121" s="73"/>
      <c r="H121" s="73"/>
      <c r="I121" s="73"/>
      <c r="J121" s="517"/>
      <c r="K121" s="73"/>
      <c r="L121" s="73"/>
      <c r="M121" s="81"/>
      <c r="N121" s="81"/>
      <c r="O121" s="54"/>
    </row>
    <row r="122" spans="1:15" ht="12.75">
      <c r="A122" s="46"/>
      <c r="B122" s="47"/>
      <c r="C122" s="47"/>
      <c r="D122" s="52"/>
      <c r="E122" s="13"/>
      <c r="F122" s="73"/>
      <c r="G122" s="82"/>
      <c r="H122" s="82"/>
      <c r="I122" s="83"/>
      <c r="J122" s="517"/>
      <c r="K122" s="73"/>
      <c r="L122" s="73"/>
      <c r="M122" s="81"/>
      <c r="N122" s="81"/>
      <c r="O122" s="54"/>
    </row>
    <row r="123" spans="1:15" ht="12.75">
      <c r="A123" s="46"/>
      <c r="B123" s="47"/>
      <c r="C123" s="47"/>
      <c r="D123" s="52"/>
      <c r="E123" s="13"/>
      <c r="F123" s="73"/>
      <c r="G123" s="73"/>
      <c r="H123" s="73"/>
      <c r="I123" s="73"/>
      <c r="J123" s="517"/>
      <c r="K123" s="73"/>
      <c r="L123" s="73"/>
      <c r="M123" s="81"/>
      <c r="N123" s="81"/>
      <c r="O123" s="54"/>
    </row>
    <row r="124" spans="1:15" ht="12.75">
      <c r="A124" s="46"/>
      <c r="B124" s="47"/>
      <c r="C124" s="47"/>
      <c r="D124" s="52"/>
      <c r="E124" s="13"/>
      <c r="F124" s="73"/>
      <c r="G124" s="73"/>
      <c r="H124" s="73"/>
      <c r="I124" s="73"/>
      <c r="J124" s="517"/>
      <c r="K124" s="73"/>
      <c r="L124" s="73"/>
      <c r="M124" s="81"/>
      <c r="N124" s="81"/>
      <c r="O124" s="54"/>
    </row>
    <row r="125" spans="1:15" ht="12.75">
      <c r="A125" s="46"/>
      <c r="B125" s="47"/>
      <c r="C125" s="47"/>
      <c r="D125" s="52"/>
      <c r="E125" s="13"/>
      <c r="F125" s="73"/>
      <c r="G125" s="83"/>
      <c r="H125" s="83"/>
      <c r="I125" s="83"/>
      <c r="J125" s="517"/>
      <c r="K125" s="73"/>
      <c r="L125" s="73"/>
      <c r="M125" s="81"/>
      <c r="N125" s="81"/>
      <c r="O125" s="54"/>
    </row>
    <row r="126" spans="1:15" ht="12.75">
      <c r="A126" s="46"/>
      <c r="B126" s="47"/>
      <c r="C126" s="47"/>
      <c r="D126" s="52"/>
      <c r="E126" s="13"/>
      <c r="F126" s="73"/>
      <c r="G126" s="73"/>
      <c r="H126" s="73"/>
      <c r="I126" s="73"/>
      <c r="J126" s="517"/>
      <c r="K126" s="73"/>
      <c r="L126" s="73"/>
      <c r="M126" s="81"/>
      <c r="N126" s="81"/>
      <c r="O126" s="54"/>
    </row>
    <row r="127" spans="1:15" ht="12.75">
      <c r="A127" s="46"/>
      <c r="B127" s="47"/>
      <c r="C127" s="47"/>
      <c r="D127" s="52"/>
      <c r="E127" s="13"/>
      <c r="F127" s="73"/>
      <c r="G127" s="73"/>
      <c r="H127" s="73"/>
      <c r="I127" s="73"/>
      <c r="J127" s="517"/>
      <c r="K127" s="73"/>
      <c r="L127" s="73"/>
      <c r="M127" s="81"/>
      <c r="N127" s="81"/>
      <c r="O127" s="54"/>
    </row>
    <row r="128" spans="1:15" ht="12.75">
      <c r="A128" s="46"/>
      <c r="B128" s="47"/>
      <c r="C128" s="73"/>
      <c r="D128" s="81"/>
      <c r="E128" s="13"/>
      <c r="F128" s="73"/>
      <c r="G128" s="73"/>
      <c r="H128" s="73"/>
      <c r="I128" s="73"/>
      <c r="J128" s="517"/>
      <c r="K128" s="73"/>
      <c r="L128" s="73"/>
      <c r="M128" s="81"/>
      <c r="N128" s="81"/>
      <c r="O128" s="54"/>
    </row>
    <row r="129" spans="1:15" ht="12.75">
      <c r="A129" s="46"/>
      <c r="B129" s="47"/>
      <c r="C129" s="73"/>
      <c r="D129" s="81"/>
      <c r="E129" s="13"/>
      <c r="F129" s="73"/>
      <c r="G129" s="73"/>
      <c r="H129" s="73"/>
      <c r="I129" s="73"/>
      <c r="J129" s="517"/>
      <c r="K129" s="73"/>
      <c r="L129" s="73"/>
      <c r="M129" s="81"/>
      <c r="N129" s="81"/>
      <c r="O129" s="54"/>
    </row>
    <row r="130" spans="1:15" ht="12.75">
      <c r="A130" s="46"/>
      <c r="B130" s="47"/>
      <c r="C130" s="47"/>
      <c r="D130" s="52"/>
      <c r="E130" s="13"/>
      <c r="F130" s="73"/>
      <c r="G130" s="73"/>
      <c r="H130" s="73"/>
      <c r="I130" s="73"/>
      <c r="J130" s="517"/>
      <c r="K130" s="73"/>
      <c r="L130" s="73"/>
      <c r="M130" s="81"/>
      <c r="N130" s="81"/>
      <c r="O130" s="54"/>
    </row>
    <row r="131" spans="1:15" ht="12.75">
      <c r="A131" s="46"/>
      <c r="B131" s="47"/>
      <c r="C131" s="47"/>
      <c r="D131" s="52"/>
      <c r="E131" s="13"/>
      <c r="F131" s="73"/>
      <c r="G131" s="73"/>
      <c r="H131" s="73"/>
      <c r="I131" s="73"/>
      <c r="J131" s="517"/>
      <c r="K131" s="73"/>
      <c r="L131" s="73"/>
      <c r="M131" s="81"/>
      <c r="N131" s="81"/>
      <c r="O131" s="54"/>
    </row>
    <row r="132" spans="1:15" ht="12.75">
      <c r="A132" s="46"/>
      <c r="B132" s="47"/>
      <c r="C132" s="47"/>
      <c r="D132" s="48"/>
      <c r="E132" s="13"/>
      <c r="F132"/>
      <c r="G132"/>
      <c r="H132"/>
      <c r="I132"/>
      <c r="J132" s="518"/>
      <c r="K132"/>
      <c r="L132"/>
      <c r="M132" s="54"/>
      <c r="N132" s="54"/>
      <c r="O132" s="54"/>
    </row>
    <row r="133" spans="1:15" ht="12.75">
      <c r="A133" s="46"/>
      <c r="B133" s="47"/>
      <c r="C133" s="47"/>
      <c r="D133" s="48"/>
      <c r="E133" s="13"/>
      <c r="F133"/>
      <c r="G133"/>
      <c r="H133"/>
      <c r="I133"/>
      <c r="J133" s="518"/>
      <c r="K133"/>
      <c r="L133"/>
      <c r="M133" s="54"/>
      <c r="N133" s="54"/>
      <c r="O133" s="54"/>
    </row>
    <row r="134" spans="1:15">
      <c r="A134" s="66"/>
      <c r="B134" s="40" t="s">
        <v>25</v>
      </c>
      <c r="E134" s="40"/>
      <c r="M134" s="45"/>
      <c r="N134" s="49"/>
      <c r="O134" s="49"/>
    </row>
    <row r="135" spans="1:15">
      <c r="A135" s="59"/>
      <c r="B135" s="40" t="s">
        <v>127</v>
      </c>
      <c r="E135" s="40"/>
      <c r="M135" s="45"/>
      <c r="N135" s="49"/>
      <c r="O135" s="49"/>
    </row>
    <row r="136" spans="1:15">
      <c r="A136" s="60"/>
      <c r="B136" s="40" t="s">
        <v>161</v>
      </c>
      <c r="E136" s="40"/>
      <c r="M136" s="45"/>
      <c r="N136" s="49"/>
      <c r="O136" s="49"/>
    </row>
    <row r="137" spans="1:15">
      <c r="M137" s="45"/>
      <c r="N137" s="49"/>
      <c r="O137" s="49"/>
    </row>
    <row r="138" spans="1:15">
      <c r="M138" s="45"/>
      <c r="N138" s="49"/>
      <c r="O138" s="49"/>
    </row>
    <row r="139" spans="1:15">
      <c r="M139" s="45"/>
      <c r="N139" s="49"/>
      <c r="O139" s="49"/>
    </row>
    <row r="140" spans="1:15">
      <c r="M140" s="45"/>
      <c r="N140" s="49"/>
      <c r="O140" s="49"/>
    </row>
    <row r="141" spans="1:15">
      <c r="M141" s="45"/>
      <c r="N141" s="49"/>
      <c r="O141" s="49"/>
    </row>
    <row r="142" spans="1:15">
      <c r="M142" s="45"/>
      <c r="N142" s="49"/>
      <c r="O142" s="49"/>
    </row>
    <row r="143" spans="1:15">
      <c r="M143" s="45"/>
      <c r="N143" s="49"/>
      <c r="O143" s="49"/>
    </row>
    <row r="144" spans="1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  <row r="222" spans="13:15">
      <c r="M222" s="45"/>
      <c r="N222" s="49"/>
      <c r="O222" s="49"/>
    </row>
    <row r="223" spans="13:15">
      <c r="M223" s="45"/>
      <c r="N223" s="49"/>
      <c r="O223" s="49"/>
    </row>
    <row r="224" spans="13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  <row r="227" spans="13:15">
      <c r="M227" s="45"/>
      <c r="N227" s="49"/>
      <c r="O227" s="49"/>
    </row>
    <row r="228" spans="13:15">
      <c r="M228" s="45"/>
      <c r="N228" s="49"/>
      <c r="O228" s="49"/>
    </row>
    <row r="229" spans="13:15">
      <c r="M229" s="45"/>
      <c r="N229" s="49"/>
      <c r="O229" s="49"/>
    </row>
    <row r="230" spans="13:15">
      <c r="M230" s="45"/>
      <c r="N230" s="49"/>
      <c r="O230" s="49"/>
    </row>
    <row r="231" spans="13:15">
      <c r="M231" s="45"/>
      <c r="N231" s="49"/>
      <c r="O231" s="49"/>
    </row>
    <row r="232" spans="13:15">
      <c r="M232" s="45"/>
      <c r="N232" s="49"/>
      <c r="O232" s="49"/>
    </row>
  </sheetData>
  <autoFilter ref="A4:N118"/>
  <sortState ref="A5:F111">
    <sortCondition ref="C5:C111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25"/>
  <sheetViews>
    <sheetView topLeftCell="A112" workbookViewId="0">
      <selection activeCell="G132" sqref="G132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2175</v>
      </c>
      <c r="E1" s="240"/>
      <c r="F1" s="240"/>
      <c r="G1" s="240"/>
      <c r="H1" s="533"/>
      <c r="I1" s="552"/>
      <c r="J1" s="552"/>
      <c r="K1" s="552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552"/>
      <c r="J2" s="552"/>
      <c r="K2" s="552"/>
      <c r="L2" s="239"/>
      <c r="M2" s="239"/>
    </row>
    <row r="3" spans="1:13" ht="15.75">
      <c r="A3" s="552"/>
      <c r="B3" s="552"/>
      <c r="C3" s="552"/>
      <c r="D3" s="552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552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552"/>
      <c r="L5" s="239"/>
      <c r="M5" s="239"/>
    </row>
    <row r="6" spans="1:13" ht="15" customHeight="1">
      <c r="A6" s="440" t="s">
        <v>136</v>
      </c>
      <c r="B6" s="431" t="s">
        <v>1999</v>
      </c>
      <c r="C6" s="399">
        <v>-9000.44</v>
      </c>
      <c r="D6" s="440" t="s">
        <v>2177</v>
      </c>
      <c r="E6" s="520"/>
      <c r="F6" s="521"/>
      <c r="G6" s="522"/>
      <c r="H6" s="533"/>
      <c r="I6" s="522"/>
      <c r="J6" s="523"/>
      <c r="K6" s="524"/>
      <c r="L6" s="252"/>
      <c r="M6" s="252"/>
    </row>
    <row r="7" spans="1:13" ht="15" customHeight="1">
      <c r="A7" s="380" t="s">
        <v>136</v>
      </c>
      <c r="B7" s="434" t="s">
        <v>1245</v>
      </c>
      <c r="C7" s="423">
        <v>-9000.44</v>
      </c>
      <c r="D7" s="380" t="s">
        <v>2177</v>
      </c>
      <c r="E7" s="520">
        <f>SUM(C6:C7)</f>
        <v>-18000.88</v>
      </c>
      <c r="F7" s="521"/>
      <c r="G7" s="522"/>
      <c r="H7" s="533"/>
      <c r="I7" s="522">
        <v>600640</v>
      </c>
      <c r="J7" s="523">
        <f>E7/1.16</f>
        <v>-15518.000000000002</v>
      </c>
      <c r="K7" s="524">
        <f>J7*0.16</f>
        <v>-2482.8800000000006</v>
      </c>
      <c r="L7" s="252"/>
      <c r="M7" s="252"/>
    </row>
    <row r="8" spans="1:13" ht="15" customHeight="1">
      <c r="A8" s="380" t="s">
        <v>141</v>
      </c>
      <c r="B8" s="434" t="s">
        <v>89</v>
      </c>
      <c r="C8" s="423">
        <v>-8080.56</v>
      </c>
      <c r="D8" s="380" t="s">
        <v>2177</v>
      </c>
      <c r="E8" s="520">
        <f>SUM(C8:D8)</f>
        <v>-8080.56</v>
      </c>
      <c r="F8" s="521"/>
      <c r="G8" s="522"/>
      <c r="H8" s="533"/>
      <c r="I8" s="522">
        <v>600684</v>
      </c>
      <c r="J8" s="523">
        <f t="shared" ref="J8:J69" si="0">E8/1.16</f>
        <v>-6966.0000000000009</v>
      </c>
      <c r="K8" s="524">
        <f t="shared" ref="K8:K69" si="1">J8*0.16</f>
        <v>-1114.5600000000002</v>
      </c>
      <c r="L8" s="252"/>
      <c r="M8" s="252"/>
    </row>
    <row r="9" spans="1:13" ht="15" customHeight="1" thickBot="1">
      <c r="A9" s="362" t="s">
        <v>298</v>
      </c>
      <c r="B9" s="433" t="s">
        <v>1830</v>
      </c>
      <c r="C9" s="400">
        <v>-20454.28</v>
      </c>
      <c r="D9" s="362" t="s">
        <v>2177</v>
      </c>
      <c r="E9" s="525">
        <f>SUM(C9:D9)</f>
        <v>-20454.28</v>
      </c>
      <c r="F9" s="526">
        <f>SUM(E6:E9)</f>
        <v>-46535.72</v>
      </c>
      <c r="G9" s="527"/>
      <c r="H9" s="537"/>
      <c r="I9" s="527">
        <v>600638</v>
      </c>
      <c r="J9" s="528">
        <f t="shared" si="0"/>
        <v>-17633</v>
      </c>
      <c r="K9" s="529">
        <f t="shared" si="1"/>
        <v>-2821.28</v>
      </c>
      <c r="L9" s="252"/>
      <c r="M9" s="252"/>
    </row>
    <row r="10" spans="1:13" ht="15" customHeight="1">
      <c r="A10" s="339" t="s">
        <v>298</v>
      </c>
      <c r="B10" s="431" t="s">
        <v>2004</v>
      </c>
      <c r="C10" s="399">
        <v>-19565.72</v>
      </c>
      <c r="D10" s="339" t="s">
        <v>2180</v>
      </c>
      <c r="E10" s="520"/>
      <c r="F10" s="521"/>
      <c r="G10" s="522"/>
      <c r="H10" s="533"/>
      <c r="I10" s="522"/>
      <c r="J10" s="523"/>
      <c r="K10" s="524"/>
      <c r="L10" s="252"/>
      <c r="M10" s="252"/>
    </row>
    <row r="11" spans="1:13" ht="15" customHeight="1">
      <c r="A11" s="339" t="s">
        <v>298</v>
      </c>
      <c r="B11" s="431" t="s">
        <v>1220</v>
      </c>
      <c r="C11" s="399">
        <v>-51606.080000000002</v>
      </c>
      <c r="D11" s="339" t="s">
        <v>2180</v>
      </c>
      <c r="E11" s="520">
        <f>SUM(C10:C11)</f>
        <v>-71171.8</v>
      </c>
      <c r="F11" s="521"/>
      <c r="G11" s="522"/>
      <c r="H11" s="533"/>
      <c r="I11" s="522">
        <v>600638</v>
      </c>
      <c r="J11" s="523">
        <f t="shared" si="0"/>
        <v>-61355.000000000007</v>
      </c>
      <c r="K11" s="524">
        <f t="shared" si="1"/>
        <v>-9816.8000000000011</v>
      </c>
      <c r="L11" s="252"/>
      <c r="M11" s="252"/>
    </row>
    <row r="12" spans="1:13" ht="15" customHeight="1">
      <c r="A12" s="339" t="s">
        <v>134</v>
      </c>
      <c r="B12" s="431" t="s">
        <v>1572</v>
      </c>
      <c r="C12" s="399">
        <v>-5849.88</v>
      </c>
      <c r="D12" s="339" t="s">
        <v>2180</v>
      </c>
      <c r="E12" s="520">
        <f>SUM(C12)</f>
        <v>-5849.88</v>
      </c>
      <c r="F12" s="521"/>
      <c r="G12" s="522"/>
      <c r="H12" s="533"/>
      <c r="I12" s="522">
        <v>600644</v>
      </c>
      <c r="J12" s="523">
        <f t="shared" si="0"/>
        <v>-5043</v>
      </c>
      <c r="K12" s="524">
        <f t="shared" si="1"/>
        <v>-806.88</v>
      </c>
      <c r="L12" s="252"/>
      <c r="M12" s="252"/>
    </row>
    <row r="13" spans="1:13" ht="15" customHeight="1">
      <c r="A13" s="339" t="s">
        <v>141</v>
      </c>
      <c r="B13" s="431" t="s">
        <v>105</v>
      </c>
      <c r="C13" s="399">
        <v>-6299.96</v>
      </c>
      <c r="D13" s="339" t="s">
        <v>2180</v>
      </c>
      <c r="E13" s="520">
        <f>SUM(C13:D13)</f>
        <v>-6299.96</v>
      </c>
      <c r="F13" s="521"/>
      <c r="G13" s="522"/>
      <c r="H13" s="533"/>
      <c r="I13" s="522">
        <v>600684</v>
      </c>
      <c r="J13" s="523">
        <f t="shared" si="0"/>
        <v>-5431</v>
      </c>
      <c r="K13" s="524">
        <f t="shared" si="1"/>
        <v>-868.96</v>
      </c>
      <c r="L13" s="252"/>
      <c r="M13" s="252"/>
    </row>
    <row r="14" spans="1:13" ht="15" customHeight="1">
      <c r="A14" s="339" t="s">
        <v>565</v>
      </c>
      <c r="B14" s="431" t="s">
        <v>1525</v>
      </c>
      <c r="C14" s="399">
        <v>-12857.44</v>
      </c>
      <c r="D14" s="339" t="s">
        <v>2180</v>
      </c>
      <c r="E14" s="520">
        <f>SUM(C14)</f>
        <v>-12857.44</v>
      </c>
      <c r="F14" s="521"/>
      <c r="G14" s="522"/>
      <c r="H14" s="533"/>
      <c r="I14" s="522">
        <v>600627</v>
      </c>
      <c r="J14" s="523">
        <f t="shared" si="0"/>
        <v>-11084.000000000002</v>
      </c>
      <c r="K14" s="524">
        <f t="shared" si="1"/>
        <v>-1773.4400000000003</v>
      </c>
      <c r="L14" s="252"/>
      <c r="M14" s="252"/>
    </row>
    <row r="15" spans="1:13" ht="15" customHeight="1">
      <c r="A15" s="339" t="s">
        <v>390</v>
      </c>
      <c r="B15" s="431" t="s">
        <v>1435</v>
      </c>
      <c r="C15" s="399">
        <v>-29991.8</v>
      </c>
      <c r="D15" s="339" t="s">
        <v>2180</v>
      </c>
      <c r="E15" s="520">
        <f>SUM(C15)</f>
        <v>-29991.8</v>
      </c>
      <c r="F15" s="521"/>
      <c r="G15" s="522"/>
      <c r="H15" s="533"/>
      <c r="I15" s="522">
        <v>600623</v>
      </c>
      <c r="J15" s="523">
        <f t="shared" si="0"/>
        <v>-25855</v>
      </c>
      <c r="K15" s="524">
        <f t="shared" si="1"/>
        <v>-4136.8</v>
      </c>
      <c r="L15" s="252"/>
      <c r="M15" s="252"/>
    </row>
    <row r="16" spans="1:13" ht="15" customHeight="1">
      <c r="A16" s="339" t="s">
        <v>383</v>
      </c>
      <c r="B16" s="431" t="s">
        <v>1663</v>
      </c>
      <c r="C16" s="399">
        <v>-21671.119999999999</v>
      </c>
      <c r="D16" s="339" t="s">
        <v>2180</v>
      </c>
      <c r="E16" s="520">
        <f>SUM(C16)</f>
        <v>-21671.119999999999</v>
      </c>
      <c r="F16" s="521"/>
      <c r="G16" s="522"/>
      <c r="H16" s="533"/>
      <c r="I16" s="522">
        <v>600606</v>
      </c>
      <c r="J16" s="523">
        <f t="shared" si="0"/>
        <v>-18682</v>
      </c>
      <c r="K16" s="524">
        <f t="shared" si="1"/>
        <v>-2989.12</v>
      </c>
      <c r="L16" s="252"/>
      <c r="M16" s="252"/>
    </row>
    <row r="17" spans="1:13" ht="15" customHeight="1">
      <c r="A17" s="339" t="s">
        <v>136</v>
      </c>
      <c r="B17" s="431" t="s">
        <v>1244</v>
      </c>
      <c r="C17" s="399">
        <v>-9000.44</v>
      </c>
      <c r="D17" s="339" t="s">
        <v>2180</v>
      </c>
      <c r="E17" s="520"/>
      <c r="F17" s="521"/>
      <c r="G17" s="522"/>
      <c r="H17" s="533"/>
      <c r="I17" s="522"/>
      <c r="J17" s="523"/>
      <c r="K17" s="524"/>
      <c r="L17" s="252"/>
      <c r="M17" s="252"/>
    </row>
    <row r="18" spans="1:13" ht="15" customHeight="1">
      <c r="A18" s="339" t="s">
        <v>136</v>
      </c>
      <c r="B18" s="431" t="s">
        <v>1237</v>
      </c>
      <c r="C18" s="399">
        <v>-9000.44</v>
      </c>
      <c r="D18" s="339" t="s">
        <v>2180</v>
      </c>
      <c r="E18" s="520"/>
      <c r="F18" s="521"/>
      <c r="G18" s="522"/>
      <c r="H18" s="533"/>
      <c r="I18" s="522"/>
      <c r="J18" s="523"/>
      <c r="K18" s="524"/>
      <c r="L18" s="252"/>
      <c r="M18" s="252"/>
    </row>
    <row r="19" spans="1:13" ht="15" customHeight="1">
      <c r="A19" s="339" t="s">
        <v>136</v>
      </c>
      <c r="B19" s="431" t="s">
        <v>55</v>
      </c>
      <c r="C19" s="399">
        <v>-9000.44</v>
      </c>
      <c r="D19" s="339" t="s">
        <v>2180</v>
      </c>
      <c r="E19" s="520"/>
      <c r="F19" s="521"/>
      <c r="G19" s="522"/>
      <c r="H19" s="533"/>
      <c r="I19" s="522"/>
      <c r="J19" s="523"/>
      <c r="K19" s="524"/>
      <c r="L19" s="252"/>
      <c r="M19" s="252"/>
    </row>
    <row r="20" spans="1:13" ht="15" customHeight="1">
      <c r="A20" s="339" t="s">
        <v>136</v>
      </c>
      <c r="B20" s="431" t="s">
        <v>1668</v>
      </c>
      <c r="C20" s="399">
        <v>-9000.44</v>
      </c>
      <c r="D20" s="339" t="s">
        <v>2180</v>
      </c>
      <c r="E20" s="520"/>
      <c r="F20" s="521"/>
      <c r="G20" s="522"/>
      <c r="H20" s="533"/>
      <c r="I20" s="522"/>
      <c r="J20" s="523"/>
      <c r="K20" s="524"/>
      <c r="L20" s="252"/>
      <c r="M20" s="252"/>
    </row>
    <row r="21" spans="1:13" ht="15" customHeight="1">
      <c r="A21" s="339" t="s">
        <v>136</v>
      </c>
      <c r="B21" s="431" t="s">
        <v>937</v>
      </c>
      <c r="C21" s="399">
        <v>-9000.44</v>
      </c>
      <c r="D21" s="339" t="s">
        <v>2180</v>
      </c>
      <c r="E21" s="520"/>
      <c r="F21" s="521"/>
      <c r="G21" s="522"/>
      <c r="H21" s="533"/>
      <c r="I21" s="522"/>
      <c r="J21" s="523"/>
      <c r="K21" s="524"/>
      <c r="L21" s="252"/>
      <c r="M21" s="252"/>
    </row>
    <row r="22" spans="1:13" ht="15" customHeight="1" thickBot="1">
      <c r="A22" s="362" t="s">
        <v>136</v>
      </c>
      <c r="B22" s="433" t="s">
        <v>1232</v>
      </c>
      <c r="C22" s="400">
        <v>-9000.44</v>
      </c>
      <c r="D22" s="362" t="s">
        <v>2180</v>
      </c>
      <c r="E22" s="525">
        <f>SUM(C17:C22)</f>
        <v>-54002.640000000007</v>
      </c>
      <c r="F22" s="526">
        <f>SUM(E10:E22)</f>
        <v>-201844.64000000004</v>
      </c>
      <c r="G22" s="527"/>
      <c r="H22" s="537"/>
      <c r="I22" s="527">
        <v>600640</v>
      </c>
      <c r="J22" s="528">
        <f t="shared" si="0"/>
        <v>-46554.000000000007</v>
      </c>
      <c r="K22" s="529">
        <f t="shared" si="1"/>
        <v>-7448.6400000000012</v>
      </c>
      <c r="L22" s="252"/>
      <c r="M22" s="252"/>
    </row>
    <row r="23" spans="1:13" ht="15" customHeight="1">
      <c r="A23" s="339" t="s">
        <v>457</v>
      </c>
      <c r="B23" s="431" t="s">
        <v>2079</v>
      </c>
      <c r="C23" s="399">
        <v>-8780.0400000000009</v>
      </c>
      <c r="D23" s="339" t="s">
        <v>2182</v>
      </c>
      <c r="E23" s="520">
        <f>SUM(C23)</f>
        <v>-8780.0400000000009</v>
      </c>
      <c r="F23" s="521"/>
      <c r="G23" s="522"/>
      <c r="H23" s="533"/>
      <c r="I23" s="530">
        <v>600691</v>
      </c>
      <c r="J23" s="531">
        <f t="shared" si="0"/>
        <v>-7569.0000000000009</v>
      </c>
      <c r="K23" s="532">
        <f t="shared" si="1"/>
        <v>-1211.0400000000002</v>
      </c>
      <c r="L23" s="252"/>
      <c r="M23" s="252"/>
    </row>
    <row r="24" spans="1:13" ht="15" customHeight="1" thickBot="1">
      <c r="A24" s="362" t="s">
        <v>136</v>
      </c>
      <c r="B24" s="433" t="s">
        <v>1100</v>
      </c>
      <c r="C24" s="400">
        <v>-9000.44</v>
      </c>
      <c r="D24" s="362" t="s">
        <v>2182</v>
      </c>
      <c r="E24" s="525">
        <f>SUM(C24:D24)</f>
        <v>-9000.44</v>
      </c>
      <c r="F24" s="526">
        <f>SUM(E23:E24)</f>
        <v>-17780.480000000003</v>
      </c>
      <c r="G24" s="527"/>
      <c r="H24" s="537"/>
      <c r="I24" s="527">
        <v>600640</v>
      </c>
      <c r="J24" s="528">
        <f t="shared" si="0"/>
        <v>-7759.0000000000009</v>
      </c>
      <c r="K24" s="529">
        <f t="shared" si="1"/>
        <v>-1241.4400000000003</v>
      </c>
      <c r="L24" s="252"/>
      <c r="M24" s="252"/>
    </row>
    <row r="25" spans="1:13" ht="15" customHeight="1">
      <c r="A25" s="339" t="s">
        <v>298</v>
      </c>
      <c r="B25" s="431" t="s">
        <v>2004</v>
      </c>
      <c r="C25" s="399">
        <v>-19565.72</v>
      </c>
      <c r="D25" s="339" t="s">
        <v>2184</v>
      </c>
      <c r="E25" s="520">
        <f>SUM(C25)</f>
        <v>-19565.72</v>
      </c>
      <c r="F25" s="521"/>
      <c r="G25" s="522"/>
      <c r="H25" s="533"/>
      <c r="I25" s="530">
        <v>600638</v>
      </c>
      <c r="J25" s="531">
        <f t="shared" si="0"/>
        <v>-16867.000000000004</v>
      </c>
      <c r="K25" s="532">
        <f t="shared" si="1"/>
        <v>-2698.7200000000007</v>
      </c>
      <c r="L25" s="252"/>
      <c r="M25" s="252"/>
    </row>
    <row r="26" spans="1:13" ht="15" customHeight="1">
      <c r="A26" s="339" t="s">
        <v>141</v>
      </c>
      <c r="B26" s="431" t="s">
        <v>2080</v>
      </c>
      <c r="C26" s="399">
        <v>-1740</v>
      </c>
      <c r="D26" s="339" t="s">
        <v>2184</v>
      </c>
      <c r="E26" s="520">
        <f>SUM(C26)</f>
        <v>-1740</v>
      </c>
      <c r="F26" s="521"/>
      <c r="G26" s="522"/>
      <c r="H26" s="533"/>
      <c r="I26" s="522">
        <v>600684</v>
      </c>
      <c r="J26" s="523">
        <f t="shared" si="0"/>
        <v>-1500</v>
      </c>
      <c r="K26" s="524">
        <f t="shared" si="1"/>
        <v>-240</v>
      </c>
      <c r="L26" s="252"/>
      <c r="M26" s="252"/>
    </row>
    <row r="27" spans="1:13" ht="15" customHeight="1">
      <c r="A27" s="339" t="s">
        <v>136</v>
      </c>
      <c r="B27" s="431" t="s">
        <v>1231</v>
      </c>
      <c r="C27" s="399">
        <v>-9000.44</v>
      </c>
      <c r="D27" s="339" t="s">
        <v>2184</v>
      </c>
      <c r="E27" s="520"/>
      <c r="F27" s="521"/>
      <c r="G27" s="522"/>
      <c r="H27" s="533"/>
      <c r="I27" s="522"/>
      <c r="J27" s="523"/>
      <c r="K27" s="524"/>
      <c r="L27" s="252"/>
      <c r="M27" s="252"/>
    </row>
    <row r="28" spans="1:13" ht="15" customHeight="1" thickBot="1">
      <c r="A28" s="362" t="s">
        <v>136</v>
      </c>
      <c r="B28" s="433" t="s">
        <v>1986</v>
      </c>
      <c r="C28" s="400">
        <v>-9000.44</v>
      </c>
      <c r="D28" s="362" t="s">
        <v>2184</v>
      </c>
      <c r="E28" s="525">
        <f>SUM(C27:C28)</f>
        <v>-18000.88</v>
      </c>
      <c r="F28" s="526">
        <f>SUM(E25:E28)</f>
        <v>-39306.600000000006</v>
      </c>
      <c r="G28" s="527"/>
      <c r="H28" s="537"/>
      <c r="I28" s="527">
        <v>600640</v>
      </c>
      <c r="J28" s="528">
        <f t="shared" si="0"/>
        <v>-15518.000000000002</v>
      </c>
      <c r="K28" s="529">
        <f t="shared" si="1"/>
        <v>-2482.8800000000006</v>
      </c>
      <c r="L28" s="252"/>
      <c r="M28" s="252"/>
    </row>
    <row r="29" spans="1:13" ht="15" customHeight="1" thickBot="1">
      <c r="A29" s="372" t="s">
        <v>383</v>
      </c>
      <c r="B29" s="542" t="s">
        <v>1663</v>
      </c>
      <c r="C29" s="452">
        <v>-21671.119999999999</v>
      </c>
      <c r="D29" s="372" t="s">
        <v>2187</v>
      </c>
      <c r="E29" s="543"/>
      <c r="F29" s="544">
        <f>SUM(C29:E29)</f>
        <v>-21671.119999999999</v>
      </c>
      <c r="G29" s="545"/>
      <c r="H29" s="546"/>
      <c r="I29" s="527">
        <v>600606</v>
      </c>
      <c r="J29" s="547">
        <f>F29/1.16</f>
        <v>-18682</v>
      </c>
      <c r="K29" s="548">
        <f t="shared" si="1"/>
        <v>-2989.12</v>
      </c>
      <c r="L29" s="252"/>
      <c r="M29" s="252"/>
    </row>
    <row r="30" spans="1:13" ht="15" customHeight="1">
      <c r="A30" s="339" t="s">
        <v>1296</v>
      </c>
      <c r="B30" s="478" t="s">
        <v>2082</v>
      </c>
      <c r="C30" s="446">
        <v>1241.2</v>
      </c>
      <c r="D30" s="339" t="s">
        <v>2176</v>
      </c>
      <c r="E30" s="520"/>
      <c r="F30" s="521"/>
      <c r="G30" s="522"/>
      <c r="H30" s="533"/>
      <c r="I30" s="522"/>
      <c r="J30" s="523"/>
      <c r="K30" s="524"/>
      <c r="L30" s="252"/>
      <c r="M30" s="252"/>
    </row>
    <row r="31" spans="1:13" ht="15" customHeight="1">
      <c r="A31" s="339" t="s">
        <v>136</v>
      </c>
      <c r="B31" s="478" t="s">
        <v>2086</v>
      </c>
      <c r="C31" s="446">
        <v>1241.2</v>
      </c>
      <c r="D31" s="339" t="s">
        <v>2176</v>
      </c>
      <c r="E31" s="520">
        <f>SUM(C30:C31)</f>
        <v>2482.4</v>
      </c>
      <c r="F31" s="521"/>
      <c r="G31" s="522"/>
      <c r="H31" s="533"/>
      <c r="I31" s="522">
        <v>803001</v>
      </c>
      <c r="J31" s="523">
        <f t="shared" si="0"/>
        <v>2140</v>
      </c>
      <c r="K31" s="524">
        <f t="shared" si="1"/>
        <v>342.40000000000003</v>
      </c>
      <c r="L31" s="252"/>
      <c r="M31" s="252"/>
    </row>
    <row r="32" spans="1:13" ht="15" customHeight="1">
      <c r="A32" s="339" t="s">
        <v>141</v>
      </c>
      <c r="B32" s="341" t="s">
        <v>103</v>
      </c>
      <c r="C32" s="353">
        <v>6286.04</v>
      </c>
      <c r="D32" s="339" t="s">
        <v>2176</v>
      </c>
      <c r="E32" s="520"/>
      <c r="F32" s="521"/>
      <c r="G32" s="522"/>
      <c r="H32" s="533"/>
      <c r="I32" s="522"/>
      <c r="J32" s="523"/>
      <c r="K32" s="524"/>
      <c r="L32" s="252"/>
      <c r="M32" s="252"/>
    </row>
    <row r="33" spans="1:13" ht="15" customHeight="1">
      <c r="A33" s="339" t="s">
        <v>141</v>
      </c>
      <c r="B33" s="341" t="s">
        <v>2085</v>
      </c>
      <c r="C33" s="353">
        <v>8080.56</v>
      </c>
      <c r="D33" s="339" t="s">
        <v>2176</v>
      </c>
      <c r="E33" s="520">
        <f>SUM(C32:C33)</f>
        <v>14366.6</v>
      </c>
      <c r="F33" s="521"/>
      <c r="G33" s="522"/>
      <c r="H33" s="533"/>
      <c r="I33" s="522">
        <v>600684</v>
      </c>
      <c r="J33" s="523">
        <f t="shared" si="0"/>
        <v>12385.000000000002</v>
      </c>
      <c r="K33" s="524">
        <f t="shared" si="1"/>
        <v>1981.6000000000004</v>
      </c>
      <c r="L33" s="252"/>
      <c r="M33" s="252"/>
    </row>
    <row r="34" spans="1:13" ht="15" customHeight="1">
      <c r="A34" s="339" t="s">
        <v>457</v>
      </c>
      <c r="B34" s="341" t="s">
        <v>2079</v>
      </c>
      <c r="C34" s="353">
        <v>8780.0400000000009</v>
      </c>
      <c r="D34" s="339" t="s">
        <v>2176</v>
      </c>
      <c r="E34" s="520">
        <f>SUM(C34:D34)</f>
        <v>8780.0400000000009</v>
      </c>
      <c r="F34" s="521"/>
      <c r="G34" s="522"/>
      <c r="H34" s="533"/>
      <c r="I34" s="522">
        <v>600691</v>
      </c>
      <c r="J34" s="523">
        <f t="shared" si="0"/>
        <v>7569.0000000000009</v>
      </c>
      <c r="K34" s="524">
        <f t="shared" si="1"/>
        <v>1211.0400000000002</v>
      </c>
      <c r="L34" s="252"/>
      <c r="M34" s="252"/>
    </row>
    <row r="35" spans="1:13" ht="15" customHeight="1">
      <c r="A35" s="339" t="s">
        <v>136</v>
      </c>
      <c r="B35" s="341" t="s">
        <v>1999</v>
      </c>
      <c r="C35" s="353">
        <v>9000.44</v>
      </c>
      <c r="D35" s="339" t="s">
        <v>2176</v>
      </c>
      <c r="E35" s="520"/>
      <c r="F35" s="521"/>
      <c r="G35" s="522"/>
      <c r="H35" s="533"/>
      <c r="I35" s="522"/>
      <c r="J35" s="523"/>
      <c r="K35" s="524"/>
      <c r="L35" s="252"/>
      <c r="M35" s="252"/>
    </row>
    <row r="36" spans="1:13" ht="15" customHeight="1">
      <c r="A36" s="339" t="s">
        <v>136</v>
      </c>
      <c r="B36" s="341" t="s">
        <v>1245</v>
      </c>
      <c r="C36" s="353">
        <v>9000.44</v>
      </c>
      <c r="D36" s="339" t="s">
        <v>2176</v>
      </c>
      <c r="E36" s="520">
        <f>SUM(C35:C36)</f>
        <v>18000.88</v>
      </c>
      <c r="F36" s="521"/>
      <c r="G36" s="522"/>
      <c r="H36" s="533"/>
      <c r="I36" s="522">
        <v>600640</v>
      </c>
      <c r="J36" s="523">
        <f t="shared" si="0"/>
        <v>15518.000000000002</v>
      </c>
      <c r="K36" s="524">
        <f t="shared" si="1"/>
        <v>2482.8800000000006</v>
      </c>
      <c r="L36" s="252"/>
      <c r="M36" s="252"/>
    </row>
    <row r="37" spans="1:13" ht="15" customHeight="1">
      <c r="A37" s="339" t="s">
        <v>134</v>
      </c>
      <c r="B37" s="414" t="s">
        <v>2084</v>
      </c>
      <c r="C37" s="382">
        <v>11699.76</v>
      </c>
      <c r="D37" s="339" t="s">
        <v>2176</v>
      </c>
      <c r="E37" s="520">
        <f>SUM(C37)</f>
        <v>11699.76</v>
      </c>
      <c r="F37" s="521"/>
      <c r="G37" s="522"/>
      <c r="H37" s="533"/>
      <c r="I37" s="522">
        <v>600644</v>
      </c>
      <c r="J37" s="523">
        <f t="shared" si="0"/>
        <v>10086</v>
      </c>
      <c r="K37" s="524">
        <f t="shared" si="1"/>
        <v>1613.76</v>
      </c>
      <c r="L37" s="252"/>
      <c r="M37" s="252"/>
    </row>
    <row r="38" spans="1:13" ht="15" customHeight="1" thickBot="1">
      <c r="A38" s="362" t="s">
        <v>298</v>
      </c>
      <c r="B38" s="415" t="s">
        <v>2083</v>
      </c>
      <c r="C38" s="363">
        <v>19565.72</v>
      </c>
      <c r="D38" s="362" t="s">
        <v>2176</v>
      </c>
      <c r="E38" s="525">
        <f>SUM(C38:D38)</f>
        <v>19565.72</v>
      </c>
      <c r="F38" s="526">
        <f>SUM(E30:E38)</f>
        <v>74895.399999999994</v>
      </c>
      <c r="G38" s="527"/>
      <c r="H38" s="537"/>
      <c r="I38" s="527">
        <v>600638</v>
      </c>
      <c r="J38" s="528">
        <f t="shared" si="0"/>
        <v>16867.000000000004</v>
      </c>
      <c r="K38" s="529">
        <f t="shared" si="1"/>
        <v>2698.7200000000007</v>
      </c>
      <c r="L38" s="252"/>
      <c r="M38" s="252"/>
    </row>
    <row r="39" spans="1:13" ht="15" customHeight="1">
      <c r="A39" s="339" t="s">
        <v>390</v>
      </c>
      <c r="B39" s="478" t="s">
        <v>2089</v>
      </c>
      <c r="C39" s="446">
        <v>1241.2</v>
      </c>
      <c r="D39" s="339" t="s">
        <v>2178</v>
      </c>
      <c r="E39" s="520">
        <f>SUM(C39)</f>
        <v>1241.2</v>
      </c>
      <c r="F39" s="521"/>
      <c r="G39" s="522"/>
      <c r="H39" s="533"/>
      <c r="I39" s="530">
        <v>803001</v>
      </c>
      <c r="J39" s="531">
        <f t="shared" si="0"/>
        <v>1070</v>
      </c>
      <c r="K39" s="532">
        <f t="shared" si="1"/>
        <v>171.20000000000002</v>
      </c>
      <c r="L39" s="252"/>
      <c r="M39" s="252"/>
    </row>
    <row r="40" spans="1:13" ht="15" customHeight="1">
      <c r="A40" s="339" t="s">
        <v>134</v>
      </c>
      <c r="B40" s="341" t="s">
        <v>1432</v>
      </c>
      <c r="C40" s="353">
        <v>5826.68</v>
      </c>
      <c r="D40" s="339" t="s">
        <v>2178</v>
      </c>
      <c r="E40" s="520">
        <f>SUM(C40)</f>
        <v>5826.68</v>
      </c>
      <c r="F40" s="521"/>
      <c r="G40" s="522"/>
      <c r="H40" s="533"/>
      <c r="I40" s="522">
        <v>600644</v>
      </c>
      <c r="J40" s="523">
        <f t="shared" si="0"/>
        <v>5023.0000000000009</v>
      </c>
      <c r="K40" s="524">
        <f t="shared" si="1"/>
        <v>803.68000000000018</v>
      </c>
      <c r="L40" s="252"/>
      <c r="M40" s="252"/>
    </row>
    <row r="41" spans="1:13" ht="15" customHeight="1">
      <c r="A41" s="339" t="s">
        <v>141</v>
      </c>
      <c r="B41" s="341" t="s">
        <v>105</v>
      </c>
      <c r="C41" s="353">
        <v>6286.04</v>
      </c>
      <c r="D41" s="339" t="s">
        <v>2178</v>
      </c>
      <c r="E41" s="520"/>
      <c r="F41" s="521"/>
      <c r="G41" s="522"/>
      <c r="H41" s="533"/>
      <c r="I41" s="522"/>
      <c r="J41" s="523"/>
      <c r="K41" s="524"/>
      <c r="L41" s="252"/>
      <c r="M41" s="252"/>
    </row>
    <row r="42" spans="1:13" ht="15" customHeight="1">
      <c r="A42" s="339" t="s">
        <v>141</v>
      </c>
      <c r="B42" s="341" t="s">
        <v>1677</v>
      </c>
      <c r="C42" s="353">
        <v>6286.04</v>
      </c>
      <c r="D42" s="339" t="s">
        <v>2178</v>
      </c>
      <c r="E42" s="520">
        <f>SUM(C41:C42)</f>
        <v>12572.08</v>
      </c>
      <c r="F42" s="521"/>
      <c r="G42" s="522"/>
      <c r="H42" s="533"/>
      <c r="I42" s="522">
        <v>600684</v>
      </c>
      <c r="J42" s="523">
        <f t="shared" si="0"/>
        <v>10838</v>
      </c>
      <c r="K42" s="524">
        <f t="shared" si="1"/>
        <v>1734.08</v>
      </c>
      <c r="L42" s="252"/>
      <c r="M42" s="252"/>
    </row>
    <row r="43" spans="1:13" ht="15" customHeight="1">
      <c r="A43" s="339" t="s">
        <v>136</v>
      </c>
      <c r="B43" s="341" t="s">
        <v>55</v>
      </c>
      <c r="C43" s="353">
        <v>9000.44</v>
      </c>
      <c r="D43" s="339" t="s">
        <v>2178</v>
      </c>
      <c r="E43" s="520"/>
      <c r="F43" s="521"/>
      <c r="G43" s="522"/>
      <c r="H43" s="533"/>
      <c r="I43" s="522"/>
      <c r="J43" s="523"/>
      <c r="K43" s="524"/>
      <c r="L43" s="252"/>
      <c r="M43" s="252"/>
    </row>
    <row r="44" spans="1:13" ht="15" customHeight="1">
      <c r="A44" s="339" t="s">
        <v>136</v>
      </c>
      <c r="B44" s="341" t="s">
        <v>1593</v>
      </c>
      <c r="C44" s="353">
        <v>9000.44</v>
      </c>
      <c r="D44" s="339" t="s">
        <v>2178</v>
      </c>
      <c r="E44" s="520"/>
      <c r="F44" s="521"/>
      <c r="G44" s="522"/>
      <c r="H44" s="533"/>
      <c r="I44" s="522"/>
      <c r="J44" s="523"/>
      <c r="K44" s="524"/>
      <c r="L44" s="252"/>
      <c r="M44" s="252"/>
    </row>
    <row r="45" spans="1:13" ht="15" customHeight="1">
      <c r="A45" s="339" t="s">
        <v>136</v>
      </c>
      <c r="B45" s="341" t="s">
        <v>937</v>
      </c>
      <c r="C45" s="353">
        <v>9000.44</v>
      </c>
      <c r="D45" s="339" t="s">
        <v>2178</v>
      </c>
      <c r="E45" s="520"/>
      <c r="F45" s="521"/>
      <c r="G45" s="522"/>
      <c r="H45" s="533"/>
      <c r="I45" s="522"/>
      <c r="J45" s="523"/>
      <c r="K45" s="524"/>
      <c r="L45" s="252"/>
      <c r="M45" s="252"/>
    </row>
    <row r="46" spans="1:13" ht="15" customHeight="1">
      <c r="A46" s="339" t="s">
        <v>136</v>
      </c>
      <c r="B46" s="341" t="s">
        <v>2088</v>
      </c>
      <c r="C46" s="353">
        <v>9000.44</v>
      </c>
      <c r="D46" s="339" t="s">
        <v>2178</v>
      </c>
      <c r="E46" s="520"/>
      <c r="F46" s="521"/>
      <c r="G46" s="522"/>
      <c r="H46" s="533"/>
      <c r="I46" s="522"/>
      <c r="J46" s="523"/>
      <c r="K46" s="524"/>
      <c r="L46" s="252"/>
      <c r="M46" s="252"/>
    </row>
    <row r="47" spans="1:13" ht="15" customHeight="1">
      <c r="A47" s="339" t="s">
        <v>136</v>
      </c>
      <c r="B47" s="341" t="s">
        <v>1423</v>
      </c>
      <c r="C47" s="353">
        <v>9000.44</v>
      </c>
      <c r="D47" s="339" t="s">
        <v>2178</v>
      </c>
      <c r="E47" s="520"/>
      <c r="F47" s="521"/>
      <c r="G47" s="522"/>
      <c r="H47" s="533"/>
      <c r="I47" s="522"/>
      <c r="J47" s="523"/>
      <c r="K47" s="524"/>
      <c r="L47" s="252"/>
      <c r="M47" s="252"/>
    </row>
    <row r="48" spans="1:13" ht="15" customHeight="1">
      <c r="A48" s="339" t="s">
        <v>136</v>
      </c>
      <c r="B48" s="341" t="s">
        <v>1244</v>
      </c>
      <c r="C48" s="353">
        <v>9000.44</v>
      </c>
      <c r="D48" s="339" t="s">
        <v>2178</v>
      </c>
      <c r="E48" s="520"/>
      <c r="F48" s="521"/>
      <c r="G48" s="522"/>
      <c r="H48" s="533"/>
      <c r="I48" s="522"/>
      <c r="J48" s="523"/>
      <c r="K48" s="524"/>
      <c r="L48" s="252"/>
      <c r="M48" s="252"/>
    </row>
    <row r="49" spans="1:13" ht="15" customHeight="1">
      <c r="A49" s="339" t="s">
        <v>136</v>
      </c>
      <c r="B49" s="341" t="s">
        <v>1232</v>
      </c>
      <c r="C49" s="353">
        <v>9000.44</v>
      </c>
      <c r="D49" s="339" t="s">
        <v>2178</v>
      </c>
      <c r="E49" s="520"/>
      <c r="F49" s="521"/>
      <c r="G49" s="522"/>
      <c r="H49" s="533"/>
      <c r="I49" s="522"/>
      <c r="J49" s="523"/>
      <c r="K49" s="524"/>
      <c r="L49" s="252"/>
      <c r="M49" s="252"/>
    </row>
    <row r="50" spans="1:13" ht="15" customHeight="1">
      <c r="A50" s="339" t="s">
        <v>136</v>
      </c>
      <c r="B50" s="341" t="s">
        <v>1998</v>
      </c>
      <c r="C50" s="353">
        <v>9000.44</v>
      </c>
      <c r="D50" s="339" t="s">
        <v>2178</v>
      </c>
      <c r="E50" s="520"/>
      <c r="F50" s="521"/>
      <c r="G50" s="522"/>
      <c r="H50" s="533"/>
      <c r="I50" s="522"/>
      <c r="J50" s="523"/>
      <c r="K50" s="524"/>
      <c r="L50" s="252"/>
      <c r="M50" s="252"/>
    </row>
    <row r="51" spans="1:13" ht="15" customHeight="1">
      <c r="A51" s="339" t="s">
        <v>136</v>
      </c>
      <c r="B51" s="341" t="s">
        <v>1668</v>
      </c>
      <c r="C51" s="353">
        <v>9000.44</v>
      </c>
      <c r="D51" s="339" t="s">
        <v>2178</v>
      </c>
      <c r="E51" s="520"/>
      <c r="F51" s="521"/>
      <c r="G51" s="522"/>
      <c r="H51" s="533"/>
      <c r="I51" s="522"/>
      <c r="J51" s="523"/>
      <c r="K51" s="524"/>
      <c r="L51" s="252"/>
      <c r="M51" s="252"/>
    </row>
    <row r="52" spans="1:13" ht="15" customHeight="1">
      <c r="A52" s="339" t="s">
        <v>136</v>
      </c>
      <c r="B52" s="341" t="s">
        <v>1237</v>
      </c>
      <c r="C52" s="353">
        <v>9000.44</v>
      </c>
      <c r="D52" s="339" t="s">
        <v>2178</v>
      </c>
      <c r="E52" s="520">
        <f>SUM(C43:C52)</f>
        <v>90004.400000000009</v>
      </c>
      <c r="F52" s="521"/>
      <c r="G52" s="522"/>
      <c r="H52" s="533"/>
      <c r="I52" s="522">
        <v>600640</v>
      </c>
      <c r="J52" s="523">
        <f t="shared" si="0"/>
        <v>77590.000000000015</v>
      </c>
      <c r="K52" s="524">
        <f t="shared" si="1"/>
        <v>12414.400000000003</v>
      </c>
      <c r="L52" s="252"/>
      <c r="M52" s="252"/>
    </row>
    <row r="53" spans="1:13" ht="15" customHeight="1">
      <c r="A53" s="339" t="s">
        <v>457</v>
      </c>
      <c r="B53" s="341" t="s">
        <v>2090</v>
      </c>
      <c r="C53" s="353">
        <v>15984.8</v>
      </c>
      <c r="D53" s="339" t="s">
        <v>2178</v>
      </c>
      <c r="E53" s="520">
        <f>SUM(C53)</f>
        <v>15984.8</v>
      </c>
      <c r="F53" s="521"/>
      <c r="G53" s="522"/>
      <c r="H53" s="533"/>
      <c r="I53" s="522">
        <v>600691</v>
      </c>
      <c r="J53" s="523">
        <f t="shared" si="0"/>
        <v>13780</v>
      </c>
      <c r="K53" s="524">
        <f t="shared" si="1"/>
        <v>2204.8000000000002</v>
      </c>
      <c r="L53" s="252"/>
      <c r="M53" s="252"/>
    </row>
    <row r="54" spans="1:13" ht="15" customHeight="1">
      <c r="A54" s="339" t="s">
        <v>383</v>
      </c>
      <c r="B54" s="341" t="s">
        <v>1663</v>
      </c>
      <c r="C54" s="353">
        <v>21671.119999999999</v>
      </c>
      <c r="D54" s="339" t="s">
        <v>2178</v>
      </c>
      <c r="E54" s="520">
        <f>SUM(C54:D54)</f>
        <v>21671.119999999999</v>
      </c>
      <c r="F54" s="521"/>
      <c r="G54" s="522"/>
      <c r="H54" s="533"/>
      <c r="I54" s="522">
        <v>600606</v>
      </c>
      <c r="J54" s="523">
        <f t="shared" si="0"/>
        <v>18682</v>
      </c>
      <c r="K54" s="524">
        <f t="shared" si="1"/>
        <v>2989.12</v>
      </c>
      <c r="L54" s="252"/>
      <c r="M54" s="252"/>
    </row>
    <row r="55" spans="1:13" ht="15" customHeight="1">
      <c r="A55" s="339" t="s">
        <v>390</v>
      </c>
      <c r="B55" s="341" t="s">
        <v>1829</v>
      </c>
      <c r="C55" s="353">
        <v>22500.52</v>
      </c>
      <c r="D55" s="339" t="s">
        <v>2178</v>
      </c>
      <c r="E55" s="520">
        <f>SUM(C55)</f>
        <v>22500.52</v>
      </c>
      <c r="F55" s="521"/>
      <c r="G55" s="522"/>
      <c r="H55" s="533"/>
      <c r="I55" s="522">
        <v>600623</v>
      </c>
      <c r="J55" s="523">
        <f t="shared" si="0"/>
        <v>19397</v>
      </c>
      <c r="K55" s="524">
        <f t="shared" si="1"/>
        <v>3103.52</v>
      </c>
      <c r="L55" s="252"/>
      <c r="M55" s="252"/>
    </row>
    <row r="56" spans="1:13" ht="15" customHeight="1">
      <c r="A56" s="339" t="s">
        <v>298</v>
      </c>
      <c r="B56" s="341" t="s">
        <v>2004</v>
      </c>
      <c r="C56" s="353">
        <v>19565.72</v>
      </c>
      <c r="D56" s="339" t="s">
        <v>2178</v>
      </c>
      <c r="E56" s="520"/>
      <c r="F56" s="521"/>
      <c r="G56" s="522"/>
      <c r="H56" s="533"/>
      <c r="I56" s="522"/>
      <c r="J56" s="523"/>
      <c r="K56" s="524"/>
      <c r="L56" s="252"/>
      <c r="M56" s="252"/>
    </row>
    <row r="57" spans="1:13" ht="15" customHeight="1">
      <c r="A57" s="339" t="s">
        <v>298</v>
      </c>
      <c r="B57" s="341" t="s">
        <v>1830</v>
      </c>
      <c r="C57" s="353">
        <v>20454.28</v>
      </c>
      <c r="D57" s="339" t="s">
        <v>2178</v>
      </c>
      <c r="E57" s="520"/>
      <c r="F57" s="521"/>
      <c r="G57" s="522"/>
      <c r="H57" s="533"/>
      <c r="I57" s="522"/>
      <c r="J57" s="523"/>
      <c r="K57" s="524"/>
      <c r="L57" s="252"/>
      <c r="M57" s="252"/>
    </row>
    <row r="58" spans="1:13" ht="15" customHeight="1" thickBot="1">
      <c r="A58" s="362" t="s">
        <v>298</v>
      </c>
      <c r="B58" s="415" t="s">
        <v>1220</v>
      </c>
      <c r="C58" s="363">
        <v>51606.080000000002</v>
      </c>
      <c r="D58" s="362" t="s">
        <v>2178</v>
      </c>
      <c r="E58" s="525">
        <f>SUM(C56:C58)</f>
        <v>91626.08</v>
      </c>
      <c r="F58" s="526">
        <f>SUM(E39:E58)</f>
        <v>261426.88</v>
      </c>
      <c r="G58" s="527"/>
      <c r="H58" s="537"/>
      <c r="I58" s="527">
        <v>600638</v>
      </c>
      <c r="J58" s="528">
        <f t="shared" si="0"/>
        <v>78988</v>
      </c>
      <c r="K58" s="529">
        <f t="shared" si="1"/>
        <v>12638.08</v>
      </c>
      <c r="L58" s="252"/>
      <c r="M58" s="252"/>
    </row>
    <row r="59" spans="1:13" ht="15" customHeight="1">
      <c r="A59" s="339" t="s">
        <v>134</v>
      </c>
      <c r="B59" s="341" t="s">
        <v>1832</v>
      </c>
      <c r="C59" s="353">
        <v>5849.88</v>
      </c>
      <c r="D59" s="339" t="s">
        <v>2179</v>
      </c>
      <c r="E59" s="520">
        <f>SUM(C59)</f>
        <v>5849.88</v>
      </c>
      <c r="F59" s="521"/>
      <c r="G59" s="522"/>
      <c r="H59" s="533"/>
      <c r="I59" s="530">
        <v>600644</v>
      </c>
      <c r="J59" s="531">
        <f t="shared" si="0"/>
        <v>5043</v>
      </c>
      <c r="K59" s="532">
        <f t="shared" si="1"/>
        <v>806.88</v>
      </c>
      <c r="L59" s="252"/>
      <c r="M59" s="252"/>
    </row>
    <row r="60" spans="1:13" ht="15" customHeight="1">
      <c r="A60" s="339" t="s">
        <v>136</v>
      </c>
      <c r="B60" s="341" t="s">
        <v>1985</v>
      </c>
      <c r="C60" s="353">
        <v>9000.44</v>
      </c>
      <c r="D60" s="339" t="s">
        <v>2179</v>
      </c>
      <c r="E60" s="520">
        <f>SUM(C60:D60)</f>
        <v>9000.44</v>
      </c>
      <c r="F60" s="521"/>
      <c r="G60" s="522"/>
      <c r="H60" s="533"/>
      <c r="I60" s="522">
        <v>600640</v>
      </c>
      <c r="J60" s="523">
        <f t="shared" si="0"/>
        <v>7759.0000000000009</v>
      </c>
      <c r="K60" s="524">
        <f t="shared" si="1"/>
        <v>1241.4400000000003</v>
      </c>
      <c r="L60" s="252"/>
      <c r="M60" s="252"/>
    </row>
    <row r="61" spans="1:13" ht="15" customHeight="1">
      <c r="A61" s="339" t="s">
        <v>565</v>
      </c>
      <c r="B61" s="341" t="s">
        <v>1525</v>
      </c>
      <c r="C61" s="353">
        <v>12857.44</v>
      </c>
      <c r="D61" s="339" t="s">
        <v>2179</v>
      </c>
      <c r="E61" s="520">
        <f>SUM(C61)</f>
        <v>12857.44</v>
      </c>
      <c r="F61" s="521"/>
      <c r="G61" s="522"/>
      <c r="H61" s="533"/>
      <c r="I61" s="522">
        <v>600627</v>
      </c>
      <c r="J61" s="523">
        <f t="shared" si="0"/>
        <v>11084.000000000002</v>
      </c>
      <c r="K61" s="524">
        <f t="shared" si="1"/>
        <v>1773.4400000000003</v>
      </c>
      <c r="L61" s="252"/>
      <c r="M61" s="252"/>
    </row>
    <row r="62" spans="1:13" ht="15" customHeight="1" thickBot="1">
      <c r="A62" s="362" t="s">
        <v>390</v>
      </c>
      <c r="B62" s="415" t="s">
        <v>1435</v>
      </c>
      <c r="C62" s="363">
        <v>29961.64</v>
      </c>
      <c r="D62" s="362" t="s">
        <v>2179</v>
      </c>
      <c r="E62" s="525">
        <f>SUM(C62)</f>
        <v>29961.64</v>
      </c>
      <c r="F62" s="526">
        <f>SUM(E59:E62)</f>
        <v>57669.4</v>
      </c>
      <c r="G62" s="527"/>
      <c r="H62" s="537"/>
      <c r="I62" s="527">
        <v>600623</v>
      </c>
      <c r="J62" s="528">
        <f t="shared" si="0"/>
        <v>25829</v>
      </c>
      <c r="K62" s="529">
        <f t="shared" si="1"/>
        <v>4132.6400000000003</v>
      </c>
      <c r="L62" s="252"/>
      <c r="M62" s="252"/>
    </row>
    <row r="63" spans="1:13" ht="15" customHeight="1">
      <c r="A63" s="339" t="s">
        <v>141</v>
      </c>
      <c r="B63" s="341" t="s">
        <v>2092</v>
      </c>
      <c r="C63" s="353">
        <v>8049.24</v>
      </c>
      <c r="D63" s="339" t="s">
        <v>2181</v>
      </c>
      <c r="E63" s="520">
        <f>SUM(C63)</f>
        <v>8049.24</v>
      </c>
      <c r="F63" s="521"/>
      <c r="G63" s="522"/>
      <c r="H63" s="533"/>
      <c r="I63" s="530">
        <v>600684</v>
      </c>
      <c r="J63" s="531">
        <f t="shared" si="0"/>
        <v>6939</v>
      </c>
      <c r="K63" s="532">
        <f t="shared" si="1"/>
        <v>1110.24</v>
      </c>
      <c r="L63" s="252"/>
      <c r="M63" s="252"/>
    </row>
    <row r="64" spans="1:13" ht="15" customHeight="1">
      <c r="A64" s="339" t="s">
        <v>136</v>
      </c>
      <c r="B64" s="341" t="s">
        <v>2091</v>
      </c>
      <c r="C64" s="353">
        <v>9000.44</v>
      </c>
      <c r="D64" s="339" t="s">
        <v>2181</v>
      </c>
      <c r="E64" s="520"/>
      <c r="F64" s="521"/>
      <c r="G64" s="522"/>
      <c r="H64" s="533"/>
      <c r="I64" s="522"/>
      <c r="J64" s="523"/>
      <c r="K64" s="524"/>
      <c r="L64" s="252"/>
      <c r="M64" s="252"/>
    </row>
    <row r="65" spans="1:13" ht="15" customHeight="1">
      <c r="A65" s="339" t="s">
        <v>136</v>
      </c>
      <c r="B65" s="341" t="s">
        <v>1986</v>
      </c>
      <c r="C65" s="353">
        <v>9000.44</v>
      </c>
      <c r="D65" s="339" t="s">
        <v>2181</v>
      </c>
      <c r="E65" s="520"/>
      <c r="F65" s="521"/>
      <c r="G65" s="522"/>
      <c r="H65" s="533"/>
      <c r="I65" s="522"/>
      <c r="J65" s="523"/>
      <c r="K65" s="524"/>
      <c r="L65" s="252"/>
      <c r="M65" s="252"/>
    </row>
    <row r="66" spans="1:13" ht="15" customHeight="1">
      <c r="A66" s="339" t="s">
        <v>136</v>
      </c>
      <c r="B66" s="414" t="s">
        <v>1100</v>
      </c>
      <c r="C66" s="382">
        <v>9000.44</v>
      </c>
      <c r="D66" s="339" t="s">
        <v>2181</v>
      </c>
      <c r="E66" s="520"/>
      <c r="F66" s="521"/>
      <c r="G66" s="522"/>
      <c r="H66" s="533"/>
      <c r="I66" s="522"/>
      <c r="J66" s="523"/>
      <c r="K66" s="524"/>
      <c r="L66" s="252"/>
      <c r="M66" s="252"/>
    </row>
    <row r="67" spans="1:13" ht="15" customHeight="1" thickBot="1">
      <c r="A67" s="362" t="s">
        <v>136</v>
      </c>
      <c r="B67" s="415" t="s">
        <v>531</v>
      </c>
      <c r="C67" s="363">
        <v>9000.44</v>
      </c>
      <c r="D67" s="362" t="s">
        <v>2181</v>
      </c>
      <c r="E67" s="525">
        <f>SUM(C64:C67)</f>
        <v>36001.760000000002</v>
      </c>
      <c r="F67" s="526">
        <f>SUM(E63:E67)</f>
        <v>44051</v>
      </c>
      <c r="G67" s="527"/>
      <c r="H67" s="537"/>
      <c r="I67" s="527">
        <v>600640</v>
      </c>
      <c r="J67" s="528">
        <f t="shared" si="0"/>
        <v>31036.000000000004</v>
      </c>
      <c r="K67" s="529">
        <f t="shared" si="1"/>
        <v>4965.7600000000011</v>
      </c>
      <c r="L67" s="252"/>
      <c r="M67" s="252"/>
    </row>
    <row r="68" spans="1:13" ht="15" customHeight="1">
      <c r="A68" s="339" t="s">
        <v>134</v>
      </c>
      <c r="B68" s="341" t="s">
        <v>1589</v>
      </c>
      <c r="C68" s="353">
        <v>5849.88</v>
      </c>
      <c r="D68" s="339" t="s">
        <v>2183</v>
      </c>
      <c r="E68" s="520">
        <f>SUM(C68)</f>
        <v>5849.88</v>
      </c>
      <c r="F68" s="521"/>
      <c r="G68" s="522"/>
      <c r="H68" s="533"/>
      <c r="I68" s="530">
        <v>600644</v>
      </c>
      <c r="J68" s="531">
        <f t="shared" si="0"/>
        <v>5043</v>
      </c>
      <c r="K68" s="532">
        <f t="shared" si="1"/>
        <v>806.88</v>
      </c>
      <c r="L68" s="252"/>
      <c r="M68" s="252"/>
    </row>
    <row r="69" spans="1:13" ht="15" customHeight="1">
      <c r="A69" s="339" t="s">
        <v>141</v>
      </c>
      <c r="B69" s="341" t="s">
        <v>1626</v>
      </c>
      <c r="C69" s="353">
        <v>5957.76</v>
      </c>
      <c r="D69" s="339" t="s">
        <v>2183</v>
      </c>
      <c r="E69" s="520">
        <f>SUM(C69:D69)</f>
        <v>5957.76</v>
      </c>
      <c r="F69" s="521"/>
      <c r="G69" s="522"/>
      <c r="H69" s="533"/>
      <c r="I69" s="522">
        <v>600684</v>
      </c>
      <c r="J69" s="523">
        <f t="shared" si="0"/>
        <v>5136.0000000000009</v>
      </c>
      <c r="K69" s="524">
        <f t="shared" si="1"/>
        <v>821.76000000000022</v>
      </c>
      <c r="L69" s="252"/>
      <c r="M69" s="252"/>
    </row>
    <row r="70" spans="1:13" ht="15" customHeight="1">
      <c r="A70" s="339" t="s">
        <v>136</v>
      </c>
      <c r="B70" s="341" t="s">
        <v>1968</v>
      </c>
      <c r="C70" s="353">
        <v>9000.44</v>
      </c>
      <c r="D70" s="339" t="s">
        <v>2183</v>
      </c>
      <c r="E70" s="520"/>
      <c r="F70" s="521"/>
      <c r="G70" s="522"/>
      <c r="H70" s="533"/>
      <c r="I70" s="522"/>
      <c r="J70" s="523"/>
      <c r="K70" s="524"/>
      <c r="L70" s="252"/>
      <c r="M70" s="252"/>
    </row>
    <row r="71" spans="1:13" ht="15" customHeight="1">
      <c r="A71" s="339" t="s">
        <v>136</v>
      </c>
      <c r="B71" s="341" t="s">
        <v>1577</v>
      </c>
      <c r="C71" s="353">
        <v>9000.44</v>
      </c>
      <c r="D71" s="339" t="s">
        <v>2183</v>
      </c>
      <c r="E71" s="520"/>
      <c r="F71" s="521"/>
      <c r="G71" s="522"/>
      <c r="H71" s="533"/>
      <c r="I71" s="522"/>
      <c r="J71" s="523"/>
      <c r="K71" s="524"/>
      <c r="L71" s="252"/>
      <c r="M71" s="252"/>
    </row>
    <row r="72" spans="1:13" ht="15" customHeight="1">
      <c r="A72" s="339" t="s">
        <v>136</v>
      </c>
      <c r="B72" s="341" t="s">
        <v>1217</v>
      </c>
      <c r="C72" s="353">
        <v>9000.44</v>
      </c>
      <c r="D72" s="339" t="s">
        <v>2183</v>
      </c>
      <c r="E72" s="520">
        <f>SUM(C70:C72)</f>
        <v>27001.32</v>
      </c>
      <c r="F72" s="521"/>
      <c r="G72" s="522"/>
      <c r="H72" s="533"/>
      <c r="I72" s="522">
        <v>600640</v>
      </c>
      <c r="J72" s="523">
        <f t="shared" ref="J72:J74" si="2">E72/1.16</f>
        <v>23277</v>
      </c>
      <c r="K72" s="524">
        <f t="shared" ref="K72:K74" si="3">J72*0.16</f>
        <v>3724.32</v>
      </c>
      <c r="L72" s="252"/>
      <c r="M72" s="252"/>
    </row>
    <row r="73" spans="1:13" ht="15" customHeight="1">
      <c r="A73" s="339" t="s">
        <v>457</v>
      </c>
      <c r="B73" s="414" t="s">
        <v>2095</v>
      </c>
      <c r="C73" s="382">
        <v>10629.08</v>
      </c>
      <c r="D73" s="339" t="s">
        <v>2183</v>
      </c>
      <c r="E73" s="520">
        <f>SUM(C73)</f>
        <v>10629.08</v>
      </c>
      <c r="F73" s="521"/>
      <c r="G73" s="522"/>
      <c r="H73" s="533"/>
      <c r="I73" s="522">
        <v>600691</v>
      </c>
      <c r="J73" s="523">
        <f t="shared" si="2"/>
        <v>9163</v>
      </c>
      <c r="K73" s="524">
        <f t="shared" si="3"/>
        <v>1466.08</v>
      </c>
      <c r="L73" s="252"/>
      <c r="M73" s="252"/>
    </row>
    <row r="74" spans="1:13" ht="15" customHeight="1" thickBot="1">
      <c r="A74" s="362" t="s">
        <v>298</v>
      </c>
      <c r="B74" s="415" t="s">
        <v>2004</v>
      </c>
      <c r="C74" s="363">
        <v>19565.72</v>
      </c>
      <c r="D74" s="362" t="s">
        <v>2183</v>
      </c>
      <c r="E74" s="525">
        <f>SUM(C74:D74)</f>
        <v>19565.72</v>
      </c>
      <c r="F74" s="526">
        <f>SUM(E68:E74)</f>
        <v>69003.760000000009</v>
      </c>
      <c r="G74" s="527"/>
      <c r="H74" s="537"/>
      <c r="I74" s="527">
        <v>600638</v>
      </c>
      <c r="J74" s="528">
        <f t="shared" si="2"/>
        <v>16867.000000000004</v>
      </c>
      <c r="K74" s="529">
        <f t="shared" si="3"/>
        <v>2698.7200000000007</v>
      </c>
      <c r="L74" s="252"/>
      <c r="M74" s="252"/>
    </row>
    <row r="75" spans="1:13" ht="15" customHeight="1">
      <c r="A75" s="339" t="s">
        <v>457</v>
      </c>
      <c r="B75" s="478" t="s">
        <v>2097</v>
      </c>
      <c r="C75" s="422">
        <v>1241.2</v>
      </c>
      <c r="D75" s="339" t="s">
        <v>2185</v>
      </c>
      <c r="E75" s="520"/>
      <c r="F75" s="521"/>
      <c r="G75" s="522"/>
      <c r="H75" s="533"/>
      <c r="I75" s="522"/>
      <c r="J75" s="523"/>
      <c r="K75" s="524"/>
      <c r="L75" s="252"/>
      <c r="M75" s="252"/>
    </row>
    <row r="76" spans="1:13" ht="15" customHeight="1">
      <c r="A76" s="339" t="s">
        <v>141</v>
      </c>
      <c r="B76" s="478" t="s">
        <v>2098</v>
      </c>
      <c r="C76" s="422">
        <v>1241.2</v>
      </c>
      <c r="D76" s="339" t="s">
        <v>2185</v>
      </c>
      <c r="E76" s="520"/>
      <c r="F76" s="521"/>
      <c r="G76" s="522"/>
      <c r="H76" s="533"/>
      <c r="I76" s="522"/>
      <c r="J76" s="523"/>
      <c r="K76" s="524"/>
      <c r="L76" s="252"/>
      <c r="M76" s="252"/>
    </row>
    <row r="77" spans="1:13" ht="15" customHeight="1">
      <c r="A77" s="339" t="s">
        <v>134</v>
      </c>
      <c r="B77" s="478" t="s">
        <v>2100</v>
      </c>
      <c r="C77" s="422">
        <v>1241.2</v>
      </c>
      <c r="D77" s="339" t="s">
        <v>2185</v>
      </c>
      <c r="E77" s="520"/>
      <c r="F77" s="521"/>
      <c r="G77" s="522"/>
      <c r="H77" s="533"/>
      <c r="I77" s="522"/>
      <c r="J77" s="523"/>
      <c r="K77" s="524"/>
      <c r="L77" s="252"/>
      <c r="M77" s="252"/>
    </row>
    <row r="78" spans="1:13" ht="15" customHeight="1">
      <c r="A78" s="339" t="s">
        <v>134</v>
      </c>
      <c r="B78" s="478" t="s">
        <v>2101</v>
      </c>
      <c r="C78" s="422">
        <v>1241.2</v>
      </c>
      <c r="D78" s="339" t="s">
        <v>2185</v>
      </c>
      <c r="E78" s="520"/>
      <c r="F78" s="521"/>
      <c r="G78" s="522"/>
      <c r="H78" s="533"/>
      <c r="I78" s="522"/>
      <c r="J78" s="523"/>
      <c r="K78" s="524"/>
      <c r="L78" s="252"/>
      <c r="M78" s="252"/>
    </row>
    <row r="79" spans="1:13" ht="15" customHeight="1">
      <c r="A79" s="339" t="s">
        <v>134</v>
      </c>
      <c r="B79" s="478" t="s">
        <v>2102</v>
      </c>
      <c r="C79" s="422">
        <v>1241.2</v>
      </c>
      <c r="D79" s="339" t="s">
        <v>2185</v>
      </c>
      <c r="E79" s="520"/>
      <c r="F79" s="521"/>
      <c r="G79" s="522"/>
      <c r="H79" s="533"/>
      <c r="I79" s="522"/>
      <c r="J79" s="523"/>
      <c r="K79" s="524"/>
      <c r="L79" s="252"/>
      <c r="M79" s="252"/>
    </row>
    <row r="80" spans="1:13" ht="15" customHeight="1">
      <c r="A80" s="339" t="s">
        <v>134</v>
      </c>
      <c r="B80" s="478" t="s">
        <v>2103</v>
      </c>
      <c r="C80" s="422">
        <v>1241.2</v>
      </c>
      <c r="D80" s="339" t="s">
        <v>2185</v>
      </c>
      <c r="E80" s="520"/>
      <c r="F80" s="521"/>
      <c r="G80" s="522"/>
      <c r="H80" s="533"/>
      <c r="I80" s="522"/>
      <c r="J80" s="523"/>
      <c r="K80" s="524"/>
      <c r="L80" s="252"/>
      <c r="M80" s="252"/>
    </row>
    <row r="81" spans="1:13" ht="15" customHeight="1">
      <c r="A81" s="339" t="s">
        <v>134</v>
      </c>
      <c r="B81" s="478" t="s">
        <v>2104</v>
      </c>
      <c r="C81" s="422">
        <v>1241.2</v>
      </c>
      <c r="D81" s="339" t="s">
        <v>2185</v>
      </c>
      <c r="E81" s="520"/>
      <c r="F81" s="521"/>
      <c r="G81" s="522"/>
      <c r="H81" s="533"/>
      <c r="I81" s="522"/>
      <c r="J81" s="523"/>
      <c r="K81" s="524"/>
      <c r="L81" s="252"/>
      <c r="M81" s="252"/>
    </row>
    <row r="82" spans="1:13" ht="15" customHeight="1">
      <c r="A82" s="339" t="s">
        <v>134</v>
      </c>
      <c r="B82" s="478" t="s">
        <v>2105</v>
      </c>
      <c r="C82" s="422">
        <v>1241.2</v>
      </c>
      <c r="D82" s="339" t="s">
        <v>2185</v>
      </c>
      <c r="E82" s="520"/>
      <c r="F82" s="521"/>
      <c r="G82" s="522"/>
      <c r="H82" s="533"/>
      <c r="I82" s="522"/>
      <c r="J82" s="523"/>
      <c r="K82" s="524"/>
      <c r="L82" s="252"/>
      <c r="M82" s="252"/>
    </row>
    <row r="83" spans="1:13" ht="15" customHeight="1">
      <c r="A83" s="339" t="s">
        <v>134</v>
      </c>
      <c r="B83" s="478" t="s">
        <v>2106</v>
      </c>
      <c r="C83" s="422">
        <v>1241.2</v>
      </c>
      <c r="D83" s="339" t="s">
        <v>2185</v>
      </c>
      <c r="E83" s="520"/>
      <c r="F83" s="521"/>
      <c r="G83" s="522"/>
      <c r="H83" s="533"/>
      <c r="I83" s="522"/>
      <c r="J83" s="523"/>
      <c r="K83" s="524"/>
      <c r="L83" s="252"/>
      <c r="M83" s="252"/>
    </row>
    <row r="84" spans="1:13" ht="15" customHeight="1">
      <c r="A84" s="339" t="s">
        <v>134</v>
      </c>
      <c r="B84" s="478" t="s">
        <v>2107</v>
      </c>
      <c r="C84" s="422">
        <v>1241.2</v>
      </c>
      <c r="D84" s="339" t="s">
        <v>2185</v>
      </c>
      <c r="E84" s="520"/>
      <c r="F84" s="521"/>
      <c r="G84" s="522"/>
      <c r="H84" s="533"/>
      <c r="I84" s="522"/>
      <c r="J84" s="523"/>
      <c r="K84" s="524"/>
      <c r="L84" s="252"/>
      <c r="M84" s="252"/>
    </row>
    <row r="85" spans="1:13" ht="15" customHeight="1">
      <c r="A85" s="339" t="s">
        <v>134</v>
      </c>
      <c r="B85" s="478" t="s">
        <v>2108</v>
      </c>
      <c r="C85" s="422">
        <v>1241.2</v>
      </c>
      <c r="D85" s="339" t="s">
        <v>2185</v>
      </c>
      <c r="E85" s="520"/>
      <c r="F85" s="521"/>
      <c r="G85" s="522"/>
      <c r="H85" s="533"/>
      <c r="I85" s="522"/>
      <c r="J85" s="523"/>
      <c r="K85" s="524"/>
      <c r="L85" s="252"/>
      <c r="M85" s="252"/>
    </row>
    <row r="86" spans="1:13" ht="15" customHeight="1">
      <c r="A86" s="339" t="s">
        <v>134</v>
      </c>
      <c r="B86" s="478" t="s">
        <v>2109</v>
      </c>
      <c r="C86" s="422">
        <v>1241.2</v>
      </c>
      <c r="D86" s="339" t="s">
        <v>2185</v>
      </c>
      <c r="E86" s="520"/>
      <c r="F86" s="521"/>
      <c r="G86" s="522"/>
      <c r="H86" s="533"/>
      <c r="I86" s="522"/>
      <c r="J86" s="523"/>
      <c r="K86" s="524"/>
      <c r="L86" s="252"/>
      <c r="M86" s="252"/>
    </row>
    <row r="87" spans="1:13" ht="15" customHeight="1">
      <c r="A87" s="339" t="s">
        <v>134</v>
      </c>
      <c r="B87" s="478" t="s">
        <v>2110</v>
      </c>
      <c r="C87" s="422">
        <v>1241.2</v>
      </c>
      <c r="D87" s="339" t="s">
        <v>2185</v>
      </c>
      <c r="E87" s="520"/>
      <c r="F87" s="521"/>
      <c r="G87" s="522"/>
      <c r="H87" s="533"/>
      <c r="I87" s="522"/>
      <c r="J87" s="523"/>
      <c r="K87" s="524"/>
      <c r="L87" s="252"/>
      <c r="M87" s="252"/>
    </row>
    <row r="88" spans="1:13" ht="15" customHeight="1">
      <c r="A88" s="339" t="s">
        <v>134</v>
      </c>
      <c r="B88" s="478" t="s">
        <v>2111</v>
      </c>
      <c r="C88" s="422">
        <v>1241.2</v>
      </c>
      <c r="D88" s="339" t="s">
        <v>2185</v>
      </c>
      <c r="E88" s="520"/>
      <c r="F88" s="521"/>
      <c r="G88" s="522"/>
      <c r="H88" s="533"/>
      <c r="I88" s="522"/>
      <c r="J88" s="523"/>
      <c r="K88" s="524"/>
      <c r="L88" s="252"/>
      <c r="M88" s="252"/>
    </row>
    <row r="89" spans="1:13" ht="15" customHeight="1">
      <c r="A89" s="339" t="s">
        <v>134</v>
      </c>
      <c r="B89" s="478" t="s">
        <v>2112</v>
      </c>
      <c r="C89" s="422">
        <v>1241.2</v>
      </c>
      <c r="D89" s="339" t="s">
        <v>2185</v>
      </c>
      <c r="E89" s="520"/>
      <c r="F89" s="521"/>
      <c r="G89" s="522"/>
      <c r="H89" s="533"/>
      <c r="I89" s="522"/>
      <c r="J89" s="523"/>
      <c r="K89" s="524"/>
      <c r="L89" s="252"/>
      <c r="M89" s="252"/>
    </row>
    <row r="90" spans="1:13" ht="15" customHeight="1">
      <c r="A90" s="339" t="s">
        <v>141</v>
      </c>
      <c r="B90" s="478" t="s">
        <v>2113</v>
      </c>
      <c r="C90" s="422">
        <v>1241.2</v>
      </c>
      <c r="D90" s="339" t="s">
        <v>2185</v>
      </c>
      <c r="E90" s="520"/>
      <c r="F90" s="521"/>
      <c r="G90" s="522"/>
      <c r="H90" s="533"/>
      <c r="I90" s="522"/>
      <c r="J90" s="523"/>
      <c r="K90" s="524"/>
      <c r="L90" s="252"/>
      <c r="M90" s="252"/>
    </row>
    <row r="91" spans="1:13" ht="15" customHeight="1">
      <c r="A91" s="339" t="s">
        <v>141</v>
      </c>
      <c r="B91" s="478" t="s">
        <v>2114</v>
      </c>
      <c r="C91" s="422">
        <v>1241.2</v>
      </c>
      <c r="D91" s="339" t="s">
        <v>2185</v>
      </c>
      <c r="E91" s="520"/>
      <c r="F91" s="521"/>
      <c r="G91" s="522"/>
      <c r="H91" s="533"/>
      <c r="I91" s="522"/>
      <c r="J91" s="523"/>
      <c r="K91" s="524"/>
      <c r="L91" s="252"/>
      <c r="M91" s="252"/>
    </row>
    <row r="92" spans="1:13" ht="15" customHeight="1">
      <c r="A92" s="339" t="s">
        <v>457</v>
      </c>
      <c r="B92" s="478" t="s">
        <v>2118</v>
      </c>
      <c r="C92" s="422">
        <v>1241.2</v>
      </c>
      <c r="D92" s="339" t="s">
        <v>2185</v>
      </c>
      <c r="E92" s="520"/>
      <c r="F92" s="521"/>
      <c r="G92" s="522"/>
      <c r="H92" s="533"/>
      <c r="I92" s="522"/>
      <c r="J92" s="523"/>
      <c r="K92" s="524"/>
      <c r="L92" s="252"/>
      <c r="M92" s="252"/>
    </row>
    <row r="93" spans="1:13" ht="15" customHeight="1">
      <c r="A93" s="339" t="s">
        <v>457</v>
      </c>
      <c r="B93" s="478" t="s">
        <v>2120</v>
      </c>
      <c r="C93" s="422">
        <v>1241.2</v>
      </c>
      <c r="D93" s="339" t="s">
        <v>2185</v>
      </c>
      <c r="E93" s="520"/>
      <c r="F93" s="521"/>
      <c r="G93" s="522"/>
      <c r="H93" s="533"/>
      <c r="I93" s="522"/>
      <c r="J93" s="523"/>
      <c r="K93" s="524"/>
      <c r="L93" s="252"/>
      <c r="M93" s="252"/>
    </row>
    <row r="94" spans="1:13" ht="15" customHeight="1" thickBot="1">
      <c r="A94" s="362" t="s">
        <v>457</v>
      </c>
      <c r="B94" s="509" t="s">
        <v>2121</v>
      </c>
      <c r="C94" s="505">
        <v>1241.2</v>
      </c>
      <c r="D94" s="362" t="s">
        <v>2185</v>
      </c>
      <c r="E94" s="525"/>
      <c r="F94" s="526">
        <f>SUM(C75:C94)</f>
        <v>24824.000000000007</v>
      </c>
      <c r="G94" s="527"/>
      <c r="H94" s="537"/>
      <c r="I94" s="527">
        <v>803001</v>
      </c>
      <c r="J94" s="528">
        <f>F94/1.16</f>
        <v>21400.000000000007</v>
      </c>
      <c r="K94" s="529">
        <f>J94*0.16</f>
        <v>3424.0000000000014</v>
      </c>
      <c r="L94" s="252"/>
      <c r="M94" s="252"/>
    </row>
    <row r="95" spans="1:13" ht="15" customHeight="1">
      <c r="A95" s="339" t="s">
        <v>136</v>
      </c>
      <c r="B95" s="478" t="s">
        <v>2096</v>
      </c>
      <c r="C95" s="446">
        <v>1241.2</v>
      </c>
      <c r="D95" s="339" t="s">
        <v>2186</v>
      </c>
      <c r="E95" s="520"/>
      <c r="F95" s="521"/>
      <c r="G95" s="522"/>
      <c r="H95" s="533"/>
      <c r="I95" s="522"/>
      <c r="J95" s="523"/>
      <c r="K95" s="524"/>
      <c r="L95" s="252"/>
      <c r="M95" s="252"/>
    </row>
    <row r="96" spans="1:13" ht="15" customHeight="1">
      <c r="A96" s="339" t="s">
        <v>136</v>
      </c>
      <c r="B96" s="478" t="s">
        <v>2115</v>
      </c>
      <c r="C96" s="446">
        <v>1241.2</v>
      </c>
      <c r="D96" s="339" t="s">
        <v>2186</v>
      </c>
      <c r="E96" s="520"/>
      <c r="F96" s="521"/>
      <c r="G96" s="522"/>
      <c r="H96" s="533"/>
      <c r="I96" s="522"/>
      <c r="J96" s="523"/>
      <c r="K96" s="524"/>
      <c r="L96" s="252"/>
      <c r="M96" s="252"/>
    </row>
    <row r="97" spans="1:13" ht="15" customHeight="1">
      <c r="A97" s="339" t="s">
        <v>136</v>
      </c>
      <c r="B97" s="478" t="s">
        <v>2116</v>
      </c>
      <c r="C97" s="446">
        <v>1241.2</v>
      </c>
      <c r="D97" s="339" t="s">
        <v>2186</v>
      </c>
      <c r="E97" s="520"/>
      <c r="F97" s="521"/>
      <c r="G97" s="522"/>
      <c r="H97" s="533"/>
      <c r="I97" s="522"/>
      <c r="J97" s="523"/>
      <c r="K97" s="524"/>
      <c r="L97" s="252"/>
      <c r="M97" s="252"/>
    </row>
    <row r="98" spans="1:13" ht="15" customHeight="1">
      <c r="A98" s="339" t="s">
        <v>136</v>
      </c>
      <c r="B98" s="478" t="s">
        <v>2117</v>
      </c>
      <c r="C98" s="446">
        <v>1241.2</v>
      </c>
      <c r="D98" s="339" t="s">
        <v>2186</v>
      </c>
      <c r="E98" s="520"/>
      <c r="F98" s="521"/>
      <c r="G98" s="522"/>
      <c r="H98" s="533"/>
      <c r="I98" s="522"/>
      <c r="J98" s="523"/>
      <c r="K98" s="524"/>
      <c r="L98" s="252"/>
      <c r="M98" s="252"/>
    </row>
    <row r="99" spans="1:13" ht="15" customHeight="1">
      <c r="A99" s="339" t="s">
        <v>136</v>
      </c>
      <c r="B99" s="478" t="s">
        <v>2119</v>
      </c>
      <c r="C99" s="446">
        <v>1241.2</v>
      </c>
      <c r="D99" s="339" t="s">
        <v>2186</v>
      </c>
      <c r="E99" s="520"/>
      <c r="F99" s="521"/>
      <c r="G99" s="522"/>
      <c r="H99" s="533"/>
      <c r="I99" s="522"/>
      <c r="J99" s="523"/>
      <c r="K99" s="524"/>
      <c r="L99" s="252"/>
      <c r="M99" s="252"/>
    </row>
    <row r="100" spans="1:13" ht="15" customHeight="1">
      <c r="A100" s="339" t="s">
        <v>136</v>
      </c>
      <c r="B100" s="478" t="s">
        <v>2122</v>
      </c>
      <c r="C100" s="446">
        <v>1241.2</v>
      </c>
      <c r="D100" s="339" t="s">
        <v>2186</v>
      </c>
      <c r="E100" s="520"/>
      <c r="F100" s="521"/>
      <c r="G100" s="522"/>
      <c r="H100" s="533"/>
      <c r="I100" s="522"/>
      <c r="J100" s="523"/>
      <c r="K100" s="524"/>
      <c r="L100" s="252"/>
      <c r="M100" s="252"/>
    </row>
    <row r="101" spans="1:13" ht="15" customHeight="1">
      <c r="A101" s="339" t="s">
        <v>136</v>
      </c>
      <c r="B101" s="478" t="s">
        <v>2123</v>
      </c>
      <c r="C101" s="446">
        <v>1241.2</v>
      </c>
      <c r="D101" s="339" t="s">
        <v>2186</v>
      </c>
      <c r="E101" s="520"/>
      <c r="F101" s="521"/>
      <c r="G101" s="522"/>
      <c r="H101" s="533"/>
      <c r="I101" s="522"/>
      <c r="J101" s="523"/>
      <c r="K101" s="524"/>
      <c r="L101" s="252"/>
      <c r="M101" s="252"/>
    </row>
    <row r="102" spans="1:13" ht="15" customHeight="1">
      <c r="A102" s="339" t="s">
        <v>136</v>
      </c>
      <c r="B102" s="478" t="s">
        <v>2124</v>
      </c>
      <c r="C102" s="446">
        <v>1241.2</v>
      </c>
      <c r="D102" s="339" t="s">
        <v>2186</v>
      </c>
      <c r="E102" s="520"/>
      <c r="F102" s="521"/>
      <c r="G102" s="522"/>
      <c r="H102" s="533"/>
      <c r="I102" s="522"/>
      <c r="J102" s="523"/>
      <c r="K102" s="524"/>
      <c r="L102" s="252"/>
      <c r="M102" s="252"/>
    </row>
    <row r="103" spans="1:13" ht="15" customHeight="1">
      <c r="A103" s="339" t="s">
        <v>136</v>
      </c>
      <c r="B103" s="478" t="s">
        <v>2125</v>
      </c>
      <c r="C103" s="446">
        <v>1241.2</v>
      </c>
      <c r="D103" s="339" t="s">
        <v>2186</v>
      </c>
      <c r="E103" s="520"/>
      <c r="F103" s="521"/>
      <c r="G103" s="522"/>
      <c r="H103" s="533"/>
      <c r="I103" s="522"/>
      <c r="J103" s="523"/>
      <c r="K103" s="524"/>
      <c r="L103" s="252"/>
      <c r="M103" s="252"/>
    </row>
    <row r="104" spans="1:13" ht="15" customHeight="1">
      <c r="A104" s="339" t="s">
        <v>136</v>
      </c>
      <c r="B104" s="478" t="s">
        <v>2126</v>
      </c>
      <c r="C104" s="446">
        <v>1241.2</v>
      </c>
      <c r="D104" s="339" t="s">
        <v>2186</v>
      </c>
      <c r="E104" s="520">
        <f>SUM(C95:C104)</f>
        <v>12412.000000000002</v>
      </c>
      <c r="F104" s="521"/>
      <c r="G104" s="522"/>
      <c r="H104" s="533"/>
      <c r="I104" s="522">
        <v>803001</v>
      </c>
      <c r="J104" s="523">
        <f>E104/1.16</f>
        <v>10700.000000000002</v>
      </c>
      <c r="K104" s="524">
        <f>J104*0.16</f>
        <v>1712.0000000000002</v>
      </c>
      <c r="L104" s="252"/>
      <c r="M104" s="252"/>
    </row>
    <row r="105" spans="1:13" ht="15" customHeight="1">
      <c r="A105" s="339" t="s">
        <v>141</v>
      </c>
      <c r="B105" s="341" t="s">
        <v>2080</v>
      </c>
      <c r="C105" s="341">
        <v>605.36</v>
      </c>
      <c r="D105" s="339" t="s">
        <v>2186</v>
      </c>
      <c r="E105" s="520"/>
      <c r="F105" s="521"/>
      <c r="G105" s="522"/>
      <c r="H105" s="533"/>
      <c r="I105" s="522"/>
      <c r="J105" s="523"/>
      <c r="K105" s="524"/>
      <c r="L105" s="252"/>
      <c r="M105" s="252"/>
    </row>
    <row r="106" spans="1:13" ht="15" customHeight="1">
      <c r="A106" s="339" t="s">
        <v>141</v>
      </c>
      <c r="B106" s="341" t="s">
        <v>1622</v>
      </c>
      <c r="C106" s="353">
        <v>5957.76</v>
      </c>
      <c r="D106" s="339" t="s">
        <v>2186</v>
      </c>
      <c r="E106" s="520"/>
      <c r="F106" s="521"/>
      <c r="G106" s="522"/>
      <c r="H106" s="533"/>
      <c r="I106" s="522"/>
      <c r="J106" s="523"/>
      <c r="K106" s="524"/>
      <c r="L106" s="252"/>
      <c r="M106" s="252"/>
    </row>
    <row r="107" spans="1:13" ht="15" customHeight="1">
      <c r="A107" s="339" t="s">
        <v>141</v>
      </c>
      <c r="B107" s="341" t="s">
        <v>538</v>
      </c>
      <c r="C107" s="353">
        <v>5957.76</v>
      </c>
      <c r="D107" s="339" t="s">
        <v>2186</v>
      </c>
      <c r="E107" s="520"/>
      <c r="F107" s="521"/>
      <c r="G107" s="522"/>
      <c r="H107" s="533"/>
      <c r="I107" s="522"/>
      <c r="J107" s="523"/>
      <c r="K107" s="524"/>
      <c r="L107" s="252"/>
      <c r="M107" s="252"/>
    </row>
    <row r="108" spans="1:13" ht="15" customHeight="1">
      <c r="A108" s="339" t="s">
        <v>141</v>
      </c>
      <c r="B108" s="341" t="s">
        <v>1843</v>
      </c>
      <c r="C108" s="353">
        <v>6351</v>
      </c>
      <c r="D108" s="339" t="s">
        <v>2186</v>
      </c>
      <c r="E108" s="520"/>
      <c r="F108" s="521"/>
      <c r="G108" s="522"/>
      <c r="H108" s="533"/>
      <c r="I108" s="522"/>
      <c r="J108" s="523"/>
      <c r="K108" s="524"/>
      <c r="L108" s="252"/>
      <c r="M108" s="252"/>
    </row>
    <row r="109" spans="1:13" ht="15" customHeight="1">
      <c r="A109" s="339" t="s">
        <v>141</v>
      </c>
      <c r="B109" s="341" t="s">
        <v>2080</v>
      </c>
      <c r="C109" s="353">
        <v>18160.68</v>
      </c>
      <c r="D109" s="339" t="s">
        <v>2186</v>
      </c>
      <c r="E109" s="520">
        <f>SUM(C105:C109)</f>
        <v>37032.559999999998</v>
      </c>
      <c r="F109" s="521"/>
      <c r="G109" s="522"/>
      <c r="H109" s="533"/>
      <c r="I109" s="522">
        <v>600684</v>
      </c>
      <c r="J109" s="523">
        <f t="shared" ref="J109:J112" si="4">E109/1.16</f>
        <v>31924.620689655174</v>
      </c>
      <c r="K109" s="524">
        <f t="shared" ref="K109:K112" si="5">J109*0.16</f>
        <v>5107.9393103448283</v>
      </c>
      <c r="L109" s="252"/>
      <c r="M109" s="252"/>
    </row>
    <row r="110" spans="1:13" ht="15" customHeight="1">
      <c r="A110" s="339" t="s">
        <v>298</v>
      </c>
      <c r="B110" s="341" t="s">
        <v>414</v>
      </c>
      <c r="C110" s="353">
        <v>20454.28</v>
      </c>
      <c r="D110" s="339" t="s">
        <v>2186</v>
      </c>
      <c r="E110" s="520">
        <f>SUM(C110:D110)</f>
        <v>20454.28</v>
      </c>
      <c r="F110" s="521"/>
      <c r="G110" s="522"/>
      <c r="H110" s="533"/>
      <c r="I110" s="522">
        <v>600638</v>
      </c>
      <c r="J110" s="523">
        <f t="shared" si="4"/>
        <v>17633</v>
      </c>
      <c r="K110" s="524">
        <f t="shared" si="5"/>
        <v>2821.28</v>
      </c>
      <c r="L110" s="252"/>
      <c r="M110" s="252"/>
    </row>
    <row r="111" spans="1:13" ht="15" customHeight="1">
      <c r="A111" s="339" t="s">
        <v>383</v>
      </c>
      <c r="B111" s="341" t="s">
        <v>2099</v>
      </c>
      <c r="C111" s="353">
        <v>21637.48</v>
      </c>
      <c r="D111" s="339" t="s">
        <v>2186</v>
      </c>
      <c r="E111" s="520"/>
      <c r="F111" s="521"/>
      <c r="G111" s="522"/>
      <c r="H111" s="533"/>
      <c r="I111" s="522"/>
      <c r="J111" s="523"/>
      <c r="K111" s="524"/>
      <c r="L111" s="252"/>
      <c r="M111" s="252"/>
    </row>
    <row r="112" spans="1:13" ht="15" customHeight="1" thickBot="1">
      <c r="A112" s="362" t="s">
        <v>383</v>
      </c>
      <c r="B112" s="415" t="s">
        <v>1663</v>
      </c>
      <c r="C112" s="363">
        <v>21637.48</v>
      </c>
      <c r="D112" s="362" t="s">
        <v>2186</v>
      </c>
      <c r="E112" s="525">
        <f>SUM(C111:C112)</f>
        <v>43274.96</v>
      </c>
      <c r="F112" s="526">
        <f>SUM(E96:E112)</f>
        <v>113173.79999999999</v>
      </c>
      <c r="G112" s="527"/>
      <c r="H112" s="537"/>
      <c r="I112" s="527">
        <v>600606</v>
      </c>
      <c r="J112" s="528">
        <f t="shared" si="4"/>
        <v>37306</v>
      </c>
      <c r="K112" s="529">
        <f t="shared" si="5"/>
        <v>5968.96</v>
      </c>
      <c r="L112" s="252"/>
      <c r="M112" s="252"/>
    </row>
    <row r="113" spans="1:13" ht="15" customHeight="1">
      <c r="A113" s="380"/>
      <c r="B113" s="414"/>
      <c r="C113" s="382"/>
      <c r="D113" s="380"/>
      <c r="E113" s="520"/>
      <c r="F113" s="521"/>
      <c r="G113" s="522"/>
      <c r="H113" s="533"/>
      <c r="I113" s="522"/>
      <c r="J113" s="523"/>
      <c r="K113" s="524"/>
      <c r="L113" s="252"/>
      <c r="M113" s="252"/>
    </row>
    <row r="114" spans="1:13" ht="15" customHeight="1">
      <c r="A114" s="380"/>
      <c r="B114" s="508"/>
      <c r="C114" s="468"/>
      <c r="D114" s="380"/>
      <c r="E114" s="520"/>
      <c r="F114" s="521"/>
      <c r="G114" s="522"/>
      <c r="H114" s="533"/>
      <c r="I114" s="522"/>
      <c r="J114" s="523"/>
      <c r="K114" s="524"/>
      <c r="L114" s="252"/>
      <c r="M114" s="252"/>
    </row>
    <row r="115" spans="1:13" ht="15" customHeight="1">
      <c r="A115" s="380"/>
      <c r="B115" s="508"/>
      <c r="C115" s="468"/>
      <c r="D115" s="380"/>
      <c r="E115" s="520"/>
      <c r="F115" s="521"/>
      <c r="G115" s="522"/>
      <c r="H115" s="533"/>
      <c r="I115" s="522"/>
      <c r="J115" s="523"/>
      <c r="K115" s="524"/>
      <c r="L115" s="252"/>
      <c r="M115" s="252"/>
    </row>
    <row r="116" spans="1:13" ht="15" customHeight="1">
      <c r="A116" s="325"/>
      <c r="B116" s="552"/>
      <c r="C116" s="281">
        <f>SUM(C6:C115)</f>
        <v>317905.68000000028</v>
      </c>
      <c r="D116" s="281"/>
      <c r="E116" s="281"/>
      <c r="F116" s="281">
        <f>SUM(F6:F115)</f>
        <v>317905.67999999993</v>
      </c>
      <c r="G116" s="281"/>
      <c r="H116" s="534">
        <f>SUM(H6:H115)</f>
        <v>0</v>
      </c>
      <c r="I116" s="281"/>
      <c r="J116" s="281">
        <f>SUM(J6:J115)</f>
        <v>274056.62068965519</v>
      </c>
      <c r="K116" s="281">
        <f>SUM(K6:K115)</f>
        <v>43849.059310344826</v>
      </c>
      <c r="L116" s="281"/>
      <c r="M116" s="283"/>
    </row>
    <row r="117" spans="1:13" ht="15" customHeight="1">
      <c r="A117" s="278"/>
      <c r="B117" s="552"/>
      <c r="C117" s="240"/>
      <c r="D117" s="281"/>
      <c r="E117" s="281"/>
      <c r="F117" s="237"/>
      <c r="G117" s="240"/>
      <c r="H117" s="533"/>
      <c r="I117" s="240"/>
      <c r="J117" s="243"/>
      <c r="K117" s="251"/>
      <c r="L117" s="252"/>
      <c r="M117" s="252"/>
    </row>
    <row r="118" spans="1:13" ht="15" customHeight="1">
      <c r="A118" s="284"/>
      <c r="B118" s="273"/>
      <c r="C118" s="273"/>
      <c r="D118" s="285"/>
      <c r="E118" s="240"/>
      <c r="F118" s="240"/>
      <c r="G118" s="240"/>
      <c r="H118" s="533"/>
      <c r="I118" s="240"/>
      <c r="J118" s="243"/>
      <c r="K118" s="251"/>
      <c r="L118" s="252"/>
      <c r="M118" s="252"/>
    </row>
    <row r="119" spans="1:13" ht="15.75">
      <c r="A119" s="284"/>
      <c r="B119" s="273"/>
      <c r="C119" s="273"/>
      <c r="D119" s="281"/>
      <c r="E119" s="281"/>
      <c r="F119" s="281"/>
      <c r="G119" s="295"/>
      <c r="H119" s="534"/>
      <c r="I119" s="281"/>
      <c r="J119" s="281"/>
      <c r="K119" s="281"/>
      <c r="L119" s="286"/>
      <c r="M119" s="252"/>
    </row>
    <row r="120" spans="1:13" ht="16.5" thickBot="1">
      <c r="A120" s="284"/>
      <c r="B120" s="273"/>
      <c r="C120" s="273"/>
      <c r="D120" s="250"/>
      <c r="E120" s="330" t="s">
        <v>2188</v>
      </c>
      <c r="F120" s="331">
        <v>42837</v>
      </c>
      <c r="G120" s="332">
        <v>972182.8</v>
      </c>
      <c r="H120" s="535"/>
      <c r="I120" s="239"/>
      <c r="J120" s="239"/>
      <c r="K120" s="252"/>
      <c r="L120" s="252"/>
      <c r="M120" s="288"/>
    </row>
    <row r="121" spans="1:13" ht="16.5" thickBot="1">
      <c r="A121" s="284"/>
      <c r="B121" s="273"/>
      <c r="C121" s="273"/>
      <c r="D121" s="250"/>
      <c r="E121" s="330" t="s">
        <v>2189</v>
      </c>
      <c r="F121" s="331">
        <v>42837</v>
      </c>
      <c r="G121" s="332">
        <v>317905.68</v>
      </c>
      <c r="H121" s="535"/>
      <c r="I121" s="239"/>
      <c r="J121" s="289" t="s">
        <v>551</v>
      </c>
      <c r="K121" s="290">
        <f>J116+K116-F116</f>
        <v>0</v>
      </c>
      <c r="L121" s="252"/>
      <c r="M121" s="288"/>
    </row>
    <row r="122" spans="1:13" ht="15.75">
      <c r="A122" s="284"/>
      <c r="B122" s="273"/>
      <c r="C122" s="239"/>
      <c r="D122" s="252"/>
      <c r="E122" s="239"/>
      <c r="F122" s="239"/>
      <c r="G122" s="252"/>
      <c r="H122" s="535"/>
      <c r="I122" s="239"/>
      <c r="J122" s="239"/>
      <c r="K122" s="252"/>
      <c r="L122" s="252"/>
      <c r="M122" s="288"/>
    </row>
    <row r="123" spans="1:13" ht="15.75">
      <c r="A123" s="284"/>
      <c r="B123" s="273"/>
      <c r="C123" s="273"/>
      <c r="D123" s="250"/>
      <c r="E123" s="239"/>
      <c r="F123" s="239"/>
      <c r="G123" s="239"/>
      <c r="H123" s="535"/>
      <c r="I123" s="239"/>
      <c r="J123" s="239"/>
      <c r="K123" s="252"/>
      <c r="L123" s="252"/>
      <c r="M123" s="288"/>
    </row>
    <row r="124" spans="1:13" ht="15.75">
      <c r="A124" s="284"/>
      <c r="B124" s="273"/>
      <c r="C124" s="273"/>
      <c r="D124" s="250"/>
      <c r="E124" s="239"/>
      <c r="F124" s="239"/>
      <c r="G124" s="239"/>
      <c r="H124" s="535"/>
      <c r="I124" s="239"/>
      <c r="J124" s="239"/>
      <c r="K124" s="252"/>
      <c r="L124" s="252"/>
      <c r="M124" s="288"/>
    </row>
    <row r="125" spans="1:13" ht="15.75">
      <c r="A125" s="284"/>
      <c r="B125" s="273"/>
      <c r="C125" s="273"/>
      <c r="D125" s="291"/>
      <c r="E125" s="292"/>
      <c r="F125" s="292"/>
      <c r="G125" s="292"/>
      <c r="H125" s="536"/>
      <c r="I125" s="292"/>
      <c r="J125" s="292"/>
      <c r="K125" s="288"/>
      <c r="L125" s="288"/>
      <c r="M125" s="288"/>
    </row>
    <row r="126" spans="1:13" ht="15.75">
      <c r="A126" s="284"/>
      <c r="B126" s="273"/>
      <c r="C126" s="273"/>
      <c r="D126" s="291"/>
      <c r="E126" s="292"/>
      <c r="F126" s="292"/>
      <c r="G126" s="292"/>
      <c r="H126" s="536"/>
      <c r="I126" s="292"/>
      <c r="J126" s="292"/>
      <c r="K126" s="288"/>
      <c r="L126" s="288"/>
      <c r="M126" s="288"/>
    </row>
    <row r="127" spans="1:13" ht="15.75">
      <c r="A127" s="294"/>
      <c r="B127" s="239" t="s">
        <v>25</v>
      </c>
      <c r="C127" s="239"/>
      <c r="D127" s="239"/>
      <c r="E127" s="240"/>
      <c r="F127" s="240"/>
      <c r="G127" s="240"/>
      <c r="H127" s="533"/>
      <c r="I127" s="240"/>
      <c r="J127" s="240"/>
      <c r="K127" s="295"/>
      <c r="L127" s="252"/>
      <c r="M127" s="252"/>
    </row>
    <row r="128" spans="1:13" ht="15.75">
      <c r="A128" s="296"/>
      <c r="B128" s="239" t="s">
        <v>127</v>
      </c>
      <c r="C128" s="239"/>
      <c r="D128" s="239"/>
      <c r="E128" s="240"/>
      <c r="F128" s="240"/>
      <c r="G128" s="240"/>
      <c r="H128" s="533"/>
      <c r="I128" s="240"/>
      <c r="J128" s="240"/>
      <c r="K128" s="295"/>
      <c r="L128" s="252"/>
      <c r="M128" s="252"/>
    </row>
    <row r="129" spans="1:13" ht="15.75">
      <c r="A129" s="297"/>
      <c r="B129" s="239" t="s">
        <v>161</v>
      </c>
      <c r="C129" s="239"/>
      <c r="D129" s="239"/>
      <c r="E129" s="240"/>
      <c r="F129" s="240"/>
      <c r="G129" s="240"/>
      <c r="H129" s="533"/>
      <c r="I129" s="240"/>
      <c r="J129" s="240"/>
      <c r="K129" s="295"/>
      <c r="L129" s="252"/>
      <c r="M129" s="252"/>
    </row>
    <row r="130" spans="1:13" ht="15.75">
      <c r="A130" s="239"/>
      <c r="B130" s="239"/>
      <c r="C130" s="239"/>
      <c r="D130" s="239"/>
      <c r="E130" s="240"/>
      <c r="F130" s="240"/>
      <c r="G130" s="240"/>
      <c r="H130" s="533"/>
      <c r="I130" s="240"/>
      <c r="J130" s="240"/>
      <c r="K130" s="295"/>
      <c r="L130" s="252"/>
      <c r="M130" s="252"/>
    </row>
    <row r="131" spans="1:13" ht="15.75">
      <c r="A131" s="239"/>
      <c r="B131" s="239"/>
      <c r="C131" s="239"/>
      <c r="D131" s="239"/>
      <c r="E131" s="240"/>
      <c r="F131" s="240"/>
      <c r="G131" s="240"/>
      <c r="H131" s="533"/>
      <c r="I131" s="240"/>
      <c r="J131" s="240"/>
      <c r="K131" s="295"/>
      <c r="L131" s="252"/>
      <c r="M131" s="252"/>
    </row>
    <row r="132" spans="1:13">
      <c r="K132" s="45"/>
      <c r="L132" s="49"/>
      <c r="M132" s="49"/>
    </row>
    <row r="133" spans="1:13">
      <c r="K133" s="45"/>
      <c r="L133" s="49"/>
      <c r="M133" s="49"/>
    </row>
    <row r="134" spans="1:13">
      <c r="K134" s="45"/>
      <c r="L134" s="49"/>
      <c r="M134" s="49"/>
    </row>
    <row r="135" spans="1:13">
      <c r="K135" s="45"/>
      <c r="L135" s="49"/>
      <c r="M135" s="49"/>
    </row>
    <row r="136" spans="1:13">
      <c r="K136" s="45"/>
      <c r="L136" s="49"/>
      <c r="M136" s="49"/>
    </row>
    <row r="137" spans="1:13">
      <c r="K137" s="45"/>
      <c r="L137" s="49"/>
      <c r="M137" s="49"/>
    </row>
    <row r="138" spans="1:13">
      <c r="K138" s="45"/>
      <c r="L138" s="49"/>
      <c r="M138" s="49"/>
    </row>
    <row r="139" spans="1:13">
      <c r="K139" s="45"/>
      <c r="L139" s="49"/>
      <c r="M139" s="49"/>
    </row>
    <row r="140" spans="1:13">
      <c r="K140" s="45"/>
      <c r="L140" s="49"/>
      <c r="M140" s="49"/>
    </row>
    <row r="141" spans="1:13">
      <c r="K141" s="45"/>
      <c r="L141" s="49"/>
      <c r="M141" s="49"/>
    </row>
    <row r="142" spans="1:13">
      <c r="K142" s="45"/>
      <c r="L142" s="49"/>
      <c r="M142" s="49"/>
    </row>
    <row r="143" spans="1:13">
      <c r="K143" s="45"/>
      <c r="L143" s="49"/>
      <c r="M143" s="49"/>
    </row>
    <row r="144" spans="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  <row r="216" spans="11:13">
      <c r="K216" s="45"/>
      <c r="L216" s="49"/>
      <c r="M216" s="49"/>
    </row>
    <row r="217" spans="11:13">
      <c r="K217" s="45"/>
      <c r="L217" s="49"/>
      <c r="M217" s="49"/>
    </row>
    <row r="218" spans="11:13">
      <c r="K218" s="45"/>
      <c r="L218" s="49"/>
      <c r="M218" s="49"/>
    </row>
    <row r="219" spans="11:13">
      <c r="K219" s="45"/>
      <c r="L219" s="49"/>
      <c r="M219" s="49"/>
    </row>
    <row r="220" spans="11:13">
      <c r="K220" s="45"/>
      <c r="L220" s="49"/>
      <c r="M220" s="49"/>
    </row>
    <row r="221" spans="11:13">
      <c r="K221" s="45"/>
      <c r="L221" s="49"/>
      <c r="M221" s="49"/>
    </row>
    <row r="222" spans="11:13">
      <c r="K222" s="45"/>
      <c r="L222" s="49"/>
      <c r="M222" s="49"/>
    </row>
    <row r="223" spans="11:13">
      <c r="K223" s="45"/>
      <c r="L223" s="49"/>
      <c r="M223" s="49"/>
    </row>
    <row r="224" spans="11:13">
      <c r="K224" s="45"/>
      <c r="L224" s="49"/>
      <c r="M224" s="49"/>
    </row>
    <row r="225" spans="11:13">
      <c r="K225" s="45"/>
      <c r="L225" s="49"/>
      <c r="M225" s="49"/>
    </row>
  </sheetData>
  <autoFilter ref="A5:L119"/>
  <sortState ref="A6:D112">
    <sortCondition ref="D6:D112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107"/>
  <sheetViews>
    <sheetView zoomScale="120" zoomScaleNormal="120" workbookViewId="0">
      <pane ySplit="4" topLeftCell="A5" activePane="bottomLeft" state="frozenSplit"/>
      <selection pane="bottomLeft" activeCell="C50" sqref="C50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customWidth="1"/>
    <col min="5" max="5" width="13" style="10" hidden="1" customWidth="1"/>
    <col min="6" max="6" width="12.5703125" style="10" hidden="1" customWidth="1"/>
    <col min="7" max="7" width="12.85546875" style="10" hidden="1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2190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42833</v>
      </c>
      <c r="B5" s="343" t="s">
        <v>160</v>
      </c>
      <c r="C5" s="431" t="s">
        <v>937</v>
      </c>
      <c r="D5" s="344">
        <v>-9000.44</v>
      </c>
      <c r="E5" s="333"/>
      <c r="F5" s="333"/>
      <c r="G5" s="399"/>
      <c r="H5" s="335"/>
      <c r="I5" s="344">
        <v>-9000.44</v>
      </c>
      <c r="J5" s="336"/>
      <c r="K5" s="337"/>
      <c r="L5" s="337"/>
      <c r="M5" s="338" t="s">
        <v>138</v>
      </c>
      <c r="N5" s="339" t="s">
        <v>999</v>
      </c>
      <c r="O5" s="339" t="s">
        <v>136</v>
      </c>
      <c r="P5" s="339" t="s">
        <v>2275</v>
      </c>
      <c r="Q5" s="28"/>
      <c r="R5" s="29"/>
    </row>
    <row r="6" spans="1:18" s="24" customFormat="1" ht="12.75">
      <c r="A6" s="342">
        <v>42833</v>
      </c>
      <c r="B6" s="343" t="s">
        <v>160</v>
      </c>
      <c r="C6" s="431" t="s">
        <v>1440</v>
      </c>
      <c r="D6" s="344">
        <v>-8780.0400000000009</v>
      </c>
      <c r="E6" s="333"/>
      <c r="F6" s="333"/>
      <c r="G6" s="399"/>
      <c r="H6" s="335" t="s">
        <v>133</v>
      </c>
      <c r="I6" s="344">
        <v>-8780.0400000000009</v>
      </c>
      <c r="J6" s="336"/>
      <c r="K6" s="337"/>
      <c r="L6" s="337"/>
      <c r="M6" s="338" t="s">
        <v>138</v>
      </c>
      <c r="N6" s="339" t="s">
        <v>1487</v>
      </c>
      <c r="O6" s="339" t="s">
        <v>457</v>
      </c>
      <c r="P6" s="339" t="s">
        <v>2275</v>
      </c>
      <c r="Q6" s="28"/>
      <c r="R6" s="29"/>
    </row>
    <row r="7" spans="1:18" s="24" customFormat="1" ht="12.75">
      <c r="A7" s="342">
        <v>42833</v>
      </c>
      <c r="B7" s="343" t="s">
        <v>160</v>
      </c>
      <c r="C7" s="431" t="s">
        <v>1244</v>
      </c>
      <c r="D7" s="344">
        <v>-9000.44</v>
      </c>
      <c r="E7" s="333"/>
      <c r="F7" s="333"/>
      <c r="G7" s="399"/>
      <c r="H7" s="335"/>
      <c r="I7" s="344">
        <v>-9000.44</v>
      </c>
      <c r="J7" s="336"/>
      <c r="K7" s="337"/>
      <c r="L7" s="337"/>
      <c r="M7" s="338" t="s">
        <v>138</v>
      </c>
      <c r="N7" s="339" t="s">
        <v>1318</v>
      </c>
      <c r="O7" s="339" t="s">
        <v>136</v>
      </c>
      <c r="P7" s="339" t="s">
        <v>2275</v>
      </c>
      <c r="Q7" s="28"/>
      <c r="R7" s="29"/>
    </row>
    <row r="8" spans="1:18" s="24" customFormat="1" ht="12.75">
      <c r="A8" s="342">
        <v>42833</v>
      </c>
      <c r="B8" s="343" t="s">
        <v>160</v>
      </c>
      <c r="C8" s="431" t="s">
        <v>1593</v>
      </c>
      <c r="D8" s="344">
        <v>-9000.44</v>
      </c>
      <c r="E8" s="333"/>
      <c r="F8" s="333"/>
      <c r="G8" s="399"/>
      <c r="H8" s="335" t="s">
        <v>226</v>
      </c>
      <c r="I8" s="344">
        <v>-9000.44</v>
      </c>
      <c r="J8" s="336"/>
      <c r="K8" s="337"/>
      <c r="L8" s="337"/>
      <c r="M8" s="338" t="s">
        <v>138</v>
      </c>
      <c r="N8" s="339" t="s">
        <v>1714</v>
      </c>
      <c r="O8" s="339" t="s">
        <v>136</v>
      </c>
      <c r="P8" s="339" t="s">
        <v>2275</v>
      </c>
      <c r="Q8" s="28"/>
      <c r="R8" s="29"/>
    </row>
    <row r="9" spans="1:18" s="24" customFormat="1" ht="12.75">
      <c r="A9" s="342">
        <v>42836</v>
      </c>
      <c r="B9" s="343" t="s">
        <v>160</v>
      </c>
      <c r="C9" s="431" t="s">
        <v>2091</v>
      </c>
      <c r="D9" s="344">
        <v>-9000.44</v>
      </c>
      <c r="E9" s="333"/>
      <c r="F9" s="333"/>
      <c r="G9" s="399"/>
      <c r="H9" s="335" t="s">
        <v>135</v>
      </c>
      <c r="I9" s="344">
        <v>-9000.44</v>
      </c>
      <c r="J9" s="336"/>
      <c r="K9" s="337"/>
      <c r="L9" s="337"/>
      <c r="M9" s="338" t="s">
        <v>138</v>
      </c>
      <c r="N9" s="339" t="s">
        <v>2168</v>
      </c>
      <c r="O9" s="339" t="s">
        <v>136</v>
      </c>
      <c r="P9" s="339" t="s">
        <v>2277</v>
      </c>
      <c r="Q9" s="28"/>
      <c r="R9" s="29"/>
    </row>
    <row r="10" spans="1:18" s="24" customFormat="1" ht="12.75">
      <c r="A10" s="342">
        <v>42836</v>
      </c>
      <c r="B10" s="343" t="s">
        <v>160</v>
      </c>
      <c r="C10" s="431" t="s">
        <v>1649</v>
      </c>
      <c r="D10" s="344">
        <v>-5849.88</v>
      </c>
      <c r="E10" s="333"/>
      <c r="F10" s="333"/>
      <c r="G10" s="399"/>
      <c r="H10" s="335" t="s">
        <v>137</v>
      </c>
      <c r="I10" s="344">
        <v>-5849.88</v>
      </c>
      <c r="J10" s="336"/>
      <c r="K10" s="337"/>
      <c r="L10" s="337"/>
      <c r="M10" s="338" t="s">
        <v>138</v>
      </c>
      <c r="N10" s="339" t="s">
        <v>1764</v>
      </c>
      <c r="O10" s="339" t="s">
        <v>134</v>
      </c>
      <c r="P10" s="339" t="s">
        <v>2277</v>
      </c>
      <c r="Q10" s="28"/>
      <c r="R10" s="29"/>
    </row>
    <row r="11" spans="1:18" s="24" customFormat="1" ht="12.75">
      <c r="A11" s="342">
        <v>42836</v>
      </c>
      <c r="B11" s="343" t="s">
        <v>160</v>
      </c>
      <c r="C11" s="431" t="s">
        <v>1985</v>
      </c>
      <c r="D11" s="344">
        <v>-9000.44</v>
      </c>
      <c r="E11" s="333"/>
      <c r="F11" s="333"/>
      <c r="G11" s="399"/>
      <c r="H11" s="335" t="s">
        <v>139</v>
      </c>
      <c r="I11" s="344">
        <v>-9000.44</v>
      </c>
      <c r="J11" s="336"/>
      <c r="K11" s="337"/>
      <c r="L11" s="337"/>
      <c r="M11" s="338" t="s">
        <v>138</v>
      </c>
      <c r="N11" s="339" t="s">
        <v>2021</v>
      </c>
      <c r="O11" s="339" t="s">
        <v>136</v>
      </c>
      <c r="P11" s="339" t="s">
        <v>2277</v>
      </c>
      <c r="Q11" s="28"/>
      <c r="R11" s="29"/>
    </row>
    <row r="12" spans="1:18" s="24" customFormat="1" ht="12.75">
      <c r="A12" s="342">
        <v>42836</v>
      </c>
      <c r="B12" s="343" t="s">
        <v>160</v>
      </c>
      <c r="C12" s="431" t="s">
        <v>1629</v>
      </c>
      <c r="D12" s="344">
        <v>-5957.76</v>
      </c>
      <c r="E12" s="333"/>
      <c r="F12" s="333"/>
      <c r="G12" s="399"/>
      <c r="H12" s="335" t="s">
        <v>140</v>
      </c>
      <c r="I12" s="344">
        <v>-5957.76</v>
      </c>
      <c r="J12" s="336"/>
      <c r="K12" s="337"/>
      <c r="L12" s="337"/>
      <c r="M12" s="338" t="s">
        <v>138</v>
      </c>
      <c r="N12" s="339" t="s">
        <v>1746</v>
      </c>
      <c r="O12" s="339" t="s">
        <v>141</v>
      </c>
      <c r="P12" s="339" t="s">
        <v>2277</v>
      </c>
      <c r="Q12" s="28"/>
      <c r="R12" s="29"/>
    </row>
    <row r="13" spans="1:18" s="24" customFormat="1" ht="12.75">
      <c r="A13" s="342">
        <v>42837</v>
      </c>
      <c r="B13" s="343" t="s">
        <v>160</v>
      </c>
      <c r="C13" s="431" t="s">
        <v>1682</v>
      </c>
      <c r="D13" s="344">
        <v>-5957.76</v>
      </c>
      <c r="E13" s="333"/>
      <c r="F13" s="333"/>
      <c r="G13" s="399"/>
      <c r="H13" s="335" t="s">
        <v>142</v>
      </c>
      <c r="I13" s="344">
        <v>-5957.76</v>
      </c>
      <c r="J13" s="336"/>
      <c r="K13" s="337"/>
      <c r="L13" s="337"/>
      <c r="M13" s="338" t="s">
        <v>138</v>
      </c>
      <c r="N13" s="339" t="s">
        <v>1784</v>
      </c>
      <c r="O13" s="339" t="s">
        <v>141</v>
      </c>
      <c r="P13" s="339" t="s">
        <v>2278</v>
      </c>
      <c r="Q13" s="28"/>
      <c r="R13" s="29"/>
    </row>
    <row r="14" spans="1:18" s="24" customFormat="1" ht="12.75">
      <c r="A14" s="342">
        <v>42837</v>
      </c>
      <c r="B14" s="343" t="s">
        <v>160</v>
      </c>
      <c r="C14" s="431" t="s">
        <v>1232</v>
      </c>
      <c r="D14" s="344">
        <v>-9000.44</v>
      </c>
      <c r="E14" s="333"/>
      <c r="F14" s="333"/>
      <c r="G14" s="399"/>
      <c r="H14" s="335" t="s">
        <v>143</v>
      </c>
      <c r="I14" s="344">
        <v>-9000.44</v>
      </c>
      <c r="J14" s="336"/>
      <c r="K14" s="337"/>
      <c r="L14" s="337"/>
      <c r="M14" s="338" t="s">
        <v>138</v>
      </c>
      <c r="N14" s="339" t="s">
        <v>1308</v>
      </c>
      <c r="O14" s="339" t="s">
        <v>136</v>
      </c>
      <c r="P14" s="339" t="s">
        <v>2278</v>
      </c>
      <c r="Q14" s="28"/>
      <c r="R14" s="29"/>
    </row>
    <row r="15" spans="1:18" s="24" customFormat="1" ht="12.75">
      <c r="A15" s="342">
        <v>42837</v>
      </c>
      <c r="B15" s="343" t="s">
        <v>160</v>
      </c>
      <c r="C15" s="431" t="s">
        <v>1237</v>
      </c>
      <c r="D15" s="344">
        <v>-9000.44</v>
      </c>
      <c r="E15" s="333"/>
      <c r="F15" s="333"/>
      <c r="G15" s="399"/>
      <c r="H15" s="335" t="s">
        <v>144</v>
      </c>
      <c r="I15" s="344">
        <v>-9000.44</v>
      </c>
      <c r="J15" s="336"/>
      <c r="K15" s="337"/>
      <c r="L15" s="337"/>
      <c r="M15" s="338" t="s">
        <v>138</v>
      </c>
      <c r="N15" s="339" t="s">
        <v>1312</v>
      </c>
      <c r="O15" s="339" t="s">
        <v>136</v>
      </c>
      <c r="P15" s="339" t="s">
        <v>2278</v>
      </c>
      <c r="Q15" s="28"/>
      <c r="R15" s="29"/>
    </row>
    <row r="16" spans="1:18" s="24" customFormat="1" ht="12.75">
      <c r="A16" s="342">
        <v>42837</v>
      </c>
      <c r="B16" s="343" t="s">
        <v>160</v>
      </c>
      <c r="C16" s="431" t="s">
        <v>55</v>
      </c>
      <c r="D16" s="344">
        <v>-9000.44</v>
      </c>
      <c r="E16" s="333"/>
      <c r="F16" s="333"/>
      <c r="G16" s="399"/>
      <c r="H16" s="335" t="s">
        <v>145</v>
      </c>
      <c r="I16" s="344">
        <v>-9000.44</v>
      </c>
      <c r="J16" s="336"/>
      <c r="K16" s="337"/>
      <c r="L16" s="337"/>
      <c r="M16" s="338" t="s">
        <v>138</v>
      </c>
      <c r="N16" s="339" t="s">
        <v>269</v>
      </c>
      <c r="O16" s="339" t="s">
        <v>136</v>
      </c>
      <c r="P16" s="339" t="s">
        <v>2278</v>
      </c>
      <c r="Q16" s="28"/>
      <c r="R16" s="29"/>
    </row>
    <row r="17" spans="1:18" s="24" customFormat="1" ht="12.75">
      <c r="A17" s="342">
        <v>42838</v>
      </c>
      <c r="B17" s="343" t="s">
        <v>160</v>
      </c>
      <c r="C17" s="431" t="s">
        <v>103</v>
      </c>
      <c r="D17" s="344">
        <v>-6286.04</v>
      </c>
      <c r="E17" s="333"/>
      <c r="F17" s="333"/>
      <c r="G17" s="399"/>
      <c r="H17" s="335"/>
      <c r="I17" s="344">
        <v>-6286.04</v>
      </c>
      <c r="J17" s="336"/>
      <c r="K17" s="337"/>
      <c r="L17" s="337"/>
      <c r="M17" s="338" t="s">
        <v>138</v>
      </c>
      <c r="N17" s="339" t="s">
        <v>314</v>
      </c>
      <c r="O17" s="339" t="s">
        <v>141</v>
      </c>
      <c r="P17" s="339" t="s">
        <v>2282</v>
      </c>
      <c r="Q17" s="28"/>
      <c r="R17" s="29"/>
    </row>
    <row r="18" spans="1:18" s="24" customFormat="1" ht="12.75">
      <c r="A18" s="342">
        <v>42838</v>
      </c>
      <c r="B18" s="343" t="s">
        <v>160</v>
      </c>
      <c r="C18" s="431" t="s">
        <v>1245</v>
      </c>
      <c r="D18" s="344">
        <v>-9000.44</v>
      </c>
      <c r="E18" s="333"/>
      <c r="F18" s="333"/>
      <c r="G18" s="399"/>
      <c r="H18" s="335"/>
      <c r="I18" s="344">
        <v>-9000.44</v>
      </c>
      <c r="J18" s="336"/>
      <c r="K18" s="337"/>
      <c r="L18" s="337"/>
      <c r="M18" s="338" t="s">
        <v>138</v>
      </c>
      <c r="N18" s="339" t="s">
        <v>1319</v>
      </c>
      <c r="O18" s="339" t="s">
        <v>136</v>
      </c>
      <c r="P18" s="339" t="s">
        <v>2282</v>
      </c>
      <c r="Q18" s="28"/>
      <c r="R18" s="29"/>
    </row>
    <row r="19" spans="1:18" s="24" customFormat="1" ht="12.75">
      <c r="A19" s="342">
        <v>42838</v>
      </c>
      <c r="B19" s="343" t="s">
        <v>160</v>
      </c>
      <c r="C19" s="431" t="s">
        <v>2001</v>
      </c>
      <c r="D19" s="344">
        <v>-21671.119999999999</v>
      </c>
      <c r="E19" s="333"/>
      <c r="F19" s="333"/>
      <c r="G19" s="399"/>
      <c r="H19" s="335" t="s">
        <v>146</v>
      </c>
      <c r="I19" s="344">
        <v>-21671.119999999999</v>
      </c>
      <c r="J19" s="336"/>
      <c r="K19" s="337"/>
      <c r="L19" s="337"/>
      <c r="M19" s="338" t="s">
        <v>138</v>
      </c>
      <c r="N19" s="339" t="s">
        <v>2047</v>
      </c>
      <c r="O19" s="339" t="s">
        <v>383</v>
      </c>
      <c r="P19" s="339" t="s">
        <v>2282</v>
      </c>
      <c r="Q19" s="28"/>
      <c r="R19" s="29"/>
    </row>
    <row r="20" spans="1:18" s="24" customFormat="1" ht="12.75">
      <c r="A20" s="342">
        <v>42839</v>
      </c>
      <c r="B20" s="343" t="s">
        <v>160</v>
      </c>
      <c r="C20" s="343" t="s">
        <v>2194</v>
      </c>
      <c r="D20" s="344">
        <v>-19565.72</v>
      </c>
      <c r="E20" s="333"/>
      <c r="F20" s="333"/>
      <c r="G20" s="399"/>
      <c r="H20" s="335" t="s">
        <v>147</v>
      </c>
      <c r="I20" s="344">
        <v>-19565.72</v>
      </c>
      <c r="J20" s="336"/>
      <c r="K20" s="337"/>
      <c r="L20" s="337"/>
      <c r="M20" s="338" t="s">
        <v>138</v>
      </c>
      <c r="N20" s="339" t="s">
        <v>2235</v>
      </c>
      <c r="O20" s="339" t="s">
        <v>298</v>
      </c>
      <c r="P20" s="339" t="s">
        <v>2283</v>
      </c>
      <c r="Q20" s="28"/>
      <c r="R20" s="29"/>
    </row>
    <row r="21" spans="1:18" s="24" customFormat="1" ht="12.75">
      <c r="A21" s="342">
        <v>42839</v>
      </c>
      <c r="B21" s="343" t="s">
        <v>160</v>
      </c>
      <c r="C21" s="343" t="s">
        <v>90</v>
      </c>
      <c r="D21" s="344">
        <v>-8049.24</v>
      </c>
      <c r="E21" s="333"/>
      <c r="F21" s="333"/>
      <c r="G21" s="399"/>
      <c r="H21" s="335" t="s">
        <v>224</v>
      </c>
      <c r="I21" s="344">
        <v>-8049.24</v>
      </c>
      <c r="J21" s="336"/>
      <c r="K21" s="337"/>
      <c r="L21" s="337"/>
      <c r="M21" s="338" t="s">
        <v>138</v>
      </c>
      <c r="N21" s="339" t="s">
        <v>301</v>
      </c>
      <c r="O21" s="339" t="s">
        <v>141</v>
      </c>
      <c r="P21" s="339" t="s">
        <v>2283</v>
      </c>
      <c r="Q21" s="28"/>
      <c r="R21" s="29"/>
    </row>
    <row r="22" spans="1:18" s="24" customFormat="1" ht="12.75">
      <c r="A22" s="342">
        <v>42839</v>
      </c>
      <c r="B22" s="343" t="s">
        <v>160</v>
      </c>
      <c r="C22" s="343" t="s">
        <v>527</v>
      </c>
      <c r="D22" s="344">
        <v>-5957.76</v>
      </c>
      <c r="E22" s="333"/>
      <c r="F22" s="333"/>
      <c r="G22" s="399"/>
      <c r="H22" s="335" t="s">
        <v>225</v>
      </c>
      <c r="I22" s="344">
        <v>-5957.76</v>
      </c>
      <c r="J22" s="336"/>
      <c r="K22" s="337"/>
      <c r="L22" s="337"/>
      <c r="M22" s="338" t="s">
        <v>138</v>
      </c>
      <c r="N22" s="339" t="s">
        <v>569</v>
      </c>
      <c r="O22" s="339" t="s">
        <v>141</v>
      </c>
      <c r="P22" s="339" t="s">
        <v>2283</v>
      </c>
      <c r="Q22" s="28"/>
      <c r="R22" s="29"/>
    </row>
    <row r="23" spans="1:18" s="24" customFormat="1" ht="12.75">
      <c r="A23" s="444">
        <v>42833</v>
      </c>
      <c r="B23" s="445" t="s">
        <v>156</v>
      </c>
      <c r="C23" s="478" t="s">
        <v>2195</v>
      </c>
      <c r="D23" s="446">
        <v>1241.2</v>
      </c>
      <c r="E23" s="333"/>
      <c r="F23" s="333"/>
      <c r="G23" s="399"/>
      <c r="H23" s="335"/>
      <c r="I23" s="399"/>
      <c r="J23" s="422">
        <v>1241.2</v>
      </c>
      <c r="K23" s="337"/>
      <c r="L23" s="337"/>
      <c r="M23" s="338" t="s">
        <v>138</v>
      </c>
      <c r="N23" s="339" t="s">
        <v>2252</v>
      </c>
      <c r="O23" s="339" t="s">
        <v>136</v>
      </c>
      <c r="P23" s="339" t="s">
        <v>2274</v>
      </c>
      <c r="Q23" s="28"/>
      <c r="R23" s="29"/>
    </row>
    <row r="24" spans="1:18" s="24" customFormat="1" ht="12.75">
      <c r="A24" s="444">
        <v>42833</v>
      </c>
      <c r="B24" s="445" t="s">
        <v>156</v>
      </c>
      <c r="C24" s="478" t="s">
        <v>2196</v>
      </c>
      <c r="D24" s="446">
        <v>1241.2</v>
      </c>
      <c r="E24" s="333"/>
      <c r="F24" s="333"/>
      <c r="G24" s="399"/>
      <c r="H24" s="335"/>
      <c r="I24" s="399"/>
      <c r="J24" s="422">
        <v>1241.2</v>
      </c>
      <c r="K24" s="337"/>
      <c r="L24" s="337"/>
      <c r="M24" s="338" t="s">
        <v>138</v>
      </c>
      <c r="N24" s="339" t="s">
        <v>2253</v>
      </c>
      <c r="O24" s="339" t="s">
        <v>134</v>
      </c>
      <c r="P24" s="339" t="s">
        <v>2274</v>
      </c>
      <c r="Q24" s="28"/>
      <c r="R24" s="29"/>
    </row>
    <row r="25" spans="1:18" s="24" customFormat="1" ht="12.75">
      <c r="A25" s="444">
        <v>42833</v>
      </c>
      <c r="B25" s="445" t="s">
        <v>156</v>
      </c>
      <c r="C25" s="478" t="s">
        <v>2197</v>
      </c>
      <c r="D25" s="446">
        <v>1241.2</v>
      </c>
      <c r="E25" s="333"/>
      <c r="F25" s="333"/>
      <c r="G25" s="399"/>
      <c r="H25" s="335"/>
      <c r="I25" s="399"/>
      <c r="J25" s="422">
        <v>1241.2</v>
      </c>
      <c r="K25" s="337"/>
      <c r="L25" s="337"/>
      <c r="M25" s="338" t="s">
        <v>138</v>
      </c>
      <c r="N25" s="339" t="s">
        <v>2254</v>
      </c>
      <c r="O25" s="339" t="s">
        <v>134</v>
      </c>
      <c r="P25" s="339" t="s">
        <v>2274</v>
      </c>
      <c r="Q25" s="28"/>
      <c r="R25" s="29"/>
    </row>
    <row r="26" spans="1:18" s="24" customFormat="1" ht="12.75">
      <c r="A26" s="444">
        <v>42833</v>
      </c>
      <c r="B26" s="445" t="s">
        <v>156</v>
      </c>
      <c r="C26" s="478" t="s">
        <v>2198</v>
      </c>
      <c r="D26" s="446">
        <v>1241.2</v>
      </c>
      <c r="E26" s="333"/>
      <c r="F26" s="333"/>
      <c r="G26" s="399"/>
      <c r="H26" s="335"/>
      <c r="I26" s="399"/>
      <c r="J26" s="422">
        <v>1241.2</v>
      </c>
      <c r="K26" s="337"/>
      <c r="L26" s="337"/>
      <c r="M26" s="338" t="s">
        <v>138</v>
      </c>
      <c r="N26" s="339" t="s">
        <v>2255</v>
      </c>
      <c r="O26" s="339" t="s">
        <v>134</v>
      </c>
      <c r="P26" s="339" t="s">
        <v>2274</v>
      </c>
      <c r="Q26" s="28"/>
      <c r="R26" s="29"/>
    </row>
    <row r="27" spans="1:18" s="24" customFormat="1" ht="12.75">
      <c r="A27" s="444">
        <v>42833</v>
      </c>
      <c r="B27" s="445" t="s">
        <v>156</v>
      </c>
      <c r="C27" s="478" t="s">
        <v>2199</v>
      </c>
      <c r="D27" s="446">
        <v>1241.2</v>
      </c>
      <c r="E27" s="333"/>
      <c r="F27" s="333"/>
      <c r="G27" s="399"/>
      <c r="H27" s="335"/>
      <c r="I27" s="399"/>
      <c r="J27" s="422">
        <v>1241.2</v>
      </c>
      <c r="K27" s="337"/>
      <c r="L27" s="337"/>
      <c r="M27" s="338" t="s">
        <v>138</v>
      </c>
      <c r="N27" s="339" t="s">
        <v>2256</v>
      </c>
      <c r="O27" s="339" t="s">
        <v>136</v>
      </c>
      <c r="P27" s="339" t="s">
        <v>2274</v>
      </c>
      <c r="Q27" s="28"/>
      <c r="R27" s="29"/>
    </row>
    <row r="28" spans="1:18" s="24" customFormat="1" ht="12.75">
      <c r="A28" s="444">
        <v>42833</v>
      </c>
      <c r="B28" s="445" t="s">
        <v>156</v>
      </c>
      <c r="C28" s="478" t="s">
        <v>2201</v>
      </c>
      <c r="D28" s="446">
        <v>1241.2</v>
      </c>
      <c r="E28" s="333"/>
      <c r="F28" s="333"/>
      <c r="G28" s="399"/>
      <c r="H28" s="335"/>
      <c r="I28" s="399"/>
      <c r="J28" s="422">
        <v>1241.2</v>
      </c>
      <c r="K28" s="337"/>
      <c r="L28" s="337"/>
      <c r="M28" s="338" t="s">
        <v>138</v>
      </c>
      <c r="N28" s="339" t="s">
        <v>2257</v>
      </c>
      <c r="O28" s="339" t="s">
        <v>134</v>
      </c>
      <c r="P28" s="339" t="s">
        <v>2274</v>
      </c>
      <c r="Q28" s="28"/>
      <c r="R28" s="29"/>
    </row>
    <row r="29" spans="1:18" s="24" customFormat="1" ht="12.75">
      <c r="A29" s="444">
        <v>42836</v>
      </c>
      <c r="B29" s="445" t="s">
        <v>156</v>
      </c>
      <c r="C29" s="445" t="s">
        <v>2203</v>
      </c>
      <c r="D29" s="446">
        <v>1241.2</v>
      </c>
      <c r="E29" s="333"/>
      <c r="F29" s="333"/>
      <c r="G29" s="399"/>
      <c r="H29" s="335"/>
      <c r="I29" s="399"/>
      <c r="J29" s="422">
        <v>1241.2</v>
      </c>
      <c r="K29" s="337"/>
      <c r="L29" s="337"/>
      <c r="M29" s="338" t="s">
        <v>138</v>
      </c>
      <c r="N29" s="339" t="s">
        <v>2243</v>
      </c>
      <c r="O29" s="339" t="s">
        <v>136</v>
      </c>
      <c r="P29" s="339" t="s">
        <v>2276</v>
      </c>
      <c r="Q29" s="28"/>
      <c r="R29" s="29"/>
    </row>
    <row r="30" spans="1:18" s="24" customFormat="1" ht="12.75">
      <c r="A30" s="444">
        <v>42836</v>
      </c>
      <c r="B30" s="445" t="s">
        <v>156</v>
      </c>
      <c r="C30" s="445" t="s">
        <v>2204</v>
      </c>
      <c r="D30" s="446">
        <v>1241.2</v>
      </c>
      <c r="E30" s="333"/>
      <c r="F30" s="333"/>
      <c r="G30" s="399"/>
      <c r="H30" s="335"/>
      <c r="I30" s="399"/>
      <c r="J30" s="422">
        <v>1241.2</v>
      </c>
      <c r="K30" s="337"/>
      <c r="L30" s="337"/>
      <c r="M30" s="338" t="s">
        <v>138</v>
      </c>
      <c r="N30" s="339" t="s">
        <v>2258</v>
      </c>
      <c r="O30" s="339" t="s">
        <v>134</v>
      </c>
      <c r="P30" s="339" t="s">
        <v>2276</v>
      </c>
      <c r="Q30" s="28"/>
      <c r="R30" s="29"/>
    </row>
    <row r="31" spans="1:18" s="24" customFormat="1" ht="12.75">
      <c r="A31" s="444">
        <v>42836</v>
      </c>
      <c r="B31" s="445" t="s">
        <v>156</v>
      </c>
      <c r="C31" s="445" t="s">
        <v>2206</v>
      </c>
      <c r="D31" s="446">
        <v>1241.2</v>
      </c>
      <c r="E31" s="333"/>
      <c r="F31" s="333"/>
      <c r="G31" s="399"/>
      <c r="H31" s="335"/>
      <c r="I31" s="399"/>
      <c r="J31" s="422">
        <v>1241.2</v>
      </c>
      <c r="K31" s="337"/>
      <c r="L31" s="337"/>
      <c r="M31" s="338" t="s">
        <v>138</v>
      </c>
      <c r="N31" s="339" t="s">
        <v>2259</v>
      </c>
      <c r="O31" s="339" t="s">
        <v>134</v>
      </c>
      <c r="P31" s="339" t="s">
        <v>2276</v>
      </c>
      <c r="Q31" s="28"/>
      <c r="R31" s="29"/>
    </row>
    <row r="32" spans="1:18" s="24" customFormat="1" ht="12.75">
      <c r="A32" s="444">
        <v>42836</v>
      </c>
      <c r="B32" s="445" t="s">
        <v>156</v>
      </c>
      <c r="C32" s="445" t="s">
        <v>2207</v>
      </c>
      <c r="D32" s="446">
        <v>1241.2</v>
      </c>
      <c r="E32" s="333"/>
      <c r="F32" s="333"/>
      <c r="G32" s="399"/>
      <c r="H32" s="335"/>
      <c r="I32" s="399"/>
      <c r="J32" s="422">
        <v>1241.2</v>
      </c>
      <c r="K32" s="337"/>
      <c r="L32" s="337"/>
      <c r="M32" s="338" t="s">
        <v>138</v>
      </c>
      <c r="N32" s="339" t="s">
        <v>2260</v>
      </c>
      <c r="O32" s="339" t="s">
        <v>134</v>
      </c>
      <c r="P32" s="339" t="s">
        <v>2276</v>
      </c>
      <c r="Q32" s="28"/>
      <c r="R32" s="29"/>
    </row>
    <row r="33" spans="1:18" s="24" customFormat="1" ht="12.75">
      <c r="A33" s="444">
        <v>42838</v>
      </c>
      <c r="B33" s="445" t="s">
        <v>156</v>
      </c>
      <c r="C33" s="445" t="s">
        <v>2211</v>
      </c>
      <c r="D33" s="446">
        <v>1241.2</v>
      </c>
      <c r="E33" s="333"/>
      <c r="F33" s="333"/>
      <c r="G33" s="399"/>
      <c r="H33" s="335"/>
      <c r="I33" s="399"/>
      <c r="J33" s="422">
        <v>1241.2</v>
      </c>
      <c r="K33" s="337"/>
      <c r="L33" s="337"/>
      <c r="M33" s="338" t="s">
        <v>138</v>
      </c>
      <c r="N33" s="339" t="s">
        <v>2261</v>
      </c>
      <c r="O33" s="339" t="s">
        <v>134</v>
      </c>
      <c r="P33" s="339" t="s">
        <v>2281</v>
      </c>
      <c r="Q33" s="28"/>
      <c r="R33" s="29"/>
    </row>
    <row r="34" spans="1:18" s="24" customFormat="1" ht="12.75">
      <c r="A34" s="444">
        <v>42838</v>
      </c>
      <c r="B34" s="445" t="s">
        <v>156</v>
      </c>
      <c r="C34" s="445" t="s">
        <v>2212</v>
      </c>
      <c r="D34" s="446">
        <v>1241.2</v>
      </c>
      <c r="E34" s="333"/>
      <c r="F34" s="333"/>
      <c r="G34" s="399"/>
      <c r="H34" s="335"/>
      <c r="I34" s="399"/>
      <c r="J34" s="422">
        <v>1241.2</v>
      </c>
      <c r="K34" s="337"/>
      <c r="L34" s="337"/>
      <c r="M34" s="338" t="s">
        <v>138</v>
      </c>
      <c r="N34" s="339" t="s">
        <v>2262</v>
      </c>
      <c r="O34" s="339" t="s">
        <v>390</v>
      </c>
      <c r="P34" s="339" t="s">
        <v>2281</v>
      </c>
      <c r="Q34" s="28"/>
      <c r="R34" s="29"/>
    </row>
    <row r="35" spans="1:18" s="24" customFormat="1" ht="12.75">
      <c r="A35" s="444">
        <v>42838</v>
      </c>
      <c r="B35" s="445" t="s">
        <v>156</v>
      </c>
      <c r="C35" s="445" t="s">
        <v>2215</v>
      </c>
      <c r="D35" s="446">
        <v>1241.2</v>
      </c>
      <c r="E35" s="333"/>
      <c r="F35" s="333"/>
      <c r="G35" s="399"/>
      <c r="H35" s="335"/>
      <c r="I35" s="399"/>
      <c r="J35" s="422">
        <v>1241.2</v>
      </c>
      <c r="K35" s="337"/>
      <c r="L35" s="337"/>
      <c r="M35" s="338" t="s">
        <v>138</v>
      </c>
      <c r="N35" s="339" t="s">
        <v>2251</v>
      </c>
      <c r="O35" s="339" t="s">
        <v>390</v>
      </c>
      <c r="P35" s="339" t="s">
        <v>2281</v>
      </c>
      <c r="Q35" s="28"/>
      <c r="R35" s="29"/>
    </row>
    <row r="36" spans="1:18" s="24" customFormat="1" ht="12.75">
      <c r="A36" s="444">
        <v>42838</v>
      </c>
      <c r="B36" s="445" t="s">
        <v>156</v>
      </c>
      <c r="C36" s="445" t="s">
        <v>2217</v>
      </c>
      <c r="D36" s="446">
        <v>1241.2</v>
      </c>
      <c r="E36" s="333"/>
      <c r="F36" s="333"/>
      <c r="G36" s="399"/>
      <c r="H36" s="335"/>
      <c r="I36" s="399"/>
      <c r="J36" s="422">
        <v>1241.2</v>
      </c>
      <c r="K36" s="337"/>
      <c r="L36" s="337"/>
      <c r="M36" s="338" t="s">
        <v>138</v>
      </c>
      <c r="N36" s="339" t="s">
        <v>2263</v>
      </c>
      <c r="O36" s="339" t="s">
        <v>136</v>
      </c>
      <c r="P36" s="339" t="s">
        <v>2281</v>
      </c>
      <c r="Q36" s="28"/>
      <c r="R36" s="29"/>
    </row>
    <row r="37" spans="1:18" s="24" customFormat="1" ht="12.75">
      <c r="A37" s="444">
        <v>42838</v>
      </c>
      <c r="B37" s="445" t="s">
        <v>156</v>
      </c>
      <c r="C37" s="445" t="s">
        <v>2220</v>
      </c>
      <c r="D37" s="446">
        <v>1241.2</v>
      </c>
      <c r="E37" s="333"/>
      <c r="F37" s="333"/>
      <c r="G37" s="399"/>
      <c r="H37" s="335"/>
      <c r="I37" s="399"/>
      <c r="J37" s="422">
        <v>1241.2</v>
      </c>
      <c r="K37" s="337"/>
      <c r="L37" s="337"/>
      <c r="M37" s="338" t="s">
        <v>138</v>
      </c>
      <c r="N37" s="339" t="s">
        <v>2264</v>
      </c>
      <c r="O37" s="339" t="s">
        <v>136</v>
      </c>
      <c r="P37" s="339" t="s">
        <v>2281</v>
      </c>
      <c r="Q37" s="28"/>
      <c r="R37" s="29"/>
    </row>
    <row r="38" spans="1:18" s="24" customFormat="1" ht="12.75">
      <c r="A38" s="444">
        <v>42838</v>
      </c>
      <c r="B38" s="445" t="s">
        <v>156</v>
      </c>
      <c r="C38" s="445" t="s">
        <v>2222</v>
      </c>
      <c r="D38" s="446">
        <v>1241.2</v>
      </c>
      <c r="E38" s="333"/>
      <c r="F38" s="333"/>
      <c r="G38" s="399"/>
      <c r="H38" s="335"/>
      <c r="I38" s="399"/>
      <c r="J38" s="422">
        <v>1241.2</v>
      </c>
      <c r="K38" s="337"/>
      <c r="L38" s="337"/>
      <c r="M38" s="338" t="s">
        <v>138</v>
      </c>
      <c r="N38" s="339" t="s">
        <v>2265</v>
      </c>
      <c r="O38" s="339" t="s">
        <v>370</v>
      </c>
      <c r="P38" s="339" t="s">
        <v>2281</v>
      </c>
      <c r="Q38" s="28"/>
      <c r="R38" s="29"/>
    </row>
    <row r="39" spans="1:18" s="24" customFormat="1" ht="12.75">
      <c r="A39" s="444">
        <v>42839</v>
      </c>
      <c r="B39" s="445" t="s">
        <v>156</v>
      </c>
      <c r="C39" s="478" t="s">
        <v>2223</v>
      </c>
      <c r="D39" s="446">
        <v>1241.2</v>
      </c>
      <c r="E39" s="333"/>
      <c r="F39" s="333"/>
      <c r="G39" s="399"/>
      <c r="H39" s="335"/>
      <c r="I39" s="399"/>
      <c r="J39" s="422">
        <v>1241.2</v>
      </c>
      <c r="K39" s="337"/>
      <c r="L39" s="337"/>
      <c r="M39" s="338" t="s">
        <v>138</v>
      </c>
      <c r="N39" s="339" t="s">
        <v>2268</v>
      </c>
      <c r="O39" s="339" t="s">
        <v>134</v>
      </c>
      <c r="P39" s="339" t="s">
        <v>2284</v>
      </c>
      <c r="Q39" s="28"/>
      <c r="R39" s="29"/>
    </row>
    <row r="40" spans="1:18" s="24" customFormat="1" ht="12.75">
      <c r="A40" s="444">
        <v>42839</v>
      </c>
      <c r="B40" s="445" t="s">
        <v>156</v>
      </c>
      <c r="C40" s="478" t="s">
        <v>2228</v>
      </c>
      <c r="D40" s="446">
        <v>1241.2</v>
      </c>
      <c r="E40" s="333"/>
      <c r="F40" s="333"/>
      <c r="G40" s="399"/>
      <c r="H40" s="335"/>
      <c r="I40" s="399"/>
      <c r="J40" s="422">
        <v>1241.2</v>
      </c>
      <c r="K40" s="337"/>
      <c r="L40" s="337"/>
      <c r="M40" s="338" t="s">
        <v>138</v>
      </c>
      <c r="N40" s="339" t="s">
        <v>2269</v>
      </c>
      <c r="O40" s="339" t="s">
        <v>136</v>
      </c>
      <c r="P40" s="339" t="s">
        <v>2284</v>
      </c>
      <c r="Q40" s="28"/>
      <c r="R40" s="29"/>
    </row>
    <row r="41" spans="1:18" s="24" customFormat="1" ht="12.75">
      <c r="A41" s="444">
        <v>42839</v>
      </c>
      <c r="B41" s="445" t="s">
        <v>156</v>
      </c>
      <c r="C41" s="478" t="s">
        <v>2230</v>
      </c>
      <c r="D41" s="446">
        <v>1241.2</v>
      </c>
      <c r="E41" s="333"/>
      <c r="F41" s="333"/>
      <c r="G41" s="399"/>
      <c r="H41" s="335"/>
      <c r="I41" s="399"/>
      <c r="J41" s="422">
        <v>1241.2</v>
      </c>
      <c r="K41" s="337"/>
      <c r="L41" s="337"/>
      <c r="M41" s="338" t="s">
        <v>138</v>
      </c>
      <c r="N41" s="339" t="s">
        <v>2270</v>
      </c>
      <c r="O41" s="339" t="s">
        <v>370</v>
      </c>
      <c r="P41" s="339" t="s">
        <v>2284</v>
      </c>
      <c r="Q41" s="28"/>
      <c r="R41" s="29"/>
    </row>
    <row r="42" spans="1:18" s="24" customFormat="1" ht="12.75">
      <c r="A42" s="444">
        <v>42839</v>
      </c>
      <c r="B42" s="445" t="s">
        <v>156</v>
      </c>
      <c r="C42" s="478" t="s">
        <v>2233</v>
      </c>
      <c r="D42" s="446">
        <v>1241.2</v>
      </c>
      <c r="E42" s="333"/>
      <c r="F42" s="333"/>
      <c r="G42" s="399"/>
      <c r="H42" s="335"/>
      <c r="I42" s="399"/>
      <c r="J42" s="422">
        <v>1241.2</v>
      </c>
      <c r="K42" s="337"/>
      <c r="L42" s="337"/>
      <c r="M42" s="338" t="s">
        <v>138</v>
      </c>
      <c r="N42" s="339" t="s">
        <v>2271</v>
      </c>
      <c r="O42" s="339" t="s">
        <v>141</v>
      </c>
      <c r="P42" s="339" t="s">
        <v>2284</v>
      </c>
      <c r="Q42" s="28"/>
      <c r="R42" s="29"/>
    </row>
    <row r="43" spans="1:18" s="24" customFormat="1" ht="12.75">
      <c r="A43" s="444">
        <v>42839</v>
      </c>
      <c r="B43" s="445" t="s">
        <v>156</v>
      </c>
      <c r="C43" s="478" t="s">
        <v>2234</v>
      </c>
      <c r="D43" s="446">
        <v>1241.2</v>
      </c>
      <c r="E43" s="333"/>
      <c r="F43" s="333"/>
      <c r="G43" s="399"/>
      <c r="H43" s="335"/>
      <c r="I43" s="399"/>
      <c r="J43" s="422">
        <v>1241.2</v>
      </c>
      <c r="K43" s="337"/>
      <c r="L43" s="337"/>
      <c r="M43" s="338" t="s">
        <v>138</v>
      </c>
      <c r="N43" s="339" t="s">
        <v>2272</v>
      </c>
      <c r="O43" s="339" t="s">
        <v>141</v>
      </c>
      <c r="P43" s="339" t="s">
        <v>2284</v>
      </c>
      <c r="Q43" s="28"/>
      <c r="R43" s="29"/>
    </row>
    <row r="44" spans="1:18" s="24" customFormat="1" ht="12.75">
      <c r="A44" s="1">
        <v>42833</v>
      </c>
      <c r="B44" t="s">
        <v>156</v>
      </c>
      <c r="C44" s="615" t="s">
        <v>1440</v>
      </c>
      <c r="D44" s="353">
        <v>2673.8</v>
      </c>
      <c r="E44" s="333"/>
      <c r="F44" s="333"/>
      <c r="G44" s="399"/>
      <c r="H44" s="335" t="s">
        <v>133</v>
      </c>
      <c r="I44" s="2">
        <v>2673.8</v>
      </c>
      <c r="J44" s="336"/>
      <c r="K44" s="337"/>
      <c r="L44" s="337"/>
      <c r="M44" s="338" t="s">
        <v>138</v>
      </c>
      <c r="N44" s="339" t="s">
        <v>1487</v>
      </c>
      <c r="O44" s="339" t="s">
        <v>457</v>
      </c>
      <c r="P44" s="339" t="s">
        <v>2274</v>
      </c>
      <c r="Q44" s="28"/>
      <c r="R44" s="29"/>
    </row>
    <row r="45" spans="1:18" s="24" customFormat="1" ht="12.75">
      <c r="A45" s="1">
        <v>42836</v>
      </c>
      <c r="B45" t="s">
        <v>156</v>
      </c>
      <c r="C45" t="s">
        <v>1979</v>
      </c>
      <c r="D45" s="353">
        <v>5849.88</v>
      </c>
      <c r="E45" s="333"/>
      <c r="F45" s="333"/>
      <c r="G45" s="399"/>
      <c r="H45" s="335"/>
      <c r="I45" s="2">
        <v>5849.88</v>
      </c>
      <c r="J45" s="336"/>
      <c r="K45" s="337"/>
      <c r="L45" s="337"/>
      <c r="M45" s="338" t="s">
        <v>138</v>
      </c>
      <c r="N45" s="339" t="s">
        <v>2015</v>
      </c>
      <c r="O45" s="339" t="s">
        <v>134</v>
      </c>
      <c r="P45" s="339" t="s">
        <v>2276</v>
      </c>
      <c r="Q45" s="28"/>
      <c r="R45" s="29"/>
    </row>
    <row r="46" spans="1:18" s="24" customFormat="1" ht="12.75">
      <c r="A46" s="1">
        <v>42836</v>
      </c>
      <c r="B46" t="s">
        <v>156</v>
      </c>
      <c r="C46" t="s">
        <v>1649</v>
      </c>
      <c r="D46" s="353">
        <v>5849.88</v>
      </c>
      <c r="E46" s="333"/>
      <c r="F46" s="333"/>
      <c r="G46" s="399"/>
      <c r="H46" s="335" t="s">
        <v>137</v>
      </c>
      <c r="I46" s="2">
        <v>5849.88</v>
      </c>
      <c r="J46" s="336"/>
      <c r="K46" s="337"/>
      <c r="L46" s="337"/>
      <c r="M46" s="338" t="s">
        <v>138</v>
      </c>
      <c r="N46" s="339" t="s">
        <v>1764</v>
      </c>
      <c r="O46" s="339" t="s">
        <v>134</v>
      </c>
      <c r="P46" s="339" t="s">
        <v>2276</v>
      </c>
      <c r="Q46" s="28"/>
      <c r="R46" s="29"/>
    </row>
    <row r="47" spans="1:18" s="24" customFormat="1" ht="12.75">
      <c r="A47" s="1">
        <v>42839</v>
      </c>
      <c r="B47" t="s">
        <v>156</v>
      </c>
      <c r="C47" s="488" t="s">
        <v>2005</v>
      </c>
      <c r="D47" s="353">
        <v>5849.88</v>
      </c>
      <c r="E47" s="333"/>
      <c r="F47" s="333"/>
      <c r="G47" s="399"/>
      <c r="H47" s="335"/>
      <c r="I47" s="2">
        <v>5849.88</v>
      </c>
      <c r="J47" s="336"/>
      <c r="K47" s="337"/>
      <c r="L47" s="337"/>
      <c r="M47" s="338" t="s">
        <v>138</v>
      </c>
      <c r="N47" s="339" t="s">
        <v>2037</v>
      </c>
      <c r="O47" s="339" t="s">
        <v>134</v>
      </c>
      <c r="P47" s="339" t="s">
        <v>2284</v>
      </c>
      <c r="Q47" s="28"/>
      <c r="R47" s="29"/>
    </row>
    <row r="48" spans="1:18" s="24" customFormat="1" ht="12.75">
      <c r="A48" s="1">
        <v>42839</v>
      </c>
      <c r="B48" t="s">
        <v>156</v>
      </c>
      <c r="C48" s="488" t="s">
        <v>1863</v>
      </c>
      <c r="D48" s="353">
        <v>5849.88</v>
      </c>
      <c r="E48" s="333"/>
      <c r="F48" s="333"/>
      <c r="G48" s="399"/>
      <c r="H48" s="335"/>
      <c r="I48" s="2">
        <v>5849.88</v>
      </c>
      <c r="J48" s="336"/>
      <c r="K48" s="337"/>
      <c r="L48" s="337"/>
      <c r="M48" s="338" t="s">
        <v>138</v>
      </c>
      <c r="N48" s="339" t="s">
        <v>1913</v>
      </c>
      <c r="O48" s="339" t="s">
        <v>134</v>
      </c>
      <c r="P48" s="339" t="s">
        <v>2284</v>
      </c>
      <c r="Q48" s="28"/>
      <c r="R48" s="29"/>
    </row>
    <row r="49" spans="1:18" s="24" customFormat="1" ht="12.75">
      <c r="A49" s="1">
        <v>42833</v>
      </c>
      <c r="B49" t="s">
        <v>156</v>
      </c>
      <c r="C49" s="615" t="s">
        <v>1671</v>
      </c>
      <c r="D49" s="353">
        <v>5957.76</v>
      </c>
      <c r="E49" s="333"/>
      <c r="F49" s="333"/>
      <c r="G49" s="399"/>
      <c r="H49" s="335"/>
      <c r="I49" s="2">
        <v>5957.76</v>
      </c>
      <c r="J49" s="336"/>
      <c r="K49" s="337"/>
      <c r="L49" s="337"/>
      <c r="M49" s="338" t="s">
        <v>138</v>
      </c>
      <c r="N49" s="339" t="s">
        <v>1773</v>
      </c>
      <c r="O49" s="339" t="s">
        <v>141</v>
      </c>
      <c r="P49" s="339" t="s">
        <v>2274</v>
      </c>
      <c r="Q49" s="28"/>
      <c r="R49" s="29"/>
    </row>
    <row r="50" spans="1:18" s="24" customFormat="1" ht="12.75">
      <c r="A50" s="1">
        <v>42833</v>
      </c>
      <c r="B50" t="s">
        <v>156</v>
      </c>
      <c r="C50" s="488" t="s">
        <v>1629</v>
      </c>
      <c r="D50" s="514">
        <v>5957.76</v>
      </c>
      <c r="E50" s="333"/>
      <c r="F50" s="333"/>
      <c r="G50" s="399"/>
      <c r="H50" s="335" t="s">
        <v>140</v>
      </c>
      <c r="I50" s="2">
        <v>5957.76</v>
      </c>
      <c r="J50" s="336"/>
      <c r="K50" s="337"/>
      <c r="L50" s="337"/>
      <c r="M50" s="338" t="s">
        <v>138</v>
      </c>
      <c r="N50" s="339" t="s">
        <v>1746</v>
      </c>
      <c r="O50" s="339" t="s">
        <v>141</v>
      </c>
      <c r="P50" s="339" t="s">
        <v>2274</v>
      </c>
      <c r="Q50" s="28"/>
      <c r="R50" s="29"/>
    </row>
    <row r="51" spans="1:18" s="24" customFormat="1" ht="12.75">
      <c r="A51" s="1">
        <v>42833</v>
      </c>
      <c r="B51" t="s">
        <v>156</v>
      </c>
      <c r="C51" s="615" t="s">
        <v>1844</v>
      </c>
      <c r="D51" s="353">
        <v>5957.76</v>
      </c>
      <c r="E51" s="333"/>
      <c r="F51" s="333"/>
      <c r="G51" s="399"/>
      <c r="H51" s="335"/>
      <c r="I51" s="2">
        <v>5957.76</v>
      </c>
      <c r="J51" s="336"/>
      <c r="K51" s="337"/>
      <c r="L51" s="337"/>
      <c r="M51" s="338" t="s">
        <v>138</v>
      </c>
      <c r="N51" s="339" t="s">
        <v>1899</v>
      </c>
      <c r="O51" s="339" t="s">
        <v>141</v>
      </c>
      <c r="P51" s="339" t="s">
        <v>2274</v>
      </c>
      <c r="Q51" s="28"/>
      <c r="R51" s="29"/>
    </row>
    <row r="52" spans="1:18" s="24" customFormat="1" ht="12.75">
      <c r="A52" s="1">
        <v>42833</v>
      </c>
      <c r="B52" t="s">
        <v>156</v>
      </c>
      <c r="C52" s="615" t="s">
        <v>1676</v>
      </c>
      <c r="D52" s="353">
        <v>5957.76</v>
      </c>
      <c r="E52" s="333"/>
      <c r="F52" s="333"/>
      <c r="G52" s="399"/>
      <c r="H52" s="335"/>
      <c r="I52" s="2">
        <v>5957.76</v>
      </c>
      <c r="J52" s="336"/>
      <c r="K52" s="337"/>
      <c r="L52" s="337"/>
      <c r="M52" s="338" t="s">
        <v>138</v>
      </c>
      <c r="N52" s="339" t="s">
        <v>1778</v>
      </c>
      <c r="O52" s="339" t="s">
        <v>141</v>
      </c>
      <c r="P52" s="339" t="s">
        <v>2274</v>
      </c>
      <c r="Q52" s="28"/>
      <c r="R52" s="29"/>
    </row>
    <row r="53" spans="1:18" s="24" customFormat="1" ht="12.75">
      <c r="A53" s="1">
        <v>42836</v>
      </c>
      <c r="B53" t="s">
        <v>156</v>
      </c>
      <c r="C53" t="s">
        <v>1682</v>
      </c>
      <c r="D53" s="353">
        <v>5957.76</v>
      </c>
      <c r="E53" s="333"/>
      <c r="F53" s="333"/>
      <c r="G53" s="399"/>
      <c r="H53" s="335" t="s">
        <v>142</v>
      </c>
      <c r="I53" s="2">
        <v>5957.76</v>
      </c>
      <c r="J53" s="336"/>
      <c r="K53" s="337"/>
      <c r="L53" s="337"/>
      <c r="M53" s="338" t="s">
        <v>138</v>
      </c>
      <c r="N53" s="339" t="s">
        <v>1784</v>
      </c>
      <c r="O53" s="339" t="s">
        <v>141</v>
      </c>
      <c r="P53" s="339" t="s">
        <v>2276</v>
      </c>
      <c r="Q53" s="28"/>
      <c r="R53" s="29"/>
    </row>
    <row r="54" spans="1:18" s="24" customFormat="1" ht="12.75">
      <c r="A54" s="1">
        <v>42836</v>
      </c>
      <c r="B54" t="s">
        <v>156</v>
      </c>
      <c r="C54" t="s">
        <v>806</v>
      </c>
      <c r="D54" s="353">
        <v>5957.76</v>
      </c>
      <c r="E54" s="333"/>
      <c r="F54" s="333"/>
      <c r="G54" s="399"/>
      <c r="H54" s="335"/>
      <c r="I54" s="2">
        <v>5957.76</v>
      </c>
      <c r="J54" s="336"/>
      <c r="K54" s="337"/>
      <c r="L54" s="337"/>
      <c r="M54" s="338" t="s">
        <v>138</v>
      </c>
      <c r="N54" s="339" t="s">
        <v>859</v>
      </c>
      <c r="O54" s="339" t="s">
        <v>141</v>
      </c>
      <c r="P54" s="339" t="s">
        <v>2276</v>
      </c>
      <c r="Q54" s="28"/>
      <c r="R54" s="29"/>
    </row>
    <row r="55" spans="1:18" s="24" customFormat="1" ht="12.75">
      <c r="A55" s="1">
        <v>42836</v>
      </c>
      <c r="B55" t="s">
        <v>156</v>
      </c>
      <c r="C55" t="s">
        <v>527</v>
      </c>
      <c r="D55" s="353">
        <v>5957.76</v>
      </c>
      <c r="E55" s="333"/>
      <c r="F55" s="333"/>
      <c r="G55" s="399"/>
      <c r="H55" s="335" t="s">
        <v>225</v>
      </c>
      <c r="I55" s="2">
        <v>5957.76</v>
      </c>
      <c r="J55" s="336"/>
      <c r="K55" s="337"/>
      <c r="L55" s="337"/>
      <c r="M55" s="338" t="s">
        <v>138</v>
      </c>
      <c r="N55" s="339" t="s">
        <v>569</v>
      </c>
      <c r="O55" s="339" t="s">
        <v>141</v>
      </c>
      <c r="P55" s="339" t="s">
        <v>2276</v>
      </c>
      <c r="Q55" s="28"/>
      <c r="R55" s="29"/>
    </row>
    <row r="56" spans="1:18" s="24" customFormat="1" ht="12.75">
      <c r="A56" s="1">
        <v>42837</v>
      </c>
      <c r="B56" t="s">
        <v>156</v>
      </c>
      <c r="C56" t="s">
        <v>1629</v>
      </c>
      <c r="D56" s="353">
        <v>5957.76</v>
      </c>
      <c r="E56" s="333"/>
      <c r="F56" s="333"/>
      <c r="G56" s="399"/>
      <c r="H56" s="335" t="s">
        <v>140</v>
      </c>
      <c r="I56" s="2">
        <v>5957.76</v>
      </c>
      <c r="J56" s="336"/>
      <c r="K56" s="337"/>
      <c r="L56" s="337"/>
      <c r="M56" s="338" t="s">
        <v>138</v>
      </c>
      <c r="N56" s="339" t="s">
        <v>1746</v>
      </c>
      <c r="O56" s="339" t="s">
        <v>141</v>
      </c>
      <c r="P56" s="339" t="s">
        <v>2279</v>
      </c>
      <c r="Q56" s="28"/>
      <c r="R56" s="29"/>
    </row>
    <row r="57" spans="1:18" s="24" customFormat="1" ht="12.75">
      <c r="A57" s="1">
        <v>42838</v>
      </c>
      <c r="B57" t="s">
        <v>156</v>
      </c>
      <c r="C57" s="488" t="s">
        <v>2213</v>
      </c>
      <c r="D57" s="353">
        <v>5957.76</v>
      </c>
      <c r="E57" s="333"/>
      <c r="F57" s="333"/>
      <c r="G57" s="399"/>
      <c r="H57" s="335"/>
      <c r="I57" s="2">
        <v>5957.76</v>
      </c>
      <c r="J57" s="336"/>
      <c r="K57" s="337"/>
      <c r="L57" s="337"/>
      <c r="M57" s="338" t="s">
        <v>138</v>
      </c>
      <c r="N57" s="339" t="s">
        <v>2236</v>
      </c>
      <c r="O57" s="339" t="s">
        <v>141</v>
      </c>
      <c r="P57" s="339" t="s">
        <v>2281</v>
      </c>
      <c r="Q57" s="28"/>
      <c r="R57" s="29"/>
    </row>
    <row r="58" spans="1:18" s="24" customFormat="1" ht="12.75">
      <c r="A58" s="1">
        <v>42839</v>
      </c>
      <c r="B58" t="s">
        <v>156</v>
      </c>
      <c r="C58" s="488" t="s">
        <v>2224</v>
      </c>
      <c r="D58" s="353">
        <v>5957.76</v>
      </c>
      <c r="E58" s="333"/>
      <c r="F58" s="333"/>
      <c r="G58" s="399"/>
      <c r="H58" s="335"/>
      <c r="I58" s="2">
        <v>5957.76</v>
      </c>
      <c r="J58" s="336"/>
      <c r="K58" s="337"/>
      <c r="L58" s="337"/>
      <c r="M58" s="338" t="s">
        <v>138</v>
      </c>
      <c r="N58" s="339" t="s">
        <v>2237</v>
      </c>
      <c r="O58" s="339" t="s">
        <v>141</v>
      </c>
      <c r="P58" s="339" t="s">
        <v>2284</v>
      </c>
      <c r="Q58" s="28"/>
      <c r="R58" s="29"/>
    </row>
    <row r="59" spans="1:18" s="24" customFormat="1" ht="12.75">
      <c r="A59" s="1">
        <v>42839</v>
      </c>
      <c r="B59" t="s">
        <v>156</v>
      </c>
      <c r="C59" s="488" t="s">
        <v>1681</v>
      </c>
      <c r="D59" s="353">
        <v>5957.76</v>
      </c>
      <c r="E59" s="333"/>
      <c r="F59" s="333"/>
      <c r="G59" s="399"/>
      <c r="H59" s="335"/>
      <c r="I59" s="2">
        <v>5957.76</v>
      </c>
      <c r="J59" s="336"/>
      <c r="K59" s="337"/>
      <c r="L59" s="337"/>
      <c r="M59" s="338" t="s">
        <v>138</v>
      </c>
      <c r="N59" s="339" t="s">
        <v>1783</v>
      </c>
      <c r="O59" s="339" t="s">
        <v>141</v>
      </c>
      <c r="P59" s="339" t="s">
        <v>2284</v>
      </c>
      <c r="Q59" s="28"/>
      <c r="R59" s="29"/>
    </row>
    <row r="60" spans="1:18" s="24" customFormat="1" ht="12.75">
      <c r="A60" s="1">
        <v>42839</v>
      </c>
      <c r="B60" t="s">
        <v>156</v>
      </c>
      <c r="C60" s="488" t="s">
        <v>1847</v>
      </c>
      <c r="D60" s="353">
        <v>6351</v>
      </c>
      <c r="E60" s="333"/>
      <c r="F60" s="333"/>
      <c r="G60" s="399"/>
      <c r="H60" s="335"/>
      <c r="I60" s="2">
        <v>6351</v>
      </c>
      <c r="J60" s="336"/>
      <c r="K60" s="337"/>
      <c r="L60" s="337"/>
      <c r="M60" s="338" t="s">
        <v>138</v>
      </c>
      <c r="N60" s="339" t="s">
        <v>1901</v>
      </c>
      <c r="O60" s="339" t="s">
        <v>141</v>
      </c>
      <c r="P60" s="339" t="s">
        <v>2284</v>
      </c>
      <c r="Q60" s="28"/>
      <c r="R60" s="29"/>
    </row>
    <row r="61" spans="1:18" s="24" customFormat="1" ht="12.75">
      <c r="A61" s="1">
        <v>42839</v>
      </c>
      <c r="B61" t="s">
        <v>156</v>
      </c>
      <c r="C61" s="488" t="s">
        <v>2232</v>
      </c>
      <c r="D61" s="353">
        <v>6351</v>
      </c>
      <c r="E61" s="333"/>
      <c r="F61" s="333"/>
      <c r="G61" s="399"/>
      <c r="H61" s="335"/>
      <c r="I61" s="2">
        <v>6351</v>
      </c>
      <c r="J61" s="336"/>
      <c r="K61" s="337"/>
      <c r="L61" s="337"/>
      <c r="M61" s="338" t="s">
        <v>138</v>
      </c>
      <c r="N61" s="339" t="s">
        <v>2238</v>
      </c>
      <c r="O61" s="339" t="s">
        <v>141</v>
      </c>
      <c r="P61" s="339" t="s">
        <v>2284</v>
      </c>
      <c r="Q61" s="28"/>
      <c r="R61" s="29"/>
    </row>
    <row r="62" spans="1:18" s="24" customFormat="1" ht="12.75">
      <c r="A62" s="1">
        <v>42838</v>
      </c>
      <c r="B62" t="s">
        <v>156</v>
      </c>
      <c r="C62" t="s">
        <v>2214</v>
      </c>
      <c r="D62" s="353">
        <v>6750.04</v>
      </c>
      <c r="E62" s="333"/>
      <c r="F62" s="333"/>
      <c r="G62" s="399"/>
      <c r="H62" s="335"/>
      <c r="I62" s="2">
        <v>6750.04</v>
      </c>
      <c r="J62" s="336"/>
      <c r="K62" s="337"/>
      <c r="L62" s="337"/>
      <c r="M62" s="338" t="s">
        <v>138</v>
      </c>
      <c r="N62" s="339" t="s">
        <v>2239</v>
      </c>
      <c r="O62" s="339" t="s">
        <v>134</v>
      </c>
      <c r="P62" s="339" t="s">
        <v>2281</v>
      </c>
      <c r="Q62" s="28"/>
      <c r="R62" s="29"/>
    </row>
    <row r="63" spans="1:18" s="24" customFormat="1" ht="12.75">
      <c r="A63" s="1">
        <v>42838</v>
      </c>
      <c r="B63" t="s">
        <v>156</v>
      </c>
      <c r="C63" t="s">
        <v>2216</v>
      </c>
      <c r="D63" s="353">
        <v>6750.04</v>
      </c>
      <c r="E63" s="333"/>
      <c r="F63" s="333"/>
      <c r="G63" s="399"/>
      <c r="H63" s="335"/>
      <c r="I63" s="2">
        <v>6750.04</v>
      </c>
      <c r="J63" s="336"/>
      <c r="K63" s="337"/>
      <c r="L63" s="337"/>
      <c r="M63" s="338" t="s">
        <v>138</v>
      </c>
      <c r="N63" s="339" t="s">
        <v>2240</v>
      </c>
      <c r="O63" s="339" t="s">
        <v>134</v>
      </c>
      <c r="P63" s="339" t="s">
        <v>2281</v>
      </c>
      <c r="Q63" s="28"/>
      <c r="R63" s="29"/>
    </row>
    <row r="64" spans="1:18" s="24" customFormat="1" ht="12.75">
      <c r="A64" s="1">
        <v>42838</v>
      </c>
      <c r="B64" t="s">
        <v>156</v>
      </c>
      <c r="C64" t="s">
        <v>2218</v>
      </c>
      <c r="D64" s="353">
        <v>6750.04</v>
      </c>
      <c r="E64" s="333"/>
      <c r="F64" s="333"/>
      <c r="G64" s="399"/>
      <c r="H64" s="335"/>
      <c r="I64" s="2">
        <v>6750.04</v>
      </c>
      <c r="J64" s="336"/>
      <c r="K64" s="337"/>
      <c r="L64" s="337"/>
      <c r="M64" s="338" t="s">
        <v>138</v>
      </c>
      <c r="N64" s="339" t="s">
        <v>2241</v>
      </c>
      <c r="O64" s="339" t="s">
        <v>134</v>
      </c>
      <c r="P64" s="339" t="s">
        <v>2281</v>
      </c>
      <c r="Q64" s="28"/>
      <c r="R64" s="29"/>
    </row>
    <row r="65" spans="1:18" s="24" customFormat="1" ht="12.75">
      <c r="A65" s="1">
        <v>42836</v>
      </c>
      <c r="B65" t="s">
        <v>156</v>
      </c>
      <c r="C65" t="s">
        <v>90</v>
      </c>
      <c r="D65" s="353">
        <v>8049.24</v>
      </c>
      <c r="E65" s="333"/>
      <c r="F65" s="333"/>
      <c r="G65" s="399"/>
      <c r="H65" s="335" t="s">
        <v>224</v>
      </c>
      <c r="I65" s="2">
        <v>8049.24</v>
      </c>
      <c r="J65" s="336"/>
      <c r="K65" s="337"/>
      <c r="L65" s="337"/>
      <c r="M65" s="338" t="s">
        <v>138</v>
      </c>
      <c r="N65" s="339" t="s">
        <v>301</v>
      </c>
      <c r="O65" s="339" t="s">
        <v>141</v>
      </c>
      <c r="P65" s="339" t="s">
        <v>2276</v>
      </c>
      <c r="Q65" s="28"/>
      <c r="R65" s="29"/>
    </row>
    <row r="66" spans="1:18" s="24" customFormat="1" ht="12.75">
      <c r="A66" s="1">
        <v>42837</v>
      </c>
      <c r="B66" t="s">
        <v>156</v>
      </c>
      <c r="C66" s="488" t="s">
        <v>539</v>
      </c>
      <c r="D66" s="353">
        <v>8049.24</v>
      </c>
      <c r="E66" s="333"/>
      <c r="F66" s="333"/>
      <c r="G66" s="399"/>
      <c r="H66" s="335"/>
      <c r="I66" s="2">
        <v>8049.24</v>
      </c>
      <c r="J66" s="336"/>
      <c r="K66" s="337"/>
      <c r="L66" s="337"/>
      <c r="M66" s="338" t="s">
        <v>138</v>
      </c>
      <c r="N66" s="339" t="s">
        <v>576</v>
      </c>
      <c r="O66" s="339" t="s">
        <v>141</v>
      </c>
      <c r="P66" s="339" t="s">
        <v>2279</v>
      </c>
      <c r="Q66" s="28"/>
      <c r="R66" s="29"/>
    </row>
    <row r="67" spans="1:18" s="24" customFormat="1" ht="12.75">
      <c r="A67" s="1">
        <v>42839</v>
      </c>
      <c r="B67" t="s">
        <v>156</v>
      </c>
      <c r="C67" s="488" t="s">
        <v>540</v>
      </c>
      <c r="D67" s="353">
        <v>8049.24</v>
      </c>
      <c r="E67" s="333"/>
      <c r="F67" s="333"/>
      <c r="G67" s="399"/>
      <c r="H67" s="335"/>
      <c r="I67" s="2">
        <v>8049.24</v>
      </c>
      <c r="J67" s="336"/>
      <c r="K67" s="337"/>
      <c r="L67" s="337"/>
      <c r="M67" s="338" t="s">
        <v>138</v>
      </c>
      <c r="N67" s="339" t="s">
        <v>577</v>
      </c>
      <c r="O67" s="339" t="s">
        <v>141</v>
      </c>
      <c r="P67" s="339" t="s">
        <v>2284</v>
      </c>
      <c r="Q67" s="28"/>
      <c r="R67" s="29"/>
    </row>
    <row r="68" spans="1:18" s="24" customFormat="1" ht="12.75">
      <c r="A68" s="1">
        <v>42833</v>
      </c>
      <c r="B68" t="s">
        <v>156</v>
      </c>
      <c r="C68" s="615" t="s">
        <v>1072</v>
      </c>
      <c r="D68" s="353">
        <v>9000.44</v>
      </c>
      <c r="E68" s="333"/>
      <c r="F68" s="333"/>
      <c r="G68" s="399"/>
      <c r="H68" s="335"/>
      <c r="I68" s="2">
        <v>9000.44</v>
      </c>
      <c r="J68" s="336"/>
      <c r="K68" s="337"/>
      <c r="L68" s="337"/>
      <c r="M68" s="338" t="s">
        <v>138</v>
      </c>
      <c r="N68" s="339" t="s">
        <v>1132</v>
      </c>
      <c r="O68" s="339" t="s">
        <v>136</v>
      </c>
      <c r="P68" s="339" t="s">
        <v>2274</v>
      </c>
      <c r="Q68" s="28"/>
      <c r="R68" s="29"/>
    </row>
    <row r="69" spans="1:18" s="24" customFormat="1" ht="12.75">
      <c r="A69" s="1">
        <v>42833</v>
      </c>
      <c r="B69" t="s">
        <v>156</v>
      </c>
      <c r="C69" s="615" t="s">
        <v>1592</v>
      </c>
      <c r="D69" s="353">
        <v>9000.44</v>
      </c>
      <c r="E69" s="333"/>
      <c r="F69" s="333"/>
      <c r="G69" s="399"/>
      <c r="H69" s="335"/>
      <c r="I69" s="2">
        <v>9000.44</v>
      </c>
      <c r="J69" s="336"/>
      <c r="K69" s="337"/>
      <c r="L69" s="337"/>
      <c r="M69" s="338" t="s">
        <v>138</v>
      </c>
      <c r="N69" s="339" t="s">
        <v>1713</v>
      </c>
      <c r="O69" s="339" t="s">
        <v>136</v>
      </c>
      <c r="P69" s="339" t="s">
        <v>2274</v>
      </c>
      <c r="Q69" s="28"/>
      <c r="R69" s="29"/>
    </row>
    <row r="70" spans="1:18" s="24" customFormat="1" ht="12.75">
      <c r="A70" s="1">
        <v>42833</v>
      </c>
      <c r="B70" t="s">
        <v>156</v>
      </c>
      <c r="C70" t="s">
        <v>1593</v>
      </c>
      <c r="D70" s="353">
        <v>9000.44</v>
      </c>
      <c r="E70" s="333"/>
      <c r="F70" s="333"/>
      <c r="G70" s="399"/>
      <c r="H70" s="335" t="s">
        <v>226</v>
      </c>
      <c r="I70" s="2">
        <v>9000.44</v>
      </c>
      <c r="J70" s="336"/>
      <c r="K70" s="337"/>
      <c r="L70" s="337"/>
      <c r="M70" s="338" t="s">
        <v>138</v>
      </c>
      <c r="N70" s="339" t="s">
        <v>1714</v>
      </c>
      <c r="O70" s="339" t="s">
        <v>136</v>
      </c>
      <c r="P70" s="339" t="s">
        <v>2274</v>
      </c>
      <c r="Q70" s="28"/>
      <c r="R70" s="29"/>
    </row>
    <row r="71" spans="1:18" s="24" customFormat="1" ht="12.75">
      <c r="A71" s="1">
        <v>42833</v>
      </c>
      <c r="B71" t="s">
        <v>156</v>
      </c>
      <c r="C71" s="615" t="s">
        <v>2200</v>
      </c>
      <c r="D71" s="353">
        <v>9000.44</v>
      </c>
      <c r="E71" s="333"/>
      <c r="F71" s="333"/>
      <c r="G71" s="399"/>
      <c r="H71" s="335"/>
      <c r="I71" s="2">
        <v>9000.44</v>
      </c>
      <c r="J71" s="336"/>
      <c r="K71" s="337"/>
      <c r="L71" s="337"/>
      <c r="M71" s="338" t="s">
        <v>138</v>
      </c>
      <c r="N71" s="339" t="s">
        <v>2242</v>
      </c>
      <c r="O71" s="339" t="s">
        <v>136</v>
      </c>
      <c r="P71" s="339" t="s">
        <v>2274</v>
      </c>
      <c r="Q71" s="28"/>
      <c r="R71" s="29"/>
    </row>
    <row r="72" spans="1:18" s="24" customFormat="1" ht="12.75">
      <c r="A72" s="1">
        <v>42836</v>
      </c>
      <c r="B72" t="s">
        <v>156</v>
      </c>
      <c r="C72" t="s">
        <v>1985</v>
      </c>
      <c r="D72" s="353">
        <v>9000.44</v>
      </c>
      <c r="E72" s="333"/>
      <c r="F72" s="333"/>
      <c r="G72" s="399"/>
      <c r="H72" s="335" t="s">
        <v>139</v>
      </c>
      <c r="I72" s="2">
        <v>9000.44</v>
      </c>
      <c r="J72" s="336"/>
      <c r="K72" s="337"/>
      <c r="L72" s="337"/>
      <c r="M72" s="338" t="s">
        <v>138</v>
      </c>
      <c r="N72" s="339" t="s">
        <v>2021</v>
      </c>
      <c r="O72" s="339" t="s">
        <v>136</v>
      </c>
      <c r="P72" s="339" t="s">
        <v>2276</v>
      </c>
      <c r="Q72" s="28"/>
      <c r="R72" s="29"/>
    </row>
    <row r="73" spans="1:18" s="24" customFormat="1" ht="12.75">
      <c r="A73" s="1">
        <v>42836</v>
      </c>
      <c r="B73" t="s">
        <v>156</v>
      </c>
      <c r="C73" s="488" t="s">
        <v>2091</v>
      </c>
      <c r="D73" s="353">
        <v>9000.44</v>
      </c>
      <c r="E73" s="333"/>
      <c r="F73" s="333"/>
      <c r="G73" s="399"/>
      <c r="H73" s="335" t="s">
        <v>135</v>
      </c>
      <c r="I73" s="2">
        <v>9000.44</v>
      </c>
      <c r="J73" s="336"/>
      <c r="K73" s="337"/>
      <c r="L73" s="337"/>
      <c r="M73" s="338" t="s">
        <v>138</v>
      </c>
      <c r="N73" s="339" t="s">
        <v>2168</v>
      </c>
      <c r="O73" s="339" t="s">
        <v>136</v>
      </c>
      <c r="P73" s="339" t="s">
        <v>2276</v>
      </c>
      <c r="Q73" s="28"/>
      <c r="R73" s="29"/>
    </row>
    <row r="74" spans="1:18" s="24" customFormat="1" ht="12.75">
      <c r="A74" s="1">
        <v>42837</v>
      </c>
      <c r="B74" t="s">
        <v>156</v>
      </c>
      <c r="C74" s="488" t="s">
        <v>2203</v>
      </c>
      <c r="D74" s="353">
        <v>9000.44</v>
      </c>
      <c r="E74" s="333"/>
      <c r="F74" s="333"/>
      <c r="G74" s="399"/>
      <c r="H74" s="335"/>
      <c r="I74" s="2">
        <v>9000.44</v>
      </c>
      <c r="J74" s="336"/>
      <c r="K74" s="337"/>
      <c r="L74" s="337"/>
      <c r="M74" s="338" t="s">
        <v>138</v>
      </c>
      <c r="N74" s="339" t="s">
        <v>2243</v>
      </c>
      <c r="O74" s="339" t="s">
        <v>136</v>
      </c>
      <c r="P74" s="339" t="s">
        <v>2279</v>
      </c>
      <c r="Q74" s="28"/>
      <c r="R74" s="29"/>
    </row>
    <row r="75" spans="1:18" s="24" customFormat="1" ht="12.75">
      <c r="A75" s="1">
        <v>42837</v>
      </c>
      <c r="B75" t="s">
        <v>156</v>
      </c>
      <c r="C75" s="488" t="s">
        <v>1223</v>
      </c>
      <c r="D75" s="353">
        <v>9000.44</v>
      </c>
      <c r="E75" s="333"/>
      <c r="F75" s="333"/>
      <c r="G75" s="399"/>
      <c r="H75" s="335"/>
      <c r="I75" s="2">
        <v>9000.44</v>
      </c>
      <c r="J75" s="336"/>
      <c r="K75" s="337"/>
      <c r="L75" s="337"/>
      <c r="M75" s="338" t="s">
        <v>138</v>
      </c>
      <c r="N75" s="339" t="s">
        <v>1300</v>
      </c>
      <c r="O75" s="339" t="s">
        <v>136</v>
      </c>
      <c r="P75" s="339" t="s">
        <v>2279</v>
      </c>
      <c r="Q75" s="28"/>
      <c r="R75" s="29"/>
    </row>
    <row r="76" spans="1:18" s="24" customFormat="1" ht="12.75">
      <c r="A76" s="1">
        <v>42837</v>
      </c>
      <c r="B76" t="s">
        <v>156</v>
      </c>
      <c r="C76" s="488" t="s">
        <v>55</v>
      </c>
      <c r="D76" s="353">
        <v>9000.44</v>
      </c>
      <c r="E76" s="333"/>
      <c r="F76" s="333"/>
      <c r="G76" s="399"/>
      <c r="H76" s="335" t="s">
        <v>145</v>
      </c>
      <c r="I76" s="2">
        <v>9000.44</v>
      </c>
      <c r="J76" s="336"/>
      <c r="K76" s="337"/>
      <c r="L76" s="337"/>
      <c r="M76" s="338" t="s">
        <v>138</v>
      </c>
      <c r="N76" s="339" t="s">
        <v>269</v>
      </c>
      <c r="O76" s="339" t="s">
        <v>136</v>
      </c>
      <c r="P76" s="339" t="s">
        <v>2279</v>
      </c>
      <c r="Q76" s="28"/>
      <c r="R76" s="29"/>
    </row>
    <row r="77" spans="1:18" s="24" customFormat="1" ht="12.75">
      <c r="A77" s="1">
        <v>42837</v>
      </c>
      <c r="B77" t="s">
        <v>156</v>
      </c>
      <c r="C77" s="488" t="s">
        <v>1232</v>
      </c>
      <c r="D77" s="353">
        <v>9000.44</v>
      </c>
      <c r="E77" s="333"/>
      <c r="F77" s="333"/>
      <c r="G77" s="399"/>
      <c r="H77" s="335" t="s">
        <v>143</v>
      </c>
      <c r="I77" s="2">
        <v>9000.44</v>
      </c>
      <c r="J77" s="336"/>
      <c r="K77" s="337"/>
      <c r="L77" s="337"/>
      <c r="M77" s="338" t="s">
        <v>138</v>
      </c>
      <c r="N77" s="339" t="s">
        <v>1308</v>
      </c>
      <c r="O77" s="339" t="s">
        <v>136</v>
      </c>
      <c r="P77" s="339" t="s">
        <v>2279</v>
      </c>
      <c r="Q77" s="28"/>
      <c r="R77" s="29"/>
    </row>
    <row r="78" spans="1:18" s="24" customFormat="1" ht="12.75">
      <c r="A78" s="1">
        <v>42838</v>
      </c>
      <c r="B78" t="s">
        <v>156</v>
      </c>
      <c r="C78" s="488" t="s">
        <v>1237</v>
      </c>
      <c r="D78" s="353">
        <v>9000.44</v>
      </c>
      <c r="E78" s="333"/>
      <c r="F78" s="333"/>
      <c r="G78" s="399"/>
      <c r="H78" s="335" t="s">
        <v>144</v>
      </c>
      <c r="I78" s="2">
        <v>9000.44</v>
      </c>
      <c r="J78" s="336"/>
      <c r="K78" s="337"/>
      <c r="L78" s="337"/>
      <c r="M78" s="338" t="s">
        <v>138</v>
      </c>
      <c r="N78" s="339" t="s">
        <v>1312</v>
      </c>
      <c r="O78" s="339" t="s">
        <v>136</v>
      </c>
      <c r="P78" s="339" t="s">
        <v>2281</v>
      </c>
      <c r="Q78" s="28"/>
      <c r="R78" s="29"/>
    </row>
    <row r="79" spans="1:18" s="24" customFormat="1" ht="12.75">
      <c r="A79" s="1">
        <v>42838</v>
      </c>
      <c r="B79" t="s">
        <v>156</v>
      </c>
      <c r="C79" s="488" t="s">
        <v>1573</v>
      </c>
      <c r="D79" s="353">
        <v>9000.44</v>
      </c>
      <c r="E79" s="333"/>
      <c r="F79" s="333"/>
      <c r="G79" s="399"/>
      <c r="H79" s="335"/>
      <c r="I79" s="2">
        <v>9000.44</v>
      </c>
      <c r="J79" s="336"/>
      <c r="K79" s="337"/>
      <c r="L79" s="337"/>
      <c r="M79" s="338" t="s">
        <v>138</v>
      </c>
      <c r="N79" s="339" t="s">
        <v>1694</v>
      </c>
      <c r="O79" s="339" t="s">
        <v>136</v>
      </c>
      <c r="P79" s="339" t="s">
        <v>2281</v>
      </c>
      <c r="Q79" s="28"/>
      <c r="R79" s="29"/>
    </row>
    <row r="80" spans="1:18" s="24" customFormat="1" ht="12.75">
      <c r="A80" s="1">
        <v>42838</v>
      </c>
      <c r="B80" t="s">
        <v>156</v>
      </c>
      <c r="C80" s="488" t="s">
        <v>1962</v>
      </c>
      <c r="D80" s="353">
        <v>9000.44</v>
      </c>
      <c r="E80" s="333"/>
      <c r="F80" s="333"/>
      <c r="G80" s="399"/>
      <c r="H80" s="335"/>
      <c r="I80" s="2">
        <v>9000.44</v>
      </c>
      <c r="J80" s="336"/>
      <c r="K80" s="337"/>
      <c r="L80" s="337"/>
      <c r="M80" s="338" t="s">
        <v>138</v>
      </c>
      <c r="N80" s="339" t="s">
        <v>2244</v>
      </c>
      <c r="O80" s="339" t="s">
        <v>136</v>
      </c>
      <c r="P80" s="339" t="s">
        <v>2281</v>
      </c>
      <c r="Q80" s="28"/>
      <c r="R80" s="29"/>
    </row>
    <row r="81" spans="1:18" s="24" customFormat="1" ht="12.75">
      <c r="A81" s="1">
        <v>42838</v>
      </c>
      <c r="B81" t="s">
        <v>156</v>
      </c>
      <c r="C81" s="488" t="s">
        <v>1580</v>
      </c>
      <c r="D81" s="353">
        <v>9000.44</v>
      </c>
      <c r="E81" s="333"/>
      <c r="F81" s="333"/>
      <c r="G81" s="399"/>
      <c r="H81" s="335"/>
      <c r="I81" s="2">
        <v>9000.44</v>
      </c>
      <c r="J81" s="336"/>
      <c r="K81" s="337"/>
      <c r="L81" s="337"/>
      <c r="M81" s="338" t="s">
        <v>138</v>
      </c>
      <c r="N81" s="339" t="s">
        <v>1701</v>
      </c>
      <c r="O81" s="339" t="s">
        <v>136</v>
      </c>
      <c r="P81" s="339" t="s">
        <v>2281</v>
      </c>
      <c r="Q81" s="28"/>
      <c r="R81" s="29"/>
    </row>
    <row r="82" spans="1:18" s="24" customFormat="1" ht="12.75">
      <c r="A82" s="1">
        <v>42838</v>
      </c>
      <c r="B82" t="s">
        <v>156</v>
      </c>
      <c r="C82" s="488" t="s">
        <v>1575</v>
      </c>
      <c r="D82" s="353">
        <v>9000.44</v>
      </c>
      <c r="E82" s="333"/>
      <c r="F82" s="333"/>
      <c r="G82" s="399"/>
      <c r="H82" s="335"/>
      <c r="I82" s="2">
        <v>9000.44</v>
      </c>
      <c r="J82" s="336"/>
      <c r="K82" s="337"/>
      <c r="L82" s="337"/>
      <c r="M82" s="338" t="s">
        <v>138</v>
      </c>
      <c r="N82" s="339" t="s">
        <v>1696</v>
      </c>
      <c r="O82" s="339" t="s">
        <v>136</v>
      </c>
      <c r="P82" s="339" t="s">
        <v>2281</v>
      </c>
      <c r="Q82" s="28"/>
      <c r="R82" s="29"/>
    </row>
    <row r="83" spans="1:18" s="24" customFormat="1" ht="12.75">
      <c r="A83" s="1">
        <v>42839</v>
      </c>
      <c r="B83" t="s">
        <v>156</v>
      </c>
      <c r="C83" s="488" t="s">
        <v>965</v>
      </c>
      <c r="D83" s="353">
        <v>9000.44</v>
      </c>
      <c r="E83" s="333"/>
      <c r="F83" s="333"/>
      <c r="G83" s="399"/>
      <c r="H83" s="335"/>
      <c r="I83" s="2">
        <v>9000.44</v>
      </c>
      <c r="J83" s="336"/>
      <c r="K83" s="337"/>
      <c r="L83" s="337"/>
      <c r="M83" s="338" t="s">
        <v>138</v>
      </c>
      <c r="N83" s="339" t="s">
        <v>1026</v>
      </c>
      <c r="O83" s="339" t="s">
        <v>136</v>
      </c>
      <c r="P83" s="339" t="s">
        <v>2284</v>
      </c>
      <c r="Q83" s="28"/>
      <c r="R83" s="29"/>
    </row>
    <row r="84" spans="1:18" s="24" customFormat="1" ht="12.75">
      <c r="A84" s="1">
        <v>42839</v>
      </c>
      <c r="B84" t="s">
        <v>156</v>
      </c>
      <c r="C84" s="488" t="s">
        <v>654</v>
      </c>
      <c r="D84" s="353">
        <v>9000.44</v>
      </c>
      <c r="E84" s="333"/>
      <c r="F84" s="333"/>
      <c r="G84" s="399"/>
      <c r="H84" s="335"/>
      <c r="I84" s="2">
        <v>9000.44</v>
      </c>
      <c r="J84" s="336"/>
      <c r="K84" s="337"/>
      <c r="L84" s="337"/>
      <c r="M84" s="338" t="s">
        <v>138</v>
      </c>
      <c r="N84" s="339" t="s">
        <v>708</v>
      </c>
      <c r="O84" s="339" t="s">
        <v>136</v>
      </c>
      <c r="P84" s="339" t="s">
        <v>2284</v>
      </c>
      <c r="Q84" s="28"/>
      <c r="R84" s="29"/>
    </row>
    <row r="85" spans="1:18" s="24" customFormat="1" ht="12.75">
      <c r="A85" s="1">
        <v>42836</v>
      </c>
      <c r="B85" t="s">
        <v>156</v>
      </c>
      <c r="C85" t="s">
        <v>2208</v>
      </c>
      <c r="D85" s="353">
        <v>10629.08</v>
      </c>
      <c r="E85" s="333"/>
      <c r="F85" s="333"/>
      <c r="G85" s="399"/>
      <c r="H85" s="335"/>
      <c r="I85" s="2">
        <v>10629.08</v>
      </c>
      <c r="J85" s="336"/>
      <c r="K85" s="337"/>
      <c r="L85" s="337"/>
      <c r="M85" s="338" t="s">
        <v>138</v>
      </c>
      <c r="N85" s="339" t="s">
        <v>2245</v>
      </c>
      <c r="O85" s="339" t="s">
        <v>457</v>
      </c>
      <c r="P85" s="339" t="s">
        <v>2276</v>
      </c>
      <c r="Q85" s="28"/>
      <c r="R85" s="29"/>
    </row>
    <row r="86" spans="1:18" s="24" customFormat="1" ht="12.75">
      <c r="A86" s="1">
        <v>42836</v>
      </c>
      <c r="B86" t="s">
        <v>156</v>
      </c>
      <c r="C86" t="s">
        <v>1253</v>
      </c>
      <c r="D86" s="353">
        <v>10629.08</v>
      </c>
      <c r="E86" s="333"/>
      <c r="F86" s="333"/>
      <c r="G86" s="399"/>
      <c r="H86" s="335"/>
      <c r="I86" s="2">
        <v>10629.08</v>
      </c>
      <c r="J86" s="336"/>
      <c r="K86" s="337"/>
      <c r="L86" s="337"/>
      <c r="M86" s="338" t="s">
        <v>138</v>
      </c>
      <c r="N86" s="339" t="s">
        <v>1354</v>
      </c>
      <c r="O86" s="339" t="s">
        <v>457</v>
      </c>
      <c r="P86" s="339" t="s">
        <v>2276</v>
      </c>
      <c r="Q86" s="28"/>
      <c r="R86" s="29"/>
    </row>
    <row r="87" spans="1:18" s="24" customFormat="1" ht="12.75">
      <c r="A87" s="1">
        <v>42838</v>
      </c>
      <c r="B87" t="s">
        <v>156</v>
      </c>
      <c r="C87" s="488" t="s">
        <v>2219</v>
      </c>
      <c r="D87" s="353">
        <v>10629.08</v>
      </c>
      <c r="E87" s="333"/>
      <c r="F87" s="333"/>
      <c r="G87" s="399"/>
      <c r="H87" s="335"/>
      <c r="I87" s="2">
        <v>10629.08</v>
      </c>
      <c r="J87" s="336"/>
      <c r="K87" s="337"/>
      <c r="L87" s="337"/>
      <c r="M87" s="338" t="s">
        <v>138</v>
      </c>
      <c r="N87" s="339" t="s">
        <v>2246</v>
      </c>
      <c r="O87" s="339" t="s">
        <v>457</v>
      </c>
      <c r="P87" s="339" t="s">
        <v>2281</v>
      </c>
      <c r="Q87" s="28"/>
      <c r="R87" s="29"/>
    </row>
    <row r="88" spans="1:18" s="24" customFormat="1" ht="12.75">
      <c r="A88" s="1">
        <v>42839</v>
      </c>
      <c r="B88" t="s">
        <v>156</v>
      </c>
      <c r="C88" s="488" t="s">
        <v>2109</v>
      </c>
      <c r="D88" s="353">
        <v>11699.76</v>
      </c>
      <c r="E88" s="333"/>
      <c r="F88" s="333"/>
      <c r="G88" s="399"/>
      <c r="H88" s="335"/>
      <c r="I88" s="2">
        <v>11699.76</v>
      </c>
      <c r="J88" s="336"/>
      <c r="K88" s="337"/>
      <c r="L88" s="337"/>
      <c r="M88" s="338" t="s">
        <v>138</v>
      </c>
      <c r="N88" s="339" t="s">
        <v>2147</v>
      </c>
      <c r="O88" s="339" t="s">
        <v>134</v>
      </c>
      <c r="P88" s="339" t="s">
        <v>2284</v>
      </c>
      <c r="Q88" s="28"/>
      <c r="R88" s="29"/>
    </row>
    <row r="89" spans="1:18" s="24" customFormat="1" ht="12.75">
      <c r="A89" s="1">
        <v>42838</v>
      </c>
      <c r="B89" t="s">
        <v>156</v>
      </c>
      <c r="C89" t="s">
        <v>2209</v>
      </c>
      <c r="D89" s="353">
        <v>12349.36</v>
      </c>
      <c r="E89" s="333"/>
      <c r="F89" s="333"/>
      <c r="G89" s="399"/>
      <c r="H89" s="335"/>
      <c r="I89" s="2">
        <v>12349.36</v>
      </c>
      <c r="J89" s="446"/>
      <c r="K89" s="337"/>
      <c r="L89" s="337"/>
      <c r="M89" s="338" t="s">
        <v>138</v>
      </c>
      <c r="N89" s="339" t="s">
        <v>2247</v>
      </c>
      <c r="O89" s="339" t="s">
        <v>370</v>
      </c>
      <c r="P89" s="339" t="s">
        <v>2281</v>
      </c>
      <c r="Q89" s="28"/>
      <c r="R89" s="29"/>
    </row>
    <row r="90" spans="1:18" s="24" customFormat="1" ht="12.75">
      <c r="A90" s="1">
        <v>42837</v>
      </c>
      <c r="B90" t="s">
        <v>156</v>
      </c>
      <c r="C90" s="488" t="s">
        <v>972</v>
      </c>
      <c r="D90" s="353">
        <v>12553.52</v>
      </c>
      <c r="E90" s="333"/>
      <c r="F90" s="333"/>
      <c r="G90" s="399"/>
      <c r="H90" s="335"/>
      <c r="I90" s="2">
        <v>12553.52</v>
      </c>
      <c r="J90" s="446"/>
      <c r="K90" s="337"/>
      <c r="L90" s="337"/>
      <c r="M90" s="338" t="s">
        <v>138</v>
      </c>
      <c r="N90" s="339" t="s">
        <v>1033</v>
      </c>
      <c r="O90" s="339" t="s">
        <v>383</v>
      </c>
      <c r="P90" s="339" t="s">
        <v>2279</v>
      </c>
      <c r="Q90" s="28"/>
      <c r="R90" s="29"/>
    </row>
    <row r="91" spans="1:18" s="24" customFormat="1" ht="12.75">
      <c r="A91" s="1">
        <v>42833</v>
      </c>
      <c r="B91" t="s">
        <v>156</v>
      </c>
      <c r="C91" s="615" t="s">
        <v>400</v>
      </c>
      <c r="D91" s="353">
        <v>19565.72</v>
      </c>
      <c r="E91" s="333"/>
      <c r="F91" s="333"/>
      <c r="G91" s="399"/>
      <c r="H91" s="335"/>
      <c r="I91" s="2">
        <v>19565.72</v>
      </c>
      <c r="J91" s="446"/>
      <c r="K91" s="337"/>
      <c r="L91" s="337"/>
      <c r="M91" s="338" t="s">
        <v>138</v>
      </c>
      <c r="N91" s="339" t="s">
        <v>436</v>
      </c>
      <c r="O91" s="339" t="s">
        <v>298</v>
      </c>
      <c r="P91" s="339" t="s">
        <v>2274</v>
      </c>
      <c r="Q91" s="28"/>
      <c r="R91" s="29"/>
    </row>
    <row r="92" spans="1:18" s="24" customFormat="1" ht="12.75">
      <c r="A92" s="1">
        <v>42837</v>
      </c>
      <c r="B92" t="s">
        <v>156</v>
      </c>
      <c r="C92" t="s">
        <v>2194</v>
      </c>
      <c r="D92" s="353">
        <v>19565.72</v>
      </c>
      <c r="E92" s="333"/>
      <c r="F92" s="333"/>
      <c r="G92" s="399"/>
      <c r="H92" s="335" t="s">
        <v>147</v>
      </c>
      <c r="I92" s="2">
        <v>19565.72</v>
      </c>
      <c r="J92" s="446"/>
      <c r="K92" s="337"/>
      <c r="L92" s="337"/>
      <c r="M92" s="338" t="s">
        <v>138</v>
      </c>
      <c r="N92" s="339" t="s">
        <v>2235</v>
      </c>
      <c r="O92" s="339" t="s">
        <v>298</v>
      </c>
      <c r="P92" s="339" t="s">
        <v>2279</v>
      </c>
      <c r="Q92" s="28"/>
      <c r="R92" s="29"/>
    </row>
    <row r="93" spans="1:18" s="24" customFormat="1" ht="12.75">
      <c r="A93" s="1">
        <v>42839</v>
      </c>
      <c r="B93" t="s">
        <v>156</v>
      </c>
      <c r="C93" s="488" t="s">
        <v>2226</v>
      </c>
      <c r="D93" s="353">
        <v>19565.72</v>
      </c>
      <c r="E93" s="333"/>
      <c r="F93" s="333"/>
      <c r="G93" s="399"/>
      <c r="H93" s="335"/>
      <c r="I93" s="2">
        <v>19565.72</v>
      </c>
      <c r="J93" s="446"/>
      <c r="K93" s="337"/>
      <c r="L93" s="337"/>
      <c r="M93" s="338" t="s">
        <v>138</v>
      </c>
      <c r="N93" s="339" t="s">
        <v>2248</v>
      </c>
      <c r="O93" s="339" t="s">
        <v>298</v>
      </c>
      <c r="P93" s="339" t="s">
        <v>2284</v>
      </c>
      <c r="Q93" s="28"/>
      <c r="R93" s="29"/>
    </row>
    <row r="94" spans="1:18" s="24" customFormat="1" ht="12.75">
      <c r="A94" s="1">
        <v>42836</v>
      </c>
      <c r="B94" t="s">
        <v>156</v>
      </c>
      <c r="C94" s="488" t="s">
        <v>1621</v>
      </c>
      <c r="D94" s="353">
        <v>20454.28</v>
      </c>
      <c r="E94" s="333"/>
      <c r="F94" s="333"/>
      <c r="G94" s="446"/>
      <c r="H94" s="335"/>
      <c r="I94" s="2">
        <v>20454.28</v>
      </c>
      <c r="J94" s="446"/>
      <c r="K94" s="337"/>
      <c r="L94" s="337"/>
      <c r="M94" s="338" t="s">
        <v>138</v>
      </c>
      <c r="N94" s="339" t="s">
        <v>1798</v>
      </c>
      <c r="O94" s="339" t="s">
        <v>298</v>
      </c>
      <c r="P94" s="339" t="s">
        <v>2276</v>
      </c>
      <c r="Q94" s="28"/>
      <c r="R94" s="29"/>
    </row>
    <row r="95" spans="1:18" s="24" customFormat="1" ht="12.75">
      <c r="A95" s="1">
        <v>42838</v>
      </c>
      <c r="B95" t="s">
        <v>156</v>
      </c>
      <c r="C95" s="488" t="s">
        <v>2001</v>
      </c>
      <c r="D95" s="353">
        <v>21637.48</v>
      </c>
      <c r="E95" s="333"/>
      <c r="F95" s="333"/>
      <c r="G95" s="446"/>
      <c r="H95" s="335" t="s">
        <v>146</v>
      </c>
      <c r="I95" s="2">
        <v>21637.48</v>
      </c>
      <c r="J95" s="446"/>
      <c r="K95" s="337"/>
      <c r="L95" s="337"/>
      <c r="M95" s="338" t="s">
        <v>138</v>
      </c>
      <c r="N95" s="339" t="s">
        <v>2047</v>
      </c>
      <c r="O95" s="339" t="s">
        <v>383</v>
      </c>
      <c r="P95" s="339" t="s">
        <v>2281</v>
      </c>
      <c r="Q95" s="28"/>
      <c r="R95" s="29"/>
    </row>
    <row r="96" spans="1:18" s="24" customFormat="1" ht="12.75">
      <c r="A96" s="1">
        <v>42836</v>
      </c>
      <c r="B96" t="s">
        <v>156</v>
      </c>
      <c r="C96" s="488" t="s">
        <v>1978</v>
      </c>
      <c r="D96" s="353">
        <v>22500.52</v>
      </c>
      <c r="E96" s="333"/>
      <c r="F96" s="333"/>
      <c r="G96" s="446"/>
      <c r="H96" s="335"/>
      <c r="I96" s="2">
        <v>22500.52</v>
      </c>
      <c r="J96" s="446"/>
      <c r="K96" s="337"/>
      <c r="L96" s="337"/>
      <c r="M96" s="338" t="s">
        <v>138</v>
      </c>
      <c r="N96" s="339" t="s">
        <v>2014</v>
      </c>
      <c r="O96" s="339" t="s">
        <v>390</v>
      </c>
      <c r="P96" s="339" t="s">
        <v>2276</v>
      </c>
      <c r="Q96" s="28"/>
      <c r="R96" s="29"/>
    </row>
    <row r="97" spans="1:18" s="24" customFormat="1" ht="12.75">
      <c r="A97" s="1">
        <v>42837</v>
      </c>
      <c r="B97" t="s">
        <v>156</v>
      </c>
      <c r="C97" s="488" t="s">
        <v>2089</v>
      </c>
      <c r="D97" s="353">
        <v>22500.52</v>
      </c>
      <c r="E97" s="333"/>
      <c r="F97" s="333"/>
      <c r="G97" s="446"/>
      <c r="H97" s="335"/>
      <c r="I97" s="2">
        <v>22500.52</v>
      </c>
      <c r="J97" s="446"/>
      <c r="K97" s="337"/>
      <c r="L97" s="337"/>
      <c r="M97" s="338" t="s">
        <v>138</v>
      </c>
      <c r="N97" s="339" t="s">
        <v>2134</v>
      </c>
      <c r="O97" s="339" t="s">
        <v>390</v>
      </c>
      <c r="P97" s="339" t="s">
        <v>2279</v>
      </c>
      <c r="Q97" s="28"/>
      <c r="R97" s="29"/>
    </row>
    <row r="98" spans="1:18" s="24" customFormat="1" ht="12.75">
      <c r="A98" s="1">
        <v>42838</v>
      </c>
      <c r="B98" t="s">
        <v>156</v>
      </c>
      <c r="C98" s="488" t="s">
        <v>2221</v>
      </c>
      <c r="D98" s="353">
        <v>22500.52</v>
      </c>
      <c r="E98" s="333"/>
      <c r="F98" s="333"/>
      <c r="G98" s="446"/>
      <c r="H98" s="335"/>
      <c r="I98" s="2">
        <v>22500.52</v>
      </c>
      <c r="J98" s="446"/>
      <c r="K98" s="337"/>
      <c r="L98" s="337"/>
      <c r="M98" s="338" t="s">
        <v>138</v>
      </c>
      <c r="N98" s="339" t="s">
        <v>2249</v>
      </c>
      <c r="O98" s="339" t="s">
        <v>390</v>
      </c>
      <c r="P98" s="339" t="s">
        <v>2281</v>
      </c>
      <c r="Q98" s="28"/>
      <c r="R98" s="29"/>
    </row>
    <row r="99" spans="1:18" s="24" customFormat="1" ht="12.75">
      <c r="A99" s="1">
        <v>42839</v>
      </c>
      <c r="B99" t="s">
        <v>156</v>
      </c>
      <c r="C99" s="488" t="s">
        <v>2229</v>
      </c>
      <c r="D99" s="353">
        <v>22500.52</v>
      </c>
      <c r="E99" s="333"/>
      <c r="F99" s="333"/>
      <c r="G99" s="446"/>
      <c r="H99" s="335"/>
      <c r="I99" s="2">
        <v>22500.52</v>
      </c>
      <c r="J99" s="446"/>
      <c r="K99" s="337"/>
      <c r="L99" s="337"/>
      <c r="M99" s="338" t="s">
        <v>138</v>
      </c>
      <c r="N99" s="339" t="s">
        <v>2250</v>
      </c>
      <c r="O99" s="339" t="s">
        <v>390</v>
      </c>
      <c r="P99" s="339" t="s">
        <v>2284</v>
      </c>
      <c r="Q99" s="28"/>
      <c r="R99" s="29"/>
    </row>
    <row r="100" spans="1:18" s="24" customFormat="1" ht="12.75">
      <c r="A100" s="1">
        <v>42836</v>
      </c>
      <c r="B100" t="s">
        <v>156</v>
      </c>
      <c r="C100" t="s">
        <v>1106</v>
      </c>
      <c r="D100" s="353">
        <v>35999.440000000002</v>
      </c>
      <c r="E100" s="333"/>
      <c r="F100" s="333"/>
      <c r="G100" s="446"/>
      <c r="H100" s="335"/>
      <c r="I100" s="2">
        <v>35999.440000000002</v>
      </c>
      <c r="J100" s="446"/>
      <c r="K100" s="337"/>
      <c r="L100" s="337"/>
      <c r="M100" s="338" t="s">
        <v>138</v>
      </c>
      <c r="N100" s="339" t="s">
        <v>1157</v>
      </c>
      <c r="O100" s="339" t="s">
        <v>390</v>
      </c>
      <c r="P100" s="339" t="s">
        <v>2276</v>
      </c>
      <c r="Q100" s="28"/>
      <c r="R100" s="29"/>
    </row>
    <row r="101" spans="1:18" s="24" customFormat="1" ht="12.75">
      <c r="A101" s="1">
        <v>42839</v>
      </c>
      <c r="B101" t="s">
        <v>156</v>
      </c>
      <c r="C101" s="488" t="s">
        <v>2215</v>
      </c>
      <c r="D101" s="353">
        <v>35999.440000000002</v>
      </c>
      <c r="E101" s="333"/>
      <c r="F101" s="333"/>
      <c r="G101" s="446"/>
      <c r="H101" s="335"/>
      <c r="I101" s="2">
        <v>35999.440000000002</v>
      </c>
      <c r="J101" s="446"/>
      <c r="K101" s="337"/>
      <c r="L101" s="337"/>
      <c r="M101" s="338" t="s">
        <v>138</v>
      </c>
      <c r="N101" s="339" t="s">
        <v>2251</v>
      </c>
      <c r="O101" s="339" t="s">
        <v>390</v>
      </c>
      <c r="P101" s="339" t="s">
        <v>2284</v>
      </c>
      <c r="Q101" s="28"/>
      <c r="R101" s="29"/>
    </row>
    <row r="102" spans="1:18" s="24" customFormat="1" ht="12.75">
      <c r="A102" s="50">
        <v>42837</v>
      </c>
      <c r="B102" s="51" t="s">
        <v>987</v>
      </c>
      <c r="C102" s="51">
        <v>3000274757</v>
      </c>
      <c r="D102" s="6">
        <v>98600</v>
      </c>
      <c r="E102" s="333"/>
      <c r="F102" s="333"/>
      <c r="G102" s="446"/>
      <c r="H102" s="335"/>
      <c r="I102" s="6">
        <v>98600</v>
      </c>
      <c r="J102" s="446"/>
      <c r="K102" s="337"/>
      <c r="L102" s="337"/>
      <c r="M102" s="338" t="s">
        <v>138</v>
      </c>
      <c r="N102" s="339"/>
      <c r="O102" s="339"/>
      <c r="P102" s="339" t="s">
        <v>2280</v>
      </c>
      <c r="Q102" s="28"/>
      <c r="R102" s="29"/>
    </row>
    <row r="103" spans="1:18" s="24" customFormat="1" ht="12.75">
      <c r="A103" s="1"/>
      <c r="B103"/>
      <c r="C103"/>
      <c r="D103" s="446"/>
      <c r="E103" s="333"/>
      <c r="F103" s="333"/>
      <c r="G103" s="446"/>
      <c r="H103" s="335"/>
      <c r="I103" s="399"/>
      <c r="J103" s="446"/>
      <c r="K103" s="337"/>
      <c r="L103" s="337"/>
      <c r="M103" s="338"/>
      <c r="N103" s="339"/>
      <c r="O103" s="339"/>
      <c r="P103" s="339"/>
      <c r="Q103" s="28"/>
      <c r="R103" s="29"/>
    </row>
    <row r="104" spans="1:18" s="24" customFormat="1" ht="13.5" thickBot="1">
      <c r="A104" s="499"/>
      <c r="B104" s="431"/>
      <c r="C104" s="431"/>
      <c r="D104" s="334"/>
      <c r="E104" s="333"/>
      <c r="F104" s="333"/>
      <c r="G104" s="399"/>
      <c r="H104" s="335"/>
      <c r="I104" s="399"/>
      <c r="J104" s="336"/>
      <c r="K104" s="337"/>
      <c r="L104" s="337"/>
      <c r="M104" s="338"/>
      <c r="N104" s="339"/>
      <c r="O104" s="339"/>
      <c r="P104" s="339"/>
      <c r="Q104" s="28"/>
      <c r="R104" s="29"/>
    </row>
    <row r="105" spans="1:18" ht="12.75" thickBot="1">
      <c r="D105" s="72">
        <f>SUM(D5:D104)</f>
        <v>588581.68000000028</v>
      </c>
      <c r="G105" s="72">
        <f>SUM(G5:G104)</f>
        <v>0</v>
      </c>
      <c r="I105" s="72">
        <f>SUM(I5:I104)</f>
        <v>562516.47999999998</v>
      </c>
      <c r="J105" s="72">
        <f>SUM(J5:J104)</f>
        <v>26065.200000000008</v>
      </c>
      <c r="K105" s="36"/>
      <c r="N105" s="37" t="s">
        <v>223</v>
      </c>
      <c r="O105" s="38">
        <f>SUM(I105:K105)</f>
        <v>588581.67999999993</v>
      </c>
    </row>
    <row r="106" spans="1:18" s="22" customFormat="1" ht="12.75">
      <c r="A106" s="50"/>
      <c r="B106" s="51"/>
      <c r="C106" s="443"/>
      <c r="D106" s="559"/>
      <c r="E106" s="10"/>
      <c r="F106" s="10"/>
      <c r="G106" s="6"/>
      <c r="I106" s="10"/>
      <c r="J106" s="10"/>
      <c r="K106" s="10"/>
      <c r="L106" s="10"/>
      <c r="M106" s="34"/>
      <c r="N106" s="35"/>
      <c r="O106" s="31"/>
      <c r="P106" s="32"/>
      <c r="Q106" s="33"/>
      <c r="R106" s="9"/>
    </row>
    <row r="107" spans="1:18" s="22" customFormat="1">
      <c r="A107" s="39"/>
      <c r="B107" s="10"/>
      <c r="C107" s="10"/>
      <c r="D107" s="10"/>
      <c r="E107" s="10"/>
      <c r="F107" s="10"/>
      <c r="G107" s="36"/>
      <c r="I107" s="10"/>
      <c r="J107" s="10"/>
      <c r="K107" s="10"/>
      <c r="L107" s="10"/>
      <c r="M107" s="34"/>
      <c r="N107" s="35"/>
      <c r="O107" s="31"/>
      <c r="P107" s="32"/>
      <c r="Q107" s="33"/>
      <c r="R107" s="9"/>
    </row>
  </sheetData>
  <autoFilter ref="A4:R105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102"/>
  <sheetViews>
    <sheetView workbookViewId="0">
      <selection activeCell="G1" sqref="G1:G26"/>
    </sheetView>
  </sheetViews>
  <sheetFormatPr baseColWidth="10" defaultRowHeight="12.75"/>
  <cols>
    <col min="2" max="2" width="33" bestFit="1" customWidth="1"/>
  </cols>
  <sheetData>
    <row r="1" spans="1:7">
      <c r="A1" s="342">
        <v>42833</v>
      </c>
      <c r="B1" s="343" t="s">
        <v>160</v>
      </c>
      <c r="C1" s="343" t="s">
        <v>937</v>
      </c>
      <c r="D1" s="343" t="s">
        <v>1957</v>
      </c>
      <c r="E1" s="343" t="s">
        <v>937</v>
      </c>
      <c r="F1" s="343" t="s">
        <v>1957</v>
      </c>
      <c r="G1" s="344">
        <v>-9000.44</v>
      </c>
    </row>
    <row r="2" spans="1:7">
      <c r="A2" s="342">
        <v>42833</v>
      </c>
      <c r="B2" s="343" t="s">
        <v>160</v>
      </c>
      <c r="C2" s="343" t="s">
        <v>1440</v>
      </c>
      <c r="D2" s="343" t="s">
        <v>1524</v>
      </c>
      <c r="E2" s="343" t="s">
        <v>1440</v>
      </c>
      <c r="F2" s="343" t="s">
        <v>1524</v>
      </c>
      <c r="G2" s="344">
        <v>-8780.0400000000009</v>
      </c>
    </row>
    <row r="3" spans="1:7">
      <c r="A3" s="342">
        <v>42833</v>
      </c>
      <c r="B3" s="343" t="s">
        <v>160</v>
      </c>
      <c r="C3" s="343" t="s">
        <v>1244</v>
      </c>
      <c r="D3" s="343" t="s">
        <v>1957</v>
      </c>
      <c r="E3" s="343" t="s">
        <v>1244</v>
      </c>
      <c r="F3" s="343" t="s">
        <v>1957</v>
      </c>
      <c r="G3" s="344">
        <v>-9000.44</v>
      </c>
    </row>
    <row r="4" spans="1:7">
      <c r="A4" s="342">
        <v>42833</v>
      </c>
      <c r="B4" s="343" t="s">
        <v>160</v>
      </c>
      <c r="C4" s="343" t="s">
        <v>1593</v>
      </c>
      <c r="D4" s="343" t="s">
        <v>1957</v>
      </c>
      <c r="E4" s="343" t="s">
        <v>1593</v>
      </c>
      <c r="F4" s="343" t="s">
        <v>1957</v>
      </c>
      <c r="G4" s="344">
        <v>-9000.44</v>
      </c>
    </row>
    <row r="5" spans="1:7">
      <c r="A5" s="342">
        <v>42836</v>
      </c>
      <c r="B5" s="343" t="s">
        <v>160</v>
      </c>
      <c r="C5" s="343" t="s">
        <v>2091</v>
      </c>
      <c r="D5" s="343" t="s">
        <v>2081</v>
      </c>
      <c r="E5" s="343" t="s">
        <v>2091</v>
      </c>
      <c r="F5" s="343" t="s">
        <v>2081</v>
      </c>
      <c r="G5" s="344">
        <v>-9000.44</v>
      </c>
    </row>
    <row r="6" spans="1:7">
      <c r="A6" s="342">
        <v>42836</v>
      </c>
      <c r="B6" s="343" t="s">
        <v>160</v>
      </c>
      <c r="C6" s="343" t="s">
        <v>1649</v>
      </c>
      <c r="D6" s="343" t="s">
        <v>1964</v>
      </c>
      <c r="E6" s="343" t="s">
        <v>1649</v>
      </c>
      <c r="F6" s="343" t="s">
        <v>1964</v>
      </c>
      <c r="G6" s="344">
        <v>-5849.88</v>
      </c>
    </row>
    <row r="7" spans="1:7">
      <c r="A7" s="342">
        <v>42836</v>
      </c>
      <c r="B7" s="343" t="s">
        <v>160</v>
      </c>
      <c r="C7" s="343" t="s">
        <v>1985</v>
      </c>
      <c r="D7" s="343" t="s">
        <v>1956</v>
      </c>
      <c r="E7" s="343" t="s">
        <v>1985</v>
      </c>
      <c r="F7" s="343" t="s">
        <v>1956</v>
      </c>
      <c r="G7" s="344">
        <v>-9000.44</v>
      </c>
    </row>
    <row r="8" spans="1:7">
      <c r="A8" s="342">
        <v>42836</v>
      </c>
      <c r="B8" s="343" t="s">
        <v>160</v>
      </c>
      <c r="C8" s="343" t="s">
        <v>1629</v>
      </c>
      <c r="D8" s="343" t="s">
        <v>2093</v>
      </c>
      <c r="E8" s="343" t="s">
        <v>1629</v>
      </c>
      <c r="F8" s="343" t="s">
        <v>2093</v>
      </c>
      <c r="G8" s="344">
        <v>-5957.76</v>
      </c>
    </row>
    <row r="9" spans="1:7">
      <c r="A9" s="342">
        <v>42837</v>
      </c>
      <c r="B9" s="343" t="s">
        <v>160</v>
      </c>
      <c r="C9" s="343" t="s">
        <v>1682</v>
      </c>
      <c r="D9" s="343" t="s">
        <v>2081</v>
      </c>
      <c r="E9" s="343" t="s">
        <v>1682</v>
      </c>
      <c r="F9" s="343" t="s">
        <v>2081</v>
      </c>
      <c r="G9" s="344">
        <v>-5957.76</v>
      </c>
    </row>
    <row r="10" spans="1:7">
      <c r="A10" s="342">
        <v>42837</v>
      </c>
      <c r="B10" s="343" t="s">
        <v>160</v>
      </c>
      <c r="C10" s="343" t="s">
        <v>1232</v>
      </c>
      <c r="D10" s="343" t="s">
        <v>1957</v>
      </c>
      <c r="E10" s="343" t="s">
        <v>1232</v>
      </c>
      <c r="F10" s="343" t="s">
        <v>1957</v>
      </c>
      <c r="G10" s="344">
        <v>-9000.44</v>
      </c>
    </row>
    <row r="11" spans="1:7">
      <c r="A11" s="342">
        <v>42837</v>
      </c>
      <c r="B11" s="343" t="s">
        <v>160</v>
      </c>
      <c r="C11" s="343" t="s">
        <v>1237</v>
      </c>
      <c r="D11" s="343" t="s">
        <v>1957</v>
      </c>
      <c r="E11" s="343" t="s">
        <v>1237</v>
      </c>
      <c r="F11" s="343" t="s">
        <v>1957</v>
      </c>
      <c r="G11" s="344">
        <v>-9000.44</v>
      </c>
    </row>
    <row r="12" spans="1:7">
      <c r="A12" s="342">
        <v>42837</v>
      </c>
      <c r="B12" s="343" t="s">
        <v>160</v>
      </c>
      <c r="C12" s="343" t="s">
        <v>55</v>
      </c>
      <c r="D12" s="343" t="s">
        <v>1957</v>
      </c>
      <c r="E12" s="343" t="s">
        <v>55</v>
      </c>
      <c r="F12" s="343" t="s">
        <v>1957</v>
      </c>
      <c r="G12" s="344">
        <v>-9000.44</v>
      </c>
    </row>
    <row r="13" spans="1:7">
      <c r="A13" s="342">
        <v>42838</v>
      </c>
      <c r="B13" s="343" t="s">
        <v>160</v>
      </c>
      <c r="C13" s="343" t="s">
        <v>103</v>
      </c>
      <c r="D13" s="343" t="s">
        <v>1957</v>
      </c>
      <c r="E13" s="343" t="s">
        <v>103</v>
      </c>
      <c r="F13" s="343" t="s">
        <v>1957</v>
      </c>
      <c r="G13" s="344">
        <v>-6286.04</v>
      </c>
    </row>
    <row r="14" spans="1:7">
      <c r="A14" s="342">
        <v>42838</v>
      </c>
      <c r="B14" s="343" t="s">
        <v>160</v>
      </c>
      <c r="C14" s="343" t="s">
        <v>1245</v>
      </c>
      <c r="D14" s="343" t="s">
        <v>1957</v>
      </c>
      <c r="E14" s="343" t="s">
        <v>1245</v>
      </c>
      <c r="F14" s="343" t="s">
        <v>1957</v>
      </c>
      <c r="G14" s="344">
        <v>-9000.44</v>
      </c>
    </row>
    <row r="15" spans="1:7">
      <c r="A15" s="342">
        <v>42838</v>
      </c>
      <c r="B15" s="343" t="s">
        <v>160</v>
      </c>
      <c r="C15" s="343" t="s">
        <v>2001</v>
      </c>
      <c r="D15" s="343" t="s">
        <v>1957</v>
      </c>
      <c r="E15" s="343" t="s">
        <v>2001</v>
      </c>
      <c r="F15" s="343" t="s">
        <v>1957</v>
      </c>
      <c r="G15" s="344">
        <v>-21671.119999999999</v>
      </c>
    </row>
    <row r="16" spans="1:7">
      <c r="A16" s="342">
        <v>42839</v>
      </c>
      <c r="B16" s="343" t="s">
        <v>160</v>
      </c>
      <c r="C16" s="343" t="s">
        <v>2194</v>
      </c>
      <c r="D16" s="343" t="s">
        <v>2093</v>
      </c>
      <c r="E16" s="343" t="s">
        <v>2194</v>
      </c>
      <c r="F16" s="343" t="s">
        <v>2093</v>
      </c>
      <c r="G16" s="344">
        <v>-19565.72</v>
      </c>
    </row>
    <row r="17" spans="1:8">
      <c r="A17" s="342">
        <v>42839</v>
      </c>
      <c r="B17" s="343" t="s">
        <v>160</v>
      </c>
      <c r="C17" s="343" t="s">
        <v>90</v>
      </c>
      <c r="D17" s="343" t="s">
        <v>2081</v>
      </c>
      <c r="E17" s="343" t="s">
        <v>90</v>
      </c>
      <c r="F17" s="343" t="s">
        <v>2081</v>
      </c>
      <c r="G17" s="344">
        <v>-8049.24</v>
      </c>
    </row>
    <row r="18" spans="1:8">
      <c r="A18" s="342">
        <v>42839</v>
      </c>
      <c r="B18" s="343" t="s">
        <v>160</v>
      </c>
      <c r="C18" s="343" t="s">
        <v>527</v>
      </c>
      <c r="D18" s="343" t="s">
        <v>2093</v>
      </c>
      <c r="E18" s="343" t="s">
        <v>527</v>
      </c>
      <c r="F18" s="343" t="s">
        <v>2093</v>
      </c>
      <c r="G18" s="344">
        <v>-5957.76</v>
      </c>
    </row>
    <row r="19" spans="1:8">
      <c r="A19" s="444">
        <v>42833</v>
      </c>
      <c r="B19" s="445" t="s">
        <v>156</v>
      </c>
      <c r="C19" s="445" t="s">
        <v>2195</v>
      </c>
      <c r="D19" s="445" t="s">
        <v>157</v>
      </c>
      <c r="E19" s="445" t="s">
        <v>2195</v>
      </c>
      <c r="F19" s="445" t="s">
        <v>157</v>
      </c>
      <c r="G19" s="422">
        <v>1241.2</v>
      </c>
      <c r="H19" s="445" t="s">
        <v>158</v>
      </c>
    </row>
    <row r="20" spans="1:8">
      <c r="A20" s="444">
        <v>42833</v>
      </c>
      <c r="B20" s="445" t="s">
        <v>156</v>
      </c>
      <c r="C20" s="445" t="s">
        <v>2196</v>
      </c>
      <c r="D20" s="445" t="s">
        <v>157</v>
      </c>
      <c r="E20" s="445" t="s">
        <v>2196</v>
      </c>
      <c r="F20" s="445" t="s">
        <v>157</v>
      </c>
      <c r="G20" s="422">
        <v>1241.2</v>
      </c>
      <c r="H20" s="445" t="s">
        <v>158</v>
      </c>
    </row>
    <row r="21" spans="1:8">
      <c r="A21" s="444">
        <v>42833</v>
      </c>
      <c r="B21" s="445" t="s">
        <v>156</v>
      </c>
      <c r="C21" s="445" t="s">
        <v>2197</v>
      </c>
      <c r="D21" s="445" t="s">
        <v>157</v>
      </c>
      <c r="E21" s="445" t="s">
        <v>2197</v>
      </c>
      <c r="F21" s="445" t="s">
        <v>157</v>
      </c>
      <c r="G21" s="422">
        <v>1241.2</v>
      </c>
      <c r="H21" s="445" t="s">
        <v>158</v>
      </c>
    </row>
    <row r="22" spans="1:8">
      <c r="A22" s="444">
        <v>42833</v>
      </c>
      <c r="B22" s="445" t="s">
        <v>156</v>
      </c>
      <c r="C22" s="445" t="s">
        <v>2198</v>
      </c>
      <c r="D22" s="445" t="s">
        <v>157</v>
      </c>
      <c r="E22" s="445" t="s">
        <v>2198</v>
      </c>
      <c r="F22" s="445" t="s">
        <v>157</v>
      </c>
      <c r="G22" s="422">
        <v>1241.2</v>
      </c>
      <c r="H22" s="445" t="s">
        <v>158</v>
      </c>
    </row>
    <row r="23" spans="1:8">
      <c r="A23" s="444">
        <v>42833</v>
      </c>
      <c r="B23" s="445" t="s">
        <v>156</v>
      </c>
      <c r="C23" s="445" t="s">
        <v>2199</v>
      </c>
      <c r="D23" s="445" t="s">
        <v>157</v>
      </c>
      <c r="E23" s="445" t="s">
        <v>2199</v>
      </c>
      <c r="F23" s="445" t="s">
        <v>157</v>
      </c>
      <c r="G23" s="422">
        <v>1241.2</v>
      </c>
      <c r="H23" s="445" t="s">
        <v>158</v>
      </c>
    </row>
    <row r="24" spans="1:8">
      <c r="A24" s="444">
        <v>42833</v>
      </c>
      <c r="B24" s="445" t="s">
        <v>156</v>
      </c>
      <c r="C24" s="445" t="s">
        <v>2201</v>
      </c>
      <c r="D24" s="445" t="s">
        <v>157</v>
      </c>
      <c r="E24" s="445" t="s">
        <v>2201</v>
      </c>
      <c r="F24" s="445" t="s">
        <v>157</v>
      </c>
      <c r="G24" s="422">
        <v>1241.2</v>
      </c>
      <c r="H24" s="445" t="s">
        <v>158</v>
      </c>
    </row>
    <row r="25" spans="1:8">
      <c r="A25" s="444">
        <v>42836</v>
      </c>
      <c r="B25" s="445" t="s">
        <v>156</v>
      </c>
      <c r="C25" s="445" t="s">
        <v>2203</v>
      </c>
      <c r="D25" s="445" t="s">
        <v>157</v>
      </c>
      <c r="E25" s="445" t="s">
        <v>2203</v>
      </c>
      <c r="F25" s="445" t="s">
        <v>157</v>
      </c>
      <c r="G25" s="422">
        <v>1241.2</v>
      </c>
      <c r="H25" s="445" t="s">
        <v>158</v>
      </c>
    </row>
    <row r="26" spans="1:8">
      <c r="A26" s="444">
        <v>42836</v>
      </c>
      <c r="B26" s="445" t="s">
        <v>156</v>
      </c>
      <c r="C26" s="445" t="s">
        <v>2204</v>
      </c>
      <c r="D26" s="445" t="s">
        <v>157</v>
      </c>
      <c r="E26" s="445" t="s">
        <v>2204</v>
      </c>
      <c r="F26" s="445" t="s">
        <v>157</v>
      </c>
      <c r="G26" s="422">
        <v>1241.2</v>
      </c>
      <c r="H26" s="445" t="s">
        <v>158</v>
      </c>
    </row>
    <row r="27" spans="1:8">
      <c r="A27" s="444">
        <v>42836</v>
      </c>
      <c r="B27" s="445" t="s">
        <v>156</v>
      </c>
      <c r="C27" s="445" t="s">
        <v>2206</v>
      </c>
      <c r="D27" s="445" t="s">
        <v>157</v>
      </c>
      <c r="E27" s="445" t="s">
        <v>2206</v>
      </c>
      <c r="F27" s="445" t="s">
        <v>157</v>
      </c>
      <c r="G27" s="422">
        <v>1241.2</v>
      </c>
      <c r="H27" s="445" t="s">
        <v>158</v>
      </c>
    </row>
    <row r="28" spans="1:8">
      <c r="A28" s="444">
        <v>42836</v>
      </c>
      <c r="B28" s="445" t="s">
        <v>156</v>
      </c>
      <c r="C28" s="445" t="s">
        <v>2207</v>
      </c>
      <c r="D28" s="445" t="s">
        <v>157</v>
      </c>
      <c r="E28" s="445" t="s">
        <v>2207</v>
      </c>
      <c r="F28" s="445" t="s">
        <v>157</v>
      </c>
      <c r="G28" s="422">
        <v>1241.2</v>
      </c>
      <c r="H28" s="445" t="s">
        <v>158</v>
      </c>
    </row>
    <row r="29" spans="1:8">
      <c r="A29" s="444">
        <v>42838</v>
      </c>
      <c r="B29" s="445" t="s">
        <v>156</v>
      </c>
      <c r="C29" s="445" t="s">
        <v>2211</v>
      </c>
      <c r="D29" s="445" t="s">
        <v>157</v>
      </c>
      <c r="E29" s="445" t="s">
        <v>2211</v>
      </c>
      <c r="F29" s="445" t="s">
        <v>157</v>
      </c>
      <c r="G29" s="422">
        <v>1241.2</v>
      </c>
      <c r="H29" s="445" t="s">
        <v>158</v>
      </c>
    </row>
    <row r="30" spans="1:8">
      <c r="A30" s="444">
        <v>42838</v>
      </c>
      <c r="B30" s="445" t="s">
        <v>156</v>
      </c>
      <c r="C30" s="445" t="s">
        <v>2212</v>
      </c>
      <c r="D30" s="445" t="s">
        <v>157</v>
      </c>
      <c r="E30" s="445" t="s">
        <v>2212</v>
      </c>
      <c r="F30" s="445" t="s">
        <v>157</v>
      </c>
      <c r="G30" s="422">
        <v>1241.2</v>
      </c>
      <c r="H30" s="445" t="s">
        <v>158</v>
      </c>
    </row>
    <row r="31" spans="1:8">
      <c r="A31" s="444">
        <v>42838</v>
      </c>
      <c r="B31" s="445" t="s">
        <v>156</v>
      </c>
      <c r="C31" s="445" t="s">
        <v>2215</v>
      </c>
      <c r="D31" s="445" t="s">
        <v>157</v>
      </c>
      <c r="E31" s="445" t="s">
        <v>2215</v>
      </c>
      <c r="F31" s="445" t="s">
        <v>157</v>
      </c>
      <c r="G31" s="422">
        <v>1241.2</v>
      </c>
      <c r="H31" s="445" t="s">
        <v>158</v>
      </c>
    </row>
    <row r="32" spans="1:8">
      <c r="A32" s="444">
        <v>42838</v>
      </c>
      <c r="B32" s="445" t="s">
        <v>156</v>
      </c>
      <c r="C32" s="445" t="s">
        <v>2217</v>
      </c>
      <c r="D32" s="445" t="s">
        <v>157</v>
      </c>
      <c r="E32" s="445" t="s">
        <v>2217</v>
      </c>
      <c r="F32" s="445" t="s">
        <v>157</v>
      </c>
      <c r="G32" s="422">
        <v>1241.2</v>
      </c>
      <c r="H32" s="445" t="s">
        <v>158</v>
      </c>
    </row>
    <row r="33" spans="1:8">
      <c r="A33" s="444">
        <v>42838</v>
      </c>
      <c r="B33" s="445" t="s">
        <v>156</v>
      </c>
      <c r="C33" s="445" t="s">
        <v>2220</v>
      </c>
      <c r="D33" s="445" t="s">
        <v>157</v>
      </c>
      <c r="E33" s="445" t="s">
        <v>2220</v>
      </c>
      <c r="F33" s="445" t="s">
        <v>157</v>
      </c>
      <c r="G33" s="422">
        <v>1241.2</v>
      </c>
      <c r="H33" s="445" t="s">
        <v>158</v>
      </c>
    </row>
    <row r="34" spans="1:8">
      <c r="A34" s="444">
        <v>42838</v>
      </c>
      <c r="B34" s="445" t="s">
        <v>156</v>
      </c>
      <c r="C34" s="445" t="s">
        <v>2222</v>
      </c>
      <c r="D34" s="445" t="s">
        <v>157</v>
      </c>
      <c r="E34" s="445" t="s">
        <v>2222</v>
      </c>
      <c r="F34" s="445" t="s">
        <v>157</v>
      </c>
      <c r="G34" s="422">
        <v>1241.2</v>
      </c>
      <c r="H34" s="445" t="s">
        <v>158</v>
      </c>
    </row>
    <row r="35" spans="1:8">
      <c r="A35" s="444">
        <v>42839</v>
      </c>
      <c r="B35" s="445" t="s">
        <v>156</v>
      </c>
      <c r="C35" s="445" t="s">
        <v>2223</v>
      </c>
      <c r="D35" s="445" t="s">
        <v>157</v>
      </c>
      <c r="E35" s="445" t="s">
        <v>2223</v>
      </c>
      <c r="F35" s="445" t="s">
        <v>157</v>
      </c>
      <c r="G35" s="422">
        <v>1241.2</v>
      </c>
      <c r="H35" s="445" t="s">
        <v>158</v>
      </c>
    </row>
    <row r="36" spans="1:8">
      <c r="A36" s="444">
        <v>42839</v>
      </c>
      <c r="B36" s="445" t="s">
        <v>156</v>
      </c>
      <c r="C36" s="445" t="s">
        <v>2228</v>
      </c>
      <c r="D36" s="445" t="s">
        <v>157</v>
      </c>
      <c r="E36" s="445" t="s">
        <v>2228</v>
      </c>
      <c r="F36" s="445" t="s">
        <v>157</v>
      </c>
      <c r="G36" s="422">
        <v>1241.2</v>
      </c>
      <c r="H36" s="445" t="s">
        <v>158</v>
      </c>
    </row>
    <row r="37" spans="1:8">
      <c r="A37" s="444">
        <v>42839</v>
      </c>
      <c r="B37" s="445" t="s">
        <v>156</v>
      </c>
      <c r="C37" s="445" t="s">
        <v>2230</v>
      </c>
      <c r="D37" s="445" t="s">
        <v>157</v>
      </c>
      <c r="E37" s="445" t="s">
        <v>2230</v>
      </c>
      <c r="F37" s="445" t="s">
        <v>157</v>
      </c>
      <c r="G37" s="422">
        <v>1241.2</v>
      </c>
      <c r="H37" s="445" t="s">
        <v>158</v>
      </c>
    </row>
    <row r="38" spans="1:8">
      <c r="A38" s="444">
        <v>42839</v>
      </c>
      <c r="B38" s="445" t="s">
        <v>156</v>
      </c>
      <c r="C38" s="445" t="s">
        <v>2233</v>
      </c>
      <c r="D38" s="445" t="s">
        <v>157</v>
      </c>
      <c r="E38" s="445" t="s">
        <v>2233</v>
      </c>
      <c r="F38" s="445" t="s">
        <v>157</v>
      </c>
      <c r="G38" s="422">
        <v>1241.2</v>
      </c>
      <c r="H38" s="445" t="s">
        <v>158</v>
      </c>
    </row>
    <row r="39" spans="1:8">
      <c r="A39" s="444">
        <v>42839</v>
      </c>
      <c r="B39" s="445" t="s">
        <v>156</v>
      </c>
      <c r="C39" s="445" t="s">
        <v>2234</v>
      </c>
      <c r="D39" s="445" t="s">
        <v>157</v>
      </c>
      <c r="E39" s="445" t="s">
        <v>2234</v>
      </c>
      <c r="F39" s="445" t="s">
        <v>157</v>
      </c>
      <c r="G39" s="422">
        <v>1241.2</v>
      </c>
      <c r="H39" s="445" t="s">
        <v>158</v>
      </c>
    </row>
    <row r="40" spans="1:8">
      <c r="A40" s="1">
        <v>42833</v>
      </c>
      <c r="B40" t="s">
        <v>156</v>
      </c>
      <c r="C40" t="s">
        <v>1440</v>
      </c>
      <c r="D40" t="s">
        <v>2093</v>
      </c>
      <c r="E40" t="s">
        <v>1440</v>
      </c>
      <c r="F40" t="s">
        <v>2093</v>
      </c>
      <c r="G40" s="2">
        <v>2673.8</v>
      </c>
      <c r="H40" t="s">
        <v>158</v>
      </c>
    </row>
    <row r="41" spans="1:8">
      <c r="A41" s="1">
        <v>42836</v>
      </c>
      <c r="B41" t="s">
        <v>156</v>
      </c>
      <c r="C41" t="s">
        <v>1979</v>
      </c>
      <c r="D41" t="s">
        <v>2094</v>
      </c>
      <c r="E41" t="s">
        <v>1979</v>
      </c>
      <c r="F41" t="s">
        <v>2094</v>
      </c>
      <c r="G41" s="2">
        <v>5849.88</v>
      </c>
      <c r="H41" t="s">
        <v>158</v>
      </c>
    </row>
    <row r="42" spans="1:8">
      <c r="A42" s="1">
        <v>42836</v>
      </c>
      <c r="B42" t="s">
        <v>156</v>
      </c>
      <c r="C42" t="s">
        <v>1649</v>
      </c>
      <c r="D42" t="s">
        <v>2205</v>
      </c>
      <c r="E42" t="s">
        <v>1649</v>
      </c>
      <c r="F42" t="s">
        <v>2205</v>
      </c>
      <c r="G42" s="2">
        <v>5849.88</v>
      </c>
      <c r="H42" t="s">
        <v>158</v>
      </c>
    </row>
    <row r="43" spans="1:8">
      <c r="A43" s="1">
        <v>42839</v>
      </c>
      <c r="B43" t="s">
        <v>156</v>
      </c>
      <c r="C43" t="s">
        <v>2005</v>
      </c>
      <c r="D43" t="s">
        <v>2094</v>
      </c>
      <c r="E43" t="s">
        <v>2005</v>
      </c>
      <c r="F43" t="s">
        <v>2094</v>
      </c>
      <c r="G43" s="2">
        <v>5849.88</v>
      </c>
      <c r="H43" t="s">
        <v>158</v>
      </c>
    </row>
    <row r="44" spans="1:8">
      <c r="A44" s="1">
        <v>42839</v>
      </c>
      <c r="B44" t="s">
        <v>156</v>
      </c>
      <c r="C44" t="s">
        <v>1863</v>
      </c>
      <c r="D44" t="s">
        <v>2231</v>
      </c>
      <c r="E44" t="s">
        <v>1863</v>
      </c>
      <c r="F44" t="s">
        <v>2231</v>
      </c>
      <c r="G44" s="2">
        <v>5849.88</v>
      </c>
      <c r="H44" t="s">
        <v>158</v>
      </c>
    </row>
    <row r="45" spans="1:8">
      <c r="A45" s="1">
        <v>42833</v>
      </c>
      <c r="B45" t="s">
        <v>156</v>
      </c>
      <c r="C45" t="s">
        <v>1671</v>
      </c>
      <c r="D45" t="s">
        <v>2081</v>
      </c>
      <c r="E45" t="s">
        <v>1671</v>
      </c>
      <c r="F45" t="s">
        <v>2081</v>
      </c>
      <c r="G45" s="2">
        <v>5957.76</v>
      </c>
      <c r="H45" t="s">
        <v>158</v>
      </c>
    </row>
    <row r="46" spans="1:8">
      <c r="A46" s="1">
        <v>42833</v>
      </c>
      <c r="B46" t="s">
        <v>156</v>
      </c>
      <c r="C46" t="s">
        <v>1629</v>
      </c>
      <c r="D46" t="s">
        <v>2093</v>
      </c>
      <c r="E46" t="s">
        <v>1629</v>
      </c>
      <c r="F46" t="s">
        <v>2093</v>
      </c>
      <c r="G46" s="2">
        <v>5957.76</v>
      </c>
      <c r="H46" t="s">
        <v>158</v>
      </c>
    </row>
    <row r="47" spans="1:8">
      <c r="A47" s="1">
        <v>42833</v>
      </c>
      <c r="B47" t="s">
        <v>156</v>
      </c>
      <c r="C47" t="s">
        <v>1844</v>
      </c>
      <c r="D47" t="s">
        <v>2081</v>
      </c>
      <c r="E47" t="s">
        <v>1844</v>
      </c>
      <c r="F47" t="s">
        <v>2081</v>
      </c>
      <c r="G47" s="2">
        <v>5957.76</v>
      </c>
      <c r="H47" t="s">
        <v>158</v>
      </c>
    </row>
    <row r="48" spans="1:8">
      <c r="A48" s="1">
        <v>42833</v>
      </c>
      <c r="B48" t="s">
        <v>156</v>
      </c>
      <c r="C48" t="s">
        <v>1676</v>
      </c>
      <c r="D48" t="s">
        <v>2081</v>
      </c>
      <c r="E48" t="s">
        <v>1676</v>
      </c>
      <c r="F48" t="s">
        <v>2081</v>
      </c>
      <c r="G48" s="2">
        <v>5957.76</v>
      </c>
      <c r="H48" t="s">
        <v>158</v>
      </c>
    </row>
    <row r="49" spans="1:8">
      <c r="A49" s="1">
        <v>42836</v>
      </c>
      <c r="B49" t="s">
        <v>156</v>
      </c>
      <c r="C49" t="s">
        <v>1682</v>
      </c>
      <c r="D49" t="s">
        <v>2081</v>
      </c>
      <c r="E49" t="s">
        <v>1682</v>
      </c>
      <c r="F49" t="s">
        <v>2081</v>
      </c>
      <c r="G49" s="2">
        <v>5957.76</v>
      </c>
      <c r="H49" t="s">
        <v>158</v>
      </c>
    </row>
    <row r="50" spans="1:8">
      <c r="A50" s="1">
        <v>42836</v>
      </c>
      <c r="B50" t="s">
        <v>156</v>
      </c>
      <c r="C50" t="s">
        <v>806</v>
      </c>
      <c r="D50" t="s">
        <v>2081</v>
      </c>
      <c r="E50" t="s">
        <v>806</v>
      </c>
      <c r="F50" t="s">
        <v>2081</v>
      </c>
      <c r="G50" s="2">
        <v>5957.76</v>
      </c>
      <c r="H50" t="s">
        <v>158</v>
      </c>
    </row>
    <row r="51" spans="1:8">
      <c r="A51" s="1">
        <v>42836</v>
      </c>
      <c r="B51" t="s">
        <v>156</v>
      </c>
      <c r="C51" t="s">
        <v>527</v>
      </c>
      <c r="D51" t="s">
        <v>2093</v>
      </c>
      <c r="E51" t="s">
        <v>527</v>
      </c>
      <c r="F51" t="s">
        <v>2093</v>
      </c>
      <c r="G51" s="2">
        <v>5957.76</v>
      </c>
      <c r="H51" t="s">
        <v>158</v>
      </c>
    </row>
    <row r="52" spans="1:8">
      <c r="A52" s="1">
        <v>42837</v>
      </c>
      <c r="B52" t="s">
        <v>156</v>
      </c>
      <c r="C52" t="s">
        <v>1629</v>
      </c>
      <c r="D52" t="s">
        <v>2081</v>
      </c>
      <c r="E52" t="s">
        <v>1629</v>
      </c>
      <c r="F52" t="s">
        <v>2081</v>
      </c>
      <c r="G52" s="2">
        <v>5957.76</v>
      </c>
      <c r="H52" t="s">
        <v>158</v>
      </c>
    </row>
    <row r="53" spans="1:8">
      <c r="A53" s="1">
        <v>42838</v>
      </c>
      <c r="B53" t="s">
        <v>156</v>
      </c>
      <c r="C53" t="s">
        <v>2213</v>
      </c>
      <c r="D53" t="s">
        <v>2081</v>
      </c>
      <c r="E53" t="s">
        <v>2213</v>
      </c>
      <c r="F53" t="s">
        <v>2081</v>
      </c>
      <c r="G53" s="2">
        <v>5957.76</v>
      </c>
      <c r="H53" t="s">
        <v>158</v>
      </c>
    </row>
    <row r="54" spans="1:8">
      <c r="A54" s="1">
        <v>42839</v>
      </c>
      <c r="B54" t="s">
        <v>156</v>
      </c>
      <c r="C54" t="s">
        <v>2224</v>
      </c>
      <c r="D54" t="s">
        <v>2225</v>
      </c>
      <c r="E54" t="s">
        <v>2224</v>
      </c>
      <c r="F54" t="s">
        <v>2225</v>
      </c>
      <c r="G54" s="2">
        <v>5957.76</v>
      </c>
      <c r="H54" t="s">
        <v>158</v>
      </c>
    </row>
    <row r="55" spans="1:8">
      <c r="A55" s="1">
        <v>42839</v>
      </c>
      <c r="B55" t="s">
        <v>156</v>
      </c>
      <c r="C55" t="s">
        <v>1681</v>
      </c>
      <c r="D55" t="s">
        <v>2225</v>
      </c>
      <c r="E55" t="s">
        <v>1681</v>
      </c>
      <c r="F55" t="s">
        <v>2225</v>
      </c>
      <c r="G55" s="2">
        <v>5957.76</v>
      </c>
      <c r="H55" t="s">
        <v>158</v>
      </c>
    </row>
    <row r="56" spans="1:8">
      <c r="A56" s="1">
        <v>42839</v>
      </c>
      <c r="B56" t="s">
        <v>156</v>
      </c>
      <c r="C56" t="s">
        <v>1847</v>
      </c>
      <c r="D56" t="s">
        <v>2225</v>
      </c>
      <c r="E56" t="s">
        <v>1847</v>
      </c>
      <c r="F56" t="s">
        <v>2225</v>
      </c>
      <c r="G56" s="2">
        <v>6351</v>
      </c>
      <c r="H56" t="s">
        <v>158</v>
      </c>
    </row>
    <row r="57" spans="1:8">
      <c r="A57" s="1">
        <v>42839</v>
      </c>
      <c r="B57" t="s">
        <v>156</v>
      </c>
      <c r="C57" t="s">
        <v>2232</v>
      </c>
      <c r="D57" t="s">
        <v>2225</v>
      </c>
      <c r="E57" t="s">
        <v>2232</v>
      </c>
      <c r="F57" t="s">
        <v>2225</v>
      </c>
      <c r="G57" s="2">
        <v>6351</v>
      </c>
      <c r="H57" t="s">
        <v>158</v>
      </c>
    </row>
    <row r="58" spans="1:8">
      <c r="A58" s="1">
        <v>42838</v>
      </c>
      <c r="B58" t="s">
        <v>156</v>
      </c>
      <c r="C58" t="s">
        <v>2214</v>
      </c>
      <c r="D58" t="s">
        <v>2210</v>
      </c>
      <c r="E58" t="s">
        <v>2214</v>
      </c>
      <c r="F58" t="s">
        <v>2210</v>
      </c>
      <c r="G58" s="2">
        <v>6750.04</v>
      </c>
      <c r="H58" t="s">
        <v>158</v>
      </c>
    </row>
    <row r="59" spans="1:8">
      <c r="A59" s="1">
        <v>42838</v>
      </c>
      <c r="B59" t="s">
        <v>156</v>
      </c>
      <c r="C59" t="s">
        <v>2216</v>
      </c>
      <c r="D59" t="s">
        <v>2210</v>
      </c>
      <c r="E59" t="s">
        <v>2216</v>
      </c>
      <c r="F59" t="s">
        <v>2210</v>
      </c>
      <c r="G59" s="2">
        <v>6750.04</v>
      </c>
      <c r="H59" t="s">
        <v>158</v>
      </c>
    </row>
    <row r="60" spans="1:8">
      <c r="A60" s="1">
        <v>42838</v>
      </c>
      <c r="B60" t="s">
        <v>156</v>
      </c>
      <c r="C60" t="s">
        <v>2218</v>
      </c>
      <c r="D60" t="s">
        <v>2210</v>
      </c>
      <c r="E60" t="s">
        <v>2218</v>
      </c>
      <c r="F60" t="s">
        <v>2210</v>
      </c>
      <c r="G60" s="2">
        <v>6750.04</v>
      </c>
      <c r="H60" t="s">
        <v>158</v>
      </c>
    </row>
    <row r="61" spans="1:8">
      <c r="A61" s="1">
        <v>42836</v>
      </c>
      <c r="B61" t="s">
        <v>156</v>
      </c>
      <c r="C61" t="s">
        <v>90</v>
      </c>
      <c r="D61" t="s">
        <v>2081</v>
      </c>
      <c r="E61" t="s">
        <v>90</v>
      </c>
      <c r="F61" t="s">
        <v>2081</v>
      </c>
      <c r="G61" s="2">
        <v>8049.24</v>
      </c>
      <c r="H61" t="s">
        <v>158</v>
      </c>
    </row>
    <row r="62" spans="1:8">
      <c r="A62" s="1">
        <v>42837</v>
      </c>
      <c r="B62" t="s">
        <v>156</v>
      </c>
      <c r="C62" t="s">
        <v>539</v>
      </c>
      <c r="D62" t="s">
        <v>2081</v>
      </c>
      <c r="E62" t="s">
        <v>539</v>
      </c>
      <c r="F62" t="s">
        <v>2081</v>
      </c>
      <c r="G62" s="2">
        <v>8049.24</v>
      </c>
      <c r="H62" t="s">
        <v>158</v>
      </c>
    </row>
    <row r="63" spans="1:8">
      <c r="A63" s="1">
        <v>42839</v>
      </c>
      <c r="B63" t="s">
        <v>156</v>
      </c>
      <c r="C63" t="s">
        <v>540</v>
      </c>
      <c r="D63" t="s">
        <v>2225</v>
      </c>
      <c r="E63" t="s">
        <v>540</v>
      </c>
      <c r="F63" t="s">
        <v>2225</v>
      </c>
      <c r="G63" s="2">
        <v>8049.24</v>
      </c>
      <c r="H63" t="s">
        <v>158</v>
      </c>
    </row>
    <row r="64" spans="1:8">
      <c r="A64" s="1">
        <v>42833</v>
      </c>
      <c r="B64" t="s">
        <v>156</v>
      </c>
      <c r="C64" t="s">
        <v>1072</v>
      </c>
      <c r="D64" t="s">
        <v>2093</v>
      </c>
      <c r="E64" t="s">
        <v>1072</v>
      </c>
      <c r="F64" t="s">
        <v>2093</v>
      </c>
      <c r="G64" s="2">
        <v>9000.44</v>
      </c>
      <c r="H64" t="s">
        <v>158</v>
      </c>
    </row>
    <row r="65" spans="1:8">
      <c r="A65" s="1">
        <v>42833</v>
      </c>
      <c r="B65" t="s">
        <v>156</v>
      </c>
      <c r="C65" t="s">
        <v>1592</v>
      </c>
      <c r="D65" t="s">
        <v>2081</v>
      </c>
      <c r="E65" t="s">
        <v>1592</v>
      </c>
      <c r="F65" t="s">
        <v>2081</v>
      </c>
      <c r="G65" s="2">
        <v>9000.44</v>
      </c>
      <c r="H65" t="s">
        <v>158</v>
      </c>
    </row>
    <row r="66" spans="1:8">
      <c r="A66" s="1">
        <v>42833</v>
      </c>
      <c r="B66" t="s">
        <v>156</v>
      </c>
      <c r="C66" t="s">
        <v>1593</v>
      </c>
      <c r="D66" t="s">
        <v>2093</v>
      </c>
      <c r="E66" t="s">
        <v>1593</v>
      </c>
      <c r="F66" t="s">
        <v>2093</v>
      </c>
      <c r="G66" s="2">
        <v>9000.44</v>
      </c>
      <c r="H66" t="s">
        <v>158</v>
      </c>
    </row>
    <row r="67" spans="1:8">
      <c r="A67" s="1">
        <v>42833</v>
      </c>
      <c r="B67" t="s">
        <v>156</v>
      </c>
      <c r="C67" t="s">
        <v>2200</v>
      </c>
      <c r="D67" t="s">
        <v>2081</v>
      </c>
      <c r="E67" t="s">
        <v>2200</v>
      </c>
      <c r="F67" t="s">
        <v>2081</v>
      </c>
      <c r="G67" s="2">
        <v>9000.44</v>
      </c>
      <c r="H67" t="s">
        <v>158</v>
      </c>
    </row>
    <row r="68" spans="1:8">
      <c r="A68" s="1">
        <v>42836</v>
      </c>
      <c r="B68" t="s">
        <v>156</v>
      </c>
      <c r="C68" t="s">
        <v>1985</v>
      </c>
      <c r="D68" t="s">
        <v>2202</v>
      </c>
      <c r="E68" t="s">
        <v>1985</v>
      </c>
      <c r="F68" t="s">
        <v>2202</v>
      </c>
      <c r="G68" s="2">
        <v>9000.44</v>
      </c>
      <c r="H68" t="s">
        <v>158</v>
      </c>
    </row>
    <row r="69" spans="1:8">
      <c r="A69" s="1">
        <v>42836</v>
      </c>
      <c r="B69" t="s">
        <v>156</v>
      </c>
      <c r="C69" t="s">
        <v>2091</v>
      </c>
      <c r="D69" t="s">
        <v>2093</v>
      </c>
      <c r="E69" t="s">
        <v>2091</v>
      </c>
      <c r="F69" t="s">
        <v>2093</v>
      </c>
      <c r="G69" s="2">
        <v>9000.44</v>
      </c>
      <c r="H69" t="s">
        <v>158</v>
      </c>
    </row>
    <row r="70" spans="1:8">
      <c r="A70" s="1">
        <v>42837</v>
      </c>
      <c r="B70" t="s">
        <v>156</v>
      </c>
      <c r="C70" t="s">
        <v>2203</v>
      </c>
      <c r="D70" t="s">
        <v>2081</v>
      </c>
      <c r="E70" t="s">
        <v>2203</v>
      </c>
      <c r="F70" t="s">
        <v>2081</v>
      </c>
      <c r="G70" s="2">
        <v>9000.44</v>
      </c>
      <c r="H70" t="s">
        <v>158</v>
      </c>
    </row>
    <row r="71" spans="1:8">
      <c r="A71" s="1">
        <v>42837</v>
      </c>
      <c r="B71" t="s">
        <v>156</v>
      </c>
      <c r="C71" t="s">
        <v>1223</v>
      </c>
      <c r="D71" t="s">
        <v>2081</v>
      </c>
      <c r="E71" t="s">
        <v>1223</v>
      </c>
      <c r="F71" t="s">
        <v>2081</v>
      </c>
      <c r="G71" s="2">
        <v>9000.44</v>
      </c>
      <c r="H71" t="s">
        <v>158</v>
      </c>
    </row>
    <row r="72" spans="1:8">
      <c r="A72" s="1">
        <v>42837</v>
      </c>
      <c r="B72" t="s">
        <v>156</v>
      </c>
      <c r="C72" t="s">
        <v>55</v>
      </c>
      <c r="D72" t="s">
        <v>2081</v>
      </c>
      <c r="E72" t="s">
        <v>55</v>
      </c>
      <c r="F72" t="s">
        <v>2081</v>
      </c>
      <c r="G72" s="2">
        <v>9000.44</v>
      </c>
      <c r="H72" t="s">
        <v>158</v>
      </c>
    </row>
    <row r="73" spans="1:8">
      <c r="A73" s="1">
        <v>42837</v>
      </c>
      <c r="B73" t="s">
        <v>156</v>
      </c>
      <c r="C73" t="s">
        <v>1232</v>
      </c>
      <c r="D73" t="s">
        <v>2081</v>
      </c>
      <c r="E73" t="s">
        <v>1232</v>
      </c>
      <c r="F73" t="s">
        <v>2081</v>
      </c>
      <c r="G73" s="2">
        <v>9000.44</v>
      </c>
      <c r="H73" t="s">
        <v>158</v>
      </c>
    </row>
    <row r="74" spans="1:8">
      <c r="A74" s="1">
        <v>42838</v>
      </c>
      <c r="B74" t="s">
        <v>156</v>
      </c>
      <c r="C74" t="s">
        <v>1237</v>
      </c>
      <c r="D74" t="s">
        <v>2081</v>
      </c>
      <c r="E74" t="s">
        <v>1237</v>
      </c>
      <c r="F74" t="s">
        <v>2081</v>
      </c>
      <c r="G74" s="2">
        <v>9000.44</v>
      </c>
      <c r="H74" t="s">
        <v>158</v>
      </c>
    </row>
    <row r="75" spans="1:8">
      <c r="A75" s="1">
        <v>42838</v>
      </c>
      <c r="B75" t="s">
        <v>156</v>
      </c>
      <c r="C75" t="s">
        <v>1573</v>
      </c>
      <c r="D75" t="s">
        <v>2081</v>
      </c>
      <c r="E75" t="s">
        <v>1573</v>
      </c>
      <c r="F75" t="s">
        <v>2081</v>
      </c>
      <c r="G75" s="2">
        <v>9000.44</v>
      </c>
      <c r="H75" t="s">
        <v>158</v>
      </c>
    </row>
    <row r="76" spans="1:8">
      <c r="A76" s="1">
        <v>42838</v>
      </c>
      <c r="B76" t="s">
        <v>156</v>
      </c>
      <c r="C76" t="s">
        <v>1962</v>
      </c>
      <c r="D76" t="s">
        <v>2081</v>
      </c>
      <c r="E76" t="s">
        <v>1962</v>
      </c>
      <c r="F76" t="s">
        <v>2081</v>
      </c>
      <c r="G76" s="2">
        <v>9000.44</v>
      </c>
      <c r="H76" t="s">
        <v>158</v>
      </c>
    </row>
    <row r="77" spans="1:8">
      <c r="A77" s="1">
        <v>42838</v>
      </c>
      <c r="B77" t="s">
        <v>156</v>
      </c>
      <c r="C77" t="s">
        <v>1580</v>
      </c>
      <c r="D77" t="s">
        <v>2093</v>
      </c>
      <c r="E77" t="s">
        <v>1580</v>
      </c>
      <c r="F77" t="s">
        <v>2093</v>
      </c>
      <c r="G77" s="2">
        <v>9000.44</v>
      </c>
      <c r="H77" t="s">
        <v>158</v>
      </c>
    </row>
    <row r="78" spans="1:8">
      <c r="A78" s="1">
        <v>42838</v>
      </c>
      <c r="B78" t="s">
        <v>156</v>
      </c>
      <c r="C78" t="s">
        <v>1575</v>
      </c>
      <c r="D78" t="s">
        <v>2081</v>
      </c>
      <c r="E78" t="s">
        <v>1575</v>
      </c>
      <c r="F78" t="s">
        <v>2081</v>
      </c>
      <c r="G78" s="2">
        <v>9000.44</v>
      </c>
      <c r="H78" t="s">
        <v>158</v>
      </c>
    </row>
    <row r="79" spans="1:8">
      <c r="A79" s="1">
        <v>42839</v>
      </c>
      <c r="B79" t="s">
        <v>156</v>
      </c>
      <c r="C79" t="s">
        <v>965</v>
      </c>
      <c r="D79" t="s">
        <v>2225</v>
      </c>
      <c r="E79" t="s">
        <v>965</v>
      </c>
      <c r="F79" t="s">
        <v>2225</v>
      </c>
      <c r="G79" s="2">
        <v>9000.44</v>
      </c>
      <c r="H79" t="s">
        <v>158</v>
      </c>
    </row>
    <row r="80" spans="1:8">
      <c r="A80" s="1">
        <v>42839</v>
      </c>
      <c r="B80" t="s">
        <v>156</v>
      </c>
      <c r="C80" t="s">
        <v>654</v>
      </c>
      <c r="D80" t="s">
        <v>2225</v>
      </c>
      <c r="E80" t="s">
        <v>654</v>
      </c>
      <c r="F80" t="s">
        <v>2225</v>
      </c>
      <c r="G80" s="2">
        <v>9000.44</v>
      </c>
      <c r="H80" t="s">
        <v>158</v>
      </c>
    </row>
    <row r="81" spans="1:8">
      <c r="A81" s="1">
        <v>42836</v>
      </c>
      <c r="B81" t="s">
        <v>156</v>
      </c>
      <c r="C81" t="s">
        <v>2208</v>
      </c>
      <c r="D81" t="s">
        <v>2081</v>
      </c>
      <c r="E81" t="s">
        <v>2208</v>
      </c>
      <c r="F81" t="s">
        <v>2081</v>
      </c>
      <c r="G81" s="2">
        <v>10629.08</v>
      </c>
      <c r="H81" t="s">
        <v>158</v>
      </c>
    </row>
    <row r="82" spans="1:8">
      <c r="A82" s="1">
        <v>42836</v>
      </c>
      <c r="B82" t="s">
        <v>156</v>
      </c>
      <c r="C82" t="s">
        <v>1253</v>
      </c>
      <c r="D82" t="s">
        <v>2081</v>
      </c>
      <c r="E82" t="s">
        <v>1253</v>
      </c>
      <c r="F82" t="s">
        <v>2081</v>
      </c>
      <c r="G82" s="2">
        <v>10629.08</v>
      </c>
      <c r="H82" t="s">
        <v>158</v>
      </c>
    </row>
    <row r="83" spans="1:8">
      <c r="A83" s="1">
        <v>42838</v>
      </c>
      <c r="B83" t="s">
        <v>156</v>
      </c>
      <c r="C83" t="s">
        <v>2219</v>
      </c>
      <c r="D83" t="s">
        <v>2081</v>
      </c>
      <c r="E83" t="s">
        <v>2219</v>
      </c>
      <c r="F83" t="s">
        <v>2081</v>
      </c>
      <c r="G83" s="2">
        <v>10629.08</v>
      </c>
      <c r="H83" t="s">
        <v>158</v>
      </c>
    </row>
    <row r="84" spans="1:8">
      <c r="A84" s="1">
        <v>42839</v>
      </c>
      <c r="B84" t="s">
        <v>156</v>
      </c>
      <c r="C84" t="s">
        <v>2109</v>
      </c>
      <c r="D84" t="s">
        <v>2094</v>
      </c>
      <c r="E84" t="s">
        <v>2109</v>
      </c>
      <c r="F84" t="s">
        <v>2094</v>
      </c>
      <c r="G84" s="2">
        <v>11699.76</v>
      </c>
      <c r="H84" t="s">
        <v>158</v>
      </c>
    </row>
    <row r="85" spans="1:8">
      <c r="A85" s="1">
        <v>42838</v>
      </c>
      <c r="B85" t="s">
        <v>156</v>
      </c>
      <c r="C85" t="s">
        <v>2209</v>
      </c>
      <c r="D85" t="s">
        <v>2210</v>
      </c>
      <c r="E85" t="s">
        <v>2209</v>
      </c>
      <c r="F85" t="s">
        <v>2210</v>
      </c>
      <c r="G85" s="2">
        <v>12349.36</v>
      </c>
      <c r="H85" t="s">
        <v>158</v>
      </c>
    </row>
    <row r="86" spans="1:8">
      <c r="A86" s="1">
        <v>42837</v>
      </c>
      <c r="B86" t="s">
        <v>156</v>
      </c>
      <c r="C86" t="s">
        <v>972</v>
      </c>
      <c r="D86" t="s">
        <v>2081</v>
      </c>
      <c r="E86" t="s">
        <v>972</v>
      </c>
      <c r="F86" t="s">
        <v>2081</v>
      </c>
      <c r="G86" s="2">
        <v>12553.52</v>
      </c>
      <c r="H86" t="s">
        <v>158</v>
      </c>
    </row>
    <row r="87" spans="1:8">
      <c r="A87" s="1">
        <v>42833</v>
      </c>
      <c r="B87" t="s">
        <v>156</v>
      </c>
      <c r="C87" t="s">
        <v>400</v>
      </c>
      <c r="D87" t="s">
        <v>2081</v>
      </c>
      <c r="E87" t="s">
        <v>400</v>
      </c>
      <c r="F87" t="s">
        <v>2081</v>
      </c>
      <c r="G87" s="2">
        <v>19565.72</v>
      </c>
      <c r="H87" t="s">
        <v>158</v>
      </c>
    </row>
    <row r="88" spans="1:8">
      <c r="A88" s="1">
        <v>42837</v>
      </c>
      <c r="B88" t="s">
        <v>156</v>
      </c>
      <c r="C88" t="s">
        <v>2194</v>
      </c>
      <c r="D88" t="s">
        <v>2093</v>
      </c>
      <c r="E88" t="s">
        <v>2194</v>
      </c>
      <c r="F88" t="s">
        <v>2093</v>
      </c>
      <c r="G88" s="2">
        <v>19565.72</v>
      </c>
      <c r="H88" t="s">
        <v>158</v>
      </c>
    </row>
    <row r="89" spans="1:8">
      <c r="A89" s="1">
        <v>42839</v>
      </c>
      <c r="B89" t="s">
        <v>156</v>
      </c>
      <c r="C89" t="s">
        <v>2226</v>
      </c>
      <c r="D89" t="s">
        <v>2227</v>
      </c>
      <c r="E89" t="s">
        <v>2226</v>
      </c>
      <c r="F89" t="s">
        <v>2227</v>
      </c>
      <c r="G89" s="2">
        <v>19565.72</v>
      </c>
      <c r="H89" t="s">
        <v>158</v>
      </c>
    </row>
    <row r="90" spans="1:8">
      <c r="A90" s="1">
        <v>42836</v>
      </c>
      <c r="B90" t="s">
        <v>156</v>
      </c>
      <c r="C90" t="s">
        <v>1621</v>
      </c>
      <c r="D90" t="s">
        <v>2093</v>
      </c>
      <c r="E90" t="s">
        <v>1621</v>
      </c>
      <c r="F90" t="s">
        <v>2093</v>
      </c>
      <c r="G90" s="2">
        <v>20454.28</v>
      </c>
      <c r="H90" t="s">
        <v>158</v>
      </c>
    </row>
    <row r="91" spans="1:8">
      <c r="A91" s="1">
        <v>42838</v>
      </c>
      <c r="B91" t="s">
        <v>156</v>
      </c>
      <c r="C91" t="s">
        <v>2001</v>
      </c>
      <c r="D91" t="s">
        <v>2081</v>
      </c>
      <c r="E91" t="s">
        <v>2001</v>
      </c>
      <c r="F91" t="s">
        <v>2081</v>
      </c>
      <c r="G91" s="2">
        <v>21637.48</v>
      </c>
      <c r="H91" t="s">
        <v>158</v>
      </c>
    </row>
    <row r="92" spans="1:8">
      <c r="A92" s="1">
        <v>42836</v>
      </c>
      <c r="B92" t="s">
        <v>156</v>
      </c>
      <c r="C92" t="s">
        <v>1978</v>
      </c>
      <c r="D92" t="s">
        <v>2081</v>
      </c>
      <c r="E92" t="s">
        <v>1978</v>
      </c>
      <c r="F92" t="s">
        <v>2081</v>
      </c>
      <c r="G92" s="2">
        <v>22500.52</v>
      </c>
      <c r="H92" t="s">
        <v>158</v>
      </c>
    </row>
    <row r="93" spans="1:8">
      <c r="A93" s="1">
        <v>42837</v>
      </c>
      <c r="B93" t="s">
        <v>156</v>
      </c>
      <c r="C93" t="s">
        <v>2089</v>
      </c>
      <c r="D93" t="s">
        <v>2081</v>
      </c>
      <c r="E93" t="s">
        <v>2089</v>
      </c>
      <c r="F93" t="s">
        <v>2081</v>
      </c>
      <c r="G93" s="2">
        <v>22500.52</v>
      </c>
      <c r="H93" t="s">
        <v>158</v>
      </c>
    </row>
    <row r="94" spans="1:8">
      <c r="A94" s="1">
        <v>42838</v>
      </c>
      <c r="B94" t="s">
        <v>156</v>
      </c>
      <c r="C94" t="s">
        <v>2221</v>
      </c>
      <c r="D94" t="s">
        <v>2081</v>
      </c>
      <c r="E94" t="s">
        <v>2221</v>
      </c>
      <c r="F94" t="s">
        <v>2081</v>
      </c>
      <c r="G94" s="2">
        <v>22500.52</v>
      </c>
      <c r="H94" t="s">
        <v>158</v>
      </c>
    </row>
    <row r="95" spans="1:8">
      <c r="A95" s="1">
        <v>42839</v>
      </c>
      <c r="B95" t="s">
        <v>156</v>
      </c>
      <c r="C95" t="s">
        <v>2229</v>
      </c>
      <c r="D95" t="s">
        <v>2225</v>
      </c>
      <c r="E95" t="s">
        <v>2229</v>
      </c>
      <c r="F95" t="s">
        <v>2225</v>
      </c>
      <c r="G95" s="2">
        <v>22500.52</v>
      </c>
      <c r="H95" t="s">
        <v>158</v>
      </c>
    </row>
    <row r="96" spans="1:8">
      <c r="A96" s="1">
        <v>42836</v>
      </c>
      <c r="B96" t="s">
        <v>156</v>
      </c>
      <c r="C96" t="s">
        <v>1106</v>
      </c>
      <c r="D96" t="s">
        <v>2093</v>
      </c>
      <c r="E96" t="s">
        <v>1106</v>
      </c>
      <c r="F96" t="s">
        <v>2093</v>
      </c>
      <c r="G96" s="2">
        <v>35999.440000000002</v>
      </c>
      <c r="H96" t="s">
        <v>158</v>
      </c>
    </row>
    <row r="97" spans="1:8">
      <c r="A97" s="1">
        <v>42839</v>
      </c>
      <c r="B97" t="s">
        <v>156</v>
      </c>
      <c r="C97" t="s">
        <v>2215</v>
      </c>
      <c r="D97" t="s">
        <v>2227</v>
      </c>
      <c r="E97" t="s">
        <v>2215</v>
      </c>
      <c r="F97" t="s">
        <v>2227</v>
      </c>
      <c r="G97" s="2">
        <v>35999.440000000002</v>
      </c>
      <c r="H97" t="s">
        <v>158</v>
      </c>
    </row>
    <row r="98" spans="1:8">
      <c r="A98" s="50">
        <v>42837</v>
      </c>
      <c r="B98" s="51" t="s">
        <v>987</v>
      </c>
      <c r="C98" s="51">
        <v>3000274757</v>
      </c>
      <c r="D98" s="51"/>
      <c r="E98" s="51">
        <v>3000274757</v>
      </c>
      <c r="F98" s="51"/>
      <c r="G98" s="6">
        <v>98600</v>
      </c>
      <c r="H98" s="51" t="s">
        <v>158</v>
      </c>
    </row>
    <row r="99" spans="1:8">
      <c r="A99" t="s">
        <v>2191</v>
      </c>
      <c r="G99" s="2">
        <f>SUM(G1:G98)</f>
        <v>588581.68000000028</v>
      </c>
    </row>
    <row r="100" spans="1:8">
      <c r="A100" t="s">
        <v>2192</v>
      </c>
    </row>
    <row r="101" spans="1:8">
      <c r="A101" t="s">
        <v>2193</v>
      </c>
    </row>
    <row r="102" spans="1:8">
      <c r="A102" t="s">
        <v>621</v>
      </c>
    </row>
  </sheetData>
  <sortState ref="A19:H97">
    <sortCondition ref="G19:G97"/>
  </sortState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21"/>
  <sheetViews>
    <sheetView topLeftCell="A13" workbookViewId="0">
      <selection activeCell="B71" sqref="B71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2266</v>
      </c>
      <c r="E1" s="40"/>
      <c r="K1" s="553"/>
      <c r="L1" s="553"/>
      <c r="M1" s="553"/>
    </row>
    <row r="2" spans="1:15" ht="15">
      <c r="A2" s="553"/>
      <c r="B2" s="553"/>
      <c r="C2" s="553"/>
      <c r="D2" s="553"/>
      <c r="E2" s="553"/>
      <c r="F2" s="554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554"/>
      <c r="K3" s="41" t="s">
        <v>187</v>
      </c>
      <c r="L3" s="42"/>
      <c r="M3" s="553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553"/>
    </row>
    <row r="5" spans="1:15" ht="15" customHeight="1">
      <c r="A5" s="338" t="s">
        <v>138</v>
      </c>
      <c r="B5" s="339" t="s">
        <v>999</v>
      </c>
      <c r="C5" s="339" t="s">
        <v>136</v>
      </c>
      <c r="D5" s="344">
        <v>-9000.44</v>
      </c>
      <c r="E5" s="335"/>
      <c r="F5" s="355" t="s">
        <v>190</v>
      </c>
      <c r="G5" s="356"/>
      <c r="H5" s="335"/>
      <c r="I5" s="357"/>
      <c r="K5" s="357"/>
      <c r="L5" s="358"/>
      <c r="M5" s="359"/>
      <c r="N5" s="360"/>
      <c r="O5" s="360"/>
    </row>
    <row r="6" spans="1:15" ht="15" customHeight="1">
      <c r="A6" s="338" t="s">
        <v>138</v>
      </c>
      <c r="B6" s="440" t="s">
        <v>1318</v>
      </c>
      <c r="C6" s="440" t="s">
        <v>136</v>
      </c>
      <c r="D6" s="344">
        <v>-9000.44</v>
      </c>
      <c r="E6" s="335"/>
      <c r="F6" s="355" t="s">
        <v>190</v>
      </c>
      <c r="G6" s="356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555" t="s">
        <v>1714</v>
      </c>
      <c r="C7" s="380" t="s">
        <v>136</v>
      </c>
      <c r="D7" s="344">
        <v>-9000.44</v>
      </c>
      <c r="E7" s="335" t="s">
        <v>226</v>
      </c>
      <c r="F7" s="355" t="s">
        <v>190</v>
      </c>
      <c r="G7" s="356"/>
      <c r="H7" s="335"/>
      <c r="I7" s="357"/>
      <c r="K7" s="357"/>
      <c r="L7" s="358"/>
      <c r="M7" s="359"/>
      <c r="N7" s="360"/>
      <c r="O7" s="360"/>
    </row>
    <row r="8" spans="1:15" ht="15" customHeight="1">
      <c r="A8" s="338" t="s">
        <v>138</v>
      </c>
      <c r="B8" s="555" t="s">
        <v>2168</v>
      </c>
      <c r="C8" s="380" t="s">
        <v>136</v>
      </c>
      <c r="D8" s="344">
        <v>-9000.44</v>
      </c>
      <c r="E8" s="335" t="s">
        <v>135</v>
      </c>
      <c r="F8" s="355" t="s">
        <v>190</v>
      </c>
      <c r="G8" s="356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555" t="s">
        <v>2021</v>
      </c>
      <c r="C9" s="380" t="s">
        <v>136</v>
      </c>
      <c r="D9" s="344">
        <v>-9000.44</v>
      </c>
      <c r="E9" s="335" t="s">
        <v>139</v>
      </c>
      <c r="F9" s="355" t="s">
        <v>190</v>
      </c>
      <c r="G9" s="356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555" t="s">
        <v>1308</v>
      </c>
      <c r="C10" s="380" t="s">
        <v>136</v>
      </c>
      <c r="D10" s="344">
        <v>-9000.44</v>
      </c>
      <c r="E10" s="335" t="s">
        <v>143</v>
      </c>
      <c r="F10" s="355" t="s">
        <v>190</v>
      </c>
      <c r="G10" s="356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555" t="s">
        <v>1312</v>
      </c>
      <c r="C11" s="380" t="s">
        <v>136</v>
      </c>
      <c r="D11" s="344">
        <v>-9000.44</v>
      </c>
      <c r="E11" s="335" t="s">
        <v>144</v>
      </c>
      <c r="F11" s="355" t="s">
        <v>190</v>
      </c>
      <c r="G11" s="356"/>
      <c r="H11" s="335"/>
      <c r="I11" s="357"/>
      <c r="K11" s="357"/>
      <c r="L11" s="358"/>
      <c r="M11" s="359"/>
      <c r="N11" s="360"/>
      <c r="O11" s="360"/>
    </row>
    <row r="12" spans="1:15" ht="15" customHeight="1">
      <c r="A12" s="338" t="s">
        <v>138</v>
      </c>
      <c r="B12" s="555" t="s">
        <v>269</v>
      </c>
      <c r="C12" s="380" t="s">
        <v>136</v>
      </c>
      <c r="D12" s="344">
        <v>-9000.44</v>
      </c>
      <c r="E12" s="335" t="s">
        <v>145</v>
      </c>
      <c r="F12" s="355" t="s">
        <v>190</v>
      </c>
      <c r="G12" s="356"/>
      <c r="H12" s="335"/>
      <c r="I12" s="35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80" t="s">
        <v>1319</v>
      </c>
      <c r="C13" s="380" t="s">
        <v>136</v>
      </c>
      <c r="D13" s="344">
        <v>-9000.44</v>
      </c>
      <c r="E13" s="335"/>
      <c r="F13" s="355" t="s">
        <v>190</v>
      </c>
      <c r="G13" s="356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80" t="s">
        <v>2252</v>
      </c>
      <c r="C14" s="380" t="s">
        <v>136</v>
      </c>
      <c r="D14" s="422">
        <v>1241.2</v>
      </c>
      <c r="E14" s="335"/>
      <c r="F14" s="355" t="s">
        <v>137</v>
      </c>
      <c r="G14" s="356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80" t="s">
        <v>2256</v>
      </c>
      <c r="C15" s="380" t="s">
        <v>136</v>
      </c>
      <c r="D15" s="422">
        <v>1241.2</v>
      </c>
      <c r="E15" s="335"/>
      <c r="F15" s="355" t="s">
        <v>137</v>
      </c>
      <c r="G15" s="356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80" t="s">
        <v>2243</v>
      </c>
      <c r="C16" s="380" t="s">
        <v>136</v>
      </c>
      <c r="D16" s="422">
        <v>1241.2</v>
      </c>
      <c r="E16" s="335"/>
      <c r="F16" s="355" t="s">
        <v>137</v>
      </c>
      <c r="G16" s="356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8" t="s">
        <v>138</v>
      </c>
      <c r="B17" s="339" t="s">
        <v>2269</v>
      </c>
      <c r="C17" s="339" t="s">
        <v>136</v>
      </c>
      <c r="D17" s="422">
        <v>1241.2</v>
      </c>
      <c r="E17" s="335"/>
      <c r="F17" s="355"/>
      <c r="G17" s="356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8" t="s">
        <v>138</v>
      </c>
      <c r="B18" s="380" t="s">
        <v>2263</v>
      </c>
      <c r="C18" s="380" t="s">
        <v>136</v>
      </c>
      <c r="D18" s="422">
        <v>1241.2</v>
      </c>
      <c r="E18" s="335"/>
      <c r="F18" s="355" t="s">
        <v>137</v>
      </c>
      <c r="G18" s="356"/>
      <c r="H18" s="335"/>
      <c r="I18" s="357"/>
      <c r="K18" s="357"/>
      <c r="L18" s="358"/>
      <c r="M18" s="359"/>
      <c r="N18" s="360"/>
      <c r="O18" s="360"/>
    </row>
    <row r="19" spans="1:15" ht="15" customHeight="1">
      <c r="A19" s="338" t="s">
        <v>138</v>
      </c>
      <c r="B19" s="380" t="s">
        <v>2264</v>
      </c>
      <c r="C19" s="380" t="s">
        <v>136</v>
      </c>
      <c r="D19" s="422">
        <v>1241.2</v>
      </c>
      <c r="E19" s="335"/>
      <c r="F19" s="355" t="s">
        <v>137</v>
      </c>
      <c r="G19" s="356"/>
      <c r="H19" s="335"/>
      <c r="I19" s="357"/>
      <c r="K19" s="357"/>
      <c r="L19" s="358"/>
      <c r="M19" s="359"/>
      <c r="N19" s="360"/>
      <c r="O19" s="360"/>
    </row>
    <row r="20" spans="1:15" ht="15" customHeight="1">
      <c r="A20" s="338" t="s">
        <v>138</v>
      </c>
      <c r="B20" s="556" t="s">
        <v>1132</v>
      </c>
      <c r="C20" s="380" t="s">
        <v>136</v>
      </c>
      <c r="D20" s="2">
        <v>9000.44</v>
      </c>
      <c r="E20" s="335"/>
      <c r="F20" s="355" t="s">
        <v>190</v>
      </c>
      <c r="G20" s="356"/>
      <c r="H20" s="335"/>
      <c r="I20" s="357"/>
      <c r="K20" s="357"/>
      <c r="L20" s="358"/>
      <c r="M20" s="359"/>
      <c r="N20" s="360"/>
      <c r="O20" s="360"/>
    </row>
    <row r="21" spans="1:15" ht="15" customHeight="1">
      <c r="A21" s="338" t="s">
        <v>138</v>
      </c>
      <c r="B21" s="380" t="s">
        <v>1713</v>
      </c>
      <c r="C21" s="380" t="s">
        <v>136</v>
      </c>
      <c r="D21" s="2">
        <v>9000.44</v>
      </c>
      <c r="E21" s="335"/>
      <c r="F21" s="355" t="s">
        <v>190</v>
      </c>
      <c r="G21" s="356"/>
      <c r="H21" s="335"/>
      <c r="I21" s="357"/>
      <c r="K21" s="357"/>
      <c r="L21" s="358"/>
      <c r="M21" s="359"/>
      <c r="N21" s="360"/>
      <c r="O21" s="360"/>
    </row>
    <row r="22" spans="1:15" ht="15" customHeight="1">
      <c r="A22" s="338" t="s">
        <v>138</v>
      </c>
      <c r="B22" s="555" t="s">
        <v>1714</v>
      </c>
      <c r="C22" s="380" t="s">
        <v>136</v>
      </c>
      <c r="D22" s="2">
        <v>9000.44</v>
      </c>
      <c r="E22" s="335" t="s">
        <v>226</v>
      </c>
      <c r="F22" s="355" t="s">
        <v>190</v>
      </c>
      <c r="G22" s="356"/>
      <c r="H22" s="335"/>
      <c r="I22" s="357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80" t="s">
        <v>2242</v>
      </c>
      <c r="C23" s="380" t="s">
        <v>136</v>
      </c>
      <c r="D23" s="2">
        <v>9000.44</v>
      </c>
      <c r="E23" s="335"/>
      <c r="F23" s="355" t="s">
        <v>190</v>
      </c>
      <c r="G23" s="356"/>
      <c r="H23" s="335"/>
      <c r="I23" s="357"/>
      <c r="K23" s="357"/>
      <c r="L23" s="358"/>
      <c r="M23" s="359"/>
      <c r="N23" s="360"/>
      <c r="O23" s="360"/>
    </row>
    <row r="24" spans="1:15" ht="15" customHeight="1">
      <c r="A24" s="338" t="s">
        <v>138</v>
      </c>
      <c r="B24" s="555" t="s">
        <v>2021</v>
      </c>
      <c r="C24" s="380" t="s">
        <v>136</v>
      </c>
      <c r="D24" s="2">
        <v>9000.44</v>
      </c>
      <c r="E24" s="335" t="s">
        <v>139</v>
      </c>
      <c r="F24" s="355" t="s">
        <v>190</v>
      </c>
      <c r="G24" s="356"/>
      <c r="H24" s="335"/>
      <c r="I24" s="357"/>
      <c r="K24" s="357"/>
      <c r="L24" s="358"/>
      <c r="M24" s="359"/>
      <c r="N24" s="360"/>
      <c r="O24" s="360"/>
    </row>
    <row r="25" spans="1:15" ht="15" customHeight="1">
      <c r="A25" s="338" t="s">
        <v>138</v>
      </c>
      <c r="B25" s="555" t="s">
        <v>2168</v>
      </c>
      <c r="C25" s="380" t="s">
        <v>136</v>
      </c>
      <c r="D25" s="2">
        <v>9000.44</v>
      </c>
      <c r="E25" s="335" t="s">
        <v>135</v>
      </c>
      <c r="F25" s="355" t="s">
        <v>190</v>
      </c>
      <c r="G25" s="356"/>
      <c r="H25" s="335"/>
      <c r="I25" s="357"/>
      <c r="K25" s="357"/>
      <c r="L25" s="358"/>
      <c r="M25" s="359"/>
      <c r="N25" s="360"/>
      <c r="O25" s="360"/>
    </row>
    <row r="26" spans="1:15" ht="15" customHeight="1">
      <c r="A26" s="338" t="s">
        <v>138</v>
      </c>
      <c r="B26" s="380" t="s">
        <v>2243</v>
      </c>
      <c r="C26" s="380" t="s">
        <v>136</v>
      </c>
      <c r="D26" s="2">
        <v>9000.44</v>
      </c>
      <c r="E26" s="335"/>
      <c r="F26" s="355" t="s">
        <v>190</v>
      </c>
      <c r="G26" s="356"/>
      <c r="H26" s="335"/>
      <c r="I26" s="357"/>
      <c r="K26" s="357"/>
      <c r="L26" s="358"/>
      <c r="M26" s="359"/>
      <c r="N26" s="360"/>
      <c r="O26" s="360"/>
    </row>
    <row r="27" spans="1:15" ht="15" customHeight="1">
      <c r="A27" s="338" t="s">
        <v>138</v>
      </c>
      <c r="B27" s="556" t="s">
        <v>1300</v>
      </c>
      <c r="C27" s="380" t="s">
        <v>136</v>
      </c>
      <c r="D27" s="2">
        <v>9000.44</v>
      </c>
      <c r="E27" s="335"/>
      <c r="F27" s="355" t="s">
        <v>190</v>
      </c>
      <c r="G27" s="356"/>
      <c r="H27" s="335"/>
      <c r="I27" s="357"/>
      <c r="K27" s="357"/>
      <c r="L27" s="358"/>
      <c r="M27" s="359"/>
      <c r="N27" s="360"/>
      <c r="O27" s="360"/>
    </row>
    <row r="28" spans="1:15" ht="15" customHeight="1">
      <c r="A28" s="338" t="s">
        <v>138</v>
      </c>
      <c r="B28" s="555" t="s">
        <v>269</v>
      </c>
      <c r="C28" s="380" t="s">
        <v>136</v>
      </c>
      <c r="D28" s="2">
        <v>9000.44</v>
      </c>
      <c r="E28" s="335" t="s">
        <v>145</v>
      </c>
      <c r="F28" s="355" t="s">
        <v>190</v>
      </c>
      <c r="G28" s="356"/>
      <c r="H28" s="335"/>
      <c r="I28" s="357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555" t="s">
        <v>1308</v>
      </c>
      <c r="C29" s="380" t="s">
        <v>136</v>
      </c>
      <c r="D29" s="2">
        <v>9000.44</v>
      </c>
      <c r="E29" s="335" t="s">
        <v>143</v>
      </c>
      <c r="F29" s="355" t="s">
        <v>190</v>
      </c>
      <c r="G29" s="356"/>
      <c r="H29" s="335"/>
      <c r="I29" s="357"/>
      <c r="K29" s="357"/>
      <c r="L29" s="358"/>
      <c r="M29" s="359"/>
      <c r="N29" s="360"/>
      <c r="O29" s="360"/>
    </row>
    <row r="30" spans="1:15" ht="15" customHeight="1">
      <c r="A30" s="338" t="s">
        <v>138</v>
      </c>
      <c r="B30" s="555" t="s">
        <v>1312</v>
      </c>
      <c r="C30" s="380" t="s">
        <v>136</v>
      </c>
      <c r="D30" s="2">
        <v>9000.44</v>
      </c>
      <c r="E30" s="335" t="s">
        <v>144</v>
      </c>
      <c r="F30" s="355" t="s">
        <v>190</v>
      </c>
      <c r="G30" s="356"/>
      <c r="H30" s="335"/>
      <c r="I30" s="357"/>
      <c r="K30" s="357"/>
      <c r="L30" s="358"/>
      <c r="M30" s="359"/>
      <c r="N30" s="360"/>
      <c r="O30" s="360"/>
    </row>
    <row r="31" spans="1:15" ht="15" customHeight="1">
      <c r="A31" s="338" t="s">
        <v>138</v>
      </c>
      <c r="B31" s="556" t="s">
        <v>1694</v>
      </c>
      <c r="C31" s="380" t="s">
        <v>136</v>
      </c>
      <c r="D31" s="2">
        <v>9000.44</v>
      </c>
      <c r="E31" s="335"/>
      <c r="F31" s="355" t="s">
        <v>190</v>
      </c>
      <c r="G31" s="356"/>
      <c r="H31" s="335"/>
      <c r="I31" s="357"/>
      <c r="K31" s="357"/>
      <c r="L31" s="358"/>
      <c r="M31" s="359"/>
      <c r="N31" s="360"/>
      <c r="O31" s="360"/>
    </row>
    <row r="32" spans="1:15" ht="15" customHeight="1">
      <c r="A32" s="338" t="s">
        <v>138</v>
      </c>
      <c r="B32" s="380" t="s">
        <v>2244</v>
      </c>
      <c r="C32" s="380" t="s">
        <v>136</v>
      </c>
      <c r="D32" s="2">
        <v>9000.44</v>
      </c>
      <c r="E32" s="335"/>
      <c r="F32" s="355" t="s">
        <v>190</v>
      </c>
      <c r="G32" s="356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8" t="s">
        <v>138</v>
      </c>
      <c r="B33" s="556" t="s">
        <v>1701</v>
      </c>
      <c r="C33" s="380" t="s">
        <v>136</v>
      </c>
      <c r="D33" s="2">
        <v>9000.44</v>
      </c>
      <c r="E33" s="335"/>
      <c r="F33" s="355" t="s">
        <v>190</v>
      </c>
      <c r="G33" s="356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556" t="s">
        <v>1696</v>
      </c>
      <c r="C34" s="380" t="s">
        <v>136</v>
      </c>
      <c r="D34" s="2">
        <v>9000.44</v>
      </c>
      <c r="E34" s="335"/>
      <c r="F34" s="355" t="s">
        <v>190</v>
      </c>
      <c r="G34" s="356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8" t="s">
        <v>138</v>
      </c>
      <c r="B35" s="380" t="s">
        <v>1026</v>
      </c>
      <c r="C35" s="380" t="s">
        <v>136</v>
      </c>
      <c r="D35" s="2">
        <v>9000.44</v>
      </c>
      <c r="E35" s="335"/>
      <c r="F35" s="355" t="s">
        <v>190</v>
      </c>
      <c r="G35" s="356"/>
      <c r="H35" s="335"/>
      <c r="I35" s="357"/>
      <c r="K35" s="357"/>
      <c r="L35" s="358"/>
      <c r="M35" s="359"/>
      <c r="N35" s="360"/>
      <c r="O35" s="360"/>
    </row>
    <row r="36" spans="1:15" ht="15" customHeight="1" thickBot="1">
      <c r="A36" s="387" t="s">
        <v>138</v>
      </c>
      <c r="B36" s="451" t="s">
        <v>708</v>
      </c>
      <c r="C36" s="451" t="s">
        <v>136</v>
      </c>
      <c r="D36" s="87">
        <v>9000.44</v>
      </c>
      <c r="E36" s="364"/>
      <c r="F36" s="365" t="s">
        <v>190</v>
      </c>
      <c r="G36" s="366"/>
      <c r="H36" s="364"/>
      <c r="I36" s="367"/>
      <c r="K36" s="357"/>
      <c r="L36" s="358"/>
      <c r="M36" s="359"/>
      <c r="N36" s="360"/>
      <c r="O36" s="360"/>
    </row>
    <row r="37" spans="1:15" ht="15" customHeight="1">
      <c r="A37" s="338" t="s">
        <v>138</v>
      </c>
      <c r="B37" s="380" t="s">
        <v>2047</v>
      </c>
      <c r="C37" s="380" t="s">
        <v>383</v>
      </c>
      <c r="D37" s="344">
        <v>-21671.119999999999</v>
      </c>
      <c r="E37" s="335" t="s">
        <v>146</v>
      </c>
      <c r="F37" s="355" t="s">
        <v>190</v>
      </c>
      <c r="G37" s="356"/>
      <c r="H37" s="335"/>
      <c r="I37" s="357"/>
      <c r="K37" s="357"/>
      <c r="L37" s="358"/>
      <c r="M37" s="359"/>
      <c r="N37" s="360"/>
      <c r="O37" s="360"/>
    </row>
    <row r="38" spans="1:15" ht="15" customHeight="1">
      <c r="A38" s="338" t="s">
        <v>138</v>
      </c>
      <c r="B38" s="556" t="s">
        <v>1033</v>
      </c>
      <c r="C38" s="380" t="s">
        <v>383</v>
      </c>
      <c r="D38" s="48">
        <v>12553.52</v>
      </c>
      <c r="E38" s="335"/>
      <c r="F38" s="355" t="s">
        <v>190</v>
      </c>
      <c r="G38" s="356"/>
      <c r="H38" s="335"/>
      <c r="I38" s="357"/>
      <c r="K38" s="357"/>
      <c r="L38" s="358"/>
      <c r="M38" s="359"/>
      <c r="N38" s="360"/>
      <c r="O38" s="360"/>
    </row>
    <row r="39" spans="1:15" ht="15" customHeight="1" thickBot="1">
      <c r="A39" s="387" t="s">
        <v>138</v>
      </c>
      <c r="B39" s="451" t="s">
        <v>2047</v>
      </c>
      <c r="C39" s="451" t="s">
        <v>383</v>
      </c>
      <c r="D39" s="87">
        <v>21637.48</v>
      </c>
      <c r="E39" s="364" t="s">
        <v>146</v>
      </c>
      <c r="F39" s="365" t="s">
        <v>190</v>
      </c>
      <c r="G39" s="366"/>
      <c r="H39" s="364"/>
      <c r="I39" s="367"/>
      <c r="K39" s="357"/>
      <c r="L39" s="358"/>
      <c r="M39" s="359"/>
      <c r="N39" s="360"/>
      <c r="O39" s="360"/>
    </row>
    <row r="40" spans="1:15" ht="15" customHeight="1">
      <c r="A40" s="338" t="s">
        <v>138</v>
      </c>
      <c r="B40" s="555" t="s">
        <v>2235</v>
      </c>
      <c r="C40" s="380" t="s">
        <v>298</v>
      </c>
      <c r="D40" s="344">
        <v>-19565.72</v>
      </c>
      <c r="E40" s="335" t="s">
        <v>147</v>
      </c>
      <c r="F40" s="355" t="s">
        <v>190</v>
      </c>
      <c r="G40" s="356"/>
      <c r="H40" s="335"/>
      <c r="I40" s="357"/>
      <c r="K40" s="357"/>
      <c r="L40" s="358"/>
      <c r="M40" s="359"/>
      <c r="N40" s="360"/>
      <c r="O40" s="360"/>
    </row>
    <row r="41" spans="1:15" ht="15" customHeight="1">
      <c r="A41" s="338" t="s">
        <v>138</v>
      </c>
      <c r="B41" s="380" t="s">
        <v>436</v>
      </c>
      <c r="C41" s="380" t="s">
        <v>298</v>
      </c>
      <c r="D41" s="2">
        <v>19565.72</v>
      </c>
      <c r="E41" s="335"/>
      <c r="F41" s="355" t="s">
        <v>190</v>
      </c>
      <c r="G41" s="356"/>
      <c r="H41" s="335"/>
      <c r="I41" s="357"/>
      <c r="K41" s="357"/>
      <c r="L41" s="358"/>
      <c r="M41" s="359"/>
      <c r="N41" s="360"/>
      <c r="O41" s="360"/>
    </row>
    <row r="42" spans="1:15" ht="15" customHeight="1">
      <c r="A42" s="338" t="s">
        <v>138</v>
      </c>
      <c r="B42" s="555" t="s">
        <v>2235</v>
      </c>
      <c r="C42" s="380" t="s">
        <v>298</v>
      </c>
      <c r="D42" s="2">
        <v>19565.72</v>
      </c>
      <c r="E42" s="335" t="s">
        <v>147</v>
      </c>
      <c r="F42" s="355" t="s">
        <v>190</v>
      </c>
      <c r="G42" s="356"/>
      <c r="H42" s="335"/>
      <c r="I42" s="357"/>
      <c r="K42" s="357"/>
      <c r="L42" s="358"/>
      <c r="M42" s="359"/>
      <c r="N42" s="360"/>
      <c r="O42" s="360"/>
    </row>
    <row r="43" spans="1:15" ht="15" customHeight="1">
      <c r="A43" s="338" t="s">
        <v>138</v>
      </c>
      <c r="B43" s="380" t="s">
        <v>2248</v>
      </c>
      <c r="C43" s="380" t="s">
        <v>298</v>
      </c>
      <c r="D43" s="2">
        <v>19565.72</v>
      </c>
      <c r="E43" s="335"/>
      <c r="F43" s="355" t="s">
        <v>190</v>
      </c>
      <c r="G43" s="356"/>
      <c r="H43" s="335"/>
      <c r="I43" s="357"/>
      <c r="K43" s="357"/>
      <c r="L43" s="358"/>
      <c r="M43" s="359"/>
      <c r="N43" s="360"/>
      <c r="O43" s="360"/>
    </row>
    <row r="44" spans="1:15" ht="15" customHeight="1" thickBot="1">
      <c r="A44" s="387" t="s">
        <v>138</v>
      </c>
      <c r="B44" s="558" t="s">
        <v>1798</v>
      </c>
      <c r="C44" s="451" t="s">
        <v>298</v>
      </c>
      <c r="D44" s="87">
        <v>20454.28</v>
      </c>
      <c r="E44" s="364"/>
      <c r="F44" s="365" t="s">
        <v>190</v>
      </c>
      <c r="G44" s="366"/>
      <c r="H44" s="364"/>
      <c r="I44" s="367"/>
      <c r="K44" s="357"/>
      <c r="L44" s="358"/>
      <c r="M44" s="359"/>
      <c r="N44" s="360"/>
      <c r="O44" s="360"/>
    </row>
    <row r="45" spans="1:15" ht="15" customHeight="1">
      <c r="A45" s="338" t="s">
        <v>138</v>
      </c>
      <c r="B45" s="380" t="s">
        <v>2265</v>
      </c>
      <c r="C45" s="380" t="s">
        <v>370</v>
      </c>
      <c r="D45" s="422">
        <v>1241.2</v>
      </c>
      <c r="E45" s="335"/>
      <c r="F45" s="355" t="s">
        <v>137</v>
      </c>
      <c r="G45" s="356"/>
      <c r="H45" s="335"/>
      <c r="I45" s="357"/>
      <c r="K45" s="357"/>
      <c r="L45" s="358"/>
      <c r="M45" s="359"/>
      <c r="N45" s="360"/>
      <c r="O45" s="360"/>
    </row>
    <row r="46" spans="1:15" ht="15" customHeight="1">
      <c r="A46" s="338" t="s">
        <v>138</v>
      </c>
      <c r="B46" s="339" t="s">
        <v>2270</v>
      </c>
      <c r="C46" s="380" t="s">
        <v>370</v>
      </c>
      <c r="D46" s="422">
        <v>1241.2</v>
      </c>
      <c r="E46" s="335"/>
      <c r="F46" s="355"/>
      <c r="G46" s="356"/>
      <c r="H46" s="335"/>
      <c r="I46" s="357"/>
      <c r="K46" s="357"/>
      <c r="L46" s="358"/>
      <c r="M46" s="359"/>
      <c r="N46" s="360"/>
      <c r="O46" s="360"/>
    </row>
    <row r="47" spans="1:15" ht="15" customHeight="1" thickBot="1">
      <c r="A47" s="387" t="s">
        <v>138</v>
      </c>
      <c r="B47" s="558" t="s">
        <v>2247</v>
      </c>
      <c r="C47" s="451" t="s">
        <v>370</v>
      </c>
      <c r="D47" s="87">
        <v>12349.36</v>
      </c>
      <c r="E47" s="364"/>
      <c r="F47" s="365" t="s">
        <v>190</v>
      </c>
      <c r="G47" s="366"/>
      <c r="H47" s="364"/>
      <c r="I47" s="367"/>
      <c r="K47" s="357"/>
      <c r="L47" s="358"/>
      <c r="M47" s="359"/>
      <c r="N47" s="360"/>
      <c r="O47" s="360"/>
    </row>
    <row r="48" spans="1:15" ht="15" customHeight="1">
      <c r="A48" s="338" t="s">
        <v>138</v>
      </c>
      <c r="B48" s="555" t="s">
        <v>1764</v>
      </c>
      <c r="C48" s="380" t="s">
        <v>134</v>
      </c>
      <c r="D48" s="344">
        <v>-5849.88</v>
      </c>
      <c r="E48" s="335" t="s">
        <v>137</v>
      </c>
      <c r="F48" s="355" t="s">
        <v>190</v>
      </c>
      <c r="G48" s="356"/>
      <c r="H48" s="335"/>
      <c r="I48" s="357"/>
      <c r="K48" s="357"/>
      <c r="L48" s="358"/>
      <c r="M48" s="359"/>
      <c r="N48" s="360"/>
      <c r="O48" s="360"/>
    </row>
    <row r="49" spans="1:15" ht="15" customHeight="1">
      <c r="A49" s="338" t="s">
        <v>138</v>
      </c>
      <c r="B49" s="380" t="s">
        <v>2253</v>
      </c>
      <c r="C49" s="380" t="s">
        <v>134</v>
      </c>
      <c r="D49" s="422">
        <v>1241.2</v>
      </c>
      <c r="E49" s="335"/>
      <c r="F49" s="355" t="s">
        <v>137</v>
      </c>
      <c r="G49" s="356"/>
      <c r="H49" s="335"/>
      <c r="I49" s="357"/>
      <c r="K49" s="357"/>
      <c r="L49" s="358"/>
      <c r="M49" s="359"/>
      <c r="N49" s="360"/>
      <c r="O49" s="360"/>
    </row>
    <row r="50" spans="1:15" ht="15" customHeight="1">
      <c r="A50" s="338" t="s">
        <v>138</v>
      </c>
      <c r="B50" s="380" t="s">
        <v>2254</v>
      </c>
      <c r="C50" s="380" t="s">
        <v>134</v>
      </c>
      <c r="D50" s="422">
        <v>1241.2</v>
      </c>
      <c r="E50" s="335"/>
      <c r="F50" s="355" t="s">
        <v>137</v>
      </c>
      <c r="G50" s="356"/>
      <c r="H50" s="335"/>
      <c r="I50" s="35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80" t="s">
        <v>2255</v>
      </c>
      <c r="C51" s="380" t="s">
        <v>134</v>
      </c>
      <c r="D51" s="422">
        <v>1241.2</v>
      </c>
      <c r="E51" s="335"/>
      <c r="F51" s="355" t="s">
        <v>137</v>
      </c>
      <c r="G51" s="356"/>
      <c r="H51" s="335"/>
      <c r="I51" s="357"/>
      <c r="K51" s="357"/>
      <c r="L51" s="358"/>
      <c r="M51" s="359"/>
      <c r="N51" s="360"/>
      <c r="O51" s="360"/>
    </row>
    <row r="52" spans="1:15" ht="15" customHeight="1">
      <c r="A52" s="338" t="s">
        <v>138</v>
      </c>
      <c r="B52" s="380" t="s">
        <v>2257</v>
      </c>
      <c r="C52" s="380" t="s">
        <v>134</v>
      </c>
      <c r="D52" s="422">
        <v>1241.2</v>
      </c>
      <c r="E52" s="335"/>
      <c r="F52" s="355" t="s">
        <v>137</v>
      </c>
      <c r="G52" s="356"/>
      <c r="H52" s="335"/>
      <c r="I52" s="35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80" t="s">
        <v>2258</v>
      </c>
      <c r="C53" s="380" t="s">
        <v>134</v>
      </c>
      <c r="D53" s="422">
        <v>1241.2</v>
      </c>
      <c r="E53" s="335"/>
      <c r="F53" s="355" t="s">
        <v>137</v>
      </c>
      <c r="G53" s="356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38" t="s">
        <v>138</v>
      </c>
      <c r="B54" s="380" t="s">
        <v>2259</v>
      </c>
      <c r="C54" s="380" t="s">
        <v>134</v>
      </c>
      <c r="D54" s="422">
        <v>1241.2</v>
      </c>
      <c r="E54" s="335"/>
      <c r="F54" s="355" t="s">
        <v>137</v>
      </c>
      <c r="G54" s="356"/>
      <c r="H54" s="335"/>
      <c r="I54" s="357"/>
      <c r="K54" s="357"/>
      <c r="L54" s="358"/>
      <c r="M54" s="359"/>
      <c r="N54" s="360"/>
      <c r="O54" s="360"/>
    </row>
    <row r="55" spans="1:15" ht="15" customHeight="1">
      <c r="A55" s="338" t="s">
        <v>138</v>
      </c>
      <c r="B55" s="380" t="s">
        <v>2260</v>
      </c>
      <c r="C55" s="380" t="s">
        <v>134</v>
      </c>
      <c r="D55" s="422">
        <v>1241.2</v>
      </c>
      <c r="E55" s="335"/>
      <c r="F55" s="355" t="s">
        <v>137</v>
      </c>
      <c r="G55" s="356"/>
      <c r="H55" s="335"/>
      <c r="I55" s="357"/>
      <c r="K55" s="357"/>
      <c r="L55" s="358"/>
      <c r="M55" s="359"/>
      <c r="N55" s="360"/>
      <c r="O55" s="360"/>
    </row>
    <row r="56" spans="1:15" ht="15" customHeight="1">
      <c r="A56" s="338" t="s">
        <v>138</v>
      </c>
      <c r="B56" s="339" t="s">
        <v>2268</v>
      </c>
      <c r="C56" s="380" t="s">
        <v>134</v>
      </c>
      <c r="D56" s="422">
        <v>1241.2</v>
      </c>
      <c r="E56" s="335"/>
      <c r="F56" s="355"/>
      <c r="G56" s="356"/>
      <c r="H56" s="335"/>
      <c r="I56" s="357"/>
      <c r="K56" s="357"/>
      <c r="L56" s="358"/>
      <c r="M56" s="359"/>
      <c r="N56" s="360"/>
      <c r="O56" s="360"/>
    </row>
    <row r="57" spans="1:15" ht="15" customHeight="1">
      <c r="A57" s="338" t="s">
        <v>138</v>
      </c>
      <c r="B57" s="380" t="s">
        <v>2261</v>
      </c>
      <c r="C57" s="380" t="s">
        <v>134</v>
      </c>
      <c r="D57" s="422">
        <v>1241.2</v>
      </c>
      <c r="E57" s="335"/>
      <c r="F57" s="355" t="s">
        <v>137</v>
      </c>
      <c r="G57" s="356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8" t="s">
        <v>138</v>
      </c>
      <c r="B58" s="380" t="s">
        <v>2015</v>
      </c>
      <c r="C58" s="380" t="s">
        <v>134</v>
      </c>
      <c r="D58" s="2">
        <v>5849.88</v>
      </c>
      <c r="E58" s="335"/>
      <c r="F58" s="355" t="s">
        <v>190</v>
      </c>
      <c r="G58" s="356"/>
      <c r="H58" s="335"/>
      <c r="I58" s="357"/>
      <c r="K58" s="357"/>
      <c r="L58" s="358"/>
      <c r="M58" s="359"/>
      <c r="N58" s="360"/>
      <c r="O58" s="360"/>
    </row>
    <row r="59" spans="1:15" ht="15" customHeight="1">
      <c r="A59" s="338" t="s">
        <v>138</v>
      </c>
      <c r="B59" s="555" t="s">
        <v>1764</v>
      </c>
      <c r="C59" s="380" t="s">
        <v>134</v>
      </c>
      <c r="D59" s="2">
        <v>5849.88</v>
      </c>
      <c r="E59" s="335" t="s">
        <v>137</v>
      </c>
      <c r="F59" s="355" t="s">
        <v>190</v>
      </c>
      <c r="G59" s="356"/>
      <c r="H59" s="335"/>
      <c r="I59" s="357"/>
      <c r="K59" s="357"/>
      <c r="L59" s="358"/>
      <c r="M59" s="359"/>
      <c r="N59" s="360"/>
      <c r="O59" s="360"/>
    </row>
    <row r="60" spans="1:15" ht="15" customHeight="1">
      <c r="A60" s="338" t="s">
        <v>138</v>
      </c>
      <c r="B60" s="380" t="s">
        <v>2037</v>
      </c>
      <c r="C60" s="380" t="s">
        <v>134</v>
      </c>
      <c r="D60" s="2">
        <v>5849.88</v>
      </c>
      <c r="E60" s="335"/>
      <c r="F60" s="355" t="s">
        <v>190</v>
      </c>
      <c r="G60" s="356"/>
      <c r="H60" s="335"/>
      <c r="I60" s="357"/>
      <c r="K60" s="357"/>
      <c r="L60" s="358"/>
      <c r="M60" s="359"/>
      <c r="N60" s="360"/>
      <c r="O60" s="360"/>
    </row>
    <row r="61" spans="1:15" ht="15" customHeight="1">
      <c r="A61" s="338" t="s">
        <v>138</v>
      </c>
      <c r="B61" s="380" t="s">
        <v>1913</v>
      </c>
      <c r="C61" s="380" t="s">
        <v>134</v>
      </c>
      <c r="D61" s="2">
        <v>5849.88</v>
      </c>
      <c r="E61" s="335"/>
      <c r="F61" s="355" t="s">
        <v>190</v>
      </c>
      <c r="G61" s="356"/>
      <c r="H61" s="335"/>
      <c r="I61" s="357"/>
      <c r="K61" s="357"/>
      <c r="L61" s="358"/>
      <c r="M61" s="359"/>
      <c r="N61" s="360"/>
      <c r="O61" s="360"/>
    </row>
    <row r="62" spans="1:15" ht="15" customHeight="1">
      <c r="A62" s="338" t="s">
        <v>138</v>
      </c>
      <c r="B62" s="556" t="s">
        <v>2239</v>
      </c>
      <c r="C62" s="380" t="s">
        <v>134</v>
      </c>
      <c r="D62" s="2">
        <v>6750.04</v>
      </c>
      <c r="E62" s="335"/>
      <c r="F62" s="355" t="s">
        <v>190</v>
      </c>
      <c r="G62" s="356"/>
      <c r="H62" s="335"/>
      <c r="I62" s="357"/>
      <c r="K62" s="357"/>
      <c r="L62" s="358"/>
      <c r="M62" s="359"/>
      <c r="N62" s="360"/>
      <c r="O62" s="360"/>
    </row>
    <row r="63" spans="1:15" ht="15" customHeight="1">
      <c r="A63" s="338" t="s">
        <v>138</v>
      </c>
      <c r="B63" s="556" t="s">
        <v>2240</v>
      </c>
      <c r="C63" s="380" t="s">
        <v>134</v>
      </c>
      <c r="D63" s="2">
        <v>6750.04</v>
      </c>
      <c r="E63" s="335"/>
      <c r="F63" s="355" t="s">
        <v>190</v>
      </c>
      <c r="G63" s="356"/>
      <c r="H63" s="335"/>
      <c r="I63" s="357"/>
      <c r="K63" s="357"/>
      <c r="L63" s="358"/>
      <c r="M63" s="359"/>
      <c r="N63" s="360"/>
      <c r="O63" s="360"/>
    </row>
    <row r="64" spans="1:15" ht="15" customHeight="1">
      <c r="A64" s="338" t="s">
        <v>138</v>
      </c>
      <c r="B64" s="556" t="s">
        <v>2241</v>
      </c>
      <c r="C64" s="380" t="s">
        <v>134</v>
      </c>
      <c r="D64" s="2">
        <v>6750.04</v>
      </c>
      <c r="E64" s="335"/>
      <c r="F64" s="355" t="s">
        <v>190</v>
      </c>
      <c r="G64" s="356"/>
      <c r="H64" s="335"/>
      <c r="I64" s="357"/>
      <c r="K64" s="357"/>
      <c r="L64" s="358"/>
      <c r="M64" s="359"/>
      <c r="N64" s="360"/>
      <c r="O64" s="360"/>
    </row>
    <row r="65" spans="1:15" ht="15" customHeight="1" thickBot="1">
      <c r="A65" s="387" t="s">
        <v>138</v>
      </c>
      <c r="B65" s="451" t="s">
        <v>2147</v>
      </c>
      <c r="C65" s="451" t="s">
        <v>134</v>
      </c>
      <c r="D65" s="87">
        <v>11699.76</v>
      </c>
      <c r="E65" s="364"/>
      <c r="F65" s="365" t="s">
        <v>190</v>
      </c>
      <c r="G65" s="366"/>
      <c r="H65" s="364"/>
      <c r="I65" s="367"/>
      <c r="K65" s="357"/>
      <c r="L65" s="358"/>
      <c r="M65" s="359"/>
      <c r="N65" s="360"/>
      <c r="O65" s="360"/>
    </row>
    <row r="66" spans="1:15" ht="15" customHeight="1">
      <c r="A66" s="338" t="s">
        <v>138</v>
      </c>
      <c r="B66" s="339" t="s">
        <v>2271</v>
      </c>
      <c r="C66" s="380" t="s">
        <v>141</v>
      </c>
      <c r="D66" s="422">
        <v>1241.2</v>
      </c>
      <c r="E66" s="335"/>
      <c r="F66" s="355" t="s">
        <v>137</v>
      </c>
      <c r="G66" s="356"/>
      <c r="H66" s="335"/>
      <c r="I66" s="357"/>
      <c r="K66" s="357"/>
      <c r="L66" s="358"/>
      <c r="M66" s="359"/>
      <c r="N66" s="360"/>
      <c r="O66" s="360"/>
    </row>
    <row r="67" spans="1:15" ht="15" customHeight="1">
      <c r="A67" s="338" t="s">
        <v>138</v>
      </c>
      <c r="B67" s="339" t="s">
        <v>2272</v>
      </c>
      <c r="C67" s="380" t="s">
        <v>141</v>
      </c>
      <c r="D67" s="422">
        <v>1241.2</v>
      </c>
      <c r="E67" s="335"/>
      <c r="F67" s="355" t="s">
        <v>137</v>
      </c>
      <c r="G67" s="356"/>
      <c r="H67" s="335"/>
      <c r="I67" s="357"/>
      <c r="K67" s="357"/>
      <c r="L67" s="358"/>
      <c r="M67" s="359"/>
      <c r="N67" s="360"/>
      <c r="O67" s="360"/>
    </row>
    <row r="68" spans="1:15" ht="15" customHeight="1">
      <c r="A68" s="338" t="s">
        <v>138</v>
      </c>
      <c r="B68" s="555" t="s">
        <v>1746</v>
      </c>
      <c r="C68" s="380" t="s">
        <v>141</v>
      </c>
      <c r="D68" s="344">
        <v>-5957.76</v>
      </c>
      <c r="E68" s="335" t="s">
        <v>140</v>
      </c>
      <c r="F68" s="355" t="s">
        <v>190</v>
      </c>
      <c r="G68" s="356"/>
      <c r="H68" s="335"/>
      <c r="I68" s="357"/>
      <c r="K68" s="357"/>
      <c r="L68" s="358"/>
      <c r="M68" s="359"/>
      <c r="N68" s="360"/>
      <c r="O68" s="360"/>
    </row>
    <row r="69" spans="1:15" ht="15" customHeight="1">
      <c r="A69" s="338" t="s">
        <v>138</v>
      </c>
      <c r="B69" s="555" t="s">
        <v>1784</v>
      </c>
      <c r="C69" s="380" t="s">
        <v>141</v>
      </c>
      <c r="D69" s="344">
        <v>-5957.76</v>
      </c>
      <c r="E69" s="335" t="s">
        <v>142</v>
      </c>
      <c r="F69" s="355" t="s">
        <v>190</v>
      </c>
      <c r="G69" s="356"/>
      <c r="H69" s="335"/>
      <c r="I69" s="357"/>
      <c r="K69" s="357"/>
      <c r="L69" s="358"/>
      <c r="M69" s="359"/>
      <c r="N69" s="360"/>
      <c r="O69" s="360"/>
    </row>
    <row r="70" spans="1:15" ht="15" customHeight="1">
      <c r="A70" s="338" t="s">
        <v>138</v>
      </c>
      <c r="B70" s="380" t="s">
        <v>314</v>
      </c>
      <c r="C70" s="380" t="s">
        <v>141</v>
      </c>
      <c r="D70" s="344">
        <v>-6286.04</v>
      </c>
      <c r="E70" s="335"/>
      <c r="F70" s="355" t="s">
        <v>190</v>
      </c>
      <c r="G70" s="356"/>
      <c r="H70" s="335"/>
      <c r="I70" s="357"/>
      <c r="K70" s="357"/>
      <c r="L70" s="358"/>
      <c r="M70" s="359"/>
      <c r="N70" s="360"/>
      <c r="O70" s="360"/>
    </row>
    <row r="71" spans="1:15" ht="15" customHeight="1">
      <c r="A71" s="338" t="s">
        <v>138</v>
      </c>
      <c r="B71" s="555" t="s">
        <v>301</v>
      </c>
      <c r="C71" s="380" t="s">
        <v>141</v>
      </c>
      <c r="D71" s="344">
        <v>-8049.24</v>
      </c>
      <c r="E71" s="335" t="s">
        <v>224</v>
      </c>
      <c r="F71" s="355" t="s">
        <v>190</v>
      </c>
      <c r="G71" s="356"/>
      <c r="H71" s="335"/>
      <c r="I71" s="357"/>
      <c r="K71" s="357"/>
      <c r="L71" s="358"/>
      <c r="M71" s="359"/>
      <c r="N71" s="360"/>
      <c r="O71" s="360"/>
    </row>
    <row r="72" spans="1:15" ht="15" customHeight="1">
      <c r="A72" s="338" t="s">
        <v>138</v>
      </c>
      <c r="B72" s="555" t="s">
        <v>569</v>
      </c>
      <c r="C72" s="380" t="s">
        <v>141</v>
      </c>
      <c r="D72" s="344">
        <v>-5957.76</v>
      </c>
      <c r="E72" s="335" t="s">
        <v>225</v>
      </c>
      <c r="F72" s="355" t="s">
        <v>190</v>
      </c>
      <c r="G72" s="356"/>
      <c r="H72" s="335"/>
      <c r="I72" s="357"/>
      <c r="K72" s="357"/>
      <c r="L72" s="358"/>
      <c r="M72" s="359"/>
      <c r="N72" s="360"/>
      <c r="O72" s="360"/>
    </row>
    <row r="73" spans="1:15" ht="15" customHeight="1">
      <c r="A73" s="338" t="s">
        <v>138</v>
      </c>
      <c r="B73" s="380" t="s">
        <v>1773</v>
      </c>
      <c r="C73" s="380" t="s">
        <v>141</v>
      </c>
      <c r="D73" s="2">
        <v>5957.76</v>
      </c>
      <c r="E73" s="335"/>
      <c r="F73" s="355" t="s">
        <v>190</v>
      </c>
      <c r="G73" s="356"/>
      <c r="H73" s="335"/>
      <c r="I73" s="357"/>
      <c r="K73" s="357"/>
      <c r="L73" s="358"/>
      <c r="M73" s="359"/>
      <c r="N73" s="360"/>
      <c r="O73" s="360"/>
    </row>
    <row r="74" spans="1:15" ht="15" customHeight="1" thickBot="1">
      <c r="A74" s="338" t="s">
        <v>138</v>
      </c>
      <c r="B74" s="555" t="s">
        <v>1746</v>
      </c>
      <c r="C74" s="380" t="s">
        <v>141</v>
      </c>
      <c r="D74" s="2">
        <v>5957.76</v>
      </c>
      <c r="E74" s="335" t="s">
        <v>140</v>
      </c>
      <c r="F74" s="355" t="s">
        <v>190</v>
      </c>
      <c r="G74" s="356"/>
      <c r="H74" s="335"/>
      <c r="I74" s="357"/>
      <c r="J74" s="388"/>
      <c r="K74" s="357"/>
      <c r="L74" s="358"/>
      <c r="M74" s="359"/>
      <c r="N74" s="360"/>
      <c r="O74" s="360"/>
    </row>
    <row r="75" spans="1:15" ht="15" customHeight="1">
      <c r="A75" s="338" t="s">
        <v>138</v>
      </c>
      <c r="B75" s="380" t="s">
        <v>1899</v>
      </c>
      <c r="C75" s="380" t="s">
        <v>141</v>
      </c>
      <c r="D75" s="2">
        <v>5957.76</v>
      </c>
      <c r="E75" s="335"/>
      <c r="F75" s="355" t="s">
        <v>190</v>
      </c>
      <c r="G75" s="356"/>
      <c r="H75" s="335"/>
      <c r="I75" s="357"/>
      <c r="K75" s="357"/>
      <c r="L75" s="358"/>
      <c r="M75" s="359"/>
      <c r="N75" s="360"/>
      <c r="O75" s="360"/>
    </row>
    <row r="76" spans="1:15" ht="15" customHeight="1">
      <c r="A76" s="338" t="s">
        <v>138</v>
      </c>
      <c r="B76" s="556" t="s">
        <v>1778</v>
      </c>
      <c r="C76" s="380" t="s">
        <v>141</v>
      </c>
      <c r="D76" s="2">
        <v>5957.76</v>
      </c>
      <c r="E76" s="335"/>
      <c r="F76" s="355" t="s">
        <v>190</v>
      </c>
      <c r="G76" s="356"/>
      <c r="H76" s="335"/>
      <c r="I76" s="357"/>
      <c r="K76" s="357"/>
      <c r="L76" s="358"/>
      <c r="M76" s="359"/>
      <c r="N76" s="360"/>
      <c r="O76" s="360"/>
    </row>
    <row r="77" spans="1:15" ht="15" customHeight="1">
      <c r="A77" s="338" t="s">
        <v>138</v>
      </c>
      <c r="B77" s="555" t="s">
        <v>1784</v>
      </c>
      <c r="C77" s="380" t="s">
        <v>141</v>
      </c>
      <c r="D77" s="2">
        <v>5957.76</v>
      </c>
      <c r="E77" s="335" t="s">
        <v>142</v>
      </c>
      <c r="F77" s="355" t="s">
        <v>190</v>
      </c>
      <c r="G77" s="356"/>
      <c r="H77" s="335"/>
      <c r="I77" s="357"/>
      <c r="K77" s="357"/>
      <c r="L77" s="358"/>
      <c r="M77" s="359"/>
      <c r="N77" s="360"/>
      <c r="O77" s="360"/>
    </row>
    <row r="78" spans="1:15" ht="15" customHeight="1">
      <c r="A78" s="338" t="s">
        <v>138</v>
      </c>
      <c r="B78" s="380" t="s">
        <v>859</v>
      </c>
      <c r="C78" s="380" t="s">
        <v>141</v>
      </c>
      <c r="D78" s="2">
        <v>5957.76</v>
      </c>
      <c r="E78" s="335"/>
      <c r="F78" s="355" t="s">
        <v>190</v>
      </c>
      <c r="G78" s="356"/>
      <c r="H78" s="335"/>
      <c r="I78" s="357"/>
      <c r="K78" s="357"/>
      <c r="L78" s="358"/>
      <c r="M78" s="359"/>
      <c r="N78" s="360"/>
      <c r="O78" s="360"/>
    </row>
    <row r="79" spans="1:15" ht="15" customHeight="1">
      <c r="A79" s="338" t="s">
        <v>138</v>
      </c>
      <c r="B79" s="555" t="s">
        <v>569</v>
      </c>
      <c r="C79" s="380" t="s">
        <v>141</v>
      </c>
      <c r="D79" s="2">
        <v>5957.76</v>
      </c>
      <c r="E79" s="335" t="s">
        <v>225</v>
      </c>
      <c r="F79" s="355" t="s">
        <v>190</v>
      </c>
      <c r="G79" s="356"/>
      <c r="H79" s="335"/>
      <c r="I79" s="357"/>
      <c r="K79" s="357"/>
      <c r="L79" s="358"/>
      <c r="M79" s="359"/>
      <c r="N79" s="360"/>
      <c r="O79" s="360"/>
    </row>
    <row r="80" spans="1:15" ht="15" customHeight="1">
      <c r="A80" s="338" t="s">
        <v>138</v>
      </c>
      <c r="B80" s="380" t="s">
        <v>1746</v>
      </c>
      <c r="C80" s="380" t="s">
        <v>141</v>
      </c>
      <c r="D80" s="2">
        <v>5957.76</v>
      </c>
      <c r="E80" s="335" t="s">
        <v>140</v>
      </c>
      <c r="F80" s="355" t="s">
        <v>190</v>
      </c>
      <c r="G80" s="356"/>
      <c r="H80" s="335"/>
      <c r="I80" s="357"/>
      <c r="K80" s="357"/>
      <c r="L80" s="358"/>
      <c r="M80" s="359"/>
      <c r="N80" s="360"/>
      <c r="O80" s="360"/>
    </row>
    <row r="81" spans="1:15" ht="15" customHeight="1">
      <c r="A81" s="338" t="s">
        <v>138</v>
      </c>
      <c r="B81" s="380" t="s">
        <v>2236</v>
      </c>
      <c r="C81" s="380" t="s">
        <v>141</v>
      </c>
      <c r="D81" s="2">
        <v>5957.76</v>
      </c>
      <c r="E81" s="335"/>
      <c r="F81" s="355" t="s">
        <v>190</v>
      </c>
      <c r="G81" s="356"/>
      <c r="H81" s="335"/>
      <c r="I81" s="357"/>
      <c r="K81" s="357"/>
      <c r="L81" s="358"/>
      <c r="M81" s="359"/>
      <c r="N81" s="360"/>
      <c r="O81" s="360"/>
    </row>
    <row r="82" spans="1:15" ht="15" customHeight="1">
      <c r="A82" s="338" t="s">
        <v>138</v>
      </c>
      <c r="B82" s="380" t="s">
        <v>2237</v>
      </c>
      <c r="C82" s="380" t="s">
        <v>141</v>
      </c>
      <c r="D82" s="2">
        <v>5957.76</v>
      </c>
      <c r="E82" s="335"/>
      <c r="F82" s="355" t="s">
        <v>190</v>
      </c>
      <c r="G82" s="356"/>
      <c r="H82" s="335"/>
      <c r="I82" s="357"/>
      <c r="K82" s="357"/>
      <c r="L82" s="358"/>
      <c r="M82" s="359"/>
      <c r="N82" s="360"/>
      <c r="O82" s="360"/>
    </row>
    <row r="83" spans="1:15" ht="15" customHeight="1">
      <c r="A83" s="338" t="s">
        <v>138</v>
      </c>
      <c r="B83" s="380" t="s">
        <v>1783</v>
      </c>
      <c r="C83" s="380" t="s">
        <v>141</v>
      </c>
      <c r="D83" s="2">
        <v>5957.76</v>
      </c>
      <c r="E83" s="335"/>
      <c r="F83" s="355" t="s">
        <v>190</v>
      </c>
      <c r="G83" s="356"/>
      <c r="H83" s="335"/>
      <c r="I83" s="357"/>
      <c r="K83" s="357"/>
      <c r="L83" s="358"/>
      <c r="M83" s="359"/>
      <c r="N83" s="360"/>
      <c r="O83" s="360"/>
    </row>
    <row r="84" spans="1:15" ht="15" customHeight="1">
      <c r="A84" s="338" t="s">
        <v>138</v>
      </c>
      <c r="B84" s="380" t="s">
        <v>1901</v>
      </c>
      <c r="C84" s="380" t="s">
        <v>141</v>
      </c>
      <c r="D84" s="2">
        <v>6351</v>
      </c>
      <c r="E84" s="335"/>
      <c r="F84" s="355" t="s">
        <v>190</v>
      </c>
      <c r="G84" s="356"/>
      <c r="H84" s="335"/>
      <c r="I84" s="357"/>
      <c r="K84" s="357"/>
      <c r="L84" s="358"/>
      <c r="M84" s="359"/>
      <c r="N84" s="360"/>
      <c r="O84" s="360"/>
    </row>
    <row r="85" spans="1:15" ht="15" customHeight="1" thickBot="1">
      <c r="A85" s="338" t="s">
        <v>138</v>
      </c>
      <c r="B85" s="380" t="s">
        <v>2238</v>
      </c>
      <c r="C85" s="380" t="s">
        <v>141</v>
      </c>
      <c r="D85" s="2">
        <v>6351</v>
      </c>
      <c r="E85" s="335"/>
      <c r="F85" s="355" t="s">
        <v>190</v>
      </c>
      <c r="G85" s="356"/>
      <c r="H85" s="335"/>
      <c r="I85" s="357"/>
      <c r="J85" s="388"/>
      <c r="K85" s="357"/>
      <c r="L85" s="358"/>
      <c r="M85" s="359"/>
      <c r="N85" s="360"/>
      <c r="O85" s="360"/>
    </row>
    <row r="86" spans="1:15" ht="15" customHeight="1">
      <c r="A86" s="338" t="s">
        <v>138</v>
      </c>
      <c r="B86" s="555" t="s">
        <v>301</v>
      </c>
      <c r="C86" s="380" t="s">
        <v>141</v>
      </c>
      <c r="D86" s="2">
        <v>8049.24</v>
      </c>
      <c r="E86" s="335" t="s">
        <v>224</v>
      </c>
      <c r="F86" s="355" t="s">
        <v>190</v>
      </c>
      <c r="G86" s="356"/>
      <c r="H86" s="335"/>
      <c r="I86" s="357"/>
      <c r="K86" s="357"/>
      <c r="L86" s="358"/>
      <c r="M86" s="359"/>
      <c r="N86" s="360"/>
      <c r="O86" s="360"/>
    </row>
    <row r="87" spans="1:15" ht="15" customHeight="1">
      <c r="A87" s="338" t="s">
        <v>138</v>
      </c>
      <c r="B87" s="556" t="s">
        <v>576</v>
      </c>
      <c r="C87" s="380" t="s">
        <v>141</v>
      </c>
      <c r="D87" s="48">
        <v>8049.24</v>
      </c>
      <c r="E87" s="335"/>
      <c r="F87" s="355" t="s">
        <v>190</v>
      </c>
      <c r="G87" s="356"/>
      <c r="H87" s="335"/>
      <c r="I87" s="357"/>
      <c r="K87" s="357"/>
      <c r="L87" s="358"/>
      <c r="M87" s="359"/>
      <c r="N87" s="360"/>
      <c r="O87" s="360"/>
    </row>
    <row r="88" spans="1:15" ht="15" customHeight="1" thickBot="1">
      <c r="A88" s="387" t="s">
        <v>138</v>
      </c>
      <c r="B88" s="451" t="s">
        <v>577</v>
      </c>
      <c r="C88" s="451" t="s">
        <v>141</v>
      </c>
      <c r="D88" s="87">
        <v>8049.24</v>
      </c>
      <c r="E88" s="364"/>
      <c r="F88" s="365" t="s">
        <v>190</v>
      </c>
      <c r="G88" s="366"/>
      <c r="H88" s="364"/>
      <c r="I88" s="367"/>
      <c r="K88" s="357"/>
      <c r="L88" s="358"/>
      <c r="M88" s="359"/>
      <c r="N88" s="360"/>
      <c r="O88" s="360"/>
    </row>
    <row r="89" spans="1:15" ht="15" customHeight="1">
      <c r="A89" s="338" t="s">
        <v>138</v>
      </c>
      <c r="B89" s="380" t="s">
        <v>2262</v>
      </c>
      <c r="C89" s="380" t="s">
        <v>390</v>
      </c>
      <c r="D89" s="422">
        <v>1241.2</v>
      </c>
      <c r="E89" s="335"/>
      <c r="F89" s="355" t="s">
        <v>137</v>
      </c>
      <c r="G89" s="356"/>
      <c r="H89" s="335"/>
      <c r="I89" s="357"/>
      <c r="K89" s="357"/>
      <c r="L89" s="358"/>
      <c r="M89" s="359"/>
      <c r="N89" s="360"/>
      <c r="O89" s="360"/>
    </row>
    <row r="90" spans="1:15" ht="15" customHeight="1">
      <c r="A90" s="338" t="s">
        <v>138</v>
      </c>
      <c r="B90" s="380" t="s">
        <v>2251</v>
      </c>
      <c r="C90" s="380" t="s">
        <v>390</v>
      </c>
      <c r="D90" s="422">
        <v>1241.2</v>
      </c>
      <c r="E90" s="335"/>
      <c r="F90" s="355" t="s">
        <v>137</v>
      </c>
      <c r="G90" s="356"/>
      <c r="H90" s="335"/>
      <c r="I90" s="357"/>
      <c r="K90" s="357"/>
      <c r="L90" s="358"/>
      <c r="M90" s="359"/>
      <c r="N90" s="360"/>
      <c r="O90" s="360"/>
    </row>
    <row r="91" spans="1:15" ht="15" customHeight="1">
      <c r="A91" s="338" t="s">
        <v>138</v>
      </c>
      <c r="B91" s="380" t="s">
        <v>2014</v>
      </c>
      <c r="C91" s="380" t="s">
        <v>390</v>
      </c>
      <c r="D91" s="2">
        <v>22500.52</v>
      </c>
      <c r="E91" s="335"/>
      <c r="F91" s="355" t="s">
        <v>190</v>
      </c>
      <c r="G91" s="356"/>
      <c r="H91" s="335"/>
      <c r="I91" s="357"/>
      <c r="K91" s="357"/>
      <c r="L91" s="358"/>
      <c r="M91" s="359"/>
      <c r="N91" s="360"/>
      <c r="O91" s="360"/>
    </row>
    <row r="92" spans="1:15" ht="15" customHeight="1">
      <c r="A92" s="338" t="s">
        <v>138</v>
      </c>
      <c r="B92" s="380" t="s">
        <v>2134</v>
      </c>
      <c r="C92" s="380" t="s">
        <v>390</v>
      </c>
      <c r="D92" s="2">
        <v>22500.52</v>
      </c>
      <c r="E92" s="335"/>
      <c r="F92" s="355" t="s">
        <v>190</v>
      </c>
      <c r="G92" s="356"/>
      <c r="H92" s="335"/>
      <c r="I92" s="357"/>
      <c r="K92" s="357"/>
      <c r="L92" s="358"/>
      <c r="M92" s="359"/>
      <c r="N92" s="360"/>
      <c r="O92" s="360"/>
    </row>
    <row r="93" spans="1:15" ht="15" customHeight="1">
      <c r="A93" s="338" t="s">
        <v>138</v>
      </c>
      <c r="B93" s="380" t="s">
        <v>2249</v>
      </c>
      <c r="C93" s="380" t="s">
        <v>390</v>
      </c>
      <c r="D93" s="2">
        <v>22500.52</v>
      </c>
      <c r="E93" s="335"/>
      <c r="F93" s="355" t="s">
        <v>190</v>
      </c>
      <c r="G93" s="356"/>
      <c r="H93" s="335"/>
      <c r="I93" s="357"/>
      <c r="K93" s="357"/>
      <c r="L93" s="358"/>
      <c r="M93" s="359"/>
      <c r="N93" s="360"/>
      <c r="O93" s="360"/>
    </row>
    <row r="94" spans="1:15" ht="15" customHeight="1">
      <c r="A94" s="338" t="s">
        <v>138</v>
      </c>
      <c r="B94" s="380" t="s">
        <v>2250</v>
      </c>
      <c r="C94" s="380" t="s">
        <v>390</v>
      </c>
      <c r="D94" s="2">
        <v>22500.52</v>
      </c>
      <c r="E94" s="335"/>
      <c r="F94" s="355" t="s">
        <v>190</v>
      </c>
      <c r="G94" s="356"/>
      <c r="H94" s="335"/>
      <c r="I94" s="357"/>
      <c r="K94" s="357"/>
      <c r="L94" s="358"/>
      <c r="M94" s="359"/>
      <c r="N94" s="360"/>
      <c r="O94" s="360"/>
    </row>
    <row r="95" spans="1:15" ht="15" customHeight="1">
      <c r="A95" s="338" t="s">
        <v>138</v>
      </c>
      <c r="B95" s="380" t="s">
        <v>1157</v>
      </c>
      <c r="C95" s="380" t="s">
        <v>390</v>
      </c>
      <c r="D95" s="2">
        <v>35999.440000000002</v>
      </c>
      <c r="E95" s="335"/>
      <c r="F95" s="355" t="s">
        <v>190</v>
      </c>
      <c r="G95" s="356"/>
      <c r="H95" s="335"/>
      <c r="I95" s="357"/>
      <c r="K95" s="357"/>
      <c r="L95" s="358"/>
      <c r="M95" s="359"/>
      <c r="N95" s="360"/>
      <c r="O95" s="360"/>
    </row>
    <row r="96" spans="1:15" ht="15" customHeight="1" thickBot="1">
      <c r="A96" s="387" t="s">
        <v>138</v>
      </c>
      <c r="B96" s="451" t="s">
        <v>2251</v>
      </c>
      <c r="C96" s="451" t="s">
        <v>390</v>
      </c>
      <c r="D96" s="87">
        <v>35999.440000000002</v>
      </c>
      <c r="E96" s="364"/>
      <c r="F96" s="365" t="s">
        <v>190</v>
      </c>
      <c r="G96" s="366"/>
      <c r="H96" s="364"/>
      <c r="I96" s="367"/>
      <c r="K96" s="357"/>
      <c r="L96" s="358"/>
      <c r="M96" s="359"/>
      <c r="N96" s="360"/>
      <c r="O96" s="360"/>
    </row>
    <row r="97" spans="1:15" ht="15" customHeight="1">
      <c r="A97" s="338" t="s">
        <v>138</v>
      </c>
      <c r="B97" s="380" t="s">
        <v>1487</v>
      </c>
      <c r="C97" s="380" t="s">
        <v>457</v>
      </c>
      <c r="D97" s="344">
        <v>-8780.0400000000009</v>
      </c>
      <c r="E97" s="335" t="s">
        <v>133</v>
      </c>
      <c r="F97" s="355" t="s">
        <v>190</v>
      </c>
      <c r="G97" s="356"/>
      <c r="H97" s="335"/>
      <c r="I97" s="357"/>
      <c r="K97" s="357"/>
      <c r="L97" s="358"/>
      <c r="M97" s="359"/>
      <c r="N97" s="360"/>
      <c r="O97" s="360"/>
    </row>
    <row r="98" spans="1:15" ht="15" customHeight="1">
      <c r="A98" s="338" t="s">
        <v>138</v>
      </c>
      <c r="B98" s="380" t="s">
        <v>1487</v>
      </c>
      <c r="C98" s="380" t="s">
        <v>457</v>
      </c>
      <c r="D98" s="2">
        <v>2673.8</v>
      </c>
      <c r="E98" s="335" t="s">
        <v>133</v>
      </c>
      <c r="F98" s="355" t="s">
        <v>190</v>
      </c>
      <c r="G98" s="356"/>
      <c r="H98" s="335"/>
      <c r="I98" s="357"/>
      <c r="K98" s="357"/>
      <c r="L98" s="358"/>
      <c r="M98" s="359"/>
      <c r="N98" s="360"/>
      <c r="O98" s="360"/>
    </row>
    <row r="99" spans="1:15" ht="15" customHeight="1">
      <c r="A99" s="338" t="s">
        <v>138</v>
      </c>
      <c r="B99" s="556" t="s">
        <v>2245</v>
      </c>
      <c r="C99" s="380" t="s">
        <v>457</v>
      </c>
      <c r="D99" s="2">
        <v>10629.08</v>
      </c>
      <c r="E99" s="335"/>
      <c r="F99" s="355" t="s">
        <v>190</v>
      </c>
      <c r="G99" s="356"/>
      <c r="H99" s="335"/>
      <c r="I99" s="357"/>
      <c r="K99" s="357"/>
      <c r="L99" s="358"/>
      <c r="M99" s="359"/>
      <c r="N99" s="360"/>
      <c r="O99" s="360"/>
    </row>
    <row r="100" spans="1:15" ht="15" customHeight="1">
      <c r="A100" s="338" t="s">
        <v>138</v>
      </c>
      <c r="B100" s="380" t="s">
        <v>1354</v>
      </c>
      <c r="C100" s="380" t="s">
        <v>457</v>
      </c>
      <c r="D100" s="2">
        <v>10629.08</v>
      </c>
      <c r="E100" s="335"/>
      <c r="F100" s="355" t="s">
        <v>190</v>
      </c>
      <c r="G100" s="356"/>
      <c r="H100" s="335"/>
      <c r="I100" s="357"/>
      <c r="K100" s="357"/>
      <c r="L100" s="358"/>
      <c r="M100" s="359"/>
      <c r="N100" s="360"/>
      <c r="O100" s="360"/>
    </row>
    <row r="101" spans="1:15" ht="15" customHeight="1" thickBot="1">
      <c r="A101" s="387" t="s">
        <v>138</v>
      </c>
      <c r="B101" s="451" t="s">
        <v>2246</v>
      </c>
      <c r="C101" s="451" t="s">
        <v>457</v>
      </c>
      <c r="D101" s="87">
        <v>10629.08</v>
      </c>
      <c r="E101" s="364"/>
      <c r="F101" s="365" t="s">
        <v>190</v>
      </c>
      <c r="G101" s="366"/>
      <c r="H101" s="364"/>
      <c r="I101" s="367"/>
      <c r="K101" s="357"/>
      <c r="L101" s="358"/>
      <c r="M101" s="359"/>
      <c r="N101" s="360"/>
      <c r="O101" s="360"/>
    </row>
    <row r="102" spans="1:15" ht="15" customHeight="1">
      <c r="A102" s="50">
        <v>42837</v>
      </c>
      <c r="B102" s="51" t="s">
        <v>987</v>
      </c>
      <c r="C102" s="51">
        <v>3000274757</v>
      </c>
      <c r="D102" s="6">
        <v>98600</v>
      </c>
      <c r="E102" s="335"/>
      <c r="F102" s="355" t="s">
        <v>190</v>
      </c>
      <c r="G102" s="356"/>
      <c r="H102" s="335"/>
      <c r="I102" s="357"/>
      <c r="K102" s="357"/>
      <c r="L102" s="358"/>
      <c r="M102" s="359"/>
      <c r="N102" s="360"/>
      <c r="O102" s="360"/>
    </row>
    <row r="103" spans="1:15" ht="15" customHeight="1">
      <c r="A103" s="64"/>
      <c r="B103" s="79"/>
      <c r="C103" s="61"/>
      <c r="D103" s="65"/>
      <c r="E103" s="13"/>
      <c r="F103" s="75"/>
      <c r="G103" s="52"/>
      <c r="H103" s="13"/>
      <c r="L103" s="42"/>
      <c r="M103" s="71"/>
      <c r="N103" s="49"/>
      <c r="O103" s="49"/>
    </row>
    <row r="104" spans="1:15" ht="15" customHeight="1">
      <c r="A104" s="64"/>
      <c r="B104" s="79"/>
      <c r="C104" s="61"/>
      <c r="D104" s="65">
        <f>SUM(D5:D103)</f>
        <v>588581.6800000004</v>
      </c>
      <c r="E104" s="65"/>
      <c r="F104" s="65"/>
      <c r="G104" s="65">
        <f>SUM(G5:G103)</f>
        <v>0</v>
      </c>
      <c r="H104" s="65"/>
      <c r="I104" s="65"/>
      <c r="J104" s="384">
        <f>SUM(J5:J103)</f>
        <v>0</v>
      </c>
      <c r="K104" s="65"/>
      <c r="L104" s="65">
        <f>SUM(L5:L103)</f>
        <v>0</v>
      </c>
      <c r="M104" s="65">
        <f>SUM(M5:M103)</f>
        <v>0</v>
      </c>
      <c r="N104" s="65"/>
      <c r="O104" s="49"/>
    </row>
    <row r="105" spans="1:15" ht="15" customHeight="1">
      <c r="A105" s="64"/>
      <c r="B105" s="79"/>
      <c r="C105" s="61"/>
      <c r="D105" s="65"/>
      <c r="E105" s="13"/>
      <c r="F105" s="75"/>
      <c r="G105" s="65"/>
      <c r="H105" s="13"/>
      <c r="L105" s="42"/>
      <c r="M105" s="71"/>
      <c r="N105" s="49"/>
      <c r="O105" s="49"/>
    </row>
    <row r="106" spans="1:15" ht="15" customHeight="1">
      <c r="A106" s="46"/>
      <c r="B106" s="47"/>
      <c r="C106" s="47"/>
      <c r="D106" s="55"/>
      <c r="E106" s="13"/>
      <c r="F106" s="70"/>
      <c r="L106" s="42"/>
      <c r="M106" s="71"/>
      <c r="N106" s="49"/>
      <c r="O106" s="49"/>
    </row>
    <row r="107" spans="1:15" ht="12.75">
      <c r="A107" s="46"/>
      <c r="B107" s="47"/>
      <c r="C107" s="47"/>
      <c r="D107" s="65"/>
      <c r="E107" s="65"/>
      <c r="F107" s="65"/>
      <c r="G107" s="65"/>
      <c r="H107" s="65"/>
      <c r="I107" s="65"/>
      <c r="J107" s="384"/>
      <c r="K107" s="65"/>
      <c r="L107" s="65"/>
      <c r="M107" s="65"/>
      <c r="N107" s="80"/>
      <c r="O107" s="49"/>
    </row>
    <row r="108" spans="1:15" ht="12.75">
      <c r="A108" s="46"/>
      <c r="B108" s="47"/>
      <c r="C108" s="47"/>
      <c r="D108" s="52"/>
      <c r="E108" s="13"/>
      <c r="F108" s="65"/>
      <c r="G108" s="73"/>
      <c r="H108" s="73"/>
      <c r="I108" s="73"/>
      <c r="J108" s="517"/>
      <c r="K108" s="73"/>
      <c r="L108" s="73"/>
      <c r="M108" s="154">
        <f>L104+M104-G104</f>
        <v>0</v>
      </c>
      <c r="N108" s="81"/>
      <c r="O108" s="54"/>
    </row>
    <row r="109" spans="1:15" ht="12.75">
      <c r="A109" s="46"/>
      <c r="B109" s="47"/>
      <c r="C109" s="47"/>
      <c r="D109" s="52"/>
      <c r="E109" s="13"/>
      <c r="F109" s="73"/>
      <c r="G109" s="73"/>
      <c r="H109" s="73"/>
      <c r="I109" s="73"/>
      <c r="J109" s="517"/>
      <c r="K109" s="73"/>
      <c r="L109" s="73"/>
      <c r="M109" s="81"/>
      <c r="N109" s="81"/>
      <c r="O109" s="54"/>
    </row>
    <row r="110" spans="1:15" ht="12.75">
      <c r="A110" s="46"/>
      <c r="B110" s="47"/>
      <c r="C110" s="47"/>
      <c r="D110" s="52"/>
      <c r="E110" s="13"/>
      <c r="F110" s="73"/>
      <c r="G110" s="73"/>
      <c r="H110" s="73"/>
      <c r="I110" s="73"/>
      <c r="J110" s="517"/>
      <c r="K110" s="73"/>
      <c r="L110" s="73"/>
      <c r="M110" s="81"/>
      <c r="N110" s="81"/>
      <c r="O110" s="54"/>
    </row>
    <row r="111" spans="1:15" ht="12.75">
      <c r="A111" s="46"/>
      <c r="B111" s="47"/>
      <c r="C111" s="47"/>
      <c r="D111" s="52"/>
      <c r="E111" s="13"/>
      <c r="F111" s="73"/>
      <c r="G111" s="82"/>
      <c r="H111" s="82"/>
      <c r="I111" s="83"/>
      <c r="J111" s="517"/>
      <c r="K111" s="73"/>
      <c r="L111" s="73"/>
      <c r="M111" s="81"/>
      <c r="N111" s="81"/>
      <c r="O111" s="54"/>
    </row>
    <row r="112" spans="1:15" ht="12.75">
      <c r="A112" s="46"/>
      <c r="B112" s="47"/>
      <c r="C112" s="47"/>
      <c r="D112" s="52"/>
      <c r="E112" s="13"/>
      <c r="F112" s="73"/>
      <c r="G112" s="73"/>
      <c r="H112" s="73"/>
      <c r="I112" s="73"/>
      <c r="J112" s="517"/>
      <c r="K112" s="73"/>
      <c r="L112" s="73"/>
      <c r="M112" s="81"/>
      <c r="N112" s="81"/>
      <c r="O112" s="54"/>
    </row>
    <row r="113" spans="1:15" ht="12.75">
      <c r="A113" s="46"/>
      <c r="B113" s="47"/>
      <c r="C113" s="47"/>
      <c r="D113" s="52"/>
      <c r="E113" s="13"/>
      <c r="F113" s="73"/>
      <c r="G113" s="73"/>
      <c r="H113" s="73"/>
      <c r="I113" s="73"/>
      <c r="J113" s="517"/>
      <c r="K113" s="73"/>
      <c r="L113" s="73"/>
      <c r="M113" s="81"/>
      <c r="N113" s="81"/>
      <c r="O113" s="54"/>
    </row>
    <row r="114" spans="1:15" ht="12.75">
      <c r="A114" s="46"/>
      <c r="B114" s="47"/>
      <c r="C114" s="47"/>
      <c r="D114" s="52"/>
      <c r="E114" s="13"/>
      <c r="F114" s="73"/>
      <c r="G114" s="83"/>
      <c r="H114" s="83"/>
      <c r="I114" s="83"/>
      <c r="J114" s="517"/>
      <c r="K114" s="73"/>
      <c r="L114" s="73"/>
      <c r="M114" s="81"/>
      <c r="N114" s="81"/>
      <c r="O114" s="54"/>
    </row>
    <row r="115" spans="1:15" ht="12.75">
      <c r="A115" s="46"/>
      <c r="B115" s="47"/>
      <c r="C115" s="47"/>
      <c r="D115" s="52"/>
      <c r="E115" s="13"/>
      <c r="F115" s="73"/>
      <c r="G115" s="73"/>
      <c r="H115" s="73"/>
      <c r="I115" s="73"/>
      <c r="J115" s="517"/>
      <c r="K115" s="73"/>
      <c r="L115" s="73"/>
      <c r="M115" s="81"/>
      <c r="N115" s="81"/>
      <c r="O115" s="54"/>
    </row>
    <row r="116" spans="1:15" ht="12.75">
      <c r="A116" s="46"/>
      <c r="B116" s="47"/>
      <c r="C116" s="47"/>
      <c r="D116" s="52"/>
      <c r="E116" s="13"/>
      <c r="F116" s="73"/>
      <c r="G116" s="73"/>
      <c r="H116" s="73"/>
      <c r="I116" s="73"/>
      <c r="J116" s="517"/>
      <c r="K116" s="73"/>
      <c r="L116" s="73"/>
      <c r="M116" s="81"/>
      <c r="N116" s="81"/>
      <c r="O116" s="54"/>
    </row>
    <row r="117" spans="1:15" ht="12.75">
      <c r="A117" s="46"/>
      <c r="B117" s="47"/>
      <c r="C117" s="73"/>
      <c r="D117" s="81"/>
      <c r="E117" s="13"/>
      <c r="F117" s="73"/>
      <c r="G117" s="73"/>
      <c r="H117" s="73"/>
      <c r="I117" s="73"/>
      <c r="J117" s="517"/>
      <c r="K117" s="73"/>
      <c r="L117" s="73"/>
      <c r="M117" s="81"/>
      <c r="N117" s="81"/>
      <c r="O117" s="54"/>
    </row>
    <row r="118" spans="1:15" ht="12.75">
      <c r="A118" s="46"/>
      <c r="B118" s="47"/>
      <c r="C118" s="73"/>
      <c r="D118" s="81"/>
      <c r="E118" s="13"/>
      <c r="F118" s="73"/>
      <c r="G118" s="73"/>
      <c r="H118" s="73"/>
      <c r="I118" s="73"/>
      <c r="J118" s="517"/>
      <c r="K118" s="73"/>
      <c r="L118" s="73"/>
      <c r="M118" s="81"/>
      <c r="N118" s="81"/>
      <c r="O118" s="54"/>
    </row>
    <row r="119" spans="1:15" ht="12.75">
      <c r="A119" s="46"/>
      <c r="B119" s="47"/>
      <c r="C119" s="47"/>
      <c r="D119" s="52"/>
      <c r="E119" s="13"/>
      <c r="F119" s="73"/>
      <c r="G119" s="73"/>
      <c r="H119" s="73"/>
      <c r="I119" s="73"/>
      <c r="J119" s="517"/>
      <c r="K119" s="73"/>
      <c r="L119" s="73"/>
      <c r="M119" s="81"/>
      <c r="N119" s="81"/>
      <c r="O119" s="54"/>
    </row>
    <row r="120" spans="1:15" ht="12.75">
      <c r="A120" s="46"/>
      <c r="B120" s="47"/>
      <c r="C120" s="47"/>
      <c r="D120" s="52"/>
      <c r="E120" s="13"/>
      <c r="F120" s="73"/>
      <c r="G120" s="73"/>
      <c r="H120" s="73"/>
      <c r="I120" s="73"/>
      <c r="J120" s="517"/>
      <c r="K120" s="73"/>
      <c r="L120" s="73"/>
      <c r="M120" s="81"/>
      <c r="N120" s="81"/>
      <c r="O120" s="54"/>
    </row>
    <row r="121" spans="1:15" ht="12.75">
      <c r="A121" s="46"/>
      <c r="B121" s="47"/>
      <c r="C121" s="47"/>
      <c r="D121" s="48"/>
      <c r="E121" s="13"/>
      <c r="F121"/>
      <c r="G121"/>
      <c r="H121"/>
      <c r="I121"/>
      <c r="J121" s="518"/>
      <c r="K121"/>
      <c r="L121"/>
      <c r="M121" s="54"/>
      <c r="N121" s="54"/>
      <c r="O121" s="54"/>
    </row>
    <row r="122" spans="1:15" ht="12.75">
      <c r="A122" s="46"/>
      <c r="B122" s="47"/>
      <c r="C122" s="47"/>
      <c r="D122" s="48"/>
      <c r="E122" s="13"/>
      <c r="F122"/>
      <c r="G122"/>
      <c r="H122"/>
      <c r="I122"/>
      <c r="J122" s="518"/>
      <c r="K122"/>
      <c r="L122"/>
      <c r="M122" s="54"/>
      <c r="N122" s="54"/>
      <c r="O122" s="54"/>
    </row>
    <row r="123" spans="1:15">
      <c r="A123" s="66"/>
      <c r="B123" s="40" t="s">
        <v>25</v>
      </c>
      <c r="E123" s="40"/>
      <c r="M123" s="45"/>
      <c r="N123" s="49"/>
      <c r="O123" s="49"/>
    </row>
    <row r="124" spans="1:15">
      <c r="A124" s="59"/>
      <c r="B124" s="40" t="s">
        <v>127</v>
      </c>
      <c r="E124" s="40"/>
      <c r="M124" s="45"/>
      <c r="N124" s="49"/>
      <c r="O124" s="49"/>
    </row>
    <row r="125" spans="1:15">
      <c r="A125" s="60"/>
      <c r="B125" s="40" t="s">
        <v>161</v>
      </c>
      <c r="E125" s="40"/>
      <c r="M125" s="45"/>
      <c r="N125" s="49"/>
      <c r="O125" s="49"/>
    </row>
    <row r="126" spans="1:15">
      <c r="M126" s="45"/>
      <c r="N126" s="49"/>
      <c r="O126" s="49"/>
    </row>
    <row r="127" spans="1:15">
      <c r="M127" s="45"/>
      <c r="N127" s="49"/>
      <c r="O127" s="49"/>
    </row>
    <row r="128" spans="1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</sheetData>
  <autoFilter ref="A4:N107"/>
  <sortState ref="A5:F101">
    <sortCondition ref="C5:C101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2:H45"/>
  <sheetViews>
    <sheetView workbookViewId="0">
      <selection activeCell="G2" sqref="G2:G44"/>
    </sheetView>
  </sheetViews>
  <sheetFormatPr baseColWidth="10" defaultRowHeight="12.75"/>
  <cols>
    <col min="2" max="2" width="33" bestFit="1" customWidth="1"/>
    <col min="3" max="3" width="11" bestFit="1" customWidth="1"/>
  </cols>
  <sheetData>
    <row r="2" spans="1:8" ht="18" customHeight="1">
      <c r="A2" s="3">
        <v>42745</v>
      </c>
      <c r="B2" s="4" t="s">
        <v>160</v>
      </c>
      <c r="C2" s="4" t="s">
        <v>244</v>
      </c>
      <c r="D2" s="4" t="s">
        <v>10</v>
      </c>
      <c r="E2" s="4" t="s">
        <v>244</v>
      </c>
      <c r="F2" s="4" t="s">
        <v>10</v>
      </c>
      <c r="G2" s="5">
        <v>-9899.44</v>
      </c>
    </row>
    <row r="3" spans="1:8">
      <c r="A3" s="3">
        <v>42745</v>
      </c>
      <c r="B3" s="4" t="s">
        <v>160</v>
      </c>
      <c r="C3" s="4" t="s">
        <v>396</v>
      </c>
      <c r="D3" s="4" t="s">
        <v>9</v>
      </c>
      <c r="E3" s="4" t="s">
        <v>396</v>
      </c>
      <c r="F3" s="4" t="s">
        <v>9</v>
      </c>
      <c r="G3" s="5">
        <v>-10781.04</v>
      </c>
    </row>
    <row r="4" spans="1:8">
      <c r="A4" s="3">
        <v>42745</v>
      </c>
      <c r="B4" s="4" t="s">
        <v>160</v>
      </c>
      <c r="C4" s="4" t="s">
        <v>87</v>
      </c>
      <c r="D4" s="4" t="s">
        <v>9</v>
      </c>
      <c r="E4" s="4" t="s">
        <v>87</v>
      </c>
      <c r="F4" s="4" t="s">
        <v>9</v>
      </c>
      <c r="G4" s="5">
        <v>-9899.44</v>
      </c>
    </row>
    <row r="5" spans="1:8">
      <c r="A5" s="3">
        <v>42747</v>
      </c>
      <c r="B5" s="4" t="s">
        <v>160</v>
      </c>
      <c r="C5" s="4" t="s">
        <v>32</v>
      </c>
      <c r="D5" s="4" t="s">
        <v>9</v>
      </c>
      <c r="E5" s="4" t="s">
        <v>32</v>
      </c>
      <c r="F5" s="4" t="s">
        <v>9</v>
      </c>
      <c r="G5" s="5">
        <v>-9899.44</v>
      </c>
    </row>
    <row r="6" spans="1:8">
      <c r="A6" s="56">
        <v>42745</v>
      </c>
      <c r="B6" s="57" t="s">
        <v>156</v>
      </c>
      <c r="C6" s="57" t="s">
        <v>397</v>
      </c>
      <c r="D6" s="57" t="s">
        <v>157</v>
      </c>
      <c r="E6" s="114" t="s">
        <v>397</v>
      </c>
      <c r="F6" s="57" t="s">
        <v>157</v>
      </c>
      <c r="G6" s="30">
        <v>1241.2</v>
      </c>
      <c r="H6" s="57" t="s">
        <v>158</v>
      </c>
    </row>
    <row r="7" spans="1:8">
      <c r="A7" s="56">
        <v>42746</v>
      </c>
      <c r="B7" s="57" t="s">
        <v>156</v>
      </c>
      <c r="C7" s="57" t="s">
        <v>398</v>
      </c>
      <c r="D7" s="57" t="s">
        <v>157</v>
      </c>
      <c r="E7" s="114" t="s">
        <v>398</v>
      </c>
      <c r="F7" s="57" t="s">
        <v>157</v>
      </c>
      <c r="G7" s="30">
        <v>1241.2</v>
      </c>
      <c r="H7" s="57" t="s">
        <v>158</v>
      </c>
    </row>
    <row r="8" spans="1:8">
      <c r="A8" s="56">
        <v>42746</v>
      </c>
      <c r="B8" s="57" t="s">
        <v>156</v>
      </c>
      <c r="C8" s="57" t="s">
        <v>400</v>
      </c>
      <c r="D8" s="57" t="s">
        <v>157</v>
      </c>
      <c r="E8" s="114" t="s">
        <v>400</v>
      </c>
      <c r="F8" s="57" t="s">
        <v>157</v>
      </c>
      <c r="G8" s="30">
        <v>1241.2</v>
      </c>
      <c r="H8" s="57" t="s">
        <v>158</v>
      </c>
    </row>
    <row r="9" spans="1:8">
      <c r="A9" s="56">
        <v>42746</v>
      </c>
      <c r="B9" s="57" t="s">
        <v>156</v>
      </c>
      <c r="C9" s="57" t="s">
        <v>401</v>
      </c>
      <c r="D9" s="57" t="s">
        <v>157</v>
      </c>
      <c r="E9" s="114" t="s">
        <v>401</v>
      </c>
      <c r="F9" s="57" t="s">
        <v>157</v>
      </c>
      <c r="G9" s="30">
        <v>1241.2</v>
      </c>
      <c r="H9" s="57" t="s">
        <v>158</v>
      </c>
    </row>
    <row r="10" spans="1:8">
      <c r="A10" s="56">
        <v>42746</v>
      </c>
      <c r="B10" s="57" t="s">
        <v>156</v>
      </c>
      <c r="C10" s="57" t="s">
        <v>402</v>
      </c>
      <c r="D10" s="57" t="s">
        <v>157</v>
      </c>
      <c r="E10" s="114" t="s">
        <v>402</v>
      </c>
      <c r="F10" s="57" t="s">
        <v>157</v>
      </c>
      <c r="G10" s="30">
        <v>1241.2</v>
      </c>
      <c r="H10" s="57" t="s">
        <v>158</v>
      </c>
    </row>
    <row r="11" spans="1:8">
      <c r="A11" s="56">
        <v>42746</v>
      </c>
      <c r="B11" s="57" t="s">
        <v>156</v>
      </c>
      <c r="C11" s="57" t="s">
        <v>405</v>
      </c>
      <c r="D11" s="57" t="s">
        <v>157</v>
      </c>
      <c r="E11" s="114" t="s">
        <v>405</v>
      </c>
      <c r="F11" s="57" t="s">
        <v>157</v>
      </c>
      <c r="G11" s="30">
        <v>1241.2</v>
      </c>
      <c r="H11" s="57" t="s">
        <v>158</v>
      </c>
    </row>
    <row r="12" spans="1:8">
      <c r="A12" s="56">
        <v>42746</v>
      </c>
      <c r="B12" s="57" t="s">
        <v>156</v>
      </c>
      <c r="C12" s="57" t="s">
        <v>407</v>
      </c>
      <c r="D12" s="57" t="s">
        <v>157</v>
      </c>
      <c r="E12" s="114" t="s">
        <v>407</v>
      </c>
      <c r="F12" s="57" t="s">
        <v>157</v>
      </c>
      <c r="G12" s="30">
        <v>1241.2</v>
      </c>
      <c r="H12" s="57" t="s">
        <v>158</v>
      </c>
    </row>
    <row r="13" spans="1:8">
      <c r="A13" s="56">
        <v>42746</v>
      </c>
      <c r="B13" s="57" t="s">
        <v>156</v>
      </c>
      <c r="C13" s="57" t="s">
        <v>408</v>
      </c>
      <c r="D13" s="57" t="s">
        <v>157</v>
      </c>
      <c r="E13" s="114" t="s">
        <v>408</v>
      </c>
      <c r="F13" s="57" t="s">
        <v>157</v>
      </c>
      <c r="G13" s="30">
        <v>1241.2</v>
      </c>
      <c r="H13" s="57" t="s">
        <v>158</v>
      </c>
    </row>
    <row r="14" spans="1:8">
      <c r="A14" s="56">
        <v>42747</v>
      </c>
      <c r="B14" s="57" t="s">
        <v>156</v>
      </c>
      <c r="C14" s="57" t="s">
        <v>413</v>
      </c>
      <c r="D14" s="57" t="s">
        <v>157</v>
      </c>
      <c r="E14" s="114" t="s">
        <v>413</v>
      </c>
      <c r="F14" s="57" t="s">
        <v>157</v>
      </c>
      <c r="G14" s="30">
        <v>1241.2</v>
      </c>
      <c r="H14" s="57" t="s">
        <v>158</v>
      </c>
    </row>
    <row r="15" spans="1:8">
      <c r="A15" s="56">
        <v>42747</v>
      </c>
      <c r="B15" s="57" t="s">
        <v>156</v>
      </c>
      <c r="C15" s="57" t="s">
        <v>414</v>
      </c>
      <c r="D15" s="57" t="s">
        <v>157</v>
      </c>
      <c r="E15" s="114" t="s">
        <v>414</v>
      </c>
      <c r="F15" s="57" t="s">
        <v>157</v>
      </c>
      <c r="G15" s="30">
        <v>1241.2</v>
      </c>
      <c r="H15" s="57" t="s">
        <v>158</v>
      </c>
    </row>
    <row r="16" spans="1:8">
      <c r="A16" s="1">
        <v>42747</v>
      </c>
      <c r="B16" t="s">
        <v>392</v>
      </c>
      <c r="D16">
        <v>3000267604</v>
      </c>
      <c r="E16">
        <v>3000267604</v>
      </c>
      <c r="G16" s="2">
        <v>43058.39</v>
      </c>
      <c r="H16" t="s">
        <v>158</v>
      </c>
    </row>
    <row r="17" spans="1:8">
      <c r="A17" s="1">
        <v>42747</v>
      </c>
      <c r="B17" t="s">
        <v>393</v>
      </c>
      <c r="D17">
        <v>3000267636</v>
      </c>
      <c r="E17">
        <v>3000267636</v>
      </c>
      <c r="G17" s="2">
        <v>47058.38</v>
      </c>
      <c r="H17" t="s">
        <v>158</v>
      </c>
    </row>
    <row r="18" spans="1:8">
      <c r="A18" s="1">
        <v>42747</v>
      </c>
      <c r="B18" t="s">
        <v>394</v>
      </c>
      <c r="D18">
        <v>3000267634</v>
      </c>
      <c r="E18">
        <v>3000267634</v>
      </c>
      <c r="G18" s="2">
        <v>47058.38</v>
      </c>
      <c r="H18" t="s">
        <v>158</v>
      </c>
    </row>
    <row r="19" spans="1:8">
      <c r="A19" s="1">
        <v>42747</v>
      </c>
      <c r="B19" t="s">
        <v>395</v>
      </c>
      <c r="D19">
        <v>3000267627</v>
      </c>
      <c r="E19">
        <v>3000267627</v>
      </c>
      <c r="G19" s="2">
        <v>47058.38</v>
      </c>
      <c r="H19" t="s">
        <v>158</v>
      </c>
    </row>
    <row r="20" spans="1:8">
      <c r="A20" s="1">
        <v>42748</v>
      </c>
      <c r="B20" t="s">
        <v>393</v>
      </c>
      <c r="D20">
        <v>2000268381</v>
      </c>
      <c r="E20">
        <v>2000268381</v>
      </c>
      <c r="G20" s="2">
        <v>-47058.38</v>
      </c>
    </row>
    <row r="21" spans="1:8">
      <c r="A21" s="1">
        <v>42748</v>
      </c>
      <c r="B21" t="s">
        <v>395</v>
      </c>
      <c r="D21">
        <v>2000268372</v>
      </c>
      <c r="E21">
        <v>2000268372</v>
      </c>
      <c r="G21" s="2">
        <v>-47058.38</v>
      </c>
    </row>
    <row r="22" spans="1:8">
      <c r="A22" s="1">
        <v>42748</v>
      </c>
      <c r="B22" t="s">
        <v>394</v>
      </c>
      <c r="D22">
        <v>2000268379</v>
      </c>
      <c r="E22">
        <v>2000268379</v>
      </c>
      <c r="G22" s="2">
        <v>-47058.38</v>
      </c>
    </row>
    <row r="23" spans="1:8">
      <c r="A23" s="1">
        <v>42748</v>
      </c>
      <c r="B23" t="s">
        <v>392</v>
      </c>
      <c r="D23">
        <v>2000268349</v>
      </c>
      <c r="E23">
        <v>2000268349</v>
      </c>
      <c r="G23" s="2">
        <v>-43058.39</v>
      </c>
    </row>
    <row r="24" spans="1:8">
      <c r="A24" s="1">
        <v>42748</v>
      </c>
      <c r="B24" t="s">
        <v>156</v>
      </c>
      <c r="C24" t="s">
        <v>421</v>
      </c>
      <c r="D24" t="s">
        <v>114</v>
      </c>
      <c r="E24" t="s">
        <v>421</v>
      </c>
      <c r="F24" t="s">
        <v>114</v>
      </c>
      <c r="G24" s="2">
        <v>4499.6400000000003</v>
      </c>
      <c r="H24" t="s">
        <v>158</v>
      </c>
    </row>
    <row r="25" spans="1:8">
      <c r="A25" s="1">
        <v>42746</v>
      </c>
      <c r="B25" t="s">
        <v>156</v>
      </c>
      <c r="C25" t="s">
        <v>107</v>
      </c>
      <c r="D25" t="s">
        <v>399</v>
      </c>
      <c r="E25" t="s">
        <v>107</v>
      </c>
      <c r="F25" t="s">
        <v>399</v>
      </c>
      <c r="G25" s="2">
        <v>6299.96</v>
      </c>
      <c r="H25" t="s">
        <v>158</v>
      </c>
    </row>
    <row r="26" spans="1:8">
      <c r="A26" s="1">
        <v>42746</v>
      </c>
      <c r="B26" t="s">
        <v>156</v>
      </c>
      <c r="C26" t="s">
        <v>396</v>
      </c>
      <c r="D26" t="s">
        <v>399</v>
      </c>
      <c r="E26" t="s">
        <v>396</v>
      </c>
      <c r="F26" t="s">
        <v>399</v>
      </c>
      <c r="G26" s="2">
        <v>6299.96</v>
      </c>
      <c r="H26" t="s">
        <v>158</v>
      </c>
    </row>
    <row r="27" spans="1:8">
      <c r="A27" s="1">
        <v>42746</v>
      </c>
      <c r="B27" t="s">
        <v>156</v>
      </c>
      <c r="C27" t="s">
        <v>406</v>
      </c>
      <c r="D27" t="s">
        <v>399</v>
      </c>
      <c r="E27" t="s">
        <v>406</v>
      </c>
      <c r="F27" t="s">
        <v>399</v>
      </c>
      <c r="G27" s="2">
        <v>6750.04</v>
      </c>
      <c r="H27" t="s">
        <v>158</v>
      </c>
    </row>
    <row r="28" spans="1:8">
      <c r="A28" s="1">
        <v>42747</v>
      </c>
      <c r="B28" t="s">
        <v>156</v>
      </c>
      <c r="C28" t="s">
        <v>409</v>
      </c>
      <c r="D28" t="s">
        <v>399</v>
      </c>
      <c r="E28" t="s">
        <v>409</v>
      </c>
      <c r="F28" t="s">
        <v>399</v>
      </c>
      <c r="G28" s="2">
        <v>6750.04</v>
      </c>
      <c r="H28" t="s">
        <v>158</v>
      </c>
    </row>
    <row r="29" spans="1:8">
      <c r="A29" s="1">
        <v>42748</v>
      </c>
      <c r="B29" t="s">
        <v>156</v>
      </c>
      <c r="C29" t="s">
        <v>417</v>
      </c>
      <c r="D29" t="s">
        <v>399</v>
      </c>
      <c r="E29" t="s">
        <v>417</v>
      </c>
      <c r="F29" t="s">
        <v>399</v>
      </c>
      <c r="G29" s="2">
        <v>6750.04</v>
      </c>
      <c r="H29" t="s">
        <v>158</v>
      </c>
    </row>
    <row r="30" spans="1:8">
      <c r="A30" s="1">
        <v>42748</v>
      </c>
      <c r="B30" t="s">
        <v>156</v>
      </c>
      <c r="C30" t="s">
        <v>418</v>
      </c>
      <c r="D30" t="s">
        <v>399</v>
      </c>
      <c r="E30" t="s">
        <v>418</v>
      </c>
      <c r="F30" t="s">
        <v>399</v>
      </c>
      <c r="G30" s="2">
        <v>6750.04</v>
      </c>
      <c r="H30" t="s">
        <v>158</v>
      </c>
    </row>
    <row r="31" spans="1:8">
      <c r="A31" s="1">
        <v>42747</v>
      </c>
      <c r="B31" t="s">
        <v>156</v>
      </c>
      <c r="C31" t="s">
        <v>411</v>
      </c>
      <c r="D31" t="s">
        <v>412</v>
      </c>
      <c r="E31" t="s">
        <v>411</v>
      </c>
      <c r="F31" t="s">
        <v>412</v>
      </c>
      <c r="G31" s="2">
        <v>8582.74</v>
      </c>
      <c r="H31" t="s">
        <v>158</v>
      </c>
    </row>
    <row r="32" spans="1:8">
      <c r="A32" s="1">
        <v>42748</v>
      </c>
      <c r="B32" t="s">
        <v>156</v>
      </c>
      <c r="C32" t="s">
        <v>426</v>
      </c>
      <c r="D32" t="s">
        <v>427</v>
      </c>
      <c r="E32" t="s">
        <v>426</v>
      </c>
      <c r="F32" t="s">
        <v>427</v>
      </c>
      <c r="G32" s="2">
        <v>8780.0400000000009</v>
      </c>
      <c r="H32" t="s">
        <v>158</v>
      </c>
    </row>
    <row r="33" spans="1:8">
      <c r="A33" s="1">
        <v>42748</v>
      </c>
      <c r="B33" t="s">
        <v>156</v>
      </c>
      <c r="C33" t="s">
        <v>422</v>
      </c>
      <c r="D33" t="s">
        <v>404</v>
      </c>
      <c r="E33" t="s">
        <v>422</v>
      </c>
      <c r="F33" t="s">
        <v>404</v>
      </c>
      <c r="G33" s="2">
        <v>8887.92</v>
      </c>
      <c r="H33" t="s">
        <v>158</v>
      </c>
    </row>
    <row r="34" spans="1:8">
      <c r="A34" s="1">
        <v>42748</v>
      </c>
      <c r="B34" t="s">
        <v>156</v>
      </c>
      <c r="C34" t="s">
        <v>425</v>
      </c>
      <c r="D34" t="s">
        <v>399</v>
      </c>
      <c r="E34" t="s">
        <v>425</v>
      </c>
      <c r="F34" t="s">
        <v>399</v>
      </c>
      <c r="G34" s="2">
        <v>9000.44</v>
      </c>
      <c r="H34" t="s">
        <v>158</v>
      </c>
    </row>
    <row r="35" spans="1:8">
      <c r="A35" s="1">
        <v>42748</v>
      </c>
      <c r="B35" t="s">
        <v>156</v>
      </c>
      <c r="C35" t="s">
        <v>69</v>
      </c>
      <c r="D35" t="s">
        <v>399</v>
      </c>
      <c r="E35" t="s">
        <v>69</v>
      </c>
      <c r="F35" t="s">
        <v>399</v>
      </c>
      <c r="G35" s="2">
        <v>9000.44</v>
      </c>
      <c r="H35" t="s">
        <v>158</v>
      </c>
    </row>
    <row r="36" spans="1:8">
      <c r="A36" s="1">
        <v>42746</v>
      </c>
      <c r="B36" t="s">
        <v>156</v>
      </c>
      <c r="C36" t="s">
        <v>403</v>
      </c>
      <c r="D36" t="s">
        <v>404</v>
      </c>
      <c r="E36" t="s">
        <v>403</v>
      </c>
      <c r="F36" t="s">
        <v>404</v>
      </c>
      <c r="G36" s="2">
        <v>13500.08</v>
      </c>
      <c r="H36" t="s">
        <v>158</v>
      </c>
    </row>
    <row r="37" spans="1:8">
      <c r="A37" s="1">
        <v>42746</v>
      </c>
      <c r="B37" t="s">
        <v>156</v>
      </c>
      <c r="C37" t="s">
        <v>87</v>
      </c>
      <c r="D37" t="s">
        <v>404</v>
      </c>
      <c r="E37" t="s">
        <v>87</v>
      </c>
      <c r="F37" t="s">
        <v>404</v>
      </c>
      <c r="G37" s="2">
        <v>13500.08</v>
      </c>
      <c r="H37" t="s">
        <v>158</v>
      </c>
    </row>
    <row r="38" spans="1:8">
      <c r="A38" s="1">
        <v>42747</v>
      </c>
      <c r="B38" t="s">
        <v>156</v>
      </c>
      <c r="C38" t="s">
        <v>410</v>
      </c>
      <c r="D38" t="s">
        <v>404</v>
      </c>
      <c r="E38" t="s">
        <v>410</v>
      </c>
      <c r="F38" t="s">
        <v>404</v>
      </c>
      <c r="G38" s="2">
        <v>13500.08</v>
      </c>
      <c r="H38" t="s">
        <v>158</v>
      </c>
    </row>
    <row r="39" spans="1:8">
      <c r="A39" s="1">
        <v>42748</v>
      </c>
      <c r="B39" t="s">
        <v>156</v>
      </c>
      <c r="C39" t="s">
        <v>428</v>
      </c>
      <c r="D39" t="s">
        <v>427</v>
      </c>
      <c r="E39" t="s">
        <v>428</v>
      </c>
      <c r="F39" t="s">
        <v>427</v>
      </c>
      <c r="G39" s="2">
        <v>13500.08</v>
      </c>
      <c r="H39" t="s">
        <v>158</v>
      </c>
    </row>
    <row r="40" spans="1:8">
      <c r="A40" s="1">
        <v>42747</v>
      </c>
      <c r="B40" t="s">
        <v>156</v>
      </c>
      <c r="C40" t="s">
        <v>32</v>
      </c>
      <c r="D40" t="s">
        <v>416</v>
      </c>
      <c r="E40" t="s">
        <v>32</v>
      </c>
      <c r="F40" t="s">
        <v>416</v>
      </c>
      <c r="G40" s="2">
        <v>13504.72</v>
      </c>
      <c r="H40" t="s">
        <v>158</v>
      </c>
    </row>
    <row r="41" spans="1:8">
      <c r="A41" s="1">
        <v>42748</v>
      </c>
      <c r="B41" t="s">
        <v>156</v>
      </c>
      <c r="C41" t="s">
        <v>419</v>
      </c>
      <c r="D41" t="s">
        <v>420</v>
      </c>
      <c r="E41" t="s">
        <v>419</v>
      </c>
      <c r="F41" t="s">
        <v>420</v>
      </c>
      <c r="G41" s="2">
        <v>16105.44</v>
      </c>
      <c r="H41" t="s">
        <v>158</v>
      </c>
    </row>
    <row r="42" spans="1:8">
      <c r="A42" s="1">
        <v>42748</v>
      </c>
      <c r="B42" t="s">
        <v>156</v>
      </c>
      <c r="C42" t="s">
        <v>423</v>
      </c>
      <c r="D42" t="s">
        <v>420</v>
      </c>
      <c r="E42" t="s">
        <v>423</v>
      </c>
      <c r="F42" t="s">
        <v>420</v>
      </c>
      <c r="G42" s="2">
        <v>17024.16</v>
      </c>
      <c r="H42" t="s">
        <v>158</v>
      </c>
    </row>
    <row r="43" spans="1:8">
      <c r="A43" s="1">
        <v>42748</v>
      </c>
      <c r="B43" t="s">
        <v>156</v>
      </c>
      <c r="C43" t="s">
        <v>424</v>
      </c>
      <c r="D43" t="s">
        <v>420</v>
      </c>
      <c r="E43" t="s">
        <v>424</v>
      </c>
      <c r="F43" t="s">
        <v>420</v>
      </c>
      <c r="G43" s="2">
        <v>17024.16</v>
      </c>
      <c r="H43" t="s">
        <v>158</v>
      </c>
    </row>
    <row r="44" spans="1:8">
      <c r="A44" s="1">
        <v>42747</v>
      </c>
      <c r="B44" t="s">
        <v>156</v>
      </c>
      <c r="C44" t="s">
        <v>415</v>
      </c>
      <c r="D44" t="s">
        <v>404</v>
      </c>
      <c r="E44" t="s">
        <v>415</v>
      </c>
      <c r="F44" t="s">
        <v>404</v>
      </c>
      <c r="G44" s="2">
        <v>19657.36</v>
      </c>
      <c r="H44" t="s">
        <v>158</v>
      </c>
    </row>
    <row r="45" spans="1:8">
      <c r="G45" s="6">
        <f>SUM(G2:G44)</f>
        <v>197600.09999999998</v>
      </c>
    </row>
  </sheetData>
  <phoneticPr fontId="7" type="noConversion"/>
  <pageMargins left="0.75" right="0.75" top="1" bottom="1" header="0" footer="0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15"/>
  <sheetViews>
    <sheetView topLeftCell="A97" workbookViewId="0">
      <selection activeCell="D109" sqref="D109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2273</v>
      </c>
      <c r="E1" s="240"/>
      <c r="F1" s="240"/>
      <c r="G1" s="240"/>
      <c r="H1" s="533"/>
      <c r="I1" s="557"/>
      <c r="J1" s="557"/>
      <c r="K1" s="557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557"/>
      <c r="J2" s="557"/>
      <c r="K2" s="557"/>
      <c r="L2" s="239"/>
      <c r="M2" s="239"/>
    </row>
    <row r="3" spans="1:13" ht="15.75">
      <c r="A3" s="557"/>
      <c r="B3" s="557"/>
      <c r="C3" s="557"/>
      <c r="D3" s="557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557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557"/>
      <c r="L5" s="239"/>
      <c r="M5" s="239"/>
    </row>
    <row r="6" spans="1:13" ht="15" customHeight="1">
      <c r="A6" s="339" t="s">
        <v>457</v>
      </c>
      <c r="B6" s="431" t="s">
        <v>1440</v>
      </c>
      <c r="C6" s="399">
        <v>-8780.0400000000009</v>
      </c>
      <c r="D6" s="339" t="s">
        <v>2275</v>
      </c>
      <c r="E6" s="520">
        <f>SUM(C6:D6)</f>
        <v>-8780.0400000000009</v>
      </c>
      <c r="F6" s="521"/>
      <c r="G6" s="522"/>
      <c r="H6" s="533"/>
      <c r="I6" s="522">
        <v>600691</v>
      </c>
      <c r="J6" s="523">
        <f>E6/1.16</f>
        <v>-7569.0000000000009</v>
      </c>
      <c r="K6" s="524">
        <f>J6*0.16</f>
        <v>-1211.0400000000002</v>
      </c>
      <c r="L6" s="252"/>
      <c r="M6" s="252"/>
    </row>
    <row r="7" spans="1:13" ht="15" customHeight="1">
      <c r="A7" s="339" t="s">
        <v>136</v>
      </c>
      <c r="B7" s="431" t="s">
        <v>937</v>
      </c>
      <c r="C7" s="399">
        <v>-9000.44</v>
      </c>
      <c r="D7" s="339" t="s">
        <v>2275</v>
      </c>
      <c r="E7" s="520"/>
      <c r="F7" s="521"/>
      <c r="G7" s="522"/>
      <c r="H7" s="533"/>
      <c r="I7" s="522"/>
      <c r="J7" s="523"/>
      <c r="K7" s="524"/>
      <c r="L7" s="252"/>
      <c r="M7" s="252"/>
    </row>
    <row r="8" spans="1:13" ht="15" customHeight="1">
      <c r="A8" s="339" t="s">
        <v>136</v>
      </c>
      <c r="B8" s="431" t="s">
        <v>1244</v>
      </c>
      <c r="C8" s="399">
        <v>-9000.44</v>
      </c>
      <c r="D8" s="339" t="s">
        <v>2275</v>
      </c>
      <c r="E8" s="520"/>
      <c r="F8" s="521"/>
      <c r="G8" s="522"/>
      <c r="H8" s="533"/>
      <c r="I8" s="522"/>
      <c r="J8" s="523"/>
      <c r="K8" s="524"/>
      <c r="L8" s="252"/>
      <c r="M8" s="252"/>
    </row>
    <row r="9" spans="1:13" ht="15" customHeight="1" thickBot="1">
      <c r="A9" s="362" t="s">
        <v>136</v>
      </c>
      <c r="B9" s="433" t="s">
        <v>1593</v>
      </c>
      <c r="C9" s="400">
        <v>-9000.44</v>
      </c>
      <c r="D9" s="362" t="s">
        <v>2275</v>
      </c>
      <c r="E9" s="525">
        <f>SUM(C7:C9)</f>
        <v>-27001.32</v>
      </c>
      <c r="F9" s="526">
        <f>SUM(E6:E9)</f>
        <v>-35781.360000000001</v>
      </c>
      <c r="G9" s="527"/>
      <c r="H9" s="537"/>
      <c r="I9" s="527">
        <v>600640</v>
      </c>
      <c r="J9" s="528">
        <f t="shared" ref="J9:J65" si="0">E9/1.16</f>
        <v>-23277</v>
      </c>
      <c r="K9" s="529">
        <f t="shared" ref="K9:K65" si="1">J9*0.16</f>
        <v>-3724.32</v>
      </c>
      <c r="L9" s="252"/>
      <c r="M9" s="252"/>
    </row>
    <row r="10" spans="1:13" ht="15" customHeight="1">
      <c r="A10" s="339" t="s">
        <v>136</v>
      </c>
      <c r="B10" s="431" t="s">
        <v>2091</v>
      </c>
      <c r="C10" s="399">
        <v>-9000.44</v>
      </c>
      <c r="D10" s="339" t="s">
        <v>2277</v>
      </c>
      <c r="E10" s="520"/>
      <c r="F10" s="521"/>
      <c r="G10" s="522"/>
      <c r="H10" s="533"/>
      <c r="I10" s="530"/>
      <c r="J10" s="531"/>
      <c r="K10" s="532"/>
      <c r="L10" s="252"/>
      <c r="M10" s="252"/>
    </row>
    <row r="11" spans="1:13" ht="15" customHeight="1">
      <c r="A11" s="339" t="s">
        <v>136</v>
      </c>
      <c r="B11" s="431" t="s">
        <v>1985</v>
      </c>
      <c r="C11" s="399">
        <v>-9000.44</v>
      </c>
      <c r="D11" s="339" t="s">
        <v>2277</v>
      </c>
      <c r="E11" s="520">
        <f>SUM(C10:C11)</f>
        <v>-18000.88</v>
      </c>
      <c r="F11" s="521"/>
      <c r="G11" s="522"/>
      <c r="H11" s="533"/>
      <c r="I11" s="522">
        <v>600640</v>
      </c>
      <c r="J11" s="523">
        <f t="shared" si="0"/>
        <v>-15518.000000000002</v>
      </c>
      <c r="K11" s="524">
        <f t="shared" si="1"/>
        <v>-2482.8800000000006</v>
      </c>
      <c r="L11" s="252"/>
      <c r="M11" s="252"/>
    </row>
    <row r="12" spans="1:13" ht="15" customHeight="1">
      <c r="A12" s="339" t="s">
        <v>134</v>
      </c>
      <c r="B12" s="431" t="s">
        <v>1649</v>
      </c>
      <c r="C12" s="399">
        <v>-5849.88</v>
      </c>
      <c r="D12" s="339" t="s">
        <v>2277</v>
      </c>
      <c r="E12" s="520">
        <f>SUM(C12)</f>
        <v>-5849.88</v>
      </c>
      <c r="F12" s="521"/>
      <c r="G12" s="522"/>
      <c r="H12" s="533"/>
      <c r="I12" s="522">
        <v>600644</v>
      </c>
      <c r="J12" s="523">
        <f t="shared" si="0"/>
        <v>-5043</v>
      </c>
      <c r="K12" s="524">
        <f t="shared" si="1"/>
        <v>-806.88</v>
      </c>
      <c r="L12" s="252"/>
      <c r="M12" s="252"/>
    </row>
    <row r="13" spans="1:13" ht="15" customHeight="1" thickBot="1">
      <c r="A13" s="362" t="s">
        <v>141</v>
      </c>
      <c r="B13" s="433" t="s">
        <v>1629</v>
      </c>
      <c r="C13" s="400">
        <v>-5957.76</v>
      </c>
      <c r="D13" s="362" t="s">
        <v>2277</v>
      </c>
      <c r="E13" s="525">
        <f>SUM(C13:D13)</f>
        <v>-5957.76</v>
      </c>
      <c r="F13" s="526">
        <f>SUM(E10:E13)</f>
        <v>-29808.520000000004</v>
      </c>
      <c r="G13" s="527"/>
      <c r="H13" s="537"/>
      <c r="I13" s="527">
        <v>600684</v>
      </c>
      <c r="J13" s="528">
        <f t="shared" si="0"/>
        <v>-5136.0000000000009</v>
      </c>
      <c r="K13" s="529">
        <f t="shared" si="1"/>
        <v>-821.76000000000022</v>
      </c>
      <c r="L13" s="252"/>
      <c r="M13" s="252"/>
    </row>
    <row r="14" spans="1:13" ht="15" customHeight="1">
      <c r="A14" s="339" t="s">
        <v>141</v>
      </c>
      <c r="B14" s="431" t="s">
        <v>1682</v>
      </c>
      <c r="C14" s="399">
        <v>-5957.76</v>
      </c>
      <c r="D14" s="339" t="s">
        <v>2278</v>
      </c>
      <c r="E14" s="520">
        <f>SUM(C14)</f>
        <v>-5957.76</v>
      </c>
      <c r="F14" s="521"/>
      <c r="G14" s="522"/>
      <c r="H14" s="533"/>
      <c r="I14" s="530">
        <v>600684</v>
      </c>
      <c r="J14" s="531">
        <f t="shared" si="0"/>
        <v>-5136.0000000000009</v>
      </c>
      <c r="K14" s="532">
        <f t="shared" si="1"/>
        <v>-821.76000000000022</v>
      </c>
      <c r="L14" s="252"/>
      <c r="M14" s="252"/>
    </row>
    <row r="15" spans="1:13" ht="15" customHeight="1">
      <c r="A15" s="339" t="s">
        <v>136</v>
      </c>
      <c r="B15" s="431" t="s">
        <v>1232</v>
      </c>
      <c r="C15" s="399">
        <v>-9000.44</v>
      </c>
      <c r="D15" s="339" t="s">
        <v>2278</v>
      </c>
      <c r="E15" s="520"/>
      <c r="F15" s="521"/>
      <c r="G15" s="522"/>
      <c r="H15" s="533"/>
      <c r="I15" s="522"/>
      <c r="J15" s="523"/>
      <c r="K15" s="524"/>
      <c r="L15" s="252"/>
      <c r="M15" s="252"/>
    </row>
    <row r="16" spans="1:13" ht="15" customHeight="1">
      <c r="A16" s="339" t="s">
        <v>136</v>
      </c>
      <c r="B16" s="431" t="s">
        <v>1237</v>
      </c>
      <c r="C16" s="399">
        <v>-9000.44</v>
      </c>
      <c r="D16" s="339" t="s">
        <v>2278</v>
      </c>
      <c r="E16" s="520"/>
      <c r="F16" s="521"/>
      <c r="G16" s="522"/>
      <c r="H16" s="533"/>
      <c r="I16" s="522"/>
      <c r="J16" s="523"/>
      <c r="K16" s="524"/>
      <c r="L16" s="252"/>
      <c r="M16" s="252"/>
    </row>
    <row r="17" spans="1:13" ht="15" customHeight="1" thickBot="1">
      <c r="A17" s="362" t="s">
        <v>136</v>
      </c>
      <c r="B17" s="433" t="s">
        <v>55</v>
      </c>
      <c r="C17" s="400">
        <v>-9000.44</v>
      </c>
      <c r="D17" s="362" t="s">
        <v>2278</v>
      </c>
      <c r="E17" s="525">
        <f>SUM(C15:C17)</f>
        <v>-27001.32</v>
      </c>
      <c r="F17" s="526">
        <f>SUM(E14:E17)</f>
        <v>-32959.08</v>
      </c>
      <c r="G17" s="527"/>
      <c r="H17" s="537"/>
      <c r="I17" s="527">
        <v>600640</v>
      </c>
      <c r="J17" s="528">
        <f t="shared" si="0"/>
        <v>-23277</v>
      </c>
      <c r="K17" s="529">
        <f t="shared" si="1"/>
        <v>-3724.32</v>
      </c>
      <c r="L17" s="252"/>
      <c r="M17" s="252"/>
    </row>
    <row r="18" spans="1:13" ht="15" customHeight="1">
      <c r="A18" s="339" t="s">
        <v>141</v>
      </c>
      <c r="B18" s="431" t="s">
        <v>103</v>
      </c>
      <c r="C18" s="399">
        <v>-6286.04</v>
      </c>
      <c r="D18" s="339" t="s">
        <v>2282</v>
      </c>
      <c r="E18" s="520">
        <f>SUM(C18)</f>
        <v>-6286.04</v>
      </c>
      <c r="F18" s="521"/>
      <c r="G18" s="522"/>
      <c r="H18" s="533"/>
      <c r="I18" s="530">
        <v>600684</v>
      </c>
      <c r="J18" s="531">
        <f t="shared" si="0"/>
        <v>-5419</v>
      </c>
      <c r="K18" s="532">
        <f t="shared" si="1"/>
        <v>-867.04</v>
      </c>
      <c r="L18" s="252"/>
      <c r="M18" s="252"/>
    </row>
    <row r="19" spans="1:13" ht="15" customHeight="1">
      <c r="A19" s="339" t="s">
        <v>136</v>
      </c>
      <c r="B19" s="431" t="s">
        <v>1245</v>
      </c>
      <c r="C19" s="399">
        <v>-9000.44</v>
      </c>
      <c r="D19" s="339" t="s">
        <v>2282</v>
      </c>
      <c r="E19" s="520">
        <f>SUM(C19:D19)</f>
        <v>-9000.44</v>
      </c>
      <c r="F19" s="521"/>
      <c r="G19" s="522"/>
      <c r="H19" s="533"/>
      <c r="I19" s="522">
        <v>600640</v>
      </c>
      <c r="J19" s="523">
        <f t="shared" si="0"/>
        <v>-7759.0000000000009</v>
      </c>
      <c r="K19" s="524">
        <f t="shared" si="1"/>
        <v>-1241.4400000000003</v>
      </c>
      <c r="L19" s="252"/>
      <c r="M19" s="252"/>
    </row>
    <row r="20" spans="1:13" ht="15" customHeight="1" thickBot="1">
      <c r="A20" s="362" t="s">
        <v>383</v>
      </c>
      <c r="B20" s="433" t="s">
        <v>2001</v>
      </c>
      <c r="C20" s="400">
        <v>-21671.119999999999</v>
      </c>
      <c r="D20" s="362" t="s">
        <v>2282</v>
      </c>
      <c r="E20" s="525">
        <f>SUM(C20)</f>
        <v>-21671.119999999999</v>
      </c>
      <c r="F20" s="526">
        <f>SUM(E18:E20)</f>
        <v>-36957.599999999999</v>
      </c>
      <c r="G20" s="527"/>
      <c r="H20" s="537"/>
      <c r="I20" s="527">
        <v>600606</v>
      </c>
      <c r="J20" s="528">
        <f t="shared" si="0"/>
        <v>-18682</v>
      </c>
      <c r="K20" s="529">
        <f t="shared" si="1"/>
        <v>-2989.12</v>
      </c>
      <c r="L20" s="252"/>
      <c r="M20" s="252"/>
    </row>
    <row r="21" spans="1:13" ht="15" customHeight="1">
      <c r="A21" s="339" t="s">
        <v>298</v>
      </c>
      <c r="B21" s="431" t="s">
        <v>2194</v>
      </c>
      <c r="C21" s="399">
        <v>-19565.72</v>
      </c>
      <c r="D21" s="339" t="s">
        <v>2283</v>
      </c>
      <c r="E21" s="520">
        <f>SUM(C21)</f>
        <v>-19565.72</v>
      </c>
      <c r="F21" s="521"/>
      <c r="G21" s="522"/>
      <c r="H21" s="533"/>
      <c r="I21" s="530">
        <v>600638</v>
      </c>
      <c r="J21" s="531">
        <f t="shared" si="0"/>
        <v>-16867.000000000004</v>
      </c>
      <c r="K21" s="532">
        <f t="shared" si="1"/>
        <v>-2698.7200000000007</v>
      </c>
      <c r="L21" s="252"/>
      <c r="M21" s="252"/>
    </row>
    <row r="22" spans="1:13" ht="15" customHeight="1">
      <c r="A22" s="339" t="s">
        <v>141</v>
      </c>
      <c r="B22" s="431" t="s">
        <v>90</v>
      </c>
      <c r="C22" s="399">
        <v>-8049.24</v>
      </c>
      <c r="D22" s="339" t="s">
        <v>2283</v>
      </c>
      <c r="E22" s="520"/>
      <c r="F22" s="521"/>
      <c r="G22" s="522"/>
      <c r="H22" s="533"/>
      <c r="I22" s="522"/>
      <c r="J22" s="523"/>
      <c r="K22" s="524"/>
      <c r="L22" s="252"/>
      <c r="M22" s="252"/>
    </row>
    <row r="23" spans="1:13" ht="15" customHeight="1" thickBot="1">
      <c r="A23" s="362" t="s">
        <v>141</v>
      </c>
      <c r="B23" s="433" t="s">
        <v>527</v>
      </c>
      <c r="C23" s="400">
        <v>-5957.76</v>
      </c>
      <c r="D23" s="362" t="s">
        <v>2283</v>
      </c>
      <c r="E23" s="525">
        <f>SUM(C22:C23)</f>
        <v>-14007</v>
      </c>
      <c r="F23" s="526">
        <f>SUM(E21:E23)</f>
        <v>-33572.720000000001</v>
      </c>
      <c r="G23" s="527"/>
      <c r="H23" s="537"/>
      <c r="I23" s="527">
        <v>600684</v>
      </c>
      <c r="J23" s="528">
        <f t="shared" si="0"/>
        <v>-12075</v>
      </c>
      <c r="K23" s="529">
        <f t="shared" si="1"/>
        <v>-1932</v>
      </c>
      <c r="L23" s="252"/>
      <c r="M23" s="252"/>
    </row>
    <row r="24" spans="1:13" ht="15" customHeight="1">
      <c r="A24" s="339" t="s">
        <v>136</v>
      </c>
      <c r="B24" s="478" t="s">
        <v>2195</v>
      </c>
      <c r="C24" s="446">
        <v>1241.2</v>
      </c>
      <c r="D24" s="339" t="s">
        <v>2274</v>
      </c>
      <c r="E24" s="520"/>
      <c r="F24" s="521"/>
      <c r="G24" s="522"/>
      <c r="H24" s="533"/>
      <c r="I24" s="522"/>
      <c r="J24" s="523"/>
      <c r="K24" s="524"/>
      <c r="L24" s="252"/>
      <c r="M24" s="252"/>
    </row>
    <row r="25" spans="1:13" ht="15" customHeight="1">
      <c r="A25" s="339" t="s">
        <v>134</v>
      </c>
      <c r="B25" s="478" t="s">
        <v>2196</v>
      </c>
      <c r="C25" s="446">
        <v>1241.2</v>
      </c>
      <c r="D25" s="339" t="s">
        <v>2274</v>
      </c>
      <c r="E25" s="520"/>
      <c r="F25" s="521"/>
      <c r="G25" s="522"/>
      <c r="H25" s="533"/>
      <c r="I25" s="522"/>
      <c r="J25" s="523"/>
      <c r="K25" s="524"/>
      <c r="L25" s="252"/>
      <c r="M25" s="252"/>
    </row>
    <row r="26" spans="1:13" ht="15" customHeight="1">
      <c r="A26" s="339" t="s">
        <v>134</v>
      </c>
      <c r="B26" s="478" t="s">
        <v>2197</v>
      </c>
      <c r="C26" s="446">
        <v>1241.2</v>
      </c>
      <c r="D26" s="339" t="s">
        <v>2274</v>
      </c>
      <c r="E26" s="520"/>
      <c r="F26" s="521"/>
      <c r="G26" s="522"/>
      <c r="H26" s="533"/>
      <c r="I26" s="522"/>
      <c r="J26" s="523"/>
      <c r="K26" s="524"/>
      <c r="L26" s="252"/>
      <c r="M26" s="252"/>
    </row>
    <row r="27" spans="1:13" ht="15" customHeight="1">
      <c r="A27" s="339" t="s">
        <v>134</v>
      </c>
      <c r="B27" s="478" t="s">
        <v>2198</v>
      </c>
      <c r="C27" s="446">
        <v>1241.2</v>
      </c>
      <c r="D27" s="339" t="s">
        <v>2274</v>
      </c>
      <c r="E27" s="520"/>
      <c r="F27" s="521"/>
      <c r="G27" s="522"/>
      <c r="H27" s="533"/>
      <c r="I27" s="522"/>
      <c r="J27" s="523"/>
      <c r="K27" s="524"/>
      <c r="L27" s="252"/>
      <c r="M27" s="252"/>
    </row>
    <row r="28" spans="1:13" ht="15" customHeight="1">
      <c r="A28" s="339" t="s">
        <v>136</v>
      </c>
      <c r="B28" s="478" t="s">
        <v>2199</v>
      </c>
      <c r="C28" s="446">
        <v>1241.2</v>
      </c>
      <c r="D28" s="339" t="s">
        <v>2274</v>
      </c>
      <c r="E28" s="520"/>
      <c r="F28" s="521"/>
      <c r="G28" s="522"/>
      <c r="H28" s="533"/>
      <c r="I28" s="522"/>
      <c r="J28" s="523"/>
      <c r="K28" s="524"/>
      <c r="L28" s="252"/>
      <c r="M28" s="252"/>
    </row>
    <row r="29" spans="1:13" ht="15" customHeight="1">
      <c r="A29" s="339" t="s">
        <v>134</v>
      </c>
      <c r="B29" s="478" t="s">
        <v>2201</v>
      </c>
      <c r="C29" s="446">
        <v>1241.2</v>
      </c>
      <c r="D29" s="339" t="s">
        <v>2274</v>
      </c>
      <c r="E29" s="520">
        <f>SUM(C24:C29)</f>
        <v>7447.2</v>
      </c>
      <c r="F29" s="521"/>
      <c r="G29" s="522"/>
      <c r="H29" s="533"/>
      <c r="I29" s="522">
        <v>803001</v>
      </c>
      <c r="J29" s="523">
        <f t="shared" si="0"/>
        <v>6420</v>
      </c>
      <c r="K29" s="524">
        <f t="shared" si="1"/>
        <v>1027.2</v>
      </c>
      <c r="L29" s="252"/>
      <c r="M29" s="252"/>
    </row>
    <row r="30" spans="1:13" ht="15" customHeight="1">
      <c r="A30" s="339" t="s">
        <v>457</v>
      </c>
      <c r="B30" s="341" t="s">
        <v>1440</v>
      </c>
      <c r="C30" s="353">
        <v>2673.8</v>
      </c>
      <c r="D30" s="339" t="s">
        <v>2274</v>
      </c>
      <c r="E30" s="520">
        <f>SUM(C30)</f>
        <v>2673.8</v>
      </c>
      <c r="F30" s="521"/>
      <c r="G30" s="522"/>
      <c r="H30" s="533"/>
      <c r="I30" s="522">
        <v>600691</v>
      </c>
      <c r="J30" s="523">
        <f t="shared" si="0"/>
        <v>2305.0000000000005</v>
      </c>
      <c r="K30" s="524">
        <f t="shared" si="1"/>
        <v>368.80000000000007</v>
      </c>
      <c r="L30" s="252"/>
      <c r="M30" s="252"/>
    </row>
    <row r="31" spans="1:13" ht="15" customHeight="1">
      <c r="A31" s="339" t="s">
        <v>141</v>
      </c>
      <c r="B31" s="341" t="s">
        <v>1671</v>
      </c>
      <c r="C31" s="353">
        <v>5957.76</v>
      </c>
      <c r="D31" s="339" t="s">
        <v>2274</v>
      </c>
      <c r="E31" s="520"/>
      <c r="F31" s="521"/>
      <c r="G31" s="522"/>
      <c r="H31" s="533"/>
      <c r="I31" s="522"/>
      <c r="J31" s="523"/>
      <c r="K31" s="524"/>
      <c r="L31" s="252"/>
      <c r="M31" s="252"/>
    </row>
    <row r="32" spans="1:13" ht="15" customHeight="1">
      <c r="A32" s="339" t="s">
        <v>141</v>
      </c>
      <c r="B32" s="341" t="s">
        <v>1629</v>
      </c>
      <c r="C32" s="353">
        <v>5957.76</v>
      </c>
      <c r="D32" s="339" t="s">
        <v>2274</v>
      </c>
      <c r="E32" s="520"/>
      <c r="F32" s="521"/>
      <c r="G32" s="522"/>
      <c r="H32" s="533"/>
      <c r="I32" s="522"/>
      <c r="J32" s="523"/>
      <c r="K32" s="524"/>
      <c r="L32" s="252"/>
      <c r="M32" s="252"/>
    </row>
    <row r="33" spans="1:13" ht="15" customHeight="1">
      <c r="A33" s="339" t="s">
        <v>141</v>
      </c>
      <c r="B33" s="341" t="s">
        <v>1844</v>
      </c>
      <c r="C33" s="353">
        <v>5957.76</v>
      </c>
      <c r="D33" s="339" t="s">
        <v>2274</v>
      </c>
      <c r="E33" s="520"/>
      <c r="F33" s="521"/>
      <c r="G33" s="522"/>
      <c r="H33" s="533"/>
      <c r="I33" s="522"/>
      <c r="J33" s="523"/>
      <c r="K33" s="524"/>
      <c r="L33" s="252"/>
      <c r="M33" s="252"/>
    </row>
    <row r="34" spans="1:13" ht="15" customHeight="1">
      <c r="A34" s="339" t="s">
        <v>141</v>
      </c>
      <c r="B34" s="341" t="s">
        <v>1676</v>
      </c>
      <c r="C34" s="353">
        <v>5957.76</v>
      </c>
      <c r="D34" s="339" t="s">
        <v>2274</v>
      </c>
      <c r="E34" s="520">
        <f>SUM(C31:C34)</f>
        <v>23831.040000000001</v>
      </c>
      <c r="F34" s="521"/>
      <c r="G34" s="522"/>
      <c r="H34" s="533"/>
      <c r="I34" s="522">
        <v>600684</v>
      </c>
      <c r="J34" s="523">
        <f t="shared" si="0"/>
        <v>20544.000000000004</v>
      </c>
      <c r="K34" s="524">
        <f t="shared" si="1"/>
        <v>3287.0400000000009</v>
      </c>
      <c r="L34" s="252"/>
      <c r="M34" s="252"/>
    </row>
    <row r="35" spans="1:13" ht="15" customHeight="1">
      <c r="A35" s="339" t="s">
        <v>136</v>
      </c>
      <c r="B35" s="341" t="s">
        <v>1072</v>
      </c>
      <c r="C35" s="353">
        <v>9000.44</v>
      </c>
      <c r="D35" s="339" t="s">
        <v>2274</v>
      </c>
      <c r="E35" s="520"/>
      <c r="F35" s="521"/>
      <c r="G35" s="522"/>
      <c r="H35" s="533"/>
      <c r="I35" s="522"/>
      <c r="J35" s="523"/>
      <c r="K35" s="524"/>
      <c r="L35" s="252"/>
      <c r="M35" s="252"/>
    </row>
    <row r="36" spans="1:13" ht="15" customHeight="1">
      <c r="A36" s="339" t="s">
        <v>136</v>
      </c>
      <c r="B36" s="341" t="s">
        <v>1592</v>
      </c>
      <c r="C36" s="353">
        <v>9000.44</v>
      </c>
      <c r="D36" s="339" t="s">
        <v>2274</v>
      </c>
      <c r="E36" s="520"/>
      <c r="F36" s="521"/>
      <c r="G36" s="522"/>
      <c r="H36" s="533"/>
      <c r="I36" s="522"/>
      <c r="J36" s="523"/>
      <c r="K36" s="524"/>
      <c r="L36" s="252"/>
      <c r="M36" s="252"/>
    </row>
    <row r="37" spans="1:13" ht="15" customHeight="1">
      <c r="A37" s="339" t="s">
        <v>136</v>
      </c>
      <c r="B37" s="341" t="s">
        <v>1593</v>
      </c>
      <c r="C37" s="353">
        <v>9000.44</v>
      </c>
      <c r="D37" s="339" t="s">
        <v>2274</v>
      </c>
      <c r="E37" s="520"/>
      <c r="F37" s="521"/>
      <c r="G37" s="522"/>
      <c r="H37" s="533"/>
      <c r="I37" s="522"/>
      <c r="J37" s="523"/>
      <c r="K37" s="524"/>
      <c r="L37" s="252"/>
      <c r="M37" s="252"/>
    </row>
    <row r="38" spans="1:13" ht="15" customHeight="1">
      <c r="A38" s="339" t="s">
        <v>136</v>
      </c>
      <c r="B38" s="414" t="s">
        <v>2200</v>
      </c>
      <c r="C38" s="382">
        <v>9000.44</v>
      </c>
      <c r="D38" s="339" t="s">
        <v>2274</v>
      </c>
      <c r="E38" s="520">
        <f>SUM(C35:C38)</f>
        <v>36001.760000000002</v>
      </c>
      <c r="F38" s="521"/>
      <c r="G38" s="522"/>
      <c r="H38" s="533"/>
      <c r="I38" s="522">
        <v>600640</v>
      </c>
      <c r="J38" s="523">
        <f t="shared" si="0"/>
        <v>31036.000000000004</v>
      </c>
      <c r="K38" s="524">
        <f t="shared" si="1"/>
        <v>4965.7600000000011</v>
      </c>
      <c r="L38" s="252"/>
      <c r="M38" s="252"/>
    </row>
    <row r="39" spans="1:13" ht="15" customHeight="1" thickBot="1">
      <c r="A39" s="362" t="s">
        <v>298</v>
      </c>
      <c r="B39" s="415" t="s">
        <v>400</v>
      </c>
      <c r="C39" s="363">
        <v>19565.72</v>
      </c>
      <c r="D39" s="362" t="s">
        <v>2274</v>
      </c>
      <c r="E39" s="525">
        <f>SUM(C39)</f>
        <v>19565.72</v>
      </c>
      <c r="F39" s="526">
        <f>SUM(E24:E39)</f>
        <v>89519.52</v>
      </c>
      <c r="G39" s="527"/>
      <c r="H39" s="537"/>
      <c r="I39" s="527">
        <v>600638</v>
      </c>
      <c r="J39" s="528">
        <f t="shared" si="0"/>
        <v>16867.000000000004</v>
      </c>
      <c r="K39" s="529">
        <f t="shared" si="1"/>
        <v>2698.7200000000007</v>
      </c>
      <c r="L39" s="252"/>
      <c r="M39" s="252"/>
    </row>
    <row r="40" spans="1:13" ht="15" customHeight="1">
      <c r="A40" s="339" t="s">
        <v>136</v>
      </c>
      <c r="B40" s="478" t="s">
        <v>2203</v>
      </c>
      <c r="C40" s="446">
        <v>1241.2</v>
      </c>
      <c r="D40" s="339" t="s">
        <v>2276</v>
      </c>
      <c r="E40" s="520"/>
      <c r="F40" s="521"/>
      <c r="G40" s="522"/>
      <c r="H40" s="533"/>
      <c r="I40" s="522"/>
      <c r="J40" s="523"/>
      <c r="K40" s="524"/>
      <c r="L40" s="252"/>
      <c r="M40" s="252"/>
    </row>
    <row r="41" spans="1:13" ht="15" customHeight="1">
      <c r="A41" s="339" t="s">
        <v>134</v>
      </c>
      <c r="B41" s="478" t="s">
        <v>2204</v>
      </c>
      <c r="C41" s="446">
        <v>1241.2</v>
      </c>
      <c r="D41" s="339" t="s">
        <v>2276</v>
      </c>
      <c r="E41" s="520"/>
      <c r="F41" s="521"/>
      <c r="G41" s="522"/>
      <c r="H41" s="533"/>
      <c r="I41" s="522"/>
      <c r="J41" s="523"/>
      <c r="K41" s="524"/>
      <c r="L41" s="252"/>
      <c r="M41" s="252"/>
    </row>
    <row r="42" spans="1:13" ht="15" customHeight="1">
      <c r="A42" s="339" t="s">
        <v>134</v>
      </c>
      <c r="B42" s="478" t="s">
        <v>2206</v>
      </c>
      <c r="C42" s="446">
        <v>1241.2</v>
      </c>
      <c r="D42" s="339" t="s">
        <v>2276</v>
      </c>
      <c r="E42" s="520"/>
      <c r="F42" s="521"/>
      <c r="G42" s="522"/>
      <c r="H42" s="533"/>
      <c r="I42" s="522"/>
      <c r="J42" s="523"/>
      <c r="K42" s="524"/>
      <c r="L42" s="252"/>
      <c r="M42" s="252"/>
    </row>
    <row r="43" spans="1:13" ht="15" customHeight="1">
      <c r="A43" s="339" t="s">
        <v>134</v>
      </c>
      <c r="B43" s="478" t="s">
        <v>2207</v>
      </c>
      <c r="C43" s="446">
        <v>1241.2</v>
      </c>
      <c r="D43" s="339" t="s">
        <v>2276</v>
      </c>
      <c r="E43" s="520">
        <f>SUM(C40:C43)</f>
        <v>4964.8</v>
      </c>
      <c r="F43" s="521"/>
      <c r="G43" s="522"/>
      <c r="H43" s="533"/>
      <c r="I43" s="522">
        <v>803001</v>
      </c>
      <c r="J43" s="523">
        <f t="shared" si="0"/>
        <v>4280</v>
      </c>
      <c r="K43" s="524">
        <f t="shared" si="1"/>
        <v>684.80000000000007</v>
      </c>
      <c r="L43" s="252"/>
      <c r="M43" s="252"/>
    </row>
    <row r="44" spans="1:13" ht="15" customHeight="1">
      <c r="A44" s="339" t="s">
        <v>134</v>
      </c>
      <c r="B44" s="341" t="s">
        <v>1979</v>
      </c>
      <c r="C44" s="353">
        <v>5849.88</v>
      </c>
      <c r="D44" s="339" t="s">
        <v>2276</v>
      </c>
      <c r="E44" s="520"/>
      <c r="F44" s="521"/>
      <c r="G44" s="522"/>
      <c r="H44" s="533"/>
      <c r="I44" s="522"/>
      <c r="J44" s="523"/>
      <c r="K44" s="524"/>
      <c r="L44" s="252"/>
      <c r="M44" s="252"/>
    </row>
    <row r="45" spans="1:13" ht="15" customHeight="1">
      <c r="A45" s="339" t="s">
        <v>134</v>
      </c>
      <c r="B45" s="341" t="s">
        <v>1649</v>
      </c>
      <c r="C45" s="353">
        <v>5849.88</v>
      </c>
      <c r="D45" s="339" t="s">
        <v>2276</v>
      </c>
      <c r="E45" s="520">
        <f>SUM(C44:C45)</f>
        <v>11699.76</v>
      </c>
      <c r="F45" s="521"/>
      <c r="G45" s="522"/>
      <c r="H45" s="533"/>
      <c r="I45" s="522">
        <v>600644</v>
      </c>
      <c r="J45" s="523">
        <f t="shared" si="0"/>
        <v>10086</v>
      </c>
      <c r="K45" s="524">
        <f t="shared" si="1"/>
        <v>1613.76</v>
      </c>
      <c r="L45" s="252"/>
      <c r="M45" s="252"/>
    </row>
    <row r="46" spans="1:13" ht="15" customHeight="1">
      <c r="A46" s="339" t="s">
        <v>141</v>
      </c>
      <c r="B46" s="341" t="s">
        <v>1682</v>
      </c>
      <c r="C46" s="353">
        <v>5957.76</v>
      </c>
      <c r="D46" s="339" t="s">
        <v>2276</v>
      </c>
      <c r="E46" s="520"/>
      <c r="F46" s="521"/>
      <c r="G46" s="522"/>
      <c r="H46" s="533"/>
      <c r="I46" s="522"/>
      <c r="J46" s="523"/>
      <c r="K46" s="524"/>
      <c r="L46" s="252"/>
      <c r="M46" s="252"/>
    </row>
    <row r="47" spans="1:13" ht="15" customHeight="1">
      <c r="A47" s="339" t="s">
        <v>141</v>
      </c>
      <c r="B47" s="341" t="s">
        <v>806</v>
      </c>
      <c r="C47" s="353">
        <v>5957.76</v>
      </c>
      <c r="D47" s="339" t="s">
        <v>2276</v>
      </c>
      <c r="E47" s="520"/>
      <c r="F47" s="521"/>
      <c r="G47" s="522"/>
      <c r="H47" s="533"/>
      <c r="I47" s="522"/>
      <c r="J47" s="523"/>
      <c r="K47" s="524"/>
      <c r="L47" s="252"/>
      <c r="M47" s="252"/>
    </row>
    <row r="48" spans="1:13" ht="15" customHeight="1">
      <c r="A48" s="339" t="s">
        <v>141</v>
      </c>
      <c r="B48" s="341" t="s">
        <v>527</v>
      </c>
      <c r="C48" s="353">
        <v>5957.76</v>
      </c>
      <c r="D48" s="339" t="s">
        <v>2276</v>
      </c>
      <c r="E48" s="520"/>
      <c r="F48" s="521"/>
      <c r="G48" s="522"/>
      <c r="H48" s="533"/>
      <c r="I48" s="522"/>
      <c r="J48" s="523"/>
      <c r="K48" s="524"/>
      <c r="L48" s="252"/>
      <c r="M48" s="252"/>
    </row>
    <row r="49" spans="1:13" ht="15" customHeight="1">
      <c r="A49" s="339" t="s">
        <v>141</v>
      </c>
      <c r="B49" s="341" t="s">
        <v>90</v>
      </c>
      <c r="C49" s="353">
        <v>8049.24</v>
      </c>
      <c r="D49" s="339" t="s">
        <v>2276</v>
      </c>
      <c r="E49" s="520">
        <f>SUM(C46:C49)</f>
        <v>25922.519999999997</v>
      </c>
      <c r="F49" s="521"/>
      <c r="G49" s="522"/>
      <c r="H49" s="533"/>
      <c r="I49" s="522">
        <v>600684</v>
      </c>
      <c r="J49" s="523">
        <f t="shared" si="0"/>
        <v>22347</v>
      </c>
      <c r="K49" s="524">
        <f t="shared" si="1"/>
        <v>3575.52</v>
      </c>
      <c r="L49" s="252"/>
      <c r="M49" s="252"/>
    </row>
    <row r="50" spans="1:13" ht="15" customHeight="1">
      <c r="A50" s="339" t="s">
        <v>136</v>
      </c>
      <c r="B50" s="341" t="s">
        <v>1985</v>
      </c>
      <c r="C50" s="353">
        <v>9000.44</v>
      </c>
      <c r="D50" s="339" t="s">
        <v>2276</v>
      </c>
      <c r="E50" s="520"/>
      <c r="F50" s="521"/>
      <c r="G50" s="522"/>
      <c r="H50" s="533"/>
      <c r="I50" s="522"/>
      <c r="J50" s="523"/>
      <c r="K50" s="524"/>
      <c r="L50" s="252"/>
      <c r="M50" s="252"/>
    </row>
    <row r="51" spans="1:13" ht="15" customHeight="1">
      <c r="A51" s="339" t="s">
        <v>136</v>
      </c>
      <c r="B51" s="341" t="s">
        <v>2091</v>
      </c>
      <c r="C51" s="353">
        <v>9000.44</v>
      </c>
      <c r="D51" s="339" t="s">
        <v>2276</v>
      </c>
      <c r="E51" s="520">
        <f>SUM(C50:C51)</f>
        <v>18000.88</v>
      </c>
      <c r="F51" s="521"/>
      <c r="G51" s="522"/>
      <c r="H51" s="533"/>
      <c r="I51" s="522">
        <v>600640</v>
      </c>
      <c r="J51" s="523">
        <f t="shared" si="0"/>
        <v>15518.000000000002</v>
      </c>
      <c r="K51" s="524">
        <f t="shared" si="1"/>
        <v>2482.8800000000006</v>
      </c>
      <c r="L51" s="252"/>
      <c r="M51" s="252"/>
    </row>
    <row r="52" spans="1:13" ht="15" customHeight="1">
      <c r="A52" s="339" t="s">
        <v>457</v>
      </c>
      <c r="B52" s="341" t="s">
        <v>2208</v>
      </c>
      <c r="C52" s="353">
        <v>10629.08</v>
      </c>
      <c r="D52" s="339" t="s">
        <v>2276</v>
      </c>
      <c r="E52" s="520"/>
      <c r="F52" s="521"/>
      <c r="G52" s="522"/>
      <c r="H52" s="533"/>
      <c r="I52" s="522"/>
      <c r="J52" s="523"/>
      <c r="K52" s="524"/>
      <c r="L52" s="252"/>
      <c r="M52" s="252"/>
    </row>
    <row r="53" spans="1:13" ht="15" customHeight="1">
      <c r="A53" s="339" t="s">
        <v>457</v>
      </c>
      <c r="B53" s="341" t="s">
        <v>1253</v>
      </c>
      <c r="C53" s="353">
        <v>10629.08</v>
      </c>
      <c r="D53" s="339" t="s">
        <v>2276</v>
      </c>
      <c r="E53" s="520">
        <f>SUM(C52:C53)</f>
        <v>21258.16</v>
      </c>
      <c r="F53" s="521"/>
      <c r="G53" s="522"/>
      <c r="H53" s="533"/>
      <c r="I53" s="522">
        <v>600691</v>
      </c>
      <c r="J53" s="523">
        <f t="shared" si="0"/>
        <v>18326</v>
      </c>
      <c r="K53" s="524">
        <f t="shared" si="1"/>
        <v>2932.16</v>
      </c>
      <c r="L53" s="252"/>
      <c r="M53" s="252"/>
    </row>
    <row r="54" spans="1:13" ht="15" customHeight="1">
      <c r="A54" s="339" t="s">
        <v>298</v>
      </c>
      <c r="B54" s="341" t="s">
        <v>1621</v>
      </c>
      <c r="C54" s="353">
        <v>20454.28</v>
      </c>
      <c r="D54" s="339" t="s">
        <v>2276</v>
      </c>
      <c r="E54" s="520">
        <f>SUM(C54)</f>
        <v>20454.28</v>
      </c>
      <c r="F54" s="521"/>
      <c r="G54" s="522"/>
      <c r="H54" s="533"/>
      <c r="I54" s="522">
        <v>600638</v>
      </c>
      <c r="J54" s="523">
        <f t="shared" si="0"/>
        <v>17633</v>
      </c>
      <c r="K54" s="524">
        <f t="shared" si="1"/>
        <v>2821.28</v>
      </c>
      <c r="L54" s="252"/>
      <c r="M54" s="252"/>
    </row>
    <row r="55" spans="1:13" ht="15" customHeight="1">
      <c r="A55" s="339" t="s">
        <v>390</v>
      </c>
      <c r="B55" s="414" t="s">
        <v>1978</v>
      </c>
      <c r="C55" s="382">
        <v>22500.52</v>
      </c>
      <c r="D55" s="339" t="s">
        <v>2276</v>
      </c>
      <c r="E55" s="520"/>
      <c r="F55" s="521"/>
      <c r="G55" s="522"/>
      <c r="H55" s="533"/>
      <c r="I55" s="522"/>
      <c r="J55" s="523"/>
      <c r="K55" s="524"/>
      <c r="L55" s="252"/>
      <c r="M55" s="252"/>
    </row>
    <row r="56" spans="1:13" ht="15" customHeight="1" thickBot="1">
      <c r="A56" s="362" t="s">
        <v>390</v>
      </c>
      <c r="B56" s="415" t="s">
        <v>1106</v>
      </c>
      <c r="C56" s="363">
        <v>35999.440000000002</v>
      </c>
      <c r="D56" s="362" t="s">
        <v>2276</v>
      </c>
      <c r="E56" s="525">
        <f>SUM(C55:C56)</f>
        <v>58499.960000000006</v>
      </c>
      <c r="F56" s="526">
        <f>SUM(E40:E56)</f>
        <v>160800.36000000002</v>
      </c>
      <c r="G56" s="527"/>
      <c r="H56" s="537"/>
      <c r="I56" s="527">
        <v>600623</v>
      </c>
      <c r="J56" s="528">
        <f t="shared" si="0"/>
        <v>50431.000000000007</v>
      </c>
      <c r="K56" s="529">
        <f t="shared" si="1"/>
        <v>8068.9600000000009</v>
      </c>
      <c r="L56" s="252"/>
      <c r="M56" s="252"/>
    </row>
    <row r="57" spans="1:13" ht="15" customHeight="1">
      <c r="A57" s="339" t="s">
        <v>141</v>
      </c>
      <c r="B57" s="341" t="s">
        <v>1629</v>
      </c>
      <c r="C57" s="353">
        <v>5957.76</v>
      </c>
      <c r="D57" s="339" t="s">
        <v>2279</v>
      </c>
      <c r="E57" s="520"/>
      <c r="F57" s="521"/>
      <c r="G57" s="522"/>
      <c r="H57" s="533"/>
      <c r="I57" s="530"/>
      <c r="J57" s="531"/>
      <c r="K57" s="532"/>
      <c r="L57" s="252"/>
      <c r="M57" s="252"/>
    </row>
    <row r="58" spans="1:13" ht="15" customHeight="1">
      <c r="A58" s="339" t="s">
        <v>141</v>
      </c>
      <c r="B58" s="341" t="s">
        <v>539</v>
      </c>
      <c r="C58" s="353">
        <v>8049.24</v>
      </c>
      <c r="D58" s="339" t="s">
        <v>2279</v>
      </c>
      <c r="E58" s="520">
        <f>SUM(C57:C58)</f>
        <v>14007</v>
      </c>
      <c r="F58" s="521"/>
      <c r="G58" s="522"/>
      <c r="H58" s="533"/>
      <c r="I58" s="522">
        <v>600684</v>
      </c>
      <c r="J58" s="523">
        <f t="shared" si="0"/>
        <v>12075</v>
      </c>
      <c r="K58" s="524">
        <f t="shared" si="1"/>
        <v>1932</v>
      </c>
      <c r="L58" s="252"/>
      <c r="M58" s="252"/>
    </row>
    <row r="59" spans="1:13" ht="15" customHeight="1">
      <c r="A59" s="339" t="s">
        <v>136</v>
      </c>
      <c r="B59" s="341" t="s">
        <v>2203</v>
      </c>
      <c r="C59" s="353">
        <v>9000.44</v>
      </c>
      <c r="D59" s="339" t="s">
        <v>2279</v>
      </c>
      <c r="E59" s="520"/>
      <c r="F59" s="521"/>
      <c r="G59" s="522"/>
      <c r="H59" s="533"/>
      <c r="I59" s="522"/>
      <c r="J59" s="523"/>
      <c r="K59" s="524"/>
      <c r="L59" s="252"/>
      <c r="M59" s="252"/>
    </row>
    <row r="60" spans="1:13" ht="15" customHeight="1">
      <c r="A60" s="339" t="s">
        <v>136</v>
      </c>
      <c r="B60" s="341" t="s">
        <v>1223</v>
      </c>
      <c r="C60" s="353">
        <v>9000.44</v>
      </c>
      <c r="D60" s="339" t="s">
        <v>2279</v>
      </c>
      <c r="E60" s="520"/>
      <c r="F60" s="521"/>
      <c r="G60" s="522"/>
      <c r="H60" s="533"/>
      <c r="I60" s="522"/>
      <c r="J60" s="523"/>
      <c r="K60" s="524"/>
      <c r="L60" s="252"/>
      <c r="M60" s="252"/>
    </row>
    <row r="61" spans="1:13" ht="15" customHeight="1">
      <c r="A61" s="339" t="s">
        <v>136</v>
      </c>
      <c r="B61" s="341" t="s">
        <v>55</v>
      </c>
      <c r="C61" s="353">
        <v>9000.44</v>
      </c>
      <c r="D61" s="339" t="s">
        <v>2279</v>
      </c>
      <c r="E61" s="520"/>
      <c r="F61" s="521"/>
      <c r="G61" s="522"/>
      <c r="H61" s="533"/>
      <c r="I61" s="522"/>
      <c r="J61" s="523"/>
      <c r="K61" s="524"/>
      <c r="L61" s="252"/>
      <c r="M61" s="252"/>
    </row>
    <row r="62" spans="1:13" ht="15" customHeight="1">
      <c r="A62" s="339" t="s">
        <v>136</v>
      </c>
      <c r="B62" s="341" t="s">
        <v>1232</v>
      </c>
      <c r="C62" s="353">
        <v>9000.44</v>
      </c>
      <c r="D62" s="339" t="s">
        <v>2279</v>
      </c>
      <c r="E62" s="520">
        <f>SUM(C59:C62)</f>
        <v>36001.760000000002</v>
      </c>
      <c r="F62" s="521"/>
      <c r="G62" s="522"/>
      <c r="H62" s="533"/>
      <c r="I62" s="522">
        <v>600640</v>
      </c>
      <c r="J62" s="523">
        <f t="shared" si="0"/>
        <v>31036.000000000004</v>
      </c>
      <c r="K62" s="524">
        <f t="shared" si="1"/>
        <v>4965.7600000000011</v>
      </c>
      <c r="L62" s="252"/>
      <c r="M62" s="252"/>
    </row>
    <row r="63" spans="1:13" ht="15" customHeight="1">
      <c r="A63" s="339" t="s">
        <v>383</v>
      </c>
      <c r="B63" s="341" t="s">
        <v>972</v>
      </c>
      <c r="C63" s="353">
        <v>12553.52</v>
      </c>
      <c r="D63" s="339" t="s">
        <v>2279</v>
      </c>
      <c r="E63" s="520">
        <f>SUM(C63)</f>
        <v>12553.52</v>
      </c>
      <c r="F63" s="521"/>
      <c r="G63" s="522"/>
      <c r="H63" s="533"/>
      <c r="I63" s="522">
        <v>600606</v>
      </c>
      <c r="J63" s="523">
        <f t="shared" si="0"/>
        <v>10822.000000000002</v>
      </c>
      <c r="K63" s="524">
        <f t="shared" si="1"/>
        <v>1731.5200000000004</v>
      </c>
      <c r="L63" s="252"/>
      <c r="M63" s="252"/>
    </row>
    <row r="64" spans="1:13" ht="15" customHeight="1">
      <c r="A64" s="339" t="s">
        <v>298</v>
      </c>
      <c r="B64" s="341" t="s">
        <v>2194</v>
      </c>
      <c r="C64" s="353">
        <v>19565.72</v>
      </c>
      <c r="D64" s="339" t="s">
        <v>2279</v>
      </c>
      <c r="E64" s="520">
        <f>SUM(C64:D64)</f>
        <v>19565.72</v>
      </c>
      <c r="F64" s="521"/>
      <c r="G64" s="522"/>
      <c r="H64" s="533"/>
      <c r="I64" s="522">
        <v>600638</v>
      </c>
      <c r="J64" s="523">
        <f t="shared" si="0"/>
        <v>16867.000000000004</v>
      </c>
      <c r="K64" s="524">
        <f t="shared" si="1"/>
        <v>2698.7200000000007</v>
      </c>
      <c r="L64" s="252"/>
      <c r="M64" s="252"/>
    </row>
    <row r="65" spans="1:13" ht="15" customHeight="1" thickBot="1">
      <c r="A65" s="362" t="s">
        <v>390</v>
      </c>
      <c r="B65" s="415" t="s">
        <v>2089</v>
      </c>
      <c r="C65" s="363">
        <v>22500.52</v>
      </c>
      <c r="D65" s="362" t="s">
        <v>2279</v>
      </c>
      <c r="E65" s="525">
        <f>SUM(C65)</f>
        <v>22500.52</v>
      </c>
      <c r="F65" s="526">
        <f>SUM(E57:E65)</f>
        <v>104628.52</v>
      </c>
      <c r="G65" s="527"/>
      <c r="H65" s="537"/>
      <c r="I65" s="527">
        <v>600623</v>
      </c>
      <c r="J65" s="528">
        <f t="shared" si="0"/>
        <v>19397</v>
      </c>
      <c r="K65" s="529">
        <f t="shared" si="1"/>
        <v>3103.52</v>
      </c>
      <c r="L65" s="252"/>
      <c r="M65" s="252"/>
    </row>
    <row r="66" spans="1:13" ht="15" customHeight="1">
      <c r="A66" s="339" t="s">
        <v>134</v>
      </c>
      <c r="B66" s="478" t="s">
        <v>2211</v>
      </c>
      <c r="C66" s="446">
        <v>1241.2</v>
      </c>
      <c r="D66" s="339" t="s">
        <v>2281</v>
      </c>
      <c r="E66" s="520"/>
      <c r="F66" s="521"/>
      <c r="G66" s="522"/>
      <c r="H66" s="533"/>
      <c r="I66" s="522"/>
      <c r="J66" s="523"/>
      <c r="K66" s="524"/>
      <c r="L66" s="252"/>
      <c r="M66" s="252"/>
    </row>
    <row r="67" spans="1:13" ht="15" customHeight="1">
      <c r="A67" s="339" t="s">
        <v>390</v>
      </c>
      <c r="B67" s="478" t="s">
        <v>2212</v>
      </c>
      <c r="C67" s="446">
        <v>1241.2</v>
      </c>
      <c r="D67" s="339" t="s">
        <v>2281</v>
      </c>
      <c r="E67" s="520"/>
      <c r="F67" s="521"/>
      <c r="G67" s="522"/>
      <c r="H67" s="533"/>
      <c r="I67" s="522"/>
      <c r="J67" s="523"/>
      <c r="K67" s="524"/>
      <c r="L67" s="252"/>
      <c r="M67" s="252"/>
    </row>
    <row r="68" spans="1:13" ht="15" customHeight="1">
      <c r="A68" s="339" t="s">
        <v>390</v>
      </c>
      <c r="B68" s="478" t="s">
        <v>2215</v>
      </c>
      <c r="C68" s="446">
        <v>1241.2</v>
      </c>
      <c r="D68" s="339" t="s">
        <v>2281</v>
      </c>
      <c r="E68" s="520"/>
      <c r="F68" s="521"/>
      <c r="G68" s="522"/>
      <c r="H68" s="533"/>
      <c r="I68" s="522"/>
      <c r="J68" s="523"/>
      <c r="K68" s="524"/>
      <c r="L68" s="252"/>
      <c r="M68" s="252"/>
    </row>
    <row r="69" spans="1:13" ht="15" customHeight="1">
      <c r="A69" s="339" t="s">
        <v>136</v>
      </c>
      <c r="B69" s="478" t="s">
        <v>2217</v>
      </c>
      <c r="C69" s="446">
        <v>1241.2</v>
      </c>
      <c r="D69" s="339" t="s">
        <v>2281</v>
      </c>
      <c r="E69" s="520"/>
      <c r="F69" s="521"/>
      <c r="G69" s="522"/>
      <c r="H69" s="533"/>
      <c r="I69" s="522"/>
      <c r="J69" s="523"/>
      <c r="K69" s="524"/>
      <c r="L69" s="252"/>
      <c r="M69" s="252"/>
    </row>
    <row r="70" spans="1:13" ht="15" customHeight="1">
      <c r="A70" s="339" t="s">
        <v>136</v>
      </c>
      <c r="B70" s="478" t="s">
        <v>2220</v>
      </c>
      <c r="C70" s="446">
        <v>1241.2</v>
      </c>
      <c r="D70" s="339" t="s">
        <v>2281</v>
      </c>
      <c r="E70" s="520"/>
      <c r="F70" s="521"/>
      <c r="G70" s="522"/>
      <c r="H70" s="533"/>
      <c r="I70" s="522"/>
      <c r="J70" s="523"/>
      <c r="K70" s="524"/>
      <c r="L70" s="252"/>
      <c r="M70" s="252"/>
    </row>
    <row r="71" spans="1:13" ht="15" customHeight="1">
      <c r="A71" s="339" t="s">
        <v>370</v>
      </c>
      <c r="B71" s="478" t="s">
        <v>2222</v>
      </c>
      <c r="C71" s="446">
        <v>1241.2</v>
      </c>
      <c r="D71" s="339" t="s">
        <v>2281</v>
      </c>
      <c r="E71" s="520">
        <f>SUM(C66:C71)</f>
        <v>7447.2</v>
      </c>
      <c r="F71" s="521"/>
      <c r="G71" s="522"/>
      <c r="H71" s="533"/>
      <c r="I71" s="522">
        <v>803001</v>
      </c>
      <c r="J71" s="523">
        <f t="shared" ref="J71:J102" si="2">E71/1.16</f>
        <v>6420</v>
      </c>
      <c r="K71" s="524">
        <f t="shared" ref="K71:K103" si="3">J71*0.16</f>
        <v>1027.2</v>
      </c>
      <c r="L71" s="252"/>
      <c r="M71" s="252"/>
    </row>
    <row r="72" spans="1:13" ht="15" customHeight="1">
      <c r="A72" s="339" t="s">
        <v>141</v>
      </c>
      <c r="B72" s="341" t="s">
        <v>2213</v>
      </c>
      <c r="C72" s="353">
        <v>5957.76</v>
      </c>
      <c r="D72" s="339" t="s">
        <v>2281</v>
      </c>
      <c r="E72" s="520">
        <f>SUM(C72)</f>
        <v>5957.76</v>
      </c>
      <c r="F72" s="521"/>
      <c r="G72" s="522"/>
      <c r="H72" s="533"/>
      <c r="I72" s="522">
        <v>600684</v>
      </c>
      <c r="J72" s="523">
        <f t="shared" si="2"/>
        <v>5136.0000000000009</v>
      </c>
      <c r="K72" s="524">
        <f t="shared" si="3"/>
        <v>821.76000000000022</v>
      </c>
      <c r="L72" s="252"/>
      <c r="M72" s="252"/>
    </row>
    <row r="73" spans="1:13" ht="15" customHeight="1">
      <c r="A73" s="339" t="s">
        <v>134</v>
      </c>
      <c r="B73" s="341" t="s">
        <v>2214</v>
      </c>
      <c r="C73" s="353">
        <v>6750.04</v>
      </c>
      <c r="D73" s="339" t="s">
        <v>2281</v>
      </c>
      <c r="E73" s="520"/>
      <c r="F73" s="521"/>
      <c r="G73" s="522"/>
      <c r="H73" s="533"/>
      <c r="I73" s="522"/>
      <c r="J73" s="523"/>
      <c r="K73" s="524"/>
      <c r="L73" s="252"/>
      <c r="M73" s="252"/>
    </row>
    <row r="74" spans="1:13" ht="15" customHeight="1">
      <c r="A74" s="339" t="s">
        <v>134</v>
      </c>
      <c r="B74" s="341" t="s">
        <v>2216</v>
      </c>
      <c r="C74" s="353">
        <v>6750.04</v>
      </c>
      <c r="D74" s="339" t="s">
        <v>2281</v>
      </c>
      <c r="E74" s="520"/>
      <c r="F74" s="521"/>
      <c r="G74" s="522"/>
      <c r="H74" s="533"/>
      <c r="I74" s="522"/>
      <c r="J74" s="523"/>
      <c r="K74" s="524"/>
      <c r="L74" s="252"/>
      <c r="M74" s="252"/>
    </row>
    <row r="75" spans="1:13" ht="15" customHeight="1">
      <c r="A75" s="339" t="s">
        <v>134</v>
      </c>
      <c r="B75" s="341" t="s">
        <v>2218</v>
      </c>
      <c r="C75" s="353">
        <v>6750.04</v>
      </c>
      <c r="D75" s="339" t="s">
        <v>2281</v>
      </c>
      <c r="E75" s="520">
        <f>SUM(C73:C75)</f>
        <v>20250.12</v>
      </c>
      <c r="F75" s="521"/>
      <c r="G75" s="522"/>
      <c r="H75" s="533"/>
      <c r="I75" s="522">
        <v>600644</v>
      </c>
      <c r="J75" s="523">
        <f t="shared" si="2"/>
        <v>17457</v>
      </c>
      <c r="K75" s="524">
        <f t="shared" si="3"/>
        <v>2793.12</v>
      </c>
      <c r="L75" s="252"/>
      <c r="M75" s="252"/>
    </row>
    <row r="76" spans="1:13" ht="15" customHeight="1">
      <c r="A76" s="339" t="s">
        <v>136</v>
      </c>
      <c r="B76" s="341" t="s">
        <v>1237</v>
      </c>
      <c r="C76" s="353">
        <v>9000.44</v>
      </c>
      <c r="D76" s="339" t="s">
        <v>2281</v>
      </c>
      <c r="E76" s="520"/>
      <c r="F76" s="521"/>
      <c r="G76" s="522"/>
      <c r="H76" s="533"/>
      <c r="I76" s="522"/>
      <c r="J76" s="523"/>
      <c r="K76" s="524"/>
      <c r="L76" s="252"/>
      <c r="M76" s="252"/>
    </row>
    <row r="77" spans="1:13" ht="15" customHeight="1">
      <c r="A77" s="339" t="s">
        <v>136</v>
      </c>
      <c r="B77" s="341" t="s">
        <v>1573</v>
      </c>
      <c r="C77" s="353">
        <v>9000.44</v>
      </c>
      <c r="D77" s="339" t="s">
        <v>2281</v>
      </c>
      <c r="E77" s="520"/>
      <c r="F77" s="521"/>
      <c r="G77" s="522"/>
      <c r="H77" s="533"/>
      <c r="I77" s="522"/>
      <c r="J77" s="523"/>
      <c r="K77" s="524"/>
      <c r="L77" s="252"/>
      <c r="M77" s="252"/>
    </row>
    <row r="78" spans="1:13" ht="15" customHeight="1">
      <c r="A78" s="339" t="s">
        <v>136</v>
      </c>
      <c r="B78" s="341" t="s">
        <v>1962</v>
      </c>
      <c r="C78" s="353">
        <v>9000.44</v>
      </c>
      <c r="D78" s="339" t="s">
        <v>2281</v>
      </c>
      <c r="E78" s="520"/>
      <c r="F78" s="521"/>
      <c r="G78" s="522"/>
      <c r="H78" s="533"/>
      <c r="I78" s="522"/>
      <c r="J78" s="523"/>
      <c r="K78" s="524"/>
      <c r="L78" s="252"/>
      <c r="M78" s="252"/>
    </row>
    <row r="79" spans="1:13" ht="15" customHeight="1">
      <c r="A79" s="339" t="s">
        <v>136</v>
      </c>
      <c r="B79" s="341" t="s">
        <v>1580</v>
      </c>
      <c r="C79" s="353">
        <v>9000.44</v>
      </c>
      <c r="D79" s="339" t="s">
        <v>2281</v>
      </c>
      <c r="E79" s="520"/>
      <c r="F79" s="521"/>
      <c r="G79" s="522"/>
      <c r="H79" s="533"/>
      <c r="I79" s="522"/>
      <c r="J79" s="523"/>
      <c r="K79" s="524"/>
      <c r="L79" s="252"/>
      <c r="M79" s="252"/>
    </row>
    <row r="80" spans="1:13" ht="15" customHeight="1">
      <c r="A80" s="339" t="s">
        <v>136</v>
      </c>
      <c r="B80" s="341" t="s">
        <v>1575</v>
      </c>
      <c r="C80" s="353">
        <v>9000.44</v>
      </c>
      <c r="D80" s="339" t="s">
        <v>2281</v>
      </c>
      <c r="E80" s="520">
        <f>SUM(C76:C80)</f>
        <v>45002.200000000004</v>
      </c>
      <c r="F80" s="521"/>
      <c r="G80" s="522"/>
      <c r="H80" s="533"/>
      <c r="I80" s="522">
        <v>600640</v>
      </c>
      <c r="J80" s="523">
        <f t="shared" si="2"/>
        <v>38795.000000000007</v>
      </c>
      <c r="K80" s="524">
        <f t="shared" si="3"/>
        <v>6207.2000000000016</v>
      </c>
      <c r="L80" s="252"/>
      <c r="M80" s="252"/>
    </row>
    <row r="81" spans="1:13" ht="15" customHeight="1">
      <c r="A81" s="339" t="s">
        <v>457</v>
      </c>
      <c r="B81" s="341" t="s">
        <v>2219</v>
      </c>
      <c r="C81" s="353">
        <v>10629.08</v>
      </c>
      <c r="D81" s="339" t="s">
        <v>2281</v>
      </c>
      <c r="E81" s="520">
        <f>SUM(C81)</f>
        <v>10629.08</v>
      </c>
      <c r="F81" s="521"/>
      <c r="G81" s="522"/>
      <c r="H81" s="533"/>
      <c r="I81" s="522">
        <v>600691</v>
      </c>
      <c r="J81" s="523">
        <f t="shared" si="2"/>
        <v>9163</v>
      </c>
      <c r="K81" s="524">
        <f t="shared" si="3"/>
        <v>1466.08</v>
      </c>
      <c r="L81" s="252"/>
      <c r="M81" s="252"/>
    </row>
    <row r="82" spans="1:13" ht="15" customHeight="1">
      <c r="A82" s="339" t="s">
        <v>370</v>
      </c>
      <c r="B82" s="341" t="s">
        <v>2209</v>
      </c>
      <c r="C82" s="353">
        <v>12349.36</v>
      </c>
      <c r="D82" s="339" t="s">
        <v>2281</v>
      </c>
      <c r="E82" s="520">
        <f>SUM(C82:D82)</f>
        <v>12349.36</v>
      </c>
      <c r="F82" s="521"/>
      <c r="G82" s="522"/>
      <c r="H82" s="533"/>
      <c r="I82" s="522">
        <v>600637</v>
      </c>
      <c r="J82" s="523">
        <f t="shared" si="2"/>
        <v>10646.000000000002</v>
      </c>
      <c r="K82" s="524">
        <f t="shared" si="3"/>
        <v>1703.3600000000004</v>
      </c>
      <c r="L82" s="252"/>
      <c r="M82" s="252"/>
    </row>
    <row r="83" spans="1:13" ht="15" customHeight="1">
      <c r="A83" s="339" t="s">
        <v>383</v>
      </c>
      <c r="B83" s="341" t="s">
        <v>2001</v>
      </c>
      <c r="C83" s="353">
        <v>21637.48</v>
      </c>
      <c r="D83" s="339" t="s">
        <v>2281</v>
      </c>
      <c r="E83" s="520">
        <f>SUM(C83)</f>
        <v>21637.48</v>
      </c>
      <c r="F83" s="521"/>
      <c r="G83" s="522"/>
      <c r="H83" s="533"/>
      <c r="I83" s="522">
        <v>600606</v>
      </c>
      <c r="J83" s="523">
        <f t="shared" si="2"/>
        <v>18653</v>
      </c>
      <c r="K83" s="524">
        <f t="shared" si="3"/>
        <v>2984.48</v>
      </c>
      <c r="L83" s="252"/>
      <c r="M83" s="252"/>
    </row>
    <row r="84" spans="1:13" ht="15" customHeight="1" thickBot="1">
      <c r="A84" s="362" t="s">
        <v>390</v>
      </c>
      <c r="B84" s="415" t="s">
        <v>2221</v>
      </c>
      <c r="C84" s="363">
        <v>22500.52</v>
      </c>
      <c r="D84" s="362" t="s">
        <v>2281</v>
      </c>
      <c r="E84" s="525">
        <f>SUM(C84)</f>
        <v>22500.52</v>
      </c>
      <c r="F84" s="526">
        <f>SUM(E68:E84)</f>
        <v>145773.72</v>
      </c>
      <c r="G84" s="527"/>
      <c r="H84" s="537"/>
      <c r="I84" s="527">
        <v>600623</v>
      </c>
      <c r="J84" s="528">
        <f t="shared" si="2"/>
        <v>19397</v>
      </c>
      <c r="K84" s="529">
        <f t="shared" si="3"/>
        <v>3103.52</v>
      </c>
      <c r="L84" s="252"/>
      <c r="M84" s="252"/>
    </row>
    <row r="85" spans="1:13" ht="15" customHeight="1">
      <c r="A85" s="339" t="s">
        <v>134</v>
      </c>
      <c r="B85" s="478" t="s">
        <v>2223</v>
      </c>
      <c r="C85" s="446">
        <v>1241.2</v>
      </c>
      <c r="D85" s="339" t="s">
        <v>2284</v>
      </c>
      <c r="E85" s="520"/>
      <c r="F85" s="521"/>
      <c r="G85" s="522"/>
      <c r="H85" s="533"/>
      <c r="I85" s="522"/>
      <c r="J85" s="523"/>
      <c r="K85" s="524"/>
      <c r="L85" s="252"/>
      <c r="M85" s="252"/>
    </row>
    <row r="86" spans="1:13" ht="15" customHeight="1">
      <c r="A86" s="339" t="s">
        <v>136</v>
      </c>
      <c r="B86" s="478" t="s">
        <v>2228</v>
      </c>
      <c r="C86" s="446">
        <v>1241.2</v>
      </c>
      <c r="D86" s="339" t="s">
        <v>2284</v>
      </c>
      <c r="E86" s="520"/>
      <c r="F86" s="521"/>
      <c r="G86" s="522"/>
      <c r="H86" s="533"/>
      <c r="I86" s="522"/>
      <c r="J86" s="523"/>
      <c r="K86" s="524"/>
      <c r="L86" s="252"/>
      <c r="M86" s="252"/>
    </row>
    <row r="87" spans="1:13" ht="15" customHeight="1">
      <c r="A87" s="339" t="s">
        <v>370</v>
      </c>
      <c r="B87" s="478" t="s">
        <v>2230</v>
      </c>
      <c r="C87" s="446">
        <v>1241.2</v>
      </c>
      <c r="D87" s="339" t="s">
        <v>2284</v>
      </c>
      <c r="E87" s="520"/>
      <c r="F87" s="521"/>
      <c r="G87" s="522"/>
      <c r="H87" s="533"/>
      <c r="I87" s="522"/>
      <c r="J87" s="523"/>
      <c r="K87" s="524"/>
      <c r="L87" s="252"/>
      <c r="M87" s="252"/>
    </row>
    <row r="88" spans="1:13" ht="15" customHeight="1">
      <c r="A88" s="339" t="s">
        <v>141</v>
      </c>
      <c r="B88" s="478" t="s">
        <v>2233</v>
      </c>
      <c r="C88" s="446">
        <v>1241.2</v>
      </c>
      <c r="D88" s="339" t="s">
        <v>2284</v>
      </c>
      <c r="E88" s="520"/>
      <c r="F88" s="521"/>
      <c r="G88" s="522"/>
      <c r="H88" s="533"/>
      <c r="I88" s="522"/>
      <c r="J88" s="523"/>
      <c r="K88" s="524"/>
      <c r="L88" s="252"/>
      <c r="M88" s="252"/>
    </row>
    <row r="89" spans="1:13" ht="15" customHeight="1">
      <c r="A89" s="339" t="s">
        <v>141</v>
      </c>
      <c r="B89" s="478" t="s">
        <v>2234</v>
      </c>
      <c r="C89" s="446">
        <v>1241.2</v>
      </c>
      <c r="D89" s="339" t="s">
        <v>2284</v>
      </c>
      <c r="E89" s="520">
        <f>SUM(C85:C89)</f>
        <v>6206</v>
      </c>
      <c r="F89" s="521"/>
      <c r="G89" s="522"/>
      <c r="H89" s="533"/>
      <c r="I89" s="522">
        <v>803001</v>
      </c>
      <c r="J89" s="523">
        <f t="shared" si="2"/>
        <v>5350</v>
      </c>
      <c r="K89" s="524">
        <f t="shared" si="3"/>
        <v>856</v>
      </c>
      <c r="L89" s="252"/>
      <c r="M89" s="252"/>
    </row>
    <row r="90" spans="1:13" ht="15" customHeight="1">
      <c r="A90" s="339" t="s">
        <v>134</v>
      </c>
      <c r="B90" s="341" t="s">
        <v>2005</v>
      </c>
      <c r="C90" s="353">
        <v>5849.88</v>
      </c>
      <c r="D90" s="339" t="s">
        <v>2284</v>
      </c>
      <c r="E90" s="520"/>
      <c r="F90" s="521"/>
      <c r="G90" s="522"/>
      <c r="H90" s="533"/>
      <c r="I90" s="522"/>
      <c r="J90" s="523"/>
      <c r="K90" s="524"/>
      <c r="L90" s="252"/>
      <c r="M90" s="252"/>
    </row>
    <row r="91" spans="1:13" ht="15" customHeight="1">
      <c r="A91" s="339" t="s">
        <v>134</v>
      </c>
      <c r="B91" s="341" t="s">
        <v>1863</v>
      </c>
      <c r="C91" s="353">
        <v>5849.88</v>
      </c>
      <c r="D91" s="339" t="s">
        <v>2284</v>
      </c>
      <c r="E91" s="520">
        <f>SUM(C90:C91)</f>
        <v>11699.76</v>
      </c>
      <c r="F91" s="521"/>
      <c r="G91" s="522"/>
      <c r="H91" s="533"/>
      <c r="I91" s="522">
        <v>600644</v>
      </c>
      <c r="J91" s="523">
        <f t="shared" si="2"/>
        <v>10086</v>
      </c>
      <c r="K91" s="524">
        <f t="shared" si="3"/>
        <v>1613.76</v>
      </c>
      <c r="L91" s="252"/>
      <c r="M91" s="252"/>
    </row>
    <row r="92" spans="1:13" ht="15" customHeight="1">
      <c r="A92" s="339" t="s">
        <v>141</v>
      </c>
      <c r="B92" s="341" t="s">
        <v>2224</v>
      </c>
      <c r="C92" s="353">
        <v>5957.76</v>
      </c>
      <c r="D92" s="339" t="s">
        <v>2284</v>
      </c>
      <c r="E92" s="520"/>
      <c r="F92" s="521"/>
      <c r="G92" s="522"/>
      <c r="H92" s="533"/>
      <c r="I92" s="522"/>
      <c r="J92" s="523"/>
      <c r="K92" s="524"/>
      <c r="L92" s="252"/>
      <c r="M92" s="252"/>
    </row>
    <row r="93" spans="1:13" ht="15" customHeight="1">
      <c r="A93" s="339" t="s">
        <v>141</v>
      </c>
      <c r="B93" s="341" t="s">
        <v>1681</v>
      </c>
      <c r="C93" s="353">
        <v>5957.76</v>
      </c>
      <c r="D93" s="339" t="s">
        <v>2284</v>
      </c>
      <c r="E93" s="520"/>
      <c r="F93" s="521"/>
      <c r="G93" s="522"/>
      <c r="H93" s="533"/>
      <c r="I93" s="522"/>
      <c r="J93" s="523"/>
      <c r="K93" s="524"/>
      <c r="L93" s="252"/>
      <c r="M93" s="252"/>
    </row>
    <row r="94" spans="1:13" ht="15" customHeight="1">
      <c r="A94" s="339" t="s">
        <v>141</v>
      </c>
      <c r="B94" s="341" t="s">
        <v>1847</v>
      </c>
      <c r="C94" s="353">
        <v>6351</v>
      </c>
      <c r="D94" s="339" t="s">
        <v>2284</v>
      </c>
      <c r="E94" s="520"/>
      <c r="F94" s="521"/>
      <c r="G94" s="522"/>
      <c r="H94" s="533"/>
      <c r="I94" s="522"/>
      <c r="J94" s="523"/>
      <c r="K94" s="524"/>
      <c r="L94" s="252"/>
      <c r="M94" s="252"/>
    </row>
    <row r="95" spans="1:13" ht="15" customHeight="1">
      <c r="A95" s="339" t="s">
        <v>141</v>
      </c>
      <c r="B95" s="341" t="s">
        <v>2232</v>
      </c>
      <c r="C95" s="353">
        <v>6351</v>
      </c>
      <c r="D95" s="339" t="s">
        <v>2284</v>
      </c>
      <c r="E95" s="520"/>
      <c r="F95" s="521"/>
      <c r="G95" s="522"/>
      <c r="H95" s="533"/>
      <c r="I95" s="522"/>
      <c r="J95" s="523"/>
      <c r="K95" s="524"/>
      <c r="L95" s="252"/>
      <c r="M95" s="252"/>
    </row>
    <row r="96" spans="1:13" ht="15" customHeight="1">
      <c r="A96" s="339" t="s">
        <v>141</v>
      </c>
      <c r="B96" s="341" t="s">
        <v>540</v>
      </c>
      <c r="C96" s="353">
        <v>8049.24</v>
      </c>
      <c r="D96" s="339" t="s">
        <v>2284</v>
      </c>
      <c r="E96" s="520">
        <f>SUM(C92:C96)</f>
        <v>32666.760000000002</v>
      </c>
      <c r="F96" s="521"/>
      <c r="G96" s="522"/>
      <c r="H96" s="533"/>
      <c r="I96" s="522">
        <v>600684</v>
      </c>
      <c r="J96" s="523">
        <f t="shared" si="2"/>
        <v>28161.000000000004</v>
      </c>
      <c r="K96" s="524">
        <f t="shared" si="3"/>
        <v>4505.7600000000011</v>
      </c>
      <c r="L96" s="252"/>
      <c r="M96" s="252"/>
    </row>
    <row r="97" spans="1:13" ht="15" customHeight="1">
      <c r="A97" s="339" t="s">
        <v>136</v>
      </c>
      <c r="B97" s="341" t="s">
        <v>965</v>
      </c>
      <c r="C97" s="353">
        <v>9000.44</v>
      </c>
      <c r="D97" s="339" t="s">
        <v>2284</v>
      </c>
      <c r="E97" s="520"/>
      <c r="F97" s="521"/>
      <c r="G97" s="522"/>
      <c r="H97" s="533"/>
      <c r="I97" s="522"/>
      <c r="J97" s="523"/>
      <c r="K97" s="524"/>
      <c r="L97" s="252"/>
      <c r="M97" s="252"/>
    </row>
    <row r="98" spans="1:13" ht="15" customHeight="1">
      <c r="A98" s="339" t="s">
        <v>136</v>
      </c>
      <c r="B98" s="341" t="s">
        <v>654</v>
      </c>
      <c r="C98" s="353">
        <v>9000.44</v>
      </c>
      <c r="D98" s="339" t="s">
        <v>2284</v>
      </c>
      <c r="E98" s="520">
        <f>SUM(C97:C98)</f>
        <v>18000.88</v>
      </c>
      <c r="F98" s="521"/>
      <c r="G98" s="522"/>
      <c r="H98" s="533"/>
      <c r="I98" s="522">
        <v>600640</v>
      </c>
      <c r="J98" s="523">
        <f t="shared" si="2"/>
        <v>15518.000000000002</v>
      </c>
      <c r="K98" s="524">
        <f t="shared" si="3"/>
        <v>2482.8800000000006</v>
      </c>
      <c r="L98" s="252"/>
      <c r="M98" s="252"/>
    </row>
    <row r="99" spans="1:13" ht="15" customHeight="1">
      <c r="A99" s="339" t="s">
        <v>134</v>
      </c>
      <c r="B99" s="341" t="s">
        <v>2109</v>
      </c>
      <c r="C99" s="353">
        <v>11699.76</v>
      </c>
      <c r="D99" s="339" t="s">
        <v>2284</v>
      </c>
      <c r="E99" s="520">
        <f>SUM(C99)</f>
        <v>11699.76</v>
      </c>
      <c r="F99" s="521"/>
      <c r="G99" s="522"/>
      <c r="H99" s="533"/>
      <c r="I99" s="522">
        <v>600644</v>
      </c>
      <c r="J99" s="523">
        <f t="shared" si="2"/>
        <v>10086</v>
      </c>
      <c r="K99" s="524">
        <f t="shared" si="3"/>
        <v>1613.76</v>
      </c>
      <c r="L99" s="252"/>
      <c r="M99" s="252"/>
    </row>
    <row r="100" spans="1:13" ht="15" customHeight="1">
      <c r="A100" s="339" t="s">
        <v>298</v>
      </c>
      <c r="B100" s="341" t="s">
        <v>2226</v>
      </c>
      <c r="C100" s="353">
        <v>19565.72</v>
      </c>
      <c r="D100" s="339" t="s">
        <v>2284</v>
      </c>
      <c r="E100" s="520">
        <f>SUM(C100:D100)</f>
        <v>19565.72</v>
      </c>
      <c r="F100" s="521"/>
      <c r="G100" s="522"/>
      <c r="H100" s="533"/>
      <c r="I100" s="522">
        <v>600638</v>
      </c>
      <c r="J100" s="523">
        <f t="shared" si="2"/>
        <v>16867.000000000004</v>
      </c>
      <c r="K100" s="524">
        <f t="shared" si="3"/>
        <v>2698.7200000000007</v>
      </c>
      <c r="L100" s="252"/>
      <c r="M100" s="252"/>
    </row>
    <row r="101" spans="1:13" ht="15" customHeight="1">
      <c r="A101" s="339" t="s">
        <v>390</v>
      </c>
      <c r="B101" s="341" t="s">
        <v>2229</v>
      </c>
      <c r="C101" s="353">
        <v>22500.52</v>
      </c>
      <c r="D101" s="339" t="s">
        <v>2284</v>
      </c>
      <c r="E101" s="520"/>
      <c r="F101" s="521"/>
      <c r="G101" s="522"/>
      <c r="H101" s="533"/>
      <c r="I101" s="522"/>
      <c r="J101" s="523"/>
      <c r="K101" s="524"/>
      <c r="L101" s="252"/>
      <c r="M101" s="252"/>
    </row>
    <row r="102" spans="1:13" ht="15" customHeight="1" thickBot="1">
      <c r="A102" s="362" t="s">
        <v>390</v>
      </c>
      <c r="B102" s="415" t="s">
        <v>2215</v>
      </c>
      <c r="C102" s="363">
        <v>35999.440000000002</v>
      </c>
      <c r="D102" s="362" t="s">
        <v>2284</v>
      </c>
      <c r="E102" s="525">
        <f>SUM(C101:C102)</f>
        <v>58499.960000000006</v>
      </c>
      <c r="F102" s="526">
        <f>SUM(E87:E102)</f>
        <v>158338.84000000003</v>
      </c>
      <c r="G102" s="527"/>
      <c r="H102" s="537"/>
      <c r="I102" s="527">
        <v>600623</v>
      </c>
      <c r="J102" s="523">
        <f t="shared" si="2"/>
        <v>50431.000000000007</v>
      </c>
      <c r="K102" s="524">
        <f t="shared" si="3"/>
        <v>8068.9600000000009</v>
      </c>
      <c r="L102" s="252"/>
      <c r="M102" s="252"/>
    </row>
    <row r="103" spans="1:13" ht="15" customHeight="1" thickBot="1">
      <c r="A103" s="323" t="s">
        <v>987</v>
      </c>
      <c r="B103" s="437">
        <v>3000274757</v>
      </c>
      <c r="C103" s="438">
        <v>98600</v>
      </c>
      <c r="D103" s="372" t="s">
        <v>2280</v>
      </c>
      <c r="E103" s="543"/>
      <c r="F103" s="544">
        <f>SUM(C103)</f>
        <v>98600</v>
      </c>
      <c r="G103" s="545"/>
      <c r="H103" s="546"/>
      <c r="I103" s="545">
        <v>803001</v>
      </c>
      <c r="J103" s="547">
        <f>F103/1.16</f>
        <v>85000</v>
      </c>
      <c r="K103" s="548">
        <f t="shared" si="3"/>
        <v>13600</v>
      </c>
      <c r="L103" s="252"/>
      <c r="M103" s="252"/>
    </row>
    <row r="104" spans="1:13" ht="15" customHeight="1">
      <c r="A104" s="380"/>
      <c r="B104" s="414"/>
      <c r="C104" s="382"/>
      <c r="D104" s="380"/>
      <c r="E104" s="520"/>
      <c r="F104" s="521"/>
      <c r="G104" s="522"/>
      <c r="H104" s="533"/>
      <c r="I104" s="522"/>
      <c r="J104" s="523"/>
      <c r="K104" s="524"/>
      <c r="L104" s="252"/>
      <c r="M104" s="252"/>
    </row>
    <row r="105" spans="1:13" ht="15" customHeight="1">
      <c r="A105" s="380"/>
      <c r="B105" s="508"/>
      <c r="C105" s="468"/>
      <c r="D105" s="380"/>
      <c r="E105" s="520"/>
      <c r="F105" s="521"/>
      <c r="G105" s="522"/>
      <c r="H105" s="533"/>
      <c r="I105" s="522"/>
      <c r="J105" s="523"/>
      <c r="K105" s="524"/>
      <c r="L105" s="252"/>
      <c r="M105" s="252"/>
    </row>
    <row r="106" spans="1:13" ht="15" customHeight="1">
      <c r="A106" s="325"/>
      <c r="B106" s="557"/>
      <c r="C106" s="281">
        <f>SUM(C6:C105)</f>
        <v>588581.6800000004</v>
      </c>
      <c r="D106" s="281"/>
      <c r="E106" s="281"/>
      <c r="F106" s="281">
        <f>SUM(F6:F105)</f>
        <v>588581.68000000005</v>
      </c>
      <c r="G106" s="281"/>
      <c r="H106" s="534">
        <f>SUM(H6:H105)</f>
        <v>0</v>
      </c>
      <c r="I106" s="281"/>
      <c r="J106" s="281">
        <f>SUM(J6:J105)</f>
        <v>507398</v>
      </c>
      <c r="K106" s="281">
        <f>SUM(K6:K105)</f>
        <v>81183.680000000022</v>
      </c>
      <c r="L106" s="281"/>
      <c r="M106" s="283"/>
    </row>
    <row r="107" spans="1:13" ht="15" customHeight="1">
      <c r="A107" s="278"/>
      <c r="B107" s="557"/>
      <c r="C107" s="240"/>
      <c r="D107" s="281"/>
      <c r="E107" s="281"/>
      <c r="F107" s="237"/>
      <c r="G107" s="240"/>
      <c r="H107" s="533"/>
      <c r="I107" s="240"/>
      <c r="J107" s="243"/>
      <c r="K107" s="251"/>
      <c r="L107" s="252"/>
      <c r="M107" s="252"/>
    </row>
    <row r="108" spans="1:13" ht="15" customHeight="1">
      <c r="A108" s="284"/>
      <c r="B108" s="273"/>
      <c r="C108" s="273"/>
      <c r="D108" s="285"/>
      <c r="E108" s="240"/>
      <c r="F108" s="240"/>
      <c r="G108" s="240"/>
      <c r="H108" s="533"/>
      <c r="I108" s="240"/>
      <c r="J108" s="243"/>
      <c r="K108" s="251"/>
      <c r="L108" s="252"/>
      <c r="M108" s="252"/>
    </row>
    <row r="109" spans="1:13" ht="15.75">
      <c r="A109" s="284"/>
      <c r="B109" s="273"/>
      <c r="C109" s="273"/>
      <c r="D109" s="281"/>
      <c r="E109" s="281"/>
      <c r="F109" s="281"/>
      <c r="G109" s="295"/>
      <c r="H109" s="534"/>
      <c r="I109" s="281"/>
      <c r="J109" s="281"/>
      <c r="K109" s="281"/>
      <c r="L109" s="286"/>
      <c r="M109" s="252"/>
    </row>
    <row r="110" spans="1:13" ht="16.5" thickBot="1">
      <c r="A110" s="284"/>
      <c r="B110" s="273"/>
      <c r="C110" s="273"/>
      <c r="D110" s="250"/>
      <c r="E110" s="330" t="s">
        <v>2285</v>
      </c>
      <c r="F110" s="331">
        <v>42845</v>
      </c>
      <c r="G110" s="332">
        <v>922109.52</v>
      </c>
      <c r="H110" s="535"/>
      <c r="I110" s="239"/>
      <c r="J110" s="239"/>
      <c r="K110" s="252"/>
      <c r="L110" s="252"/>
      <c r="M110" s="288"/>
    </row>
    <row r="111" spans="1:13" ht="16.5" thickBot="1">
      <c r="A111" s="284"/>
      <c r="B111" s="273"/>
      <c r="C111" s="273"/>
      <c r="D111" s="250"/>
      <c r="E111" s="330" t="s">
        <v>2286</v>
      </c>
      <c r="F111" s="331">
        <v>42845</v>
      </c>
      <c r="G111" s="332">
        <v>588581.68000000005</v>
      </c>
      <c r="H111" s="535"/>
      <c r="I111" s="239"/>
      <c r="J111" s="289" t="s">
        <v>551</v>
      </c>
      <c r="K111" s="290">
        <f>J106+K106-F106</f>
        <v>0</v>
      </c>
      <c r="L111" s="252"/>
      <c r="M111" s="288"/>
    </row>
    <row r="112" spans="1:13" ht="15.75">
      <c r="A112" s="284"/>
      <c r="B112" s="273"/>
      <c r="C112" s="239"/>
      <c r="D112" s="252"/>
      <c r="E112" s="239"/>
      <c r="F112" s="239"/>
      <c r="G112" s="252"/>
      <c r="H112" s="535"/>
      <c r="I112" s="239"/>
      <c r="J112" s="239"/>
      <c r="K112" s="252"/>
      <c r="L112" s="252"/>
      <c r="M112" s="288"/>
    </row>
    <row r="113" spans="1:13" ht="15.75">
      <c r="A113" s="284"/>
      <c r="B113" s="273"/>
      <c r="C113" s="273"/>
      <c r="D113" s="250"/>
      <c r="E113" s="239"/>
      <c r="F113" s="239"/>
      <c r="G113" s="239"/>
      <c r="H113" s="535"/>
      <c r="I113" s="239"/>
      <c r="J113" s="239"/>
      <c r="K113" s="252"/>
      <c r="L113" s="252"/>
      <c r="M113" s="288"/>
    </row>
    <row r="114" spans="1:13" ht="15.75">
      <c r="A114" s="284"/>
      <c r="B114" s="273"/>
      <c r="C114" s="273"/>
      <c r="D114" s="250"/>
      <c r="E114" s="239"/>
      <c r="F114" s="239"/>
      <c r="G114" s="239"/>
      <c r="H114" s="535"/>
      <c r="I114" s="239"/>
      <c r="J114" s="239"/>
      <c r="K114" s="252"/>
      <c r="L114" s="252"/>
      <c r="M114" s="288"/>
    </row>
    <row r="115" spans="1:13" ht="15.75">
      <c r="A115" s="284"/>
      <c r="B115" s="273"/>
      <c r="C115" s="273"/>
      <c r="D115" s="291"/>
      <c r="E115" s="292"/>
      <c r="F115" s="292"/>
      <c r="G115" s="292"/>
      <c r="H115" s="536"/>
      <c r="I115" s="292"/>
      <c r="J115" s="292"/>
      <c r="K115" s="288"/>
      <c r="L115" s="288"/>
      <c r="M115" s="288"/>
    </row>
    <row r="116" spans="1:13" ht="15.75">
      <c r="A116" s="284"/>
      <c r="B116" s="273"/>
      <c r="C116" s="273"/>
      <c r="D116" s="291"/>
      <c r="E116" s="292"/>
      <c r="F116" s="292"/>
      <c r="G116" s="292"/>
      <c r="H116" s="536"/>
      <c r="I116" s="292"/>
      <c r="J116" s="292"/>
      <c r="K116" s="288"/>
      <c r="L116" s="288"/>
      <c r="M116" s="288"/>
    </row>
    <row r="117" spans="1:13" ht="15.75">
      <c r="A117" s="294"/>
      <c r="B117" s="239" t="s">
        <v>25</v>
      </c>
      <c r="C117" s="239"/>
      <c r="D117" s="239"/>
      <c r="E117" s="240"/>
      <c r="F117" s="240"/>
      <c r="G117" s="240"/>
      <c r="H117" s="533"/>
      <c r="I117" s="240"/>
      <c r="J117" s="240"/>
      <c r="K117" s="295"/>
      <c r="L117" s="252"/>
      <c r="M117" s="252"/>
    </row>
    <row r="118" spans="1:13" ht="15.75">
      <c r="A118" s="296"/>
      <c r="B118" s="239" t="s">
        <v>127</v>
      </c>
      <c r="C118" s="239"/>
      <c r="D118" s="239"/>
      <c r="E118" s="240"/>
      <c r="F118" s="240"/>
      <c r="G118" s="240"/>
      <c r="H118" s="533"/>
      <c r="I118" s="240"/>
      <c r="J118" s="240"/>
      <c r="K118" s="295"/>
      <c r="L118" s="252"/>
      <c r="M118" s="252"/>
    </row>
    <row r="119" spans="1:13" ht="15.75">
      <c r="A119" s="297"/>
      <c r="B119" s="239" t="s">
        <v>161</v>
      </c>
      <c r="C119" s="239"/>
      <c r="D119" s="239"/>
      <c r="E119" s="240"/>
      <c r="F119" s="240"/>
      <c r="G119" s="240"/>
      <c r="H119" s="533"/>
      <c r="I119" s="240"/>
      <c r="J119" s="240"/>
      <c r="K119" s="295"/>
      <c r="L119" s="252"/>
      <c r="M119" s="252"/>
    </row>
    <row r="120" spans="1:13" ht="15.75">
      <c r="A120" s="239"/>
      <c r="B120" s="239"/>
      <c r="C120" s="239"/>
      <c r="D120" s="239"/>
      <c r="E120" s="240"/>
      <c r="F120" s="240"/>
      <c r="G120" s="240"/>
      <c r="H120" s="533"/>
      <c r="I120" s="240"/>
      <c r="J120" s="240"/>
      <c r="K120" s="295"/>
      <c r="L120" s="252"/>
      <c r="M120" s="252"/>
    </row>
    <row r="121" spans="1:13" ht="15.75">
      <c r="A121" s="239"/>
      <c r="B121" s="239"/>
      <c r="C121" s="239"/>
      <c r="D121" s="239"/>
      <c r="E121" s="240"/>
      <c r="F121" s="240"/>
      <c r="G121" s="240"/>
      <c r="H121" s="533"/>
      <c r="I121" s="240"/>
      <c r="J121" s="240"/>
      <c r="K121" s="295"/>
      <c r="L121" s="252"/>
      <c r="M121" s="252"/>
    </row>
    <row r="122" spans="1:13">
      <c r="K122" s="45"/>
      <c r="L122" s="49"/>
      <c r="M122" s="49"/>
    </row>
    <row r="123" spans="1:13">
      <c r="K123" s="45"/>
      <c r="L123" s="49"/>
      <c r="M123" s="49"/>
    </row>
    <row r="124" spans="1:13">
      <c r="K124" s="45"/>
      <c r="L124" s="49"/>
      <c r="M124" s="49"/>
    </row>
    <row r="125" spans="1:13">
      <c r="K125" s="45"/>
      <c r="L125" s="49"/>
      <c r="M125" s="49"/>
    </row>
    <row r="126" spans="1:13">
      <c r="K126" s="45"/>
      <c r="L126" s="49"/>
      <c r="M126" s="49"/>
    </row>
    <row r="127" spans="1:13">
      <c r="K127" s="45"/>
      <c r="L127" s="49"/>
      <c r="M127" s="49"/>
    </row>
    <row r="128" spans="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</sheetData>
  <autoFilter ref="A5:L109"/>
  <sortState ref="A6:D102">
    <sortCondition ref="D6:D102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77"/>
  <sheetViews>
    <sheetView zoomScale="120" zoomScaleNormal="120" workbookViewId="0">
      <pane ySplit="4" topLeftCell="A53" activePane="bottomLeft" state="frozenSplit"/>
      <selection pane="bottomLeft" activeCell="C70" sqref="C70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customWidth="1"/>
    <col min="5" max="5" width="13" style="10" hidden="1" customWidth="1"/>
    <col min="6" max="6" width="12.5703125" style="10" hidden="1" customWidth="1"/>
    <col min="7" max="7" width="12.85546875" style="10" hidden="1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2287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42844</v>
      </c>
      <c r="B5" s="343" t="s">
        <v>160</v>
      </c>
      <c r="C5" s="431" t="s">
        <v>1629</v>
      </c>
      <c r="D5" s="344">
        <v>-5957.76</v>
      </c>
      <c r="E5" s="333"/>
      <c r="F5" s="333"/>
      <c r="G5" s="399"/>
      <c r="H5" s="335" t="s">
        <v>133</v>
      </c>
      <c r="I5" s="399"/>
      <c r="J5" s="336"/>
      <c r="K5" s="337"/>
      <c r="L5" s="337"/>
      <c r="M5" s="338" t="s">
        <v>138</v>
      </c>
      <c r="N5" s="339" t="s">
        <v>1746</v>
      </c>
      <c r="O5" s="339" t="s">
        <v>141</v>
      </c>
      <c r="P5" s="339" t="s">
        <v>2367</v>
      </c>
      <c r="Q5" s="28"/>
      <c r="R5" s="29"/>
    </row>
    <row r="6" spans="1:18" s="24" customFormat="1" ht="12.75">
      <c r="A6" s="342">
        <v>42844</v>
      </c>
      <c r="B6" s="343" t="s">
        <v>160</v>
      </c>
      <c r="C6" s="343" t="s">
        <v>1863</v>
      </c>
      <c r="D6" s="344">
        <v>-5849.88</v>
      </c>
      <c r="E6" s="333"/>
      <c r="F6" s="333"/>
      <c r="G6" s="399"/>
      <c r="H6" s="335"/>
      <c r="I6" s="399"/>
      <c r="J6" s="336"/>
      <c r="K6" s="337"/>
      <c r="L6" s="337"/>
      <c r="M6" s="338" t="s">
        <v>138</v>
      </c>
      <c r="N6" s="339" t="s">
        <v>1913</v>
      </c>
      <c r="O6" s="339" t="s">
        <v>134</v>
      </c>
      <c r="P6" s="339" t="s">
        <v>2367</v>
      </c>
      <c r="Q6" s="28"/>
      <c r="R6" s="29"/>
    </row>
    <row r="7" spans="1:18" s="24" customFormat="1" ht="12.75">
      <c r="A7" s="342">
        <v>42845</v>
      </c>
      <c r="B7" s="343" t="s">
        <v>160</v>
      </c>
      <c r="C7" s="343" t="s">
        <v>1409</v>
      </c>
      <c r="D7" s="344">
        <v>-9000.44</v>
      </c>
      <c r="E7" s="333"/>
      <c r="F7" s="333"/>
      <c r="G7" s="399"/>
      <c r="H7" s="335"/>
      <c r="I7" s="399"/>
      <c r="J7" s="336"/>
      <c r="K7" s="337"/>
      <c r="L7" s="337"/>
      <c r="M7" s="338" t="s">
        <v>138</v>
      </c>
      <c r="N7" s="339" t="s">
        <v>1462</v>
      </c>
      <c r="O7" s="339" t="s">
        <v>136</v>
      </c>
      <c r="P7" s="339" t="s">
        <v>2370</v>
      </c>
      <c r="Q7" s="28"/>
      <c r="R7" s="29"/>
    </row>
    <row r="8" spans="1:18" s="24" customFormat="1" ht="12.75">
      <c r="A8" s="342">
        <v>42845</v>
      </c>
      <c r="B8" s="343" t="s">
        <v>160</v>
      </c>
      <c r="C8" s="343" t="s">
        <v>2215</v>
      </c>
      <c r="D8" s="344">
        <v>-35999.440000000002</v>
      </c>
      <c r="E8" s="333"/>
      <c r="F8" s="333"/>
      <c r="G8" s="399"/>
      <c r="H8" s="335" t="s">
        <v>135</v>
      </c>
      <c r="I8" s="399"/>
      <c r="J8" s="336"/>
      <c r="K8" s="337"/>
      <c r="L8" s="337"/>
      <c r="M8" s="338" t="s">
        <v>138</v>
      </c>
      <c r="N8" s="339" t="s">
        <v>2251</v>
      </c>
      <c r="O8" s="339" t="s">
        <v>390</v>
      </c>
      <c r="P8" s="339" t="s">
        <v>2370</v>
      </c>
      <c r="Q8" s="28"/>
      <c r="R8" s="29"/>
    </row>
    <row r="9" spans="1:18" s="24" customFormat="1" ht="12.75">
      <c r="A9" s="342">
        <v>42846</v>
      </c>
      <c r="B9" s="343" t="s">
        <v>160</v>
      </c>
      <c r="C9" s="431" t="s">
        <v>2215</v>
      </c>
      <c r="D9" s="344">
        <v>-22500.52</v>
      </c>
      <c r="E9" s="333"/>
      <c r="F9" s="333"/>
      <c r="G9" s="399"/>
      <c r="H9" s="335" t="s">
        <v>135</v>
      </c>
      <c r="I9" s="399"/>
      <c r="J9" s="336"/>
      <c r="K9" s="337"/>
      <c r="L9" s="337"/>
      <c r="M9" s="338" t="s">
        <v>138</v>
      </c>
      <c r="N9" s="339" t="s">
        <v>2251</v>
      </c>
      <c r="O9" s="339" t="s">
        <v>390</v>
      </c>
      <c r="P9" s="339" t="s">
        <v>2372</v>
      </c>
      <c r="Q9" s="28"/>
      <c r="R9" s="29"/>
    </row>
    <row r="10" spans="1:18" s="24" customFormat="1" ht="12.75">
      <c r="A10" s="342">
        <v>42846</v>
      </c>
      <c r="B10" s="343" t="s">
        <v>160</v>
      </c>
      <c r="C10" s="431" t="s">
        <v>2291</v>
      </c>
      <c r="D10" s="344">
        <v>-21347.48</v>
      </c>
      <c r="E10" s="333"/>
      <c r="F10" s="333"/>
      <c r="G10" s="399"/>
      <c r="H10" s="335" t="s">
        <v>137</v>
      </c>
      <c r="I10" s="399"/>
      <c r="J10" s="336"/>
      <c r="K10" s="337"/>
      <c r="L10" s="337"/>
      <c r="M10" s="338" t="s">
        <v>138</v>
      </c>
      <c r="N10" s="339" t="s">
        <v>2329</v>
      </c>
      <c r="O10" s="339" t="s">
        <v>383</v>
      </c>
      <c r="P10" s="339" t="s">
        <v>2372</v>
      </c>
      <c r="Q10" s="28"/>
      <c r="R10" s="29"/>
    </row>
    <row r="11" spans="1:18" s="24" customFormat="1" ht="12.75">
      <c r="A11" s="342">
        <v>42846</v>
      </c>
      <c r="B11" s="343" t="s">
        <v>160</v>
      </c>
      <c r="C11" s="431" t="s">
        <v>1106</v>
      </c>
      <c r="D11" s="344">
        <v>-35999.440000000002</v>
      </c>
      <c r="E11" s="333"/>
      <c r="F11" s="333"/>
      <c r="G11" s="399"/>
      <c r="H11" s="335"/>
      <c r="I11" s="399"/>
      <c r="J11" s="336"/>
      <c r="K11" s="337"/>
      <c r="L11" s="337"/>
      <c r="M11" s="338" t="s">
        <v>138</v>
      </c>
      <c r="N11" s="339" t="s">
        <v>1157</v>
      </c>
      <c r="O11" s="339" t="s">
        <v>390</v>
      </c>
      <c r="P11" s="339" t="s">
        <v>2372</v>
      </c>
      <c r="Q11" s="28"/>
      <c r="R11" s="29"/>
    </row>
    <row r="12" spans="1:18" s="24" customFormat="1" ht="12.75">
      <c r="A12" s="342">
        <v>42846</v>
      </c>
      <c r="B12" s="343" t="s">
        <v>160</v>
      </c>
      <c r="C12" s="431" t="s">
        <v>2099</v>
      </c>
      <c r="D12" s="344">
        <v>-21637.48</v>
      </c>
      <c r="E12" s="333"/>
      <c r="F12" s="333"/>
      <c r="G12" s="399"/>
      <c r="H12" s="335"/>
      <c r="I12" s="399"/>
      <c r="J12" s="336"/>
      <c r="K12" s="337"/>
      <c r="L12" s="337"/>
      <c r="M12" s="338" t="s">
        <v>138</v>
      </c>
      <c r="N12" s="339" t="s">
        <v>2173</v>
      </c>
      <c r="O12" s="339" t="s">
        <v>383</v>
      </c>
      <c r="P12" s="339" t="s">
        <v>2372</v>
      </c>
      <c r="Q12" s="28"/>
      <c r="R12" s="29"/>
    </row>
    <row r="13" spans="1:18" s="24" customFormat="1" ht="12.75">
      <c r="A13" s="342">
        <v>42846</v>
      </c>
      <c r="B13" s="343" t="s">
        <v>160</v>
      </c>
      <c r="C13" s="431" t="s">
        <v>105</v>
      </c>
      <c r="D13" s="344">
        <v>-6286.04</v>
      </c>
      <c r="E13" s="333"/>
      <c r="F13" s="333"/>
      <c r="G13" s="399"/>
      <c r="H13" s="335"/>
      <c r="I13" s="399"/>
      <c r="J13" s="336"/>
      <c r="K13" s="337"/>
      <c r="L13" s="337"/>
      <c r="M13" s="338" t="s">
        <v>138</v>
      </c>
      <c r="N13" s="339" t="s">
        <v>316</v>
      </c>
      <c r="O13" s="339" t="s">
        <v>141</v>
      </c>
      <c r="P13" s="339" t="s">
        <v>2372</v>
      </c>
      <c r="Q13" s="28"/>
      <c r="R13" s="29"/>
    </row>
    <row r="14" spans="1:18" s="24" customFormat="1" ht="12.75">
      <c r="A14" s="342">
        <v>42846</v>
      </c>
      <c r="B14" s="343" t="s">
        <v>160</v>
      </c>
      <c r="C14" s="431" t="s">
        <v>806</v>
      </c>
      <c r="D14" s="344">
        <v>-5957.76</v>
      </c>
      <c r="E14" s="333"/>
      <c r="F14" s="333"/>
      <c r="G14" s="399"/>
      <c r="H14" s="335" t="s">
        <v>139</v>
      </c>
      <c r="I14" s="399"/>
      <c r="J14" s="336"/>
      <c r="K14" s="337"/>
      <c r="L14" s="337"/>
      <c r="M14" s="338" t="s">
        <v>138</v>
      </c>
      <c r="N14" s="339" t="s">
        <v>859</v>
      </c>
      <c r="O14" s="339" t="s">
        <v>141</v>
      </c>
      <c r="P14" s="339" t="s">
        <v>2372</v>
      </c>
      <c r="Q14" s="28"/>
      <c r="R14" s="29"/>
    </row>
    <row r="15" spans="1:18" s="24" customFormat="1" ht="12.75">
      <c r="A15" s="342">
        <v>42846</v>
      </c>
      <c r="B15" s="343" t="s">
        <v>160</v>
      </c>
      <c r="C15" s="431" t="s">
        <v>2001</v>
      </c>
      <c r="D15" s="344">
        <v>-21637.48</v>
      </c>
      <c r="E15" s="333"/>
      <c r="F15" s="333"/>
      <c r="G15" s="399"/>
      <c r="H15" s="335" t="s">
        <v>140</v>
      </c>
      <c r="I15" s="399"/>
      <c r="J15" s="336"/>
      <c r="K15" s="337"/>
      <c r="L15" s="337"/>
      <c r="M15" s="338" t="s">
        <v>138</v>
      </c>
      <c r="N15" s="339" t="s">
        <v>2047</v>
      </c>
      <c r="O15" s="339" t="s">
        <v>383</v>
      </c>
      <c r="P15" s="339" t="s">
        <v>2372</v>
      </c>
      <c r="Q15" s="28"/>
      <c r="R15" s="29"/>
    </row>
    <row r="16" spans="1:18" s="24" customFormat="1" ht="12.75">
      <c r="A16" s="342">
        <v>42846</v>
      </c>
      <c r="B16" s="343" t="s">
        <v>160</v>
      </c>
      <c r="C16" s="431" t="s">
        <v>1648</v>
      </c>
      <c r="D16" s="344">
        <v>-7559.72</v>
      </c>
      <c r="E16" s="333"/>
      <c r="F16" s="333"/>
      <c r="G16" s="399"/>
      <c r="H16" s="335" t="s">
        <v>142</v>
      </c>
      <c r="I16" s="399"/>
      <c r="J16" s="336"/>
      <c r="K16" s="337"/>
      <c r="L16" s="337"/>
      <c r="M16" s="338" t="s">
        <v>138</v>
      </c>
      <c r="N16" s="339" t="s">
        <v>1763</v>
      </c>
      <c r="O16" s="339" t="s">
        <v>136</v>
      </c>
      <c r="P16" s="339" t="s">
        <v>2372</v>
      </c>
      <c r="Q16" s="28"/>
      <c r="R16" s="29"/>
    </row>
    <row r="17" spans="1:18" s="24" customFormat="1" ht="12.75">
      <c r="A17" s="342">
        <v>42846</v>
      </c>
      <c r="B17" s="343" t="s">
        <v>160</v>
      </c>
      <c r="C17" s="431" t="s">
        <v>657</v>
      </c>
      <c r="D17" s="344">
        <v>-9000.44</v>
      </c>
      <c r="E17" s="333"/>
      <c r="F17" s="333"/>
      <c r="G17" s="399"/>
      <c r="H17" s="335"/>
      <c r="I17" s="399"/>
      <c r="J17" s="336"/>
      <c r="K17" s="337"/>
      <c r="L17" s="337"/>
      <c r="M17" s="338" t="s">
        <v>138</v>
      </c>
      <c r="N17" s="339" t="s">
        <v>709</v>
      </c>
      <c r="O17" s="339" t="s">
        <v>136</v>
      </c>
      <c r="P17" s="339" t="s">
        <v>2372</v>
      </c>
      <c r="Q17" s="28"/>
      <c r="R17" s="29"/>
    </row>
    <row r="18" spans="1:18" s="24" customFormat="1" ht="12.75">
      <c r="A18" s="444">
        <v>42844</v>
      </c>
      <c r="B18" s="445" t="s">
        <v>156</v>
      </c>
      <c r="C18" s="478" t="s">
        <v>2292</v>
      </c>
      <c r="D18" s="422">
        <v>1241.2</v>
      </c>
      <c r="E18" s="333"/>
      <c r="F18" s="333"/>
      <c r="G18" s="399"/>
      <c r="H18" s="335"/>
      <c r="I18" s="399"/>
      <c r="J18" s="336"/>
      <c r="K18" s="337"/>
      <c r="L18" s="337"/>
      <c r="M18" s="338" t="s">
        <v>138</v>
      </c>
      <c r="N18" s="339" t="s">
        <v>2330</v>
      </c>
      <c r="O18" s="339" t="s">
        <v>134</v>
      </c>
      <c r="P18" s="339" t="s">
        <v>2366</v>
      </c>
      <c r="Q18" s="28"/>
      <c r="R18" s="29"/>
    </row>
    <row r="19" spans="1:18" s="24" customFormat="1" ht="12.75">
      <c r="A19" s="444">
        <v>42844</v>
      </c>
      <c r="B19" s="445" t="s">
        <v>156</v>
      </c>
      <c r="C19" s="478" t="s">
        <v>2293</v>
      </c>
      <c r="D19" s="422">
        <v>1241.2</v>
      </c>
      <c r="E19" s="333"/>
      <c r="F19" s="333"/>
      <c r="G19" s="399"/>
      <c r="H19" s="335"/>
      <c r="I19" s="399"/>
      <c r="J19" s="336"/>
      <c r="K19" s="337"/>
      <c r="L19" s="337"/>
      <c r="M19" s="338" t="s">
        <v>138</v>
      </c>
      <c r="N19" s="339" t="s">
        <v>2331</v>
      </c>
      <c r="O19" s="339" t="s">
        <v>134</v>
      </c>
      <c r="P19" s="339" t="s">
        <v>2366</v>
      </c>
      <c r="Q19" s="28"/>
      <c r="R19" s="29"/>
    </row>
    <row r="20" spans="1:18" s="24" customFormat="1" ht="12.75">
      <c r="A20" s="444">
        <v>42844</v>
      </c>
      <c r="B20" s="445" t="s">
        <v>156</v>
      </c>
      <c r="C20" s="478" t="s">
        <v>2294</v>
      </c>
      <c r="D20" s="422">
        <v>1241.2</v>
      </c>
      <c r="E20" s="333"/>
      <c r="F20" s="333"/>
      <c r="G20" s="399"/>
      <c r="H20" s="335"/>
      <c r="I20" s="399"/>
      <c r="J20" s="336"/>
      <c r="K20" s="337"/>
      <c r="L20" s="337"/>
      <c r="M20" s="338" t="s">
        <v>138</v>
      </c>
      <c r="N20" s="339" t="s">
        <v>2332</v>
      </c>
      <c r="O20" s="339" t="s">
        <v>141</v>
      </c>
      <c r="P20" s="339" t="s">
        <v>2366</v>
      </c>
      <c r="Q20" s="28"/>
      <c r="R20" s="29"/>
    </row>
    <row r="21" spans="1:18" s="24" customFormat="1" ht="12.75">
      <c r="A21" s="444">
        <v>42844</v>
      </c>
      <c r="B21" s="445" t="s">
        <v>156</v>
      </c>
      <c r="C21" s="478" t="s">
        <v>2295</v>
      </c>
      <c r="D21" s="422">
        <v>1241.2</v>
      </c>
      <c r="E21" s="333"/>
      <c r="F21" s="333"/>
      <c r="G21" s="399"/>
      <c r="H21" s="335"/>
      <c r="I21" s="399"/>
      <c r="J21" s="336"/>
      <c r="K21" s="337"/>
      <c r="L21" s="337"/>
      <c r="M21" s="338" t="s">
        <v>138</v>
      </c>
      <c r="N21" s="339" t="s">
        <v>2333</v>
      </c>
      <c r="O21" s="339" t="s">
        <v>134</v>
      </c>
      <c r="P21" s="339" t="s">
        <v>2366</v>
      </c>
      <c r="Q21" s="28"/>
      <c r="R21" s="29"/>
    </row>
    <row r="22" spans="1:18" s="24" customFormat="1" ht="12.75">
      <c r="A22" s="444">
        <v>42844</v>
      </c>
      <c r="B22" s="445" t="s">
        <v>156</v>
      </c>
      <c r="C22" s="478" t="s">
        <v>2296</v>
      </c>
      <c r="D22" s="422">
        <v>1241.2</v>
      </c>
      <c r="E22" s="333"/>
      <c r="F22" s="333"/>
      <c r="G22" s="399"/>
      <c r="H22" s="335"/>
      <c r="I22" s="399"/>
      <c r="J22" s="336"/>
      <c r="K22" s="337"/>
      <c r="L22" s="337"/>
      <c r="M22" s="338" t="s">
        <v>138</v>
      </c>
      <c r="N22" s="339" t="s">
        <v>2334</v>
      </c>
      <c r="O22" s="339" t="s">
        <v>136</v>
      </c>
      <c r="P22" s="339" t="s">
        <v>2366</v>
      </c>
      <c r="Q22" s="28"/>
      <c r="R22" s="29"/>
    </row>
    <row r="23" spans="1:18" s="24" customFormat="1" ht="12.75">
      <c r="A23" s="444">
        <v>42844</v>
      </c>
      <c r="B23" s="445" t="s">
        <v>156</v>
      </c>
      <c r="C23" s="478" t="s">
        <v>2298</v>
      </c>
      <c r="D23" s="422">
        <v>1241.2</v>
      </c>
      <c r="E23" s="333"/>
      <c r="F23" s="333"/>
      <c r="G23" s="399"/>
      <c r="H23" s="335"/>
      <c r="I23" s="399"/>
      <c r="J23" s="446"/>
      <c r="K23" s="337"/>
      <c r="L23" s="337"/>
      <c r="M23" s="338" t="s">
        <v>138</v>
      </c>
      <c r="N23" s="339" t="s">
        <v>2335</v>
      </c>
      <c r="O23" s="339" t="s">
        <v>844</v>
      </c>
      <c r="P23" s="339" t="s">
        <v>2366</v>
      </c>
      <c r="Q23" s="28"/>
      <c r="R23" s="29"/>
    </row>
    <row r="24" spans="1:18" s="24" customFormat="1" ht="12.75">
      <c r="A24" s="444">
        <v>42844</v>
      </c>
      <c r="B24" s="445" t="s">
        <v>156</v>
      </c>
      <c r="C24" s="478" t="s">
        <v>2299</v>
      </c>
      <c r="D24" s="422">
        <v>1241.2</v>
      </c>
      <c r="E24" s="333"/>
      <c r="F24" s="333"/>
      <c r="G24" s="399"/>
      <c r="H24" s="335"/>
      <c r="I24" s="399"/>
      <c r="J24" s="446"/>
      <c r="K24" s="337"/>
      <c r="L24" s="337"/>
      <c r="M24" s="338" t="s">
        <v>138</v>
      </c>
      <c r="N24" s="339" t="s">
        <v>2336</v>
      </c>
      <c r="O24" s="339" t="s">
        <v>141</v>
      </c>
      <c r="P24" s="339" t="s">
        <v>2366</v>
      </c>
      <c r="Q24" s="28"/>
      <c r="R24" s="29"/>
    </row>
    <row r="25" spans="1:18" s="24" customFormat="1" ht="12.75">
      <c r="A25" s="444">
        <v>42844</v>
      </c>
      <c r="B25" s="445" t="s">
        <v>156</v>
      </c>
      <c r="C25" s="478" t="s">
        <v>2300</v>
      </c>
      <c r="D25" s="446">
        <v>1241.2</v>
      </c>
      <c r="E25" s="333"/>
      <c r="F25" s="333"/>
      <c r="G25" s="399"/>
      <c r="H25" s="335"/>
      <c r="I25" s="399"/>
      <c r="J25" s="446"/>
      <c r="K25" s="337"/>
      <c r="L25" s="337"/>
      <c r="M25" s="338" t="s">
        <v>138</v>
      </c>
      <c r="N25" s="339" t="s">
        <v>2337</v>
      </c>
      <c r="O25" s="339" t="s">
        <v>134</v>
      </c>
      <c r="P25" s="339" t="s">
        <v>2366</v>
      </c>
      <c r="Q25" s="28"/>
      <c r="R25" s="29"/>
    </row>
    <row r="26" spans="1:18" s="24" customFormat="1" ht="12.75">
      <c r="A26" s="444">
        <v>42845</v>
      </c>
      <c r="B26" s="445" t="s">
        <v>156</v>
      </c>
      <c r="C26" s="478" t="s">
        <v>2301</v>
      </c>
      <c r="D26" s="422">
        <v>1241.2</v>
      </c>
      <c r="E26" s="333"/>
      <c r="F26" s="333"/>
      <c r="G26" s="399"/>
      <c r="H26" s="335"/>
      <c r="I26" s="399"/>
      <c r="J26" s="446"/>
      <c r="K26" s="337"/>
      <c r="L26" s="337"/>
      <c r="M26" s="338" t="s">
        <v>138</v>
      </c>
      <c r="N26" s="339" t="s">
        <v>2338</v>
      </c>
      <c r="O26" s="339" t="s">
        <v>134</v>
      </c>
      <c r="P26" s="339" t="s">
        <v>2368</v>
      </c>
      <c r="Q26" s="28"/>
      <c r="R26" s="29"/>
    </row>
    <row r="27" spans="1:18" s="24" customFormat="1" ht="12.75">
      <c r="A27" s="444">
        <v>42845</v>
      </c>
      <c r="B27" s="445" t="s">
        <v>156</v>
      </c>
      <c r="C27" s="478" t="s">
        <v>2302</v>
      </c>
      <c r="D27" s="422">
        <v>1241.2</v>
      </c>
      <c r="E27" s="333"/>
      <c r="F27" s="333"/>
      <c r="G27" s="399"/>
      <c r="H27" s="335"/>
      <c r="I27" s="399"/>
      <c r="J27" s="446"/>
      <c r="K27" s="337"/>
      <c r="L27" s="337"/>
      <c r="M27" s="338" t="s">
        <v>138</v>
      </c>
      <c r="N27" s="339" t="s">
        <v>2339</v>
      </c>
      <c r="O27" s="339" t="s">
        <v>136</v>
      </c>
      <c r="P27" s="339" t="s">
        <v>2368</v>
      </c>
      <c r="Q27" s="28"/>
      <c r="R27" s="29"/>
    </row>
    <row r="28" spans="1:18" s="24" customFormat="1" ht="12.75">
      <c r="A28" s="444">
        <v>42845</v>
      </c>
      <c r="B28" s="445" t="s">
        <v>156</v>
      </c>
      <c r="C28" s="478" t="s">
        <v>2303</v>
      </c>
      <c r="D28" s="422">
        <v>1241.2</v>
      </c>
      <c r="E28" s="333"/>
      <c r="F28" s="333"/>
      <c r="G28" s="399"/>
      <c r="H28" s="335"/>
      <c r="I28" s="399"/>
      <c r="J28" s="446"/>
      <c r="K28" s="337"/>
      <c r="L28" s="337"/>
      <c r="M28" s="338" t="s">
        <v>138</v>
      </c>
      <c r="N28" s="339" t="s">
        <v>2340</v>
      </c>
      <c r="O28" s="339" t="s">
        <v>390</v>
      </c>
      <c r="P28" s="339" t="s">
        <v>2368</v>
      </c>
      <c r="Q28" s="28"/>
      <c r="R28" s="29"/>
    </row>
    <row r="29" spans="1:18" s="24" customFormat="1" ht="12.75">
      <c r="A29" s="444">
        <v>42845</v>
      </c>
      <c r="B29" s="445" t="s">
        <v>156</v>
      </c>
      <c r="C29" s="478" t="s">
        <v>2304</v>
      </c>
      <c r="D29" s="422">
        <v>1241.2</v>
      </c>
      <c r="E29" s="333"/>
      <c r="F29" s="333"/>
      <c r="G29" s="399"/>
      <c r="H29" s="335"/>
      <c r="I29" s="399"/>
      <c r="J29" s="446"/>
      <c r="K29" s="337"/>
      <c r="L29" s="337"/>
      <c r="M29" s="338" t="s">
        <v>138</v>
      </c>
      <c r="N29" s="339" t="s">
        <v>2341</v>
      </c>
      <c r="O29" s="339" t="s">
        <v>134</v>
      </c>
      <c r="P29" s="339" t="s">
        <v>2368</v>
      </c>
      <c r="Q29" s="28"/>
      <c r="R29" s="29"/>
    </row>
    <row r="30" spans="1:18" s="24" customFormat="1" ht="12.75">
      <c r="A30" s="444">
        <v>42845</v>
      </c>
      <c r="B30" s="445" t="s">
        <v>156</v>
      </c>
      <c r="C30" s="478" t="s">
        <v>2305</v>
      </c>
      <c r="D30" s="422">
        <v>1241.2</v>
      </c>
      <c r="E30" s="333"/>
      <c r="F30" s="333"/>
      <c r="G30" s="399"/>
      <c r="H30" s="335"/>
      <c r="I30" s="399"/>
      <c r="J30" s="446"/>
      <c r="K30" s="337"/>
      <c r="L30" s="337"/>
      <c r="M30" s="338" t="s">
        <v>138</v>
      </c>
      <c r="N30" s="339" t="s">
        <v>2342</v>
      </c>
      <c r="O30" s="339" t="s">
        <v>141</v>
      </c>
      <c r="P30" s="339" t="s">
        <v>2368</v>
      </c>
      <c r="Q30" s="28"/>
      <c r="R30" s="29"/>
    </row>
    <row r="31" spans="1:18" s="24" customFormat="1" ht="12.75">
      <c r="A31" s="444">
        <v>42845</v>
      </c>
      <c r="B31" s="445" t="s">
        <v>156</v>
      </c>
      <c r="C31" s="478" t="s">
        <v>2306</v>
      </c>
      <c r="D31" s="422">
        <v>1241.2</v>
      </c>
      <c r="E31" s="333"/>
      <c r="F31" s="333"/>
      <c r="G31" s="399"/>
      <c r="H31" s="335"/>
      <c r="I31" s="399"/>
      <c r="J31" s="446"/>
      <c r="K31" s="337"/>
      <c r="L31" s="337"/>
      <c r="M31" s="338" t="s">
        <v>138</v>
      </c>
      <c r="N31" s="339" t="s">
        <v>2343</v>
      </c>
      <c r="O31" s="339" t="s">
        <v>134</v>
      </c>
      <c r="P31" s="339" t="s">
        <v>2368</v>
      </c>
      <c r="Q31" s="28"/>
      <c r="R31" s="29"/>
    </row>
    <row r="32" spans="1:18" s="24" customFormat="1" ht="12.75">
      <c r="A32" s="444">
        <v>42845</v>
      </c>
      <c r="B32" s="445" t="s">
        <v>156</v>
      </c>
      <c r="C32" s="478" t="s">
        <v>2307</v>
      </c>
      <c r="D32" s="422">
        <v>1241.2</v>
      </c>
      <c r="E32" s="333"/>
      <c r="F32" s="333"/>
      <c r="G32" s="399"/>
      <c r="H32" s="335"/>
      <c r="I32" s="399"/>
      <c r="J32" s="446"/>
      <c r="K32" s="337"/>
      <c r="L32" s="337"/>
      <c r="M32" s="338" t="s">
        <v>138</v>
      </c>
      <c r="N32" s="339" t="s">
        <v>2344</v>
      </c>
      <c r="O32" s="339" t="s">
        <v>134</v>
      </c>
      <c r="P32" s="339" t="s">
        <v>2368</v>
      </c>
      <c r="Q32" s="28"/>
      <c r="R32" s="29"/>
    </row>
    <row r="33" spans="1:18" s="24" customFormat="1" ht="12.75">
      <c r="A33" s="444">
        <v>42845</v>
      </c>
      <c r="B33" s="445" t="s">
        <v>156</v>
      </c>
      <c r="C33" s="478" t="s">
        <v>2308</v>
      </c>
      <c r="D33" s="422">
        <v>1241.2</v>
      </c>
      <c r="E33" s="333"/>
      <c r="F33" s="333"/>
      <c r="G33" s="399"/>
      <c r="H33" s="335"/>
      <c r="I33" s="399"/>
      <c r="J33" s="446"/>
      <c r="K33" s="337"/>
      <c r="L33" s="337"/>
      <c r="M33" s="338" t="s">
        <v>138</v>
      </c>
      <c r="N33" s="339" t="s">
        <v>2345</v>
      </c>
      <c r="O33" s="339" t="s">
        <v>141</v>
      </c>
      <c r="P33" s="339" t="s">
        <v>2368</v>
      </c>
      <c r="Q33" s="28"/>
      <c r="R33" s="29"/>
    </row>
    <row r="34" spans="1:18" s="24" customFormat="1" ht="12.75">
      <c r="A34" s="444">
        <v>42845</v>
      </c>
      <c r="B34" s="445" t="s">
        <v>156</v>
      </c>
      <c r="C34" s="478" t="s">
        <v>2309</v>
      </c>
      <c r="D34" s="422">
        <v>1241.2</v>
      </c>
      <c r="E34" s="333"/>
      <c r="F34" s="333"/>
      <c r="G34" s="399"/>
      <c r="H34" s="335"/>
      <c r="I34" s="399"/>
      <c r="J34" s="446"/>
      <c r="K34" s="337"/>
      <c r="L34" s="337"/>
      <c r="M34" s="338" t="s">
        <v>138</v>
      </c>
      <c r="N34" s="339" t="s">
        <v>2346</v>
      </c>
      <c r="O34" s="339" t="s">
        <v>141</v>
      </c>
      <c r="P34" s="339" t="s">
        <v>2368</v>
      </c>
      <c r="Q34" s="28"/>
      <c r="R34" s="29"/>
    </row>
    <row r="35" spans="1:18" s="24" customFormat="1" ht="12.75">
      <c r="A35" s="444">
        <v>42845</v>
      </c>
      <c r="B35" s="445" t="s">
        <v>156</v>
      </c>
      <c r="C35" s="478" t="s">
        <v>2310</v>
      </c>
      <c r="D35" s="422">
        <v>1241.2</v>
      </c>
      <c r="E35" s="333"/>
      <c r="F35" s="333"/>
      <c r="G35" s="399"/>
      <c r="H35" s="335"/>
      <c r="I35" s="399"/>
      <c r="J35" s="446"/>
      <c r="K35" s="337"/>
      <c r="L35" s="337"/>
      <c r="M35" s="338" t="s">
        <v>138</v>
      </c>
      <c r="N35" s="339" t="s">
        <v>2347</v>
      </c>
      <c r="O35" s="339" t="s">
        <v>134</v>
      </c>
      <c r="P35" s="339" t="s">
        <v>2368</v>
      </c>
      <c r="Q35" s="28"/>
      <c r="R35" s="29"/>
    </row>
    <row r="36" spans="1:18" s="24" customFormat="1" ht="12.75">
      <c r="A36" s="444">
        <v>42845</v>
      </c>
      <c r="B36" s="445" t="s">
        <v>156</v>
      </c>
      <c r="C36" s="478" t="s">
        <v>2311</v>
      </c>
      <c r="D36" s="422">
        <v>1241.2</v>
      </c>
      <c r="E36" s="333"/>
      <c r="F36" s="333"/>
      <c r="G36" s="399"/>
      <c r="H36" s="335"/>
      <c r="I36" s="399"/>
      <c r="J36" s="446"/>
      <c r="K36" s="337"/>
      <c r="L36" s="337"/>
      <c r="M36" s="338" t="s">
        <v>138</v>
      </c>
      <c r="N36" s="339" t="s">
        <v>2348</v>
      </c>
      <c r="O36" s="339" t="s">
        <v>141</v>
      </c>
      <c r="P36" s="339" t="s">
        <v>2368</v>
      </c>
      <c r="Q36" s="28"/>
      <c r="R36" s="29"/>
    </row>
    <row r="37" spans="1:18" s="24" customFormat="1" ht="12.75">
      <c r="A37" s="444">
        <v>42845</v>
      </c>
      <c r="B37" s="445" t="s">
        <v>156</v>
      </c>
      <c r="C37" s="478" t="s">
        <v>2312</v>
      </c>
      <c r="D37" s="422">
        <v>1241.2</v>
      </c>
      <c r="E37" s="333"/>
      <c r="F37" s="333"/>
      <c r="G37" s="399"/>
      <c r="H37" s="335"/>
      <c r="I37" s="399"/>
      <c r="J37" s="446"/>
      <c r="K37" s="337"/>
      <c r="L37" s="337"/>
      <c r="M37" s="338" t="s">
        <v>138</v>
      </c>
      <c r="N37" s="339" t="s">
        <v>2349</v>
      </c>
      <c r="O37" s="339" t="s">
        <v>134</v>
      </c>
      <c r="P37" s="339" t="s">
        <v>2368</v>
      </c>
      <c r="Q37" s="28"/>
      <c r="R37" s="29"/>
    </row>
    <row r="38" spans="1:18" s="24" customFormat="1" ht="12.75">
      <c r="A38" s="444">
        <v>42845</v>
      </c>
      <c r="B38" s="445" t="s">
        <v>156</v>
      </c>
      <c r="C38" s="478" t="s">
        <v>2313</v>
      </c>
      <c r="D38" s="422">
        <v>1241.2</v>
      </c>
      <c r="E38" s="333"/>
      <c r="F38" s="333"/>
      <c r="G38" s="399"/>
      <c r="H38" s="335"/>
      <c r="I38" s="399"/>
      <c r="J38" s="446"/>
      <c r="K38" s="337"/>
      <c r="L38" s="337"/>
      <c r="M38" s="338" t="s">
        <v>138</v>
      </c>
      <c r="N38" s="339" t="s">
        <v>2350</v>
      </c>
      <c r="O38" s="339" t="s">
        <v>141</v>
      </c>
      <c r="P38" s="339" t="s">
        <v>2368</v>
      </c>
      <c r="Q38" s="28"/>
      <c r="R38" s="29"/>
    </row>
    <row r="39" spans="1:18" s="24" customFormat="1" ht="12.75">
      <c r="A39" s="444">
        <v>42845</v>
      </c>
      <c r="B39" s="445" t="s">
        <v>156</v>
      </c>
      <c r="C39" s="478" t="s">
        <v>2314</v>
      </c>
      <c r="D39" s="422">
        <v>1241.2</v>
      </c>
      <c r="E39" s="333"/>
      <c r="F39" s="333"/>
      <c r="G39" s="399"/>
      <c r="H39" s="335"/>
      <c r="I39" s="399"/>
      <c r="J39" s="446"/>
      <c r="K39" s="337"/>
      <c r="L39" s="337"/>
      <c r="M39" s="338" t="s">
        <v>138</v>
      </c>
      <c r="N39" s="339" t="s">
        <v>2351</v>
      </c>
      <c r="O39" s="339" t="s">
        <v>134</v>
      </c>
      <c r="P39" s="339" t="s">
        <v>2368</v>
      </c>
      <c r="Q39" s="28"/>
      <c r="R39" s="29"/>
    </row>
    <row r="40" spans="1:18" s="24" customFormat="1" ht="12.75">
      <c r="A40" s="444">
        <v>42845</v>
      </c>
      <c r="B40" s="445" t="s">
        <v>156</v>
      </c>
      <c r="C40" s="478" t="s">
        <v>2315</v>
      </c>
      <c r="D40" s="422">
        <v>1241.2</v>
      </c>
      <c r="E40" s="333"/>
      <c r="F40" s="333"/>
      <c r="G40" s="399"/>
      <c r="H40" s="335"/>
      <c r="I40" s="399"/>
      <c r="J40" s="446"/>
      <c r="K40" s="337"/>
      <c r="L40" s="337"/>
      <c r="M40" s="338" t="s">
        <v>138</v>
      </c>
      <c r="N40" s="339" t="s">
        <v>2352</v>
      </c>
      <c r="O40" s="339" t="s">
        <v>141</v>
      </c>
      <c r="P40" s="339" t="s">
        <v>2368</v>
      </c>
      <c r="Q40" s="28"/>
      <c r="R40" s="29"/>
    </row>
    <row r="41" spans="1:18" s="24" customFormat="1" ht="12.75">
      <c r="A41" s="444">
        <v>42845</v>
      </c>
      <c r="B41" s="445" t="s">
        <v>156</v>
      </c>
      <c r="C41" s="478" t="s">
        <v>2316</v>
      </c>
      <c r="D41" s="422">
        <v>1241.2</v>
      </c>
      <c r="E41" s="333"/>
      <c r="F41" s="333"/>
      <c r="G41" s="399"/>
      <c r="H41" s="335"/>
      <c r="I41" s="399"/>
      <c r="J41" s="446"/>
      <c r="K41" s="337"/>
      <c r="L41" s="337"/>
      <c r="M41" s="338" t="s">
        <v>138</v>
      </c>
      <c r="N41" s="339" t="s">
        <v>2353</v>
      </c>
      <c r="O41" s="339" t="s">
        <v>134</v>
      </c>
      <c r="P41" s="339" t="s">
        <v>2368</v>
      </c>
      <c r="Q41" s="28"/>
      <c r="R41" s="29"/>
    </row>
    <row r="42" spans="1:18" s="24" customFormat="1" ht="12.75">
      <c r="A42" s="444">
        <v>42845</v>
      </c>
      <c r="B42" s="445" t="s">
        <v>156</v>
      </c>
      <c r="C42" s="478" t="s">
        <v>2317</v>
      </c>
      <c r="D42" s="422">
        <v>1241.2</v>
      </c>
      <c r="E42" s="333"/>
      <c r="F42" s="333"/>
      <c r="G42" s="399"/>
      <c r="H42" s="335"/>
      <c r="I42" s="399"/>
      <c r="J42" s="446"/>
      <c r="K42" s="337"/>
      <c r="L42" s="337"/>
      <c r="M42" s="338" t="s">
        <v>138</v>
      </c>
      <c r="N42" s="339" t="s">
        <v>2354</v>
      </c>
      <c r="O42" s="339" t="s">
        <v>134</v>
      </c>
      <c r="P42" s="339" t="s">
        <v>2368</v>
      </c>
      <c r="Q42" s="28"/>
      <c r="R42" s="29"/>
    </row>
    <row r="43" spans="1:18" s="24" customFormat="1" ht="12.75">
      <c r="A43" s="444">
        <v>42845</v>
      </c>
      <c r="B43" s="445" t="s">
        <v>156</v>
      </c>
      <c r="C43" s="478" t="s">
        <v>2318</v>
      </c>
      <c r="D43" s="422">
        <v>1241.2</v>
      </c>
      <c r="E43" s="333"/>
      <c r="F43" s="333"/>
      <c r="G43" s="399"/>
      <c r="H43" s="335"/>
      <c r="I43" s="399"/>
      <c r="J43" s="446"/>
      <c r="K43" s="337"/>
      <c r="L43" s="337"/>
      <c r="M43" s="338" t="s">
        <v>138</v>
      </c>
      <c r="N43" s="339" t="s">
        <v>2355</v>
      </c>
      <c r="O43" s="339" t="s">
        <v>141</v>
      </c>
      <c r="P43" s="339" t="s">
        <v>2368</v>
      </c>
      <c r="Q43" s="28"/>
      <c r="R43" s="29"/>
    </row>
    <row r="44" spans="1:18" s="24" customFormat="1" ht="12.75">
      <c r="A44" s="444">
        <v>42845</v>
      </c>
      <c r="B44" s="445" t="s">
        <v>156</v>
      </c>
      <c r="C44" s="478" t="s">
        <v>2319</v>
      </c>
      <c r="D44" s="422">
        <v>1241.2</v>
      </c>
      <c r="E44" s="333"/>
      <c r="F44" s="333"/>
      <c r="G44" s="399"/>
      <c r="H44" s="335"/>
      <c r="I44" s="353"/>
      <c r="J44" s="336"/>
      <c r="K44" s="337"/>
      <c r="L44" s="337"/>
      <c r="M44" s="338" t="s">
        <v>138</v>
      </c>
      <c r="N44" s="339" t="s">
        <v>2356</v>
      </c>
      <c r="O44" s="339" t="s">
        <v>141</v>
      </c>
      <c r="P44" s="339" t="s">
        <v>2368</v>
      </c>
      <c r="Q44" s="28"/>
      <c r="R44" s="29"/>
    </row>
    <row r="45" spans="1:18" s="24" customFormat="1" ht="12.75">
      <c r="A45" s="444">
        <v>42845</v>
      </c>
      <c r="B45" s="445" t="s">
        <v>156</v>
      </c>
      <c r="C45" s="478" t="s">
        <v>2320</v>
      </c>
      <c r="D45" s="422">
        <v>1241.2</v>
      </c>
      <c r="E45" s="333"/>
      <c r="F45" s="333"/>
      <c r="G45" s="399"/>
      <c r="H45" s="335"/>
      <c r="I45" s="353"/>
      <c r="J45" s="336"/>
      <c r="K45" s="337"/>
      <c r="L45" s="337"/>
      <c r="M45" s="338" t="s">
        <v>138</v>
      </c>
      <c r="N45" s="339" t="s">
        <v>2357</v>
      </c>
      <c r="O45" s="339" t="s">
        <v>2358</v>
      </c>
      <c r="P45" s="339" t="s">
        <v>2368</v>
      </c>
      <c r="Q45" s="28"/>
      <c r="R45" s="29"/>
    </row>
    <row r="46" spans="1:18" s="24" customFormat="1" ht="12.75">
      <c r="A46" s="1">
        <v>42844</v>
      </c>
      <c r="B46" t="s">
        <v>156</v>
      </c>
      <c r="C46" t="s">
        <v>89</v>
      </c>
      <c r="D46" s="353">
        <v>8049.24</v>
      </c>
      <c r="E46" s="333"/>
      <c r="F46" s="333"/>
      <c r="G46" s="399"/>
      <c r="H46" s="335"/>
      <c r="I46" s="353"/>
      <c r="J46" s="336"/>
      <c r="K46" s="337"/>
      <c r="L46" s="337"/>
      <c r="M46" s="338" t="s">
        <v>138</v>
      </c>
      <c r="N46" s="339" t="s">
        <v>300</v>
      </c>
      <c r="O46" s="339" t="s">
        <v>141</v>
      </c>
      <c r="P46" s="339" t="s">
        <v>2366</v>
      </c>
      <c r="Q46" s="28"/>
      <c r="R46" s="29"/>
    </row>
    <row r="47" spans="1:18" s="24" customFormat="1" ht="12.75">
      <c r="A47" s="1">
        <v>42844</v>
      </c>
      <c r="B47" t="s">
        <v>156</v>
      </c>
      <c r="C47" s="488" t="s">
        <v>2297</v>
      </c>
      <c r="D47" s="353">
        <v>5849.88</v>
      </c>
      <c r="E47" s="333"/>
      <c r="F47" s="333"/>
      <c r="G47" s="399"/>
      <c r="H47" s="335"/>
      <c r="I47" s="353"/>
      <c r="J47" s="336"/>
      <c r="K47" s="337"/>
      <c r="L47" s="337"/>
      <c r="M47" s="338" t="s">
        <v>138</v>
      </c>
      <c r="N47" s="339" t="s">
        <v>2359</v>
      </c>
      <c r="O47" s="339" t="s">
        <v>134</v>
      </c>
      <c r="P47" s="339" t="s">
        <v>2366</v>
      </c>
      <c r="Q47" s="28"/>
      <c r="R47" s="29"/>
    </row>
    <row r="48" spans="1:18" s="24" customFormat="1" ht="12.75">
      <c r="A48" s="1">
        <v>42844</v>
      </c>
      <c r="B48" t="s">
        <v>156</v>
      </c>
      <c r="C48" s="488" t="s">
        <v>1581</v>
      </c>
      <c r="D48" s="353">
        <v>5849.88</v>
      </c>
      <c r="E48" s="333"/>
      <c r="F48" s="333"/>
      <c r="G48" s="399"/>
      <c r="H48" s="335"/>
      <c r="I48" s="353"/>
      <c r="J48" s="336"/>
      <c r="K48" s="337"/>
      <c r="L48" s="337"/>
      <c r="M48" s="338" t="s">
        <v>138</v>
      </c>
      <c r="N48" s="339" t="s">
        <v>1702</v>
      </c>
      <c r="O48" s="339" t="s">
        <v>134</v>
      </c>
      <c r="P48" s="339" t="s">
        <v>2366</v>
      </c>
      <c r="Q48" s="28"/>
      <c r="R48" s="29"/>
    </row>
    <row r="49" spans="1:18" s="24" customFormat="1" ht="12.75">
      <c r="A49" s="1">
        <v>42845</v>
      </c>
      <c r="B49" t="s">
        <v>156</v>
      </c>
      <c r="C49" s="488" t="s">
        <v>2111</v>
      </c>
      <c r="D49" s="353">
        <v>5849.88</v>
      </c>
      <c r="E49" s="333"/>
      <c r="F49" s="333"/>
      <c r="G49" s="399"/>
      <c r="H49" s="335"/>
      <c r="I49" s="353"/>
      <c r="J49" s="336"/>
      <c r="K49" s="337"/>
      <c r="L49" s="337"/>
      <c r="M49" s="338" t="s">
        <v>138</v>
      </c>
      <c r="N49" s="339" t="s">
        <v>2149</v>
      </c>
      <c r="O49" s="339" t="s">
        <v>134</v>
      </c>
      <c r="P49" s="339" t="s">
        <v>2369</v>
      </c>
      <c r="Q49" s="28"/>
      <c r="R49" s="29"/>
    </row>
    <row r="50" spans="1:18" s="24" customFormat="1" ht="12.75">
      <c r="A50" s="1">
        <v>42846</v>
      </c>
      <c r="B50" t="s">
        <v>156</v>
      </c>
      <c r="C50" s="488" t="s">
        <v>677</v>
      </c>
      <c r="D50" s="353">
        <v>5849.88</v>
      </c>
      <c r="E50" s="333"/>
      <c r="F50" s="333"/>
      <c r="G50" s="399"/>
      <c r="H50" s="335"/>
      <c r="I50" s="353"/>
      <c r="J50" s="336"/>
      <c r="K50" s="337"/>
      <c r="L50" s="337"/>
      <c r="M50" s="338" t="s">
        <v>138</v>
      </c>
      <c r="N50" s="339" t="s">
        <v>727</v>
      </c>
      <c r="O50" s="339" t="s">
        <v>134</v>
      </c>
      <c r="P50" s="339" t="s">
        <v>2371</v>
      </c>
      <c r="Q50" s="28"/>
      <c r="R50" s="29"/>
    </row>
    <row r="51" spans="1:18" s="24" customFormat="1" ht="12.75">
      <c r="A51" s="1">
        <v>42844</v>
      </c>
      <c r="B51" t="s">
        <v>156</v>
      </c>
      <c r="C51" s="488" t="s">
        <v>1629</v>
      </c>
      <c r="D51" s="353">
        <v>5957.76</v>
      </c>
      <c r="E51" s="333"/>
      <c r="F51" s="333"/>
      <c r="G51" s="399"/>
      <c r="H51" s="335" t="s">
        <v>133</v>
      </c>
      <c r="I51" s="353"/>
      <c r="J51" s="336"/>
      <c r="K51" s="337"/>
      <c r="L51" s="337"/>
      <c r="M51" s="338" t="s">
        <v>138</v>
      </c>
      <c r="N51" s="339" t="s">
        <v>1746</v>
      </c>
      <c r="O51" s="339" t="s">
        <v>141</v>
      </c>
      <c r="P51" s="339" t="s">
        <v>2366</v>
      </c>
      <c r="Q51" s="28"/>
      <c r="R51" s="29"/>
    </row>
    <row r="52" spans="1:18" s="24" customFormat="1" ht="12.75">
      <c r="A52" s="1">
        <v>42844</v>
      </c>
      <c r="B52" t="s">
        <v>156</v>
      </c>
      <c r="C52" t="s">
        <v>1675</v>
      </c>
      <c r="D52" s="353">
        <v>5957.76</v>
      </c>
      <c r="E52" s="333"/>
      <c r="F52" s="333"/>
      <c r="G52" s="399"/>
      <c r="H52" s="335"/>
      <c r="I52" s="353"/>
      <c r="J52" s="336"/>
      <c r="K52" s="337"/>
      <c r="L52" s="337"/>
      <c r="M52" s="338" t="s">
        <v>138</v>
      </c>
      <c r="N52" s="339" t="s">
        <v>1777</v>
      </c>
      <c r="O52" s="339" t="s">
        <v>141</v>
      </c>
      <c r="P52" s="339" t="s">
        <v>2366</v>
      </c>
      <c r="Q52" s="28"/>
      <c r="R52" s="29"/>
    </row>
    <row r="53" spans="1:18" s="24" customFormat="1" ht="12.75">
      <c r="A53" s="1">
        <v>42846</v>
      </c>
      <c r="B53" t="s">
        <v>156</v>
      </c>
      <c r="C53" s="488" t="s">
        <v>806</v>
      </c>
      <c r="D53" s="353">
        <v>5957.76</v>
      </c>
      <c r="E53" s="333"/>
      <c r="F53" s="333"/>
      <c r="G53" s="399"/>
      <c r="H53" s="335" t="s">
        <v>139</v>
      </c>
      <c r="I53" s="353"/>
      <c r="J53" s="336"/>
      <c r="K53" s="337"/>
      <c r="L53" s="337"/>
      <c r="M53" s="338" t="s">
        <v>138</v>
      </c>
      <c r="N53" s="339" t="s">
        <v>859</v>
      </c>
      <c r="O53" s="339" t="s">
        <v>141</v>
      </c>
      <c r="P53" s="339" t="s">
        <v>2371</v>
      </c>
      <c r="Q53" s="28"/>
      <c r="R53" s="29"/>
    </row>
    <row r="54" spans="1:18" s="24" customFormat="1" ht="12.75">
      <c r="A54" s="1">
        <v>42845</v>
      </c>
      <c r="B54" t="s">
        <v>156</v>
      </c>
      <c r="C54" s="488" t="s">
        <v>2233</v>
      </c>
      <c r="D54" s="353">
        <v>6351</v>
      </c>
      <c r="E54" s="333"/>
      <c r="F54" s="333"/>
      <c r="G54" s="399"/>
      <c r="H54" s="335"/>
      <c r="I54" s="353"/>
      <c r="J54" s="336"/>
      <c r="K54" s="337"/>
      <c r="L54" s="337"/>
      <c r="M54" s="338" t="s">
        <v>138</v>
      </c>
      <c r="N54" s="339" t="s">
        <v>2271</v>
      </c>
      <c r="O54" s="339" t="s">
        <v>141</v>
      </c>
      <c r="P54" s="339" t="s">
        <v>2369</v>
      </c>
      <c r="Q54" s="28"/>
      <c r="R54" s="29"/>
    </row>
    <row r="55" spans="1:18" s="24" customFormat="1" ht="12.75">
      <c r="A55" s="1">
        <v>42844</v>
      </c>
      <c r="B55" t="s">
        <v>156</v>
      </c>
      <c r="C55" s="488" t="s">
        <v>937</v>
      </c>
      <c r="D55" s="353">
        <v>7559.72</v>
      </c>
      <c r="E55" s="333"/>
      <c r="F55" s="333"/>
      <c r="G55" s="399"/>
      <c r="H55" s="335"/>
      <c r="I55" s="353"/>
      <c r="J55" s="336"/>
      <c r="K55" s="337"/>
      <c r="L55" s="337"/>
      <c r="M55" s="338" t="s">
        <v>138</v>
      </c>
      <c r="N55" s="339" t="s">
        <v>999</v>
      </c>
      <c r="O55" s="339" t="s">
        <v>136</v>
      </c>
      <c r="P55" s="339" t="s">
        <v>2366</v>
      </c>
      <c r="Q55" s="28"/>
      <c r="R55" s="29"/>
    </row>
    <row r="56" spans="1:18" s="24" customFormat="1" ht="12.75">
      <c r="A56" s="1">
        <v>42844</v>
      </c>
      <c r="B56" t="s">
        <v>156</v>
      </c>
      <c r="C56" s="488" t="s">
        <v>1648</v>
      </c>
      <c r="D56" s="353">
        <v>7559.72</v>
      </c>
      <c r="E56" s="333"/>
      <c r="F56" s="333"/>
      <c r="G56" s="399"/>
      <c r="H56" s="335" t="s">
        <v>142</v>
      </c>
      <c r="I56" s="353"/>
      <c r="J56" s="336"/>
      <c r="K56" s="337"/>
      <c r="L56" s="337"/>
      <c r="M56" s="338" t="s">
        <v>138</v>
      </c>
      <c r="N56" s="339" t="s">
        <v>1763</v>
      </c>
      <c r="O56" s="339" t="s">
        <v>136</v>
      </c>
      <c r="P56" s="339" t="s">
        <v>2366</v>
      </c>
      <c r="Q56" s="28"/>
      <c r="R56" s="29"/>
    </row>
    <row r="57" spans="1:18" s="24" customFormat="1" ht="12.75">
      <c r="A57" s="1">
        <v>42845</v>
      </c>
      <c r="B57" t="s">
        <v>156</v>
      </c>
      <c r="C57" s="488" t="s">
        <v>1569</v>
      </c>
      <c r="D57" s="353">
        <v>7559.72</v>
      </c>
      <c r="E57" s="333"/>
      <c r="F57" s="333"/>
      <c r="G57" s="399"/>
      <c r="H57" s="335"/>
      <c r="I57" s="353"/>
      <c r="J57" s="336"/>
      <c r="K57" s="337"/>
      <c r="L57" s="337"/>
      <c r="M57" s="338" t="s">
        <v>138</v>
      </c>
      <c r="N57" s="339" t="s">
        <v>1690</v>
      </c>
      <c r="O57" s="339" t="s">
        <v>136</v>
      </c>
      <c r="P57" s="339" t="s">
        <v>2369</v>
      </c>
      <c r="Q57" s="28"/>
      <c r="R57" s="29"/>
    </row>
    <row r="58" spans="1:18" s="24" customFormat="1" ht="12.75">
      <c r="A58" s="1">
        <v>42846</v>
      </c>
      <c r="B58" t="s">
        <v>156</v>
      </c>
      <c r="C58" t="s">
        <v>1648</v>
      </c>
      <c r="D58" s="353">
        <v>7559.72</v>
      </c>
      <c r="E58" s="333"/>
      <c r="F58" s="333"/>
      <c r="G58" s="399"/>
      <c r="H58" s="335" t="s">
        <v>142</v>
      </c>
      <c r="I58" s="353"/>
      <c r="J58" s="336"/>
      <c r="K58" s="337"/>
      <c r="L58" s="337"/>
      <c r="M58" s="338" t="s">
        <v>138</v>
      </c>
      <c r="N58" s="339" t="s">
        <v>1763</v>
      </c>
      <c r="O58" s="339" t="s">
        <v>136</v>
      </c>
      <c r="P58" s="339" t="s">
        <v>2371</v>
      </c>
      <c r="Q58" s="28"/>
      <c r="R58" s="29"/>
    </row>
    <row r="59" spans="1:18" s="24" customFormat="1" ht="12.75">
      <c r="A59" s="1">
        <v>42846</v>
      </c>
      <c r="B59" t="s">
        <v>156</v>
      </c>
      <c r="C59" s="488" t="s">
        <v>1628</v>
      </c>
      <c r="D59" s="353">
        <v>8049.24</v>
      </c>
      <c r="E59" s="333"/>
      <c r="F59" s="333"/>
      <c r="G59" s="399"/>
      <c r="H59" s="335"/>
      <c r="I59" s="353"/>
      <c r="J59" s="336"/>
      <c r="K59" s="337"/>
      <c r="L59" s="337"/>
      <c r="M59" s="338" t="s">
        <v>138</v>
      </c>
      <c r="N59" s="339" t="s">
        <v>1745</v>
      </c>
      <c r="O59" s="339" t="s">
        <v>141</v>
      </c>
      <c r="P59" s="339" t="s">
        <v>2371</v>
      </c>
      <c r="Q59" s="28"/>
      <c r="R59" s="29"/>
    </row>
    <row r="60" spans="1:18" s="24" customFormat="1" ht="12.75">
      <c r="A60" s="1">
        <v>42846</v>
      </c>
      <c r="B60" t="s">
        <v>156</v>
      </c>
      <c r="C60" s="488" t="s">
        <v>2321</v>
      </c>
      <c r="D60" s="353">
        <v>8049.24</v>
      </c>
      <c r="E60" s="333"/>
      <c r="F60" s="333"/>
      <c r="G60" s="399"/>
      <c r="H60" s="335"/>
      <c r="I60" s="353"/>
      <c r="J60" s="336"/>
      <c r="K60" s="337"/>
      <c r="L60" s="337"/>
      <c r="M60" s="338" t="s">
        <v>138</v>
      </c>
      <c r="N60" s="339" t="s">
        <v>2360</v>
      </c>
      <c r="O60" s="339" t="s">
        <v>141</v>
      </c>
      <c r="P60" s="339" t="s">
        <v>2371</v>
      </c>
      <c r="Q60" s="28"/>
      <c r="R60" s="29"/>
    </row>
    <row r="61" spans="1:18" s="24" customFormat="1" ht="12.75">
      <c r="A61" s="1">
        <v>42845</v>
      </c>
      <c r="B61" t="s">
        <v>156</v>
      </c>
      <c r="C61" s="488" t="s">
        <v>1075</v>
      </c>
      <c r="D61" s="353">
        <v>9000.44</v>
      </c>
      <c r="E61" s="333"/>
      <c r="F61" s="333"/>
      <c r="G61" s="399"/>
      <c r="H61" s="335"/>
      <c r="I61" s="353"/>
      <c r="J61" s="336"/>
      <c r="K61" s="337"/>
      <c r="L61" s="337"/>
      <c r="M61" s="338" t="s">
        <v>138</v>
      </c>
      <c r="N61" s="339" t="s">
        <v>1127</v>
      </c>
      <c r="O61" s="339" t="s">
        <v>136</v>
      </c>
      <c r="P61" s="339" t="s">
        <v>2369</v>
      </c>
      <c r="Q61" s="28"/>
      <c r="R61" s="29"/>
    </row>
    <row r="62" spans="1:18" s="24" customFormat="1" ht="12.75">
      <c r="A62" s="1">
        <v>42846</v>
      </c>
      <c r="B62" t="s">
        <v>156</v>
      </c>
      <c r="C62" s="488" t="s">
        <v>2125</v>
      </c>
      <c r="D62" s="353">
        <v>9000.44</v>
      </c>
      <c r="E62" s="333"/>
      <c r="F62" s="333"/>
      <c r="G62" s="399"/>
      <c r="H62" s="335"/>
      <c r="I62" s="353"/>
      <c r="J62" s="336"/>
      <c r="K62" s="337"/>
      <c r="L62" s="337"/>
      <c r="M62" s="338" t="s">
        <v>138</v>
      </c>
      <c r="N62" s="339" t="s">
        <v>2163</v>
      </c>
      <c r="O62" s="339" t="s">
        <v>136</v>
      </c>
      <c r="P62" s="339" t="s">
        <v>2371</v>
      </c>
      <c r="Q62" s="28"/>
      <c r="R62" s="29"/>
    </row>
    <row r="63" spans="1:18" s="24" customFormat="1" ht="12.75">
      <c r="A63" s="1">
        <v>42846</v>
      </c>
      <c r="B63" t="s">
        <v>156</v>
      </c>
      <c r="C63" s="488" t="s">
        <v>2323</v>
      </c>
      <c r="D63" s="353">
        <v>9000.44</v>
      </c>
      <c r="E63" s="333"/>
      <c r="F63" s="333"/>
      <c r="G63" s="399"/>
      <c r="H63" s="335"/>
      <c r="I63" s="353"/>
      <c r="J63" s="336"/>
      <c r="K63" s="337"/>
      <c r="L63" s="337"/>
      <c r="M63" s="338" t="s">
        <v>138</v>
      </c>
      <c r="N63" s="339" t="s">
        <v>2361</v>
      </c>
      <c r="O63" s="339" t="s">
        <v>136</v>
      </c>
      <c r="P63" s="339" t="s">
        <v>2371</v>
      </c>
      <c r="Q63" s="28"/>
      <c r="R63" s="29"/>
    </row>
    <row r="64" spans="1:18" s="24" customFormat="1" ht="12.75">
      <c r="A64" s="1">
        <v>42846</v>
      </c>
      <c r="B64" t="s">
        <v>156</v>
      </c>
      <c r="C64" s="488" t="s">
        <v>1605</v>
      </c>
      <c r="D64" s="353">
        <v>9000.44</v>
      </c>
      <c r="E64" s="333"/>
      <c r="F64" s="333"/>
      <c r="G64" s="399"/>
      <c r="H64" s="335"/>
      <c r="I64" s="353"/>
      <c r="J64" s="336"/>
      <c r="K64" s="337"/>
      <c r="L64" s="337"/>
      <c r="M64" s="338" t="s">
        <v>138</v>
      </c>
      <c r="N64" s="339" t="s">
        <v>1726</v>
      </c>
      <c r="O64" s="339" t="s">
        <v>136</v>
      </c>
      <c r="P64" s="339" t="s">
        <v>2371</v>
      </c>
      <c r="Q64" s="28"/>
      <c r="R64" s="29"/>
    </row>
    <row r="65" spans="1:18" s="24" customFormat="1" ht="12.75">
      <c r="A65" s="1">
        <v>42846</v>
      </c>
      <c r="B65" t="s">
        <v>156</v>
      </c>
      <c r="C65" s="488" t="s">
        <v>2324</v>
      </c>
      <c r="D65" s="353">
        <v>10629.08</v>
      </c>
      <c r="E65" s="333"/>
      <c r="F65" s="333"/>
      <c r="G65" s="399"/>
      <c r="H65" s="335"/>
      <c r="I65" s="353"/>
      <c r="J65" s="336"/>
      <c r="K65" s="337"/>
      <c r="L65" s="337"/>
      <c r="M65" s="338" t="s">
        <v>138</v>
      </c>
      <c r="N65" s="339" t="s">
        <v>2362</v>
      </c>
      <c r="O65" s="339" t="s">
        <v>457</v>
      </c>
      <c r="P65" s="339" t="s">
        <v>2371</v>
      </c>
      <c r="Q65" s="28"/>
      <c r="R65" s="29"/>
    </row>
    <row r="66" spans="1:18" s="24" customFormat="1" ht="12.75">
      <c r="A66" s="1">
        <v>42844</v>
      </c>
      <c r="B66" t="s">
        <v>156</v>
      </c>
      <c r="C66" t="s">
        <v>2291</v>
      </c>
      <c r="D66" s="353">
        <v>21347.48</v>
      </c>
      <c r="E66" s="333"/>
      <c r="F66" s="333"/>
      <c r="G66" s="399"/>
      <c r="H66" s="335" t="s">
        <v>137</v>
      </c>
      <c r="I66" s="353"/>
      <c r="J66" s="336"/>
      <c r="K66" s="337"/>
      <c r="L66" s="337"/>
      <c r="M66" s="338" t="s">
        <v>138</v>
      </c>
      <c r="N66" s="339" t="s">
        <v>2329</v>
      </c>
      <c r="O66" s="339" t="s">
        <v>383</v>
      </c>
      <c r="P66" s="339" t="s">
        <v>2366</v>
      </c>
      <c r="Q66" s="28"/>
      <c r="R66" s="29"/>
    </row>
    <row r="67" spans="1:18" s="24" customFormat="1" ht="12.75">
      <c r="A67" s="1">
        <v>42846</v>
      </c>
      <c r="B67" t="s">
        <v>156</v>
      </c>
      <c r="C67" s="488" t="s">
        <v>2325</v>
      </c>
      <c r="D67" s="353">
        <v>21347.48</v>
      </c>
      <c r="E67" s="333"/>
      <c r="F67" s="333"/>
      <c r="G67" s="399"/>
      <c r="H67" s="335"/>
      <c r="I67" s="353"/>
      <c r="J67" s="336"/>
      <c r="K67" s="337"/>
      <c r="L67" s="337"/>
      <c r="M67" s="338" t="s">
        <v>138</v>
      </c>
      <c r="N67" s="339" t="s">
        <v>2363</v>
      </c>
      <c r="O67" s="339" t="s">
        <v>383</v>
      </c>
      <c r="P67" s="339" t="s">
        <v>2371</v>
      </c>
      <c r="Q67" s="28"/>
      <c r="R67" s="29"/>
    </row>
    <row r="68" spans="1:18" s="24" customFormat="1" ht="12.75">
      <c r="A68" s="1">
        <v>42846</v>
      </c>
      <c r="B68" t="s">
        <v>156</v>
      </c>
      <c r="C68" s="488" t="s">
        <v>2326</v>
      </c>
      <c r="D68" s="353">
        <v>21347.48</v>
      </c>
      <c r="E68" s="333"/>
      <c r="F68" s="333"/>
      <c r="G68" s="399"/>
      <c r="H68" s="335"/>
      <c r="I68" s="353"/>
      <c r="J68" s="336"/>
      <c r="K68" s="337"/>
      <c r="L68" s="337"/>
      <c r="M68" s="338" t="s">
        <v>138</v>
      </c>
      <c r="N68" s="339" t="s">
        <v>2364</v>
      </c>
      <c r="O68" s="339" t="s">
        <v>383</v>
      </c>
      <c r="P68" s="339" t="s">
        <v>2371</v>
      </c>
      <c r="Q68" s="28"/>
      <c r="R68" s="29"/>
    </row>
    <row r="69" spans="1:18" s="24" customFormat="1" ht="12.75">
      <c r="A69" s="1">
        <v>42846</v>
      </c>
      <c r="B69" t="s">
        <v>156</v>
      </c>
      <c r="C69" s="488" t="s">
        <v>2001</v>
      </c>
      <c r="D69" s="353">
        <v>21637.48</v>
      </c>
      <c r="E69" s="333"/>
      <c r="F69" s="333"/>
      <c r="G69" s="399"/>
      <c r="H69" s="335" t="s">
        <v>140</v>
      </c>
      <c r="I69" s="353"/>
      <c r="J69" s="336"/>
      <c r="K69" s="337"/>
      <c r="L69" s="337"/>
      <c r="M69" s="338" t="s">
        <v>138</v>
      </c>
      <c r="N69" s="339" t="s">
        <v>2047</v>
      </c>
      <c r="O69" s="339" t="s">
        <v>383</v>
      </c>
      <c r="P69" s="339" t="s">
        <v>2371</v>
      </c>
      <c r="Q69" s="28"/>
      <c r="R69" s="29"/>
    </row>
    <row r="70" spans="1:18" s="24" customFormat="1" ht="12.75">
      <c r="A70" s="1">
        <v>42845</v>
      </c>
      <c r="B70" t="s">
        <v>156</v>
      </c>
      <c r="C70" s="488" t="s">
        <v>2215</v>
      </c>
      <c r="D70" s="353">
        <v>22500.52</v>
      </c>
      <c r="E70" s="333"/>
      <c r="F70" s="333"/>
      <c r="G70" s="399"/>
      <c r="H70" s="335" t="s">
        <v>135</v>
      </c>
      <c r="I70" s="353"/>
      <c r="J70" s="336"/>
      <c r="K70" s="337"/>
      <c r="L70" s="337"/>
      <c r="M70" s="338" t="s">
        <v>138</v>
      </c>
      <c r="N70" s="339" t="s">
        <v>2251</v>
      </c>
      <c r="O70" s="339" t="s">
        <v>390</v>
      </c>
      <c r="P70" s="339" t="s">
        <v>2369</v>
      </c>
      <c r="Q70" s="28"/>
      <c r="R70" s="29"/>
    </row>
    <row r="71" spans="1:18" s="24" customFormat="1" ht="12.75">
      <c r="A71" s="1">
        <v>42846</v>
      </c>
      <c r="B71" t="s">
        <v>156</v>
      </c>
      <c r="C71" t="s">
        <v>2215</v>
      </c>
      <c r="D71" s="353">
        <v>22500.52</v>
      </c>
      <c r="E71" s="333"/>
      <c r="F71" s="333"/>
      <c r="G71" s="399"/>
      <c r="H71" s="335" t="s">
        <v>135</v>
      </c>
      <c r="I71" s="353"/>
      <c r="J71" s="336"/>
      <c r="K71" s="337"/>
      <c r="L71" s="337"/>
      <c r="M71" s="338" t="s">
        <v>138</v>
      </c>
      <c r="N71" s="339" t="s">
        <v>2251</v>
      </c>
      <c r="O71" s="339" t="s">
        <v>390</v>
      </c>
      <c r="P71" s="339" t="s">
        <v>2371</v>
      </c>
      <c r="Q71" s="28"/>
      <c r="R71" s="29"/>
    </row>
    <row r="72" spans="1:18" s="24" customFormat="1" ht="12.75">
      <c r="A72" s="1">
        <v>42846</v>
      </c>
      <c r="B72" t="s">
        <v>156</v>
      </c>
      <c r="C72" s="488" t="s">
        <v>2320</v>
      </c>
      <c r="D72" s="353">
        <v>38491.1</v>
      </c>
      <c r="E72" s="333"/>
      <c r="F72" s="333"/>
      <c r="G72" s="399"/>
      <c r="H72" s="335"/>
      <c r="I72" s="353"/>
      <c r="J72" s="336"/>
      <c r="K72" s="337"/>
      <c r="L72" s="337"/>
      <c r="M72" s="338" t="s">
        <v>138</v>
      </c>
      <c r="N72" s="339" t="s">
        <v>2357</v>
      </c>
      <c r="O72" s="339" t="s">
        <v>383</v>
      </c>
      <c r="P72" s="339" t="s">
        <v>2371</v>
      </c>
      <c r="Q72" s="28"/>
      <c r="R72" s="29"/>
    </row>
    <row r="73" spans="1:18" s="24" customFormat="1" ht="12.75">
      <c r="A73" s="418"/>
      <c r="B73" s="341"/>
      <c r="C73" s="341"/>
      <c r="D73" s="353"/>
      <c r="E73" s="333"/>
      <c r="F73" s="333"/>
      <c r="G73" s="399"/>
      <c r="H73" s="335"/>
      <c r="I73" s="353"/>
      <c r="J73" s="336"/>
      <c r="K73" s="337"/>
      <c r="L73" s="337"/>
      <c r="M73" s="338"/>
      <c r="N73" s="339"/>
      <c r="O73" s="339"/>
      <c r="P73" s="339"/>
      <c r="Q73" s="28"/>
      <c r="R73" s="29"/>
    </row>
    <row r="74" spans="1:18" s="24" customFormat="1" ht="13.5" thickBot="1">
      <c r="A74" s="499"/>
      <c r="B74" s="431"/>
      <c r="C74" s="431"/>
      <c r="D74" s="334"/>
      <c r="E74" s="333"/>
      <c r="F74" s="333"/>
      <c r="G74" s="399"/>
      <c r="H74" s="335"/>
      <c r="I74" s="399"/>
      <c r="J74" s="336"/>
      <c r="K74" s="337"/>
      <c r="L74" s="337"/>
      <c r="M74" s="338"/>
      <c r="N74" s="339"/>
      <c r="O74" s="339"/>
      <c r="P74" s="339"/>
      <c r="Q74" s="28"/>
      <c r="R74" s="29"/>
    </row>
    <row r="75" spans="1:18" ht="12.75" thickBot="1">
      <c r="D75" s="72">
        <f>SUM(D5:D74)</f>
        <v>143833.02000000031</v>
      </c>
      <c r="G75" s="72">
        <f>SUM(G5:G74)</f>
        <v>0</v>
      </c>
      <c r="I75" s="72">
        <f>SUM(I5:I74)</f>
        <v>0</v>
      </c>
      <c r="J75" s="72">
        <f>SUM(J5:J74)</f>
        <v>0</v>
      </c>
      <c r="K75" s="36"/>
      <c r="N75" s="37" t="s">
        <v>223</v>
      </c>
      <c r="O75" s="38">
        <f>SUM(I75:K75)</f>
        <v>0</v>
      </c>
    </row>
    <row r="76" spans="1:18" s="22" customFormat="1" ht="12.75">
      <c r="A76" s="50"/>
      <c r="B76" s="51"/>
      <c r="C76" s="443"/>
      <c r="D76" s="559"/>
      <c r="E76" s="10"/>
      <c r="F76" s="10"/>
      <c r="G76" s="6"/>
      <c r="I76" s="10"/>
      <c r="J76" s="10"/>
      <c r="K76" s="10"/>
      <c r="L76" s="10"/>
      <c r="M76" s="34"/>
      <c r="N76" s="35"/>
      <c r="O76" s="31"/>
      <c r="P76" s="32"/>
      <c r="Q76" s="33"/>
      <c r="R76" s="9"/>
    </row>
    <row r="77" spans="1:18" s="22" customFormat="1">
      <c r="A77" s="39"/>
      <c r="B77" s="10"/>
      <c r="C77" s="10"/>
      <c r="D77" s="10"/>
      <c r="E77" s="10"/>
      <c r="F77" s="10"/>
      <c r="G77" s="36"/>
      <c r="I77" s="10"/>
      <c r="J77" s="10"/>
      <c r="K77" s="10"/>
      <c r="L77" s="10"/>
      <c r="M77" s="34"/>
      <c r="N77" s="35"/>
      <c r="O77" s="31"/>
      <c r="P77" s="32"/>
      <c r="Q77" s="33"/>
      <c r="R77" s="9"/>
    </row>
  </sheetData>
  <autoFilter ref="A4:R75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75"/>
  <sheetViews>
    <sheetView topLeftCell="A16" workbookViewId="0">
      <selection activeCell="G38" sqref="G38"/>
    </sheetView>
  </sheetViews>
  <sheetFormatPr baseColWidth="10" defaultRowHeight="12.75"/>
  <cols>
    <col min="2" max="2" width="28" bestFit="1" customWidth="1"/>
    <col min="7" max="7" width="11.7109375" bestFit="1" customWidth="1"/>
  </cols>
  <sheetData>
    <row r="1" spans="1:8">
      <c r="A1" s="342">
        <v>42844</v>
      </c>
      <c r="B1" s="343" t="s">
        <v>160</v>
      </c>
      <c r="C1" s="343" t="s">
        <v>1629</v>
      </c>
      <c r="D1" s="343" t="s">
        <v>2081</v>
      </c>
      <c r="E1" s="343" t="s">
        <v>1629</v>
      </c>
      <c r="F1" s="343" t="s">
        <v>2081</v>
      </c>
      <c r="G1" s="344">
        <v>-5957.76</v>
      </c>
    </row>
    <row r="2" spans="1:8">
      <c r="A2" s="342">
        <v>42844</v>
      </c>
      <c r="B2" s="343" t="s">
        <v>160</v>
      </c>
      <c r="C2" s="343" t="s">
        <v>1863</v>
      </c>
      <c r="D2" s="343" t="s">
        <v>2231</v>
      </c>
      <c r="E2" s="343" t="s">
        <v>1863</v>
      </c>
      <c r="F2" s="343" t="s">
        <v>2231</v>
      </c>
      <c r="G2" s="344">
        <v>-5849.88</v>
      </c>
    </row>
    <row r="3" spans="1:8">
      <c r="A3" s="342">
        <v>42845</v>
      </c>
      <c r="B3" s="343" t="s">
        <v>160</v>
      </c>
      <c r="C3" s="343" t="s">
        <v>1409</v>
      </c>
      <c r="D3" s="343" t="s">
        <v>1957</v>
      </c>
      <c r="E3" s="343" t="s">
        <v>1409</v>
      </c>
      <c r="F3" s="343" t="s">
        <v>1957</v>
      </c>
      <c r="G3" s="344">
        <v>-9000.44</v>
      </c>
    </row>
    <row r="4" spans="1:8">
      <c r="A4" s="342">
        <v>42845</v>
      </c>
      <c r="B4" s="343" t="s">
        <v>160</v>
      </c>
      <c r="C4" s="343" t="s">
        <v>2215</v>
      </c>
      <c r="D4" s="343" t="s">
        <v>2227</v>
      </c>
      <c r="E4" s="343" t="s">
        <v>2215</v>
      </c>
      <c r="F4" s="343" t="s">
        <v>2227</v>
      </c>
      <c r="G4" s="344">
        <v>-35999.440000000002</v>
      </c>
    </row>
    <row r="5" spans="1:8">
      <c r="A5" s="342">
        <v>42846</v>
      </c>
      <c r="B5" s="343" t="s">
        <v>160</v>
      </c>
      <c r="C5" s="343" t="s">
        <v>2215</v>
      </c>
      <c r="D5" s="343" t="s">
        <v>2225</v>
      </c>
      <c r="E5" s="343" t="s">
        <v>2215</v>
      </c>
      <c r="F5" s="343" t="s">
        <v>2225</v>
      </c>
      <c r="G5" s="344">
        <v>-22500.52</v>
      </c>
    </row>
    <row r="6" spans="1:8">
      <c r="A6" s="342">
        <v>42846</v>
      </c>
      <c r="B6" s="343" t="s">
        <v>160</v>
      </c>
      <c r="C6" s="343" t="s">
        <v>2291</v>
      </c>
      <c r="D6" s="343" t="s">
        <v>2227</v>
      </c>
      <c r="E6" s="343" t="s">
        <v>2291</v>
      </c>
      <c r="F6" s="343" t="s">
        <v>2227</v>
      </c>
      <c r="G6" s="344">
        <v>-21347.48</v>
      </c>
    </row>
    <row r="7" spans="1:8">
      <c r="A7" s="342">
        <v>42846</v>
      </c>
      <c r="B7" s="343" t="s">
        <v>160</v>
      </c>
      <c r="C7" s="343" t="s">
        <v>1106</v>
      </c>
      <c r="D7" s="343" t="s">
        <v>2093</v>
      </c>
      <c r="E7" s="343" t="s">
        <v>1106</v>
      </c>
      <c r="F7" s="343" t="s">
        <v>2093</v>
      </c>
      <c r="G7" s="344">
        <v>-35999.440000000002</v>
      </c>
    </row>
    <row r="8" spans="1:8">
      <c r="A8" s="342">
        <v>42846</v>
      </c>
      <c r="B8" s="343" t="s">
        <v>160</v>
      </c>
      <c r="C8" s="343" t="s">
        <v>2099</v>
      </c>
      <c r="D8" s="343" t="s">
        <v>2081</v>
      </c>
      <c r="E8" s="343" t="s">
        <v>2099</v>
      </c>
      <c r="F8" s="343" t="s">
        <v>2081</v>
      </c>
      <c r="G8" s="344">
        <v>-21637.48</v>
      </c>
    </row>
    <row r="9" spans="1:8">
      <c r="A9" s="342">
        <v>42846</v>
      </c>
      <c r="B9" s="343" t="s">
        <v>160</v>
      </c>
      <c r="C9" s="343" t="s">
        <v>105</v>
      </c>
      <c r="D9" s="343" t="s">
        <v>1957</v>
      </c>
      <c r="E9" s="343" t="s">
        <v>105</v>
      </c>
      <c r="F9" s="343" t="s">
        <v>1957</v>
      </c>
      <c r="G9" s="344">
        <v>-6286.04</v>
      </c>
    </row>
    <row r="10" spans="1:8">
      <c r="A10" s="342">
        <v>42846</v>
      </c>
      <c r="B10" s="343" t="s">
        <v>160</v>
      </c>
      <c r="C10" s="343" t="s">
        <v>806</v>
      </c>
      <c r="D10" s="343" t="s">
        <v>2081</v>
      </c>
      <c r="E10" s="343" t="s">
        <v>806</v>
      </c>
      <c r="F10" s="343" t="s">
        <v>2081</v>
      </c>
      <c r="G10" s="344">
        <v>-5957.76</v>
      </c>
    </row>
    <row r="11" spans="1:8">
      <c r="A11" s="342">
        <v>42846</v>
      </c>
      <c r="B11" s="343" t="s">
        <v>160</v>
      </c>
      <c r="C11" s="343" t="s">
        <v>2001</v>
      </c>
      <c r="D11" s="343" t="s">
        <v>2081</v>
      </c>
      <c r="E11" s="343" t="s">
        <v>2001</v>
      </c>
      <c r="F11" s="343" t="s">
        <v>2081</v>
      </c>
      <c r="G11" s="344">
        <v>-21637.48</v>
      </c>
    </row>
    <row r="12" spans="1:8">
      <c r="A12" s="342">
        <v>42846</v>
      </c>
      <c r="B12" s="343" t="s">
        <v>160</v>
      </c>
      <c r="C12" s="343" t="s">
        <v>1648</v>
      </c>
      <c r="D12" s="343" t="s">
        <v>2225</v>
      </c>
      <c r="E12" s="343" t="s">
        <v>1648</v>
      </c>
      <c r="F12" s="343" t="s">
        <v>2225</v>
      </c>
      <c r="G12" s="344">
        <v>-7559.72</v>
      </c>
    </row>
    <row r="13" spans="1:8">
      <c r="A13" s="342">
        <v>42846</v>
      </c>
      <c r="B13" s="343" t="s">
        <v>160</v>
      </c>
      <c r="C13" s="343" t="s">
        <v>657</v>
      </c>
      <c r="D13" s="343" t="s">
        <v>1957</v>
      </c>
      <c r="E13" s="343" t="s">
        <v>657</v>
      </c>
      <c r="F13" s="343" t="s">
        <v>1957</v>
      </c>
      <c r="G13" s="344">
        <v>-9000.44</v>
      </c>
    </row>
    <row r="14" spans="1:8">
      <c r="A14" s="444">
        <v>42844</v>
      </c>
      <c r="B14" s="445" t="s">
        <v>156</v>
      </c>
      <c r="C14" s="445" t="s">
        <v>2292</v>
      </c>
      <c r="D14" s="445" t="s">
        <v>157</v>
      </c>
      <c r="E14" s="445" t="s">
        <v>2292</v>
      </c>
      <c r="F14" s="445" t="s">
        <v>157</v>
      </c>
      <c r="G14" s="422">
        <v>1241.2</v>
      </c>
      <c r="H14" s="445" t="s">
        <v>158</v>
      </c>
    </row>
    <row r="15" spans="1:8">
      <c r="A15" s="444">
        <v>42844</v>
      </c>
      <c r="B15" s="445" t="s">
        <v>156</v>
      </c>
      <c r="C15" s="445" t="s">
        <v>2293</v>
      </c>
      <c r="D15" s="445" t="s">
        <v>157</v>
      </c>
      <c r="E15" s="445" t="s">
        <v>2293</v>
      </c>
      <c r="F15" s="445" t="s">
        <v>157</v>
      </c>
      <c r="G15" s="422">
        <v>1241.2</v>
      </c>
      <c r="H15" s="445" t="s">
        <v>158</v>
      </c>
    </row>
    <row r="16" spans="1:8">
      <c r="A16" s="444">
        <v>42844</v>
      </c>
      <c r="B16" s="445" t="s">
        <v>156</v>
      </c>
      <c r="C16" s="445" t="s">
        <v>2294</v>
      </c>
      <c r="D16" s="445" t="s">
        <v>157</v>
      </c>
      <c r="E16" s="445" t="s">
        <v>2294</v>
      </c>
      <c r="F16" s="445" t="s">
        <v>157</v>
      </c>
      <c r="G16" s="422">
        <v>1241.2</v>
      </c>
      <c r="H16" s="445" t="s">
        <v>158</v>
      </c>
    </row>
    <row r="17" spans="1:8">
      <c r="A17" s="444">
        <v>42844</v>
      </c>
      <c r="B17" s="445" t="s">
        <v>156</v>
      </c>
      <c r="C17" s="445" t="s">
        <v>2295</v>
      </c>
      <c r="D17" s="445" t="s">
        <v>157</v>
      </c>
      <c r="E17" s="445" t="s">
        <v>2295</v>
      </c>
      <c r="F17" s="445" t="s">
        <v>157</v>
      </c>
      <c r="G17" s="422">
        <v>1241.2</v>
      </c>
      <c r="H17" s="445" t="s">
        <v>158</v>
      </c>
    </row>
    <row r="18" spans="1:8">
      <c r="A18" s="444">
        <v>42844</v>
      </c>
      <c r="B18" s="445" t="s">
        <v>156</v>
      </c>
      <c r="C18" s="445" t="s">
        <v>2296</v>
      </c>
      <c r="D18" s="445" t="s">
        <v>157</v>
      </c>
      <c r="E18" s="445" t="s">
        <v>2296</v>
      </c>
      <c r="F18" s="445" t="s">
        <v>157</v>
      </c>
      <c r="G18" s="422">
        <v>1241.2</v>
      </c>
      <c r="H18" s="445" t="s">
        <v>158</v>
      </c>
    </row>
    <row r="19" spans="1:8">
      <c r="A19" s="444">
        <v>42844</v>
      </c>
      <c r="B19" s="445" t="s">
        <v>156</v>
      </c>
      <c r="C19" s="445" t="s">
        <v>2298</v>
      </c>
      <c r="D19" s="445" t="s">
        <v>157</v>
      </c>
      <c r="E19" s="445" t="s">
        <v>2298</v>
      </c>
      <c r="F19" s="445" t="s">
        <v>157</v>
      </c>
      <c r="G19" s="422">
        <v>1241.2</v>
      </c>
      <c r="H19" s="445" t="s">
        <v>158</v>
      </c>
    </row>
    <row r="20" spans="1:8">
      <c r="A20" s="444">
        <v>42844</v>
      </c>
      <c r="B20" s="445" t="s">
        <v>156</v>
      </c>
      <c r="C20" s="445" t="s">
        <v>2299</v>
      </c>
      <c r="D20" s="445" t="s">
        <v>157</v>
      </c>
      <c r="E20" s="445" t="s">
        <v>2299</v>
      </c>
      <c r="F20" s="445" t="s">
        <v>157</v>
      </c>
      <c r="G20" s="422">
        <v>1241.2</v>
      </c>
      <c r="H20" s="445" t="s">
        <v>158</v>
      </c>
    </row>
    <row r="21" spans="1:8">
      <c r="A21" s="444">
        <v>42844</v>
      </c>
      <c r="B21" s="445" t="s">
        <v>156</v>
      </c>
      <c r="C21" s="445" t="s">
        <v>2300</v>
      </c>
      <c r="D21" s="445" t="s">
        <v>157</v>
      </c>
      <c r="E21" s="445" t="s">
        <v>2300</v>
      </c>
      <c r="F21" s="445" t="s">
        <v>157</v>
      </c>
      <c r="G21" s="422">
        <v>1241.2</v>
      </c>
      <c r="H21" s="445" t="s">
        <v>158</v>
      </c>
    </row>
    <row r="22" spans="1:8">
      <c r="A22" s="444">
        <v>42845</v>
      </c>
      <c r="B22" s="445" t="s">
        <v>156</v>
      </c>
      <c r="C22" s="445" t="s">
        <v>2301</v>
      </c>
      <c r="D22" s="445" t="s">
        <v>157</v>
      </c>
      <c r="E22" s="445" t="s">
        <v>2301</v>
      </c>
      <c r="F22" s="445" t="s">
        <v>157</v>
      </c>
      <c r="G22" s="422">
        <v>1241.2</v>
      </c>
      <c r="H22" s="445" t="s">
        <v>158</v>
      </c>
    </row>
    <row r="23" spans="1:8">
      <c r="A23" s="444">
        <v>42845</v>
      </c>
      <c r="B23" s="445" t="s">
        <v>156</v>
      </c>
      <c r="C23" s="445" t="s">
        <v>2302</v>
      </c>
      <c r="D23" s="445" t="s">
        <v>157</v>
      </c>
      <c r="E23" s="445" t="s">
        <v>2302</v>
      </c>
      <c r="F23" s="445" t="s">
        <v>157</v>
      </c>
      <c r="G23" s="422">
        <v>1241.2</v>
      </c>
      <c r="H23" s="445" t="s">
        <v>158</v>
      </c>
    </row>
    <row r="24" spans="1:8">
      <c r="A24" s="444">
        <v>42845</v>
      </c>
      <c r="B24" s="445" t="s">
        <v>156</v>
      </c>
      <c r="C24" s="445" t="s">
        <v>2303</v>
      </c>
      <c r="D24" s="445" t="s">
        <v>157</v>
      </c>
      <c r="E24" s="445" t="s">
        <v>2303</v>
      </c>
      <c r="F24" s="445" t="s">
        <v>157</v>
      </c>
      <c r="G24" s="422">
        <v>1241.2</v>
      </c>
      <c r="H24" s="445" t="s">
        <v>158</v>
      </c>
    </row>
    <row r="25" spans="1:8">
      <c r="A25" s="444">
        <v>42845</v>
      </c>
      <c r="B25" s="445" t="s">
        <v>156</v>
      </c>
      <c r="C25" s="445" t="s">
        <v>2304</v>
      </c>
      <c r="D25" s="445" t="s">
        <v>157</v>
      </c>
      <c r="E25" s="445" t="s">
        <v>2304</v>
      </c>
      <c r="F25" s="445" t="s">
        <v>157</v>
      </c>
      <c r="G25" s="422">
        <v>1241.2</v>
      </c>
      <c r="H25" s="445" t="s">
        <v>158</v>
      </c>
    </row>
    <row r="26" spans="1:8">
      <c r="A26" s="444">
        <v>42845</v>
      </c>
      <c r="B26" s="445" t="s">
        <v>156</v>
      </c>
      <c r="C26" s="445" t="s">
        <v>2305</v>
      </c>
      <c r="D26" s="445" t="s">
        <v>157</v>
      </c>
      <c r="E26" s="445" t="s">
        <v>2305</v>
      </c>
      <c r="F26" s="445" t="s">
        <v>157</v>
      </c>
      <c r="G26" s="422">
        <v>1241.2</v>
      </c>
      <c r="H26" s="445" t="s">
        <v>158</v>
      </c>
    </row>
    <row r="27" spans="1:8">
      <c r="A27" s="444">
        <v>42845</v>
      </c>
      <c r="B27" s="445" t="s">
        <v>156</v>
      </c>
      <c r="C27" s="445" t="s">
        <v>2306</v>
      </c>
      <c r="D27" s="445" t="s">
        <v>157</v>
      </c>
      <c r="E27" s="445" t="s">
        <v>2306</v>
      </c>
      <c r="F27" s="445" t="s">
        <v>157</v>
      </c>
      <c r="G27" s="422">
        <v>1241.2</v>
      </c>
      <c r="H27" s="445" t="s">
        <v>158</v>
      </c>
    </row>
    <row r="28" spans="1:8">
      <c r="A28" s="444">
        <v>42845</v>
      </c>
      <c r="B28" s="445" t="s">
        <v>156</v>
      </c>
      <c r="C28" s="445" t="s">
        <v>2307</v>
      </c>
      <c r="D28" s="445" t="s">
        <v>157</v>
      </c>
      <c r="E28" s="445" t="s">
        <v>2307</v>
      </c>
      <c r="F28" s="445" t="s">
        <v>157</v>
      </c>
      <c r="G28" s="422">
        <v>1241.2</v>
      </c>
      <c r="H28" s="445" t="s">
        <v>158</v>
      </c>
    </row>
    <row r="29" spans="1:8">
      <c r="A29" s="444">
        <v>42845</v>
      </c>
      <c r="B29" s="445" t="s">
        <v>156</v>
      </c>
      <c r="C29" s="445" t="s">
        <v>2308</v>
      </c>
      <c r="D29" s="445" t="s">
        <v>157</v>
      </c>
      <c r="E29" s="445" t="s">
        <v>2308</v>
      </c>
      <c r="F29" s="445" t="s">
        <v>157</v>
      </c>
      <c r="G29" s="422">
        <v>1241.2</v>
      </c>
      <c r="H29" s="445" t="s">
        <v>158</v>
      </c>
    </row>
    <row r="30" spans="1:8">
      <c r="A30" s="444">
        <v>42845</v>
      </c>
      <c r="B30" s="445" t="s">
        <v>156</v>
      </c>
      <c r="C30" s="445" t="s">
        <v>2309</v>
      </c>
      <c r="D30" s="445" t="s">
        <v>157</v>
      </c>
      <c r="E30" s="445" t="s">
        <v>2309</v>
      </c>
      <c r="F30" s="445" t="s">
        <v>157</v>
      </c>
      <c r="G30" s="422">
        <v>1241.2</v>
      </c>
      <c r="H30" s="445" t="s">
        <v>158</v>
      </c>
    </row>
    <row r="31" spans="1:8">
      <c r="A31" s="444">
        <v>42845</v>
      </c>
      <c r="B31" s="445" t="s">
        <v>156</v>
      </c>
      <c r="C31" s="445" t="s">
        <v>2310</v>
      </c>
      <c r="D31" s="445" t="s">
        <v>157</v>
      </c>
      <c r="E31" s="445" t="s">
        <v>2310</v>
      </c>
      <c r="F31" s="445" t="s">
        <v>157</v>
      </c>
      <c r="G31" s="422">
        <v>1241.2</v>
      </c>
      <c r="H31" s="445" t="s">
        <v>158</v>
      </c>
    </row>
    <row r="32" spans="1:8">
      <c r="A32" s="444">
        <v>42845</v>
      </c>
      <c r="B32" s="445" t="s">
        <v>156</v>
      </c>
      <c r="C32" s="445" t="s">
        <v>2311</v>
      </c>
      <c r="D32" s="445" t="s">
        <v>157</v>
      </c>
      <c r="E32" s="445" t="s">
        <v>2311</v>
      </c>
      <c r="F32" s="445" t="s">
        <v>157</v>
      </c>
      <c r="G32" s="422">
        <v>1241.2</v>
      </c>
      <c r="H32" s="445" t="s">
        <v>158</v>
      </c>
    </row>
    <row r="33" spans="1:8">
      <c r="A33" s="444">
        <v>42845</v>
      </c>
      <c r="B33" s="445" t="s">
        <v>156</v>
      </c>
      <c r="C33" s="445" t="s">
        <v>2312</v>
      </c>
      <c r="D33" s="445" t="s">
        <v>157</v>
      </c>
      <c r="E33" s="445" t="s">
        <v>2312</v>
      </c>
      <c r="F33" s="445" t="s">
        <v>157</v>
      </c>
      <c r="G33" s="422">
        <v>1241.2</v>
      </c>
      <c r="H33" s="445" t="s">
        <v>158</v>
      </c>
    </row>
    <row r="34" spans="1:8">
      <c r="A34" s="444">
        <v>42845</v>
      </c>
      <c r="B34" s="445" t="s">
        <v>156</v>
      </c>
      <c r="C34" s="445" t="s">
        <v>2313</v>
      </c>
      <c r="D34" s="445" t="s">
        <v>157</v>
      </c>
      <c r="E34" s="445" t="s">
        <v>2313</v>
      </c>
      <c r="F34" s="445" t="s">
        <v>157</v>
      </c>
      <c r="G34" s="422">
        <v>1241.2</v>
      </c>
      <c r="H34" s="445" t="s">
        <v>158</v>
      </c>
    </row>
    <row r="35" spans="1:8">
      <c r="A35" s="444">
        <v>42845</v>
      </c>
      <c r="B35" s="445" t="s">
        <v>156</v>
      </c>
      <c r="C35" s="445" t="s">
        <v>2314</v>
      </c>
      <c r="D35" s="445" t="s">
        <v>157</v>
      </c>
      <c r="E35" s="445" t="s">
        <v>2314</v>
      </c>
      <c r="F35" s="445" t="s">
        <v>157</v>
      </c>
      <c r="G35" s="422">
        <v>1241.2</v>
      </c>
      <c r="H35" s="445" t="s">
        <v>158</v>
      </c>
    </row>
    <row r="36" spans="1:8">
      <c r="A36" s="444">
        <v>42845</v>
      </c>
      <c r="B36" s="445" t="s">
        <v>156</v>
      </c>
      <c r="C36" s="445" t="s">
        <v>2315</v>
      </c>
      <c r="D36" s="445" t="s">
        <v>157</v>
      </c>
      <c r="E36" s="445" t="s">
        <v>2315</v>
      </c>
      <c r="F36" s="445" t="s">
        <v>157</v>
      </c>
      <c r="G36" s="422">
        <v>1241.2</v>
      </c>
      <c r="H36" s="445" t="s">
        <v>158</v>
      </c>
    </row>
    <row r="37" spans="1:8">
      <c r="A37" s="444">
        <v>42845</v>
      </c>
      <c r="B37" s="445" t="s">
        <v>156</v>
      </c>
      <c r="C37" s="445" t="s">
        <v>2316</v>
      </c>
      <c r="D37" s="445" t="s">
        <v>157</v>
      </c>
      <c r="E37" s="445" t="s">
        <v>2316</v>
      </c>
      <c r="F37" s="445" t="s">
        <v>157</v>
      </c>
      <c r="G37" s="422">
        <v>1241.2</v>
      </c>
      <c r="H37" s="445" t="s">
        <v>158</v>
      </c>
    </row>
    <row r="38" spans="1:8">
      <c r="A38" s="444">
        <v>42845</v>
      </c>
      <c r="B38" s="445" t="s">
        <v>156</v>
      </c>
      <c r="C38" s="445" t="s">
        <v>2317</v>
      </c>
      <c r="D38" s="445" t="s">
        <v>157</v>
      </c>
      <c r="E38" s="445" t="s">
        <v>2317</v>
      </c>
      <c r="F38" s="445" t="s">
        <v>157</v>
      </c>
      <c r="G38" s="422">
        <v>1241.2</v>
      </c>
      <c r="H38" s="445" t="s">
        <v>158</v>
      </c>
    </row>
    <row r="39" spans="1:8">
      <c r="A39" s="444">
        <v>42845</v>
      </c>
      <c r="B39" s="445" t="s">
        <v>156</v>
      </c>
      <c r="C39" s="445" t="s">
        <v>2318</v>
      </c>
      <c r="D39" s="445" t="s">
        <v>157</v>
      </c>
      <c r="E39" s="445" t="s">
        <v>2318</v>
      </c>
      <c r="F39" s="445" t="s">
        <v>157</v>
      </c>
      <c r="G39" s="422">
        <v>1241.2</v>
      </c>
      <c r="H39" s="445" t="s">
        <v>158</v>
      </c>
    </row>
    <row r="40" spans="1:8">
      <c r="A40" s="444">
        <v>42845</v>
      </c>
      <c r="B40" s="445" t="s">
        <v>156</v>
      </c>
      <c r="C40" s="445" t="s">
        <v>2319</v>
      </c>
      <c r="D40" s="445" t="s">
        <v>157</v>
      </c>
      <c r="E40" s="445" t="s">
        <v>2319</v>
      </c>
      <c r="F40" s="445" t="s">
        <v>157</v>
      </c>
      <c r="G40" s="422">
        <v>1241.2</v>
      </c>
      <c r="H40" s="445" t="s">
        <v>158</v>
      </c>
    </row>
    <row r="41" spans="1:8">
      <c r="A41" s="444">
        <v>42845</v>
      </c>
      <c r="B41" s="445" t="s">
        <v>156</v>
      </c>
      <c r="C41" s="445" t="s">
        <v>2320</v>
      </c>
      <c r="D41" s="445" t="s">
        <v>157</v>
      </c>
      <c r="E41" s="445" t="s">
        <v>2320</v>
      </c>
      <c r="F41" s="445" t="s">
        <v>157</v>
      </c>
      <c r="G41" s="422">
        <v>1241.2</v>
      </c>
      <c r="H41" s="445" t="s">
        <v>158</v>
      </c>
    </row>
    <row r="42" spans="1:8">
      <c r="A42" s="1">
        <v>42844</v>
      </c>
      <c r="B42" t="s">
        <v>156</v>
      </c>
      <c r="C42" t="s">
        <v>89</v>
      </c>
      <c r="D42" t="s">
        <v>2227</v>
      </c>
      <c r="E42" t="s">
        <v>89</v>
      </c>
      <c r="F42" t="s">
        <v>2227</v>
      </c>
      <c r="G42" s="2">
        <v>8049.24</v>
      </c>
      <c r="H42" t="s">
        <v>158</v>
      </c>
    </row>
    <row r="43" spans="1:8">
      <c r="A43" s="1">
        <v>42844</v>
      </c>
      <c r="B43" t="s">
        <v>156</v>
      </c>
      <c r="C43" t="s">
        <v>2297</v>
      </c>
      <c r="D43" t="s">
        <v>2231</v>
      </c>
      <c r="E43" t="s">
        <v>2297</v>
      </c>
      <c r="F43" t="s">
        <v>2231</v>
      </c>
      <c r="G43" s="2">
        <v>5849.88</v>
      </c>
      <c r="H43" t="s">
        <v>158</v>
      </c>
    </row>
    <row r="44" spans="1:8">
      <c r="A44" s="1">
        <v>42844</v>
      </c>
      <c r="B44" t="s">
        <v>156</v>
      </c>
      <c r="C44" t="s">
        <v>1581</v>
      </c>
      <c r="D44" t="s">
        <v>2094</v>
      </c>
      <c r="E44" t="s">
        <v>1581</v>
      </c>
      <c r="F44" t="s">
        <v>2094</v>
      </c>
      <c r="G44" s="2">
        <v>5849.88</v>
      </c>
      <c r="H44" t="s">
        <v>158</v>
      </c>
    </row>
    <row r="45" spans="1:8">
      <c r="A45" s="1">
        <v>42845</v>
      </c>
      <c r="B45" t="s">
        <v>156</v>
      </c>
      <c r="C45" t="s">
        <v>2111</v>
      </c>
      <c r="D45" t="s">
        <v>2231</v>
      </c>
      <c r="E45" t="s">
        <v>2111</v>
      </c>
      <c r="F45" t="s">
        <v>2231</v>
      </c>
      <c r="G45" s="2">
        <v>5849.88</v>
      </c>
      <c r="H45" t="s">
        <v>158</v>
      </c>
    </row>
    <row r="46" spans="1:8">
      <c r="A46" s="1">
        <v>42846</v>
      </c>
      <c r="B46" t="s">
        <v>156</v>
      </c>
      <c r="C46" t="s">
        <v>677</v>
      </c>
      <c r="D46" t="s">
        <v>2094</v>
      </c>
      <c r="E46" t="s">
        <v>677</v>
      </c>
      <c r="F46" t="s">
        <v>2094</v>
      </c>
      <c r="G46" s="2">
        <v>5849.88</v>
      </c>
      <c r="H46" t="s">
        <v>158</v>
      </c>
    </row>
    <row r="47" spans="1:8">
      <c r="A47" s="1">
        <v>42844</v>
      </c>
      <c r="B47" t="s">
        <v>156</v>
      </c>
      <c r="C47" t="s">
        <v>1629</v>
      </c>
      <c r="D47" t="s">
        <v>2225</v>
      </c>
      <c r="E47" t="s">
        <v>1629</v>
      </c>
      <c r="F47" t="s">
        <v>2225</v>
      </c>
      <c r="G47" s="2">
        <v>5957.76</v>
      </c>
      <c r="H47" t="s">
        <v>158</v>
      </c>
    </row>
    <row r="48" spans="1:8">
      <c r="A48" s="1">
        <v>42844</v>
      </c>
      <c r="B48" t="s">
        <v>156</v>
      </c>
      <c r="C48" t="s">
        <v>1675</v>
      </c>
      <c r="D48" t="s">
        <v>2225</v>
      </c>
      <c r="E48" t="s">
        <v>1675</v>
      </c>
      <c r="F48" t="s">
        <v>2225</v>
      </c>
      <c r="G48" s="2">
        <v>5957.76</v>
      </c>
      <c r="H48" t="s">
        <v>158</v>
      </c>
    </row>
    <row r="49" spans="1:8">
      <c r="A49" s="1">
        <v>42846</v>
      </c>
      <c r="B49" t="s">
        <v>156</v>
      </c>
      <c r="C49" t="s">
        <v>806</v>
      </c>
      <c r="D49" t="s">
        <v>2225</v>
      </c>
      <c r="E49" t="s">
        <v>806</v>
      </c>
      <c r="F49" t="s">
        <v>2225</v>
      </c>
      <c r="G49" s="2">
        <v>5957.76</v>
      </c>
      <c r="H49" t="s">
        <v>158</v>
      </c>
    </row>
    <row r="50" spans="1:8">
      <c r="A50" s="1">
        <v>42845</v>
      </c>
      <c r="B50" t="s">
        <v>156</v>
      </c>
      <c r="C50" t="s">
        <v>2233</v>
      </c>
      <c r="D50" t="s">
        <v>2225</v>
      </c>
      <c r="E50" t="s">
        <v>2233</v>
      </c>
      <c r="F50" t="s">
        <v>2225</v>
      </c>
      <c r="G50" s="2">
        <v>6351</v>
      </c>
      <c r="H50" t="s">
        <v>158</v>
      </c>
    </row>
    <row r="51" spans="1:8">
      <c r="A51" s="1">
        <v>42844</v>
      </c>
      <c r="B51" t="s">
        <v>156</v>
      </c>
      <c r="C51" t="s">
        <v>937</v>
      </c>
      <c r="D51" t="s">
        <v>2225</v>
      </c>
      <c r="E51" t="s">
        <v>937</v>
      </c>
      <c r="F51" t="s">
        <v>2225</v>
      </c>
      <c r="G51" s="2">
        <v>7559.72</v>
      </c>
      <c r="H51" t="s">
        <v>158</v>
      </c>
    </row>
    <row r="52" spans="1:8">
      <c r="A52" s="1">
        <v>42844</v>
      </c>
      <c r="B52" t="s">
        <v>156</v>
      </c>
      <c r="C52" t="s">
        <v>1648</v>
      </c>
      <c r="D52" t="s">
        <v>2225</v>
      </c>
      <c r="E52" t="s">
        <v>1648</v>
      </c>
      <c r="F52" t="s">
        <v>2225</v>
      </c>
      <c r="G52" s="2">
        <v>7559.72</v>
      </c>
      <c r="H52" t="s">
        <v>158</v>
      </c>
    </row>
    <row r="53" spans="1:8">
      <c r="A53" s="1">
        <v>42845</v>
      </c>
      <c r="B53" t="s">
        <v>156</v>
      </c>
      <c r="C53" t="s">
        <v>1569</v>
      </c>
      <c r="D53" t="s">
        <v>2225</v>
      </c>
      <c r="E53" t="s">
        <v>1569</v>
      </c>
      <c r="F53" t="s">
        <v>2225</v>
      </c>
      <c r="G53" s="2">
        <v>7559.72</v>
      </c>
      <c r="H53" t="s">
        <v>158</v>
      </c>
    </row>
    <row r="54" spans="1:8">
      <c r="A54" s="1">
        <v>42846</v>
      </c>
      <c r="B54" t="s">
        <v>156</v>
      </c>
      <c r="C54" t="s">
        <v>1648</v>
      </c>
      <c r="D54" t="s">
        <v>2225</v>
      </c>
      <c r="E54" t="s">
        <v>1648</v>
      </c>
      <c r="F54" t="s">
        <v>2225</v>
      </c>
      <c r="G54" s="2">
        <v>7559.72</v>
      </c>
      <c r="H54" t="s">
        <v>158</v>
      </c>
    </row>
    <row r="55" spans="1:8">
      <c r="A55" s="1">
        <v>42846</v>
      </c>
      <c r="B55" t="s">
        <v>156</v>
      </c>
      <c r="C55" t="s">
        <v>1628</v>
      </c>
      <c r="D55" t="s">
        <v>2225</v>
      </c>
      <c r="E55" t="s">
        <v>1628</v>
      </c>
      <c r="F55" t="s">
        <v>2225</v>
      </c>
      <c r="G55" s="2">
        <v>8049.24</v>
      </c>
      <c r="H55" t="s">
        <v>158</v>
      </c>
    </row>
    <row r="56" spans="1:8">
      <c r="A56" s="1">
        <v>42846</v>
      </c>
      <c r="B56" t="s">
        <v>156</v>
      </c>
      <c r="C56" t="s">
        <v>2321</v>
      </c>
      <c r="D56" t="s">
        <v>2225</v>
      </c>
      <c r="E56" t="s">
        <v>2321</v>
      </c>
      <c r="F56" t="s">
        <v>2225</v>
      </c>
      <c r="G56" s="2">
        <v>8049.24</v>
      </c>
      <c r="H56" t="s">
        <v>158</v>
      </c>
    </row>
    <row r="57" spans="1:8">
      <c r="A57" s="1">
        <v>42845</v>
      </c>
      <c r="B57" t="s">
        <v>156</v>
      </c>
      <c r="C57" t="s">
        <v>1075</v>
      </c>
      <c r="D57" t="s">
        <v>2225</v>
      </c>
      <c r="E57" t="s">
        <v>1075</v>
      </c>
      <c r="F57" t="s">
        <v>2225</v>
      </c>
      <c r="G57" s="2">
        <v>9000.44</v>
      </c>
      <c r="H57" t="s">
        <v>158</v>
      </c>
    </row>
    <row r="58" spans="1:8">
      <c r="A58" s="1">
        <v>42846</v>
      </c>
      <c r="B58" t="s">
        <v>156</v>
      </c>
      <c r="C58" t="s">
        <v>2125</v>
      </c>
      <c r="D58" t="s">
        <v>2225</v>
      </c>
      <c r="E58" t="s">
        <v>2125</v>
      </c>
      <c r="F58" t="s">
        <v>2225</v>
      </c>
      <c r="G58" s="2">
        <v>9000.44</v>
      </c>
      <c r="H58" t="s">
        <v>158</v>
      </c>
    </row>
    <row r="59" spans="1:8">
      <c r="A59" s="1">
        <v>42846</v>
      </c>
      <c r="B59" t="s">
        <v>156</v>
      </c>
      <c r="C59" t="s">
        <v>2323</v>
      </c>
      <c r="D59" t="s">
        <v>2227</v>
      </c>
      <c r="E59" t="s">
        <v>2323</v>
      </c>
      <c r="F59" t="s">
        <v>2227</v>
      </c>
      <c r="G59" s="2">
        <v>9000.44</v>
      </c>
      <c r="H59" t="s">
        <v>158</v>
      </c>
    </row>
    <row r="60" spans="1:8">
      <c r="A60" s="1">
        <v>42846</v>
      </c>
      <c r="B60" t="s">
        <v>156</v>
      </c>
      <c r="C60" t="s">
        <v>1605</v>
      </c>
      <c r="D60" t="s">
        <v>2225</v>
      </c>
      <c r="E60" t="s">
        <v>1605</v>
      </c>
      <c r="F60" t="s">
        <v>2225</v>
      </c>
      <c r="G60" s="2">
        <v>9000.44</v>
      </c>
      <c r="H60" t="s">
        <v>158</v>
      </c>
    </row>
    <row r="61" spans="1:8">
      <c r="A61" s="1">
        <v>42846</v>
      </c>
      <c r="B61" t="s">
        <v>156</v>
      </c>
      <c r="C61" t="s">
        <v>2324</v>
      </c>
      <c r="D61" t="s">
        <v>2225</v>
      </c>
      <c r="E61" t="s">
        <v>2324</v>
      </c>
      <c r="F61" t="s">
        <v>2225</v>
      </c>
      <c r="G61" s="2">
        <v>10629.08</v>
      </c>
      <c r="H61" t="s">
        <v>158</v>
      </c>
    </row>
    <row r="62" spans="1:8">
      <c r="A62" s="1">
        <v>42844</v>
      </c>
      <c r="B62" t="s">
        <v>156</v>
      </c>
      <c r="C62" t="s">
        <v>2291</v>
      </c>
      <c r="D62" t="s">
        <v>2227</v>
      </c>
      <c r="E62" t="s">
        <v>2291</v>
      </c>
      <c r="F62" t="s">
        <v>2227</v>
      </c>
      <c r="G62" s="2">
        <v>21347.48</v>
      </c>
      <c r="H62" t="s">
        <v>158</v>
      </c>
    </row>
    <row r="63" spans="1:8">
      <c r="A63" s="1">
        <v>42846</v>
      </c>
      <c r="B63" t="s">
        <v>156</v>
      </c>
      <c r="C63" t="s">
        <v>2325</v>
      </c>
      <c r="D63" t="s">
        <v>2225</v>
      </c>
      <c r="E63" t="s">
        <v>2325</v>
      </c>
      <c r="F63" t="s">
        <v>2225</v>
      </c>
      <c r="G63" s="2">
        <v>21347.48</v>
      </c>
      <c r="H63" t="s">
        <v>158</v>
      </c>
    </row>
    <row r="64" spans="1:8">
      <c r="A64" s="1">
        <v>42846</v>
      </c>
      <c r="B64" t="s">
        <v>156</v>
      </c>
      <c r="C64" t="s">
        <v>2326</v>
      </c>
      <c r="D64" t="s">
        <v>2225</v>
      </c>
      <c r="E64" t="s">
        <v>2326</v>
      </c>
      <c r="F64" t="s">
        <v>2225</v>
      </c>
      <c r="G64" s="2">
        <v>21347.48</v>
      </c>
      <c r="H64" t="s">
        <v>158</v>
      </c>
    </row>
    <row r="65" spans="1:8">
      <c r="A65" s="1">
        <v>42846</v>
      </c>
      <c r="B65" t="s">
        <v>156</v>
      </c>
      <c r="C65" t="s">
        <v>2001</v>
      </c>
      <c r="D65" t="s">
        <v>2225</v>
      </c>
      <c r="E65" t="s">
        <v>2001</v>
      </c>
      <c r="F65" t="s">
        <v>2225</v>
      </c>
      <c r="G65" s="2">
        <v>21637.48</v>
      </c>
      <c r="H65" t="s">
        <v>158</v>
      </c>
    </row>
    <row r="66" spans="1:8">
      <c r="A66" s="1">
        <v>42845</v>
      </c>
      <c r="B66" t="s">
        <v>156</v>
      </c>
      <c r="C66" t="s">
        <v>2215</v>
      </c>
      <c r="D66" t="s">
        <v>2225</v>
      </c>
      <c r="E66" t="s">
        <v>2215</v>
      </c>
      <c r="F66" t="s">
        <v>2225</v>
      </c>
      <c r="G66" s="2">
        <v>22500.52</v>
      </c>
      <c r="H66" t="s">
        <v>158</v>
      </c>
    </row>
    <row r="67" spans="1:8">
      <c r="A67" s="1">
        <v>42846</v>
      </c>
      <c r="B67" t="s">
        <v>156</v>
      </c>
      <c r="C67" t="s">
        <v>2215</v>
      </c>
      <c r="D67" t="s">
        <v>2225</v>
      </c>
      <c r="E67" t="s">
        <v>2215</v>
      </c>
      <c r="F67" t="s">
        <v>2225</v>
      </c>
      <c r="G67" s="2">
        <v>22500.52</v>
      </c>
      <c r="H67" t="s">
        <v>158</v>
      </c>
    </row>
    <row r="68" spans="1:8">
      <c r="A68" s="1">
        <v>42846</v>
      </c>
      <c r="B68" t="s">
        <v>156</v>
      </c>
      <c r="C68" t="s">
        <v>2320</v>
      </c>
      <c r="D68" t="s">
        <v>2322</v>
      </c>
      <c r="E68" t="s">
        <v>2320</v>
      </c>
      <c r="F68" t="s">
        <v>2322</v>
      </c>
      <c r="G68" s="2">
        <v>38491.1</v>
      </c>
      <c r="H68" t="s">
        <v>158</v>
      </c>
    </row>
    <row r="69" spans="1:8">
      <c r="A69" s="51" t="s">
        <v>2288</v>
      </c>
      <c r="B69" s="51"/>
      <c r="C69" s="51"/>
      <c r="G69" s="6">
        <f>SUM(G1:G68)</f>
        <v>143833.02000000031</v>
      </c>
    </row>
    <row r="70" spans="1:8">
      <c r="A70" s="51" t="s">
        <v>2289</v>
      </c>
      <c r="B70" s="51"/>
      <c r="C70" s="51"/>
    </row>
    <row r="71" spans="1:8">
      <c r="A71" s="51" t="s">
        <v>2290</v>
      </c>
      <c r="B71" s="51"/>
      <c r="C71" s="51"/>
    </row>
    <row r="72" spans="1:8">
      <c r="A72" s="51" t="s">
        <v>621</v>
      </c>
      <c r="B72" s="51"/>
      <c r="C72" s="51"/>
    </row>
    <row r="73" spans="1:8">
      <c r="A73" s="51"/>
      <c r="B73" s="51"/>
      <c r="C73" s="51"/>
      <c r="E73" s="487" t="s">
        <v>2327</v>
      </c>
      <c r="F73" s="54">
        <v>588581.68999999994</v>
      </c>
    </row>
    <row r="74" spans="1:8">
      <c r="E74" s="487" t="s">
        <v>2328</v>
      </c>
      <c r="F74" s="563">
        <v>143833.01999999999</v>
      </c>
    </row>
    <row r="75" spans="1:8">
      <c r="F75" s="564">
        <f>SUM(F73:F74)</f>
        <v>732414.71</v>
      </c>
    </row>
  </sheetData>
  <sortState ref="A15:H68">
    <sortCondition ref="G15:G68"/>
  </sortState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91"/>
  <sheetViews>
    <sheetView topLeftCell="A46" workbookViewId="0">
      <selection activeCell="B72" sqref="B72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2365</v>
      </c>
      <c r="E1" s="40"/>
      <c r="K1" s="560"/>
      <c r="L1" s="560"/>
      <c r="M1" s="560"/>
    </row>
    <row r="2" spans="1:15" ht="15">
      <c r="A2" s="560"/>
      <c r="B2" s="560"/>
      <c r="C2" s="560"/>
      <c r="D2" s="560"/>
      <c r="E2" s="560"/>
      <c r="F2" s="561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561"/>
      <c r="K3" s="41" t="s">
        <v>187</v>
      </c>
      <c r="L3" s="42"/>
      <c r="M3" s="560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560"/>
    </row>
    <row r="5" spans="1:15" ht="15" customHeight="1">
      <c r="A5" s="338" t="s">
        <v>138</v>
      </c>
      <c r="B5" s="339" t="s">
        <v>2334</v>
      </c>
      <c r="C5" s="339" t="s">
        <v>136</v>
      </c>
      <c r="D5" s="422">
        <v>1241.2</v>
      </c>
      <c r="E5" s="335"/>
      <c r="F5" s="443" t="s">
        <v>137</v>
      </c>
      <c r="G5" s="399"/>
      <c r="H5" s="335"/>
      <c r="I5" s="357"/>
      <c r="K5" s="357"/>
      <c r="L5" s="358"/>
      <c r="M5" s="359"/>
      <c r="N5" s="360"/>
      <c r="O5" s="360"/>
    </row>
    <row r="6" spans="1:15" ht="15" customHeight="1">
      <c r="A6" s="338" t="s">
        <v>138</v>
      </c>
      <c r="B6" s="339" t="s">
        <v>2339</v>
      </c>
      <c r="C6" s="339" t="s">
        <v>136</v>
      </c>
      <c r="D6" s="422">
        <v>1241.2</v>
      </c>
      <c r="E6" s="335"/>
      <c r="F6" s="443" t="s">
        <v>137</v>
      </c>
      <c r="G6" s="399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339" t="s">
        <v>1462</v>
      </c>
      <c r="C7" s="339" t="s">
        <v>136</v>
      </c>
      <c r="D7" s="344">
        <v>-9000.44</v>
      </c>
      <c r="E7" s="335"/>
      <c r="F7" s="443" t="s">
        <v>190</v>
      </c>
      <c r="G7" s="399"/>
      <c r="H7" s="335"/>
      <c r="I7" s="357"/>
      <c r="K7" s="357"/>
      <c r="L7" s="358"/>
      <c r="M7" s="359"/>
      <c r="N7" s="360"/>
      <c r="O7" s="360"/>
    </row>
    <row r="8" spans="1:15" ht="15" customHeight="1">
      <c r="A8" s="338" t="s">
        <v>138</v>
      </c>
      <c r="B8" s="396" t="s">
        <v>1763</v>
      </c>
      <c r="C8" s="339" t="s">
        <v>136</v>
      </c>
      <c r="D8" s="344">
        <v>-7559.72</v>
      </c>
      <c r="E8" s="335" t="s">
        <v>142</v>
      </c>
      <c r="F8" s="443" t="s">
        <v>190</v>
      </c>
      <c r="G8" s="399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339" t="s">
        <v>709</v>
      </c>
      <c r="C9" s="339" t="s">
        <v>136</v>
      </c>
      <c r="D9" s="344">
        <v>-9000.44</v>
      </c>
      <c r="E9" s="335"/>
      <c r="F9" s="443" t="s">
        <v>190</v>
      </c>
      <c r="G9" s="399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398" t="s">
        <v>999</v>
      </c>
      <c r="C10" s="339" t="s">
        <v>136</v>
      </c>
      <c r="D10" s="2">
        <v>7559.72</v>
      </c>
      <c r="E10" s="335"/>
      <c r="F10" s="443" t="s">
        <v>190</v>
      </c>
      <c r="G10" s="399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396" t="s">
        <v>1763</v>
      </c>
      <c r="C11" s="339" t="s">
        <v>136</v>
      </c>
      <c r="D11" s="2">
        <v>7559.72</v>
      </c>
      <c r="E11" s="335" t="s">
        <v>142</v>
      </c>
      <c r="F11" s="443" t="s">
        <v>190</v>
      </c>
      <c r="G11" s="399"/>
      <c r="H11" s="335"/>
      <c r="I11" s="357"/>
      <c r="K11" s="357"/>
      <c r="L11" s="358"/>
      <c r="M11" s="359"/>
      <c r="N11" s="360"/>
      <c r="O11" s="360"/>
    </row>
    <row r="12" spans="1:15" ht="15" customHeight="1">
      <c r="A12" s="338" t="s">
        <v>138</v>
      </c>
      <c r="B12" s="339" t="s">
        <v>1690</v>
      </c>
      <c r="C12" s="339" t="s">
        <v>136</v>
      </c>
      <c r="D12" s="2">
        <v>7559.72</v>
      </c>
      <c r="E12" s="335"/>
      <c r="F12" s="443" t="s">
        <v>190</v>
      </c>
      <c r="G12" s="399"/>
      <c r="H12" s="335"/>
      <c r="I12" s="35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98" t="s">
        <v>1763</v>
      </c>
      <c r="C13" s="339" t="s">
        <v>136</v>
      </c>
      <c r="D13" s="2">
        <v>7559.72</v>
      </c>
      <c r="E13" s="335" t="s">
        <v>142</v>
      </c>
      <c r="F13" s="443" t="s">
        <v>190</v>
      </c>
      <c r="G13" s="399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39" t="s">
        <v>1127</v>
      </c>
      <c r="C14" s="339" t="s">
        <v>136</v>
      </c>
      <c r="D14" s="2">
        <v>9000.44</v>
      </c>
      <c r="E14" s="335"/>
      <c r="F14" s="443" t="s">
        <v>190</v>
      </c>
      <c r="G14" s="399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39" t="s">
        <v>2163</v>
      </c>
      <c r="C15" s="339" t="s">
        <v>136</v>
      </c>
      <c r="D15" s="2">
        <v>9000.44</v>
      </c>
      <c r="E15" s="335"/>
      <c r="F15" s="443" t="s">
        <v>190</v>
      </c>
      <c r="G15" s="399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39" t="s">
        <v>2361</v>
      </c>
      <c r="C16" s="339" t="s">
        <v>136</v>
      </c>
      <c r="D16" s="48">
        <v>9000.44</v>
      </c>
      <c r="E16" s="335"/>
      <c r="F16" s="565" t="s">
        <v>190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 thickBot="1">
      <c r="A17" s="387" t="s">
        <v>138</v>
      </c>
      <c r="B17" s="401" t="s">
        <v>1726</v>
      </c>
      <c r="C17" s="362" t="s">
        <v>136</v>
      </c>
      <c r="D17" s="87">
        <v>9000.44</v>
      </c>
      <c r="E17" s="364"/>
      <c r="F17" s="566" t="s">
        <v>190</v>
      </c>
      <c r="G17" s="400"/>
      <c r="H17" s="364"/>
      <c r="I17" s="367"/>
      <c r="J17" s="388"/>
      <c r="K17" s="357"/>
      <c r="L17" s="358"/>
      <c r="M17" s="359"/>
      <c r="N17" s="360"/>
      <c r="O17" s="360"/>
    </row>
    <row r="18" spans="1:15" ht="15" customHeight="1" thickBot="1">
      <c r="A18" s="391" t="s">
        <v>138</v>
      </c>
      <c r="B18" s="372" t="s">
        <v>2335</v>
      </c>
      <c r="C18" s="372" t="s">
        <v>844</v>
      </c>
      <c r="D18" s="504">
        <v>1241.2</v>
      </c>
      <c r="E18" s="373"/>
      <c r="F18" s="482" t="s">
        <v>137</v>
      </c>
      <c r="G18" s="404"/>
      <c r="H18" s="373"/>
      <c r="I18" s="375"/>
      <c r="J18" s="394"/>
      <c r="K18" s="357"/>
      <c r="L18" s="358"/>
      <c r="M18" s="359"/>
      <c r="N18" s="360"/>
      <c r="O18" s="360"/>
    </row>
    <row r="19" spans="1:15" ht="15" customHeight="1">
      <c r="A19" s="338" t="s">
        <v>138</v>
      </c>
      <c r="B19" s="339" t="s">
        <v>2357</v>
      </c>
      <c r="C19" s="339" t="s">
        <v>383</v>
      </c>
      <c r="D19" s="422">
        <v>1241.2</v>
      </c>
      <c r="E19" s="335"/>
      <c r="F19" s="443" t="s">
        <v>137</v>
      </c>
      <c r="G19" s="399"/>
      <c r="H19" s="335"/>
      <c r="I19" s="357"/>
      <c r="K19" s="357"/>
      <c r="L19" s="358"/>
      <c r="M19" s="359"/>
      <c r="N19" s="360"/>
      <c r="O19" s="360"/>
    </row>
    <row r="20" spans="1:15" ht="15" customHeight="1">
      <c r="A20" s="338" t="s">
        <v>138</v>
      </c>
      <c r="B20" s="396" t="s">
        <v>2329</v>
      </c>
      <c r="C20" s="339" t="s">
        <v>383</v>
      </c>
      <c r="D20" s="344">
        <v>-21347.48</v>
      </c>
      <c r="E20" s="335" t="s">
        <v>137</v>
      </c>
      <c r="F20" s="443" t="s">
        <v>190</v>
      </c>
      <c r="G20" s="399"/>
      <c r="H20" s="335"/>
      <c r="I20" s="357"/>
      <c r="K20" s="357"/>
      <c r="L20" s="358"/>
      <c r="M20" s="359"/>
      <c r="N20" s="360"/>
      <c r="O20" s="360"/>
    </row>
    <row r="21" spans="1:15" ht="15" customHeight="1">
      <c r="A21" s="338" t="s">
        <v>138</v>
      </c>
      <c r="B21" s="339" t="s">
        <v>2173</v>
      </c>
      <c r="C21" s="339" t="s">
        <v>383</v>
      </c>
      <c r="D21" s="344">
        <v>-21637.48</v>
      </c>
      <c r="E21" s="335"/>
      <c r="F21" s="443" t="s">
        <v>190</v>
      </c>
      <c r="G21" s="399"/>
      <c r="H21" s="335"/>
      <c r="I21" s="357"/>
      <c r="K21" s="357"/>
      <c r="L21" s="358"/>
      <c r="M21" s="359"/>
      <c r="N21" s="360"/>
      <c r="O21" s="360"/>
    </row>
    <row r="22" spans="1:15" ht="15" customHeight="1">
      <c r="A22" s="338" t="s">
        <v>138</v>
      </c>
      <c r="B22" s="396" t="s">
        <v>2047</v>
      </c>
      <c r="C22" s="339" t="s">
        <v>383</v>
      </c>
      <c r="D22" s="344">
        <v>-21637.48</v>
      </c>
      <c r="E22" s="335" t="s">
        <v>140</v>
      </c>
      <c r="F22" s="443" t="s">
        <v>190</v>
      </c>
      <c r="G22" s="399"/>
      <c r="H22" s="335"/>
      <c r="I22" s="357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96" t="s">
        <v>2329</v>
      </c>
      <c r="C23" s="339" t="s">
        <v>383</v>
      </c>
      <c r="D23" s="2">
        <v>21347.48</v>
      </c>
      <c r="E23" s="335" t="s">
        <v>137</v>
      </c>
      <c r="F23" s="443" t="s">
        <v>190</v>
      </c>
      <c r="G23" s="399"/>
      <c r="H23" s="335"/>
      <c r="I23" s="357"/>
      <c r="K23" s="357"/>
      <c r="L23" s="358"/>
      <c r="M23" s="359"/>
      <c r="N23" s="360"/>
      <c r="O23" s="360"/>
    </row>
    <row r="24" spans="1:15" ht="15" customHeight="1">
      <c r="A24" s="338" t="s">
        <v>138</v>
      </c>
      <c r="B24" s="339" t="s">
        <v>2363</v>
      </c>
      <c r="C24" s="339" t="s">
        <v>383</v>
      </c>
      <c r="D24" s="2">
        <v>21347.48</v>
      </c>
      <c r="E24" s="335"/>
      <c r="F24" s="443" t="s">
        <v>190</v>
      </c>
      <c r="G24" s="399"/>
      <c r="H24" s="335"/>
      <c r="I24" s="357"/>
      <c r="K24" s="357"/>
      <c r="L24" s="358"/>
      <c r="M24" s="359"/>
      <c r="N24" s="360"/>
      <c r="O24" s="360"/>
    </row>
    <row r="25" spans="1:15" ht="15" customHeight="1">
      <c r="A25" s="338" t="s">
        <v>138</v>
      </c>
      <c r="B25" s="339" t="s">
        <v>2364</v>
      </c>
      <c r="C25" s="339" t="s">
        <v>383</v>
      </c>
      <c r="D25" s="2">
        <v>21347.48</v>
      </c>
      <c r="E25" s="335"/>
      <c r="F25" s="443" t="s">
        <v>190</v>
      </c>
      <c r="G25" s="399"/>
      <c r="H25" s="335"/>
      <c r="I25" s="357"/>
      <c r="K25" s="357"/>
      <c r="L25" s="358"/>
      <c r="M25" s="359"/>
      <c r="N25" s="360"/>
      <c r="O25" s="360"/>
    </row>
    <row r="26" spans="1:15" ht="15" customHeight="1">
      <c r="A26" s="338" t="s">
        <v>138</v>
      </c>
      <c r="B26" s="396" t="s">
        <v>2047</v>
      </c>
      <c r="C26" s="339" t="s">
        <v>383</v>
      </c>
      <c r="D26" s="48">
        <v>21637.48</v>
      </c>
      <c r="E26" s="335" t="s">
        <v>140</v>
      </c>
      <c r="F26" s="565" t="s">
        <v>190</v>
      </c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 thickBot="1">
      <c r="A27" s="387" t="s">
        <v>138</v>
      </c>
      <c r="B27" s="362" t="s">
        <v>2357</v>
      </c>
      <c r="C27" s="362" t="s">
        <v>383</v>
      </c>
      <c r="D27" s="87">
        <v>38491.1</v>
      </c>
      <c r="E27" s="364"/>
      <c r="F27" s="566" t="s">
        <v>190</v>
      </c>
      <c r="G27" s="400"/>
      <c r="H27" s="364"/>
      <c r="I27" s="367"/>
      <c r="J27" s="388"/>
      <c r="K27" s="357"/>
      <c r="L27" s="358"/>
      <c r="M27" s="359"/>
      <c r="N27" s="360"/>
      <c r="O27" s="360"/>
    </row>
    <row r="28" spans="1:15" ht="15" customHeight="1">
      <c r="A28" s="338" t="s">
        <v>138</v>
      </c>
      <c r="B28" s="339" t="s">
        <v>2330</v>
      </c>
      <c r="C28" s="339" t="s">
        <v>134</v>
      </c>
      <c r="D28" s="422">
        <v>1241.2</v>
      </c>
      <c r="E28" s="335"/>
      <c r="F28" s="443" t="s">
        <v>137</v>
      </c>
      <c r="G28" s="399"/>
      <c r="H28" s="335"/>
      <c r="I28" s="357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339" t="s">
        <v>2331</v>
      </c>
      <c r="C29" s="339" t="s">
        <v>134</v>
      </c>
      <c r="D29" s="422">
        <v>1241.2</v>
      </c>
      <c r="E29" s="335"/>
      <c r="F29" s="443" t="s">
        <v>137</v>
      </c>
      <c r="G29" s="399"/>
      <c r="H29" s="335"/>
      <c r="I29" s="357"/>
      <c r="K29" s="357"/>
      <c r="L29" s="358"/>
      <c r="M29" s="359"/>
      <c r="N29" s="360"/>
      <c r="O29" s="360"/>
    </row>
    <row r="30" spans="1:15" ht="15" customHeight="1">
      <c r="A30" s="338" t="s">
        <v>138</v>
      </c>
      <c r="B30" s="339" t="s">
        <v>2333</v>
      </c>
      <c r="C30" s="339" t="s">
        <v>134</v>
      </c>
      <c r="D30" s="422">
        <v>1241.2</v>
      </c>
      <c r="E30" s="335"/>
      <c r="F30" s="443" t="s">
        <v>137</v>
      </c>
      <c r="G30" s="399"/>
      <c r="H30" s="335"/>
      <c r="I30" s="357"/>
      <c r="K30" s="357"/>
      <c r="L30" s="358"/>
      <c r="M30" s="359"/>
      <c r="N30" s="360"/>
      <c r="O30" s="360"/>
    </row>
    <row r="31" spans="1:15" ht="15" customHeight="1">
      <c r="A31" s="338" t="s">
        <v>138</v>
      </c>
      <c r="B31" s="339" t="s">
        <v>2337</v>
      </c>
      <c r="C31" s="339" t="s">
        <v>134</v>
      </c>
      <c r="D31" s="422">
        <v>1241.2</v>
      </c>
      <c r="E31" s="335"/>
      <c r="F31" s="443" t="s">
        <v>137</v>
      </c>
      <c r="G31" s="399"/>
      <c r="H31" s="335"/>
      <c r="I31" s="357"/>
      <c r="K31" s="357"/>
      <c r="L31" s="358"/>
      <c r="M31" s="359"/>
      <c r="N31" s="360"/>
      <c r="O31" s="360"/>
    </row>
    <row r="32" spans="1:15" ht="15" customHeight="1">
      <c r="A32" s="338" t="s">
        <v>138</v>
      </c>
      <c r="B32" s="339" t="s">
        <v>2338</v>
      </c>
      <c r="C32" s="339" t="s">
        <v>134</v>
      </c>
      <c r="D32" s="422">
        <v>1241.2</v>
      </c>
      <c r="E32" s="335"/>
      <c r="F32" s="443" t="s">
        <v>137</v>
      </c>
      <c r="G32" s="399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8" t="s">
        <v>138</v>
      </c>
      <c r="B33" s="339" t="s">
        <v>2341</v>
      </c>
      <c r="C33" s="339" t="s">
        <v>134</v>
      </c>
      <c r="D33" s="422">
        <v>1241.2</v>
      </c>
      <c r="E33" s="335"/>
      <c r="F33" s="443" t="s">
        <v>137</v>
      </c>
      <c r="G33" s="399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339" t="s">
        <v>2343</v>
      </c>
      <c r="C34" s="339" t="s">
        <v>134</v>
      </c>
      <c r="D34" s="422">
        <v>1241.2</v>
      </c>
      <c r="E34" s="335"/>
      <c r="F34" s="443" t="s">
        <v>137</v>
      </c>
      <c r="G34" s="399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8" t="s">
        <v>138</v>
      </c>
      <c r="B35" s="339" t="s">
        <v>2344</v>
      </c>
      <c r="C35" s="339" t="s">
        <v>134</v>
      </c>
      <c r="D35" s="422">
        <v>1241.2</v>
      </c>
      <c r="E35" s="335"/>
      <c r="F35" s="443" t="s">
        <v>137</v>
      </c>
      <c r="G35" s="399"/>
      <c r="H35" s="335"/>
      <c r="I35" s="357"/>
      <c r="K35" s="357"/>
      <c r="L35" s="358"/>
      <c r="M35" s="359"/>
      <c r="N35" s="360"/>
      <c r="O35" s="360"/>
    </row>
    <row r="36" spans="1:15" ht="15" customHeight="1">
      <c r="A36" s="338" t="s">
        <v>138</v>
      </c>
      <c r="B36" s="339" t="s">
        <v>2347</v>
      </c>
      <c r="C36" s="339" t="s">
        <v>134</v>
      </c>
      <c r="D36" s="422">
        <v>1241.2</v>
      </c>
      <c r="E36" s="335"/>
      <c r="F36" s="443" t="s">
        <v>137</v>
      </c>
      <c r="G36" s="399"/>
      <c r="H36" s="335"/>
      <c r="I36" s="357"/>
      <c r="K36" s="357"/>
      <c r="L36" s="358"/>
      <c r="M36" s="359"/>
      <c r="N36" s="360"/>
      <c r="O36" s="360"/>
    </row>
    <row r="37" spans="1:15" ht="15" customHeight="1">
      <c r="A37" s="338" t="s">
        <v>138</v>
      </c>
      <c r="B37" s="339" t="s">
        <v>2349</v>
      </c>
      <c r="C37" s="339" t="s">
        <v>134</v>
      </c>
      <c r="D37" s="422">
        <v>1241.2</v>
      </c>
      <c r="E37" s="335"/>
      <c r="F37" s="443" t="s">
        <v>137</v>
      </c>
      <c r="G37" s="399"/>
      <c r="H37" s="335"/>
      <c r="I37" s="357"/>
      <c r="K37" s="357"/>
      <c r="L37" s="358"/>
      <c r="M37" s="359"/>
      <c r="N37" s="360"/>
      <c r="O37" s="360"/>
    </row>
    <row r="38" spans="1:15" ht="15" customHeight="1">
      <c r="A38" s="338" t="s">
        <v>138</v>
      </c>
      <c r="B38" s="339" t="s">
        <v>2351</v>
      </c>
      <c r="C38" s="339" t="s">
        <v>134</v>
      </c>
      <c r="D38" s="422">
        <v>1241.2</v>
      </c>
      <c r="E38" s="335"/>
      <c r="F38" s="443" t="s">
        <v>137</v>
      </c>
      <c r="G38" s="399"/>
      <c r="H38" s="335"/>
      <c r="I38" s="357"/>
      <c r="K38" s="357"/>
      <c r="L38" s="358"/>
      <c r="M38" s="359"/>
      <c r="N38" s="360"/>
      <c r="O38" s="360"/>
    </row>
    <row r="39" spans="1:15" ht="15" customHeight="1">
      <c r="A39" s="338" t="s">
        <v>138</v>
      </c>
      <c r="B39" s="339" t="s">
        <v>2353</v>
      </c>
      <c r="C39" s="339" t="s">
        <v>134</v>
      </c>
      <c r="D39" s="422">
        <v>1241.2</v>
      </c>
      <c r="E39" s="335"/>
      <c r="F39" s="443" t="s">
        <v>137</v>
      </c>
      <c r="G39" s="399"/>
      <c r="H39" s="335"/>
      <c r="I39" s="357"/>
      <c r="K39" s="357"/>
      <c r="L39" s="358"/>
      <c r="M39" s="359"/>
      <c r="N39" s="360"/>
      <c r="O39" s="360"/>
    </row>
    <row r="40" spans="1:15" ht="15" customHeight="1">
      <c r="A40" s="338" t="s">
        <v>138</v>
      </c>
      <c r="B40" s="339" t="s">
        <v>2354</v>
      </c>
      <c r="C40" s="339" t="s">
        <v>134</v>
      </c>
      <c r="D40" s="422">
        <v>1241.2</v>
      </c>
      <c r="E40" s="335"/>
      <c r="F40" s="443" t="s">
        <v>137</v>
      </c>
      <c r="G40" s="399"/>
      <c r="H40" s="335"/>
      <c r="I40" s="357"/>
      <c r="K40" s="357"/>
      <c r="L40" s="358"/>
      <c r="M40" s="359"/>
      <c r="N40" s="360"/>
      <c r="O40" s="360"/>
    </row>
    <row r="41" spans="1:15" ht="15" customHeight="1">
      <c r="A41" s="338" t="s">
        <v>138</v>
      </c>
      <c r="B41" s="339" t="s">
        <v>1913</v>
      </c>
      <c r="C41" s="339" t="s">
        <v>134</v>
      </c>
      <c r="D41" s="344">
        <v>-5849.88</v>
      </c>
      <c r="E41" s="335"/>
      <c r="F41" s="443" t="s">
        <v>190</v>
      </c>
      <c r="G41" s="399"/>
      <c r="H41" s="335"/>
      <c r="I41" s="357"/>
      <c r="K41" s="357"/>
      <c r="L41" s="358"/>
      <c r="M41" s="359"/>
      <c r="N41" s="360"/>
      <c r="O41" s="360"/>
    </row>
    <row r="42" spans="1:15" ht="15" customHeight="1">
      <c r="A42" s="338" t="s">
        <v>138</v>
      </c>
      <c r="B42" s="398" t="s">
        <v>2359</v>
      </c>
      <c r="C42" s="339" t="s">
        <v>134</v>
      </c>
      <c r="D42" s="2">
        <v>5849.88</v>
      </c>
      <c r="E42" s="335"/>
      <c r="F42" s="443" t="s">
        <v>190</v>
      </c>
      <c r="G42" s="399"/>
      <c r="H42" s="335"/>
      <c r="I42" s="357"/>
      <c r="K42" s="357"/>
      <c r="L42" s="358"/>
      <c r="M42" s="359"/>
      <c r="N42" s="360"/>
      <c r="O42" s="360"/>
    </row>
    <row r="43" spans="1:15" ht="15" customHeight="1">
      <c r="A43" s="338" t="s">
        <v>138</v>
      </c>
      <c r="B43" s="398" t="s">
        <v>1702</v>
      </c>
      <c r="C43" s="339" t="s">
        <v>134</v>
      </c>
      <c r="D43" s="2">
        <v>5849.88</v>
      </c>
      <c r="E43" s="335"/>
      <c r="F43" s="443" t="s">
        <v>190</v>
      </c>
      <c r="G43" s="399"/>
      <c r="H43" s="335"/>
      <c r="I43" s="357"/>
      <c r="K43" s="357"/>
      <c r="L43" s="358"/>
      <c r="M43" s="359"/>
      <c r="N43" s="360"/>
      <c r="O43" s="360"/>
    </row>
    <row r="44" spans="1:15" ht="15" customHeight="1">
      <c r="A44" s="338" t="s">
        <v>138</v>
      </c>
      <c r="B44" s="339" t="s">
        <v>2149</v>
      </c>
      <c r="C44" s="339" t="s">
        <v>134</v>
      </c>
      <c r="D44" s="48">
        <v>5849.88</v>
      </c>
      <c r="E44" s="335"/>
      <c r="F44" s="565" t="s">
        <v>190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 thickBot="1">
      <c r="A45" s="387" t="s">
        <v>138</v>
      </c>
      <c r="B45" s="362" t="s">
        <v>727</v>
      </c>
      <c r="C45" s="362" t="s">
        <v>134</v>
      </c>
      <c r="D45" s="87">
        <v>5849.88</v>
      </c>
      <c r="E45" s="364"/>
      <c r="F45" s="566" t="s">
        <v>190</v>
      </c>
      <c r="G45" s="400"/>
      <c r="H45" s="364"/>
      <c r="I45" s="367"/>
      <c r="J45" s="388"/>
      <c r="K45" s="357"/>
      <c r="L45" s="358"/>
      <c r="M45" s="359"/>
      <c r="N45" s="360"/>
      <c r="O45" s="360"/>
    </row>
    <row r="46" spans="1:15" ht="15" customHeight="1">
      <c r="A46" s="338" t="s">
        <v>138</v>
      </c>
      <c r="B46" s="339" t="s">
        <v>2332</v>
      </c>
      <c r="C46" s="339" t="s">
        <v>141</v>
      </c>
      <c r="D46" s="422">
        <v>1241.2</v>
      </c>
      <c r="E46" s="335"/>
      <c r="F46" s="443" t="s">
        <v>137</v>
      </c>
      <c r="G46" s="399"/>
      <c r="H46" s="335"/>
      <c r="I46" s="357"/>
      <c r="K46" s="357"/>
      <c r="L46" s="358"/>
      <c r="M46" s="359"/>
      <c r="N46" s="360"/>
      <c r="O46" s="360"/>
    </row>
    <row r="47" spans="1:15" ht="15" customHeight="1">
      <c r="A47" s="338" t="s">
        <v>138</v>
      </c>
      <c r="B47" s="339" t="s">
        <v>2336</v>
      </c>
      <c r="C47" s="339" t="s">
        <v>141</v>
      </c>
      <c r="D47" s="422">
        <v>1241.2</v>
      </c>
      <c r="E47" s="335"/>
      <c r="F47" s="443" t="s">
        <v>137</v>
      </c>
      <c r="G47" s="399"/>
      <c r="H47" s="335"/>
      <c r="I47" s="357"/>
      <c r="K47" s="357"/>
      <c r="L47" s="358"/>
      <c r="M47" s="359"/>
      <c r="N47" s="360"/>
      <c r="O47" s="360"/>
    </row>
    <row r="48" spans="1:15" ht="15" customHeight="1">
      <c r="A48" s="338" t="s">
        <v>138</v>
      </c>
      <c r="B48" s="339" t="s">
        <v>2342</v>
      </c>
      <c r="C48" s="339" t="s">
        <v>141</v>
      </c>
      <c r="D48" s="422">
        <v>1241.2</v>
      </c>
      <c r="E48" s="335"/>
      <c r="F48" s="443" t="s">
        <v>137</v>
      </c>
      <c r="G48" s="399"/>
      <c r="H48" s="335"/>
      <c r="I48" s="357"/>
      <c r="K48" s="357"/>
      <c r="L48" s="358"/>
      <c r="M48" s="359"/>
      <c r="N48" s="360"/>
      <c r="O48" s="360"/>
    </row>
    <row r="49" spans="1:15" ht="15" customHeight="1">
      <c r="A49" s="338" t="s">
        <v>138</v>
      </c>
      <c r="B49" s="339" t="s">
        <v>2345</v>
      </c>
      <c r="C49" s="339" t="s">
        <v>141</v>
      </c>
      <c r="D49" s="422">
        <v>1241.2</v>
      </c>
      <c r="E49" s="335"/>
      <c r="F49" s="443" t="s">
        <v>137</v>
      </c>
      <c r="G49" s="399"/>
      <c r="H49" s="335"/>
      <c r="I49" s="357"/>
      <c r="K49" s="357"/>
      <c r="L49" s="358"/>
      <c r="M49" s="359"/>
      <c r="N49" s="360"/>
      <c r="O49" s="360"/>
    </row>
    <row r="50" spans="1:15" ht="15" customHeight="1">
      <c r="A50" s="338" t="s">
        <v>138</v>
      </c>
      <c r="B50" s="339" t="s">
        <v>2346</v>
      </c>
      <c r="C50" s="339" t="s">
        <v>141</v>
      </c>
      <c r="D50" s="422">
        <v>1241.2</v>
      </c>
      <c r="E50" s="335"/>
      <c r="F50" s="443" t="s">
        <v>137</v>
      </c>
      <c r="G50" s="399"/>
      <c r="H50" s="335"/>
      <c r="I50" s="35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39" t="s">
        <v>2348</v>
      </c>
      <c r="C51" s="339" t="s">
        <v>141</v>
      </c>
      <c r="D51" s="422">
        <v>1241.2</v>
      </c>
      <c r="E51" s="335"/>
      <c r="F51" s="443" t="s">
        <v>137</v>
      </c>
      <c r="G51" s="399"/>
      <c r="H51" s="335"/>
      <c r="I51" s="357"/>
      <c r="K51" s="357"/>
      <c r="L51" s="358"/>
      <c r="M51" s="359"/>
      <c r="N51" s="360"/>
      <c r="O51" s="360"/>
    </row>
    <row r="52" spans="1:15" ht="15" customHeight="1">
      <c r="A52" s="338" t="s">
        <v>138</v>
      </c>
      <c r="B52" s="339" t="s">
        <v>2350</v>
      </c>
      <c r="C52" s="339" t="s">
        <v>141</v>
      </c>
      <c r="D52" s="422">
        <v>1241.2</v>
      </c>
      <c r="E52" s="335"/>
      <c r="F52" s="443" t="s">
        <v>137</v>
      </c>
      <c r="G52" s="399"/>
      <c r="H52" s="335"/>
      <c r="I52" s="35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39" t="s">
        <v>2352</v>
      </c>
      <c r="C53" s="339" t="s">
        <v>141</v>
      </c>
      <c r="D53" s="422">
        <v>1241.2</v>
      </c>
      <c r="E53" s="335"/>
      <c r="F53" s="443" t="s">
        <v>137</v>
      </c>
      <c r="G53" s="399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38" t="s">
        <v>138</v>
      </c>
      <c r="B54" s="339" t="s">
        <v>2355</v>
      </c>
      <c r="C54" s="339" t="s">
        <v>141</v>
      </c>
      <c r="D54" s="422">
        <v>1241.2</v>
      </c>
      <c r="E54" s="335"/>
      <c r="F54" s="443" t="s">
        <v>137</v>
      </c>
      <c r="G54" s="399"/>
      <c r="H54" s="335"/>
      <c r="I54" s="357"/>
      <c r="K54" s="357"/>
      <c r="L54" s="358"/>
      <c r="M54" s="359"/>
      <c r="N54" s="360"/>
      <c r="O54" s="360"/>
    </row>
    <row r="55" spans="1:15" ht="15" customHeight="1">
      <c r="A55" s="338" t="s">
        <v>138</v>
      </c>
      <c r="B55" s="339" t="s">
        <v>2356</v>
      </c>
      <c r="C55" s="339" t="s">
        <v>141</v>
      </c>
      <c r="D55" s="422">
        <v>1241.2</v>
      </c>
      <c r="E55" s="335"/>
      <c r="F55" s="443" t="s">
        <v>137</v>
      </c>
      <c r="G55" s="399"/>
      <c r="H55" s="335"/>
      <c r="I55" s="357"/>
      <c r="K55" s="357"/>
      <c r="L55" s="358"/>
      <c r="M55" s="359"/>
      <c r="N55" s="360"/>
      <c r="O55" s="360"/>
    </row>
    <row r="56" spans="1:15" ht="15" customHeight="1">
      <c r="A56" s="338" t="s">
        <v>138</v>
      </c>
      <c r="B56" s="396" t="s">
        <v>1746</v>
      </c>
      <c r="C56" s="339" t="s">
        <v>141</v>
      </c>
      <c r="D56" s="344">
        <v>-5957.76</v>
      </c>
      <c r="E56" s="335" t="s">
        <v>133</v>
      </c>
      <c r="F56" s="443" t="s">
        <v>190</v>
      </c>
      <c r="G56" s="399"/>
      <c r="H56" s="335"/>
      <c r="I56" s="357"/>
      <c r="K56" s="357"/>
      <c r="L56" s="358"/>
      <c r="M56" s="359"/>
      <c r="N56" s="360"/>
      <c r="O56" s="360"/>
    </row>
    <row r="57" spans="1:15" ht="15" customHeight="1">
      <c r="A57" s="338" t="s">
        <v>138</v>
      </c>
      <c r="B57" s="339" t="s">
        <v>316</v>
      </c>
      <c r="C57" s="339" t="s">
        <v>141</v>
      </c>
      <c r="D57" s="344">
        <v>-6286.04</v>
      </c>
      <c r="E57" s="335"/>
      <c r="F57" s="443" t="s">
        <v>190</v>
      </c>
      <c r="G57" s="399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8" t="s">
        <v>138</v>
      </c>
      <c r="B58" s="396" t="s">
        <v>859</v>
      </c>
      <c r="C58" s="339" t="s">
        <v>141</v>
      </c>
      <c r="D58" s="344">
        <v>-5957.76</v>
      </c>
      <c r="E58" s="335" t="s">
        <v>139</v>
      </c>
      <c r="F58" s="443" t="s">
        <v>190</v>
      </c>
      <c r="G58" s="399"/>
      <c r="H58" s="335"/>
      <c r="I58" s="357"/>
      <c r="K58" s="357"/>
      <c r="L58" s="358"/>
      <c r="M58" s="359"/>
      <c r="N58" s="360"/>
      <c r="O58" s="360"/>
    </row>
    <row r="59" spans="1:15" ht="15" customHeight="1">
      <c r="A59" s="338" t="s">
        <v>138</v>
      </c>
      <c r="B59" s="339" t="s">
        <v>300</v>
      </c>
      <c r="C59" s="339" t="s">
        <v>141</v>
      </c>
      <c r="D59" s="2">
        <v>8049.24</v>
      </c>
      <c r="E59" s="335"/>
      <c r="F59" s="443" t="s">
        <v>190</v>
      </c>
      <c r="G59" s="399"/>
      <c r="H59" s="335"/>
      <c r="I59" s="357"/>
      <c r="K59" s="357"/>
      <c r="L59" s="358"/>
      <c r="M59" s="359"/>
      <c r="N59" s="360"/>
      <c r="O59" s="360"/>
    </row>
    <row r="60" spans="1:15" ht="15" customHeight="1">
      <c r="A60" s="338" t="s">
        <v>138</v>
      </c>
      <c r="B60" s="396" t="s">
        <v>1746</v>
      </c>
      <c r="C60" s="339" t="s">
        <v>141</v>
      </c>
      <c r="D60" s="2">
        <v>5957.76</v>
      </c>
      <c r="E60" s="335" t="s">
        <v>133</v>
      </c>
      <c r="F60" s="443" t="s">
        <v>190</v>
      </c>
      <c r="G60" s="399"/>
      <c r="H60" s="335"/>
      <c r="I60" s="357"/>
      <c r="K60" s="357"/>
      <c r="L60" s="358"/>
      <c r="M60" s="359"/>
      <c r="N60" s="360"/>
      <c r="O60" s="360"/>
    </row>
    <row r="61" spans="1:15" ht="15" customHeight="1">
      <c r="A61" s="338" t="s">
        <v>138</v>
      </c>
      <c r="B61" s="339" t="s">
        <v>1777</v>
      </c>
      <c r="C61" s="339" t="s">
        <v>141</v>
      </c>
      <c r="D61" s="2">
        <v>5957.76</v>
      </c>
      <c r="E61" s="335"/>
      <c r="F61" s="443" t="s">
        <v>190</v>
      </c>
      <c r="G61" s="399"/>
      <c r="H61" s="335"/>
      <c r="I61" s="357"/>
      <c r="K61" s="357"/>
      <c r="L61" s="358"/>
      <c r="M61" s="359"/>
      <c r="N61" s="360"/>
      <c r="O61" s="360"/>
    </row>
    <row r="62" spans="1:15" ht="15" customHeight="1">
      <c r="A62" s="338" t="s">
        <v>138</v>
      </c>
      <c r="B62" s="396" t="s">
        <v>859</v>
      </c>
      <c r="C62" s="339" t="s">
        <v>141</v>
      </c>
      <c r="D62" s="2">
        <v>5957.76</v>
      </c>
      <c r="E62" s="335" t="s">
        <v>139</v>
      </c>
      <c r="F62" s="443" t="s">
        <v>190</v>
      </c>
      <c r="G62" s="399"/>
      <c r="H62" s="335"/>
      <c r="I62" s="357"/>
      <c r="K62" s="357"/>
      <c r="L62" s="358"/>
      <c r="M62" s="359"/>
      <c r="N62" s="360"/>
      <c r="O62" s="360"/>
    </row>
    <row r="63" spans="1:15" ht="15" customHeight="1">
      <c r="A63" s="338" t="s">
        <v>138</v>
      </c>
      <c r="B63" s="339" t="s">
        <v>2271</v>
      </c>
      <c r="C63" s="339" t="s">
        <v>141</v>
      </c>
      <c r="D63" s="2">
        <v>6351</v>
      </c>
      <c r="E63" s="335"/>
      <c r="F63" s="443" t="s">
        <v>190</v>
      </c>
      <c r="G63" s="399"/>
      <c r="H63" s="335"/>
      <c r="I63" s="357"/>
      <c r="K63" s="357"/>
      <c r="L63" s="358"/>
      <c r="M63" s="359"/>
      <c r="N63" s="360"/>
      <c r="O63" s="360"/>
    </row>
    <row r="64" spans="1:15" ht="15" customHeight="1">
      <c r="A64" s="338" t="s">
        <v>138</v>
      </c>
      <c r="B64" s="339" t="s">
        <v>1745</v>
      </c>
      <c r="C64" s="339" t="s">
        <v>141</v>
      </c>
      <c r="D64" s="2">
        <v>8049.24</v>
      </c>
      <c r="E64" s="335"/>
      <c r="F64" s="443" t="s">
        <v>190</v>
      </c>
      <c r="G64" s="399"/>
      <c r="H64" s="335"/>
      <c r="I64" s="357"/>
      <c r="K64" s="357"/>
      <c r="L64" s="358"/>
      <c r="M64" s="359"/>
      <c r="N64" s="360"/>
      <c r="O64" s="360"/>
    </row>
    <row r="65" spans="1:15" ht="15" customHeight="1" thickBot="1">
      <c r="A65" s="387" t="s">
        <v>138</v>
      </c>
      <c r="B65" s="401" t="s">
        <v>2360</v>
      </c>
      <c r="C65" s="362" t="s">
        <v>141</v>
      </c>
      <c r="D65" s="87">
        <v>8049.24</v>
      </c>
      <c r="E65" s="364"/>
      <c r="F65" s="566" t="s">
        <v>190</v>
      </c>
      <c r="G65" s="400"/>
      <c r="H65" s="364"/>
      <c r="I65" s="367"/>
      <c r="K65" s="357"/>
      <c r="L65" s="358"/>
      <c r="M65" s="359"/>
      <c r="N65" s="360"/>
      <c r="O65" s="360"/>
    </row>
    <row r="66" spans="1:15" ht="15" customHeight="1">
      <c r="A66" s="338" t="s">
        <v>138</v>
      </c>
      <c r="B66" s="339" t="s">
        <v>2340</v>
      </c>
      <c r="C66" s="339" t="s">
        <v>390</v>
      </c>
      <c r="D66" s="422">
        <v>1241.2</v>
      </c>
      <c r="E66" s="335"/>
      <c r="F66" s="443" t="s">
        <v>137</v>
      </c>
      <c r="G66" s="399"/>
      <c r="H66" s="335"/>
      <c r="I66" s="357"/>
      <c r="K66" s="357"/>
      <c r="L66" s="358"/>
      <c r="M66" s="359"/>
      <c r="N66" s="360"/>
      <c r="O66" s="360"/>
    </row>
    <row r="67" spans="1:15" ht="15" customHeight="1">
      <c r="A67" s="338" t="s">
        <v>138</v>
      </c>
      <c r="B67" s="339" t="s">
        <v>2251</v>
      </c>
      <c r="C67" s="339" t="s">
        <v>390</v>
      </c>
      <c r="D67" s="344">
        <v>-35999.440000000002</v>
      </c>
      <c r="E67" s="335" t="s">
        <v>135</v>
      </c>
      <c r="F67" s="443" t="s">
        <v>190</v>
      </c>
      <c r="G67" s="399"/>
      <c r="H67" s="335"/>
      <c r="I67" s="357"/>
      <c r="K67" s="357"/>
      <c r="L67" s="358"/>
      <c r="M67" s="359"/>
      <c r="N67" s="360"/>
      <c r="O67" s="360"/>
    </row>
    <row r="68" spans="1:15" ht="15" customHeight="1">
      <c r="A68" s="338" t="s">
        <v>138</v>
      </c>
      <c r="B68" s="396" t="s">
        <v>2251</v>
      </c>
      <c r="C68" s="339" t="s">
        <v>390</v>
      </c>
      <c r="D68" s="344">
        <v>-22500.52</v>
      </c>
      <c r="E68" s="335" t="s">
        <v>135</v>
      </c>
      <c r="F68" s="443" t="s">
        <v>190</v>
      </c>
      <c r="G68" s="399"/>
      <c r="H68" s="335"/>
      <c r="I68" s="357"/>
      <c r="K68" s="357"/>
      <c r="L68" s="358"/>
      <c r="M68" s="359"/>
      <c r="N68" s="360"/>
      <c r="O68" s="360"/>
    </row>
    <row r="69" spans="1:15" ht="15" customHeight="1">
      <c r="A69" s="338" t="s">
        <v>138</v>
      </c>
      <c r="B69" s="339" t="s">
        <v>1157</v>
      </c>
      <c r="C69" s="339" t="s">
        <v>390</v>
      </c>
      <c r="D69" s="344">
        <v>-35999.440000000002</v>
      </c>
      <c r="E69" s="335"/>
      <c r="F69" s="443" t="s">
        <v>190</v>
      </c>
      <c r="G69" s="399"/>
      <c r="H69" s="335"/>
      <c r="I69" s="357"/>
      <c r="K69" s="357"/>
      <c r="L69" s="358"/>
      <c r="M69" s="359"/>
      <c r="N69" s="360"/>
      <c r="O69" s="360"/>
    </row>
    <row r="70" spans="1:15" ht="15" customHeight="1">
      <c r="A70" s="338" t="s">
        <v>138</v>
      </c>
      <c r="B70" s="396" t="s">
        <v>2251</v>
      </c>
      <c r="C70" s="339" t="s">
        <v>390</v>
      </c>
      <c r="D70" s="48">
        <v>22500.52</v>
      </c>
      <c r="E70" s="335" t="s">
        <v>135</v>
      </c>
      <c r="F70" s="565" t="s">
        <v>190</v>
      </c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 thickBot="1">
      <c r="A71" s="387" t="s">
        <v>138</v>
      </c>
      <c r="B71" s="362" t="s">
        <v>2251</v>
      </c>
      <c r="C71" s="362" t="s">
        <v>390</v>
      </c>
      <c r="D71" s="87">
        <v>22500.52</v>
      </c>
      <c r="E71" s="364" t="s">
        <v>135</v>
      </c>
      <c r="F71" s="566" t="s">
        <v>190</v>
      </c>
      <c r="G71" s="400"/>
      <c r="H71" s="364"/>
      <c r="I71" s="367"/>
      <c r="K71" s="357"/>
      <c r="L71" s="358"/>
      <c r="M71" s="359"/>
      <c r="N71" s="360"/>
      <c r="O71" s="360"/>
    </row>
    <row r="72" spans="1:15" ht="15" customHeight="1">
      <c r="A72" s="338" t="s">
        <v>138</v>
      </c>
      <c r="B72" s="339" t="s">
        <v>2362</v>
      </c>
      <c r="C72" s="339" t="s">
        <v>457</v>
      </c>
      <c r="D72" s="2">
        <v>10629.08</v>
      </c>
      <c r="E72" s="335"/>
      <c r="F72" s="443" t="s">
        <v>190</v>
      </c>
      <c r="G72" s="399"/>
      <c r="H72" s="335"/>
      <c r="I72" s="357"/>
      <c r="K72" s="357"/>
      <c r="L72" s="358"/>
      <c r="M72" s="359"/>
      <c r="N72" s="360"/>
      <c r="O72" s="360"/>
    </row>
    <row r="73" spans="1:15" ht="15" customHeight="1">
      <c r="A73" s="354"/>
      <c r="B73" s="380"/>
      <c r="C73" s="380"/>
      <c r="D73" s="382"/>
      <c r="E73" s="335"/>
      <c r="F73" s="355"/>
      <c r="G73" s="356"/>
      <c r="H73" s="335"/>
      <c r="I73" s="357"/>
      <c r="K73" s="357"/>
      <c r="L73" s="358"/>
      <c r="M73" s="359"/>
      <c r="N73" s="360"/>
      <c r="O73" s="360"/>
    </row>
    <row r="74" spans="1:15" ht="15" customHeight="1">
      <c r="A74" s="64"/>
      <c r="B74" s="79"/>
      <c r="C74" s="61"/>
      <c r="D74" s="65">
        <f>SUM(D5:D73)</f>
        <v>143833.02000000002</v>
      </c>
      <c r="E74" s="65"/>
      <c r="F74" s="65"/>
      <c r="G74" s="65">
        <f>SUM(G5:G73)</f>
        <v>0</v>
      </c>
      <c r="H74" s="65"/>
      <c r="I74" s="65"/>
      <c r="J74" s="384">
        <f>SUM(J5:J73)</f>
        <v>0</v>
      </c>
      <c r="K74" s="65"/>
      <c r="L74" s="65">
        <f>SUM(L5:L73)</f>
        <v>0</v>
      </c>
      <c r="M74" s="65">
        <f>SUM(M5:M73)</f>
        <v>0</v>
      </c>
      <c r="N74" s="65"/>
      <c r="O74" s="49"/>
    </row>
    <row r="75" spans="1:15" ht="15" customHeight="1">
      <c r="A75" s="64"/>
      <c r="B75" s="79"/>
      <c r="C75" s="61"/>
      <c r="D75" s="65"/>
      <c r="E75" s="13"/>
      <c r="F75" s="75"/>
      <c r="G75" s="65"/>
      <c r="H75" s="13"/>
      <c r="L75" s="42"/>
      <c r="M75" s="71"/>
      <c r="N75" s="49"/>
      <c r="O75" s="49"/>
    </row>
    <row r="76" spans="1:15" ht="15" customHeight="1">
      <c r="A76" s="46"/>
      <c r="B76" s="47"/>
      <c r="C76" s="47"/>
      <c r="D76" s="55"/>
      <c r="E76" s="13"/>
      <c r="F76" s="70"/>
      <c r="L76" s="42"/>
      <c r="M76" s="71"/>
      <c r="N76" s="49"/>
      <c r="O76" s="49"/>
    </row>
    <row r="77" spans="1:15" ht="12.75">
      <c r="A77" s="46"/>
      <c r="B77" s="47"/>
      <c r="C77" s="47"/>
      <c r="D77" s="65"/>
      <c r="E77" s="65"/>
      <c r="F77" s="65"/>
      <c r="G77" s="65"/>
      <c r="H77" s="65"/>
      <c r="I77" s="65"/>
      <c r="J77" s="384"/>
      <c r="K77" s="65"/>
      <c r="L77" s="65"/>
      <c r="M77" s="65"/>
      <c r="N77" s="80"/>
      <c r="O77" s="49"/>
    </row>
    <row r="78" spans="1:15" ht="12.75">
      <c r="A78" s="46"/>
      <c r="B78" s="47"/>
      <c r="C78" s="47"/>
      <c r="D78" s="52"/>
      <c r="E78" s="13"/>
      <c r="F78" s="65"/>
      <c r="G78" s="73"/>
      <c r="H78" s="73"/>
      <c r="I78" s="73"/>
      <c r="J78" s="517"/>
      <c r="K78" s="73"/>
      <c r="L78" s="73"/>
      <c r="M78" s="154">
        <f>L74+M74-G74</f>
        <v>0</v>
      </c>
      <c r="N78" s="81"/>
      <c r="O78" s="54"/>
    </row>
    <row r="79" spans="1:15" ht="12.75">
      <c r="A79" s="46"/>
      <c r="B79" s="47"/>
      <c r="C79" s="47"/>
      <c r="D79" s="52"/>
      <c r="E79" s="13"/>
      <c r="F79" s="73"/>
      <c r="G79" s="73"/>
      <c r="H79" s="73"/>
      <c r="I79" s="73"/>
      <c r="J79" s="517"/>
      <c r="K79" s="73"/>
      <c r="L79" s="73"/>
      <c r="M79" s="81"/>
      <c r="N79" s="81"/>
      <c r="O79" s="54"/>
    </row>
    <row r="80" spans="1:15" ht="12.75">
      <c r="A80" s="46"/>
      <c r="B80" s="47"/>
      <c r="C80" s="47"/>
      <c r="D80" s="52"/>
      <c r="E80" s="13"/>
      <c r="F80" s="73"/>
      <c r="G80" s="73"/>
      <c r="H80" s="73"/>
      <c r="I80" s="73"/>
      <c r="J80" s="517"/>
      <c r="K80" s="73"/>
      <c r="L80" s="73"/>
      <c r="M80" s="81"/>
      <c r="N80" s="81"/>
      <c r="O80" s="54"/>
    </row>
    <row r="81" spans="1:15" ht="12.75">
      <c r="A81" s="46"/>
      <c r="B81" s="47"/>
      <c r="C81" s="47"/>
      <c r="D81" s="52"/>
      <c r="E81" s="13"/>
      <c r="F81" s="73"/>
      <c r="G81" s="82"/>
      <c r="H81" s="82"/>
      <c r="I81" s="83"/>
      <c r="J81" s="517"/>
      <c r="K81" s="73"/>
      <c r="L81" s="73"/>
      <c r="M81" s="81"/>
      <c r="N81" s="81"/>
      <c r="O81" s="54"/>
    </row>
    <row r="82" spans="1:15" ht="12.75">
      <c r="A82" s="46"/>
      <c r="B82" s="47"/>
      <c r="C82" s="47"/>
      <c r="D82" s="52"/>
      <c r="E82" s="13"/>
      <c r="F82" s="73"/>
      <c r="G82" s="73"/>
      <c r="H82" s="73"/>
      <c r="I82" s="73"/>
      <c r="J82" s="517"/>
      <c r="K82" s="73"/>
      <c r="L82" s="73"/>
      <c r="M82" s="81"/>
      <c r="N82" s="81"/>
      <c r="O82" s="54"/>
    </row>
    <row r="83" spans="1:15" ht="12.75">
      <c r="A83" s="46"/>
      <c r="B83" s="47"/>
      <c r="C83" s="47"/>
      <c r="D83" s="52"/>
      <c r="E83" s="13"/>
      <c r="F83" s="73"/>
      <c r="G83" s="73"/>
      <c r="H83" s="73"/>
      <c r="I83" s="73"/>
      <c r="J83" s="517"/>
      <c r="K83" s="73"/>
      <c r="L83" s="73"/>
      <c r="M83" s="81"/>
      <c r="N83" s="81"/>
      <c r="O83" s="54"/>
    </row>
    <row r="84" spans="1:15" ht="12.75">
      <c r="A84" s="46"/>
      <c r="B84" s="47"/>
      <c r="C84" s="47"/>
      <c r="D84" s="52"/>
      <c r="E84" s="13"/>
      <c r="F84" s="73"/>
      <c r="G84" s="83"/>
      <c r="H84" s="83"/>
      <c r="I84" s="83"/>
      <c r="J84" s="517"/>
      <c r="K84" s="73"/>
      <c r="L84" s="73"/>
      <c r="M84" s="81"/>
      <c r="N84" s="81"/>
      <c r="O84" s="54"/>
    </row>
    <row r="85" spans="1:15" ht="12.75">
      <c r="A85" s="46"/>
      <c r="B85" s="47"/>
      <c r="C85" s="47"/>
      <c r="D85" s="52"/>
      <c r="E85" s="13"/>
      <c r="F85" s="73"/>
      <c r="G85" s="73"/>
      <c r="H85" s="73"/>
      <c r="I85" s="73"/>
      <c r="J85" s="517"/>
      <c r="K85" s="73"/>
      <c r="L85" s="73"/>
      <c r="M85" s="81"/>
      <c r="N85" s="81"/>
      <c r="O85" s="54"/>
    </row>
    <row r="86" spans="1:15" ht="12.75">
      <c r="A86" s="46"/>
      <c r="B86" s="47"/>
      <c r="C86" s="47"/>
      <c r="D86" s="52"/>
      <c r="E86" s="13"/>
      <c r="F86" s="73"/>
      <c r="G86" s="73"/>
      <c r="H86" s="73"/>
      <c r="I86" s="73"/>
      <c r="J86" s="517"/>
      <c r="K86" s="73"/>
      <c r="L86" s="73"/>
      <c r="M86" s="81"/>
      <c r="N86" s="81"/>
      <c r="O86" s="54"/>
    </row>
    <row r="87" spans="1:15" ht="12.75">
      <c r="A87" s="46"/>
      <c r="B87" s="47"/>
      <c r="C87" s="73"/>
      <c r="D87" s="81"/>
      <c r="E87" s="13"/>
      <c r="F87" s="73"/>
      <c r="G87" s="73"/>
      <c r="H87" s="73"/>
      <c r="I87" s="73"/>
      <c r="J87" s="517"/>
      <c r="K87" s="73"/>
      <c r="L87" s="73"/>
      <c r="M87" s="81"/>
      <c r="N87" s="81"/>
      <c r="O87" s="54"/>
    </row>
    <row r="88" spans="1:15" ht="12.75">
      <c r="A88" s="46"/>
      <c r="B88" s="47"/>
      <c r="C88" s="73"/>
      <c r="D88" s="81"/>
      <c r="E88" s="13"/>
      <c r="F88" s="73"/>
      <c r="G88" s="73"/>
      <c r="H88" s="73"/>
      <c r="I88" s="73"/>
      <c r="J88" s="517"/>
      <c r="K88" s="73"/>
      <c r="L88" s="73"/>
      <c r="M88" s="81"/>
      <c r="N88" s="81"/>
      <c r="O88" s="54"/>
    </row>
    <row r="89" spans="1:15" ht="12.75">
      <c r="A89" s="46"/>
      <c r="B89" s="47"/>
      <c r="C89" s="47"/>
      <c r="D89" s="52"/>
      <c r="E89" s="13"/>
      <c r="F89" s="73"/>
      <c r="G89" s="73"/>
      <c r="H89" s="73"/>
      <c r="I89" s="73"/>
      <c r="J89" s="517"/>
      <c r="K89" s="73"/>
      <c r="L89" s="73"/>
      <c r="M89" s="81"/>
      <c r="N89" s="81"/>
      <c r="O89" s="54"/>
    </row>
    <row r="90" spans="1:15" ht="12.75">
      <c r="A90" s="46"/>
      <c r="B90" s="47"/>
      <c r="C90" s="47"/>
      <c r="D90" s="52"/>
      <c r="E90" s="13"/>
      <c r="F90" s="73"/>
      <c r="G90" s="73"/>
      <c r="H90" s="73"/>
      <c r="I90" s="73"/>
      <c r="J90" s="517"/>
      <c r="K90" s="73"/>
      <c r="L90" s="73"/>
      <c r="M90" s="81"/>
      <c r="N90" s="81"/>
      <c r="O90" s="54"/>
    </row>
    <row r="91" spans="1:15" ht="12.75">
      <c r="A91" s="46"/>
      <c r="B91" s="47"/>
      <c r="C91" s="47"/>
      <c r="D91" s="48"/>
      <c r="E91" s="13"/>
      <c r="F91"/>
      <c r="G91"/>
      <c r="H91"/>
      <c r="I91"/>
      <c r="J91" s="518"/>
      <c r="K91"/>
      <c r="L91"/>
      <c r="M91" s="54"/>
      <c r="N91" s="54"/>
      <c r="O91" s="54"/>
    </row>
    <row r="92" spans="1:15" ht="12.75">
      <c r="A92" s="46"/>
      <c r="B92" s="47"/>
      <c r="C92" s="47"/>
      <c r="D92" s="48"/>
      <c r="E92" s="13"/>
      <c r="F92"/>
      <c r="G92"/>
      <c r="H92"/>
      <c r="I92"/>
      <c r="J92" s="518"/>
      <c r="K92"/>
      <c r="L92"/>
      <c r="M92" s="54"/>
      <c r="N92" s="54"/>
      <c r="O92" s="54"/>
    </row>
    <row r="93" spans="1:15">
      <c r="A93" s="66"/>
      <c r="B93" s="40" t="s">
        <v>25</v>
      </c>
      <c r="E93" s="40"/>
      <c r="M93" s="45"/>
      <c r="N93" s="49"/>
      <c r="O93" s="49"/>
    </row>
    <row r="94" spans="1:15">
      <c r="A94" s="59"/>
      <c r="B94" s="40" t="s">
        <v>127</v>
      </c>
      <c r="E94" s="40"/>
      <c r="M94" s="45"/>
      <c r="N94" s="49"/>
      <c r="O94" s="49"/>
    </row>
    <row r="95" spans="1:15">
      <c r="A95" s="60"/>
      <c r="B95" s="40" t="s">
        <v>161</v>
      </c>
      <c r="E95" s="40"/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</sheetData>
  <autoFilter ref="A4:N77"/>
  <sortState ref="A5:F72">
    <sortCondition ref="C5:C72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86"/>
  <sheetViews>
    <sheetView topLeftCell="A67" workbookViewId="0">
      <selection activeCell="H82" sqref="H82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2373</v>
      </c>
      <c r="E1" s="240"/>
      <c r="F1" s="240"/>
      <c r="G1" s="240"/>
      <c r="H1" s="533"/>
      <c r="I1" s="562"/>
      <c r="J1" s="562"/>
      <c r="K1" s="562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562"/>
      <c r="J2" s="562"/>
      <c r="K2" s="562"/>
      <c r="L2" s="239"/>
      <c r="M2" s="239"/>
    </row>
    <row r="3" spans="1:13" ht="15.75">
      <c r="A3" s="562"/>
      <c r="B3" s="562"/>
      <c r="C3" s="562"/>
      <c r="D3" s="562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562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562"/>
      <c r="L5" s="239"/>
      <c r="M5" s="239"/>
    </row>
    <row r="6" spans="1:13" ht="15" customHeight="1">
      <c r="A6" s="339" t="s">
        <v>141</v>
      </c>
      <c r="B6" s="431" t="s">
        <v>1629</v>
      </c>
      <c r="C6" s="344">
        <v>-5957.76</v>
      </c>
      <c r="D6" s="339" t="s">
        <v>2367</v>
      </c>
      <c r="E6" s="520">
        <f>SUM(C6:D6)</f>
        <v>-5957.76</v>
      </c>
      <c r="F6" s="521"/>
      <c r="G6" s="522"/>
      <c r="H6" s="533"/>
      <c r="I6" s="522">
        <v>600684</v>
      </c>
      <c r="J6" s="523">
        <f>E6/1.16</f>
        <v>-5136.0000000000009</v>
      </c>
      <c r="K6" s="524">
        <f>J6*0.16</f>
        <v>-821.76000000000022</v>
      </c>
      <c r="L6" s="252"/>
      <c r="M6" s="252"/>
    </row>
    <row r="7" spans="1:13" ht="15" customHeight="1" thickBot="1">
      <c r="A7" s="362" t="s">
        <v>134</v>
      </c>
      <c r="B7" s="433" t="s">
        <v>1863</v>
      </c>
      <c r="C7" s="490">
        <v>-5849.88</v>
      </c>
      <c r="D7" s="362" t="s">
        <v>2367</v>
      </c>
      <c r="E7" s="525">
        <f>SUM(C7:D7)</f>
        <v>-5849.88</v>
      </c>
      <c r="F7" s="526">
        <f>SUM(E6:E7)</f>
        <v>-11807.64</v>
      </c>
      <c r="G7" s="527"/>
      <c r="H7" s="537"/>
      <c r="I7" s="527">
        <v>600644</v>
      </c>
      <c r="J7" s="528">
        <f t="shared" ref="J7:J68" si="0">E7/1.16</f>
        <v>-5043</v>
      </c>
      <c r="K7" s="529">
        <f t="shared" ref="K7:K68" si="1">J7*0.16</f>
        <v>-806.88</v>
      </c>
      <c r="L7" s="252"/>
      <c r="M7" s="252"/>
    </row>
    <row r="8" spans="1:13" ht="15" customHeight="1">
      <c r="A8" s="339" t="s">
        <v>136</v>
      </c>
      <c r="B8" s="431" t="s">
        <v>1409</v>
      </c>
      <c r="C8" s="344">
        <v>-9000.44</v>
      </c>
      <c r="D8" s="339" t="s">
        <v>2370</v>
      </c>
      <c r="E8" s="520">
        <f>SUM(C8)</f>
        <v>-9000.44</v>
      </c>
      <c r="F8" s="521"/>
      <c r="G8" s="522"/>
      <c r="H8" s="533"/>
      <c r="I8" s="530">
        <v>600640</v>
      </c>
      <c r="J8" s="531">
        <f t="shared" si="0"/>
        <v>-7759.0000000000009</v>
      </c>
      <c r="K8" s="532">
        <f t="shared" si="1"/>
        <v>-1241.4400000000003</v>
      </c>
      <c r="L8" s="252"/>
      <c r="M8" s="252"/>
    </row>
    <row r="9" spans="1:13" ht="15" customHeight="1" thickBot="1">
      <c r="A9" s="362" t="s">
        <v>390</v>
      </c>
      <c r="B9" s="433" t="s">
        <v>2215</v>
      </c>
      <c r="C9" s="490">
        <v>-35999.440000000002</v>
      </c>
      <c r="D9" s="362" t="s">
        <v>2370</v>
      </c>
      <c r="E9" s="525">
        <f>SUM(C9)</f>
        <v>-35999.440000000002</v>
      </c>
      <c r="F9" s="526">
        <f>SUM(E8:E9)</f>
        <v>-44999.880000000005</v>
      </c>
      <c r="G9" s="527"/>
      <c r="H9" s="537"/>
      <c r="I9" s="527">
        <v>600623</v>
      </c>
      <c r="J9" s="528">
        <f t="shared" si="0"/>
        <v>-31034.000000000004</v>
      </c>
      <c r="K9" s="529">
        <f t="shared" si="1"/>
        <v>-4965.4400000000005</v>
      </c>
      <c r="L9" s="252"/>
      <c r="M9" s="252"/>
    </row>
    <row r="10" spans="1:13" ht="15" customHeight="1">
      <c r="A10" s="339" t="s">
        <v>390</v>
      </c>
      <c r="B10" s="431" t="s">
        <v>2215</v>
      </c>
      <c r="C10" s="344">
        <v>-22500.52</v>
      </c>
      <c r="D10" s="339" t="s">
        <v>2372</v>
      </c>
      <c r="E10" s="520"/>
      <c r="F10" s="521"/>
      <c r="G10" s="522"/>
      <c r="H10" s="533"/>
      <c r="I10" s="530"/>
      <c r="J10" s="531"/>
      <c r="K10" s="532"/>
      <c r="L10" s="252"/>
      <c r="M10" s="252"/>
    </row>
    <row r="11" spans="1:13" ht="15" customHeight="1">
      <c r="A11" s="339" t="s">
        <v>390</v>
      </c>
      <c r="B11" s="431" t="s">
        <v>1106</v>
      </c>
      <c r="C11" s="344">
        <v>-35999.440000000002</v>
      </c>
      <c r="D11" s="339" t="s">
        <v>2372</v>
      </c>
      <c r="E11" s="520">
        <f>SUM(C10:C11)</f>
        <v>-58499.960000000006</v>
      </c>
      <c r="F11" s="521"/>
      <c r="G11" s="522"/>
      <c r="H11" s="533"/>
      <c r="I11" s="522">
        <v>600623</v>
      </c>
      <c r="J11" s="523">
        <f t="shared" si="0"/>
        <v>-50431.000000000007</v>
      </c>
      <c r="K11" s="524">
        <f t="shared" si="1"/>
        <v>-8068.9600000000009</v>
      </c>
      <c r="L11" s="252"/>
      <c r="M11" s="252"/>
    </row>
    <row r="12" spans="1:13" ht="15" customHeight="1">
      <c r="A12" s="339" t="s">
        <v>383</v>
      </c>
      <c r="B12" s="431" t="s">
        <v>2291</v>
      </c>
      <c r="C12" s="344">
        <v>-21347.48</v>
      </c>
      <c r="D12" s="339" t="s">
        <v>2372</v>
      </c>
      <c r="E12" s="520"/>
      <c r="F12" s="521"/>
      <c r="G12" s="522"/>
      <c r="H12" s="533"/>
      <c r="I12" s="522"/>
      <c r="J12" s="523"/>
      <c r="K12" s="524"/>
      <c r="L12" s="252"/>
      <c r="M12" s="252"/>
    </row>
    <row r="13" spans="1:13" ht="15" customHeight="1">
      <c r="A13" s="339" t="s">
        <v>383</v>
      </c>
      <c r="B13" s="431" t="s">
        <v>2099</v>
      </c>
      <c r="C13" s="344">
        <v>-21637.48</v>
      </c>
      <c r="D13" s="339" t="s">
        <v>2372</v>
      </c>
      <c r="E13" s="520"/>
      <c r="F13" s="521"/>
      <c r="G13" s="522"/>
      <c r="H13" s="533"/>
      <c r="I13" s="522"/>
      <c r="J13" s="523"/>
      <c r="K13" s="524"/>
      <c r="L13" s="252"/>
      <c r="M13" s="252"/>
    </row>
    <row r="14" spans="1:13" ht="15" customHeight="1">
      <c r="A14" s="339" t="s">
        <v>383</v>
      </c>
      <c r="B14" s="431" t="s">
        <v>2001</v>
      </c>
      <c r="C14" s="344">
        <v>-21637.48</v>
      </c>
      <c r="D14" s="339" t="s">
        <v>2372</v>
      </c>
      <c r="E14" s="520">
        <f>SUM(C12:C14)</f>
        <v>-64622.44</v>
      </c>
      <c r="F14" s="521"/>
      <c r="G14" s="522"/>
      <c r="H14" s="533"/>
      <c r="I14" s="522">
        <v>600606</v>
      </c>
      <c r="J14" s="523">
        <f t="shared" si="0"/>
        <v>-55709.000000000007</v>
      </c>
      <c r="K14" s="524">
        <f t="shared" si="1"/>
        <v>-8913.44</v>
      </c>
      <c r="L14" s="252"/>
      <c r="M14" s="252"/>
    </row>
    <row r="15" spans="1:13" ht="15" customHeight="1">
      <c r="A15" s="339" t="s">
        <v>141</v>
      </c>
      <c r="B15" s="431" t="s">
        <v>105</v>
      </c>
      <c r="C15" s="344">
        <v>-6286.04</v>
      </c>
      <c r="D15" s="339" t="s">
        <v>2372</v>
      </c>
      <c r="E15" s="520"/>
      <c r="F15" s="521"/>
      <c r="G15" s="522"/>
      <c r="H15" s="533"/>
      <c r="I15" s="522"/>
      <c r="J15" s="523"/>
      <c r="K15" s="524"/>
      <c r="L15" s="252"/>
      <c r="M15" s="252"/>
    </row>
    <row r="16" spans="1:13" ht="15" customHeight="1">
      <c r="A16" s="339" t="s">
        <v>141</v>
      </c>
      <c r="B16" s="431" t="s">
        <v>806</v>
      </c>
      <c r="C16" s="344">
        <v>-5957.76</v>
      </c>
      <c r="D16" s="339" t="s">
        <v>2372</v>
      </c>
      <c r="E16" s="520">
        <f>SUM(C15:C16)</f>
        <v>-12243.8</v>
      </c>
      <c r="F16" s="521"/>
      <c r="G16" s="522"/>
      <c r="H16" s="533"/>
      <c r="I16" s="522">
        <v>600684</v>
      </c>
      <c r="J16" s="523">
        <f t="shared" si="0"/>
        <v>-10555</v>
      </c>
      <c r="K16" s="524">
        <f t="shared" si="1"/>
        <v>-1688.8</v>
      </c>
      <c r="L16" s="252"/>
      <c r="M16" s="252"/>
    </row>
    <row r="17" spans="1:13" ht="15" customHeight="1">
      <c r="A17" s="339" t="s">
        <v>136</v>
      </c>
      <c r="B17" s="431" t="s">
        <v>1648</v>
      </c>
      <c r="C17" s="344">
        <v>-7559.72</v>
      </c>
      <c r="D17" s="339" t="s">
        <v>2372</v>
      </c>
      <c r="E17" s="520"/>
      <c r="F17" s="521"/>
      <c r="G17" s="522"/>
      <c r="H17" s="533"/>
      <c r="I17" s="522"/>
      <c r="J17" s="523"/>
      <c r="K17" s="524"/>
      <c r="L17" s="252"/>
      <c r="M17" s="252"/>
    </row>
    <row r="18" spans="1:13" ht="15" customHeight="1" thickBot="1">
      <c r="A18" s="362" t="s">
        <v>136</v>
      </c>
      <c r="B18" s="433" t="s">
        <v>657</v>
      </c>
      <c r="C18" s="490">
        <v>-9000.44</v>
      </c>
      <c r="D18" s="362" t="s">
        <v>2372</v>
      </c>
      <c r="E18" s="525">
        <f>SUM(C17:C18)</f>
        <v>-16560.16</v>
      </c>
      <c r="F18" s="526">
        <f>SUM(E10:E18)</f>
        <v>-151926.36000000002</v>
      </c>
      <c r="G18" s="527"/>
      <c r="H18" s="537"/>
      <c r="I18" s="527">
        <v>600640</v>
      </c>
      <c r="J18" s="528">
        <f t="shared" si="0"/>
        <v>-14276</v>
      </c>
      <c r="K18" s="529">
        <f t="shared" si="1"/>
        <v>-2284.16</v>
      </c>
      <c r="L18" s="252"/>
      <c r="M18" s="252"/>
    </row>
    <row r="19" spans="1:13" ht="15" customHeight="1">
      <c r="A19" s="339" t="s">
        <v>134</v>
      </c>
      <c r="B19" s="478" t="s">
        <v>2292</v>
      </c>
      <c r="C19" s="422">
        <v>1241.2</v>
      </c>
      <c r="D19" s="339" t="s">
        <v>2366</v>
      </c>
      <c r="E19" s="520"/>
      <c r="F19" s="521"/>
      <c r="G19" s="522"/>
      <c r="H19" s="533"/>
      <c r="I19" s="522"/>
      <c r="J19" s="523"/>
      <c r="K19" s="524"/>
      <c r="L19" s="252"/>
      <c r="M19" s="252"/>
    </row>
    <row r="20" spans="1:13" ht="15" customHeight="1">
      <c r="A20" s="339" t="s">
        <v>134</v>
      </c>
      <c r="B20" s="478" t="s">
        <v>2293</v>
      </c>
      <c r="C20" s="422">
        <v>1241.2</v>
      </c>
      <c r="D20" s="339" t="s">
        <v>2366</v>
      </c>
      <c r="E20" s="520"/>
      <c r="F20" s="521"/>
      <c r="G20" s="522"/>
      <c r="H20" s="533"/>
      <c r="I20" s="522"/>
      <c r="J20" s="523"/>
      <c r="K20" s="524"/>
      <c r="L20" s="252"/>
      <c r="M20" s="252"/>
    </row>
    <row r="21" spans="1:13" ht="15" customHeight="1">
      <c r="A21" s="339" t="s">
        <v>141</v>
      </c>
      <c r="B21" s="478" t="s">
        <v>2294</v>
      </c>
      <c r="C21" s="422">
        <v>1241.2</v>
      </c>
      <c r="D21" s="339" t="s">
        <v>2366</v>
      </c>
      <c r="E21" s="520"/>
      <c r="F21" s="521"/>
      <c r="G21" s="522"/>
      <c r="H21" s="533"/>
      <c r="I21" s="522"/>
      <c r="J21" s="523"/>
      <c r="K21" s="524"/>
      <c r="L21" s="252"/>
      <c r="M21" s="252"/>
    </row>
    <row r="22" spans="1:13" ht="15" customHeight="1">
      <c r="A22" s="339" t="s">
        <v>134</v>
      </c>
      <c r="B22" s="478" t="s">
        <v>2295</v>
      </c>
      <c r="C22" s="422">
        <v>1241.2</v>
      </c>
      <c r="D22" s="339" t="s">
        <v>2366</v>
      </c>
      <c r="E22" s="520"/>
      <c r="F22" s="521"/>
      <c r="G22" s="522"/>
      <c r="H22" s="533"/>
      <c r="I22" s="522"/>
      <c r="J22" s="523"/>
      <c r="K22" s="524"/>
      <c r="L22" s="252"/>
      <c r="M22" s="252"/>
    </row>
    <row r="23" spans="1:13" ht="15" customHeight="1">
      <c r="A23" s="339" t="s">
        <v>136</v>
      </c>
      <c r="B23" s="478" t="s">
        <v>2296</v>
      </c>
      <c r="C23" s="422">
        <v>1241.2</v>
      </c>
      <c r="D23" s="339" t="s">
        <v>2366</v>
      </c>
      <c r="E23" s="520"/>
      <c r="F23" s="521"/>
      <c r="G23" s="522"/>
      <c r="H23" s="533"/>
      <c r="I23" s="522"/>
      <c r="J23" s="523"/>
      <c r="K23" s="524"/>
      <c r="L23" s="252"/>
      <c r="M23" s="252"/>
    </row>
    <row r="24" spans="1:13" ht="15" customHeight="1">
      <c r="A24" s="339" t="s">
        <v>844</v>
      </c>
      <c r="B24" s="478" t="s">
        <v>2298</v>
      </c>
      <c r="C24" s="422">
        <v>1241.2</v>
      </c>
      <c r="D24" s="339" t="s">
        <v>2366</v>
      </c>
      <c r="E24" s="520"/>
      <c r="F24" s="521"/>
      <c r="G24" s="522"/>
      <c r="H24" s="533"/>
      <c r="I24" s="522"/>
      <c r="J24" s="523"/>
      <c r="K24" s="524"/>
      <c r="L24" s="252"/>
      <c r="M24" s="252"/>
    </row>
    <row r="25" spans="1:13" ht="15" customHeight="1">
      <c r="A25" s="339" t="s">
        <v>141</v>
      </c>
      <c r="B25" s="478" t="s">
        <v>2299</v>
      </c>
      <c r="C25" s="422">
        <v>1241.2</v>
      </c>
      <c r="D25" s="339" t="s">
        <v>2366</v>
      </c>
      <c r="E25" s="520"/>
      <c r="F25" s="521"/>
      <c r="G25" s="522"/>
      <c r="H25" s="533"/>
      <c r="I25" s="522"/>
      <c r="J25" s="523"/>
      <c r="K25" s="524"/>
      <c r="L25" s="252"/>
      <c r="M25" s="252"/>
    </row>
    <row r="26" spans="1:13" ht="15" customHeight="1">
      <c r="A26" s="339" t="s">
        <v>134</v>
      </c>
      <c r="B26" s="478" t="s">
        <v>2300</v>
      </c>
      <c r="C26" s="446">
        <v>1241.2</v>
      </c>
      <c r="D26" s="339" t="s">
        <v>2366</v>
      </c>
      <c r="E26" s="520">
        <f>SUM(C19:C26)</f>
        <v>9929.6</v>
      </c>
      <c r="F26" s="521"/>
      <c r="G26" s="522"/>
      <c r="H26" s="533"/>
      <c r="I26" s="522">
        <v>803001</v>
      </c>
      <c r="J26" s="523">
        <f t="shared" si="0"/>
        <v>8560</v>
      </c>
      <c r="K26" s="524">
        <f t="shared" si="1"/>
        <v>1369.6000000000001</v>
      </c>
      <c r="L26" s="252"/>
      <c r="M26" s="252"/>
    </row>
    <row r="27" spans="1:13" ht="15" customHeight="1">
      <c r="A27" s="339" t="s">
        <v>134</v>
      </c>
      <c r="B27" s="341" t="s">
        <v>2297</v>
      </c>
      <c r="C27" s="353">
        <v>5849.88</v>
      </c>
      <c r="D27" s="339" t="s">
        <v>2366</v>
      </c>
      <c r="E27" s="520"/>
      <c r="F27" s="521"/>
      <c r="G27" s="522"/>
      <c r="H27" s="533"/>
      <c r="I27" s="522"/>
      <c r="J27" s="523"/>
      <c r="K27" s="524"/>
      <c r="L27" s="252"/>
      <c r="M27" s="252"/>
    </row>
    <row r="28" spans="1:13" ht="15" customHeight="1">
      <c r="A28" s="339" t="s">
        <v>134</v>
      </c>
      <c r="B28" s="341" t="s">
        <v>1581</v>
      </c>
      <c r="C28" s="353">
        <v>5849.88</v>
      </c>
      <c r="D28" s="339" t="s">
        <v>2366</v>
      </c>
      <c r="E28" s="520">
        <f>SUM(C27:C28)</f>
        <v>11699.76</v>
      </c>
      <c r="F28" s="521"/>
      <c r="G28" s="522"/>
      <c r="H28" s="533"/>
      <c r="I28" s="522">
        <v>600644</v>
      </c>
      <c r="J28" s="523">
        <f t="shared" si="0"/>
        <v>10086</v>
      </c>
      <c r="K28" s="524">
        <f t="shared" si="1"/>
        <v>1613.76</v>
      </c>
      <c r="L28" s="252"/>
      <c r="M28" s="252"/>
    </row>
    <row r="29" spans="1:13" ht="15" customHeight="1">
      <c r="A29" s="339" t="s">
        <v>141</v>
      </c>
      <c r="B29" s="341" t="s">
        <v>89</v>
      </c>
      <c r="C29" s="353">
        <v>8049.24</v>
      </c>
      <c r="D29" s="339" t="s">
        <v>2366</v>
      </c>
      <c r="E29" s="520"/>
      <c r="F29" s="521"/>
      <c r="G29" s="522"/>
      <c r="H29" s="533"/>
      <c r="I29" s="522"/>
      <c r="J29" s="523"/>
      <c r="K29" s="524"/>
      <c r="L29" s="252"/>
      <c r="M29" s="252"/>
    </row>
    <row r="30" spans="1:13" ht="15" customHeight="1">
      <c r="A30" s="339" t="s">
        <v>141</v>
      </c>
      <c r="B30" s="341" t="s">
        <v>1629</v>
      </c>
      <c r="C30" s="353">
        <v>5957.76</v>
      </c>
      <c r="D30" s="339" t="s">
        <v>2366</v>
      </c>
      <c r="E30" s="520"/>
      <c r="F30" s="521"/>
      <c r="G30" s="522"/>
      <c r="H30" s="533"/>
      <c r="I30" s="522"/>
      <c r="J30" s="523"/>
      <c r="K30" s="524"/>
      <c r="L30" s="252"/>
      <c r="M30" s="252"/>
    </row>
    <row r="31" spans="1:13" ht="15" customHeight="1">
      <c r="A31" s="339" t="s">
        <v>141</v>
      </c>
      <c r="B31" s="341" t="s">
        <v>1675</v>
      </c>
      <c r="C31" s="353">
        <v>5957.76</v>
      </c>
      <c r="D31" s="339" t="s">
        <v>2366</v>
      </c>
      <c r="E31" s="520">
        <f>SUM(C29:C31)</f>
        <v>19964.760000000002</v>
      </c>
      <c r="F31" s="521"/>
      <c r="G31" s="522"/>
      <c r="H31" s="533"/>
      <c r="I31" s="522">
        <v>600684</v>
      </c>
      <c r="J31" s="523">
        <f t="shared" si="0"/>
        <v>17211.000000000004</v>
      </c>
      <c r="K31" s="524">
        <f t="shared" si="1"/>
        <v>2753.7600000000007</v>
      </c>
      <c r="L31" s="252"/>
      <c r="M31" s="252"/>
    </row>
    <row r="32" spans="1:13" ht="15" customHeight="1">
      <c r="A32" s="339" t="s">
        <v>136</v>
      </c>
      <c r="B32" s="341" t="s">
        <v>937</v>
      </c>
      <c r="C32" s="353">
        <v>7559.72</v>
      </c>
      <c r="D32" s="339" t="s">
        <v>2366</v>
      </c>
      <c r="E32" s="520"/>
      <c r="F32" s="521"/>
      <c r="G32" s="522"/>
      <c r="H32" s="533"/>
      <c r="I32" s="522"/>
      <c r="J32" s="523"/>
      <c r="K32" s="524"/>
      <c r="L32" s="252"/>
      <c r="M32" s="252"/>
    </row>
    <row r="33" spans="1:13" ht="15" customHeight="1">
      <c r="A33" s="339" t="s">
        <v>136</v>
      </c>
      <c r="B33" s="414" t="s">
        <v>1648</v>
      </c>
      <c r="C33" s="382">
        <v>7559.72</v>
      </c>
      <c r="D33" s="339" t="s">
        <v>2366</v>
      </c>
      <c r="E33" s="520">
        <f>SUM(C32:C33)</f>
        <v>15119.44</v>
      </c>
      <c r="F33" s="521"/>
      <c r="G33" s="522"/>
      <c r="H33" s="533"/>
      <c r="I33" s="522">
        <v>600640</v>
      </c>
      <c r="J33" s="523">
        <f t="shared" si="0"/>
        <v>13034.000000000002</v>
      </c>
      <c r="K33" s="524">
        <f t="shared" si="1"/>
        <v>2085.4400000000005</v>
      </c>
      <c r="L33" s="252"/>
      <c r="M33" s="252"/>
    </row>
    <row r="34" spans="1:13" ht="15" customHeight="1" thickBot="1">
      <c r="A34" s="362" t="s">
        <v>383</v>
      </c>
      <c r="B34" s="415" t="s">
        <v>2291</v>
      </c>
      <c r="C34" s="363">
        <v>21347.48</v>
      </c>
      <c r="D34" s="362" t="s">
        <v>2366</v>
      </c>
      <c r="E34" s="525">
        <f>SUM(C34)</f>
        <v>21347.48</v>
      </c>
      <c r="F34" s="526">
        <f>SUM(E21:E34)</f>
        <v>78061.040000000008</v>
      </c>
      <c r="G34" s="527"/>
      <c r="H34" s="537"/>
      <c r="I34" s="527">
        <v>600606</v>
      </c>
      <c r="J34" s="528">
        <f t="shared" si="0"/>
        <v>18403</v>
      </c>
      <c r="K34" s="529">
        <f t="shared" si="1"/>
        <v>2944.48</v>
      </c>
      <c r="L34" s="252"/>
      <c r="M34" s="252"/>
    </row>
    <row r="35" spans="1:13" ht="15" customHeight="1">
      <c r="A35" s="339" t="s">
        <v>134</v>
      </c>
      <c r="B35" s="478" t="s">
        <v>2301</v>
      </c>
      <c r="C35" s="422">
        <v>1241.2</v>
      </c>
      <c r="D35" s="339" t="s">
        <v>2368</v>
      </c>
      <c r="E35" s="520"/>
      <c r="F35" s="521"/>
      <c r="G35" s="522"/>
      <c r="H35" s="533"/>
      <c r="I35" s="522"/>
      <c r="J35" s="531"/>
      <c r="K35" s="532"/>
      <c r="L35" s="252"/>
      <c r="M35" s="252"/>
    </row>
    <row r="36" spans="1:13" ht="15" customHeight="1">
      <c r="A36" s="339" t="s">
        <v>136</v>
      </c>
      <c r="B36" s="478" t="s">
        <v>2302</v>
      </c>
      <c r="C36" s="422">
        <v>1241.2</v>
      </c>
      <c r="D36" s="339" t="s">
        <v>2368</v>
      </c>
      <c r="E36" s="520"/>
      <c r="F36" s="521"/>
      <c r="G36" s="522"/>
      <c r="H36" s="533"/>
      <c r="I36" s="522"/>
      <c r="J36" s="523"/>
      <c r="K36" s="524"/>
      <c r="L36" s="252"/>
      <c r="M36" s="252"/>
    </row>
    <row r="37" spans="1:13" ht="15" customHeight="1">
      <c r="A37" s="339" t="s">
        <v>390</v>
      </c>
      <c r="B37" s="478" t="s">
        <v>2303</v>
      </c>
      <c r="C37" s="422">
        <v>1241.2</v>
      </c>
      <c r="D37" s="339" t="s">
        <v>2368</v>
      </c>
      <c r="E37" s="520"/>
      <c r="F37" s="521"/>
      <c r="G37" s="522"/>
      <c r="H37" s="533"/>
      <c r="I37" s="522"/>
      <c r="J37" s="523"/>
      <c r="K37" s="524"/>
      <c r="L37" s="252"/>
      <c r="M37" s="252"/>
    </row>
    <row r="38" spans="1:13" ht="15" customHeight="1">
      <c r="A38" s="339" t="s">
        <v>134</v>
      </c>
      <c r="B38" s="478" t="s">
        <v>2304</v>
      </c>
      <c r="C38" s="422">
        <v>1241.2</v>
      </c>
      <c r="D38" s="339" t="s">
        <v>2368</v>
      </c>
      <c r="E38" s="520"/>
      <c r="F38" s="521"/>
      <c r="G38" s="522"/>
      <c r="H38" s="533"/>
      <c r="I38" s="522"/>
      <c r="J38" s="523"/>
      <c r="K38" s="524"/>
      <c r="L38" s="252"/>
      <c r="M38" s="252"/>
    </row>
    <row r="39" spans="1:13" ht="15" customHeight="1">
      <c r="A39" s="339" t="s">
        <v>141</v>
      </c>
      <c r="B39" s="478" t="s">
        <v>2305</v>
      </c>
      <c r="C39" s="422">
        <v>1241.2</v>
      </c>
      <c r="D39" s="339" t="s">
        <v>2368</v>
      </c>
      <c r="E39" s="520"/>
      <c r="F39" s="521"/>
      <c r="G39" s="522"/>
      <c r="H39" s="533"/>
      <c r="I39" s="522"/>
      <c r="J39" s="523"/>
      <c r="K39" s="524"/>
      <c r="L39" s="252"/>
      <c r="M39" s="252"/>
    </row>
    <row r="40" spans="1:13" ht="15" customHeight="1">
      <c r="A40" s="339" t="s">
        <v>134</v>
      </c>
      <c r="B40" s="478" t="s">
        <v>2306</v>
      </c>
      <c r="C40" s="422">
        <v>1241.2</v>
      </c>
      <c r="D40" s="339" t="s">
        <v>2368</v>
      </c>
      <c r="E40" s="520"/>
      <c r="F40" s="521"/>
      <c r="G40" s="522"/>
      <c r="H40" s="533"/>
      <c r="I40" s="522"/>
      <c r="J40" s="523"/>
      <c r="K40" s="524"/>
      <c r="L40" s="252"/>
      <c r="M40" s="252"/>
    </row>
    <row r="41" spans="1:13" ht="15" customHeight="1">
      <c r="A41" s="339" t="s">
        <v>134</v>
      </c>
      <c r="B41" s="478" t="s">
        <v>2307</v>
      </c>
      <c r="C41" s="422">
        <v>1241.2</v>
      </c>
      <c r="D41" s="339" t="s">
        <v>2368</v>
      </c>
      <c r="E41" s="520"/>
      <c r="F41" s="521"/>
      <c r="G41" s="522"/>
      <c r="H41" s="533"/>
      <c r="I41" s="522"/>
      <c r="J41" s="523"/>
      <c r="K41" s="524"/>
      <c r="L41" s="252"/>
      <c r="M41" s="252"/>
    </row>
    <row r="42" spans="1:13" ht="15" customHeight="1">
      <c r="A42" s="339" t="s">
        <v>141</v>
      </c>
      <c r="B42" s="478" t="s">
        <v>2308</v>
      </c>
      <c r="C42" s="422">
        <v>1241.2</v>
      </c>
      <c r="D42" s="339" t="s">
        <v>2368</v>
      </c>
      <c r="E42" s="520"/>
      <c r="F42" s="521"/>
      <c r="G42" s="522"/>
      <c r="H42" s="533"/>
      <c r="I42" s="522"/>
      <c r="J42" s="523"/>
      <c r="K42" s="524"/>
      <c r="L42" s="252"/>
      <c r="M42" s="252"/>
    </row>
    <row r="43" spans="1:13" ht="15" customHeight="1">
      <c r="A43" s="339" t="s">
        <v>141</v>
      </c>
      <c r="B43" s="478" t="s">
        <v>2309</v>
      </c>
      <c r="C43" s="422">
        <v>1241.2</v>
      </c>
      <c r="D43" s="339" t="s">
        <v>2368</v>
      </c>
      <c r="E43" s="520"/>
      <c r="F43" s="521"/>
      <c r="G43" s="522"/>
      <c r="H43" s="533"/>
      <c r="I43" s="522"/>
      <c r="J43" s="523"/>
      <c r="K43" s="524"/>
      <c r="L43" s="252"/>
      <c r="M43" s="252"/>
    </row>
    <row r="44" spans="1:13" ht="15" customHeight="1">
      <c r="A44" s="339" t="s">
        <v>134</v>
      </c>
      <c r="B44" s="478" t="s">
        <v>2310</v>
      </c>
      <c r="C44" s="422">
        <v>1241.2</v>
      </c>
      <c r="D44" s="339" t="s">
        <v>2368</v>
      </c>
      <c r="E44" s="520"/>
      <c r="F44" s="521"/>
      <c r="G44" s="522"/>
      <c r="H44" s="533"/>
      <c r="I44" s="522"/>
      <c r="J44" s="523"/>
      <c r="K44" s="524"/>
      <c r="L44" s="252"/>
      <c r="M44" s="252"/>
    </row>
    <row r="45" spans="1:13" ht="15" customHeight="1">
      <c r="A45" s="339" t="s">
        <v>141</v>
      </c>
      <c r="B45" s="478" t="s">
        <v>2311</v>
      </c>
      <c r="C45" s="422">
        <v>1241.2</v>
      </c>
      <c r="D45" s="339" t="s">
        <v>2368</v>
      </c>
      <c r="E45" s="520"/>
      <c r="F45" s="521"/>
      <c r="G45" s="522"/>
      <c r="H45" s="533"/>
      <c r="I45" s="522"/>
      <c r="J45" s="523"/>
      <c r="K45" s="524"/>
      <c r="L45" s="252"/>
      <c r="M45" s="252"/>
    </row>
    <row r="46" spans="1:13" ht="15" customHeight="1">
      <c r="A46" s="339" t="s">
        <v>134</v>
      </c>
      <c r="B46" s="478" t="s">
        <v>2312</v>
      </c>
      <c r="C46" s="422">
        <v>1241.2</v>
      </c>
      <c r="D46" s="339" t="s">
        <v>2368</v>
      </c>
      <c r="E46" s="520"/>
      <c r="F46" s="521"/>
      <c r="G46" s="522"/>
      <c r="H46" s="533"/>
      <c r="I46" s="522"/>
      <c r="J46" s="523"/>
      <c r="K46" s="524"/>
      <c r="L46" s="252"/>
      <c r="M46" s="252"/>
    </row>
    <row r="47" spans="1:13" ht="15" customHeight="1">
      <c r="A47" s="339" t="s">
        <v>141</v>
      </c>
      <c r="B47" s="478" t="s">
        <v>2313</v>
      </c>
      <c r="C47" s="422">
        <v>1241.2</v>
      </c>
      <c r="D47" s="339" t="s">
        <v>2368</v>
      </c>
      <c r="E47" s="520"/>
      <c r="F47" s="521"/>
      <c r="G47" s="522"/>
      <c r="H47" s="533"/>
      <c r="I47" s="522"/>
      <c r="J47" s="523"/>
      <c r="K47" s="524"/>
      <c r="L47" s="252"/>
      <c r="M47" s="252"/>
    </row>
    <row r="48" spans="1:13" ht="15" customHeight="1">
      <c r="A48" s="339" t="s">
        <v>134</v>
      </c>
      <c r="B48" s="478" t="s">
        <v>2314</v>
      </c>
      <c r="C48" s="422">
        <v>1241.2</v>
      </c>
      <c r="D48" s="339" t="s">
        <v>2368</v>
      </c>
      <c r="E48" s="520"/>
      <c r="F48" s="521"/>
      <c r="G48" s="522"/>
      <c r="H48" s="533"/>
      <c r="I48" s="522"/>
      <c r="J48" s="523"/>
      <c r="K48" s="524"/>
      <c r="L48" s="252"/>
      <c r="M48" s="252"/>
    </row>
    <row r="49" spans="1:13" ht="15" customHeight="1">
      <c r="A49" s="339" t="s">
        <v>141</v>
      </c>
      <c r="B49" s="478" t="s">
        <v>2315</v>
      </c>
      <c r="C49" s="422">
        <v>1241.2</v>
      </c>
      <c r="D49" s="339" t="s">
        <v>2368</v>
      </c>
      <c r="E49" s="520"/>
      <c r="F49" s="521"/>
      <c r="G49" s="522"/>
      <c r="H49" s="533"/>
      <c r="I49" s="522"/>
      <c r="J49" s="523"/>
      <c r="K49" s="524"/>
      <c r="L49" s="252"/>
      <c r="M49" s="252"/>
    </row>
    <row r="50" spans="1:13" ht="15" customHeight="1">
      <c r="A50" s="339" t="s">
        <v>134</v>
      </c>
      <c r="B50" s="478" t="s">
        <v>2316</v>
      </c>
      <c r="C50" s="422">
        <v>1241.2</v>
      </c>
      <c r="D50" s="339" t="s">
        <v>2368</v>
      </c>
      <c r="E50" s="520"/>
      <c r="F50" s="521"/>
      <c r="G50" s="522"/>
      <c r="H50" s="533"/>
      <c r="I50" s="522"/>
      <c r="J50" s="523"/>
      <c r="K50" s="524"/>
      <c r="L50" s="252"/>
      <c r="M50" s="252"/>
    </row>
    <row r="51" spans="1:13" ht="15" customHeight="1">
      <c r="A51" s="339" t="s">
        <v>134</v>
      </c>
      <c r="B51" s="478" t="s">
        <v>2317</v>
      </c>
      <c r="C51" s="422">
        <v>1241.2</v>
      </c>
      <c r="D51" s="339" t="s">
        <v>2368</v>
      </c>
      <c r="E51" s="520"/>
      <c r="F51" s="521"/>
      <c r="G51" s="522"/>
      <c r="H51" s="533"/>
      <c r="I51" s="522"/>
      <c r="J51" s="523"/>
      <c r="K51" s="524"/>
      <c r="L51" s="252"/>
      <c r="M51" s="252"/>
    </row>
    <row r="52" spans="1:13" ht="15" customHeight="1">
      <c r="A52" s="339" t="s">
        <v>141</v>
      </c>
      <c r="B52" s="478" t="s">
        <v>2318</v>
      </c>
      <c r="C52" s="422">
        <v>1241.2</v>
      </c>
      <c r="D52" s="339" t="s">
        <v>2368</v>
      </c>
      <c r="E52" s="520"/>
      <c r="F52" s="521"/>
      <c r="G52" s="522"/>
      <c r="H52" s="533"/>
      <c r="I52" s="522"/>
      <c r="J52" s="523"/>
      <c r="K52" s="524"/>
      <c r="L52" s="252"/>
      <c r="M52" s="252"/>
    </row>
    <row r="53" spans="1:13" ht="15" customHeight="1">
      <c r="A53" s="339" t="s">
        <v>141</v>
      </c>
      <c r="B53" s="508" t="s">
        <v>2319</v>
      </c>
      <c r="C53" s="569">
        <v>1241.2</v>
      </c>
      <c r="D53" s="339" t="s">
        <v>2368</v>
      </c>
      <c r="E53" s="520"/>
      <c r="F53" s="521"/>
      <c r="G53" s="522"/>
      <c r="H53" s="533"/>
      <c r="I53" s="522"/>
      <c r="J53" s="523"/>
      <c r="K53" s="524"/>
      <c r="L53" s="252"/>
      <c r="M53" s="252"/>
    </row>
    <row r="54" spans="1:13" ht="15" customHeight="1" thickBot="1">
      <c r="A54" s="362" t="s">
        <v>2358</v>
      </c>
      <c r="B54" s="509" t="s">
        <v>2320</v>
      </c>
      <c r="C54" s="505">
        <v>1241.2</v>
      </c>
      <c r="D54" s="362" t="s">
        <v>2368</v>
      </c>
      <c r="E54" s="525"/>
      <c r="F54" s="526">
        <f>SUM(C35:C54)</f>
        <v>24824.000000000007</v>
      </c>
      <c r="G54" s="527"/>
      <c r="H54" s="537"/>
      <c r="I54" s="527">
        <v>803001</v>
      </c>
      <c r="J54" s="528">
        <f>F54/1.16</f>
        <v>21400.000000000007</v>
      </c>
      <c r="K54" s="529">
        <f>J54*0.16</f>
        <v>3424.0000000000014</v>
      </c>
      <c r="L54" s="252"/>
      <c r="M54" s="252"/>
    </row>
    <row r="55" spans="1:13" ht="15" customHeight="1">
      <c r="A55" s="339" t="s">
        <v>134</v>
      </c>
      <c r="B55" s="341" t="s">
        <v>2111</v>
      </c>
      <c r="C55" s="353">
        <v>5849.88</v>
      </c>
      <c r="D55" s="339" t="s">
        <v>2369</v>
      </c>
      <c r="E55" s="520">
        <f>SUM(C55:D55)</f>
        <v>5849.88</v>
      </c>
      <c r="F55" s="521"/>
      <c r="G55" s="522"/>
      <c r="H55" s="533"/>
      <c r="I55" s="530">
        <v>600644</v>
      </c>
      <c r="J55" s="531">
        <f t="shared" si="0"/>
        <v>5043</v>
      </c>
      <c r="K55" s="532">
        <f t="shared" si="1"/>
        <v>806.88</v>
      </c>
      <c r="L55" s="252"/>
      <c r="M55" s="252"/>
    </row>
    <row r="56" spans="1:13" ht="15" customHeight="1">
      <c r="A56" s="339" t="s">
        <v>141</v>
      </c>
      <c r="B56" s="341" t="s">
        <v>2233</v>
      </c>
      <c r="C56" s="353">
        <v>6351</v>
      </c>
      <c r="D56" s="339" t="s">
        <v>2369</v>
      </c>
      <c r="E56" s="520">
        <f>SUM(C56:D56)</f>
        <v>6351</v>
      </c>
      <c r="F56" s="521"/>
      <c r="G56" s="522"/>
      <c r="H56" s="533"/>
      <c r="I56" s="522">
        <v>600684</v>
      </c>
      <c r="J56" s="523">
        <f t="shared" si="0"/>
        <v>5475</v>
      </c>
      <c r="K56" s="524">
        <f t="shared" si="1"/>
        <v>876</v>
      </c>
      <c r="L56" s="252"/>
      <c r="M56" s="252"/>
    </row>
    <row r="57" spans="1:13" ht="15" customHeight="1">
      <c r="A57" s="339" t="s">
        <v>136</v>
      </c>
      <c r="B57" s="341" t="s">
        <v>1569</v>
      </c>
      <c r="C57" s="353">
        <v>7559.72</v>
      </c>
      <c r="D57" s="339" t="s">
        <v>2369</v>
      </c>
      <c r="E57" s="520"/>
      <c r="F57" s="521"/>
      <c r="G57" s="522"/>
      <c r="H57" s="533"/>
      <c r="I57" s="522"/>
      <c r="J57" s="523"/>
      <c r="K57" s="524"/>
      <c r="L57" s="252"/>
      <c r="M57" s="252"/>
    </row>
    <row r="58" spans="1:13" ht="15" customHeight="1">
      <c r="A58" s="339" t="s">
        <v>136</v>
      </c>
      <c r="B58" s="341" t="s">
        <v>1075</v>
      </c>
      <c r="C58" s="353">
        <v>9000.44</v>
      </c>
      <c r="D58" s="339" t="s">
        <v>2369</v>
      </c>
      <c r="E58" s="520">
        <f>SUM(C57:C58)</f>
        <v>16560.16</v>
      </c>
      <c r="F58" s="521"/>
      <c r="G58" s="522"/>
      <c r="H58" s="533"/>
      <c r="I58" s="522">
        <v>600640</v>
      </c>
      <c r="J58" s="523">
        <f t="shared" si="0"/>
        <v>14276</v>
      </c>
      <c r="K58" s="524">
        <f t="shared" si="1"/>
        <v>2284.16</v>
      </c>
      <c r="L58" s="252"/>
      <c r="M58" s="252"/>
    </row>
    <row r="59" spans="1:13" ht="15" customHeight="1" thickBot="1">
      <c r="A59" s="362" t="s">
        <v>390</v>
      </c>
      <c r="B59" s="415" t="s">
        <v>2215</v>
      </c>
      <c r="C59" s="363">
        <v>22500.52</v>
      </c>
      <c r="D59" s="362" t="s">
        <v>2369</v>
      </c>
      <c r="E59" s="525">
        <f>SUM(C59)</f>
        <v>22500.52</v>
      </c>
      <c r="F59" s="526">
        <f>SUM(E55:E59)</f>
        <v>51261.56</v>
      </c>
      <c r="G59" s="527"/>
      <c r="H59" s="537"/>
      <c r="I59" s="527">
        <v>600623</v>
      </c>
      <c r="J59" s="528">
        <f t="shared" si="0"/>
        <v>19397</v>
      </c>
      <c r="K59" s="529">
        <f t="shared" si="1"/>
        <v>3103.52</v>
      </c>
      <c r="L59" s="252"/>
      <c r="M59" s="252"/>
    </row>
    <row r="60" spans="1:13" ht="15" customHeight="1">
      <c r="A60" s="339" t="s">
        <v>134</v>
      </c>
      <c r="B60" s="341" t="s">
        <v>677</v>
      </c>
      <c r="C60" s="353">
        <v>5849.88</v>
      </c>
      <c r="D60" s="339" t="s">
        <v>2371</v>
      </c>
      <c r="E60" s="520">
        <f>SUM(C60:D60)</f>
        <v>5849.88</v>
      </c>
      <c r="F60" s="521"/>
      <c r="G60" s="522"/>
      <c r="H60" s="533"/>
      <c r="I60" s="530">
        <v>600644</v>
      </c>
      <c r="J60" s="531">
        <f t="shared" si="0"/>
        <v>5043</v>
      </c>
      <c r="K60" s="532">
        <f t="shared" si="1"/>
        <v>806.88</v>
      </c>
      <c r="L60" s="252"/>
      <c r="M60" s="252"/>
    </row>
    <row r="61" spans="1:13" ht="15" customHeight="1">
      <c r="A61" s="339" t="s">
        <v>141</v>
      </c>
      <c r="B61" s="341" t="s">
        <v>806</v>
      </c>
      <c r="C61" s="353">
        <v>5957.76</v>
      </c>
      <c r="D61" s="339" t="s">
        <v>2371</v>
      </c>
      <c r="E61" s="520"/>
      <c r="F61" s="521"/>
      <c r="G61" s="522"/>
      <c r="H61" s="533"/>
      <c r="I61" s="522"/>
      <c r="J61" s="523"/>
      <c r="K61" s="524"/>
      <c r="L61" s="252"/>
      <c r="M61" s="252"/>
    </row>
    <row r="62" spans="1:13" ht="15" customHeight="1">
      <c r="A62" s="339" t="s">
        <v>141</v>
      </c>
      <c r="B62" s="341" t="s">
        <v>1628</v>
      </c>
      <c r="C62" s="353">
        <v>8049.24</v>
      </c>
      <c r="D62" s="339" t="s">
        <v>2371</v>
      </c>
      <c r="E62" s="520"/>
      <c r="F62" s="521"/>
      <c r="G62" s="522"/>
      <c r="H62" s="533"/>
      <c r="I62" s="522"/>
      <c r="J62" s="523"/>
      <c r="K62" s="524"/>
      <c r="L62" s="252"/>
      <c r="M62" s="252"/>
    </row>
    <row r="63" spans="1:13" ht="15" customHeight="1">
      <c r="A63" s="339" t="s">
        <v>141</v>
      </c>
      <c r="B63" s="341" t="s">
        <v>2321</v>
      </c>
      <c r="C63" s="353">
        <v>8049.24</v>
      </c>
      <c r="D63" s="339" t="s">
        <v>2371</v>
      </c>
      <c r="E63" s="520">
        <f>SUM(C61:C63)</f>
        <v>22056.239999999998</v>
      </c>
      <c r="F63" s="521"/>
      <c r="G63" s="522"/>
      <c r="H63" s="533"/>
      <c r="I63" s="522">
        <v>600684</v>
      </c>
      <c r="J63" s="523">
        <f t="shared" si="0"/>
        <v>19014</v>
      </c>
      <c r="K63" s="524">
        <f t="shared" si="1"/>
        <v>3042.2400000000002</v>
      </c>
      <c r="L63" s="252"/>
      <c r="M63" s="252"/>
    </row>
    <row r="64" spans="1:13" ht="15" customHeight="1">
      <c r="A64" s="339" t="s">
        <v>136</v>
      </c>
      <c r="B64" s="341" t="s">
        <v>1648</v>
      </c>
      <c r="C64" s="353">
        <v>7559.72</v>
      </c>
      <c r="D64" s="339" t="s">
        <v>2371</v>
      </c>
      <c r="E64" s="520"/>
      <c r="F64" s="521"/>
      <c r="G64" s="522"/>
      <c r="H64" s="533"/>
      <c r="I64" s="522"/>
      <c r="J64" s="523"/>
      <c r="K64" s="524"/>
      <c r="L64" s="252"/>
      <c r="M64" s="252"/>
    </row>
    <row r="65" spans="1:13" ht="15" customHeight="1">
      <c r="A65" s="339" t="s">
        <v>136</v>
      </c>
      <c r="B65" s="341" t="s">
        <v>2125</v>
      </c>
      <c r="C65" s="353">
        <v>9000.44</v>
      </c>
      <c r="D65" s="339" t="s">
        <v>2371</v>
      </c>
      <c r="E65" s="520"/>
      <c r="F65" s="521"/>
      <c r="G65" s="522"/>
      <c r="H65" s="533"/>
      <c r="I65" s="522"/>
      <c r="J65" s="523"/>
      <c r="K65" s="524"/>
      <c r="L65" s="252"/>
      <c r="M65" s="252"/>
    </row>
    <row r="66" spans="1:13" ht="15" customHeight="1">
      <c r="A66" s="339" t="s">
        <v>136</v>
      </c>
      <c r="B66" s="341" t="s">
        <v>2323</v>
      </c>
      <c r="C66" s="353">
        <v>9000.44</v>
      </c>
      <c r="D66" s="339" t="s">
        <v>2371</v>
      </c>
      <c r="E66" s="520"/>
      <c r="F66" s="521"/>
      <c r="G66" s="522"/>
      <c r="H66" s="533"/>
      <c r="I66" s="522"/>
      <c r="J66" s="523"/>
      <c r="K66" s="524"/>
      <c r="L66" s="252"/>
      <c r="M66" s="252"/>
    </row>
    <row r="67" spans="1:13" ht="15" customHeight="1">
      <c r="A67" s="339" t="s">
        <v>136</v>
      </c>
      <c r="B67" s="341" t="s">
        <v>1605</v>
      </c>
      <c r="C67" s="353">
        <v>9000.44</v>
      </c>
      <c r="D67" s="339" t="s">
        <v>2371</v>
      </c>
      <c r="E67" s="520">
        <f>SUM(C64:C67)</f>
        <v>34561.040000000001</v>
      </c>
      <c r="F67" s="521"/>
      <c r="G67" s="522"/>
      <c r="H67" s="533"/>
      <c r="I67" s="522">
        <v>600640</v>
      </c>
      <c r="J67" s="523">
        <f t="shared" si="0"/>
        <v>29794.000000000004</v>
      </c>
      <c r="K67" s="524">
        <f t="shared" si="1"/>
        <v>4767.0400000000009</v>
      </c>
      <c r="L67" s="252"/>
      <c r="M67" s="252"/>
    </row>
    <row r="68" spans="1:13" ht="15" customHeight="1">
      <c r="A68" s="339" t="s">
        <v>457</v>
      </c>
      <c r="B68" s="341" t="s">
        <v>2324</v>
      </c>
      <c r="C68" s="353">
        <v>10629.08</v>
      </c>
      <c r="D68" s="339" t="s">
        <v>2371</v>
      </c>
      <c r="E68" s="520">
        <f>SUM(C68)</f>
        <v>10629.08</v>
      </c>
      <c r="F68" s="521"/>
      <c r="G68" s="522"/>
      <c r="H68" s="533"/>
      <c r="I68" s="522">
        <v>600691</v>
      </c>
      <c r="J68" s="523">
        <f t="shared" si="0"/>
        <v>9163</v>
      </c>
      <c r="K68" s="524">
        <f t="shared" si="1"/>
        <v>1466.08</v>
      </c>
      <c r="L68" s="252"/>
      <c r="M68" s="252"/>
    </row>
    <row r="69" spans="1:13" ht="15" customHeight="1">
      <c r="A69" s="339" t="s">
        <v>383</v>
      </c>
      <c r="B69" s="341" t="s">
        <v>2325</v>
      </c>
      <c r="C69" s="353">
        <v>21347.48</v>
      </c>
      <c r="D69" s="339" t="s">
        <v>2371</v>
      </c>
      <c r="E69" s="520"/>
      <c r="F69" s="521"/>
      <c r="G69" s="522"/>
      <c r="H69" s="533"/>
      <c r="I69" s="522"/>
      <c r="J69" s="523"/>
      <c r="K69" s="524"/>
      <c r="L69" s="252"/>
      <c r="M69" s="252"/>
    </row>
    <row r="70" spans="1:13" ht="15" customHeight="1">
      <c r="A70" s="339" t="s">
        <v>383</v>
      </c>
      <c r="B70" s="414" t="s">
        <v>2326</v>
      </c>
      <c r="C70" s="382">
        <v>21347.48</v>
      </c>
      <c r="D70" s="339" t="s">
        <v>2371</v>
      </c>
      <c r="E70" s="520"/>
      <c r="F70" s="521"/>
      <c r="G70" s="522"/>
      <c r="H70" s="533"/>
      <c r="I70" s="522"/>
      <c r="J70" s="523"/>
      <c r="K70" s="524"/>
      <c r="L70" s="252"/>
      <c r="M70" s="252"/>
    </row>
    <row r="71" spans="1:13" ht="15" customHeight="1">
      <c r="A71" s="440" t="s">
        <v>383</v>
      </c>
      <c r="B71" s="414" t="s">
        <v>2001</v>
      </c>
      <c r="C71" s="382">
        <v>21637.48</v>
      </c>
      <c r="D71" s="440" t="s">
        <v>2371</v>
      </c>
      <c r="E71" s="520"/>
      <c r="F71" s="521"/>
      <c r="G71" s="522"/>
      <c r="H71" s="533"/>
      <c r="I71" s="522"/>
      <c r="J71" s="523"/>
      <c r="K71" s="524"/>
      <c r="L71" s="252"/>
      <c r="M71" s="252"/>
    </row>
    <row r="72" spans="1:13" ht="15" customHeight="1">
      <c r="A72" s="380" t="s">
        <v>383</v>
      </c>
      <c r="B72" s="414" t="s">
        <v>2320</v>
      </c>
      <c r="C72" s="382">
        <v>38491.1</v>
      </c>
      <c r="D72" s="380" t="s">
        <v>2371</v>
      </c>
      <c r="E72" s="520">
        <f>SUM(C69:C72)</f>
        <v>102823.54000000001</v>
      </c>
      <c r="F72" s="521"/>
      <c r="G72" s="522"/>
      <c r="H72" s="533"/>
      <c r="I72" s="522">
        <v>600606</v>
      </c>
      <c r="J72" s="523">
        <f t="shared" ref="J72:J73" si="2">E72/1.16</f>
        <v>88640.982758620696</v>
      </c>
      <c r="K72" s="524">
        <f t="shared" ref="K72:K73" si="3">J72*0.16</f>
        <v>14182.557241379312</v>
      </c>
      <c r="L72" s="252"/>
      <c r="M72" s="252"/>
    </row>
    <row r="73" spans="1:13" ht="15" customHeight="1" thickBot="1">
      <c r="A73" s="362" t="s">
        <v>390</v>
      </c>
      <c r="B73" s="415" t="s">
        <v>2215</v>
      </c>
      <c r="C73" s="363">
        <v>22500.52</v>
      </c>
      <c r="D73" s="362" t="s">
        <v>2371</v>
      </c>
      <c r="E73" s="525">
        <f>SUM(C73)</f>
        <v>22500.52</v>
      </c>
      <c r="F73" s="526">
        <f>SUM(E60:E73)</f>
        <v>198420.30000000002</v>
      </c>
      <c r="G73" s="527"/>
      <c r="H73" s="537"/>
      <c r="I73" s="527">
        <v>600623</v>
      </c>
      <c r="J73" s="528">
        <f t="shared" si="2"/>
        <v>19397</v>
      </c>
      <c r="K73" s="529">
        <f t="shared" si="3"/>
        <v>3103.52</v>
      </c>
      <c r="L73" s="252"/>
      <c r="M73" s="252"/>
    </row>
    <row r="74" spans="1:13" ht="15" customHeight="1">
      <c r="A74" s="380"/>
      <c r="B74" s="414"/>
      <c r="C74" s="382"/>
      <c r="D74" s="380"/>
      <c r="E74" s="520"/>
      <c r="F74" s="521"/>
      <c r="G74" s="522"/>
      <c r="H74" s="533"/>
      <c r="I74" s="522"/>
      <c r="J74" s="523"/>
      <c r="K74" s="524"/>
      <c r="L74" s="252"/>
      <c r="M74" s="252"/>
    </row>
    <row r="75" spans="1:13" ht="15" customHeight="1">
      <c r="A75" s="380"/>
      <c r="B75" s="414"/>
      <c r="C75" s="382"/>
      <c r="D75" s="380"/>
      <c r="E75" s="520"/>
      <c r="F75" s="521"/>
      <c r="G75" s="522"/>
      <c r="H75" s="533"/>
      <c r="I75" s="522"/>
      <c r="J75" s="523"/>
      <c r="K75" s="524"/>
      <c r="L75" s="252"/>
      <c r="M75" s="252"/>
    </row>
    <row r="76" spans="1:13" ht="15" customHeight="1">
      <c r="A76" s="380"/>
      <c r="B76" s="508"/>
      <c r="C76" s="468"/>
      <c r="D76" s="380"/>
      <c r="E76" s="520"/>
      <c r="F76" s="521"/>
      <c r="G76" s="522"/>
      <c r="H76" s="533"/>
      <c r="I76" s="522"/>
      <c r="J76" s="523"/>
      <c r="K76" s="524"/>
      <c r="L76" s="252"/>
      <c r="M76" s="252"/>
    </row>
    <row r="77" spans="1:13" ht="15" customHeight="1">
      <c r="A77" s="325"/>
      <c r="B77" s="562"/>
      <c r="C77" s="281">
        <f>SUM(C6:C76)</f>
        <v>143833.01999999999</v>
      </c>
      <c r="D77" s="281"/>
      <c r="E77" s="281"/>
      <c r="F77" s="281">
        <f>SUM(F6:F76)</f>
        <v>143833.02000000002</v>
      </c>
      <c r="G77" s="281"/>
      <c r="H77" s="534">
        <f>SUM(H6:H76)</f>
        <v>0</v>
      </c>
      <c r="I77" s="281"/>
      <c r="J77" s="281">
        <f>SUM(J6:J76)</f>
        <v>123993.9827586207</v>
      </c>
      <c r="K77" s="281">
        <f>SUM(K6:K76)</f>
        <v>19839.037241379308</v>
      </c>
      <c r="L77" s="281"/>
      <c r="M77" s="283"/>
    </row>
    <row r="78" spans="1:13" ht="15" customHeight="1">
      <c r="A78" s="278"/>
      <c r="B78" s="562"/>
      <c r="C78" s="240"/>
      <c r="D78" s="281"/>
      <c r="E78" s="281"/>
      <c r="F78" s="237"/>
      <c r="G78" s="240"/>
      <c r="H78" s="533"/>
      <c r="I78" s="240"/>
      <c r="J78" s="243"/>
      <c r="K78" s="251"/>
      <c r="L78" s="252"/>
      <c r="M78" s="252"/>
    </row>
    <row r="79" spans="1:13" ht="15" customHeight="1">
      <c r="A79" s="284"/>
      <c r="B79" s="273"/>
      <c r="C79" s="273"/>
      <c r="D79" s="285"/>
      <c r="E79" s="240"/>
      <c r="F79" s="240"/>
      <c r="G79" s="240"/>
      <c r="H79" s="533"/>
      <c r="I79" s="240"/>
      <c r="J79" s="243"/>
      <c r="K79" s="251"/>
      <c r="L79" s="252"/>
      <c r="M79" s="252"/>
    </row>
    <row r="80" spans="1:13" ht="15.75">
      <c r="A80" s="284"/>
      <c r="B80" s="273"/>
      <c r="C80" s="273"/>
      <c r="D80" s="281"/>
      <c r="E80" s="281"/>
      <c r="F80" s="281"/>
      <c r="G80" s="295"/>
      <c r="H80" s="534"/>
      <c r="I80" s="281"/>
      <c r="J80" s="281"/>
      <c r="K80" s="281"/>
      <c r="L80" s="286"/>
      <c r="M80" s="252"/>
    </row>
    <row r="81" spans="1:13" ht="16.5" thickBot="1">
      <c r="A81" s="284"/>
      <c r="B81" s="273"/>
      <c r="C81" s="273"/>
      <c r="D81" s="250"/>
      <c r="E81" s="330" t="s">
        <v>2375</v>
      </c>
      <c r="F81" s="331">
        <v>42851</v>
      </c>
      <c r="G81" s="332">
        <v>143833.01999999999</v>
      </c>
      <c r="H81" s="535"/>
      <c r="I81" s="239"/>
      <c r="J81" s="239"/>
      <c r="K81" s="252"/>
      <c r="L81" s="252"/>
      <c r="M81" s="288"/>
    </row>
    <row r="82" spans="1:13" ht="16.5" thickBot="1">
      <c r="A82" s="284"/>
      <c r="B82" s="273"/>
      <c r="C82" s="273"/>
      <c r="D82" s="250"/>
      <c r="E82" s="330" t="s">
        <v>2374</v>
      </c>
      <c r="F82" s="331">
        <v>42851</v>
      </c>
      <c r="G82" s="332">
        <v>561300.78</v>
      </c>
      <c r="H82" s="535"/>
      <c r="I82" s="239"/>
      <c r="J82" s="289" t="s">
        <v>551</v>
      </c>
      <c r="K82" s="290">
        <f>J77+K77-F77</f>
        <v>0</v>
      </c>
      <c r="L82" s="252"/>
      <c r="M82" s="288"/>
    </row>
    <row r="83" spans="1:13" ht="15.75">
      <c r="A83" s="284"/>
      <c r="B83" s="273"/>
      <c r="C83" s="239"/>
      <c r="D83" s="252"/>
      <c r="E83" s="239"/>
      <c r="F83" s="239"/>
      <c r="G83" s="252"/>
      <c r="H83" s="535"/>
      <c r="I83" s="239"/>
      <c r="J83" s="239"/>
      <c r="K83" s="252"/>
      <c r="L83" s="252"/>
      <c r="M83" s="288"/>
    </row>
    <row r="84" spans="1:13" ht="15.75">
      <c r="A84" s="284"/>
      <c r="B84" s="273"/>
      <c r="C84" s="273"/>
      <c r="D84" s="250"/>
      <c r="E84" s="239"/>
      <c r="F84" s="239"/>
      <c r="G84" s="239"/>
      <c r="H84" s="535"/>
      <c r="I84" s="239"/>
      <c r="J84" s="239"/>
      <c r="K84" s="252"/>
      <c r="L84" s="252"/>
      <c r="M84" s="288"/>
    </row>
    <row r="85" spans="1:13" ht="15.75">
      <c r="A85" s="284"/>
      <c r="B85" s="273"/>
      <c r="C85" s="273"/>
      <c r="D85" s="250"/>
      <c r="E85" s="239"/>
      <c r="F85" s="239"/>
      <c r="G85" s="239"/>
      <c r="H85" s="535"/>
      <c r="I85" s="239"/>
      <c r="J85" s="239"/>
      <c r="K85" s="252"/>
      <c r="L85" s="252"/>
      <c r="M85" s="288"/>
    </row>
    <row r="86" spans="1:13" ht="15.75">
      <c r="A86" s="284"/>
      <c r="B86" s="273"/>
      <c r="C86" s="273"/>
      <c r="D86" s="291"/>
      <c r="E86" s="292"/>
      <c r="F86" s="292"/>
      <c r="G86" s="292"/>
      <c r="H86" s="536"/>
      <c r="I86" s="292"/>
      <c r="J86" s="292"/>
      <c r="K86" s="288"/>
      <c r="L86" s="288"/>
      <c r="M86" s="288"/>
    </row>
    <row r="87" spans="1:13" ht="15.75">
      <c r="A87" s="284"/>
      <c r="B87" s="273"/>
      <c r="C87" s="273"/>
      <c r="D87" s="291"/>
      <c r="E87" s="292"/>
      <c r="F87" s="292"/>
      <c r="G87" s="292"/>
      <c r="H87" s="536"/>
      <c r="I87" s="292"/>
      <c r="J87" s="292"/>
      <c r="K87" s="288"/>
      <c r="L87" s="288"/>
      <c r="M87" s="288"/>
    </row>
    <row r="88" spans="1:13" ht="15.75">
      <c r="A88" s="294"/>
      <c r="B88" s="239" t="s">
        <v>25</v>
      </c>
      <c r="C88" s="239"/>
      <c r="D88" s="239"/>
      <c r="E88" s="240"/>
      <c r="F88" s="240"/>
      <c r="G88" s="240"/>
      <c r="H88" s="533"/>
      <c r="I88" s="240"/>
      <c r="J88" s="240"/>
      <c r="K88" s="295"/>
      <c r="L88" s="252"/>
      <c r="M88" s="252"/>
    </row>
    <row r="89" spans="1:13" ht="15.75">
      <c r="A89" s="296"/>
      <c r="B89" s="239" t="s">
        <v>127</v>
      </c>
      <c r="C89" s="239"/>
      <c r="D89" s="239"/>
      <c r="E89" s="240"/>
      <c r="F89" s="240"/>
      <c r="G89" s="240"/>
      <c r="H89" s="533"/>
      <c r="I89" s="240"/>
      <c r="J89" s="240"/>
      <c r="K89" s="295"/>
      <c r="L89" s="252"/>
      <c r="M89" s="252"/>
    </row>
    <row r="90" spans="1:13" ht="15.75">
      <c r="A90" s="297"/>
      <c r="B90" s="239" t="s">
        <v>161</v>
      </c>
      <c r="C90" s="239"/>
      <c r="D90" s="239"/>
      <c r="E90" s="240"/>
      <c r="F90" s="240"/>
      <c r="G90" s="240"/>
      <c r="H90" s="533"/>
      <c r="I90" s="240"/>
      <c r="J90" s="240"/>
      <c r="K90" s="295"/>
      <c r="L90" s="252"/>
      <c r="M90" s="252"/>
    </row>
    <row r="91" spans="1:13" ht="15.75">
      <c r="A91" s="239"/>
      <c r="B91" s="239"/>
      <c r="C91" s="239"/>
      <c r="D91" s="239"/>
      <c r="E91" s="240"/>
      <c r="F91" s="240"/>
      <c r="G91" s="240"/>
      <c r="H91" s="533"/>
      <c r="I91" s="240"/>
      <c r="J91" s="240"/>
      <c r="K91" s="295"/>
      <c r="L91" s="252"/>
      <c r="M91" s="252"/>
    </row>
    <row r="92" spans="1:13" ht="15.75">
      <c r="A92" s="239"/>
      <c r="B92" s="239"/>
      <c r="C92" s="239"/>
      <c r="D92" s="239"/>
      <c r="E92" s="240"/>
      <c r="F92" s="240"/>
      <c r="G92" s="240"/>
      <c r="H92" s="533"/>
      <c r="I92" s="240"/>
      <c r="J92" s="240"/>
      <c r="K92" s="295"/>
      <c r="L92" s="252"/>
      <c r="M92" s="252"/>
    </row>
    <row r="93" spans="1:13">
      <c r="K93" s="45"/>
      <c r="L93" s="49"/>
      <c r="M93" s="49"/>
    </row>
    <row r="94" spans="1:13">
      <c r="K94" s="45"/>
      <c r="L94" s="49"/>
      <c r="M94" s="49"/>
    </row>
    <row r="95" spans="1:13">
      <c r="K95" s="45"/>
      <c r="L95" s="49"/>
      <c r="M95" s="49"/>
    </row>
    <row r="96" spans="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</sheetData>
  <autoFilter ref="A5:L80"/>
  <sortState ref="A6:D73">
    <sortCondition ref="D6:D73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104"/>
  <sheetViews>
    <sheetView zoomScale="120" zoomScaleNormal="120" workbookViewId="0">
      <pane ySplit="4" topLeftCell="A71" activePane="bottomLeft" state="frozenSplit"/>
      <selection pane="bottomLeft" activeCell="C85" sqref="C85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customWidth="1"/>
    <col min="5" max="5" width="13" style="10" hidden="1" customWidth="1"/>
    <col min="6" max="6" width="12.5703125" style="10" hidden="1" customWidth="1"/>
    <col min="7" max="7" width="12.85546875" style="10" hidden="1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2376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42847</v>
      </c>
      <c r="B5" s="343" t="s">
        <v>160</v>
      </c>
      <c r="C5" s="431" t="s">
        <v>89</v>
      </c>
      <c r="D5" s="344">
        <v>-8049.24</v>
      </c>
      <c r="E5" s="333"/>
      <c r="F5" s="333"/>
      <c r="G5" s="399"/>
      <c r="H5" s="335"/>
      <c r="I5" s="399"/>
      <c r="J5" s="336"/>
      <c r="K5" s="337"/>
      <c r="L5" s="337"/>
      <c r="M5" s="338" t="s">
        <v>138</v>
      </c>
      <c r="N5" s="339" t="s">
        <v>300</v>
      </c>
      <c r="O5" s="339" t="s">
        <v>141</v>
      </c>
      <c r="P5" s="339" t="s">
        <v>2470</v>
      </c>
      <c r="Q5" s="28"/>
      <c r="R5" s="29"/>
    </row>
    <row r="6" spans="1:18" s="24" customFormat="1" ht="12.75">
      <c r="A6" s="342">
        <v>42847</v>
      </c>
      <c r="B6" s="343" t="s">
        <v>160</v>
      </c>
      <c r="C6" s="431" t="s">
        <v>677</v>
      </c>
      <c r="D6" s="344">
        <v>-5849.88</v>
      </c>
      <c r="E6" s="333"/>
      <c r="F6" s="333"/>
      <c r="G6" s="399"/>
      <c r="H6" s="335" t="s">
        <v>133</v>
      </c>
      <c r="I6" s="399"/>
      <c r="J6" s="336"/>
      <c r="K6" s="337"/>
      <c r="L6" s="337"/>
      <c r="M6" s="338" t="s">
        <v>138</v>
      </c>
      <c r="N6" s="339" t="s">
        <v>727</v>
      </c>
      <c r="O6" s="339" t="s">
        <v>134</v>
      </c>
      <c r="P6" s="339" t="s">
        <v>2470</v>
      </c>
      <c r="Q6" s="28"/>
      <c r="R6" s="29"/>
    </row>
    <row r="7" spans="1:18" s="24" customFormat="1" ht="12.75">
      <c r="A7" s="342">
        <v>42847</v>
      </c>
      <c r="B7" s="343" t="s">
        <v>160</v>
      </c>
      <c r="C7" s="431" t="s">
        <v>2203</v>
      </c>
      <c r="D7" s="344">
        <v>-9000.44</v>
      </c>
      <c r="E7" s="333"/>
      <c r="F7" s="333"/>
      <c r="G7" s="399"/>
      <c r="H7" s="335"/>
      <c r="I7" s="399"/>
      <c r="J7" s="336"/>
      <c r="K7" s="337"/>
      <c r="L7" s="337"/>
      <c r="M7" s="338" t="s">
        <v>138</v>
      </c>
      <c r="N7" s="339" t="s">
        <v>2243</v>
      </c>
      <c r="O7" s="339" t="s">
        <v>136</v>
      </c>
      <c r="P7" s="339" t="s">
        <v>2470</v>
      </c>
      <c r="Q7" s="28"/>
      <c r="R7" s="29"/>
    </row>
    <row r="8" spans="1:18" s="24" customFormat="1" ht="12.75">
      <c r="A8" s="342">
        <v>42847</v>
      </c>
      <c r="B8" s="343" t="s">
        <v>160</v>
      </c>
      <c r="C8" s="431" t="s">
        <v>2232</v>
      </c>
      <c r="D8" s="344">
        <v>-6351</v>
      </c>
      <c r="E8" s="333"/>
      <c r="F8" s="333"/>
      <c r="G8" s="399"/>
      <c r="H8" s="335" t="s">
        <v>135</v>
      </c>
      <c r="I8" s="399"/>
      <c r="J8" s="336"/>
      <c r="K8" s="337"/>
      <c r="L8" s="337"/>
      <c r="M8" s="338" t="s">
        <v>138</v>
      </c>
      <c r="N8" s="339" t="s">
        <v>2238</v>
      </c>
      <c r="O8" s="339" t="s">
        <v>141</v>
      </c>
      <c r="P8" s="339" t="s">
        <v>2470</v>
      </c>
      <c r="Q8" s="28"/>
      <c r="R8" s="29"/>
    </row>
    <row r="9" spans="1:18" s="24" customFormat="1" ht="12.75">
      <c r="A9" s="342">
        <v>42847</v>
      </c>
      <c r="B9" s="343" t="s">
        <v>160</v>
      </c>
      <c r="C9" s="431" t="s">
        <v>1232</v>
      </c>
      <c r="D9" s="344">
        <v>-9000.44</v>
      </c>
      <c r="E9" s="333"/>
      <c r="F9" s="333"/>
      <c r="G9" s="399"/>
      <c r="H9" s="335" t="s">
        <v>137</v>
      </c>
      <c r="I9" s="399"/>
      <c r="J9" s="336"/>
      <c r="K9" s="337"/>
      <c r="L9" s="337"/>
      <c r="M9" s="338" t="s">
        <v>138</v>
      </c>
      <c r="N9" s="339" t="s">
        <v>1308</v>
      </c>
      <c r="O9" s="339" t="s">
        <v>136</v>
      </c>
      <c r="P9" s="339" t="s">
        <v>2470</v>
      </c>
      <c r="Q9" s="28"/>
      <c r="R9" s="29"/>
    </row>
    <row r="10" spans="1:18" s="24" customFormat="1" ht="12.75">
      <c r="A10" s="342">
        <v>42850</v>
      </c>
      <c r="B10" s="343" t="s">
        <v>160</v>
      </c>
      <c r="C10" s="431" t="s">
        <v>1232</v>
      </c>
      <c r="D10" s="344">
        <v>-7559.72</v>
      </c>
      <c r="E10" s="333"/>
      <c r="F10" s="333"/>
      <c r="G10" s="399"/>
      <c r="H10" s="335" t="s">
        <v>137</v>
      </c>
      <c r="I10" s="399"/>
      <c r="J10" s="336"/>
      <c r="K10" s="337"/>
      <c r="L10" s="337"/>
      <c r="M10" s="338" t="s">
        <v>138</v>
      </c>
      <c r="N10" s="339" t="s">
        <v>1308</v>
      </c>
      <c r="O10" s="339" t="s">
        <v>136</v>
      </c>
      <c r="P10" s="339" t="s">
        <v>2472</v>
      </c>
      <c r="Q10" s="28"/>
      <c r="R10" s="29"/>
    </row>
    <row r="11" spans="1:18" s="24" customFormat="1" ht="12.75">
      <c r="A11" s="342">
        <v>42850</v>
      </c>
      <c r="B11" s="343" t="s">
        <v>160</v>
      </c>
      <c r="C11" s="431" t="s">
        <v>2380</v>
      </c>
      <c r="D11" s="344">
        <v>-1740</v>
      </c>
      <c r="E11" s="333"/>
      <c r="F11" s="333"/>
      <c r="G11" s="399"/>
      <c r="H11" s="335"/>
      <c r="I11" s="399"/>
      <c r="J11" s="336"/>
      <c r="K11" s="337"/>
      <c r="L11" s="337"/>
      <c r="M11" s="338" t="s">
        <v>138</v>
      </c>
      <c r="N11" s="339" t="s">
        <v>2426</v>
      </c>
      <c r="O11" s="339" t="s">
        <v>141</v>
      </c>
      <c r="P11" s="339" t="s">
        <v>2472</v>
      </c>
      <c r="Q11" s="28"/>
      <c r="R11" s="29"/>
    </row>
    <row r="12" spans="1:18" s="24" customFormat="1" ht="12.75">
      <c r="A12" s="342">
        <v>42850</v>
      </c>
      <c r="B12" s="343" t="s">
        <v>160</v>
      </c>
      <c r="C12" s="431" t="s">
        <v>1675</v>
      </c>
      <c r="D12" s="344">
        <v>-5957.76</v>
      </c>
      <c r="E12" s="333"/>
      <c r="F12" s="333"/>
      <c r="G12" s="399"/>
      <c r="H12" s="335" t="s">
        <v>139</v>
      </c>
      <c r="I12" s="399"/>
      <c r="J12" s="336"/>
      <c r="K12" s="337"/>
      <c r="L12" s="337"/>
      <c r="M12" s="338" t="s">
        <v>138</v>
      </c>
      <c r="N12" s="339" t="s">
        <v>1777</v>
      </c>
      <c r="O12" s="339" t="s">
        <v>141</v>
      </c>
      <c r="P12" s="339" t="s">
        <v>2472</v>
      </c>
      <c r="Q12" s="28"/>
      <c r="R12" s="29"/>
    </row>
    <row r="13" spans="1:18" s="24" customFormat="1" ht="12.75">
      <c r="A13" s="342">
        <v>42851</v>
      </c>
      <c r="B13" s="343" t="s">
        <v>160</v>
      </c>
      <c r="C13" s="431" t="s">
        <v>2381</v>
      </c>
      <c r="D13" s="344">
        <v>-2634.36</v>
      </c>
      <c r="E13" s="333"/>
      <c r="F13" s="333"/>
      <c r="G13" s="399"/>
      <c r="H13" s="335" t="s">
        <v>140</v>
      </c>
      <c r="I13" s="399"/>
      <c r="J13" s="336"/>
      <c r="K13" s="337"/>
      <c r="L13" s="337"/>
      <c r="M13" s="338" t="s">
        <v>138</v>
      </c>
      <c r="N13" s="339" t="s">
        <v>2468</v>
      </c>
      <c r="O13" s="339" t="s">
        <v>370</v>
      </c>
      <c r="P13" s="339" t="s">
        <v>2474</v>
      </c>
      <c r="Q13" s="28"/>
      <c r="R13" s="29"/>
    </row>
    <row r="14" spans="1:18" s="24" customFormat="1" ht="12.75">
      <c r="A14" s="342">
        <v>42851</v>
      </c>
      <c r="B14" s="343" t="s">
        <v>160</v>
      </c>
      <c r="C14" s="431" t="s">
        <v>1569</v>
      </c>
      <c r="D14" s="344">
        <v>-7559.72</v>
      </c>
      <c r="E14" s="333"/>
      <c r="F14" s="333"/>
      <c r="G14" s="399"/>
      <c r="H14" s="335" t="s">
        <v>142</v>
      </c>
      <c r="I14" s="399"/>
      <c r="J14" s="336"/>
      <c r="K14" s="337"/>
      <c r="L14" s="337"/>
      <c r="M14" s="338" t="s">
        <v>138</v>
      </c>
      <c r="N14" s="339" t="s">
        <v>1690</v>
      </c>
      <c r="O14" s="339" t="s">
        <v>136</v>
      </c>
      <c r="P14" s="339" t="s">
        <v>2474</v>
      </c>
      <c r="Q14" s="28"/>
      <c r="R14" s="29"/>
    </row>
    <row r="15" spans="1:18" s="24" customFormat="1" ht="12.75">
      <c r="A15" s="342">
        <v>42851</v>
      </c>
      <c r="B15" s="343" t="s">
        <v>160</v>
      </c>
      <c r="C15" s="431" t="s">
        <v>2324</v>
      </c>
      <c r="D15" s="344">
        <v>-10629.08</v>
      </c>
      <c r="E15" s="333"/>
      <c r="F15" s="333"/>
      <c r="G15" s="399"/>
      <c r="H15" s="335"/>
      <c r="I15" s="399"/>
      <c r="J15" s="336"/>
      <c r="K15" s="337"/>
      <c r="L15" s="337"/>
      <c r="M15" s="338" t="s">
        <v>138</v>
      </c>
      <c r="N15" s="339" t="s">
        <v>2362</v>
      </c>
      <c r="O15" s="339" t="s">
        <v>457</v>
      </c>
      <c r="P15" s="339" t="s">
        <v>2474</v>
      </c>
      <c r="Q15" s="28"/>
      <c r="R15" s="29"/>
    </row>
    <row r="16" spans="1:18" s="24" customFormat="1" ht="12.75">
      <c r="A16" s="342">
        <v>42851</v>
      </c>
      <c r="B16" s="343" t="s">
        <v>160</v>
      </c>
      <c r="C16" s="431" t="s">
        <v>1863</v>
      </c>
      <c r="D16" s="344">
        <v>-5849.88</v>
      </c>
      <c r="E16" s="333"/>
      <c r="F16" s="333"/>
      <c r="G16" s="399"/>
      <c r="H16" s="335" t="s">
        <v>143</v>
      </c>
      <c r="I16" s="399"/>
      <c r="J16" s="336"/>
      <c r="K16" s="337"/>
      <c r="L16" s="337"/>
      <c r="M16" s="338" t="s">
        <v>138</v>
      </c>
      <c r="N16" s="339" t="s">
        <v>1913</v>
      </c>
      <c r="O16" s="339" t="s">
        <v>134</v>
      </c>
      <c r="P16" s="339" t="s">
        <v>2474</v>
      </c>
      <c r="Q16" s="28"/>
      <c r="R16" s="29"/>
    </row>
    <row r="17" spans="1:18" s="24" customFormat="1" ht="12.75">
      <c r="A17" s="342">
        <v>42851</v>
      </c>
      <c r="B17" s="343" t="s">
        <v>160</v>
      </c>
      <c r="C17" s="431" t="s">
        <v>2381</v>
      </c>
      <c r="D17" s="344">
        <v>-1241.2</v>
      </c>
      <c r="E17" s="333"/>
      <c r="F17" s="333"/>
      <c r="G17" s="399"/>
      <c r="H17" s="335" t="s">
        <v>140</v>
      </c>
      <c r="I17" s="399"/>
      <c r="J17" s="336"/>
      <c r="K17" s="337"/>
      <c r="L17" s="337"/>
      <c r="M17" s="338" t="s">
        <v>138</v>
      </c>
      <c r="N17" s="339" t="s">
        <v>2468</v>
      </c>
      <c r="O17" s="339" t="s">
        <v>370</v>
      </c>
      <c r="P17" s="339" t="s">
        <v>2474</v>
      </c>
      <c r="Q17" s="28"/>
      <c r="R17" s="29"/>
    </row>
    <row r="18" spans="1:18" s="24" customFormat="1" ht="12.75">
      <c r="A18" s="342">
        <v>42852</v>
      </c>
      <c r="B18" s="343" t="s">
        <v>160</v>
      </c>
      <c r="C18" s="431" t="s">
        <v>2383</v>
      </c>
      <c r="D18" s="344">
        <v>-19565.72</v>
      </c>
      <c r="E18" s="333"/>
      <c r="F18" s="333"/>
      <c r="G18" s="399"/>
      <c r="H18" s="335" t="s">
        <v>144</v>
      </c>
      <c r="I18" s="399"/>
      <c r="J18" s="336"/>
      <c r="K18" s="337"/>
      <c r="L18" s="337"/>
      <c r="M18" s="338" t="s">
        <v>138</v>
      </c>
      <c r="N18" s="339" t="s">
        <v>2425</v>
      </c>
      <c r="O18" s="339" t="s">
        <v>298</v>
      </c>
      <c r="P18" s="339" t="s">
        <v>2476</v>
      </c>
      <c r="Q18" s="28"/>
      <c r="R18" s="29"/>
    </row>
    <row r="19" spans="1:18" s="24" customFormat="1" ht="12.75">
      <c r="A19" s="342">
        <v>42852</v>
      </c>
      <c r="B19" s="343" t="s">
        <v>160</v>
      </c>
      <c r="C19" s="431" t="s">
        <v>806</v>
      </c>
      <c r="D19" s="344">
        <v>-5957.76</v>
      </c>
      <c r="E19" s="333"/>
      <c r="F19" s="333"/>
      <c r="G19" s="399"/>
      <c r="H19" s="335"/>
      <c r="I19" s="399"/>
      <c r="J19" s="336"/>
      <c r="K19" s="337"/>
      <c r="L19" s="337"/>
      <c r="M19" s="338" t="s">
        <v>138</v>
      </c>
      <c r="N19" s="339" t="s">
        <v>859</v>
      </c>
      <c r="O19" s="339" t="s">
        <v>141</v>
      </c>
      <c r="P19" s="339" t="s">
        <v>2476</v>
      </c>
      <c r="Q19" s="28"/>
      <c r="R19" s="29"/>
    </row>
    <row r="20" spans="1:18" s="24" customFormat="1" ht="12.75">
      <c r="A20" s="342">
        <v>42853</v>
      </c>
      <c r="B20" s="343" t="s">
        <v>160</v>
      </c>
      <c r="C20" s="343" t="s">
        <v>2232</v>
      </c>
      <c r="D20" s="344">
        <v>-6351</v>
      </c>
      <c r="E20" s="333"/>
      <c r="F20" s="333"/>
      <c r="G20" s="399"/>
      <c r="H20" s="335" t="s">
        <v>135</v>
      </c>
      <c r="I20" s="399"/>
      <c r="J20" s="336"/>
      <c r="K20" s="337"/>
      <c r="L20" s="337"/>
      <c r="M20" s="338" t="s">
        <v>138</v>
      </c>
      <c r="N20" s="339" t="s">
        <v>2238</v>
      </c>
      <c r="O20" s="339" t="s">
        <v>141</v>
      </c>
      <c r="P20" s="339" t="s">
        <v>2482</v>
      </c>
      <c r="Q20" s="28"/>
      <c r="R20" s="29"/>
    </row>
    <row r="21" spans="1:18" s="24" customFormat="1" ht="12.75">
      <c r="A21" s="570">
        <v>42847</v>
      </c>
      <c r="B21" s="571" t="s">
        <v>156</v>
      </c>
      <c r="C21" s="579" t="s">
        <v>2384</v>
      </c>
      <c r="D21" s="572">
        <v>1241.2</v>
      </c>
      <c r="E21" s="333"/>
      <c r="F21" s="333"/>
      <c r="G21" s="399"/>
      <c r="H21" s="335"/>
      <c r="I21" s="399"/>
      <c r="J21" s="336"/>
      <c r="K21" s="337"/>
      <c r="L21" s="337"/>
      <c r="M21" s="338" t="s">
        <v>138</v>
      </c>
      <c r="N21" s="339" t="s">
        <v>2427</v>
      </c>
      <c r="O21" s="339" t="s">
        <v>141</v>
      </c>
      <c r="P21" s="339" t="s">
        <v>2469</v>
      </c>
      <c r="Q21" s="28"/>
      <c r="R21" s="29"/>
    </row>
    <row r="22" spans="1:18" s="24" customFormat="1" ht="12.75">
      <c r="A22" s="570">
        <v>42847</v>
      </c>
      <c r="B22" s="571" t="s">
        <v>156</v>
      </c>
      <c r="C22" s="579" t="s">
        <v>2385</v>
      </c>
      <c r="D22" s="572">
        <v>1241.2</v>
      </c>
      <c r="E22" s="333"/>
      <c r="F22" s="333"/>
      <c r="G22" s="399"/>
      <c r="H22" s="335"/>
      <c r="I22" s="399"/>
      <c r="J22" s="336"/>
      <c r="K22" s="337"/>
      <c r="L22" s="337"/>
      <c r="M22" s="338" t="s">
        <v>138</v>
      </c>
      <c r="N22" s="339" t="s">
        <v>2428</v>
      </c>
      <c r="O22" s="339" t="s">
        <v>141</v>
      </c>
      <c r="P22" s="339" t="s">
        <v>2469</v>
      </c>
      <c r="Q22" s="28"/>
      <c r="R22" s="29"/>
    </row>
    <row r="23" spans="1:18" s="24" customFormat="1" ht="12.75">
      <c r="A23" s="570">
        <v>42847</v>
      </c>
      <c r="B23" s="571" t="s">
        <v>156</v>
      </c>
      <c r="C23" s="579" t="s">
        <v>2386</v>
      </c>
      <c r="D23" s="572">
        <v>1241.2</v>
      </c>
      <c r="E23" s="333"/>
      <c r="F23" s="333"/>
      <c r="G23" s="399"/>
      <c r="H23" s="335"/>
      <c r="I23" s="399"/>
      <c r="J23" s="336"/>
      <c r="K23" s="337"/>
      <c r="L23" s="337"/>
      <c r="M23" s="338" t="s">
        <v>138</v>
      </c>
      <c r="N23" s="339" t="s">
        <v>2429</v>
      </c>
      <c r="O23" s="339" t="s">
        <v>141</v>
      </c>
      <c r="P23" s="339" t="s">
        <v>2469</v>
      </c>
      <c r="Q23" s="28"/>
      <c r="R23" s="29"/>
    </row>
    <row r="24" spans="1:18" s="24" customFormat="1" ht="12.75">
      <c r="A24" s="570">
        <v>42847</v>
      </c>
      <c r="B24" s="571" t="s">
        <v>156</v>
      </c>
      <c r="C24" s="579" t="s">
        <v>2387</v>
      </c>
      <c r="D24" s="572">
        <v>1241.2</v>
      </c>
      <c r="E24" s="333"/>
      <c r="F24" s="333"/>
      <c r="G24" s="399"/>
      <c r="H24" s="335"/>
      <c r="I24" s="399"/>
      <c r="J24" s="336"/>
      <c r="K24" s="337"/>
      <c r="L24" s="337"/>
      <c r="M24" s="338" t="s">
        <v>138</v>
      </c>
      <c r="N24" s="339" t="s">
        <v>2430</v>
      </c>
      <c r="O24" s="339" t="s">
        <v>141</v>
      </c>
      <c r="P24" s="339" t="s">
        <v>2469</v>
      </c>
      <c r="Q24" s="28"/>
      <c r="R24" s="29"/>
    </row>
    <row r="25" spans="1:18" s="24" customFormat="1" ht="12.75">
      <c r="A25" s="570">
        <v>42847</v>
      </c>
      <c r="B25" s="571" t="s">
        <v>156</v>
      </c>
      <c r="C25" s="579" t="s">
        <v>2389</v>
      </c>
      <c r="D25" s="572">
        <v>1241.2</v>
      </c>
      <c r="E25" s="333"/>
      <c r="F25" s="333"/>
      <c r="G25" s="399"/>
      <c r="H25" s="335"/>
      <c r="I25" s="399"/>
      <c r="J25" s="336"/>
      <c r="K25" s="337"/>
      <c r="L25" s="337"/>
      <c r="M25" s="338" t="s">
        <v>138</v>
      </c>
      <c r="N25" s="339" t="s">
        <v>2431</v>
      </c>
      <c r="O25" s="339" t="s">
        <v>141</v>
      </c>
      <c r="P25" s="339" t="s">
        <v>2469</v>
      </c>
      <c r="Q25" s="28"/>
      <c r="R25" s="29"/>
    </row>
    <row r="26" spans="1:18" s="24" customFormat="1" ht="12.75">
      <c r="A26" s="570">
        <v>42847</v>
      </c>
      <c r="B26" s="571" t="s">
        <v>156</v>
      </c>
      <c r="C26" s="579" t="s">
        <v>2390</v>
      </c>
      <c r="D26" s="572">
        <v>1241.2</v>
      </c>
      <c r="E26" s="333"/>
      <c r="F26" s="333"/>
      <c r="G26" s="399"/>
      <c r="H26" s="335"/>
      <c r="I26" s="399"/>
      <c r="J26" s="336"/>
      <c r="K26" s="337"/>
      <c r="L26" s="337"/>
      <c r="M26" s="338" t="s">
        <v>138</v>
      </c>
      <c r="N26" s="339" t="s">
        <v>2432</v>
      </c>
      <c r="O26" s="339" t="s">
        <v>141</v>
      </c>
      <c r="P26" s="339" t="s">
        <v>2469</v>
      </c>
      <c r="Q26" s="28"/>
      <c r="R26" s="29"/>
    </row>
    <row r="27" spans="1:18" s="24" customFormat="1" ht="12.75">
      <c r="A27" s="570">
        <v>42847</v>
      </c>
      <c r="B27" s="571" t="s">
        <v>156</v>
      </c>
      <c r="C27" s="579" t="s">
        <v>2391</v>
      </c>
      <c r="D27" s="572">
        <v>1241.2</v>
      </c>
      <c r="E27" s="333"/>
      <c r="F27" s="333"/>
      <c r="G27" s="399"/>
      <c r="H27" s="335"/>
      <c r="I27" s="399"/>
      <c r="J27" s="336"/>
      <c r="K27" s="337"/>
      <c r="L27" s="337"/>
      <c r="M27" s="338" t="s">
        <v>138</v>
      </c>
      <c r="N27" s="339" t="s">
        <v>2433</v>
      </c>
      <c r="O27" s="339" t="s">
        <v>141</v>
      </c>
      <c r="P27" s="339" t="s">
        <v>2469</v>
      </c>
      <c r="Q27" s="28"/>
      <c r="R27" s="29"/>
    </row>
    <row r="28" spans="1:18" s="24" customFormat="1" ht="12.75">
      <c r="A28" s="570">
        <v>42847</v>
      </c>
      <c r="B28" s="571" t="s">
        <v>156</v>
      </c>
      <c r="C28" s="579" t="s">
        <v>2392</v>
      </c>
      <c r="D28" s="572">
        <v>1241.2</v>
      </c>
      <c r="E28" s="333"/>
      <c r="F28" s="333"/>
      <c r="G28" s="399"/>
      <c r="H28" s="335"/>
      <c r="I28" s="399"/>
      <c r="J28" s="336"/>
      <c r="K28" s="337"/>
      <c r="L28" s="337"/>
      <c r="M28" s="338" t="s">
        <v>138</v>
      </c>
      <c r="N28" s="339" t="s">
        <v>2434</v>
      </c>
      <c r="O28" s="339" t="s">
        <v>141</v>
      </c>
      <c r="P28" s="339" t="s">
        <v>2469</v>
      </c>
      <c r="Q28" s="28"/>
      <c r="R28" s="29"/>
    </row>
    <row r="29" spans="1:18" s="24" customFormat="1" ht="12.75">
      <c r="A29" s="570">
        <v>42847</v>
      </c>
      <c r="B29" s="571" t="s">
        <v>156</v>
      </c>
      <c r="C29" s="579" t="s">
        <v>2393</v>
      </c>
      <c r="D29" s="580">
        <v>1241.2</v>
      </c>
      <c r="E29" s="333"/>
      <c r="F29" s="333"/>
      <c r="G29" s="399"/>
      <c r="H29" s="335"/>
      <c r="I29" s="399"/>
      <c r="J29" s="336"/>
      <c r="K29" s="337"/>
      <c r="L29" s="337"/>
      <c r="M29" s="338" t="s">
        <v>138</v>
      </c>
      <c r="N29" s="339" t="s">
        <v>2435</v>
      </c>
      <c r="O29" s="339" t="s">
        <v>141</v>
      </c>
      <c r="P29" s="339" t="s">
        <v>2469</v>
      </c>
      <c r="Q29" s="28"/>
      <c r="R29" s="29"/>
    </row>
    <row r="30" spans="1:18" s="24" customFormat="1" ht="12.75">
      <c r="A30" s="570">
        <v>42850</v>
      </c>
      <c r="B30" s="571" t="s">
        <v>156</v>
      </c>
      <c r="C30" s="579" t="s">
        <v>2394</v>
      </c>
      <c r="D30" s="580">
        <v>1241.2</v>
      </c>
      <c r="E30" s="333"/>
      <c r="F30" s="333"/>
      <c r="G30" s="399"/>
      <c r="H30" s="335"/>
      <c r="I30" s="399"/>
      <c r="J30" s="336"/>
      <c r="K30" s="337"/>
      <c r="L30" s="337"/>
      <c r="M30" s="338" t="s">
        <v>138</v>
      </c>
      <c r="N30" s="339" t="s">
        <v>2436</v>
      </c>
      <c r="O30" s="339" t="s">
        <v>844</v>
      </c>
      <c r="P30" s="339" t="s">
        <v>2471</v>
      </c>
      <c r="Q30" s="28"/>
      <c r="R30" s="29"/>
    </row>
    <row r="31" spans="1:18" s="24" customFormat="1" ht="12.75">
      <c r="A31" s="570">
        <v>42850</v>
      </c>
      <c r="B31" s="571" t="s">
        <v>156</v>
      </c>
      <c r="C31" s="579" t="s">
        <v>2395</v>
      </c>
      <c r="D31" s="580">
        <v>1241.2</v>
      </c>
      <c r="E31" s="333"/>
      <c r="F31" s="333"/>
      <c r="G31" s="399"/>
      <c r="H31" s="335"/>
      <c r="I31" s="399"/>
      <c r="J31" s="336"/>
      <c r="K31" s="337"/>
      <c r="L31" s="337"/>
      <c r="M31" s="338" t="s">
        <v>138</v>
      </c>
      <c r="N31" s="339" t="s">
        <v>2437</v>
      </c>
      <c r="O31" s="339" t="s">
        <v>141</v>
      </c>
      <c r="P31" s="339" t="s">
        <v>2471</v>
      </c>
      <c r="Q31" s="28"/>
      <c r="R31" s="29"/>
    </row>
    <row r="32" spans="1:18" s="24" customFormat="1" ht="12.75">
      <c r="A32" s="570">
        <v>42850</v>
      </c>
      <c r="B32" s="571" t="s">
        <v>156</v>
      </c>
      <c r="C32" s="579" t="s">
        <v>2396</v>
      </c>
      <c r="D32" s="580">
        <v>1241.2</v>
      </c>
      <c r="E32" s="333"/>
      <c r="F32" s="333"/>
      <c r="G32" s="399"/>
      <c r="H32" s="335"/>
      <c r="I32" s="399"/>
      <c r="J32" s="336"/>
      <c r="K32" s="337"/>
      <c r="L32" s="337"/>
      <c r="M32" s="338" t="s">
        <v>138</v>
      </c>
      <c r="N32" s="339" t="s">
        <v>2438</v>
      </c>
      <c r="O32" s="339" t="s">
        <v>134</v>
      </c>
      <c r="P32" s="339" t="s">
        <v>2471</v>
      </c>
      <c r="Q32" s="28"/>
      <c r="R32" s="29"/>
    </row>
    <row r="33" spans="1:18" s="24" customFormat="1" ht="12.75">
      <c r="A33" s="570">
        <v>42850</v>
      </c>
      <c r="B33" s="571" t="s">
        <v>156</v>
      </c>
      <c r="C33" s="579" t="s">
        <v>2397</v>
      </c>
      <c r="D33" s="580">
        <v>1241.2</v>
      </c>
      <c r="E33" s="333"/>
      <c r="F33" s="333"/>
      <c r="G33" s="399"/>
      <c r="H33" s="335"/>
      <c r="I33" s="399"/>
      <c r="J33" s="336"/>
      <c r="K33" s="337"/>
      <c r="L33" s="337"/>
      <c r="M33" s="338" t="s">
        <v>138</v>
      </c>
      <c r="N33" s="339" t="s">
        <v>2439</v>
      </c>
      <c r="O33" s="339" t="s">
        <v>134</v>
      </c>
      <c r="P33" s="339" t="s">
        <v>2471</v>
      </c>
      <c r="Q33" s="28"/>
      <c r="R33" s="29"/>
    </row>
    <row r="34" spans="1:18" s="24" customFormat="1" ht="12.75">
      <c r="A34" s="570">
        <v>42850</v>
      </c>
      <c r="B34" s="571" t="s">
        <v>156</v>
      </c>
      <c r="C34" s="579" t="s">
        <v>2398</v>
      </c>
      <c r="D34" s="580">
        <v>1241.2</v>
      </c>
      <c r="E34" s="333"/>
      <c r="F34" s="333"/>
      <c r="G34" s="399"/>
      <c r="H34" s="335"/>
      <c r="I34" s="399"/>
      <c r="J34" s="336"/>
      <c r="K34" s="337"/>
      <c r="L34" s="337"/>
      <c r="M34" s="338" t="s">
        <v>138</v>
      </c>
      <c r="N34" s="339" t="s">
        <v>2440</v>
      </c>
      <c r="O34" s="339" t="s">
        <v>134</v>
      </c>
      <c r="P34" s="339" t="s">
        <v>2471</v>
      </c>
      <c r="Q34" s="28"/>
      <c r="R34" s="29"/>
    </row>
    <row r="35" spans="1:18" s="24" customFormat="1" ht="12.75">
      <c r="A35" s="570">
        <v>42850</v>
      </c>
      <c r="B35" s="571" t="s">
        <v>156</v>
      </c>
      <c r="C35" s="579" t="s">
        <v>2399</v>
      </c>
      <c r="D35" s="580">
        <v>1241.2</v>
      </c>
      <c r="E35" s="333"/>
      <c r="F35" s="333"/>
      <c r="G35" s="399"/>
      <c r="H35" s="335"/>
      <c r="I35" s="399"/>
      <c r="J35" s="336"/>
      <c r="K35" s="337"/>
      <c r="L35" s="337"/>
      <c r="M35" s="338" t="s">
        <v>138</v>
      </c>
      <c r="N35" s="339" t="s">
        <v>2441</v>
      </c>
      <c r="O35" s="339" t="s">
        <v>457</v>
      </c>
      <c r="P35" s="339" t="s">
        <v>2471</v>
      </c>
      <c r="Q35" s="28"/>
      <c r="R35" s="29"/>
    </row>
    <row r="36" spans="1:18" s="24" customFormat="1" ht="12.75">
      <c r="A36" s="570">
        <v>42850</v>
      </c>
      <c r="B36" s="571" t="s">
        <v>156</v>
      </c>
      <c r="C36" s="579" t="s">
        <v>2400</v>
      </c>
      <c r="D36" s="580">
        <v>1241.2</v>
      </c>
      <c r="E36" s="333"/>
      <c r="F36" s="333"/>
      <c r="G36" s="399"/>
      <c r="H36" s="335"/>
      <c r="I36" s="399"/>
      <c r="J36" s="336"/>
      <c r="K36" s="337"/>
      <c r="L36" s="337"/>
      <c r="M36" s="338" t="s">
        <v>138</v>
      </c>
      <c r="N36" s="339" t="s">
        <v>2442</v>
      </c>
      <c r="O36" s="339" t="s">
        <v>134</v>
      </c>
      <c r="P36" s="339" t="s">
        <v>2471</v>
      </c>
      <c r="Q36" s="28"/>
      <c r="R36" s="29"/>
    </row>
    <row r="37" spans="1:18" s="24" customFormat="1" ht="12.75">
      <c r="A37" s="570">
        <v>42850</v>
      </c>
      <c r="B37" s="571" t="s">
        <v>156</v>
      </c>
      <c r="C37" s="579" t="s">
        <v>2401</v>
      </c>
      <c r="D37" s="580">
        <v>1241.2</v>
      </c>
      <c r="E37" s="333"/>
      <c r="F37" s="333"/>
      <c r="G37" s="399"/>
      <c r="H37" s="335"/>
      <c r="I37" s="399"/>
      <c r="J37" s="336"/>
      <c r="K37" s="337"/>
      <c r="L37" s="337"/>
      <c r="M37" s="338" t="s">
        <v>138</v>
      </c>
      <c r="N37" s="339" t="s">
        <v>2443</v>
      </c>
      <c r="O37" s="339" t="s">
        <v>134</v>
      </c>
      <c r="P37" s="339" t="s">
        <v>2471</v>
      </c>
      <c r="Q37" s="28"/>
      <c r="R37" s="29"/>
    </row>
    <row r="38" spans="1:18" s="24" customFormat="1" ht="12.75">
      <c r="A38" s="570">
        <v>42851</v>
      </c>
      <c r="B38" s="571" t="s">
        <v>156</v>
      </c>
      <c r="C38" s="579" t="s">
        <v>2404</v>
      </c>
      <c r="D38" s="572">
        <v>1241.2</v>
      </c>
      <c r="E38" s="333"/>
      <c r="F38" s="333"/>
      <c r="G38" s="399"/>
      <c r="H38" s="335"/>
      <c r="I38" s="399"/>
      <c r="J38" s="336"/>
      <c r="K38" s="337"/>
      <c r="L38" s="337"/>
      <c r="M38" s="338" t="s">
        <v>138</v>
      </c>
      <c r="N38" s="339" t="s">
        <v>2444</v>
      </c>
      <c r="O38" s="339" t="s">
        <v>136</v>
      </c>
      <c r="P38" s="339" t="s">
        <v>2473</v>
      </c>
      <c r="Q38" s="28"/>
      <c r="R38" s="29"/>
    </row>
    <row r="39" spans="1:18" s="24" customFormat="1" ht="12.75">
      <c r="A39" s="570">
        <v>42851</v>
      </c>
      <c r="B39" s="571" t="s">
        <v>156</v>
      </c>
      <c r="C39" s="579" t="s">
        <v>2406</v>
      </c>
      <c r="D39" s="572">
        <v>1241.2</v>
      </c>
      <c r="E39" s="333"/>
      <c r="F39" s="333"/>
      <c r="G39" s="399"/>
      <c r="H39" s="335"/>
      <c r="I39" s="399"/>
      <c r="J39" s="336"/>
      <c r="K39" s="337"/>
      <c r="L39" s="337"/>
      <c r="M39" s="338" t="s">
        <v>138</v>
      </c>
      <c r="N39" s="339" t="s">
        <v>2445</v>
      </c>
      <c r="O39" s="339" t="s">
        <v>242</v>
      </c>
      <c r="P39" s="339" t="s">
        <v>2473</v>
      </c>
      <c r="Q39" s="28"/>
      <c r="R39" s="29"/>
    </row>
    <row r="40" spans="1:18" s="24" customFormat="1" ht="12.75">
      <c r="A40" s="570">
        <v>42851</v>
      </c>
      <c r="B40" s="571" t="s">
        <v>156</v>
      </c>
      <c r="C40" s="579" t="s">
        <v>2407</v>
      </c>
      <c r="D40" s="572">
        <v>1241.2</v>
      </c>
      <c r="E40" s="333"/>
      <c r="F40" s="333"/>
      <c r="G40" s="399"/>
      <c r="H40" s="335"/>
      <c r="I40" s="399"/>
      <c r="J40" s="336"/>
      <c r="K40" s="337"/>
      <c r="L40" s="337"/>
      <c r="M40" s="338" t="s">
        <v>138</v>
      </c>
      <c r="N40" s="339" t="s">
        <v>2446</v>
      </c>
      <c r="O40" s="339" t="s">
        <v>242</v>
      </c>
      <c r="P40" s="339" t="s">
        <v>2473</v>
      </c>
      <c r="Q40" s="28"/>
      <c r="R40" s="29"/>
    </row>
    <row r="41" spans="1:18" s="24" customFormat="1" ht="12.75">
      <c r="A41" s="570">
        <v>42852</v>
      </c>
      <c r="B41" s="571" t="s">
        <v>156</v>
      </c>
      <c r="C41" s="579" t="s">
        <v>2409</v>
      </c>
      <c r="D41" s="580">
        <v>1241.2</v>
      </c>
      <c r="E41" s="333"/>
      <c r="F41" s="333"/>
      <c r="G41" s="399"/>
      <c r="H41" s="335"/>
      <c r="I41" s="399"/>
      <c r="J41" s="336"/>
      <c r="K41" s="337"/>
      <c r="L41" s="337"/>
      <c r="M41" s="338" t="s">
        <v>138</v>
      </c>
      <c r="N41" s="339" t="s">
        <v>2447</v>
      </c>
      <c r="O41" s="339" t="s">
        <v>844</v>
      </c>
      <c r="P41" s="339" t="s">
        <v>2475</v>
      </c>
      <c r="Q41" s="28"/>
      <c r="R41" s="29"/>
    </row>
    <row r="42" spans="1:18" s="24" customFormat="1" ht="12.75">
      <c r="A42" s="570">
        <v>42852</v>
      </c>
      <c r="B42" s="571" t="s">
        <v>156</v>
      </c>
      <c r="C42" s="579" t="s">
        <v>2410</v>
      </c>
      <c r="D42" s="580">
        <v>1241.2</v>
      </c>
      <c r="E42" s="333"/>
      <c r="F42" s="333"/>
      <c r="G42" s="399"/>
      <c r="H42" s="335"/>
      <c r="I42" s="399"/>
      <c r="J42" s="336"/>
      <c r="K42" s="337"/>
      <c r="L42" s="337"/>
      <c r="M42" s="338" t="s">
        <v>138</v>
      </c>
      <c r="N42" s="339" t="s">
        <v>2448</v>
      </c>
      <c r="O42" s="339" t="s">
        <v>242</v>
      </c>
      <c r="P42" s="339" t="s">
        <v>2475</v>
      </c>
      <c r="Q42" s="28"/>
      <c r="R42" s="29"/>
    </row>
    <row r="43" spans="1:18" s="24" customFormat="1" ht="12.75">
      <c r="A43" s="570">
        <v>42852</v>
      </c>
      <c r="B43" s="571" t="s">
        <v>156</v>
      </c>
      <c r="C43" s="579" t="s">
        <v>2411</v>
      </c>
      <c r="D43" s="580">
        <v>1241.2</v>
      </c>
      <c r="E43" s="333"/>
      <c r="F43" s="333"/>
      <c r="G43" s="399"/>
      <c r="H43" s="335"/>
      <c r="I43" s="399"/>
      <c r="J43" s="336"/>
      <c r="K43" s="337"/>
      <c r="L43" s="337"/>
      <c r="M43" s="338" t="s">
        <v>138</v>
      </c>
      <c r="N43" s="339" t="s">
        <v>2449</v>
      </c>
      <c r="O43" s="339" t="s">
        <v>134</v>
      </c>
      <c r="P43" s="339" t="s">
        <v>2475</v>
      </c>
      <c r="Q43" s="28"/>
      <c r="R43" s="29"/>
    </row>
    <row r="44" spans="1:18" s="24" customFormat="1" ht="12.75">
      <c r="A44" s="570">
        <v>42852</v>
      </c>
      <c r="B44" s="571" t="s">
        <v>156</v>
      </c>
      <c r="C44" s="579" t="s">
        <v>2412</v>
      </c>
      <c r="D44" s="580">
        <v>1241.2</v>
      </c>
      <c r="E44" s="333"/>
      <c r="F44" s="333"/>
      <c r="G44" s="399"/>
      <c r="H44" s="335"/>
      <c r="I44" s="399"/>
      <c r="J44" s="336"/>
      <c r="K44" s="337"/>
      <c r="L44" s="337"/>
      <c r="M44" s="338" t="s">
        <v>138</v>
      </c>
      <c r="N44" s="339" t="s">
        <v>2450</v>
      </c>
      <c r="O44" s="339" t="s">
        <v>134</v>
      </c>
      <c r="P44" s="339" t="s">
        <v>2475</v>
      </c>
      <c r="Q44" s="28"/>
      <c r="R44" s="29"/>
    </row>
    <row r="45" spans="1:18" s="24" customFormat="1" ht="12.75">
      <c r="A45" s="570">
        <v>42852</v>
      </c>
      <c r="B45" s="571" t="s">
        <v>156</v>
      </c>
      <c r="C45" s="579" t="s">
        <v>2413</v>
      </c>
      <c r="D45" s="580">
        <v>1241.2</v>
      </c>
      <c r="E45" s="333"/>
      <c r="F45" s="333"/>
      <c r="G45" s="399"/>
      <c r="H45" s="335"/>
      <c r="I45" s="399"/>
      <c r="J45" s="336"/>
      <c r="K45" s="337"/>
      <c r="L45" s="337"/>
      <c r="M45" s="338" t="s">
        <v>138</v>
      </c>
      <c r="N45" s="339" t="s">
        <v>2451</v>
      </c>
      <c r="O45" s="339" t="s">
        <v>134</v>
      </c>
      <c r="P45" s="339" t="s">
        <v>2475</v>
      </c>
      <c r="Q45" s="28"/>
      <c r="R45" s="29"/>
    </row>
    <row r="46" spans="1:18" s="24" customFormat="1" ht="12.75">
      <c r="A46" s="570">
        <v>42853</v>
      </c>
      <c r="B46" s="571" t="s">
        <v>156</v>
      </c>
      <c r="C46" s="579" t="s">
        <v>2415</v>
      </c>
      <c r="D46" s="580">
        <v>1241.2</v>
      </c>
      <c r="E46" s="333"/>
      <c r="F46" s="333"/>
      <c r="G46" s="399"/>
      <c r="H46" s="335"/>
      <c r="I46" s="399"/>
      <c r="J46" s="336"/>
      <c r="K46" s="337"/>
      <c r="L46" s="337"/>
      <c r="M46" s="338" t="s">
        <v>138</v>
      </c>
      <c r="N46" s="339" t="s">
        <v>2452</v>
      </c>
      <c r="O46" s="339" t="s">
        <v>457</v>
      </c>
      <c r="P46" s="339" t="s">
        <v>2481</v>
      </c>
      <c r="Q46" s="28"/>
      <c r="R46" s="29"/>
    </row>
    <row r="47" spans="1:18" s="24" customFormat="1" ht="12.75">
      <c r="A47" s="570">
        <v>42853</v>
      </c>
      <c r="B47" s="571" t="s">
        <v>156</v>
      </c>
      <c r="C47" s="579" t="s">
        <v>2416</v>
      </c>
      <c r="D47" s="580">
        <v>1241.2</v>
      </c>
      <c r="E47" s="333"/>
      <c r="F47" s="333"/>
      <c r="G47" s="399"/>
      <c r="H47" s="335"/>
      <c r="I47" s="399"/>
      <c r="J47" s="336"/>
      <c r="K47" s="337"/>
      <c r="L47" s="337"/>
      <c r="M47" s="338" t="s">
        <v>138</v>
      </c>
      <c r="N47" s="339" t="s">
        <v>2453</v>
      </c>
      <c r="O47" s="339" t="s">
        <v>457</v>
      </c>
      <c r="P47" s="339" t="s">
        <v>2481</v>
      </c>
      <c r="Q47" s="28"/>
      <c r="R47" s="29"/>
    </row>
    <row r="48" spans="1:18" s="24" customFormat="1" ht="12.75">
      <c r="A48" s="570">
        <v>42853</v>
      </c>
      <c r="B48" s="571" t="s">
        <v>156</v>
      </c>
      <c r="C48" s="579" t="s">
        <v>2418</v>
      </c>
      <c r="D48" s="580">
        <v>1241.2</v>
      </c>
      <c r="E48" s="333"/>
      <c r="F48" s="333"/>
      <c r="G48" s="399"/>
      <c r="H48" s="335"/>
      <c r="I48" s="399"/>
      <c r="J48" s="336"/>
      <c r="K48" s="337"/>
      <c r="L48" s="337"/>
      <c r="M48" s="338" t="s">
        <v>138</v>
      </c>
      <c r="N48" s="339" t="s">
        <v>2454</v>
      </c>
      <c r="O48" s="339" t="s">
        <v>136</v>
      </c>
      <c r="P48" s="339" t="s">
        <v>2481</v>
      </c>
      <c r="Q48" s="28"/>
      <c r="R48" s="29"/>
    </row>
    <row r="49" spans="1:18" s="24" customFormat="1" ht="12.75">
      <c r="A49" s="570">
        <v>42853</v>
      </c>
      <c r="B49" s="571" t="s">
        <v>156</v>
      </c>
      <c r="C49" s="579" t="s">
        <v>2420</v>
      </c>
      <c r="D49" s="580">
        <v>1241.2</v>
      </c>
      <c r="E49" s="333"/>
      <c r="F49" s="333"/>
      <c r="G49" s="399"/>
      <c r="H49" s="335"/>
      <c r="I49" s="399"/>
      <c r="J49" s="336"/>
      <c r="K49" s="337"/>
      <c r="L49" s="337"/>
      <c r="M49" s="338" t="s">
        <v>138</v>
      </c>
      <c r="N49" s="339" t="s">
        <v>2455</v>
      </c>
      <c r="O49" s="339" t="s">
        <v>134</v>
      </c>
      <c r="P49" s="339" t="s">
        <v>2481</v>
      </c>
      <c r="Q49" s="28"/>
      <c r="R49" s="29"/>
    </row>
    <row r="50" spans="1:18" s="24" customFormat="1" ht="12.75">
      <c r="A50" s="570">
        <v>42853</v>
      </c>
      <c r="B50" s="571" t="s">
        <v>156</v>
      </c>
      <c r="C50" s="579" t="s">
        <v>2421</v>
      </c>
      <c r="D50" s="580">
        <v>1241.2</v>
      </c>
      <c r="E50" s="333"/>
      <c r="F50" s="333"/>
      <c r="G50" s="399"/>
      <c r="H50" s="335"/>
      <c r="I50" s="399"/>
      <c r="J50" s="336"/>
      <c r="K50" s="337"/>
      <c r="L50" s="337"/>
      <c r="M50" s="338" t="s">
        <v>138</v>
      </c>
      <c r="N50" s="339" t="s">
        <v>2456</v>
      </c>
      <c r="O50" s="339" t="s">
        <v>134</v>
      </c>
      <c r="P50" s="339" t="s">
        <v>2481</v>
      </c>
      <c r="Q50" s="28"/>
      <c r="R50" s="29"/>
    </row>
    <row r="51" spans="1:18" s="24" customFormat="1" ht="12.75">
      <c r="A51" s="570">
        <v>42853</v>
      </c>
      <c r="B51" s="571" t="s">
        <v>156</v>
      </c>
      <c r="C51" s="579" t="s">
        <v>2422</v>
      </c>
      <c r="D51" s="580">
        <v>1241.2</v>
      </c>
      <c r="E51" s="333"/>
      <c r="F51" s="333"/>
      <c r="G51" s="399"/>
      <c r="H51" s="335"/>
      <c r="I51" s="399"/>
      <c r="J51" s="336"/>
      <c r="K51" s="337"/>
      <c r="L51" s="337"/>
      <c r="M51" s="338" t="s">
        <v>138</v>
      </c>
      <c r="N51" s="339" t="s">
        <v>2457</v>
      </c>
      <c r="O51" s="339" t="s">
        <v>134</v>
      </c>
      <c r="P51" s="339" t="s">
        <v>2481</v>
      </c>
      <c r="Q51" s="28"/>
      <c r="R51" s="29"/>
    </row>
    <row r="52" spans="1:18" s="24" customFormat="1" ht="12.75">
      <c r="A52" s="570">
        <v>42853</v>
      </c>
      <c r="B52" s="571" t="s">
        <v>156</v>
      </c>
      <c r="C52" s="579" t="s">
        <v>2423</v>
      </c>
      <c r="D52" s="580">
        <v>1241.2</v>
      </c>
      <c r="E52" s="333"/>
      <c r="F52" s="333"/>
      <c r="G52" s="399"/>
      <c r="H52" s="335"/>
      <c r="I52" s="399"/>
      <c r="J52" s="336"/>
      <c r="K52" s="337"/>
      <c r="L52" s="337"/>
      <c r="M52" s="338" t="s">
        <v>138</v>
      </c>
      <c r="N52" s="339" t="s">
        <v>2458</v>
      </c>
      <c r="O52" s="339" t="s">
        <v>134</v>
      </c>
      <c r="P52" s="339" t="s">
        <v>2481</v>
      </c>
      <c r="Q52" s="28"/>
      <c r="R52" s="29"/>
    </row>
    <row r="53" spans="1:18" s="24" customFormat="1" ht="12.75">
      <c r="A53" s="1">
        <v>42847</v>
      </c>
      <c r="B53" t="s">
        <v>156</v>
      </c>
      <c r="C53" s="615" t="s">
        <v>1603</v>
      </c>
      <c r="D53" s="353">
        <v>5849.88</v>
      </c>
      <c r="E53" s="333"/>
      <c r="F53" s="333"/>
      <c r="G53" s="399"/>
      <c r="H53" s="335"/>
      <c r="I53" s="399"/>
      <c r="J53" s="336"/>
      <c r="K53" s="337"/>
      <c r="L53" s="337"/>
      <c r="M53" s="338" t="s">
        <v>138</v>
      </c>
      <c r="N53" s="339" t="s">
        <v>1724</v>
      </c>
      <c r="O53" s="339" t="s">
        <v>134</v>
      </c>
      <c r="P53" s="339" t="s">
        <v>2469</v>
      </c>
      <c r="Q53" s="28"/>
      <c r="R53" s="29"/>
    </row>
    <row r="54" spans="1:18" s="24" customFormat="1" ht="12.75">
      <c r="A54" s="1">
        <v>42847</v>
      </c>
      <c r="B54" t="s">
        <v>156</v>
      </c>
      <c r="C54" s="615" t="s">
        <v>1863</v>
      </c>
      <c r="D54" s="353">
        <v>5849.88</v>
      </c>
      <c r="E54" s="333"/>
      <c r="F54" s="333"/>
      <c r="G54" s="399"/>
      <c r="H54" s="335" t="s">
        <v>143</v>
      </c>
      <c r="I54" s="399"/>
      <c r="J54" s="336"/>
      <c r="K54" s="337"/>
      <c r="L54" s="337"/>
      <c r="M54" s="338" t="s">
        <v>138</v>
      </c>
      <c r="N54" s="339" t="s">
        <v>1913</v>
      </c>
      <c r="O54" s="339" t="s">
        <v>134</v>
      </c>
      <c r="P54" s="339" t="s">
        <v>2469</v>
      </c>
      <c r="Q54" s="28"/>
      <c r="R54" s="29"/>
    </row>
    <row r="55" spans="1:18" s="24" customFormat="1" ht="12.75">
      <c r="A55" s="1">
        <v>42847</v>
      </c>
      <c r="B55" t="s">
        <v>156</v>
      </c>
      <c r="C55" s="341" t="s">
        <v>677</v>
      </c>
      <c r="D55" s="353">
        <v>5849.88</v>
      </c>
      <c r="E55" s="333"/>
      <c r="F55" s="333"/>
      <c r="G55" s="399"/>
      <c r="H55" s="335" t="s">
        <v>133</v>
      </c>
      <c r="I55" s="399"/>
      <c r="J55" s="336"/>
      <c r="K55" s="337"/>
      <c r="L55" s="337"/>
      <c r="M55" s="338" t="s">
        <v>138</v>
      </c>
      <c r="N55" s="339" t="s">
        <v>727</v>
      </c>
      <c r="O55" s="339" t="s">
        <v>134</v>
      </c>
      <c r="P55" s="339" t="s">
        <v>2469</v>
      </c>
      <c r="Q55" s="28"/>
      <c r="R55" s="29"/>
    </row>
    <row r="56" spans="1:18" s="24" customFormat="1" ht="12.75">
      <c r="A56" s="1">
        <v>42853</v>
      </c>
      <c r="B56" t="s">
        <v>156</v>
      </c>
      <c r="C56" s="488" t="s">
        <v>1572</v>
      </c>
      <c r="D56" s="353">
        <v>5849.88</v>
      </c>
      <c r="E56" s="333"/>
      <c r="F56" s="333"/>
      <c r="G56" s="399"/>
      <c r="H56" s="335"/>
      <c r="I56" s="399"/>
      <c r="J56" s="446"/>
      <c r="K56" s="337"/>
      <c r="L56" s="337"/>
      <c r="M56" s="338" t="s">
        <v>138</v>
      </c>
      <c r="N56" s="395" t="s">
        <v>1693</v>
      </c>
      <c r="O56" s="339" t="s">
        <v>134</v>
      </c>
      <c r="P56" s="339" t="s">
        <v>2481</v>
      </c>
      <c r="Q56" s="28"/>
      <c r="R56" s="29"/>
    </row>
    <row r="57" spans="1:18" s="24" customFormat="1" ht="12.75">
      <c r="A57" s="1">
        <v>42850</v>
      </c>
      <c r="B57" t="s">
        <v>156</v>
      </c>
      <c r="C57" s="341" t="s">
        <v>1675</v>
      </c>
      <c r="D57" s="353">
        <v>5957.76</v>
      </c>
      <c r="E57" s="333"/>
      <c r="F57" s="333"/>
      <c r="G57" s="399"/>
      <c r="H57" s="335" t="s">
        <v>139</v>
      </c>
      <c r="I57" s="399"/>
      <c r="J57" s="446"/>
      <c r="K57" s="337"/>
      <c r="L57" s="337"/>
      <c r="M57" s="338" t="s">
        <v>138</v>
      </c>
      <c r="N57" s="339" t="s">
        <v>1777</v>
      </c>
      <c r="O57" s="339" t="s">
        <v>141</v>
      </c>
      <c r="P57" s="339" t="s">
        <v>2471</v>
      </c>
      <c r="Q57" s="28"/>
      <c r="R57" s="29"/>
    </row>
    <row r="58" spans="1:18" s="24" customFormat="1" ht="12.75">
      <c r="A58" s="1">
        <v>42852</v>
      </c>
      <c r="B58" t="s">
        <v>156</v>
      </c>
      <c r="C58" s="488" t="s">
        <v>2299</v>
      </c>
      <c r="D58" s="353">
        <v>5957.76</v>
      </c>
      <c r="E58" s="333"/>
      <c r="F58" s="333"/>
      <c r="G58" s="399"/>
      <c r="H58" s="335"/>
      <c r="I58" s="399"/>
      <c r="J58" s="446"/>
      <c r="K58" s="337"/>
      <c r="L58" s="337"/>
      <c r="M58" s="338" t="s">
        <v>138</v>
      </c>
      <c r="N58" s="339" t="s">
        <v>2336</v>
      </c>
      <c r="O58" s="339" t="s">
        <v>141</v>
      </c>
      <c r="P58" s="339" t="s">
        <v>2475</v>
      </c>
      <c r="Q58" s="28"/>
      <c r="R58" s="29"/>
    </row>
    <row r="59" spans="1:18" s="24" customFormat="1" ht="12.75">
      <c r="A59" s="1">
        <v>42847</v>
      </c>
      <c r="B59" t="s">
        <v>156</v>
      </c>
      <c r="C59" s="488" t="s">
        <v>2232</v>
      </c>
      <c r="D59" s="353">
        <v>6351</v>
      </c>
      <c r="E59" s="333"/>
      <c r="F59" s="333"/>
      <c r="G59" s="399"/>
      <c r="H59" s="335" t="s">
        <v>135</v>
      </c>
      <c r="I59" s="399"/>
      <c r="J59" s="446"/>
      <c r="K59" s="337"/>
      <c r="L59" s="337"/>
      <c r="M59" s="338" t="s">
        <v>138</v>
      </c>
      <c r="N59" s="339" t="s">
        <v>2238</v>
      </c>
      <c r="O59" s="339" t="s">
        <v>141</v>
      </c>
      <c r="P59" s="339" t="s">
        <v>2469</v>
      </c>
      <c r="Q59" s="28"/>
      <c r="R59" s="29"/>
    </row>
    <row r="60" spans="1:18" s="24" customFormat="1" ht="12.75">
      <c r="A60" s="1">
        <v>42850</v>
      </c>
      <c r="B60" t="s">
        <v>156</v>
      </c>
      <c r="C60" s="341" t="s">
        <v>2113</v>
      </c>
      <c r="D60" s="353">
        <v>6351</v>
      </c>
      <c r="E60" s="333"/>
      <c r="F60" s="333"/>
      <c r="G60" s="399"/>
      <c r="H60" s="335"/>
      <c r="I60" s="399"/>
      <c r="J60" s="446"/>
      <c r="K60" s="337"/>
      <c r="L60" s="337"/>
      <c r="M60" s="338" t="s">
        <v>138</v>
      </c>
      <c r="N60" s="339" t="s">
        <v>2151</v>
      </c>
      <c r="O60" s="339" t="s">
        <v>141</v>
      </c>
      <c r="P60" s="339" t="s">
        <v>2471</v>
      </c>
      <c r="Q60" s="28"/>
      <c r="R60" s="29"/>
    </row>
    <row r="61" spans="1:18" s="24" customFormat="1" ht="12.75">
      <c r="A61" s="1">
        <v>42851</v>
      </c>
      <c r="B61" t="s">
        <v>156</v>
      </c>
      <c r="C61" s="488" t="s">
        <v>2309</v>
      </c>
      <c r="D61" s="353">
        <v>6351</v>
      </c>
      <c r="E61" s="333"/>
      <c r="F61" s="333"/>
      <c r="G61" s="399"/>
      <c r="H61" s="335"/>
      <c r="I61" s="399"/>
      <c r="J61" s="446"/>
      <c r="K61" s="337"/>
      <c r="L61" s="337"/>
      <c r="M61" s="338" t="s">
        <v>138</v>
      </c>
      <c r="N61" s="339" t="s">
        <v>2346</v>
      </c>
      <c r="O61" s="339" t="s">
        <v>141</v>
      </c>
      <c r="P61" s="339" t="s">
        <v>2473</v>
      </c>
      <c r="Q61" s="28"/>
      <c r="R61" s="29"/>
    </row>
    <row r="62" spans="1:18" s="24" customFormat="1" ht="12.75">
      <c r="A62" s="1">
        <v>42851</v>
      </c>
      <c r="B62" t="s">
        <v>156</v>
      </c>
      <c r="C62" s="488" t="s">
        <v>2305</v>
      </c>
      <c r="D62" s="353">
        <v>6351</v>
      </c>
      <c r="E62" s="333"/>
      <c r="F62" s="333"/>
      <c r="G62" s="399"/>
      <c r="H62" s="335"/>
      <c r="I62" s="399"/>
      <c r="J62" s="446"/>
      <c r="K62" s="337"/>
      <c r="L62" s="337"/>
      <c r="M62" s="338" t="s">
        <v>138</v>
      </c>
      <c r="N62" s="339" t="s">
        <v>2342</v>
      </c>
      <c r="O62" s="339" t="s">
        <v>141</v>
      </c>
      <c r="P62" s="339" t="s">
        <v>2473</v>
      </c>
      <c r="Q62" s="28"/>
      <c r="R62" s="29"/>
    </row>
    <row r="63" spans="1:18" s="24" customFormat="1" ht="12.75">
      <c r="A63" s="1">
        <v>42853</v>
      </c>
      <c r="B63" t="s">
        <v>156</v>
      </c>
      <c r="C63" s="615" t="s">
        <v>2232</v>
      </c>
      <c r="D63" s="353">
        <v>6351</v>
      </c>
      <c r="E63" s="333"/>
      <c r="F63" s="333"/>
      <c r="G63" s="399"/>
      <c r="H63" s="335" t="s">
        <v>135</v>
      </c>
      <c r="I63" s="399"/>
      <c r="J63" s="446"/>
      <c r="K63" s="337"/>
      <c r="L63" s="337"/>
      <c r="M63" s="338" t="s">
        <v>138</v>
      </c>
      <c r="N63" s="339" t="s">
        <v>2238</v>
      </c>
      <c r="O63" s="339" t="s">
        <v>141</v>
      </c>
      <c r="P63" s="339" t="s">
        <v>2481</v>
      </c>
      <c r="Q63" s="28"/>
      <c r="R63" s="29"/>
    </row>
    <row r="64" spans="1:18" s="24" customFormat="1" ht="12.75">
      <c r="A64" s="1">
        <v>42847</v>
      </c>
      <c r="B64" t="s">
        <v>156</v>
      </c>
      <c r="C64" s="488" t="s">
        <v>1232</v>
      </c>
      <c r="D64" s="353">
        <v>7559.72</v>
      </c>
      <c r="E64" s="333"/>
      <c r="F64" s="333"/>
      <c r="G64" s="399"/>
      <c r="H64" s="335" t="s">
        <v>137</v>
      </c>
      <c r="I64" s="399"/>
      <c r="J64" s="446"/>
      <c r="K64" s="337"/>
      <c r="L64" s="337"/>
      <c r="M64" s="338" t="s">
        <v>138</v>
      </c>
      <c r="N64" s="339" t="s">
        <v>1308</v>
      </c>
      <c r="O64" s="339" t="s">
        <v>136</v>
      </c>
      <c r="P64" s="339" t="s">
        <v>2469</v>
      </c>
      <c r="Q64" s="28"/>
      <c r="R64" s="29"/>
    </row>
    <row r="65" spans="1:18" s="24" customFormat="1" ht="12.75">
      <c r="A65" s="1">
        <v>42850</v>
      </c>
      <c r="B65" t="s">
        <v>156</v>
      </c>
      <c r="C65" s="341" t="s">
        <v>1245</v>
      </c>
      <c r="D65" s="353">
        <v>7559.72</v>
      </c>
      <c r="E65" s="333"/>
      <c r="F65" s="333"/>
      <c r="G65" s="399"/>
      <c r="H65" s="335"/>
      <c r="I65" s="399"/>
      <c r="J65" s="446"/>
      <c r="K65" s="337"/>
      <c r="L65" s="337"/>
      <c r="M65" s="338" t="s">
        <v>138</v>
      </c>
      <c r="N65" s="339" t="s">
        <v>1319</v>
      </c>
      <c r="O65" s="339" t="s">
        <v>136</v>
      </c>
      <c r="P65" s="339" t="s">
        <v>2471</v>
      </c>
      <c r="Q65" s="28"/>
      <c r="R65" s="29"/>
    </row>
    <row r="66" spans="1:18" s="24" customFormat="1" ht="12.75">
      <c r="A66" s="1">
        <v>42851</v>
      </c>
      <c r="B66" t="s">
        <v>156</v>
      </c>
      <c r="C66" t="s">
        <v>1582</v>
      </c>
      <c r="D66" s="353">
        <v>7559.72</v>
      </c>
      <c r="E66" s="333"/>
      <c r="F66" s="333"/>
      <c r="G66" s="399"/>
      <c r="H66" s="335"/>
      <c r="I66" s="399"/>
      <c r="J66" s="446"/>
      <c r="K66" s="337"/>
      <c r="L66" s="337"/>
      <c r="M66" s="338" t="s">
        <v>138</v>
      </c>
      <c r="N66" s="339" t="s">
        <v>1703</v>
      </c>
      <c r="O66" s="339" t="s">
        <v>136</v>
      </c>
      <c r="P66" s="339" t="s">
        <v>2473</v>
      </c>
      <c r="Q66" s="28"/>
      <c r="R66" s="29"/>
    </row>
    <row r="67" spans="1:18" s="24" customFormat="1" ht="12.75">
      <c r="A67" s="1">
        <v>42851</v>
      </c>
      <c r="B67" t="s">
        <v>156</v>
      </c>
      <c r="C67" s="488" t="s">
        <v>1569</v>
      </c>
      <c r="D67" s="353">
        <v>7559.72</v>
      </c>
      <c r="E67" s="333"/>
      <c r="F67" s="333"/>
      <c r="G67" s="399"/>
      <c r="H67" s="335" t="s">
        <v>142</v>
      </c>
      <c r="I67" s="399"/>
      <c r="J67" s="446"/>
      <c r="K67" s="337"/>
      <c r="L67" s="337"/>
      <c r="M67" s="338" t="s">
        <v>138</v>
      </c>
      <c r="N67" s="339" t="s">
        <v>1690</v>
      </c>
      <c r="O67" s="339" t="s">
        <v>136</v>
      </c>
      <c r="P67" s="339" t="s">
        <v>2473</v>
      </c>
      <c r="Q67" s="28"/>
      <c r="R67" s="29"/>
    </row>
    <row r="68" spans="1:18" s="24" customFormat="1" ht="12.75">
      <c r="A68" s="1">
        <v>42852</v>
      </c>
      <c r="B68" t="s">
        <v>156</v>
      </c>
      <c r="C68" t="s">
        <v>1232</v>
      </c>
      <c r="D68" s="353">
        <v>7559.72</v>
      </c>
      <c r="E68" s="333"/>
      <c r="F68" s="333"/>
      <c r="G68" s="399"/>
      <c r="H68" s="335" t="s">
        <v>137</v>
      </c>
      <c r="I68" s="399"/>
      <c r="J68" s="446"/>
      <c r="K68" s="337"/>
      <c r="L68" s="337"/>
      <c r="M68" s="338" t="s">
        <v>138</v>
      </c>
      <c r="N68" s="339" t="s">
        <v>1308</v>
      </c>
      <c r="O68" s="339" t="s">
        <v>136</v>
      </c>
      <c r="P68" s="339" t="s">
        <v>2475</v>
      </c>
      <c r="Q68" s="28"/>
      <c r="R68" s="29"/>
    </row>
    <row r="69" spans="1:18" s="24" customFormat="1" ht="12.75">
      <c r="A69" s="1">
        <v>42853</v>
      </c>
      <c r="B69" t="s">
        <v>156</v>
      </c>
      <c r="C69" s="488" t="s">
        <v>1406</v>
      </c>
      <c r="D69" s="353">
        <v>7559.72</v>
      </c>
      <c r="E69" s="333"/>
      <c r="F69" s="333"/>
      <c r="G69" s="399"/>
      <c r="H69" s="335"/>
      <c r="I69" s="399"/>
      <c r="J69" s="446"/>
      <c r="K69" s="337"/>
      <c r="L69" s="337"/>
      <c r="M69" s="338" t="s">
        <v>138</v>
      </c>
      <c r="N69" s="339" t="s">
        <v>1459</v>
      </c>
      <c r="O69" s="339" t="s">
        <v>136</v>
      </c>
      <c r="P69" s="339" t="s">
        <v>2481</v>
      </c>
      <c r="Q69" s="28"/>
      <c r="R69" s="29"/>
    </row>
    <row r="70" spans="1:18" s="24" customFormat="1" ht="12.75">
      <c r="A70" s="1">
        <v>42847</v>
      </c>
      <c r="B70" t="s">
        <v>156</v>
      </c>
      <c r="C70" s="615" t="s">
        <v>2388</v>
      </c>
      <c r="D70" s="353">
        <v>8049.24</v>
      </c>
      <c r="E70" s="333"/>
      <c r="F70" s="333"/>
      <c r="G70" s="399"/>
      <c r="H70" s="335"/>
      <c r="I70" s="399"/>
      <c r="J70" s="446"/>
      <c r="K70" s="337"/>
      <c r="L70" s="337"/>
      <c r="M70" s="338" t="s">
        <v>138</v>
      </c>
      <c r="N70" s="339" t="s">
        <v>2459</v>
      </c>
      <c r="O70" s="339" t="s">
        <v>141</v>
      </c>
      <c r="P70" s="339" t="s">
        <v>2469</v>
      </c>
      <c r="Q70" s="28"/>
      <c r="R70" s="29"/>
    </row>
    <row r="71" spans="1:18" s="24" customFormat="1" ht="12.75">
      <c r="A71" s="1">
        <v>42851</v>
      </c>
      <c r="B71" t="s">
        <v>156</v>
      </c>
      <c r="C71" s="488" t="s">
        <v>1610</v>
      </c>
      <c r="D71" s="353">
        <v>8049.24</v>
      </c>
      <c r="E71" s="333"/>
      <c r="F71" s="333"/>
      <c r="G71" s="399"/>
      <c r="H71" s="335"/>
      <c r="I71" s="399"/>
      <c r="J71" s="446"/>
      <c r="K71" s="337"/>
      <c r="L71" s="337"/>
      <c r="M71" s="338" t="s">
        <v>138</v>
      </c>
      <c r="N71" s="339" t="s">
        <v>1731</v>
      </c>
      <c r="O71" s="339" t="s">
        <v>141</v>
      </c>
      <c r="P71" s="339" t="s">
        <v>2473</v>
      </c>
      <c r="Q71" s="28"/>
      <c r="R71" s="29"/>
    </row>
    <row r="72" spans="1:18" s="24" customFormat="1" ht="12.75">
      <c r="A72" s="1">
        <v>42853</v>
      </c>
      <c r="B72" t="s">
        <v>156</v>
      </c>
      <c r="C72" s="488" t="s">
        <v>2419</v>
      </c>
      <c r="D72" s="353">
        <v>8049.24</v>
      </c>
      <c r="E72" s="333"/>
      <c r="F72" s="333"/>
      <c r="G72" s="399"/>
      <c r="H72" s="335"/>
      <c r="I72" s="399"/>
      <c r="J72" s="446"/>
      <c r="K72" s="337"/>
      <c r="L72" s="337"/>
      <c r="M72" s="338" t="s">
        <v>138</v>
      </c>
      <c r="N72" s="339" t="s">
        <v>2460</v>
      </c>
      <c r="O72" s="339" t="s">
        <v>141</v>
      </c>
      <c r="P72" s="339" t="s">
        <v>2481</v>
      </c>
      <c r="Q72" s="28"/>
      <c r="R72" s="29"/>
    </row>
    <row r="73" spans="1:18" s="24" customFormat="1" ht="12.75">
      <c r="A73" s="1">
        <v>42853</v>
      </c>
      <c r="B73" t="s">
        <v>156</v>
      </c>
      <c r="C73" s="488" t="s">
        <v>90</v>
      </c>
      <c r="D73" s="353">
        <v>8049.24</v>
      </c>
      <c r="E73" s="333"/>
      <c r="F73" s="333"/>
      <c r="G73" s="399"/>
      <c r="H73" s="335"/>
      <c r="I73" s="399"/>
      <c r="J73" s="446"/>
      <c r="K73" s="337"/>
      <c r="L73" s="337"/>
      <c r="M73" s="338" t="s">
        <v>138</v>
      </c>
      <c r="N73" s="339" t="s">
        <v>301</v>
      </c>
      <c r="O73" s="339" t="s">
        <v>141</v>
      </c>
      <c r="P73" s="339" t="s">
        <v>2481</v>
      </c>
      <c r="Q73" s="28"/>
      <c r="R73" s="29"/>
    </row>
    <row r="74" spans="1:18" s="24" customFormat="1" ht="12.75">
      <c r="A74" s="1">
        <v>42847</v>
      </c>
      <c r="B74" t="s">
        <v>156</v>
      </c>
      <c r="C74" s="615" t="s">
        <v>1215</v>
      </c>
      <c r="D74" s="353">
        <v>9000.44</v>
      </c>
      <c r="E74" s="333"/>
      <c r="F74" s="333"/>
      <c r="G74" s="399"/>
      <c r="H74" s="335"/>
      <c r="I74" s="399"/>
      <c r="J74" s="446"/>
      <c r="K74" s="337"/>
      <c r="L74" s="337"/>
      <c r="M74" s="338" t="s">
        <v>138</v>
      </c>
      <c r="N74" s="339" t="s">
        <v>1294</v>
      </c>
      <c r="O74" s="339" t="s">
        <v>136</v>
      </c>
      <c r="P74" s="339" t="s">
        <v>2469</v>
      </c>
      <c r="Q74" s="28"/>
      <c r="R74" s="29"/>
    </row>
    <row r="75" spans="1:18" s="24" customFormat="1" ht="12.75">
      <c r="A75" s="1">
        <v>42847</v>
      </c>
      <c r="B75" t="s">
        <v>156</v>
      </c>
      <c r="C75" s="615" t="s">
        <v>657</v>
      </c>
      <c r="D75" s="353">
        <v>9000.44</v>
      </c>
      <c r="E75" s="333"/>
      <c r="F75" s="333"/>
      <c r="G75" s="399"/>
      <c r="H75" s="335"/>
      <c r="I75" s="399"/>
      <c r="J75" s="446"/>
      <c r="K75" s="337"/>
      <c r="L75" s="337"/>
      <c r="M75" s="338" t="s">
        <v>138</v>
      </c>
      <c r="N75" s="339" t="s">
        <v>709</v>
      </c>
      <c r="O75" s="339" t="s">
        <v>136</v>
      </c>
      <c r="P75" s="339" t="s">
        <v>2469</v>
      </c>
      <c r="Q75" s="28"/>
      <c r="R75" s="29"/>
    </row>
    <row r="76" spans="1:18" s="24" customFormat="1" ht="12.75">
      <c r="A76" s="1">
        <v>42851</v>
      </c>
      <c r="B76" t="s">
        <v>156</v>
      </c>
      <c r="C76" s="488" t="s">
        <v>1077</v>
      </c>
      <c r="D76" s="353">
        <v>9000.44</v>
      </c>
      <c r="E76" s="333"/>
      <c r="F76" s="333"/>
      <c r="G76" s="399"/>
      <c r="H76" s="335"/>
      <c r="I76" s="399"/>
      <c r="J76" s="446"/>
      <c r="K76" s="337"/>
      <c r="L76" s="337"/>
      <c r="M76" s="338" t="s">
        <v>138</v>
      </c>
      <c r="N76" s="339" t="s">
        <v>1137</v>
      </c>
      <c r="O76" s="339" t="s">
        <v>136</v>
      </c>
      <c r="P76" s="339" t="s">
        <v>2473</v>
      </c>
      <c r="Q76" s="28"/>
      <c r="R76" s="29"/>
    </row>
    <row r="77" spans="1:18" s="24" customFormat="1" ht="12.75">
      <c r="A77" s="1">
        <v>42850</v>
      </c>
      <c r="B77" t="s">
        <v>156</v>
      </c>
      <c r="C77" s="341" t="s">
        <v>2402</v>
      </c>
      <c r="D77" s="353">
        <v>10629.08</v>
      </c>
      <c r="E77" s="333"/>
      <c r="F77" s="333"/>
      <c r="G77" s="399"/>
      <c r="H77" s="335"/>
      <c r="I77" s="353"/>
      <c r="J77" s="336"/>
      <c r="K77" s="337"/>
      <c r="L77" s="337"/>
      <c r="M77" s="338" t="s">
        <v>138</v>
      </c>
      <c r="N77" s="339" t="s">
        <v>2461</v>
      </c>
      <c r="O77" s="339" t="s">
        <v>457</v>
      </c>
      <c r="P77" s="339" t="s">
        <v>2471</v>
      </c>
      <c r="Q77" s="28"/>
      <c r="R77" s="29"/>
    </row>
    <row r="78" spans="1:18" s="24" customFormat="1" ht="12.75">
      <c r="A78" s="1">
        <v>42851</v>
      </c>
      <c r="B78" t="s">
        <v>156</v>
      </c>
      <c r="C78" s="488" t="s">
        <v>2405</v>
      </c>
      <c r="D78" s="353">
        <v>10629.08</v>
      </c>
      <c r="E78" s="333"/>
      <c r="F78" s="333"/>
      <c r="G78" s="399"/>
      <c r="H78" s="335"/>
      <c r="I78" s="353"/>
      <c r="J78" s="336"/>
      <c r="K78" s="337"/>
      <c r="L78" s="337"/>
      <c r="M78" s="338" t="s">
        <v>138</v>
      </c>
      <c r="N78" s="339" t="s">
        <v>2462</v>
      </c>
      <c r="O78" s="339" t="s">
        <v>457</v>
      </c>
      <c r="P78" s="339" t="s">
        <v>2473</v>
      </c>
      <c r="Q78" s="28"/>
      <c r="R78" s="29"/>
    </row>
    <row r="79" spans="1:18" s="24" customFormat="1" ht="12.75">
      <c r="A79" s="1">
        <v>42853</v>
      </c>
      <c r="B79" t="s">
        <v>156</v>
      </c>
      <c r="C79" s="488" t="s">
        <v>2414</v>
      </c>
      <c r="D79" s="353">
        <v>10629.08</v>
      </c>
      <c r="E79" s="333"/>
      <c r="F79" s="333"/>
      <c r="G79" s="399"/>
      <c r="H79" s="335"/>
      <c r="I79" s="353"/>
      <c r="J79" s="336"/>
      <c r="K79" s="337"/>
      <c r="L79" s="337"/>
      <c r="M79" s="338" t="s">
        <v>138</v>
      </c>
      <c r="N79" s="339" t="s">
        <v>2463</v>
      </c>
      <c r="O79" s="339" t="s">
        <v>457</v>
      </c>
      <c r="P79" s="339" t="s">
        <v>2481</v>
      </c>
      <c r="Q79" s="28"/>
      <c r="R79" s="29"/>
    </row>
    <row r="80" spans="1:18" s="24" customFormat="1" ht="12.75">
      <c r="A80" s="1">
        <v>42850</v>
      </c>
      <c r="B80" t="s">
        <v>156</v>
      </c>
      <c r="C80" s="341" t="s">
        <v>2104</v>
      </c>
      <c r="D80" s="353">
        <v>11699.76</v>
      </c>
      <c r="E80" s="333"/>
      <c r="F80" s="333"/>
      <c r="G80" s="399"/>
      <c r="H80" s="335"/>
      <c r="I80" s="353"/>
      <c r="J80" s="336"/>
      <c r="K80" s="337"/>
      <c r="L80" s="337"/>
      <c r="M80" s="338" t="s">
        <v>138</v>
      </c>
      <c r="N80" s="339" t="s">
        <v>2142</v>
      </c>
      <c r="O80" s="339" t="s">
        <v>134</v>
      </c>
      <c r="P80" s="339" t="s">
        <v>2471</v>
      </c>
      <c r="Q80" s="28"/>
      <c r="R80" s="29"/>
    </row>
    <row r="81" spans="1:18" s="24" customFormat="1" ht="12.75">
      <c r="A81" s="1">
        <v>42850</v>
      </c>
      <c r="B81" t="s">
        <v>156</v>
      </c>
      <c r="C81" s="488" t="s">
        <v>2383</v>
      </c>
      <c r="D81" s="353">
        <v>19565.72</v>
      </c>
      <c r="E81" s="333"/>
      <c r="F81" s="333"/>
      <c r="G81" s="399"/>
      <c r="H81" s="335" t="s">
        <v>144</v>
      </c>
      <c r="I81" s="353"/>
      <c r="J81" s="336"/>
      <c r="K81" s="337"/>
      <c r="L81" s="337"/>
      <c r="M81" s="338" t="s">
        <v>138</v>
      </c>
      <c r="N81" s="339" t="s">
        <v>2425</v>
      </c>
      <c r="O81" s="339" t="s">
        <v>298</v>
      </c>
      <c r="P81" s="339" t="s">
        <v>2471</v>
      </c>
      <c r="Q81" s="28"/>
      <c r="R81" s="29"/>
    </row>
    <row r="82" spans="1:18" s="24" customFormat="1" ht="12.75">
      <c r="A82" s="1">
        <v>42852</v>
      </c>
      <c r="B82" t="s">
        <v>156</v>
      </c>
      <c r="C82" t="s">
        <v>2383</v>
      </c>
      <c r="D82" s="353">
        <v>19565.72</v>
      </c>
      <c r="E82" s="333"/>
      <c r="F82" s="333"/>
      <c r="G82" s="399"/>
      <c r="H82" s="335" t="s">
        <v>144</v>
      </c>
      <c r="I82" s="353"/>
      <c r="J82" s="336"/>
      <c r="K82" s="337"/>
      <c r="L82" s="337"/>
      <c r="M82" s="338" t="s">
        <v>138</v>
      </c>
      <c r="N82" s="339" t="s">
        <v>2425</v>
      </c>
      <c r="O82" s="339" t="s">
        <v>298</v>
      </c>
      <c r="P82" s="339" t="s">
        <v>2475</v>
      </c>
      <c r="Q82" s="28"/>
      <c r="R82" s="29"/>
    </row>
    <row r="83" spans="1:18" s="24" customFormat="1" ht="12.75">
      <c r="A83" s="1">
        <v>42853</v>
      </c>
      <c r="B83" t="s">
        <v>156</v>
      </c>
      <c r="C83" s="488" t="s">
        <v>2424</v>
      </c>
      <c r="D83" s="353">
        <v>19565.72</v>
      </c>
      <c r="E83" s="333"/>
      <c r="F83" s="333"/>
      <c r="G83" s="399"/>
      <c r="H83" s="335"/>
      <c r="I83" s="353"/>
      <c r="J83" s="336"/>
      <c r="K83" s="337"/>
      <c r="L83" s="337"/>
      <c r="M83" s="338" t="s">
        <v>138</v>
      </c>
      <c r="N83" s="339" t="s">
        <v>2464</v>
      </c>
      <c r="O83" s="339" t="s">
        <v>298</v>
      </c>
      <c r="P83" s="339" t="s">
        <v>2481</v>
      </c>
      <c r="Q83" s="28"/>
      <c r="R83" s="29"/>
    </row>
    <row r="84" spans="1:18" s="24" customFormat="1" ht="12.75">
      <c r="A84" s="1">
        <v>42852</v>
      </c>
      <c r="B84" t="s">
        <v>156</v>
      </c>
      <c r="C84" s="341" t="s">
        <v>2408</v>
      </c>
      <c r="D84" s="353">
        <v>20454.28</v>
      </c>
      <c r="E84" s="333"/>
      <c r="F84" s="333"/>
      <c r="G84" s="399"/>
      <c r="H84" s="335"/>
      <c r="I84" s="353"/>
      <c r="J84" s="336"/>
      <c r="K84" s="337"/>
      <c r="L84" s="337"/>
      <c r="M84" s="338" t="s">
        <v>138</v>
      </c>
      <c r="N84" s="339" t="s">
        <v>2465</v>
      </c>
      <c r="O84" s="339" t="s">
        <v>298</v>
      </c>
      <c r="P84" s="339" t="s">
        <v>2475</v>
      </c>
      <c r="Q84" s="28"/>
      <c r="R84" s="29"/>
    </row>
    <row r="85" spans="1:18" s="24" customFormat="1" ht="12.75">
      <c r="A85" s="1">
        <v>42853</v>
      </c>
      <c r="B85" t="s">
        <v>156</v>
      </c>
      <c r="C85" t="s">
        <v>2417</v>
      </c>
      <c r="D85" s="353">
        <v>21347.48</v>
      </c>
      <c r="E85" s="333"/>
      <c r="F85" s="333"/>
      <c r="G85" s="399"/>
      <c r="H85" s="335"/>
      <c r="I85" s="353"/>
      <c r="J85" s="336"/>
      <c r="K85" s="337"/>
      <c r="L85" s="337"/>
      <c r="M85" s="338" t="s">
        <v>138</v>
      </c>
      <c r="N85" s="339" t="s">
        <v>2466</v>
      </c>
      <c r="O85" s="339" t="s">
        <v>383</v>
      </c>
      <c r="P85" s="339" t="s">
        <v>2481</v>
      </c>
      <c r="Q85" s="28"/>
      <c r="R85" s="29"/>
    </row>
    <row r="86" spans="1:18" s="24" customFormat="1" ht="12.75">
      <c r="A86" s="1">
        <v>42850</v>
      </c>
      <c r="B86" t="s">
        <v>156</v>
      </c>
      <c r="C86" s="341" t="s">
        <v>1105</v>
      </c>
      <c r="D86" s="353">
        <v>30131</v>
      </c>
      <c r="E86" s="333"/>
      <c r="F86" s="333"/>
      <c r="G86" s="399"/>
      <c r="H86" s="335"/>
      <c r="I86" s="353"/>
      <c r="J86" s="336"/>
      <c r="K86" s="337"/>
      <c r="L86" s="337"/>
      <c r="M86" s="338" t="s">
        <v>138</v>
      </c>
      <c r="N86" s="339" t="s">
        <v>1151</v>
      </c>
      <c r="O86" s="339" t="s">
        <v>565</v>
      </c>
      <c r="P86" s="339" t="s">
        <v>2471</v>
      </c>
      <c r="Q86" s="28"/>
      <c r="R86" s="29"/>
    </row>
    <row r="87" spans="1:18" s="24" customFormat="1" ht="12.75">
      <c r="A87" s="1">
        <v>42851</v>
      </c>
      <c r="B87" t="s">
        <v>156</v>
      </c>
      <c r="C87" s="488" t="s">
        <v>628</v>
      </c>
      <c r="D87" s="353">
        <v>51607.24</v>
      </c>
      <c r="E87" s="333"/>
      <c r="F87" s="333"/>
      <c r="G87" s="399"/>
      <c r="H87" s="335"/>
      <c r="I87" s="353"/>
      <c r="J87" s="336"/>
      <c r="K87" s="337"/>
      <c r="L87" s="337"/>
      <c r="M87" s="338" t="s">
        <v>138</v>
      </c>
      <c r="N87" s="339" t="s">
        <v>692</v>
      </c>
      <c r="O87" s="339" t="s">
        <v>298</v>
      </c>
      <c r="P87" s="339" t="s">
        <v>2473</v>
      </c>
      <c r="Q87" s="28"/>
      <c r="R87" s="29"/>
    </row>
    <row r="88" spans="1:18" s="24" customFormat="1" ht="12.75">
      <c r="A88" s="50">
        <v>42852</v>
      </c>
      <c r="B88" s="51" t="s">
        <v>829</v>
      </c>
      <c r="C88" s="51">
        <v>2000273909</v>
      </c>
      <c r="D88" s="51">
        <v>-778.55</v>
      </c>
      <c r="E88" s="333"/>
      <c r="F88" s="333"/>
      <c r="G88" s="399"/>
      <c r="H88" s="335"/>
      <c r="I88" s="353"/>
      <c r="J88" s="336"/>
      <c r="K88" s="337"/>
      <c r="L88" s="337"/>
      <c r="M88" s="338"/>
      <c r="N88" s="339"/>
      <c r="O88" s="339"/>
      <c r="P88" s="339" t="s">
        <v>2479</v>
      </c>
      <c r="Q88" s="28"/>
      <c r="R88" s="29"/>
    </row>
    <row r="89" spans="1:18" s="24" customFormat="1" ht="12.75">
      <c r="A89" s="50">
        <v>42852</v>
      </c>
      <c r="B89" s="51" t="s">
        <v>829</v>
      </c>
      <c r="C89" s="51">
        <v>2000273685</v>
      </c>
      <c r="D89" s="51">
        <v>-812</v>
      </c>
      <c r="E89" s="333"/>
      <c r="F89" s="333"/>
      <c r="G89" s="399"/>
      <c r="H89" s="335"/>
      <c r="I89" s="353"/>
      <c r="J89" s="336"/>
      <c r="K89" s="337"/>
      <c r="L89" s="337"/>
      <c r="M89" s="338"/>
      <c r="N89" s="339"/>
      <c r="O89" s="339"/>
      <c r="P89" s="339" t="s">
        <v>2478</v>
      </c>
      <c r="Q89" s="28"/>
      <c r="R89" s="29"/>
    </row>
    <row r="90" spans="1:18" s="24" customFormat="1" ht="12.75">
      <c r="A90" s="50">
        <v>42852</v>
      </c>
      <c r="B90" s="51" t="s">
        <v>829</v>
      </c>
      <c r="C90" s="51">
        <v>2000273910</v>
      </c>
      <c r="D90" s="6">
        <v>-5230.8500000000004</v>
      </c>
      <c r="E90" s="333"/>
      <c r="F90" s="333"/>
      <c r="G90" s="399"/>
      <c r="H90" s="335"/>
      <c r="I90" s="353"/>
      <c r="J90" s="336"/>
      <c r="K90" s="337"/>
      <c r="L90" s="337"/>
      <c r="M90" s="338"/>
      <c r="N90" s="339"/>
      <c r="O90" s="339"/>
      <c r="P90" s="339" t="s">
        <v>2480</v>
      </c>
      <c r="Q90" s="28"/>
      <c r="R90" s="29"/>
    </row>
    <row r="91" spans="1:18" s="24" customFormat="1" ht="12.75">
      <c r="A91" s="50">
        <v>42852</v>
      </c>
      <c r="B91" s="51" t="s">
        <v>829</v>
      </c>
      <c r="C91" s="51">
        <v>2000273686</v>
      </c>
      <c r="D91" s="51">
        <v>-812</v>
      </c>
      <c r="E91" s="333"/>
      <c r="F91" s="333"/>
      <c r="G91" s="399"/>
      <c r="H91" s="335"/>
      <c r="I91" s="353"/>
      <c r="J91" s="336"/>
      <c r="K91" s="337"/>
      <c r="L91" s="337"/>
      <c r="M91" s="338"/>
      <c r="N91" s="339"/>
      <c r="O91" s="339"/>
      <c r="P91" s="339" t="s">
        <v>2477</v>
      </c>
      <c r="Q91" s="28"/>
      <c r="R91" s="29"/>
    </row>
    <row r="92" spans="1:18" s="24" customFormat="1" ht="12.75">
      <c r="A92" s="50">
        <v>42853</v>
      </c>
      <c r="B92" s="51" t="s">
        <v>829</v>
      </c>
      <c r="C92" s="51">
        <v>2000274411</v>
      </c>
      <c r="D92" s="51">
        <v>-266.8</v>
      </c>
      <c r="E92" s="333"/>
      <c r="F92" s="333"/>
      <c r="G92" s="399"/>
      <c r="H92" s="335"/>
      <c r="I92" s="353"/>
      <c r="J92" s="336"/>
      <c r="K92" s="337"/>
      <c r="L92" s="337"/>
      <c r="M92" s="338"/>
      <c r="N92" s="339"/>
      <c r="O92" s="339"/>
      <c r="P92" s="339" t="s">
        <v>2485</v>
      </c>
      <c r="Q92" s="28"/>
      <c r="R92" s="29"/>
    </row>
    <row r="93" spans="1:18" s="24" customFormat="1" ht="12.75">
      <c r="A93" s="50">
        <v>42853</v>
      </c>
      <c r="B93" s="51" t="s">
        <v>829</v>
      </c>
      <c r="C93" s="51">
        <v>2000274301</v>
      </c>
      <c r="D93" s="6">
        <v>-10511.66</v>
      </c>
      <c r="E93" s="333"/>
      <c r="F93" s="333"/>
      <c r="G93" s="399"/>
      <c r="H93" s="335"/>
      <c r="I93" s="353"/>
      <c r="J93" s="336"/>
      <c r="K93" s="337"/>
      <c r="L93" s="337"/>
      <c r="M93" s="338"/>
      <c r="N93" s="339"/>
      <c r="O93" s="339"/>
      <c r="P93" s="339" t="s">
        <v>2484</v>
      </c>
      <c r="Q93" s="28"/>
      <c r="R93" s="29"/>
    </row>
    <row r="94" spans="1:18" s="24" customFormat="1" ht="12.75">
      <c r="A94" s="50">
        <v>42853</v>
      </c>
      <c r="B94" s="51" t="s">
        <v>829</v>
      </c>
      <c r="C94" s="51">
        <v>2000274102</v>
      </c>
      <c r="D94" s="6">
        <v>-10470.89</v>
      </c>
      <c r="E94" s="333"/>
      <c r="F94" s="333"/>
      <c r="G94" s="399"/>
      <c r="H94" s="335"/>
      <c r="I94" s="353"/>
      <c r="J94" s="336"/>
      <c r="K94" s="337"/>
      <c r="L94" s="337"/>
      <c r="M94" s="338"/>
      <c r="N94" s="339"/>
      <c r="O94" s="339"/>
      <c r="P94" s="339" t="s">
        <v>2483</v>
      </c>
      <c r="Q94" s="28"/>
      <c r="R94" s="29"/>
    </row>
    <row r="95" spans="1:18" s="24" customFormat="1" ht="12.75">
      <c r="A95" s="50">
        <v>42853</v>
      </c>
      <c r="B95" s="51" t="s">
        <v>829</v>
      </c>
      <c r="C95" s="51">
        <v>2000274463</v>
      </c>
      <c r="D95" s="6">
        <v>-2320</v>
      </c>
      <c r="E95" s="333"/>
      <c r="F95" s="333"/>
      <c r="G95" s="399"/>
      <c r="H95" s="335"/>
      <c r="I95" s="353"/>
      <c r="J95" s="336"/>
      <c r="K95" s="337"/>
      <c r="L95" s="337"/>
      <c r="M95" s="338"/>
      <c r="N95" s="339"/>
      <c r="O95" s="339"/>
      <c r="P95" s="339" t="s">
        <v>2486</v>
      </c>
      <c r="Q95" s="28"/>
      <c r="R95" s="29"/>
    </row>
    <row r="96" spans="1:18" s="24" customFormat="1" ht="12.75">
      <c r="A96" s="50">
        <v>42853</v>
      </c>
      <c r="B96" s="51" t="s">
        <v>191</v>
      </c>
      <c r="C96" s="51">
        <v>2000275194</v>
      </c>
      <c r="D96" s="6">
        <v>-22563.66</v>
      </c>
      <c r="E96" s="333"/>
      <c r="F96" s="333"/>
      <c r="G96" s="399"/>
      <c r="H96" s="335"/>
      <c r="I96" s="353"/>
      <c r="J96" s="336"/>
      <c r="K96" s="337"/>
      <c r="L96" s="337"/>
      <c r="M96" s="338"/>
      <c r="N96" s="339"/>
      <c r="O96" s="339"/>
      <c r="P96" s="339" t="s">
        <v>2490</v>
      </c>
      <c r="Q96" s="28"/>
      <c r="R96" s="29"/>
    </row>
    <row r="97" spans="1:18" s="24" customFormat="1" ht="12.75">
      <c r="A97" s="50">
        <v>42853</v>
      </c>
      <c r="B97" s="51" t="s">
        <v>191</v>
      </c>
      <c r="C97" s="51">
        <v>2000275284</v>
      </c>
      <c r="D97" s="6">
        <v>-22563.66</v>
      </c>
      <c r="E97" s="333"/>
      <c r="F97" s="333"/>
      <c r="G97" s="399"/>
      <c r="H97" s="335"/>
      <c r="I97" s="353"/>
      <c r="J97" s="336"/>
      <c r="K97" s="337"/>
      <c r="L97" s="337"/>
      <c r="M97" s="338"/>
      <c r="N97" s="339"/>
      <c r="O97" s="339"/>
      <c r="P97" s="339" t="s">
        <v>2489</v>
      </c>
      <c r="Q97" s="28"/>
      <c r="R97" s="29"/>
    </row>
    <row r="98" spans="1:18" s="24" customFormat="1" ht="12.75">
      <c r="A98" s="50">
        <v>42853</v>
      </c>
      <c r="B98" s="51" t="s">
        <v>191</v>
      </c>
      <c r="C98" s="51">
        <v>2000274736</v>
      </c>
      <c r="D98" s="6">
        <v>-57827.31</v>
      </c>
      <c r="E98" s="333"/>
      <c r="F98" s="333"/>
      <c r="G98" s="399"/>
      <c r="H98" s="335"/>
      <c r="I98" s="353"/>
      <c r="J98" s="336"/>
      <c r="K98" s="337"/>
      <c r="L98" s="337"/>
      <c r="M98" s="338"/>
      <c r="N98" s="339"/>
      <c r="O98" s="339"/>
      <c r="P98" s="339" t="s">
        <v>2487</v>
      </c>
      <c r="Q98" s="28"/>
      <c r="R98" s="29"/>
    </row>
    <row r="99" spans="1:18" s="24" customFormat="1" ht="12.75">
      <c r="A99" s="50">
        <v>42853</v>
      </c>
      <c r="B99" s="51" t="s">
        <v>191</v>
      </c>
      <c r="C99" s="51">
        <v>2000274945</v>
      </c>
      <c r="D99" s="6">
        <v>-25059.13</v>
      </c>
      <c r="E99" s="333"/>
      <c r="F99" s="333"/>
      <c r="G99" s="399"/>
      <c r="H99" s="335"/>
      <c r="I99" s="353"/>
      <c r="J99" s="336"/>
      <c r="K99" s="337"/>
      <c r="L99" s="337"/>
      <c r="M99" s="338"/>
      <c r="N99" s="339"/>
      <c r="O99" s="339"/>
      <c r="P99" s="339" t="s">
        <v>2488</v>
      </c>
      <c r="Q99" s="28"/>
      <c r="R99" s="29"/>
    </row>
    <row r="100" spans="1:18" s="24" customFormat="1" ht="12.75">
      <c r="A100" s="418"/>
      <c r="B100" s="341"/>
      <c r="C100" s="341"/>
      <c r="D100" s="353"/>
      <c r="E100" s="333"/>
      <c r="F100" s="333"/>
      <c r="G100" s="399"/>
      <c r="H100" s="335"/>
      <c r="I100" s="353"/>
      <c r="J100" s="336"/>
      <c r="K100" s="337"/>
      <c r="L100" s="337"/>
      <c r="M100" s="338"/>
      <c r="N100" s="339"/>
      <c r="O100" s="339"/>
      <c r="P100" s="339"/>
      <c r="Q100" s="28"/>
      <c r="R100" s="29"/>
    </row>
    <row r="101" spans="1:18" s="24" customFormat="1" ht="13.5" thickBot="1">
      <c r="A101" s="499"/>
      <c r="B101" s="431"/>
      <c r="C101" s="431"/>
      <c r="D101" s="334"/>
      <c r="E101" s="333"/>
      <c r="F101" s="333"/>
      <c r="G101" s="399"/>
      <c r="H101" s="335"/>
      <c r="I101" s="399"/>
      <c r="J101" s="336"/>
      <c r="K101" s="337"/>
      <c r="L101" s="337"/>
      <c r="M101" s="338"/>
      <c r="N101" s="339"/>
      <c r="O101" s="339"/>
      <c r="P101" s="339"/>
      <c r="Q101" s="28"/>
      <c r="R101" s="29"/>
    </row>
    <row r="102" spans="1:18" ht="12.75" thickBot="1">
      <c r="D102" s="72">
        <f>SUM(D5:D101)</f>
        <v>164655.48999999996</v>
      </c>
      <c r="G102" s="72">
        <f>SUM(G5:G101)</f>
        <v>0</v>
      </c>
      <c r="I102" s="72">
        <f>SUM(I5:I101)</f>
        <v>0</v>
      </c>
      <c r="J102" s="72">
        <f>SUM(J5:J101)</f>
        <v>0</v>
      </c>
      <c r="K102" s="36"/>
      <c r="N102" s="37" t="s">
        <v>223</v>
      </c>
      <c r="O102" s="38">
        <f>SUM(I102:K102)</f>
        <v>0</v>
      </c>
    </row>
    <row r="103" spans="1:18" s="22" customFormat="1" ht="12.75">
      <c r="A103" s="50"/>
      <c r="B103" s="51"/>
      <c r="C103" s="443"/>
      <c r="D103" s="559"/>
      <c r="E103" s="10"/>
      <c r="F103" s="10"/>
      <c r="G103" s="6"/>
      <c r="I103" s="10"/>
      <c r="J103" s="10"/>
      <c r="K103" s="10"/>
      <c r="L103" s="10"/>
      <c r="M103" s="34"/>
      <c r="N103" s="35"/>
      <c r="O103" s="31"/>
      <c r="P103" s="32"/>
      <c r="Q103" s="33"/>
      <c r="R103" s="9"/>
    </row>
    <row r="104" spans="1:18" s="22" customFormat="1">
      <c r="A104" s="39"/>
      <c r="B104" s="10"/>
      <c r="C104" s="10"/>
      <c r="D104" s="10"/>
      <c r="E104" s="10"/>
      <c r="F104" s="10"/>
      <c r="G104" s="36"/>
      <c r="I104" s="10"/>
      <c r="J104" s="10"/>
      <c r="K104" s="10"/>
      <c r="L104" s="10"/>
      <c r="M104" s="34"/>
      <c r="N104" s="35"/>
      <c r="O104" s="31"/>
      <c r="P104" s="32"/>
      <c r="Q104" s="33"/>
      <c r="R104" s="9"/>
    </row>
  </sheetData>
  <autoFilter ref="A4:R102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100"/>
  <sheetViews>
    <sheetView topLeftCell="A79" workbookViewId="0">
      <selection activeCell="B101" sqref="B101"/>
    </sheetView>
  </sheetViews>
  <sheetFormatPr baseColWidth="10" defaultRowHeight="12.75"/>
  <cols>
    <col min="2" max="2" width="33" bestFit="1" customWidth="1"/>
  </cols>
  <sheetData>
    <row r="1" spans="1:7">
      <c r="A1" s="342">
        <v>42847</v>
      </c>
      <c r="B1" s="343" t="s">
        <v>160</v>
      </c>
      <c r="C1" s="343" t="s">
        <v>89</v>
      </c>
      <c r="D1" s="343" t="s">
        <v>2227</v>
      </c>
      <c r="E1" s="343" t="s">
        <v>89</v>
      </c>
      <c r="F1" s="343" t="s">
        <v>2227</v>
      </c>
      <c r="G1" s="344">
        <v>-8049.24</v>
      </c>
    </row>
    <row r="2" spans="1:7">
      <c r="A2" s="342">
        <v>42847</v>
      </c>
      <c r="B2" s="343" t="s">
        <v>160</v>
      </c>
      <c r="C2" s="343" t="s">
        <v>677</v>
      </c>
      <c r="D2" s="343" t="s">
        <v>2094</v>
      </c>
      <c r="E2" s="343" t="s">
        <v>677</v>
      </c>
      <c r="F2" s="343" t="s">
        <v>2094</v>
      </c>
      <c r="G2" s="344">
        <v>-5849.88</v>
      </c>
    </row>
    <row r="3" spans="1:7">
      <c r="A3" s="342">
        <v>42847</v>
      </c>
      <c r="B3" s="343" t="s">
        <v>160</v>
      </c>
      <c r="C3" s="343" t="s">
        <v>2203</v>
      </c>
      <c r="D3" s="343" t="s">
        <v>2081</v>
      </c>
      <c r="E3" s="343" t="s">
        <v>2203</v>
      </c>
      <c r="F3" s="343" t="s">
        <v>2081</v>
      </c>
      <c r="G3" s="344">
        <v>-9000.44</v>
      </c>
    </row>
    <row r="4" spans="1:7">
      <c r="A4" s="342">
        <v>42847</v>
      </c>
      <c r="B4" s="343" t="s">
        <v>160</v>
      </c>
      <c r="C4" s="343" t="s">
        <v>2232</v>
      </c>
      <c r="D4" s="343" t="s">
        <v>2225</v>
      </c>
      <c r="E4" s="343" t="s">
        <v>2232</v>
      </c>
      <c r="F4" s="343" t="s">
        <v>2225</v>
      </c>
      <c r="G4" s="344">
        <v>-6351</v>
      </c>
    </row>
    <row r="5" spans="1:7">
      <c r="A5" s="342">
        <v>42847</v>
      </c>
      <c r="B5" s="343" t="s">
        <v>160</v>
      </c>
      <c r="C5" s="343" t="s">
        <v>1232</v>
      </c>
      <c r="D5" s="343" t="s">
        <v>2081</v>
      </c>
      <c r="E5" s="343" t="s">
        <v>1232</v>
      </c>
      <c r="F5" s="343" t="s">
        <v>2081</v>
      </c>
      <c r="G5" s="344">
        <v>-9000.44</v>
      </c>
    </row>
    <row r="6" spans="1:7">
      <c r="A6" s="342">
        <v>42850</v>
      </c>
      <c r="B6" s="343" t="s">
        <v>160</v>
      </c>
      <c r="C6" s="343" t="s">
        <v>1232</v>
      </c>
      <c r="D6" s="343" t="s">
        <v>2225</v>
      </c>
      <c r="E6" s="343" t="s">
        <v>1232</v>
      </c>
      <c r="F6" s="343" t="s">
        <v>2225</v>
      </c>
      <c r="G6" s="344">
        <v>-7559.72</v>
      </c>
    </row>
    <row r="7" spans="1:7">
      <c r="A7" s="342">
        <v>42850</v>
      </c>
      <c r="B7" s="343" t="s">
        <v>160</v>
      </c>
      <c r="C7" s="343" t="s">
        <v>2380</v>
      </c>
      <c r="D7" s="343" t="s">
        <v>1522</v>
      </c>
      <c r="E7" s="343" t="s">
        <v>2380</v>
      </c>
      <c r="F7" s="343" t="s">
        <v>1522</v>
      </c>
      <c r="G7" s="344">
        <v>-1740</v>
      </c>
    </row>
    <row r="8" spans="1:7">
      <c r="A8" s="342">
        <v>42850</v>
      </c>
      <c r="B8" s="343" t="s">
        <v>160</v>
      </c>
      <c r="C8" s="343" t="s">
        <v>1675</v>
      </c>
      <c r="D8" s="343" t="s">
        <v>2225</v>
      </c>
      <c r="E8" s="343" t="s">
        <v>1675</v>
      </c>
      <c r="F8" s="343" t="s">
        <v>2225</v>
      </c>
      <c r="G8" s="344">
        <v>-5957.76</v>
      </c>
    </row>
    <row r="9" spans="1:7">
      <c r="A9" s="342">
        <v>42851</v>
      </c>
      <c r="B9" s="343" t="s">
        <v>160</v>
      </c>
      <c r="C9" s="343" t="s">
        <v>2381</v>
      </c>
      <c r="D9" s="343" t="s">
        <v>2382</v>
      </c>
      <c r="E9" s="343" t="s">
        <v>2381</v>
      </c>
      <c r="F9" s="343" t="s">
        <v>2382</v>
      </c>
      <c r="G9" s="344">
        <v>-2634.36</v>
      </c>
    </row>
    <row r="10" spans="1:7">
      <c r="A10" s="342">
        <v>42851</v>
      </c>
      <c r="B10" s="343" t="s">
        <v>160</v>
      </c>
      <c r="C10" s="343" t="s">
        <v>1569</v>
      </c>
      <c r="D10" s="343" t="s">
        <v>2225</v>
      </c>
      <c r="E10" s="343" t="s">
        <v>1569</v>
      </c>
      <c r="F10" s="343" t="s">
        <v>2225</v>
      </c>
      <c r="G10" s="344">
        <v>-7559.72</v>
      </c>
    </row>
    <row r="11" spans="1:7">
      <c r="A11" s="342">
        <v>42851</v>
      </c>
      <c r="B11" s="343" t="s">
        <v>160</v>
      </c>
      <c r="C11" s="343" t="s">
        <v>2324</v>
      </c>
      <c r="D11" s="343" t="s">
        <v>2225</v>
      </c>
      <c r="E11" s="343" t="s">
        <v>2324</v>
      </c>
      <c r="F11" s="343" t="s">
        <v>2225</v>
      </c>
      <c r="G11" s="344">
        <v>-10629.08</v>
      </c>
    </row>
    <row r="12" spans="1:7">
      <c r="A12" s="342">
        <v>42851</v>
      </c>
      <c r="B12" s="343" t="s">
        <v>160</v>
      </c>
      <c r="C12" s="343" t="s">
        <v>1863</v>
      </c>
      <c r="D12" s="343" t="s">
        <v>2231</v>
      </c>
      <c r="E12" s="343" t="s">
        <v>1863</v>
      </c>
      <c r="F12" s="343" t="s">
        <v>2231</v>
      </c>
      <c r="G12" s="344">
        <v>-5849.88</v>
      </c>
    </row>
    <row r="13" spans="1:7">
      <c r="A13" s="342">
        <v>42851</v>
      </c>
      <c r="B13" s="343" t="s">
        <v>160</v>
      </c>
      <c r="C13" s="343" t="s">
        <v>2381</v>
      </c>
      <c r="D13" s="343" t="s">
        <v>157</v>
      </c>
      <c r="E13" s="343" t="s">
        <v>2381</v>
      </c>
      <c r="F13" s="343" t="s">
        <v>157</v>
      </c>
      <c r="G13" s="344">
        <v>-1241.2</v>
      </c>
    </row>
    <row r="14" spans="1:7">
      <c r="A14" s="342">
        <v>42852</v>
      </c>
      <c r="B14" s="343" t="s">
        <v>160</v>
      </c>
      <c r="C14" s="343" t="s">
        <v>2383</v>
      </c>
      <c r="D14" s="343" t="s">
        <v>2227</v>
      </c>
      <c r="E14" s="343" t="s">
        <v>2383</v>
      </c>
      <c r="F14" s="343" t="s">
        <v>2227</v>
      </c>
      <c r="G14" s="344">
        <v>-19565.72</v>
      </c>
    </row>
    <row r="15" spans="1:7">
      <c r="A15" s="342">
        <v>42852</v>
      </c>
      <c r="B15" s="343" t="s">
        <v>160</v>
      </c>
      <c r="C15" s="343" t="s">
        <v>806</v>
      </c>
      <c r="D15" s="343" t="s">
        <v>2225</v>
      </c>
      <c r="E15" s="343" t="s">
        <v>806</v>
      </c>
      <c r="F15" s="343" t="s">
        <v>2225</v>
      </c>
      <c r="G15" s="344">
        <v>-5957.76</v>
      </c>
    </row>
    <row r="16" spans="1:7">
      <c r="A16" s="342">
        <v>42853</v>
      </c>
      <c r="B16" s="343" t="s">
        <v>160</v>
      </c>
      <c r="C16" s="343" t="s">
        <v>2232</v>
      </c>
      <c r="D16" s="343" t="s">
        <v>2225</v>
      </c>
      <c r="E16" s="343" t="s">
        <v>2232</v>
      </c>
      <c r="F16" s="343" t="s">
        <v>2225</v>
      </c>
      <c r="G16" s="344">
        <v>-6351</v>
      </c>
    </row>
    <row r="17" spans="1:8">
      <c r="A17" s="570">
        <v>42847</v>
      </c>
      <c r="B17" s="571" t="s">
        <v>156</v>
      </c>
      <c r="C17" s="571" t="s">
        <v>2384</v>
      </c>
      <c r="D17" s="571" t="s">
        <v>157</v>
      </c>
      <c r="E17" s="571" t="s">
        <v>2384</v>
      </c>
      <c r="F17" s="571" t="s">
        <v>157</v>
      </c>
      <c r="G17" s="572">
        <v>1241.2</v>
      </c>
      <c r="H17" s="571" t="s">
        <v>158</v>
      </c>
    </row>
    <row r="18" spans="1:8">
      <c r="A18" s="570">
        <v>42847</v>
      </c>
      <c r="B18" s="571" t="s">
        <v>156</v>
      </c>
      <c r="C18" s="571" t="s">
        <v>2385</v>
      </c>
      <c r="D18" s="571" t="s">
        <v>157</v>
      </c>
      <c r="E18" s="571" t="s">
        <v>2385</v>
      </c>
      <c r="F18" s="571" t="s">
        <v>157</v>
      </c>
      <c r="G18" s="572">
        <v>1241.2</v>
      </c>
      <c r="H18" s="571" t="s">
        <v>158</v>
      </c>
    </row>
    <row r="19" spans="1:8">
      <c r="A19" s="570">
        <v>42847</v>
      </c>
      <c r="B19" s="571" t="s">
        <v>156</v>
      </c>
      <c r="C19" s="571" t="s">
        <v>2386</v>
      </c>
      <c r="D19" s="571" t="s">
        <v>157</v>
      </c>
      <c r="E19" s="571" t="s">
        <v>2386</v>
      </c>
      <c r="F19" s="571" t="s">
        <v>157</v>
      </c>
      <c r="G19" s="572">
        <v>1241.2</v>
      </c>
      <c r="H19" s="571" t="s">
        <v>158</v>
      </c>
    </row>
    <row r="20" spans="1:8">
      <c r="A20" s="570">
        <v>42847</v>
      </c>
      <c r="B20" s="571" t="s">
        <v>156</v>
      </c>
      <c r="C20" s="571" t="s">
        <v>2387</v>
      </c>
      <c r="D20" s="571" t="s">
        <v>157</v>
      </c>
      <c r="E20" s="571" t="s">
        <v>2387</v>
      </c>
      <c r="F20" s="571" t="s">
        <v>157</v>
      </c>
      <c r="G20" s="572">
        <v>1241.2</v>
      </c>
      <c r="H20" s="571" t="s">
        <v>158</v>
      </c>
    </row>
    <row r="21" spans="1:8">
      <c r="A21" s="570">
        <v>42847</v>
      </c>
      <c r="B21" s="571" t="s">
        <v>156</v>
      </c>
      <c r="C21" s="571" t="s">
        <v>2389</v>
      </c>
      <c r="D21" s="571" t="s">
        <v>157</v>
      </c>
      <c r="E21" s="571" t="s">
        <v>2389</v>
      </c>
      <c r="F21" s="571" t="s">
        <v>157</v>
      </c>
      <c r="G21" s="572">
        <v>1241.2</v>
      </c>
      <c r="H21" s="571" t="s">
        <v>158</v>
      </c>
    </row>
    <row r="22" spans="1:8">
      <c r="A22" s="570">
        <v>42847</v>
      </c>
      <c r="B22" s="571" t="s">
        <v>156</v>
      </c>
      <c r="C22" s="571" t="s">
        <v>2390</v>
      </c>
      <c r="D22" s="571" t="s">
        <v>157</v>
      </c>
      <c r="E22" s="571" t="s">
        <v>2390</v>
      </c>
      <c r="F22" s="571" t="s">
        <v>157</v>
      </c>
      <c r="G22" s="572">
        <v>1241.2</v>
      </c>
      <c r="H22" s="571" t="s">
        <v>158</v>
      </c>
    </row>
    <row r="23" spans="1:8">
      <c r="A23" s="570">
        <v>42847</v>
      </c>
      <c r="B23" s="571" t="s">
        <v>156</v>
      </c>
      <c r="C23" s="571" t="s">
        <v>2391</v>
      </c>
      <c r="D23" s="571" t="s">
        <v>157</v>
      </c>
      <c r="E23" s="571" t="s">
        <v>2391</v>
      </c>
      <c r="F23" s="571" t="s">
        <v>157</v>
      </c>
      <c r="G23" s="572">
        <v>1241.2</v>
      </c>
      <c r="H23" s="571" t="s">
        <v>158</v>
      </c>
    </row>
    <row r="24" spans="1:8">
      <c r="A24" s="570">
        <v>42847</v>
      </c>
      <c r="B24" s="571" t="s">
        <v>156</v>
      </c>
      <c r="C24" s="571" t="s">
        <v>2392</v>
      </c>
      <c r="D24" s="571" t="s">
        <v>157</v>
      </c>
      <c r="E24" s="571" t="s">
        <v>2392</v>
      </c>
      <c r="F24" s="571" t="s">
        <v>157</v>
      </c>
      <c r="G24" s="572">
        <v>1241.2</v>
      </c>
      <c r="H24" s="571" t="s">
        <v>158</v>
      </c>
    </row>
    <row r="25" spans="1:8">
      <c r="A25" s="570">
        <v>42847</v>
      </c>
      <c r="B25" s="571" t="s">
        <v>156</v>
      </c>
      <c r="C25" s="571" t="s">
        <v>2393</v>
      </c>
      <c r="D25" s="571" t="s">
        <v>157</v>
      </c>
      <c r="E25" s="571" t="s">
        <v>2393</v>
      </c>
      <c r="F25" s="571" t="s">
        <v>157</v>
      </c>
      <c r="G25" s="572">
        <v>1241.2</v>
      </c>
      <c r="H25" s="571" t="s">
        <v>158</v>
      </c>
    </row>
    <row r="26" spans="1:8">
      <c r="A26" s="570">
        <v>42850</v>
      </c>
      <c r="B26" s="571" t="s">
        <v>156</v>
      </c>
      <c r="C26" s="571" t="s">
        <v>2394</v>
      </c>
      <c r="D26" s="571" t="s">
        <v>157</v>
      </c>
      <c r="E26" s="571" t="s">
        <v>2394</v>
      </c>
      <c r="F26" s="571" t="s">
        <v>157</v>
      </c>
      <c r="G26" s="572">
        <v>1241.2</v>
      </c>
      <c r="H26" s="571" t="s">
        <v>158</v>
      </c>
    </row>
    <row r="27" spans="1:8">
      <c r="A27" s="570">
        <v>42850</v>
      </c>
      <c r="B27" s="571" t="s">
        <v>156</v>
      </c>
      <c r="C27" s="571" t="s">
        <v>2395</v>
      </c>
      <c r="D27" s="571" t="s">
        <v>157</v>
      </c>
      <c r="E27" s="571" t="s">
        <v>2395</v>
      </c>
      <c r="F27" s="571" t="s">
        <v>157</v>
      </c>
      <c r="G27" s="572">
        <v>1241.2</v>
      </c>
      <c r="H27" s="571" t="s">
        <v>158</v>
      </c>
    </row>
    <row r="28" spans="1:8">
      <c r="A28" s="570">
        <v>42850</v>
      </c>
      <c r="B28" s="571" t="s">
        <v>156</v>
      </c>
      <c r="C28" s="571" t="s">
        <v>2396</v>
      </c>
      <c r="D28" s="571" t="s">
        <v>157</v>
      </c>
      <c r="E28" s="571" t="s">
        <v>2396</v>
      </c>
      <c r="F28" s="571" t="s">
        <v>157</v>
      </c>
      <c r="G28" s="572">
        <v>1241.2</v>
      </c>
      <c r="H28" s="571" t="s">
        <v>158</v>
      </c>
    </row>
    <row r="29" spans="1:8">
      <c r="A29" s="570">
        <v>42850</v>
      </c>
      <c r="B29" s="571" t="s">
        <v>156</v>
      </c>
      <c r="C29" s="571" t="s">
        <v>2397</v>
      </c>
      <c r="D29" s="571" t="s">
        <v>157</v>
      </c>
      <c r="E29" s="571" t="s">
        <v>2397</v>
      </c>
      <c r="F29" s="571" t="s">
        <v>157</v>
      </c>
      <c r="G29" s="572">
        <v>1241.2</v>
      </c>
      <c r="H29" s="571" t="s">
        <v>158</v>
      </c>
    </row>
    <row r="30" spans="1:8">
      <c r="A30" s="570">
        <v>42850</v>
      </c>
      <c r="B30" s="571" t="s">
        <v>156</v>
      </c>
      <c r="C30" s="571" t="s">
        <v>2398</v>
      </c>
      <c r="D30" s="571" t="s">
        <v>157</v>
      </c>
      <c r="E30" s="571" t="s">
        <v>2398</v>
      </c>
      <c r="F30" s="571" t="s">
        <v>157</v>
      </c>
      <c r="G30" s="572">
        <v>1241.2</v>
      </c>
      <c r="H30" s="571" t="s">
        <v>158</v>
      </c>
    </row>
    <row r="31" spans="1:8">
      <c r="A31" s="570">
        <v>42850</v>
      </c>
      <c r="B31" s="571" t="s">
        <v>156</v>
      </c>
      <c r="C31" s="571" t="s">
        <v>2399</v>
      </c>
      <c r="D31" s="571" t="s">
        <v>157</v>
      </c>
      <c r="E31" s="571" t="s">
        <v>2399</v>
      </c>
      <c r="F31" s="571" t="s">
        <v>157</v>
      </c>
      <c r="G31" s="572">
        <v>1241.2</v>
      </c>
      <c r="H31" s="571" t="s">
        <v>158</v>
      </c>
    </row>
    <row r="32" spans="1:8">
      <c r="A32" s="570">
        <v>42850</v>
      </c>
      <c r="B32" s="571" t="s">
        <v>156</v>
      </c>
      <c r="C32" s="571" t="s">
        <v>2400</v>
      </c>
      <c r="D32" s="571" t="s">
        <v>157</v>
      </c>
      <c r="E32" s="571" t="s">
        <v>2400</v>
      </c>
      <c r="F32" s="571" t="s">
        <v>157</v>
      </c>
      <c r="G32" s="572">
        <v>1241.2</v>
      </c>
      <c r="H32" s="571" t="s">
        <v>158</v>
      </c>
    </row>
    <row r="33" spans="1:8">
      <c r="A33" s="570">
        <v>42850</v>
      </c>
      <c r="B33" s="571" t="s">
        <v>156</v>
      </c>
      <c r="C33" s="571" t="s">
        <v>2401</v>
      </c>
      <c r="D33" s="571" t="s">
        <v>157</v>
      </c>
      <c r="E33" s="571" t="s">
        <v>2401</v>
      </c>
      <c r="F33" s="571" t="s">
        <v>157</v>
      </c>
      <c r="G33" s="572">
        <v>1241.2</v>
      </c>
      <c r="H33" s="571" t="s">
        <v>158</v>
      </c>
    </row>
    <row r="34" spans="1:8">
      <c r="A34" s="570">
        <v>42851</v>
      </c>
      <c r="B34" s="571" t="s">
        <v>156</v>
      </c>
      <c r="C34" s="571" t="s">
        <v>2404</v>
      </c>
      <c r="D34" s="571" t="s">
        <v>157</v>
      </c>
      <c r="E34" s="571" t="s">
        <v>2404</v>
      </c>
      <c r="F34" s="571" t="s">
        <v>157</v>
      </c>
      <c r="G34" s="572">
        <v>1241.2</v>
      </c>
      <c r="H34" s="571" t="s">
        <v>158</v>
      </c>
    </row>
    <row r="35" spans="1:8">
      <c r="A35" s="570">
        <v>42851</v>
      </c>
      <c r="B35" s="571" t="s">
        <v>156</v>
      </c>
      <c r="C35" s="571" t="s">
        <v>2406</v>
      </c>
      <c r="D35" s="571" t="s">
        <v>157</v>
      </c>
      <c r="E35" s="571" t="s">
        <v>2406</v>
      </c>
      <c r="F35" s="571" t="s">
        <v>157</v>
      </c>
      <c r="G35" s="572">
        <v>1241.2</v>
      </c>
      <c r="H35" s="571" t="s">
        <v>158</v>
      </c>
    </row>
    <row r="36" spans="1:8">
      <c r="A36" s="570">
        <v>42851</v>
      </c>
      <c r="B36" s="571" t="s">
        <v>156</v>
      </c>
      <c r="C36" s="571" t="s">
        <v>2407</v>
      </c>
      <c r="D36" s="571" t="s">
        <v>157</v>
      </c>
      <c r="E36" s="571" t="s">
        <v>2407</v>
      </c>
      <c r="F36" s="571" t="s">
        <v>157</v>
      </c>
      <c r="G36" s="572">
        <v>1241.2</v>
      </c>
      <c r="H36" s="571" t="s">
        <v>158</v>
      </c>
    </row>
    <row r="37" spans="1:8">
      <c r="A37" s="570">
        <v>42852</v>
      </c>
      <c r="B37" s="571" t="s">
        <v>156</v>
      </c>
      <c r="C37" s="571" t="s">
        <v>2409</v>
      </c>
      <c r="D37" s="571" t="s">
        <v>157</v>
      </c>
      <c r="E37" s="571" t="s">
        <v>2409</v>
      </c>
      <c r="F37" s="571" t="s">
        <v>157</v>
      </c>
      <c r="G37" s="572">
        <v>1241.2</v>
      </c>
      <c r="H37" s="571" t="s">
        <v>158</v>
      </c>
    </row>
    <row r="38" spans="1:8">
      <c r="A38" s="570">
        <v>42852</v>
      </c>
      <c r="B38" s="571" t="s">
        <v>156</v>
      </c>
      <c r="C38" s="571" t="s">
        <v>2410</v>
      </c>
      <c r="D38" s="571" t="s">
        <v>157</v>
      </c>
      <c r="E38" s="571" t="s">
        <v>2410</v>
      </c>
      <c r="F38" s="571" t="s">
        <v>157</v>
      </c>
      <c r="G38" s="572">
        <v>1241.2</v>
      </c>
      <c r="H38" s="571" t="s">
        <v>158</v>
      </c>
    </row>
    <row r="39" spans="1:8">
      <c r="A39" s="570">
        <v>42852</v>
      </c>
      <c r="B39" s="571" t="s">
        <v>156</v>
      </c>
      <c r="C39" s="571" t="s">
        <v>2411</v>
      </c>
      <c r="D39" s="571" t="s">
        <v>157</v>
      </c>
      <c r="E39" s="571" t="s">
        <v>2411</v>
      </c>
      <c r="F39" s="571" t="s">
        <v>157</v>
      </c>
      <c r="G39" s="572">
        <v>1241.2</v>
      </c>
      <c r="H39" s="571" t="s">
        <v>158</v>
      </c>
    </row>
    <row r="40" spans="1:8">
      <c r="A40" s="570">
        <v>42852</v>
      </c>
      <c r="B40" s="571" t="s">
        <v>156</v>
      </c>
      <c r="C40" s="571" t="s">
        <v>2412</v>
      </c>
      <c r="D40" s="571" t="s">
        <v>157</v>
      </c>
      <c r="E40" s="571" t="s">
        <v>2412</v>
      </c>
      <c r="F40" s="571" t="s">
        <v>157</v>
      </c>
      <c r="G40" s="572">
        <v>1241.2</v>
      </c>
      <c r="H40" s="571" t="s">
        <v>158</v>
      </c>
    </row>
    <row r="41" spans="1:8">
      <c r="A41" s="570">
        <v>42852</v>
      </c>
      <c r="B41" s="571" t="s">
        <v>156</v>
      </c>
      <c r="C41" s="571" t="s">
        <v>2413</v>
      </c>
      <c r="D41" s="571" t="s">
        <v>157</v>
      </c>
      <c r="E41" s="571" t="s">
        <v>2413</v>
      </c>
      <c r="F41" s="571" t="s">
        <v>157</v>
      </c>
      <c r="G41" s="572">
        <v>1241.2</v>
      </c>
      <c r="H41" s="571" t="s">
        <v>158</v>
      </c>
    </row>
    <row r="42" spans="1:8">
      <c r="A42" s="570">
        <v>42853</v>
      </c>
      <c r="B42" s="571" t="s">
        <v>156</v>
      </c>
      <c r="C42" s="571" t="s">
        <v>2415</v>
      </c>
      <c r="D42" s="571" t="s">
        <v>157</v>
      </c>
      <c r="E42" s="571" t="s">
        <v>2415</v>
      </c>
      <c r="F42" s="571" t="s">
        <v>157</v>
      </c>
      <c r="G42" s="572">
        <v>1241.2</v>
      </c>
      <c r="H42" s="571" t="s">
        <v>158</v>
      </c>
    </row>
    <row r="43" spans="1:8">
      <c r="A43" s="570">
        <v>42853</v>
      </c>
      <c r="B43" s="571" t="s">
        <v>156</v>
      </c>
      <c r="C43" s="571" t="s">
        <v>2416</v>
      </c>
      <c r="D43" s="571" t="s">
        <v>157</v>
      </c>
      <c r="E43" s="571" t="s">
        <v>2416</v>
      </c>
      <c r="F43" s="571" t="s">
        <v>157</v>
      </c>
      <c r="G43" s="572">
        <v>1241.2</v>
      </c>
      <c r="H43" s="571" t="s">
        <v>158</v>
      </c>
    </row>
    <row r="44" spans="1:8">
      <c r="A44" s="570">
        <v>42853</v>
      </c>
      <c r="B44" s="571" t="s">
        <v>156</v>
      </c>
      <c r="C44" s="571" t="s">
        <v>2418</v>
      </c>
      <c r="D44" s="571" t="s">
        <v>157</v>
      </c>
      <c r="E44" s="571" t="s">
        <v>2418</v>
      </c>
      <c r="F44" s="571" t="s">
        <v>157</v>
      </c>
      <c r="G44" s="572">
        <v>1241.2</v>
      </c>
      <c r="H44" s="571" t="s">
        <v>158</v>
      </c>
    </row>
    <row r="45" spans="1:8">
      <c r="A45" s="570">
        <v>42853</v>
      </c>
      <c r="B45" s="571" t="s">
        <v>156</v>
      </c>
      <c r="C45" s="571" t="s">
        <v>2420</v>
      </c>
      <c r="D45" s="571" t="s">
        <v>157</v>
      </c>
      <c r="E45" s="571" t="s">
        <v>2420</v>
      </c>
      <c r="F45" s="571" t="s">
        <v>157</v>
      </c>
      <c r="G45" s="572">
        <v>1241.2</v>
      </c>
      <c r="H45" s="571" t="s">
        <v>158</v>
      </c>
    </row>
    <row r="46" spans="1:8">
      <c r="A46" s="570">
        <v>42853</v>
      </c>
      <c r="B46" s="571" t="s">
        <v>156</v>
      </c>
      <c r="C46" s="571" t="s">
        <v>2421</v>
      </c>
      <c r="D46" s="571" t="s">
        <v>157</v>
      </c>
      <c r="E46" s="571" t="s">
        <v>2421</v>
      </c>
      <c r="F46" s="571" t="s">
        <v>157</v>
      </c>
      <c r="G46" s="572">
        <v>1241.2</v>
      </c>
      <c r="H46" s="571" t="s">
        <v>158</v>
      </c>
    </row>
    <row r="47" spans="1:8">
      <c r="A47" s="570">
        <v>42853</v>
      </c>
      <c r="B47" s="571" t="s">
        <v>156</v>
      </c>
      <c r="C47" s="571" t="s">
        <v>2422</v>
      </c>
      <c r="D47" s="571" t="s">
        <v>157</v>
      </c>
      <c r="E47" s="571" t="s">
        <v>2422</v>
      </c>
      <c r="F47" s="571" t="s">
        <v>157</v>
      </c>
      <c r="G47" s="572">
        <v>1241.2</v>
      </c>
      <c r="H47" s="571" t="s">
        <v>158</v>
      </c>
    </row>
    <row r="48" spans="1:8">
      <c r="A48" s="570">
        <v>42853</v>
      </c>
      <c r="B48" s="571" t="s">
        <v>156</v>
      </c>
      <c r="C48" s="571" t="s">
        <v>2423</v>
      </c>
      <c r="D48" s="571" t="s">
        <v>157</v>
      </c>
      <c r="E48" s="571" t="s">
        <v>2423</v>
      </c>
      <c r="F48" s="571" t="s">
        <v>157</v>
      </c>
      <c r="G48" s="572">
        <v>1241.2</v>
      </c>
      <c r="H48" s="571" t="s">
        <v>158</v>
      </c>
    </row>
    <row r="49" spans="1:8">
      <c r="A49" s="1">
        <v>42847</v>
      </c>
      <c r="B49" t="s">
        <v>156</v>
      </c>
      <c r="C49" t="s">
        <v>1603</v>
      </c>
      <c r="D49" t="s">
        <v>2094</v>
      </c>
      <c r="E49" t="s">
        <v>1603</v>
      </c>
      <c r="F49" t="s">
        <v>2094</v>
      </c>
      <c r="G49" s="2">
        <v>5849.88</v>
      </c>
      <c r="H49" t="s">
        <v>158</v>
      </c>
    </row>
    <row r="50" spans="1:8">
      <c r="A50" s="1">
        <v>42847</v>
      </c>
      <c r="B50" t="s">
        <v>156</v>
      </c>
      <c r="C50" t="s">
        <v>1863</v>
      </c>
      <c r="D50" t="s">
        <v>2231</v>
      </c>
      <c r="E50" t="s">
        <v>1863</v>
      </c>
      <c r="F50" t="s">
        <v>2231</v>
      </c>
      <c r="G50" s="2">
        <v>5849.88</v>
      </c>
      <c r="H50" t="s">
        <v>158</v>
      </c>
    </row>
    <row r="51" spans="1:8">
      <c r="A51" s="1">
        <v>42847</v>
      </c>
      <c r="B51" t="s">
        <v>156</v>
      </c>
      <c r="C51" t="s">
        <v>677</v>
      </c>
      <c r="D51" t="s">
        <v>2094</v>
      </c>
      <c r="E51" t="s">
        <v>677</v>
      </c>
      <c r="F51" t="s">
        <v>2094</v>
      </c>
      <c r="G51" s="2">
        <v>5849.88</v>
      </c>
      <c r="H51" t="s">
        <v>158</v>
      </c>
    </row>
    <row r="52" spans="1:8">
      <c r="A52" s="1">
        <v>42853</v>
      </c>
      <c r="B52" t="s">
        <v>156</v>
      </c>
      <c r="C52" t="s">
        <v>1572</v>
      </c>
      <c r="D52" t="s">
        <v>2094</v>
      </c>
      <c r="E52" t="s">
        <v>1572</v>
      </c>
      <c r="F52" t="s">
        <v>2094</v>
      </c>
      <c r="G52" s="2">
        <v>5849.88</v>
      </c>
      <c r="H52" t="s">
        <v>158</v>
      </c>
    </row>
    <row r="53" spans="1:8">
      <c r="A53" s="1">
        <v>42850</v>
      </c>
      <c r="B53" t="s">
        <v>156</v>
      </c>
      <c r="C53" t="s">
        <v>1675</v>
      </c>
      <c r="D53" t="s">
        <v>2225</v>
      </c>
      <c r="E53" t="s">
        <v>1675</v>
      </c>
      <c r="F53" t="s">
        <v>2225</v>
      </c>
      <c r="G53" s="2">
        <v>5957.76</v>
      </c>
      <c r="H53" t="s">
        <v>158</v>
      </c>
    </row>
    <row r="54" spans="1:8">
      <c r="A54" s="1">
        <v>42852</v>
      </c>
      <c r="B54" t="s">
        <v>156</v>
      </c>
      <c r="C54" t="s">
        <v>2299</v>
      </c>
      <c r="D54" t="s">
        <v>2225</v>
      </c>
      <c r="E54" t="s">
        <v>2299</v>
      </c>
      <c r="F54" t="s">
        <v>2225</v>
      </c>
      <c r="G54" s="2">
        <v>5957.76</v>
      </c>
      <c r="H54" t="s">
        <v>158</v>
      </c>
    </row>
    <row r="55" spans="1:8">
      <c r="A55" s="1">
        <v>42847</v>
      </c>
      <c r="B55" t="s">
        <v>156</v>
      </c>
      <c r="C55" t="s">
        <v>2232</v>
      </c>
      <c r="D55" t="s">
        <v>2225</v>
      </c>
      <c r="E55" t="s">
        <v>2232</v>
      </c>
      <c r="F55" t="s">
        <v>2225</v>
      </c>
      <c r="G55" s="2">
        <v>6351</v>
      </c>
      <c r="H55" t="s">
        <v>158</v>
      </c>
    </row>
    <row r="56" spans="1:8">
      <c r="A56" s="1">
        <v>42850</v>
      </c>
      <c r="B56" t="s">
        <v>156</v>
      </c>
      <c r="C56" t="s">
        <v>2113</v>
      </c>
      <c r="D56" t="s">
        <v>2225</v>
      </c>
      <c r="E56" t="s">
        <v>2113</v>
      </c>
      <c r="F56" t="s">
        <v>2225</v>
      </c>
      <c r="G56" s="2">
        <v>6351</v>
      </c>
      <c r="H56" t="s">
        <v>158</v>
      </c>
    </row>
    <row r="57" spans="1:8">
      <c r="A57" s="1">
        <v>42851</v>
      </c>
      <c r="B57" t="s">
        <v>156</v>
      </c>
      <c r="C57" t="s">
        <v>2309</v>
      </c>
      <c r="D57" t="s">
        <v>2225</v>
      </c>
      <c r="E57" t="s">
        <v>2309</v>
      </c>
      <c r="F57" t="s">
        <v>2225</v>
      </c>
      <c r="G57" s="2">
        <v>6351</v>
      </c>
      <c r="H57" t="s">
        <v>158</v>
      </c>
    </row>
    <row r="58" spans="1:8">
      <c r="A58" s="1">
        <v>42851</v>
      </c>
      <c r="B58" t="s">
        <v>156</v>
      </c>
      <c r="C58" t="s">
        <v>2305</v>
      </c>
      <c r="D58" t="s">
        <v>2225</v>
      </c>
      <c r="E58" t="s">
        <v>2305</v>
      </c>
      <c r="F58" t="s">
        <v>2225</v>
      </c>
      <c r="G58" s="2">
        <v>6351</v>
      </c>
      <c r="H58" t="s">
        <v>158</v>
      </c>
    </row>
    <row r="59" spans="1:8">
      <c r="A59" s="1">
        <v>42853</v>
      </c>
      <c r="B59" t="s">
        <v>156</v>
      </c>
      <c r="C59" t="s">
        <v>2232</v>
      </c>
      <c r="D59" t="s">
        <v>2225</v>
      </c>
      <c r="E59" t="s">
        <v>2232</v>
      </c>
      <c r="F59" t="s">
        <v>2225</v>
      </c>
      <c r="G59" s="2">
        <v>6351</v>
      </c>
      <c r="H59" t="s">
        <v>158</v>
      </c>
    </row>
    <row r="60" spans="1:8">
      <c r="A60" s="1">
        <v>42847</v>
      </c>
      <c r="B60" t="s">
        <v>156</v>
      </c>
      <c r="C60" t="s">
        <v>1232</v>
      </c>
      <c r="D60" t="s">
        <v>2225</v>
      </c>
      <c r="E60" t="s">
        <v>1232</v>
      </c>
      <c r="F60" t="s">
        <v>2225</v>
      </c>
      <c r="G60" s="2">
        <v>7559.72</v>
      </c>
      <c r="H60" t="s">
        <v>158</v>
      </c>
    </row>
    <row r="61" spans="1:8">
      <c r="A61" s="1">
        <v>42850</v>
      </c>
      <c r="B61" t="s">
        <v>156</v>
      </c>
      <c r="C61" t="s">
        <v>1245</v>
      </c>
      <c r="D61" t="s">
        <v>2227</v>
      </c>
      <c r="E61" t="s">
        <v>1245</v>
      </c>
      <c r="F61" t="s">
        <v>2227</v>
      </c>
      <c r="G61" s="2">
        <v>7559.72</v>
      </c>
      <c r="H61" t="s">
        <v>158</v>
      </c>
    </row>
    <row r="62" spans="1:8">
      <c r="A62" s="1">
        <v>42851</v>
      </c>
      <c r="B62" t="s">
        <v>156</v>
      </c>
      <c r="C62" t="s">
        <v>1582</v>
      </c>
      <c r="D62" t="s">
        <v>2227</v>
      </c>
      <c r="E62" t="s">
        <v>1582</v>
      </c>
      <c r="F62" t="s">
        <v>2227</v>
      </c>
      <c r="G62" s="2">
        <v>7559.72</v>
      </c>
      <c r="H62" t="s">
        <v>158</v>
      </c>
    </row>
    <row r="63" spans="1:8">
      <c r="A63" s="1">
        <v>42851</v>
      </c>
      <c r="B63" t="s">
        <v>156</v>
      </c>
      <c r="C63" t="s">
        <v>1569</v>
      </c>
      <c r="D63" t="s">
        <v>2225</v>
      </c>
      <c r="E63" t="s">
        <v>1569</v>
      </c>
      <c r="F63" t="s">
        <v>2225</v>
      </c>
      <c r="G63" s="2">
        <v>7559.72</v>
      </c>
      <c r="H63" t="s">
        <v>158</v>
      </c>
    </row>
    <row r="64" spans="1:8">
      <c r="A64" s="1">
        <v>42852</v>
      </c>
      <c r="B64" t="s">
        <v>156</v>
      </c>
      <c r="C64" t="s">
        <v>1232</v>
      </c>
      <c r="D64" t="s">
        <v>2227</v>
      </c>
      <c r="E64" t="s">
        <v>1232</v>
      </c>
      <c r="F64" t="s">
        <v>2227</v>
      </c>
      <c r="G64" s="2">
        <v>7559.72</v>
      </c>
      <c r="H64" t="s">
        <v>158</v>
      </c>
    </row>
    <row r="65" spans="1:8">
      <c r="A65" s="1">
        <v>42853</v>
      </c>
      <c r="B65" t="s">
        <v>156</v>
      </c>
      <c r="C65" t="s">
        <v>1406</v>
      </c>
      <c r="D65" t="s">
        <v>2225</v>
      </c>
      <c r="E65" t="s">
        <v>1406</v>
      </c>
      <c r="F65" t="s">
        <v>2225</v>
      </c>
      <c r="G65" s="2">
        <v>7559.72</v>
      </c>
      <c r="H65" t="s">
        <v>158</v>
      </c>
    </row>
    <row r="66" spans="1:8">
      <c r="A66" s="1">
        <v>42847</v>
      </c>
      <c r="B66" t="s">
        <v>156</v>
      </c>
      <c r="C66" t="s">
        <v>2388</v>
      </c>
      <c r="D66" t="s">
        <v>2225</v>
      </c>
      <c r="E66" t="s">
        <v>2388</v>
      </c>
      <c r="F66" t="s">
        <v>2225</v>
      </c>
      <c r="G66" s="2">
        <v>8049.24</v>
      </c>
      <c r="H66" t="s">
        <v>158</v>
      </c>
    </row>
    <row r="67" spans="1:8">
      <c r="A67" s="1">
        <v>42851</v>
      </c>
      <c r="B67" t="s">
        <v>156</v>
      </c>
      <c r="C67" t="s">
        <v>1610</v>
      </c>
      <c r="D67" t="s">
        <v>2227</v>
      </c>
      <c r="E67" t="s">
        <v>1610</v>
      </c>
      <c r="F67" t="s">
        <v>2227</v>
      </c>
      <c r="G67" s="2">
        <v>8049.24</v>
      </c>
      <c r="H67" t="s">
        <v>158</v>
      </c>
    </row>
    <row r="68" spans="1:8">
      <c r="A68" s="1">
        <v>42853</v>
      </c>
      <c r="B68" t="s">
        <v>156</v>
      </c>
      <c r="C68" t="s">
        <v>2419</v>
      </c>
      <c r="D68" t="s">
        <v>2225</v>
      </c>
      <c r="E68" t="s">
        <v>2419</v>
      </c>
      <c r="F68" t="s">
        <v>2225</v>
      </c>
      <c r="G68" s="2">
        <v>8049.24</v>
      </c>
      <c r="H68" t="s">
        <v>158</v>
      </c>
    </row>
    <row r="69" spans="1:8">
      <c r="A69" s="1">
        <v>42853</v>
      </c>
      <c r="B69" t="s">
        <v>156</v>
      </c>
      <c r="C69" t="s">
        <v>90</v>
      </c>
      <c r="D69" t="s">
        <v>2225</v>
      </c>
      <c r="E69" t="s">
        <v>90</v>
      </c>
      <c r="F69" t="s">
        <v>2225</v>
      </c>
      <c r="G69" s="2">
        <v>8049.24</v>
      </c>
      <c r="H69" t="s">
        <v>158</v>
      </c>
    </row>
    <row r="70" spans="1:8">
      <c r="A70" s="1">
        <v>42847</v>
      </c>
      <c r="B70" t="s">
        <v>156</v>
      </c>
      <c r="C70" t="s">
        <v>1215</v>
      </c>
      <c r="D70" t="s">
        <v>2225</v>
      </c>
      <c r="E70" t="s">
        <v>1215</v>
      </c>
      <c r="F70" t="s">
        <v>2225</v>
      </c>
      <c r="G70" s="2">
        <v>9000.44</v>
      </c>
      <c r="H70" t="s">
        <v>158</v>
      </c>
    </row>
    <row r="71" spans="1:8">
      <c r="A71" s="1">
        <v>42847</v>
      </c>
      <c r="B71" t="s">
        <v>156</v>
      </c>
      <c r="C71" t="s">
        <v>657</v>
      </c>
      <c r="D71" t="s">
        <v>2225</v>
      </c>
      <c r="E71" t="s">
        <v>657</v>
      </c>
      <c r="F71" t="s">
        <v>2225</v>
      </c>
      <c r="G71" s="2">
        <v>9000.44</v>
      </c>
      <c r="H71" t="s">
        <v>158</v>
      </c>
    </row>
    <row r="72" spans="1:8">
      <c r="A72" s="1">
        <v>42851</v>
      </c>
      <c r="B72" t="s">
        <v>156</v>
      </c>
      <c r="C72" t="s">
        <v>1077</v>
      </c>
      <c r="D72" t="s">
        <v>2225</v>
      </c>
      <c r="E72" t="s">
        <v>1077</v>
      </c>
      <c r="F72" t="s">
        <v>2225</v>
      </c>
      <c r="G72" s="2">
        <v>9000.44</v>
      </c>
      <c r="H72" t="s">
        <v>158</v>
      </c>
    </row>
    <row r="73" spans="1:8">
      <c r="A73" s="1">
        <v>42850</v>
      </c>
      <c r="B73" t="s">
        <v>156</v>
      </c>
      <c r="C73" t="s">
        <v>2402</v>
      </c>
      <c r="D73" t="s">
        <v>2225</v>
      </c>
      <c r="E73" t="s">
        <v>2402</v>
      </c>
      <c r="F73" t="s">
        <v>2225</v>
      </c>
      <c r="G73" s="2">
        <v>10629.08</v>
      </c>
      <c r="H73" t="s">
        <v>158</v>
      </c>
    </row>
    <row r="74" spans="1:8">
      <c r="A74" s="1">
        <v>42851</v>
      </c>
      <c r="B74" t="s">
        <v>156</v>
      </c>
      <c r="C74" t="s">
        <v>2405</v>
      </c>
      <c r="D74" t="s">
        <v>2225</v>
      </c>
      <c r="E74" t="s">
        <v>2405</v>
      </c>
      <c r="F74" t="s">
        <v>2225</v>
      </c>
      <c r="G74" s="2">
        <v>10629.08</v>
      </c>
      <c r="H74" t="s">
        <v>158</v>
      </c>
    </row>
    <row r="75" spans="1:8">
      <c r="A75" s="1">
        <v>42853</v>
      </c>
      <c r="B75" t="s">
        <v>156</v>
      </c>
      <c r="C75" t="s">
        <v>2414</v>
      </c>
      <c r="D75" t="s">
        <v>2225</v>
      </c>
      <c r="E75" t="s">
        <v>2414</v>
      </c>
      <c r="F75" t="s">
        <v>2225</v>
      </c>
      <c r="G75" s="2">
        <v>10629.08</v>
      </c>
      <c r="H75" t="s">
        <v>158</v>
      </c>
    </row>
    <row r="76" spans="1:8">
      <c r="A76" s="1">
        <v>42850</v>
      </c>
      <c r="B76" t="s">
        <v>156</v>
      </c>
      <c r="C76" t="s">
        <v>2104</v>
      </c>
      <c r="D76" t="s">
        <v>2231</v>
      </c>
      <c r="E76" t="s">
        <v>2104</v>
      </c>
      <c r="F76" t="s">
        <v>2231</v>
      </c>
      <c r="G76" s="2">
        <v>11699.76</v>
      </c>
      <c r="H76" t="s">
        <v>158</v>
      </c>
    </row>
    <row r="77" spans="1:8">
      <c r="A77" s="1">
        <v>42850</v>
      </c>
      <c r="B77" t="s">
        <v>156</v>
      </c>
      <c r="C77" t="s">
        <v>2383</v>
      </c>
      <c r="D77" t="s">
        <v>2227</v>
      </c>
      <c r="E77" t="s">
        <v>2383</v>
      </c>
      <c r="F77" t="s">
        <v>2227</v>
      </c>
      <c r="G77" s="2">
        <v>19565.72</v>
      </c>
      <c r="H77" t="s">
        <v>158</v>
      </c>
    </row>
    <row r="78" spans="1:8">
      <c r="A78" s="1">
        <v>42852</v>
      </c>
      <c r="B78" t="s">
        <v>156</v>
      </c>
      <c r="C78" t="s">
        <v>2383</v>
      </c>
      <c r="D78" t="s">
        <v>2225</v>
      </c>
      <c r="E78" t="s">
        <v>2383</v>
      </c>
      <c r="F78" t="s">
        <v>2225</v>
      </c>
      <c r="G78" s="2">
        <v>19565.72</v>
      </c>
      <c r="H78" t="s">
        <v>158</v>
      </c>
    </row>
    <row r="79" spans="1:8">
      <c r="A79" s="1">
        <v>42853</v>
      </c>
      <c r="B79" t="s">
        <v>156</v>
      </c>
      <c r="C79" t="s">
        <v>2424</v>
      </c>
      <c r="D79" t="s">
        <v>2225</v>
      </c>
      <c r="E79" t="s">
        <v>2424</v>
      </c>
      <c r="F79" t="s">
        <v>2225</v>
      </c>
      <c r="G79" s="2">
        <v>19565.72</v>
      </c>
      <c r="H79" t="s">
        <v>158</v>
      </c>
    </row>
    <row r="80" spans="1:8">
      <c r="A80" s="1">
        <v>42852</v>
      </c>
      <c r="B80" t="s">
        <v>156</v>
      </c>
      <c r="C80" t="s">
        <v>2408</v>
      </c>
      <c r="D80" t="s">
        <v>2227</v>
      </c>
      <c r="E80" t="s">
        <v>2408</v>
      </c>
      <c r="F80" t="s">
        <v>2227</v>
      </c>
      <c r="G80" s="2">
        <v>20454.28</v>
      </c>
      <c r="H80" t="s">
        <v>158</v>
      </c>
    </row>
    <row r="81" spans="1:8">
      <c r="A81" s="1">
        <v>42853</v>
      </c>
      <c r="B81" t="s">
        <v>156</v>
      </c>
      <c r="C81" t="s">
        <v>2417</v>
      </c>
      <c r="D81" t="s">
        <v>2225</v>
      </c>
      <c r="E81" t="s">
        <v>2417</v>
      </c>
      <c r="F81" t="s">
        <v>2225</v>
      </c>
      <c r="G81" s="2">
        <v>21347.48</v>
      </c>
      <c r="H81" t="s">
        <v>158</v>
      </c>
    </row>
    <row r="82" spans="1:8">
      <c r="A82" s="1">
        <v>42850</v>
      </c>
      <c r="B82" t="s">
        <v>156</v>
      </c>
      <c r="C82" t="s">
        <v>1105</v>
      </c>
      <c r="D82" t="s">
        <v>2231</v>
      </c>
      <c r="E82" t="s">
        <v>1105</v>
      </c>
      <c r="F82" t="s">
        <v>2231</v>
      </c>
      <c r="G82" s="2">
        <v>30131</v>
      </c>
      <c r="H82" t="s">
        <v>158</v>
      </c>
    </row>
    <row r="83" spans="1:8">
      <c r="A83" s="1">
        <v>42851</v>
      </c>
      <c r="B83" t="s">
        <v>156</v>
      </c>
      <c r="C83" t="s">
        <v>628</v>
      </c>
      <c r="D83" t="s">
        <v>2403</v>
      </c>
      <c r="E83" t="s">
        <v>628</v>
      </c>
      <c r="F83" t="s">
        <v>2403</v>
      </c>
      <c r="G83" s="2">
        <v>51607.24</v>
      </c>
      <c r="H83" t="s">
        <v>158</v>
      </c>
    </row>
    <row r="84" spans="1:8">
      <c r="A84" s="50">
        <v>42852</v>
      </c>
      <c r="B84" s="51" t="s">
        <v>829</v>
      </c>
      <c r="C84" s="51">
        <v>2000273909</v>
      </c>
      <c r="D84" s="51"/>
      <c r="E84" s="51">
        <v>2000273909</v>
      </c>
      <c r="F84" s="51"/>
      <c r="G84" s="51">
        <v>-778.55</v>
      </c>
    </row>
    <row r="85" spans="1:8">
      <c r="A85" s="50">
        <v>42852</v>
      </c>
      <c r="B85" s="51" t="s">
        <v>829</v>
      </c>
      <c r="C85" s="51">
        <v>2000273685</v>
      </c>
      <c r="D85" s="51"/>
      <c r="E85" s="51">
        <v>2000273685</v>
      </c>
      <c r="F85" s="51"/>
      <c r="G85" s="51">
        <v>-812</v>
      </c>
    </row>
    <row r="86" spans="1:8">
      <c r="A86" s="50">
        <v>42852</v>
      </c>
      <c r="B86" s="51" t="s">
        <v>829</v>
      </c>
      <c r="C86" s="51">
        <v>2000273910</v>
      </c>
      <c r="D86" s="51"/>
      <c r="E86" s="51">
        <v>2000273910</v>
      </c>
      <c r="F86" s="51"/>
      <c r="G86" s="6">
        <v>-5230.8500000000004</v>
      </c>
    </row>
    <row r="87" spans="1:8">
      <c r="A87" s="50">
        <v>42852</v>
      </c>
      <c r="B87" s="51" t="s">
        <v>829</v>
      </c>
      <c r="C87" s="51">
        <v>2000273686</v>
      </c>
      <c r="D87" s="51"/>
      <c r="E87" s="51">
        <v>2000273686</v>
      </c>
      <c r="F87" s="51"/>
      <c r="G87" s="51">
        <v>-812</v>
      </c>
    </row>
    <row r="88" spans="1:8">
      <c r="A88" s="50">
        <v>42853</v>
      </c>
      <c r="B88" s="51" t="s">
        <v>829</v>
      </c>
      <c r="C88" s="51">
        <v>2000274411</v>
      </c>
      <c r="D88" s="51"/>
      <c r="E88" s="51">
        <v>2000274411</v>
      </c>
      <c r="F88" s="51"/>
      <c r="G88" s="51">
        <v>-266.8</v>
      </c>
    </row>
    <row r="89" spans="1:8">
      <c r="A89" s="50">
        <v>42853</v>
      </c>
      <c r="B89" s="51" t="s">
        <v>829</v>
      </c>
      <c r="C89" s="51">
        <v>2000274301</v>
      </c>
      <c r="D89" s="51"/>
      <c r="E89" s="51">
        <v>2000274301</v>
      </c>
      <c r="F89" s="51"/>
      <c r="G89" s="6">
        <v>-10511.66</v>
      </c>
    </row>
    <row r="90" spans="1:8">
      <c r="A90" s="50">
        <v>42853</v>
      </c>
      <c r="B90" s="51" t="s">
        <v>829</v>
      </c>
      <c r="C90" s="51">
        <v>2000274102</v>
      </c>
      <c r="D90" s="51"/>
      <c r="E90" s="51">
        <v>2000274102</v>
      </c>
      <c r="F90" s="51"/>
      <c r="G90" s="6">
        <v>-10470.89</v>
      </c>
    </row>
    <row r="91" spans="1:8">
      <c r="A91" s="50">
        <v>42853</v>
      </c>
      <c r="B91" s="51" t="s">
        <v>829</v>
      </c>
      <c r="C91" s="51">
        <v>2000274463</v>
      </c>
      <c r="D91" s="51"/>
      <c r="E91" s="51">
        <v>2000274463</v>
      </c>
      <c r="F91" s="51"/>
      <c r="G91" s="6">
        <v>-2320</v>
      </c>
    </row>
    <row r="92" spans="1:8">
      <c r="A92" s="50">
        <v>42853</v>
      </c>
      <c r="B92" s="51" t="s">
        <v>191</v>
      </c>
      <c r="C92" s="51">
        <v>2000275194</v>
      </c>
      <c r="D92" s="51"/>
      <c r="E92" s="51">
        <v>2000275194</v>
      </c>
      <c r="F92" s="51"/>
      <c r="G92" s="6">
        <v>-22563.66</v>
      </c>
    </row>
    <row r="93" spans="1:8">
      <c r="A93" s="50">
        <v>42853</v>
      </c>
      <c r="B93" s="51" t="s">
        <v>191</v>
      </c>
      <c r="C93" s="51">
        <v>2000275284</v>
      </c>
      <c r="D93" s="51"/>
      <c r="E93" s="51">
        <v>2000275284</v>
      </c>
      <c r="F93" s="51"/>
      <c r="G93" s="6">
        <v>-22563.66</v>
      </c>
    </row>
    <row r="94" spans="1:8">
      <c r="A94" s="50">
        <v>42853</v>
      </c>
      <c r="B94" s="51" t="s">
        <v>191</v>
      </c>
      <c r="C94" s="51">
        <v>2000274736</v>
      </c>
      <c r="D94" s="51"/>
      <c r="E94" s="51">
        <v>2000274736</v>
      </c>
      <c r="F94" s="51"/>
      <c r="G94" s="6">
        <v>-57827.31</v>
      </c>
    </row>
    <row r="95" spans="1:8">
      <c r="A95" s="50">
        <v>42853</v>
      </c>
      <c r="B95" s="51" t="s">
        <v>191</v>
      </c>
      <c r="C95" s="51">
        <v>2000274945</v>
      </c>
      <c r="D95" s="51"/>
      <c r="E95" s="51">
        <v>2000274945</v>
      </c>
      <c r="F95" s="51"/>
      <c r="G95" s="6">
        <v>-25059.13</v>
      </c>
    </row>
    <row r="96" spans="1:8">
      <c r="A96" s="51" t="s">
        <v>2377</v>
      </c>
      <c r="B96" s="51"/>
      <c r="C96" s="51"/>
      <c r="G96" s="6">
        <f>SUM(G1:G95)</f>
        <v>164655.48999999996</v>
      </c>
    </row>
    <row r="97" spans="1:3">
      <c r="A97" s="51" t="s">
        <v>2378</v>
      </c>
      <c r="B97" s="51"/>
      <c r="C97" s="51"/>
    </row>
    <row r="98" spans="1:3">
      <c r="A98" s="51" t="s">
        <v>2379</v>
      </c>
      <c r="B98" s="51"/>
      <c r="C98" s="51"/>
    </row>
    <row r="99" spans="1:3">
      <c r="A99" s="51" t="s">
        <v>621</v>
      </c>
      <c r="B99" s="51"/>
      <c r="C99" s="51"/>
    </row>
    <row r="100" spans="1:3">
      <c r="A100" s="51"/>
      <c r="B100" s="51"/>
      <c r="C100" s="51"/>
    </row>
  </sheetData>
  <sortState ref="A17:H83">
    <sortCondition ref="G17:G83"/>
  </sortState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19"/>
  <sheetViews>
    <sheetView topLeftCell="A28" workbookViewId="0">
      <selection activeCell="B49" sqref="B49:D49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2467</v>
      </c>
      <c r="E1" s="40"/>
      <c r="K1" s="567"/>
      <c r="L1" s="567"/>
      <c r="M1" s="567"/>
    </row>
    <row r="2" spans="1:15" ht="15">
      <c r="A2" s="567"/>
      <c r="B2" s="567"/>
      <c r="C2" s="567"/>
      <c r="D2" s="567"/>
      <c r="E2" s="567"/>
      <c r="F2" s="568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568"/>
      <c r="K3" s="41" t="s">
        <v>187</v>
      </c>
      <c r="L3" s="42"/>
      <c r="M3" s="567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567"/>
    </row>
    <row r="5" spans="1:15" ht="15" customHeight="1">
      <c r="A5" s="338" t="s">
        <v>138</v>
      </c>
      <c r="B5" s="339" t="s">
        <v>2444</v>
      </c>
      <c r="C5" s="339" t="s">
        <v>136</v>
      </c>
      <c r="D5" s="572">
        <v>1241.2</v>
      </c>
      <c r="E5" s="335"/>
      <c r="F5" s="494" t="s">
        <v>137</v>
      </c>
      <c r="G5" s="399"/>
      <c r="H5" s="335"/>
      <c r="I5" s="357"/>
      <c r="K5" s="357"/>
      <c r="L5" s="358"/>
      <c r="M5" s="359"/>
      <c r="N5" s="360"/>
      <c r="O5" s="360"/>
    </row>
    <row r="6" spans="1:15" ht="15" customHeight="1">
      <c r="A6" s="338" t="s">
        <v>138</v>
      </c>
      <c r="B6" s="339" t="s">
        <v>2454</v>
      </c>
      <c r="C6" s="339" t="s">
        <v>136</v>
      </c>
      <c r="D6" s="572">
        <v>1241.2</v>
      </c>
      <c r="E6" s="335"/>
      <c r="F6" s="494" t="s">
        <v>137</v>
      </c>
      <c r="G6" s="399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339" t="s">
        <v>2243</v>
      </c>
      <c r="C7" s="339" t="s">
        <v>136</v>
      </c>
      <c r="D7" s="344">
        <v>-9000.44</v>
      </c>
      <c r="E7" s="335"/>
      <c r="F7" s="494" t="s">
        <v>190</v>
      </c>
      <c r="G7" s="399"/>
      <c r="H7" s="335"/>
      <c r="I7" s="357"/>
      <c r="K7" s="357"/>
      <c r="L7" s="358"/>
      <c r="M7" s="359"/>
      <c r="N7" s="360"/>
      <c r="O7" s="360"/>
    </row>
    <row r="8" spans="1:15" ht="15" customHeight="1">
      <c r="A8" s="338" t="s">
        <v>138</v>
      </c>
      <c r="B8" s="339" t="s">
        <v>1308</v>
      </c>
      <c r="C8" s="339" t="s">
        <v>136</v>
      </c>
      <c r="D8" s="344">
        <v>-9000.44</v>
      </c>
      <c r="E8" s="335" t="s">
        <v>137</v>
      </c>
      <c r="F8" s="494" t="s">
        <v>190</v>
      </c>
      <c r="G8" s="399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396" t="s">
        <v>1308</v>
      </c>
      <c r="C9" s="339" t="s">
        <v>136</v>
      </c>
      <c r="D9" s="344">
        <v>-7559.72</v>
      </c>
      <c r="E9" s="335" t="s">
        <v>137</v>
      </c>
      <c r="F9" s="494" t="s">
        <v>190</v>
      </c>
      <c r="G9" s="399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396" t="s">
        <v>1690</v>
      </c>
      <c r="C10" s="339" t="s">
        <v>136</v>
      </c>
      <c r="D10" s="344">
        <v>-7559.72</v>
      </c>
      <c r="E10" s="335" t="s">
        <v>142</v>
      </c>
      <c r="F10" s="494" t="s">
        <v>190</v>
      </c>
      <c r="G10" s="399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396" t="s">
        <v>1308</v>
      </c>
      <c r="C11" s="339" t="s">
        <v>136</v>
      </c>
      <c r="D11" s="2">
        <v>7559.72</v>
      </c>
      <c r="E11" s="335" t="s">
        <v>137</v>
      </c>
      <c r="F11" s="494" t="s">
        <v>190</v>
      </c>
      <c r="G11" s="399"/>
      <c r="H11" s="335"/>
      <c r="I11" s="357"/>
      <c r="K11" s="357"/>
      <c r="L11" s="358"/>
      <c r="M11" s="359"/>
      <c r="N11" s="360"/>
      <c r="O11" s="360"/>
    </row>
    <row r="12" spans="1:15" ht="15" customHeight="1">
      <c r="A12" s="338" t="s">
        <v>138</v>
      </c>
      <c r="B12" s="339" t="s">
        <v>1319</v>
      </c>
      <c r="C12" s="339" t="s">
        <v>136</v>
      </c>
      <c r="D12" s="2">
        <v>7559.72</v>
      </c>
      <c r="E12" s="335"/>
      <c r="F12" s="494" t="s">
        <v>190</v>
      </c>
      <c r="G12" s="399"/>
      <c r="H12" s="335"/>
      <c r="I12" s="35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98" t="s">
        <v>1703</v>
      </c>
      <c r="C13" s="339" t="s">
        <v>136</v>
      </c>
      <c r="D13" s="2">
        <v>7559.72</v>
      </c>
      <c r="E13" s="335"/>
      <c r="F13" s="494" t="s">
        <v>190</v>
      </c>
      <c r="G13" s="399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96" t="s">
        <v>1690</v>
      </c>
      <c r="C14" s="339" t="s">
        <v>136</v>
      </c>
      <c r="D14" s="2">
        <v>7559.72</v>
      </c>
      <c r="E14" s="335" t="s">
        <v>142</v>
      </c>
      <c r="F14" s="494" t="s">
        <v>190</v>
      </c>
      <c r="G14" s="399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39" t="s">
        <v>1308</v>
      </c>
      <c r="C15" s="339" t="s">
        <v>136</v>
      </c>
      <c r="D15" s="2">
        <v>7559.72</v>
      </c>
      <c r="E15" s="335" t="s">
        <v>137</v>
      </c>
      <c r="F15" s="494" t="s">
        <v>190</v>
      </c>
      <c r="G15" s="399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39" t="s">
        <v>1459</v>
      </c>
      <c r="C16" s="339" t="s">
        <v>136</v>
      </c>
      <c r="D16" s="2">
        <v>7559.72</v>
      </c>
      <c r="E16" s="335"/>
      <c r="F16" s="494" t="s">
        <v>190</v>
      </c>
      <c r="G16" s="399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8" t="s">
        <v>138</v>
      </c>
      <c r="B17" s="398" t="s">
        <v>1294</v>
      </c>
      <c r="C17" s="339" t="s">
        <v>136</v>
      </c>
      <c r="D17" s="2">
        <v>9000.44</v>
      </c>
      <c r="E17" s="335"/>
      <c r="F17" s="494" t="s">
        <v>190</v>
      </c>
      <c r="G17" s="399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8" t="s">
        <v>138</v>
      </c>
      <c r="B18" s="398" t="s">
        <v>709</v>
      </c>
      <c r="C18" s="339" t="s">
        <v>136</v>
      </c>
      <c r="D18" s="2">
        <v>9000.44</v>
      </c>
      <c r="E18" s="335"/>
      <c r="F18" s="494" t="s">
        <v>190</v>
      </c>
      <c r="G18" s="399"/>
      <c r="H18" s="335"/>
      <c r="I18" s="357"/>
      <c r="K18" s="357"/>
      <c r="L18" s="358"/>
      <c r="M18" s="359"/>
      <c r="N18" s="360"/>
      <c r="O18" s="360"/>
    </row>
    <row r="19" spans="1:15" ht="15" customHeight="1" thickBot="1">
      <c r="A19" s="387" t="s">
        <v>138</v>
      </c>
      <c r="B19" s="401" t="s">
        <v>1137</v>
      </c>
      <c r="C19" s="362" t="s">
        <v>136</v>
      </c>
      <c r="D19" s="87">
        <v>9000.44</v>
      </c>
      <c r="E19" s="364"/>
      <c r="F19" s="495" t="s">
        <v>190</v>
      </c>
      <c r="G19" s="400"/>
      <c r="H19" s="364"/>
      <c r="I19" s="367"/>
      <c r="K19" s="357"/>
      <c r="L19" s="358"/>
      <c r="M19" s="359"/>
      <c r="N19" s="360"/>
      <c r="O19" s="360"/>
    </row>
    <row r="20" spans="1:15" ht="15" customHeight="1">
      <c r="A20" s="338" t="s">
        <v>138</v>
      </c>
      <c r="B20" s="339" t="s">
        <v>2436</v>
      </c>
      <c r="C20" s="339" t="s">
        <v>844</v>
      </c>
      <c r="D20" s="572">
        <v>1241.2</v>
      </c>
      <c r="E20" s="335"/>
      <c r="F20" s="494" t="s">
        <v>137</v>
      </c>
      <c r="G20" s="399"/>
      <c r="H20" s="335"/>
      <c r="I20" s="357"/>
      <c r="K20" s="357"/>
      <c r="L20" s="358"/>
      <c r="M20" s="359"/>
      <c r="N20" s="360"/>
      <c r="O20" s="360"/>
    </row>
    <row r="21" spans="1:15" ht="15" customHeight="1" thickBot="1">
      <c r="A21" s="387" t="s">
        <v>138</v>
      </c>
      <c r="B21" s="362" t="s">
        <v>2447</v>
      </c>
      <c r="C21" s="362" t="s">
        <v>844</v>
      </c>
      <c r="D21" s="576">
        <v>1241.2</v>
      </c>
      <c r="E21" s="364"/>
      <c r="F21" s="495" t="s">
        <v>137</v>
      </c>
      <c r="G21" s="400"/>
      <c r="H21" s="364"/>
      <c r="I21" s="367"/>
      <c r="K21" s="357"/>
      <c r="L21" s="358"/>
      <c r="M21" s="359"/>
      <c r="N21" s="360"/>
      <c r="O21" s="360"/>
    </row>
    <row r="22" spans="1:15" ht="15" customHeight="1" thickBot="1">
      <c r="A22" s="391" t="s">
        <v>138</v>
      </c>
      <c r="B22" s="372" t="s">
        <v>2466</v>
      </c>
      <c r="C22" s="372" t="s">
        <v>383</v>
      </c>
      <c r="D22" s="98">
        <v>21347.48</v>
      </c>
      <c r="E22" s="373"/>
      <c r="F22" s="577" t="s">
        <v>190</v>
      </c>
      <c r="G22" s="404"/>
      <c r="H22" s="373"/>
      <c r="I22" s="375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96" t="s">
        <v>2425</v>
      </c>
      <c r="C23" s="339" t="s">
        <v>298</v>
      </c>
      <c r="D23" s="344">
        <v>-19565.72</v>
      </c>
      <c r="E23" s="335" t="s">
        <v>144</v>
      </c>
      <c r="F23" s="494" t="s">
        <v>190</v>
      </c>
      <c r="G23" s="399"/>
      <c r="H23" s="335"/>
      <c r="I23" s="357"/>
      <c r="K23" s="357"/>
      <c r="L23" s="358"/>
      <c r="M23" s="359"/>
      <c r="N23" s="360"/>
      <c r="O23" s="360"/>
    </row>
    <row r="24" spans="1:15" ht="15" customHeight="1">
      <c r="A24" s="338" t="s">
        <v>138</v>
      </c>
      <c r="B24" s="396" t="s">
        <v>2425</v>
      </c>
      <c r="C24" s="339" t="s">
        <v>298</v>
      </c>
      <c r="D24" s="2">
        <v>19565.72</v>
      </c>
      <c r="E24" s="335" t="s">
        <v>144</v>
      </c>
      <c r="F24" s="494" t="s">
        <v>190</v>
      </c>
      <c r="G24" s="399"/>
      <c r="H24" s="335"/>
      <c r="I24" s="357"/>
      <c r="K24" s="357"/>
      <c r="L24" s="358"/>
      <c r="M24" s="359"/>
      <c r="N24" s="360"/>
      <c r="O24" s="360"/>
    </row>
    <row r="25" spans="1:15" ht="15" customHeight="1">
      <c r="A25" s="338" t="s">
        <v>138</v>
      </c>
      <c r="B25" s="398" t="s">
        <v>2425</v>
      </c>
      <c r="C25" s="339" t="s">
        <v>298</v>
      </c>
      <c r="D25" s="2">
        <v>19565.72</v>
      </c>
      <c r="E25" s="335" t="s">
        <v>144</v>
      </c>
      <c r="F25" s="494" t="s">
        <v>190</v>
      </c>
      <c r="G25" s="399"/>
      <c r="H25" s="335"/>
      <c r="I25" s="357"/>
      <c r="K25" s="357"/>
      <c r="L25" s="358"/>
      <c r="M25" s="359"/>
      <c r="N25" s="360"/>
      <c r="O25" s="360"/>
    </row>
    <row r="26" spans="1:15" ht="15" customHeight="1">
      <c r="A26" s="338" t="s">
        <v>138</v>
      </c>
      <c r="B26" s="339" t="s">
        <v>2464</v>
      </c>
      <c r="C26" s="339" t="s">
        <v>298</v>
      </c>
      <c r="D26" s="2">
        <v>19565.72</v>
      </c>
      <c r="E26" s="335"/>
      <c r="F26" s="494" t="s">
        <v>190</v>
      </c>
      <c r="G26" s="399"/>
      <c r="H26" s="335"/>
      <c r="I26" s="357"/>
      <c r="K26" s="357"/>
      <c r="L26" s="358"/>
      <c r="M26" s="359"/>
      <c r="N26" s="360"/>
      <c r="O26" s="360"/>
    </row>
    <row r="27" spans="1:15" ht="15" customHeight="1">
      <c r="A27" s="338" t="s">
        <v>138</v>
      </c>
      <c r="B27" s="339" t="s">
        <v>2465</v>
      </c>
      <c r="C27" s="339" t="s">
        <v>298</v>
      </c>
      <c r="D27" s="2">
        <v>20454.28</v>
      </c>
      <c r="E27" s="335"/>
      <c r="F27" s="494" t="s">
        <v>190</v>
      </c>
      <c r="G27" s="399"/>
      <c r="H27" s="335"/>
      <c r="I27" s="357"/>
      <c r="K27" s="357"/>
      <c r="L27" s="358"/>
      <c r="M27" s="359"/>
      <c r="N27" s="360"/>
      <c r="O27" s="360"/>
    </row>
    <row r="28" spans="1:15" ht="15" customHeight="1" thickBot="1">
      <c r="A28" s="387" t="s">
        <v>138</v>
      </c>
      <c r="B28" s="401" t="s">
        <v>692</v>
      </c>
      <c r="C28" s="362" t="s">
        <v>298</v>
      </c>
      <c r="D28" s="87">
        <v>51607.24</v>
      </c>
      <c r="E28" s="364"/>
      <c r="F28" s="495" t="s">
        <v>190</v>
      </c>
      <c r="G28" s="400"/>
      <c r="H28" s="364"/>
      <c r="I28" s="367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339" t="s">
        <v>2468</v>
      </c>
      <c r="C29" s="339" t="s">
        <v>370</v>
      </c>
      <c r="D29" s="344">
        <v>-2634.36</v>
      </c>
      <c r="E29" s="335" t="s">
        <v>140</v>
      </c>
      <c r="F29" s="494" t="s">
        <v>190</v>
      </c>
      <c r="G29" s="399"/>
      <c r="H29" s="335"/>
      <c r="I29" s="357"/>
      <c r="K29" s="357"/>
      <c r="L29" s="358"/>
      <c r="M29" s="359"/>
      <c r="N29" s="360"/>
      <c r="O29" s="360"/>
    </row>
    <row r="30" spans="1:15" ht="15" customHeight="1" thickBot="1">
      <c r="A30" s="387" t="s">
        <v>138</v>
      </c>
      <c r="B30" s="362" t="s">
        <v>2468</v>
      </c>
      <c r="C30" s="362" t="s">
        <v>370</v>
      </c>
      <c r="D30" s="490">
        <v>-1241.2</v>
      </c>
      <c r="E30" s="364" t="s">
        <v>140</v>
      </c>
      <c r="F30" s="495" t="s">
        <v>190</v>
      </c>
      <c r="G30" s="400"/>
      <c r="H30" s="364"/>
      <c r="I30" s="367"/>
      <c r="K30" s="357"/>
      <c r="L30" s="358"/>
      <c r="M30" s="359"/>
      <c r="N30" s="360"/>
      <c r="O30" s="360"/>
    </row>
    <row r="31" spans="1:15" ht="15" customHeight="1" thickBot="1">
      <c r="A31" s="391" t="s">
        <v>138</v>
      </c>
      <c r="B31" s="507" t="s">
        <v>1151</v>
      </c>
      <c r="C31" s="372" t="s">
        <v>565</v>
      </c>
      <c r="D31" s="98">
        <v>30131</v>
      </c>
      <c r="E31" s="373"/>
      <c r="F31" s="577" t="s">
        <v>190</v>
      </c>
      <c r="G31" s="404"/>
      <c r="H31" s="373"/>
      <c r="I31" s="375"/>
      <c r="K31" s="357"/>
      <c r="L31" s="358"/>
      <c r="M31" s="359"/>
      <c r="N31" s="360"/>
      <c r="O31" s="360"/>
    </row>
    <row r="32" spans="1:15" ht="15" customHeight="1">
      <c r="A32" s="338" t="s">
        <v>138</v>
      </c>
      <c r="B32" s="339" t="s">
        <v>2438</v>
      </c>
      <c r="C32" s="339" t="s">
        <v>134</v>
      </c>
      <c r="D32" s="572">
        <v>1241.2</v>
      </c>
      <c r="E32" s="335"/>
      <c r="F32" s="494" t="s">
        <v>137</v>
      </c>
      <c r="G32" s="399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8" t="s">
        <v>138</v>
      </c>
      <c r="B33" s="339" t="s">
        <v>2439</v>
      </c>
      <c r="C33" s="339" t="s">
        <v>134</v>
      </c>
      <c r="D33" s="572">
        <v>1241.2</v>
      </c>
      <c r="E33" s="335"/>
      <c r="F33" s="494" t="s">
        <v>137</v>
      </c>
      <c r="G33" s="399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339" t="s">
        <v>2440</v>
      </c>
      <c r="C34" s="339" t="s">
        <v>134</v>
      </c>
      <c r="D34" s="572">
        <v>1241.2</v>
      </c>
      <c r="E34" s="335"/>
      <c r="F34" s="494" t="s">
        <v>137</v>
      </c>
      <c r="G34" s="399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8" t="s">
        <v>138</v>
      </c>
      <c r="B35" s="339" t="s">
        <v>2442</v>
      </c>
      <c r="C35" s="339" t="s">
        <v>134</v>
      </c>
      <c r="D35" s="572">
        <v>1241.2</v>
      </c>
      <c r="E35" s="335"/>
      <c r="F35" s="494" t="s">
        <v>137</v>
      </c>
      <c r="G35" s="399"/>
      <c r="H35" s="335"/>
      <c r="I35" s="357"/>
      <c r="K35" s="357"/>
      <c r="L35" s="358"/>
      <c r="M35" s="359"/>
      <c r="N35" s="360"/>
      <c r="O35" s="360"/>
    </row>
    <row r="36" spans="1:15" ht="15" customHeight="1">
      <c r="A36" s="338" t="s">
        <v>138</v>
      </c>
      <c r="B36" s="339" t="s">
        <v>2443</v>
      </c>
      <c r="C36" s="339" t="s">
        <v>134</v>
      </c>
      <c r="D36" s="572">
        <v>1241.2</v>
      </c>
      <c r="E36" s="335"/>
      <c r="F36" s="494" t="s">
        <v>137</v>
      </c>
      <c r="G36" s="399"/>
      <c r="H36" s="335"/>
      <c r="I36" s="357"/>
      <c r="K36" s="357"/>
      <c r="L36" s="358"/>
      <c r="M36" s="359"/>
      <c r="N36" s="360"/>
      <c r="O36" s="360"/>
    </row>
    <row r="37" spans="1:15" ht="15" customHeight="1">
      <c r="A37" s="338" t="s">
        <v>138</v>
      </c>
      <c r="B37" s="339" t="s">
        <v>2449</v>
      </c>
      <c r="C37" s="339" t="s">
        <v>134</v>
      </c>
      <c r="D37" s="572">
        <v>1241.2</v>
      </c>
      <c r="E37" s="335"/>
      <c r="F37" s="494" t="s">
        <v>137</v>
      </c>
      <c r="G37" s="399"/>
      <c r="H37" s="335"/>
      <c r="I37" s="357"/>
      <c r="K37" s="357"/>
      <c r="L37" s="358"/>
      <c r="M37" s="359"/>
      <c r="N37" s="360"/>
      <c r="O37" s="360"/>
    </row>
    <row r="38" spans="1:15" ht="15" customHeight="1">
      <c r="A38" s="338" t="s">
        <v>138</v>
      </c>
      <c r="B38" s="339" t="s">
        <v>2450</v>
      </c>
      <c r="C38" s="339" t="s">
        <v>134</v>
      </c>
      <c r="D38" s="572">
        <v>1241.2</v>
      </c>
      <c r="E38" s="335"/>
      <c r="F38" s="494" t="s">
        <v>137</v>
      </c>
      <c r="G38" s="399"/>
      <c r="H38" s="335"/>
      <c r="I38" s="357"/>
      <c r="K38" s="357"/>
      <c r="L38" s="358"/>
      <c r="M38" s="359"/>
      <c r="N38" s="360"/>
      <c r="O38" s="360"/>
    </row>
    <row r="39" spans="1:15" ht="15" customHeight="1">
      <c r="A39" s="338" t="s">
        <v>138</v>
      </c>
      <c r="B39" s="339" t="s">
        <v>2451</v>
      </c>
      <c r="C39" s="339" t="s">
        <v>134</v>
      </c>
      <c r="D39" s="572">
        <v>1241.2</v>
      </c>
      <c r="E39" s="335"/>
      <c r="F39" s="494" t="s">
        <v>137</v>
      </c>
      <c r="G39" s="399"/>
      <c r="H39" s="335"/>
      <c r="I39" s="357"/>
      <c r="K39" s="357"/>
      <c r="L39" s="358"/>
      <c r="M39" s="359"/>
      <c r="N39" s="360"/>
      <c r="O39" s="360"/>
    </row>
    <row r="40" spans="1:15" ht="15" customHeight="1">
      <c r="A40" s="338" t="s">
        <v>138</v>
      </c>
      <c r="B40" s="339" t="s">
        <v>2455</v>
      </c>
      <c r="C40" s="339" t="s">
        <v>134</v>
      </c>
      <c r="D40" s="572">
        <v>1241.2</v>
      </c>
      <c r="E40" s="335"/>
      <c r="F40" s="494" t="s">
        <v>137</v>
      </c>
      <c r="G40" s="399"/>
      <c r="H40" s="335"/>
      <c r="I40" s="357"/>
      <c r="K40" s="357"/>
      <c r="L40" s="358"/>
      <c r="M40" s="359"/>
      <c r="N40" s="360"/>
      <c r="O40" s="360"/>
    </row>
    <row r="41" spans="1:15" ht="15" customHeight="1">
      <c r="A41" s="338" t="s">
        <v>138</v>
      </c>
      <c r="B41" s="339" t="s">
        <v>2456</v>
      </c>
      <c r="C41" s="339" t="s">
        <v>134</v>
      </c>
      <c r="D41" s="572">
        <v>1241.2</v>
      </c>
      <c r="E41" s="335"/>
      <c r="F41" s="494" t="s">
        <v>137</v>
      </c>
      <c r="G41" s="399"/>
      <c r="H41" s="335"/>
      <c r="I41" s="357"/>
      <c r="K41" s="357"/>
      <c r="L41" s="358"/>
      <c r="M41" s="359"/>
      <c r="N41" s="360"/>
      <c r="O41" s="360"/>
    </row>
    <row r="42" spans="1:15" ht="15" customHeight="1">
      <c r="A42" s="338" t="s">
        <v>138</v>
      </c>
      <c r="B42" s="339" t="s">
        <v>2457</v>
      </c>
      <c r="C42" s="339" t="s">
        <v>134</v>
      </c>
      <c r="D42" s="572">
        <v>1241.2</v>
      </c>
      <c r="E42" s="335"/>
      <c r="F42" s="494" t="s">
        <v>137</v>
      </c>
      <c r="G42" s="399"/>
      <c r="H42" s="335"/>
      <c r="I42" s="357"/>
      <c r="K42" s="357"/>
      <c r="L42" s="358"/>
      <c r="M42" s="359"/>
      <c r="N42" s="360"/>
      <c r="O42" s="360"/>
    </row>
    <row r="43" spans="1:15" ht="15" customHeight="1">
      <c r="A43" s="338" t="s">
        <v>138</v>
      </c>
      <c r="B43" s="339" t="s">
        <v>2458</v>
      </c>
      <c r="C43" s="339" t="s">
        <v>134</v>
      </c>
      <c r="D43" s="572">
        <v>1241.2</v>
      </c>
      <c r="E43" s="335"/>
      <c r="F43" s="494" t="s">
        <v>137</v>
      </c>
      <c r="G43" s="399"/>
      <c r="H43" s="335"/>
      <c r="I43" s="357"/>
      <c r="K43" s="357"/>
      <c r="L43" s="358"/>
      <c r="M43" s="359"/>
      <c r="N43" s="360"/>
      <c r="O43" s="360"/>
    </row>
    <row r="44" spans="1:15" ht="15" customHeight="1">
      <c r="A44" s="338" t="s">
        <v>138</v>
      </c>
      <c r="B44" s="396" t="s">
        <v>727</v>
      </c>
      <c r="C44" s="339" t="s">
        <v>134</v>
      </c>
      <c r="D44" s="344">
        <v>-5849.88</v>
      </c>
      <c r="E44" s="335" t="s">
        <v>133</v>
      </c>
      <c r="F44" s="494" t="s">
        <v>190</v>
      </c>
      <c r="G44" s="399"/>
      <c r="H44" s="335"/>
      <c r="I44" s="357"/>
      <c r="K44" s="357"/>
      <c r="L44" s="358"/>
      <c r="M44" s="359"/>
      <c r="N44" s="360"/>
      <c r="O44" s="360"/>
    </row>
    <row r="45" spans="1:15" ht="15" customHeight="1">
      <c r="A45" s="338" t="s">
        <v>138</v>
      </c>
      <c r="B45" s="396" t="s">
        <v>1913</v>
      </c>
      <c r="C45" s="339" t="s">
        <v>134</v>
      </c>
      <c r="D45" s="344">
        <v>-5849.88</v>
      </c>
      <c r="E45" s="335" t="s">
        <v>143</v>
      </c>
      <c r="F45" s="494" t="s">
        <v>190</v>
      </c>
      <c r="G45" s="399"/>
      <c r="H45" s="335"/>
      <c r="I45" s="357"/>
      <c r="K45" s="357"/>
      <c r="L45" s="358"/>
      <c r="M45" s="359"/>
      <c r="N45" s="360"/>
      <c r="O45" s="360"/>
    </row>
    <row r="46" spans="1:15" ht="15" customHeight="1">
      <c r="A46" s="338" t="s">
        <v>138</v>
      </c>
      <c r="B46" s="398" t="s">
        <v>1724</v>
      </c>
      <c r="C46" s="339" t="s">
        <v>134</v>
      </c>
      <c r="D46" s="2">
        <v>5849.88</v>
      </c>
      <c r="E46" s="335"/>
      <c r="F46" s="494" t="s">
        <v>190</v>
      </c>
      <c r="G46" s="399"/>
      <c r="H46" s="335"/>
      <c r="I46" s="357"/>
      <c r="K46" s="357"/>
      <c r="L46" s="358"/>
      <c r="M46" s="359"/>
      <c r="N46" s="360"/>
      <c r="O46" s="360"/>
    </row>
    <row r="47" spans="1:15" ht="15" customHeight="1">
      <c r="A47" s="338" t="s">
        <v>138</v>
      </c>
      <c r="B47" s="396" t="s">
        <v>1913</v>
      </c>
      <c r="C47" s="339" t="s">
        <v>134</v>
      </c>
      <c r="D47" s="2">
        <v>5849.88</v>
      </c>
      <c r="E47" s="335" t="s">
        <v>143</v>
      </c>
      <c r="F47" s="494" t="s">
        <v>190</v>
      </c>
      <c r="G47" s="399"/>
      <c r="H47" s="335"/>
      <c r="I47" s="357"/>
      <c r="K47" s="357"/>
      <c r="L47" s="358"/>
      <c r="M47" s="359"/>
      <c r="N47" s="360"/>
      <c r="O47" s="360"/>
    </row>
    <row r="48" spans="1:15" ht="15" customHeight="1">
      <c r="A48" s="338" t="s">
        <v>138</v>
      </c>
      <c r="B48" s="396" t="s">
        <v>727</v>
      </c>
      <c r="C48" s="339" t="s">
        <v>134</v>
      </c>
      <c r="D48" s="2">
        <v>5849.88</v>
      </c>
      <c r="E48" s="335" t="s">
        <v>133</v>
      </c>
      <c r="F48" s="494" t="s">
        <v>190</v>
      </c>
      <c r="G48" s="399"/>
      <c r="H48" s="335"/>
      <c r="I48" s="357"/>
      <c r="K48" s="357"/>
      <c r="L48" s="358"/>
      <c r="M48" s="359"/>
      <c r="N48" s="360"/>
      <c r="O48" s="360"/>
    </row>
    <row r="49" spans="1:15" ht="15" customHeight="1">
      <c r="A49" s="338" t="s">
        <v>138</v>
      </c>
      <c r="B49" s="339" t="s">
        <v>1693</v>
      </c>
      <c r="C49" s="339" t="s">
        <v>134</v>
      </c>
      <c r="D49" s="2">
        <v>5849.88</v>
      </c>
      <c r="E49" s="335"/>
      <c r="F49" s="494" t="s">
        <v>190</v>
      </c>
      <c r="G49" s="399"/>
      <c r="H49" s="335"/>
      <c r="I49" s="357"/>
      <c r="K49" s="357"/>
      <c r="L49" s="358"/>
      <c r="M49" s="359"/>
      <c r="N49" s="360"/>
      <c r="O49" s="360"/>
    </row>
    <row r="50" spans="1:15" ht="15" customHeight="1" thickBot="1">
      <c r="A50" s="387" t="s">
        <v>138</v>
      </c>
      <c r="B50" s="401" t="s">
        <v>2142</v>
      </c>
      <c r="C50" s="362" t="s">
        <v>134</v>
      </c>
      <c r="D50" s="87">
        <v>11699.76</v>
      </c>
      <c r="E50" s="364"/>
      <c r="F50" s="495" t="s">
        <v>190</v>
      </c>
      <c r="G50" s="400"/>
      <c r="H50" s="364"/>
      <c r="I50" s="36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39" t="s">
        <v>2427</v>
      </c>
      <c r="C51" s="339" t="s">
        <v>141</v>
      </c>
      <c r="D51" s="572">
        <v>1241.2</v>
      </c>
      <c r="E51" s="335"/>
      <c r="F51" s="494" t="s">
        <v>137</v>
      </c>
      <c r="G51" s="399"/>
      <c r="H51" s="335"/>
      <c r="I51" s="357"/>
      <c r="K51" s="357"/>
      <c r="L51" s="358"/>
      <c r="M51" s="359"/>
      <c r="N51" s="360"/>
      <c r="O51" s="360"/>
    </row>
    <row r="52" spans="1:15" ht="15" customHeight="1">
      <c r="A52" s="338" t="s">
        <v>138</v>
      </c>
      <c r="B52" s="339" t="s">
        <v>2428</v>
      </c>
      <c r="C52" s="339" t="s">
        <v>141</v>
      </c>
      <c r="D52" s="572">
        <v>1241.2</v>
      </c>
      <c r="E52" s="335"/>
      <c r="F52" s="494" t="s">
        <v>137</v>
      </c>
      <c r="G52" s="399"/>
      <c r="H52" s="335"/>
      <c r="I52" s="35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39" t="s">
        <v>2429</v>
      </c>
      <c r="C53" s="339" t="s">
        <v>141</v>
      </c>
      <c r="D53" s="572">
        <v>1241.2</v>
      </c>
      <c r="E53" s="335"/>
      <c r="F53" s="494" t="s">
        <v>137</v>
      </c>
      <c r="G53" s="399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38" t="s">
        <v>138</v>
      </c>
      <c r="B54" s="339" t="s">
        <v>2430</v>
      </c>
      <c r="C54" s="339" t="s">
        <v>141</v>
      </c>
      <c r="D54" s="572">
        <v>1241.2</v>
      </c>
      <c r="E54" s="335"/>
      <c r="F54" s="494" t="s">
        <v>137</v>
      </c>
      <c r="G54" s="399"/>
      <c r="H54" s="335"/>
      <c r="I54" s="357"/>
      <c r="K54" s="357"/>
      <c r="L54" s="358"/>
      <c r="M54" s="359"/>
      <c r="N54" s="360"/>
      <c r="O54" s="360"/>
    </row>
    <row r="55" spans="1:15" ht="15" customHeight="1">
      <c r="A55" s="338" t="s">
        <v>138</v>
      </c>
      <c r="B55" s="339" t="s">
        <v>2431</v>
      </c>
      <c r="C55" s="339" t="s">
        <v>141</v>
      </c>
      <c r="D55" s="572">
        <v>1241.2</v>
      </c>
      <c r="E55" s="335"/>
      <c r="F55" s="494" t="s">
        <v>137</v>
      </c>
      <c r="G55" s="399"/>
      <c r="H55" s="335"/>
      <c r="I55" s="357"/>
      <c r="K55" s="357"/>
      <c r="L55" s="358"/>
      <c r="M55" s="359"/>
      <c r="N55" s="360"/>
      <c r="O55" s="360"/>
    </row>
    <row r="56" spans="1:15" ht="15" customHeight="1">
      <c r="A56" s="338" t="s">
        <v>138</v>
      </c>
      <c r="B56" s="339" t="s">
        <v>2432</v>
      </c>
      <c r="C56" s="339" t="s">
        <v>141</v>
      </c>
      <c r="D56" s="572">
        <v>1241.2</v>
      </c>
      <c r="E56" s="335"/>
      <c r="F56" s="494" t="s">
        <v>137</v>
      </c>
      <c r="G56" s="399"/>
      <c r="H56" s="335"/>
      <c r="I56" s="357"/>
      <c r="K56" s="357"/>
      <c r="L56" s="358"/>
      <c r="M56" s="359"/>
      <c r="N56" s="360"/>
      <c r="O56" s="360"/>
    </row>
    <row r="57" spans="1:15" ht="15" customHeight="1">
      <c r="A57" s="338" t="s">
        <v>138</v>
      </c>
      <c r="B57" s="339" t="s">
        <v>2433</v>
      </c>
      <c r="C57" s="339" t="s">
        <v>141</v>
      </c>
      <c r="D57" s="572">
        <v>1241.2</v>
      </c>
      <c r="E57" s="335"/>
      <c r="F57" s="494" t="s">
        <v>137</v>
      </c>
      <c r="G57" s="399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8" t="s">
        <v>138</v>
      </c>
      <c r="B58" s="339" t="s">
        <v>2434</v>
      </c>
      <c r="C58" s="339" t="s">
        <v>141</v>
      </c>
      <c r="D58" s="572">
        <v>1241.2</v>
      </c>
      <c r="E58" s="335"/>
      <c r="F58" s="494" t="s">
        <v>137</v>
      </c>
      <c r="G58" s="399"/>
      <c r="H58" s="335"/>
      <c r="I58" s="357"/>
      <c r="K58" s="357"/>
      <c r="L58" s="358"/>
      <c r="M58" s="359"/>
      <c r="N58" s="360"/>
      <c r="O58" s="360"/>
    </row>
    <row r="59" spans="1:15" ht="15" customHeight="1">
      <c r="A59" s="338" t="s">
        <v>138</v>
      </c>
      <c r="B59" s="339" t="s">
        <v>2435</v>
      </c>
      <c r="C59" s="339" t="s">
        <v>141</v>
      </c>
      <c r="D59" s="572">
        <v>1241.2</v>
      </c>
      <c r="E59" s="335"/>
      <c r="F59" s="494" t="s">
        <v>137</v>
      </c>
      <c r="G59" s="399"/>
      <c r="H59" s="335"/>
      <c r="I59" s="357"/>
      <c r="K59" s="357"/>
      <c r="L59" s="358"/>
      <c r="M59" s="359"/>
      <c r="N59" s="360"/>
      <c r="O59" s="360"/>
    </row>
    <row r="60" spans="1:15" ht="15" customHeight="1">
      <c r="A60" s="338" t="s">
        <v>138</v>
      </c>
      <c r="B60" s="339" t="s">
        <v>2437</v>
      </c>
      <c r="C60" s="339" t="s">
        <v>141</v>
      </c>
      <c r="D60" s="572">
        <v>1241.2</v>
      </c>
      <c r="E60" s="335"/>
      <c r="F60" s="494" t="s">
        <v>137</v>
      </c>
      <c r="G60" s="399"/>
      <c r="H60" s="335"/>
      <c r="I60" s="357"/>
      <c r="K60" s="357"/>
      <c r="L60" s="358"/>
      <c r="M60" s="359"/>
      <c r="N60" s="360"/>
      <c r="O60" s="360"/>
    </row>
    <row r="61" spans="1:15" ht="15" customHeight="1">
      <c r="A61" s="338" t="s">
        <v>138</v>
      </c>
      <c r="B61" s="339" t="s">
        <v>300</v>
      </c>
      <c r="C61" s="339" t="s">
        <v>141</v>
      </c>
      <c r="D61" s="344">
        <v>-8049.24</v>
      </c>
      <c r="E61" s="335"/>
      <c r="F61" s="494" t="s">
        <v>190</v>
      </c>
      <c r="G61" s="399"/>
      <c r="H61" s="335"/>
      <c r="I61" s="357"/>
      <c r="K61" s="357"/>
      <c r="L61" s="358"/>
      <c r="M61" s="359"/>
      <c r="N61" s="360"/>
      <c r="O61" s="360"/>
    </row>
    <row r="62" spans="1:15" ht="15" customHeight="1">
      <c r="A62" s="338" t="s">
        <v>138</v>
      </c>
      <c r="B62" s="396" t="s">
        <v>2238</v>
      </c>
      <c r="C62" s="339" t="s">
        <v>141</v>
      </c>
      <c r="D62" s="344">
        <v>-6351</v>
      </c>
      <c r="E62" s="335" t="s">
        <v>135</v>
      </c>
      <c r="F62" s="494" t="s">
        <v>190</v>
      </c>
      <c r="G62" s="399"/>
      <c r="H62" s="335"/>
      <c r="I62" s="357"/>
      <c r="K62" s="357"/>
      <c r="L62" s="358"/>
      <c r="M62" s="359"/>
      <c r="N62" s="360"/>
      <c r="O62" s="360"/>
    </row>
    <row r="63" spans="1:15" ht="15" customHeight="1">
      <c r="A63" s="338" t="s">
        <v>138</v>
      </c>
      <c r="B63" s="339" t="s">
        <v>2426</v>
      </c>
      <c r="C63" s="339" t="s">
        <v>141</v>
      </c>
      <c r="D63" s="344">
        <v>-1740</v>
      </c>
      <c r="E63" s="335"/>
      <c r="F63" s="494" t="s">
        <v>190</v>
      </c>
      <c r="G63" s="399"/>
      <c r="H63" s="335"/>
      <c r="I63" s="357"/>
      <c r="K63" s="357"/>
      <c r="L63" s="358"/>
      <c r="M63" s="359"/>
      <c r="N63" s="360"/>
      <c r="O63" s="360"/>
    </row>
    <row r="64" spans="1:15" ht="15" customHeight="1">
      <c r="A64" s="338" t="s">
        <v>138</v>
      </c>
      <c r="B64" s="396" t="s">
        <v>1777</v>
      </c>
      <c r="C64" s="339" t="s">
        <v>141</v>
      </c>
      <c r="D64" s="344">
        <v>-5957.76</v>
      </c>
      <c r="E64" s="335" t="s">
        <v>139</v>
      </c>
      <c r="F64" s="494" t="s">
        <v>190</v>
      </c>
      <c r="G64" s="399"/>
      <c r="H64" s="335"/>
      <c r="I64" s="357"/>
      <c r="K64" s="357"/>
      <c r="L64" s="358"/>
      <c r="M64" s="359"/>
      <c r="N64" s="360"/>
      <c r="O64" s="360"/>
    </row>
    <row r="65" spans="1:15" ht="15" customHeight="1">
      <c r="A65" s="338" t="s">
        <v>138</v>
      </c>
      <c r="B65" s="339" t="s">
        <v>859</v>
      </c>
      <c r="C65" s="339" t="s">
        <v>141</v>
      </c>
      <c r="D65" s="344">
        <v>-5957.76</v>
      </c>
      <c r="E65" s="335"/>
      <c r="F65" s="494" t="s">
        <v>190</v>
      </c>
      <c r="G65" s="399"/>
      <c r="H65" s="335"/>
      <c r="I65" s="357"/>
      <c r="K65" s="357"/>
      <c r="L65" s="358"/>
      <c r="M65" s="359"/>
      <c r="N65" s="360"/>
      <c r="O65" s="360"/>
    </row>
    <row r="66" spans="1:15" ht="15" customHeight="1">
      <c r="A66" s="338" t="s">
        <v>138</v>
      </c>
      <c r="B66" s="396" t="s">
        <v>2238</v>
      </c>
      <c r="C66" s="339" t="s">
        <v>141</v>
      </c>
      <c r="D66" s="344">
        <v>-6351</v>
      </c>
      <c r="E66" s="335" t="s">
        <v>135</v>
      </c>
      <c r="F66" s="494" t="s">
        <v>190</v>
      </c>
      <c r="G66" s="399"/>
      <c r="H66" s="335"/>
      <c r="I66" s="357"/>
      <c r="K66" s="357"/>
      <c r="L66" s="358"/>
      <c r="M66" s="359"/>
      <c r="N66" s="360"/>
      <c r="O66" s="360"/>
    </row>
    <row r="67" spans="1:15" ht="15" customHeight="1">
      <c r="A67" s="338" t="s">
        <v>138</v>
      </c>
      <c r="B67" s="396" t="s">
        <v>1777</v>
      </c>
      <c r="C67" s="339" t="s">
        <v>141</v>
      </c>
      <c r="D67" s="2">
        <v>5957.76</v>
      </c>
      <c r="E67" s="335" t="s">
        <v>139</v>
      </c>
      <c r="F67" s="494" t="s">
        <v>190</v>
      </c>
      <c r="G67" s="399"/>
      <c r="H67" s="335"/>
      <c r="I67" s="357"/>
      <c r="K67" s="357"/>
      <c r="L67" s="358"/>
      <c r="M67" s="359"/>
      <c r="N67" s="360"/>
      <c r="O67" s="360"/>
    </row>
    <row r="68" spans="1:15" ht="15" customHeight="1">
      <c r="A68" s="338" t="s">
        <v>138</v>
      </c>
      <c r="B68" s="398" t="s">
        <v>2336</v>
      </c>
      <c r="C68" s="339" t="s">
        <v>141</v>
      </c>
      <c r="D68" s="2">
        <v>5957.76</v>
      </c>
      <c r="E68" s="335"/>
      <c r="F68" s="494" t="s">
        <v>190</v>
      </c>
      <c r="G68" s="399"/>
      <c r="H68" s="335"/>
      <c r="I68" s="357"/>
      <c r="K68" s="357"/>
      <c r="L68" s="358"/>
      <c r="M68" s="359"/>
      <c r="N68" s="360"/>
      <c r="O68" s="360"/>
    </row>
    <row r="69" spans="1:15" ht="15" customHeight="1">
      <c r="A69" s="338" t="s">
        <v>138</v>
      </c>
      <c r="B69" s="396" t="s">
        <v>2238</v>
      </c>
      <c r="C69" s="339" t="s">
        <v>141</v>
      </c>
      <c r="D69" s="2">
        <v>6351</v>
      </c>
      <c r="E69" s="335" t="s">
        <v>135</v>
      </c>
      <c r="F69" s="494" t="s">
        <v>190</v>
      </c>
      <c r="G69" s="399"/>
      <c r="H69" s="335"/>
      <c r="I69" s="357"/>
      <c r="K69" s="357"/>
      <c r="L69" s="358"/>
      <c r="M69" s="359"/>
      <c r="N69" s="360"/>
      <c r="O69" s="360"/>
    </row>
    <row r="70" spans="1:15" ht="15" customHeight="1">
      <c r="A70" s="338" t="s">
        <v>138</v>
      </c>
      <c r="B70" s="339" t="s">
        <v>2151</v>
      </c>
      <c r="C70" s="339" t="s">
        <v>141</v>
      </c>
      <c r="D70" s="2">
        <v>6351</v>
      </c>
      <c r="E70" s="335"/>
      <c r="F70" s="494" t="s">
        <v>190</v>
      </c>
      <c r="G70" s="399"/>
      <c r="H70" s="335"/>
      <c r="I70" s="357"/>
      <c r="K70" s="357"/>
      <c r="L70" s="358"/>
      <c r="M70" s="359"/>
      <c r="N70" s="360"/>
      <c r="O70" s="360"/>
    </row>
    <row r="71" spans="1:15" ht="15" customHeight="1">
      <c r="A71" s="338" t="s">
        <v>138</v>
      </c>
      <c r="B71" s="398" t="s">
        <v>2346</v>
      </c>
      <c r="C71" s="339" t="s">
        <v>141</v>
      </c>
      <c r="D71" s="2">
        <v>6351</v>
      </c>
      <c r="E71" s="335"/>
      <c r="F71" s="494" t="s">
        <v>190</v>
      </c>
      <c r="G71" s="399"/>
      <c r="H71" s="335"/>
      <c r="I71" s="357"/>
      <c r="K71" s="357"/>
      <c r="L71" s="358"/>
      <c r="M71" s="359"/>
      <c r="N71" s="360"/>
      <c r="O71" s="360"/>
    </row>
    <row r="72" spans="1:15" ht="15" customHeight="1">
      <c r="A72" s="338" t="s">
        <v>138</v>
      </c>
      <c r="B72" s="398" t="s">
        <v>2342</v>
      </c>
      <c r="C72" s="339" t="s">
        <v>141</v>
      </c>
      <c r="D72" s="2">
        <v>6351</v>
      </c>
      <c r="E72" s="335"/>
      <c r="F72" s="494" t="s">
        <v>190</v>
      </c>
      <c r="G72" s="399"/>
      <c r="H72" s="335"/>
      <c r="I72" s="357"/>
      <c r="K72" s="357"/>
      <c r="L72" s="358"/>
      <c r="M72" s="359"/>
      <c r="N72" s="360"/>
      <c r="O72" s="360"/>
    </row>
    <row r="73" spans="1:15" ht="15" customHeight="1">
      <c r="A73" s="338" t="s">
        <v>138</v>
      </c>
      <c r="B73" s="396" t="s">
        <v>2238</v>
      </c>
      <c r="C73" s="339" t="s">
        <v>141</v>
      </c>
      <c r="D73" s="2">
        <v>6351</v>
      </c>
      <c r="E73" s="335" t="s">
        <v>135</v>
      </c>
      <c r="F73" s="494" t="s">
        <v>190</v>
      </c>
      <c r="G73" s="399"/>
      <c r="H73" s="335"/>
      <c r="I73" s="357"/>
      <c r="K73" s="357"/>
      <c r="L73" s="358"/>
      <c r="M73" s="359"/>
      <c r="N73" s="360"/>
      <c r="O73" s="360"/>
    </row>
    <row r="74" spans="1:15" ht="15" customHeight="1" thickBot="1">
      <c r="A74" s="338" t="s">
        <v>138</v>
      </c>
      <c r="B74" s="398" t="s">
        <v>2459</v>
      </c>
      <c r="C74" s="339" t="s">
        <v>141</v>
      </c>
      <c r="D74" s="2">
        <v>8049.24</v>
      </c>
      <c r="E74" s="335"/>
      <c r="F74" s="494" t="s">
        <v>190</v>
      </c>
      <c r="G74" s="399"/>
      <c r="H74" s="335"/>
      <c r="I74" s="357"/>
      <c r="J74" s="388"/>
      <c r="K74" s="357"/>
      <c r="L74" s="358"/>
      <c r="M74" s="359"/>
      <c r="N74" s="360"/>
      <c r="O74" s="360"/>
    </row>
    <row r="75" spans="1:15" ht="15" customHeight="1" thickBot="1">
      <c r="A75" s="338" t="s">
        <v>138</v>
      </c>
      <c r="B75" s="398" t="s">
        <v>1731</v>
      </c>
      <c r="C75" s="339" t="s">
        <v>141</v>
      </c>
      <c r="D75" s="2">
        <v>8049.24</v>
      </c>
      <c r="E75" s="335"/>
      <c r="F75" s="494" t="s">
        <v>190</v>
      </c>
      <c r="G75" s="399"/>
      <c r="H75" s="335"/>
      <c r="I75" s="357"/>
      <c r="J75" s="394"/>
      <c r="K75" s="357"/>
      <c r="L75" s="358"/>
      <c r="M75" s="359"/>
      <c r="N75" s="360"/>
      <c r="O75" s="360"/>
    </row>
    <row r="76" spans="1:15" ht="15" customHeight="1">
      <c r="A76" s="338" t="s">
        <v>138</v>
      </c>
      <c r="B76" s="339" t="s">
        <v>2460</v>
      </c>
      <c r="C76" s="339" t="s">
        <v>141</v>
      </c>
      <c r="D76" s="2">
        <v>8049.24</v>
      </c>
      <c r="E76" s="335"/>
      <c r="F76" s="494" t="s">
        <v>190</v>
      </c>
      <c r="G76" s="399"/>
      <c r="H76" s="335"/>
      <c r="I76" s="357"/>
      <c r="K76" s="357"/>
      <c r="L76" s="358"/>
      <c r="M76" s="359"/>
      <c r="N76" s="360"/>
      <c r="O76" s="360"/>
    </row>
    <row r="77" spans="1:15" ht="15" customHeight="1" thickBot="1">
      <c r="A77" s="387" t="s">
        <v>138</v>
      </c>
      <c r="B77" s="362" t="s">
        <v>301</v>
      </c>
      <c r="C77" s="362" t="s">
        <v>141</v>
      </c>
      <c r="D77" s="87">
        <v>8049.24</v>
      </c>
      <c r="E77" s="364"/>
      <c r="F77" s="495" t="s">
        <v>190</v>
      </c>
      <c r="G77" s="400"/>
      <c r="H77" s="364"/>
      <c r="I77" s="367"/>
      <c r="K77" s="357"/>
      <c r="L77" s="358"/>
      <c r="M77" s="359"/>
      <c r="N77" s="360"/>
      <c r="O77" s="360"/>
    </row>
    <row r="78" spans="1:15" ht="15" customHeight="1">
      <c r="A78" s="338" t="s">
        <v>138</v>
      </c>
      <c r="B78" s="339" t="s">
        <v>2445</v>
      </c>
      <c r="C78" s="339" t="s">
        <v>242</v>
      </c>
      <c r="D78" s="572">
        <v>1241.2</v>
      </c>
      <c r="E78" s="335"/>
      <c r="F78" s="494" t="s">
        <v>137</v>
      </c>
      <c r="G78" s="399"/>
      <c r="H78" s="335"/>
      <c r="I78" s="357"/>
      <c r="K78" s="357"/>
      <c r="L78" s="358"/>
      <c r="M78" s="359"/>
      <c r="N78" s="360"/>
      <c r="O78" s="360"/>
    </row>
    <row r="79" spans="1:15" ht="15" customHeight="1">
      <c r="A79" s="338" t="s">
        <v>138</v>
      </c>
      <c r="B79" s="339" t="s">
        <v>2446</v>
      </c>
      <c r="C79" s="339" t="s">
        <v>242</v>
      </c>
      <c r="D79" s="572">
        <v>1241.2</v>
      </c>
      <c r="E79" s="335"/>
      <c r="F79" s="494" t="s">
        <v>137</v>
      </c>
      <c r="G79" s="399"/>
      <c r="H79" s="335"/>
      <c r="I79" s="357"/>
      <c r="K79" s="357"/>
      <c r="L79" s="358"/>
      <c r="M79" s="359"/>
      <c r="N79" s="360"/>
      <c r="O79" s="360"/>
    </row>
    <row r="80" spans="1:15" ht="15" customHeight="1" thickBot="1">
      <c r="A80" s="387" t="s">
        <v>138</v>
      </c>
      <c r="B80" s="362" t="s">
        <v>2448</v>
      </c>
      <c r="C80" s="362" t="s">
        <v>242</v>
      </c>
      <c r="D80" s="576">
        <v>1241.2</v>
      </c>
      <c r="E80" s="364"/>
      <c r="F80" s="495" t="s">
        <v>137</v>
      </c>
      <c r="G80" s="400"/>
      <c r="H80" s="364"/>
      <c r="I80" s="367"/>
      <c r="K80" s="357"/>
      <c r="L80" s="358"/>
      <c r="M80" s="359"/>
      <c r="N80" s="360"/>
      <c r="O80" s="360"/>
    </row>
    <row r="81" spans="1:15" ht="15" customHeight="1">
      <c r="A81" s="338" t="s">
        <v>138</v>
      </c>
      <c r="B81" s="339" t="s">
        <v>2441</v>
      </c>
      <c r="C81" s="339" t="s">
        <v>457</v>
      </c>
      <c r="D81" s="572">
        <v>1241.2</v>
      </c>
      <c r="E81" s="335"/>
      <c r="F81" s="494" t="s">
        <v>137</v>
      </c>
      <c r="G81" s="399"/>
      <c r="H81" s="335"/>
      <c r="I81" s="357"/>
      <c r="K81" s="357"/>
      <c r="L81" s="358"/>
      <c r="M81" s="359"/>
      <c r="N81" s="360"/>
      <c r="O81" s="360"/>
    </row>
    <row r="82" spans="1:15" ht="15" customHeight="1">
      <c r="A82" s="338" t="s">
        <v>138</v>
      </c>
      <c r="B82" s="339" t="s">
        <v>2452</v>
      </c>
      <c r="C82" s="339" t="s">
        <v>457</v>
      </c>
      <c r="D82" s="572">
        <v>1241.2</v>
      </c>
      <c r="E82" s="335"/>
      <c r="F82" s="494" t="s">
        <v>137</v>
      </c>
      <c r="G82" s="399"/>
      <c r="H82" s="335"/>
      <c r="I82" s="357"/>
      <c r="K82" s="357"/>
      <c r="L82" s="358"/>
      <c r="M82" s="359"/>
      <c r="N82" s="360"/>
      <c r="O82" s="360"/>
    </row>
    <row r="83" spans="1:15" ht="15" customHeight="1" thickBot="1">
      <c r="A83" s="338" t="s">
        <v>138</v>
      </c>
      <c r="B83" s="339" t="s">
        <v>2453</v>
      </c>
      <c r="C83" s="339" t="s">
        <v>457</v>
      </c>
      <c r="D83" s="572">
        <v>1241.2</v>
      </c>
      <c r="E83" s="335"/>
      <c r="F83" s="494" t="s">
        <v>137</v>
      </c>
      <c r="G83" s="399"/>
      <c r="H83" s="335"/>
      <c r="I83" s="357"/>
      <c r="J83" s="388"/>
      <c r="K83" s="357"/>
      <c r="L83" s="358"/>
      <c r="M83" s="359"/>
      <c r="N83" s="360"/>
      <c r="O83" s="360"/>
    </row>
    <row r="84" spans="1:15" ht="15" customHeight="1">
      <c r="A84" s="338" t="s">
        <v>138</v>
      </c>
      <c r="B84" s="339" t="s">
        <v>2362</v>
      </c>
      <c r="C84" s="339" t="s">
        <v>457</v>
      </c>
      <c r="D84" s="344">
        <v>-10629.08</v>
      </c>
      <c r="E84" s="335"/>
      <c r="F84" s="494" t="s">
        <v>190</v>
      </c>
      <c r="G84" s="399"/>
      <c r="H84" s="335"/>
      <c r="I84" s="357"/>
      <c r="K84" s="357"/>
      <c r="L84" s="358"/>
      <c r="M84" s="359"/>
      <c r="N84" s="360"/>
      <c r="O84" s="360"/>
    </row>
    <row r="85" spans="1:15" ht="15" customHeight="1">
      <c r="A85" s="338" t="s">
        <v>138</v>
      </c>
      <c r="B85" s="339" t="s">
        <v>2461</v>
      </c>
      <c r="C85" s="339" t="s">
        <v>457</v>
      </c>
      <c r="D85" s="2">
        <v>10629.08</v>
      </c>
      <c r="E85" s="335"/>
      <c r="F85" s="494" t="s">
        <v>190</v>
      </c>
      <c r="G85" s="399"/>
      <c r="H85" s="335"/>
      <c r="I85" s="357"/>
      <c r="K85" s="357"/>
      <c r="L85" s="358"/>
      <c r="M85" s="359"/>
      <c r="N85" s="360"/>
      <c r="O85" s="360"/>
    </row>
    <row r="86" spans="1:15" ht="15" customHeight="1">
      <c r="A86" s="338" t="s">
        <v>138</v>
      </c>
      <c r="B86" s="398" t="s">
        <v>2462</v>
      </c>
      <c r="C86" s="339" t="s">
        <v>457</v>
      </c>
      <c r="D86" s="2">
        <v>10629.08</v>
      </c>
      <c r="E86" s="335"/>
      <c r="F86" s="494" t="s">
        <v>190</v>
      </c>
      <c r="G86" s="399"/>
      <c r="H86" s="335"/>
      <c r="I86" s="357"/>
      <c r="K86" s="357"/>
      <c r="L86" s="358"/>
      <c r="M86" s="359"/>
      <c r="N86" s="360"/>
      <c r="O86" s="360"/>
    </row>
    <row r="87" spans="1:15" ht="15" customHeight="1" thickBot="1">
      <c r="A87" s="387" t="s">
        <v>138</v>
      </c>
      <c r="B87" s="401" t="s">
        <v>2463</v>
      </c>
      <c r="C87" s="362" t="s">
        <v>457</v>
      </c>
      <c r="D87" s="87">
        <v>10629.08</v>
      </c>
      <c r="E87" s="364"/>
      <c r="F87" s="495" t="s">
        <v>190</v>
      </c>
      <c r="G87" s="400"/>
      <c r="H87" s="364"/>
      <c r="I87" s="367"/>
      <c r="K87" s="357"/>
      <c r="L87" s="358"/>
      <c r="M87" s="359"/>
      <c r="N87" s="360"/>
      <c r="O87" s="360"/>
    </row>
    <row r="88" spans="1:15" ht="15" customHeight="1">
      <c r="A88" s="338" t="s">
        <v>138</v>
      </c>
      <c r="B88" s="323" t="s">
        <v>829</v>
      </c>
      <c r="C88" s="323">
        <v>2000273909</v>
      </c>
      <c r="D88" s="323">
        <v>-778.55</v>
      </c>
      <c r="E88" s="335"/>
      <c r="F88" s="565"/>
      <c r="G88" s="423"/>
      <c r="H88" s="335"/>
      <c r="I88" s="357"/>
      <c r="K88" s="357"/>
      <c r="L88" s="358"/>
      <c r="M88" s="359"/>
      <c r="N88" s="360"/>
      <c r="O88" s="360"/>
    </row>
    <row r="89" spans="1:15" ht="15" customHeight="1">
      <c r="A89" s="338" t="s">
        <v>138</v>
      </c>
      <c r="B89" s="323" t="s">
        <v>829</v>
      </c>
      <c r="C89" s="323">
        <v>2000273685</v>
      </c>
      <c r="D89" s="323">
        <v>-812</v>
      </c>
      <c r="E89" s="335"/>
      <c r="F89" s="565"/>
      <c r="G89" s="423"/>
      <c r="H89" s="335"/>
      <c r="I89" s="357"/>
      <c r="K89" s="357"/>
      <c r="L89" s="358"/>
      <c r="M89" s="359"/>
      <c r="N89" s="360"/>
      <c r="O89" s="360"/>
    </row>
    <row r="90" spans="1:15" ht="15" customHeight="1">
      <c r="A90" s="338" t="s">
        <v>138</v>
      </c>
      <c r="B90" s="323" t="s">
        <v>829</v>
      </c>
      <c r="C90" s="323">
        <v>2000273910</v>
      </c>
      <c r="D90" s="575">
        <v>-5230.8500000000004</v>
      </c>
      <c r="E90" s="335"/>
      <c r="F90" s="565"/>
      <c r="G90" s="423"/>
      <c r="H90" s="335"/>
      <c r="I90" s="357"/>
      <c r="K90" s="357"/>
      <c r="L90" s="358"/>
      <c r="M90" s="359"/>
      <c r="N90" s="360"/>
      <c r="O90" s="360"/>
    </row>
    <row r="91" spans="1:15" ht="15" customHeight="1">
      <c r="A91" s="338" t="s">
        <v>138</v>
      </c>
      <c r="B91" s="323" t="s">
        <v>829</v>
      </c>
      <c r="C91" s="323">
        <v>2000273686</v>
      </c>
      <c r="D91" s="323">
        <v>-812</v>
      </c>
      <c r="E91" s="335"/>
      <c r="F91" s="565"/>
      <c r="G91" s="423"/>
      <c r="H91" s="335"/>
      <c r="I91" s="357"/>
      <c r="K91" s="357"/>
      <c r="L91" s="358"/>
      <c r="M91" s="359"/>
      <c r="N91" s="360"/>
      <c r="O91" s="360"/>
    </row>
    <row r="92" spans="1:15" ht="15" customHeight="1">
      <c r="A92" s="338" t="s">
        <v>138</v>
      </c>
      <c r="B92" s="323" t="s">
        <v>829</v>
      </c>
      <c r="C92" s="323">
        <v>2000274411</v>
      </c>
      <c r="D92" s="323">
        <v>-266.8</v>
      </c>
      <c r="E92" s="335"/>
      <c r="F92" s="565"/>
      <c r="G92" s="423"/>
      <c r="H92" s="335"/>
      <c r="I92" s="357"/>
      <c r="K92" s="357"/>
      <c r="L92" s="358"/>
      <c r="M92" s="359"/>
      <c r="N92" s="360"/>
      <c r="O92" s="360"/>
    </row>
    <row r="93" spans="1:15" ht="15" customHeight="1">
      <c r="A93" s="338" t="s">
        <v>138</v>
      </c>
      <c r="B93" s="323" t="s">
        <v>829</v>
      </c>
      <c r="C93" s="323">
        <v>2000274301</v>
      </c>
      <c r="D93" s="575">
        <v>-10511.66</v>
      </c>
      <c r="E93" s="335"/>
      <c r="F93" s="565"/>
      <c r="G93" s="423"/>
      <c r="H93" s="335"/>
      <c r="I93" s="357"/>
      <c r="K93" s="357"/>
      <c r="L93" s="358"/>
      <c r="M93" s="359"/>
      <c r="N93" s="360"/>
      <c r="O93" s="360"/>
    </row>
    <row r="94" spans="1:15" ht="15" customHeight="1">
      <c r="A94" s="338" t="s">
        <v>138</v>
      </c>
      <c r="B94" s="323" t="s">
        <v>829</v>
      </c>
      <c r="C94" s="323">
        <v>2000274102</v>
      </c>
      <c r="D94" s="575">
        <v>-10470.89</v>
      </c>
      <c r="E94" s="335"/>
      <c r="F94" s="565"/>
      <c r="G94" s="423"/>
      <c r="H94" s="335"/>
      <c r="I94" s="357"/>
      <c r="K94" s="357"/>
      <c r="L94" s="358"/>
      <c r="M94" s="359"/>
      <c r="N94" s="360"/>
      <c r="O94" s="360"/>
    </row>
    <row r="95" spans="1:15" ht="15" customHeight="1">
      <c r="A95" s="338" t="s">
        <v>138</v>
      </c>
      <c r="B95" s="323" t="s">
        <v>829</v>
      </c>
      <c r="C95" s="323">
        <v>2000274463</v>
      </c>
      <c r="D95" s="575">
        <v>-2320</v>
      </c>
      <c r="E95" s="335"/>
      <c r="F95" s="565"/>
      <c r="G95" s="423"/>
      <c r="H95" s="335"/>
      <c r="I95" s="357"/>
      <c r="K95" s="357"/>
      <c r="L95" s="358"/>
      <c r="M95" s="359"/>
      <c r="N95" s="360"/>
      <c r="O95" s="360"/>
    </row>
    <row r="96" spans="1:15" ht="15" customHeight="1">
      <c r="A96" s="338" t="s">
        <v>138</v>
      </c>
      <c r="B96" s="323" t="s">
        <v>191</v>
      </c>
      <c r="C96" s="323">
        <v>2000275194</v>
      </c>
      <c r="D96" s="575">
        <v>-22563.66</v>
      </c>
      <c r="E96" s="335"/>
      <c r="F96" s="565"/>
      <c r="G96" s="423"/>
      <c r="H96" s="335"/>
      <c r="I96" s="357"/>
      <c r="K96" s="357"/>
      <c r="L96" s="358"/>
      <c r="M96" s="359"/>
      <c r="N96" s="360"/>
      <c r="O96" s="360"/>
    </row>
    <row r="97" spans="1:15" ht="15" customHeight="1">
      <c r="A97" s="338" t="s">
        <v>138</v>
      </c>
      <c r="B97" s="323" t="s">
        <v>191</v>
      </c>
      <c r="C97" s="323">
        <v>2000275284</v>
      </c>
      <c r="D97" s="575">
        <v>-22563.66</v>
      </c>
      <c r="E97" s="335"/>
      <c r="F97" s="565"/>
      <c r="G97" s="423"/>
      <c r="H97" s="335"/>
      <c r="I97" s="357"/>
      <c r="K97" s="357"/>
      <c r="L97" s="358"/>
      <c r="M97" s="359"/>
      <c r="N97" s="360"/>
      <c r="O97" s="360"/>
    </row>
    <row r="98" spans="1:15" ht="15" customHeight="1">
      <c r="A98" s="338" t="s">
        <v>138</v>
      </c>
      <c r="B98" s="323" t="s">
        <v>191</v>
      </c>
      <c r="C98" s="323">
        <v>2000274736</v>
      </c>
      <c r="D98" s="575">
        <v>-57827.31</v>
      </c>
      <c r="E98" s="335"/>
      <c r="F98" s="565"/>
      <c r="G98" s="423"/>
      <c r="H98" s="335"/>
      <c r="I98" s="357"/>
      <c r="K98" s="357"/>
      <c r="L98" s="358"/>
      <c r="M98" s="359"/>
      <c r="N98" s="360"/>
      <c r="O98" s="360"/>
    </row>
    <row r="99" spans="1:15" ht="15" customHeight="1">
      <c r="A99" s="338" t="s">
        <v>138</v>
      </c>
      <c r="B99" s="323" t="s">
        <v>191</v>
      </c>
      <c r="C99" s="323">
        <v>2000274945</v>
      </c>
      <c r="D99" s="575">
        <v>-25059.13</v>
      </c>
      <c r="E99" s="335"/>
      <c r="F99" s="565"/>
      <c r="G99" s="423"/>
      <c r="H99" s="335"/>
      <c r="I99" s="357"/>
      <c r="K99" s="357"/>
      <c r="L99" s="358"/>
      <c r="M99" s="359"/>
      <c r="N99" s="360"/>
      <c r="O99" s="360"/>
    </row>
    <row r="100" spans="1:15" ht="15" customHeight="1">
      <c r="A100" s="354"/>
      <c r="B100" s="380"/>
      <c r="C100" s="380"/>
      <c r="D100" s="382"/>
      <c r="E100" s="335"/>
      <c r="F100" s="565"/>
      <c r="G100" s="423"/>
      <c r="H100" s="335"/>
      <c r="I100" s="357"/>
      <c r="K100" s="357"/>
      <c r="L100" s="358"/>
      <c r="M100" s="359"/>
      <c r="N100" s="360"/>
      <c r="O100" s="360"/>
    </row>
    <row r="101" spans="1:15" ht="15" customHeight="1">
      <c r="A101" s="354"/>
      <c r="B101" s="380"/>
      <c r="C101" s="380"/>
      <c r="D101" s="382"/>
      <c r="E101" s="335"/>
      <c r="F101" s="565"/>
      <c r="G101" s="423"/>
      <c r="H101" s="335"/>
      <c r="I101" s="357"/>
      <c r="K101" s="357"/>
      <c r="L101" s="358"/>
      <c r="M101" s="359"/>
      <c r="N101" s="360"/>
      <c r="O101" s="360"/>
    </row>
    <row r="102" spans="1:15" ht="15" customHeight="1">
      <c r="A102" s="64"/>
      <c r="B102" s="79"/>
      <c r="C102" s="61"/>
      <c r="D102" s="65">
        <f>SUM(D5:D101)</f>
        <v>164655.49000000043</v>
      </c>
      <c r="E102" s="65"/>
      <c r="F102" s="65"/>
      <c r="G102" s="65">
        <f>SUM(G5:G101)</f>
        <v>0</v>
      </c>
      <c r="H102" s="65"/>
      <c r="I102" s="65"/>
      <c r="J102" s="384">
        <f>SUM(J5:J101)</f>
        <v>0</v>
      </c>
      <c r="K102" s="65"/>
      <c r="L102" s="65">
        <f>SUM(L5:L101)</f>
        <v>0</v>
      </c>
      <c r="M102" s="65">
        <f>SUM(M5:M101)</f>
        <v>0</v>
      </c>
      <c r="N102" s="65"/>
      <c r="O102" s="49"/>
    </row>
    <row r="103" spans="1:15" ht="15" customHeight="1">
      <c r="A103" s="64"/>
      <c r="B103" s="79"/>
      <c r="C103" s="61"/>
      <c r="D103" s="65"/>
      <c r="E103" s="13"/>
      <c r="F103" s="75"/>
      <c r="G103" s="65"/>
      <c r="H103" s="13"/>
      <c r="L103" s="42"/>
      <c r="M103" s="71"/>
      <c r="N103" s="49"/>
      <c r="O103" s="49"/>
    </row>
    <row r="104" spans="1:15" ht="15" customHeight="1">
      <c r="A104" s="46"/>
      <c r="B104" s="47"/>
      <c r="C104" s="47"/>
      <c r="D104" s="55"/>
      <c r="E104" s="13"/>
      <c r="F104" s="70"/>
      <c r="L104" s="42"/>
      <c r="M104" s="71"/>
      <c r="N104" s="49"/>
      <c r="O104" s="49"/>
    </row>
    <row r="105" spans="1:15" ht="12.75">
      <c r="A105" s="46"/>
      <c r="B105" s="47"/>
      <c r="C105" s="47"/>
      <c r="D105" s="65"/>
      <c r="E105" s="65"/>
      <c r="F105" s="65"/>
      <c r="G105" s="65"/>
      <c r="H105" s="65"/>
      <c r="I105" s="65"/>
      <c r="J105" s="384"/>
      <c r="K105" s="65"/>
      <c r="L105" s="65"/>
      <c r="M105" s="65"/>
      <c r="N105" s="80"/>
      <c r="O105" s="49"/>
    </row>
    <row r="106" spans="1:15" ht="12.75">
      <c r="A106" s="46"/>
      <c r="B106" s="47"/>
      <c r="C106" s="47"/>
      <c r="D106" s="52"/>
      <c r="E106" s="13"/>
      <c r="F106" s="65"/>
      <c r="G106" s="73"/>
      <c r="H106" s="73"/>
      <c r="I106" s="73"/>
      <c r="J106" s="517"/>
      <c r="K106" s="73"/>
      <c r="L106" s="73"/>
      <c r="M106" s="154">
        <f>L102+M102-G102</f>
        <v>0</v>
      </c>
      <c r="N106" s="81"/>
      <c r="O106" s="54"/>
    </row>
    <row r="107" spans="1:15" ht="12.75">
      <c r="A107" s="46"/>
      <c r="B107" s="47"/>
      <c r="C107" s="47"/>
      <c r="D107" s="52"/>
      <c r="E107" s="13"/>
      <c r="F107" s="73"/>
      <c r="G107" s="73"/>
      <c r="H107" s="73"/>
      <c r="I107" s="73"/>
      <c r="J107" s="517"/>
      <c r="K107" s="73"/>
      <c r="L107" s="73"/>
      <c r="M107" s="81"/>
      <c r="N107" s="81"/>
      <c r="O107" s="54"/>
    </row>
    <row r="108" spans="1:15" ht="12.75">
      <c r="A108" s="46"/>
      <c r="B108" s="47"/>
      <c r="C108" s="47"/>
      <c r="D108" s="52"/>
      <c r="E108" s="13"/>
      <c r="F108" s="73"/>
      <c r="G108" s="73"/>
      <c r="H108" s="73"/>
      <c r="I108" s="73"/>
      <c r="J108" s="517"/>
      <c r="K108" s="73"/>
      <c r="L108" s="73"/>
      <c r="M108" s="81"/>
      <c r="N108" s="81"/>
      <c r="O108" s="54"/>
    </row>
    <row r="109" spans="1:15" ht="12.75">
      <c r="A109" s="46"/>
      <c r="B109" s="47"/>
      <c r="C109" s="47"/>
      <c r="D109" s="52"/>
      <c r="E109" s="13"/>
      <c r="F109" s="73"/>
      <c r="G109" s="82"/>
      <c r="H109" s="82"/>
      <c r="I109" s="83"/>
      <c r="J109" s="517"/>
      <c r="K109" s="73"/>
      <c r="L109" s="73"/>
      <c r="M109" s="81"/>
      <c r="N109" s="81"/>
      <c r="O109" s="54"/>
    </row>
    <row r="110" spans="1:15" ht="12.75">
      <c r="A110" s="46"/>
      <c r="B110" s="47"/>
      <c r="C110" s="47"/>
      <c r="D110" s="52"/>
      <c r="E110" s="13"/>
      <c r="F110" s="73"/>
      <c r="G110" s="73"/>
      <c r="H110" s="73"/>
      <c r="I110" s="73"/>
      <c r="J110" s="517"/>
      <c r="K110" s="73"/>
      <c r="L110" s="73"/>
      <c r="M110" s="81"/>
      <c r="N110" s="81"/>
      <c r="O110" s="54"/>
    </row>
    <row r="111" spans="1:15" ht="12.75">
      <c r="A111" s="46"/>
      <c r="B111" s="47"/>
      <c r="C111" s="47"/>
      <c r="D111" s="52"/>
      <c r="E111" s="13"/>
      <c r="F111" s="73"/>
      <c r="G111" s="73"/>
      <c r="H111" s="73"/>
      <c r="I111" s="73"/>
      <c r="J111" s="517"/>
      <c r="K111" s="73"/>
      <c r="L111" s="73"/>
      <c r="M111" s="81"/>
      <c r="N111" s="81"/>
      <c r="O111" s="54"/>
    </row>
    <row r="112" spans="1:15" ht="12.75">
      <c r="A112" s="46"/>
      <c r="B112" s="47"/>
      <c r="C112" s="47"/>
      <c r="D112" s="52"/>
      <c r="E112" s="13"/>
      <c r="F112" s="73"/>
      <c r="G112" s="83"/>
      <c r="H112" s="83"/>
      <c r="I112" s="83"/>
      <c r="J112" s="517"/>
      <c r="K112" s="73"/>
      <c r="L112" s="73"/>
      <c r="M112" s="81"/>
      <c r="N112" s="81"/>
      <c r="O112" s="54"/>
    </row>
    <row r="113" spans="1:15" ht="12.75">
      <c r="A113" s="46"/>
      <c r="B113" s="47"/>
      <c r="C113" s="47"/>
      <c r="D113" s="52"/>
      <c r="E113" s="13"/>
      <c r="F113" s="73"/>
      <c r="G113" s="73"/>
      <c r="H113" s="73"/>
      <c r="I113" s="73"/>
      <c r="J113" s="517"/>
      <c r="K113" s="73"/>
      <c r="L113" s="73"/>
      <c r="M113" s="81"/>
      <c r="N113" s="81"/>
      <c r="O113" s="54"/>
    </row>
    <row r="114" spans="1:15" ht="12.75">
      <c r="A114" s="46"/>
      <c r="B114" s="47"/>
      <c r="C114" s="47"/>
      <c r="D114" s="52"/>
      <c r="E114" s="13"/>
      <c r="F114" s="73"/>
      <c r="G114" s="73"/>
      <c r="H114" s="73"/>
      <c r="I114" s="73"/>
      <c r="J114" s="517"/>
      <c r="K114" s="73"/>
      <c r="L114" s="73"/>
      <c r="M114" s="81"/>
      <c r="N114" s="81"/>
      <c r="O114" s="54"/>
    </row>
    <row r="115" spans="1:15" ht="12.75">
      <c r="A115" s="46"/>
      <c r="B115" s="47"/>
      <c r="C115" s="73"/>
      <c r="D115" s="81"/>
      <c r="E115" s="13"/>
      <c r="F115" s="73"/>
      <c r="G115" s="73"/>
      <c r="H115" s="73"/>
      <c r="I115" s="73"/>
      <c r="J115" s="517"/>
      <c r="K115" s="73"/>
      <c r="L115" s="73"/>
      <c r="M115" s="81"/>
      <c r="N115" s="81"/>
      <c r="O115" s="54"/>
    </row>
    <row r="116" spans="1:15" ht="12.75">
      <c r="A116" s="46"/>
      <c r="B116" s="47"/>
      <c r="C116" s="73"/>
      <c r="D116" s="81"/>
      <c r="E116" s="13"/>
      <c r="F116" s="73"/>
      <c r="G116" s="73"/>
      <c r="H116" s="73"/>
      <c r="I116" s="73"/>
      <c r="J116" s="517"/>
      <c r="K116" s="73"/>
      <c r="L116" s="73"/>
      <c r="M116" s="81"/>
      <c r="N116" s="81"/>
      <c r="O116" s="54"/>
    </row>
    <row r="117" spans="1:15" ht="12.75">
      <c r="A117" s="46"/>
      <c r="B117" s="47"/>
      <c r="C117" s="47"/>
      <c r="D117" s="52"/>
      <c r="E117" s="13"/>
      <c r="F117" s="73"/>
      <c r="G117" s="73"/>
      <c r="H117" s="73"/>
      <c r="I117" s="73"/>
      <c r="J117" s="517"/>
      <c r="K117" s="73"/>
      <c r="L117" s="73"/>
      <c r="M117" s="81"/>
      <c r="N117" s="81"/>
      <c r="O117" s="54"/>
    </row>
    <row r="118" spans="1:15" ht="12.75">
      <c r="A118" s="46"/>
      <c r="B118" s="47"/>
      <c r="C118" s="47"/>
      <c r="D118" s="52"/>
      <c r="E118" s="13"/>
      <c r="F118" s="73"/>
      <c r="G118" s="73"/>
      <c r="H118" s="73"/>
      <c r="I118" s="73"/>
      <c r="J118" s="517"/>
      <c r="K118" s="73"/>
      <c r="L118" s="73"/>
      <c r="M118" s="81"/>
      <c r="N118" s="81"/>
      <c r="O118" s="54"/>
    </row>
    <row r="119" spans="1:15" ht="12.75">
      <c r="A119" s="46"/>
      <c r="B119" s="47"/>
      <c r="C119" s="47"/>
      <c r="D119" s="48"/>
      <c r="E119" s="13"/>
      <c r="F119"/>
      <c r="G119"/>
      <c r="H119"/>
      <c r="I119"/>
      <c r="J119" s="518"/>
      <c r="K119"/>
      <c r="L119"/>
      <c r="M119" s="54"/>
      <c r="N119" s="54"/>
      <c r="O119" s="54"/>
    </row>
    <row r="120" spans="1:15" ht="12.75">
      <c r="A120" s="46"/>
      <c r="B120" s="47"/>
      <c r="C120" s="47"/>
      <c r="D120" s="48"/>
      <c r="E120" s="13"/>
      <c r="F120"/>
      <c r="G120"/>
      <c r="H120"/>
      <c r="I120"/>
      <c r="J120" s="518"/>
      <c r="K120"/>
      <c r="L120"/>
      <c r="M120" s="54"/>
      <c r="N120" s="54"/>
      <c r="O120" s="54"/>
    </row>
    <row r="121" spans="1:15">
      <c r="A121" s="66"/>
      <c r="B121" s="40" t="s">
        <v>25</v>
      </c>
      <c r="E121" s="40"/>
      <c r="M121" s="45"/>
      <c r="N121" s="49"/>
      <c r="O121" s="49"/>
    </row>
    <row r="122" spans="1:15">
      <c r="A122" s="59"/>
      <c r="B122" s="40" t="s">
        <v>127</v>
      </c>
      <c r="E122" s="40"/>
      <c r="M122" s="45"/>
      <c r="N122" s="49"/>
      <c r="O122" s="49"/>
    </row>
    <row r="123" spans="1:15">
      <c r="A123" s="60"/>
      <c r="B123" s="40" t="s">
        <v>161</v>
      </c>
      <c r="E123" s="40"/>
      <c r="M123" s="45"/>
      <c r="N123" s="49"/>
      <c r="O123" s="49"/>
    </row>
    <row r="124" spans="1:15">
      <c r="M124" s="45"/>
      <c r="N124" s="49"/>
      <c r="O124" s="49"/>
    </row>
    <row r="125" spans="1:15">
      <c r="M125" s="45"/>
      <c r="N125" s="49"/>
      <c r="O125" s="49"/>
    </row>
    <row r="126" spans="1:15">
      <c r="M126" s="45"/>
      <c r="N126" s="49"/>
      <c r="O126" s="49"/>
    </row>
    <row r="127" spans="1:15">
      <c r="M127" s="45"/>
      <c r="N127" s="49"/>
      <c r="O127" s="49"/>
    </row>
    <row r="128" spans="1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</sheetData>
  <autoFilter ref="A4:N105"/>
  <sortState ref="A5:E87">
    <sortCondition ref="C5:C87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11"/>
  <sheetViews>
    <sheetView topLeftCell="A88" workbookViewId="0">
      <selection activeCell="C97" sqref="C97:I98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2491</v>
      </c>
      <c r="E1" s="240"/>
      <c r="F1" s="240"/>
      <c r="G1" s="240"/>
      <c r="H1" s="533"/>
      <c r="I1" s="578"/>
      <c r="J1" s="578"/>
      <c r="K1" s="578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578"/>
      <c r="J2" s="578"/>
      <c r="K2" s="578"/>
      <c r="L2" s="239"/>
      <c r="M2" s="239"/>
    </row>
    <row r="3" spans="1:13" ht="15.75">
      <c r="A3" s="578"/>
      <c r="B3" s="578"/>
      <c r="C3" s="578"/>
      <c r="D3" s="578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578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578"/>
      <c r="L5" s="239"/>
      <c r="M5" s="239"/>
    </row>
    <row r="6" spans="1:13" ht="15" customHeight="1">
      <c r="A6" s="339" t="s">
        <v>141</v>
      </c>
      <c r="B6" s="431" t="s">
        <v>89</v>
      </c>
      <c r="C6" s="344">
        <v>-8049.24</v>
      </c>
      <c r="D6" s="339" t="s">
        <v>2470</v>
      </c>
      <c r="E6" s="520"/>
      <c r="F6" s="521"/>
      <c r="G6" s="522"/>
      <c r="H6" s="533"/>
      <c r="I6" s="522"/>
      <c r="J6" s="523"/>
      <c r="K6" s="524"/>
      <c r="L6" s="252"/>
      <c r="M6" s="252"/>
    </row>
    <row r="7" spans="1:13" ht="15" customHeight="1">
      <c r="A7" s="339" t="s">
        <v>141</v>
      </c>
      <c r="B7" s="431" t="s">
        <v>2232</v>
      </c>
      <c r="C7" s="344">
        <v>-6351</v>
      </c>
      <c r="D7" s="339" t="s">
        <v>2470</v>
      </c>
      <c r="E7" s="520">
        <f>SUM(C6:C7)</f>
        <v>-14400.24</v>
      </c>
      <c r="F7" s="521"/>
      <c r="G7" s="522"/>
      <c r="H7" s="533"/>
      <c r="I7" s="522">
        <v>600684</v>
      </c>
      <c r="J7" s="523">
        <f>E7/1.16</f>
        <v>-12414</v>
      </c>
      <c r="K7" s="524">
        <f>J7*0.16</f>
        <v>-1986.24</v>
      </c>
      <c r="L7" s="252"/>
      <c r="M7" s="252"/>
    </row>
    <row r="8" spans="1:13" ht="15" customHeight="1">
      <c r="A8" s="339" t="s">
        <v>134</v>
      </c>
      <c r="B8" s="431" t="s">
        <v>677</v>
      </c>
      <c r="C8" s="344">
        <v>-5849.88</v>
      </c>
      <c r="D8" s="339" t="s">
        <v>2470</v>
      </c>
      <c r="E8" s="520">
        <f>SUM(C8:D8)</f>
        <v>-5849.88</v>
      </c>
      <c r="F8" s="521"/>
      <c r="G8" s="522"/>
      <c r="H8" s="533"/>
      <c r="I8" s="522">
        <v>600644</v>
      </c>
      <c r="J8" s="523">
        <f t="shared" ref="J8:J71" si="0">E8/1.16</f>
        <v>-5043</v>
      </c>
      <c r="K8" s="524">
        <f t="shared" ref="K8:K71" si="1">J8*0.16</f>
        <v>-806.88</v>
      </c>
      <c r="L8" s="252"/>
      <c r="M8" s="252"/>
    </row>
    <row r="9" spans="1:13" ht="15" customHeight="1">
      <c r="A9" s="339" t="s">
        <v>136</v>
      </c>
      <c r="B9" s="431" t="s">
        <v>2203</v>
      </c>
      <c r="C9" s="344">
        <v>-9000.44</v>
      </c>
      <c r="D9" s="339" t="s">
        <v>2470</v>
      </c>
      <c r="E9" s="520"/>
      <c r="F9" s="521"/>
      <c r="G9" s="522"/>
      <c r="H9" s="533"/>
      <c r="I9" s="522"/>
      <c r="J9" s="523"/>
      <c r="K9" s="524"/>
      <c r="L9" s="252"/>
      <c r="M9" s="252"/>
    </row>
    <row r="10" spans="1:13" ht="15" customHeight="1" thickBot="1">
      <c r="A10" s="362" t="s">
        <v>136</v>
      </c>
      <c r="B10" s="433" t="s">
        <v>1232</v>
      </c>
      <c r="C10" s="490">
        <v>-9000.44</v>
      </c>
      <c r="D10" s="362" t="s">
        <v>2470</v>
      </c>
      <c r="E10" s="525">
        <f>SUM(C9:C10)</f>
        <v>-18000.88</v>
      </c>
      <c r="F10" s="526">
        <f>SUM(E6:E10)</f>
        <v>-38251</v>
      </c>
      <c r="G10" s="527"/>
      <c r="H10" s="537"/>
      <c r="I10" s="527">
        <v>600640</v>
      </c>
      <c r="J10" s="528">
        <f t="shared" si="0"/>
        <v>-15518.000000000002</v>
      </c>
      <c r="K10" s="529">
        <f t="shared" si="1"/>
        <v>-2482.8800000000006</v>
      </c>
      <c r="L10" s="252"/>
      <c r="M10" s="252"/>
    </row>
    <row r="11" spans="1:13" ht="15" customHeight="1">
      <c r="A11" s="339" t="s">
        <v>136</v>
      </c>
      <c r="B11" s="431" t="s">
        <v>1232</v>
      </c>
      <c r="C11" s="344">
        <v>-7559.72</v>
      </c>
      <c r="D11" s="339" t="s">
        <v>2472</v>
      </c>
      <c r="E11" s="520">
        <f>SUM(C11)</f>
        <v>-7559.72</v>
      </c>
      <c r="F11" s="521"/>
      <c r="G11" s="522"/>
      <c r="H11" s="533"/>
      <c r="I11" s="530">
        <v>600640</v>
      </c>
      <c r="J11" s="531">
        <f t="shared" si="0"/>
        <v>-6517.0000000000009</v>
      </c>
      <c r="K11" s="532">
        <f t="shared" si="1"/>
        <v>-1042.7200000000003</v>
      </c>
      <c r="L11" s="252"/>
      <c r="M11" s="252"/>
    </row>
    <row r="12" spans="1:13" ht="15" customHeight="1">
      <c r="A12" s="339" t="s">
        <v>141</v>
      </c>
      <c r="B12" s="431" t="s">
        <v>2380</v>
      </c>
      <c r="C12" s="344">
        <v>-1740</v>
      </c>
      <c r="D12" s="339" t="s">
        <v>2472</v>
      </c>
      <c r="E12" s="520"/>
      <c r="F12" s="521"/>
      <c r="G12" s="522"/>
      <c r="H12" s="533"/>
      <c r="I12" s="522"/>
      <c r="J12" s="523"/>
      <c r="K12" s="524"/>
      <c r="L12" s="252"/>
      <c r="M12" s="252"/>
    </row>
    <row r="13" spans="1:13" ht="15" customHeight="1" thickBot="1">
      <c r="A13" s="362" t="s">
        <v>141</v>
      </c>
      <c r="B13" s="433" t="s">
        <v>1675</v>
      </c>
      <c r="C13" s="490">
        <v>-5957.76</v>
      </c>
      <c r="D13" s="362" t="s">
        <v>2472</v>
      </c>
      <c r="E13" s="525">
        <f>SUM(C12:C13)</f>
        <v>-7697.76</v>
      </c>
      <c r="F13" s="526">
        <f>SUM(E11:E13)</f>
        <v>-15257.48</v>
      </c>
      <c r="G13" s="527"/>
      <c r="H13" s="537"/>
      <c r="I13" s="527">
        <v>600684</v>
      </c>
      <c r="J13" s="528">
        <f t="shared" si="0"/>
        <v>-6636.0000000000009</v>
      </c>
      <c r="K13" s="529">
        <f t="shared" si="1"/>
        <v>-1061.7600000000002</v>
      </c>
      <c r="L13" s="252"/>
      <c r="M13" s="252"/>
    </row>
    <row r="14" spans="1:13" ht="15" customHeight="1">
      <c r="A14" s="440" t="s">
        <v>370</v>
      </c>
      <c r="B14" s="431" t="s">
        <v>2381</v>
      </c>
      <c r="C14" s="344">
        <v>-2634.36</v>
      </c>
      <c r="D14" s="440" t="s">
        <v>2474</v>
      </c>
      <c r="E14" s="520"/>
      <c r="F14" s="521"/>
      <c r="G14" s="522"/>
      <c r="H14" s="533"/>
      <c r="I14" s="530"/>
      <c r="J14" s="531"/>
      <c r="K14" s="532"/>
      <c r="L14" s="252"/>
      <c r="M14" s="252"/>
    </row>
    <row r="15" spans="1:13" ht="15" customHeight="1">
      <c r="A15" s="380" t="s">
        <v>370</v>
      </c>
      <c r="B15" s="434" t="s">
        <v>2381</v>
      </c>
      <c r="C15" s="541">
        <v>-1241.2</v>
      </c>
      <c r="D15" s="380" t="s">
        <v>2474</v>
      </c>
      <c r="E15" s="520">
        <f>SUM(C14:C15)</f>
        <v>-3875.5600000000004</v>
      </c>
      <c r="F15" s="521"/>
      <c r="G15" s="522"/>
      <c r="H15" s="533"/>
      <c r="I15" s="522">
        <v>600637</v>
      </c>
      <c r="J15" s="523">
        <f t="shared" si="0"/>
        <v>-3341.0000000000005</v>
      </c>
      <c r="K15" s="524">
        <f t="shared" si="1"/>
        <v>-534.56000000000006</v>
      </c>
      <c r="L15" s="252"/>
      <c r="M15" s="252"/>
    </row>
    <row r="16" spans="1:13" ht="15" customHeight="1">
      <c r="A16" s="380" t="s">
        <v>136</v>
      </c>
      <c r="B16" s="434" t="s">
        <v>1569</v>
      </c>
      <c r="C16" s="541">
        <v>-7559.72</v>
      </c>
      <c r="D16" s="380" t="s">
        <v>2474</v>
      </c>
      <c r="E16" s="520">
        <f>SUM(C16)</f>
        <v>-7559.72</v>
      </c>
      <c r="F16" s="521"/>
      <c r="G16" s="522"/>
      <c r="H16" s="533"/>
      <c r="I16" s="522">
        <v>600640</v>
      </c>
      <c r="J16" s="523">
        <f t="shared" si="0"/>
        <v>-6517.0000000000009</v>
      </c>
      <c r="K16" s="524">
        <f t="shared" si="1"/>
        <v>-1042.7200000000003</v>
      </c>
      <c r="L16" s="252"/>
      <c r="M16" s="252"/>
    </row>
    <row r="17" spans="1:13" ht="15" customHeight="1">
      <c r="A17" s="339" t="s">
        <v>457</v>
      </c>
      <c r="B17" s="431" t="s">
        <v>2324</v>
      </c>
      <c r="C17" s="344">
        <v>-10629.08</v>
      </c>
      <c r="D17" s="339" t="s">
        <v>2474</v>
      </c>
      <c r="E17" s="520">
        <f>SUM(C17:D17)</f>
        <v>-10629.08</v>
      </c>
      <c r="F17" s="521"/>
      <c r="G17" s="522"/>
      <c r="H17" s="533"/>
      <c r="I17" s="522">
        <v>600691</v>
      </c>
      <c r="J17" s="523">
        <f t="shared" si="0"/>
        <v>-9163</v>
      </c>
      <c r="K17" s="524">
        <f t="shared" si="1"/>
        <v>-1466.08</v>
      </c>
      <c r="L17" s="252"/>
      <c r="M17" s="252"/>
    </row>
    <row r="18" spans="1:13" ht="15" customHeight="1" thickBot="1">
      <c r="A18" s="362" t="s">
        <v>134</v>
      </c>
      <c r="B18" s="433" t="s">
        <v>1863</v>
      </c>
      <c r="C18" s="490">
        <v>-5849.88</v>
      </c>
      <c r="D18" s="362" t="s">
        <v>2474</v>
      </c>
      <c r="E18" s="525">
        <f>SUM(C18)</f>
        <v>-5849.88</v>
      </c>
      <c r="F18" s="526">
        <f>SUM(E14:E18)</f>
        <v>-27914.240000000002</v>
      </c>
      <c r="G18" s="527"/>
      <c r="H18" s="537"/>
      <c r="I18" s="527">
        <v>600644</v>
      </c>
      <c r="J18" s="528">
        <f t="shared" si="0"/>
        <v>-5043</v>
      </c>
      <c r="K18" s="529">
        <f t="shared" si="1"/>
        <v>-806.88</v>
      </c>
      <c r="L18" s="252"/>
      <c r="M18" s="252"/>
    </row>
    <row r="19" spans="1:13" ht="15" customHeight="1">
      <c r="A19" s="339" t="s">
        <v>298</v>
      </c>
      <c r="B19" s="431" t="s">
        <v>2383</v>
      </c>
      <c r="C19" s="344">
        <v>-19565.72</v>
      </c>
      <c r="D19" s="339" t="s">
        <v>2476</v>
      </c>
      <c r="E19" s="520">
        <f>SUM(C19)</f>
        <v>-19565.72</v>
      </c>
      <c r="F19" s="521"/>
      <c r="G19" s="522"/>
      <c r="H19" s="533"/>
      <c r="I19" s="530">
        <v>600638</v>
      </c>
      <c r="J19" s="531">
        <f t="shared" si="0"/>
        <v>-16867.000000000004</v>
      </c>
      <c r="K19" s="532">
        <f t="shared" si="1"/>
        <v>-2698.7200000000007</v>
      </c>
      <c r="L19" s="252"/>
      <c r="M19" s="252"/>
    </row>
    <row r="20" spans="1:13" ht="15" customHeight="1" thickBot="1">
      <c r="A20" s="362" t="s">
        <v>141</v>
      </c>
      <c r="B20" s="433" t="s">
        <v>806</v>
      </c>
      <c r="C20" s="490">
        <v>-5957.76</v>
      </c>
      <c r="D20" s="362" t="s">
        <v>2476</v>
      </c>
      <c r="E20" s="525">
        <f>SUM(C20)</f>
        <v>-5957.76</v>
      </c>
      <c r="F20" s="526">
        <f>SUM(E19:E20)</f>
        <v>-25523.480000000003</v>
      </c>
      <c r="G20" s="527"/>
      <c r="H20" s="537"/>
      <c r="I20" s="527">
        <v>600684</v>
      </c>
      <c r="J20" s="528">
        <f t="shared" si="0"/>
        <v>-5136.0000000000009</v>
      </c>
      <c r="K20" s="529">
        <f t="shared" si="1"/>
        <v>-821.76000000000022</v>
      </c>
      <c r="L20" s="252"/>
      <c r="M20" s="252"/>
    </row>
    <row r="21" spans="1:13" ht="15" customHeight="1" thickBot="1">
      <c r="A21" s="372" t="s">
        <v>141</v>
      </c>
      <c r="B21" s="542" t="s">
        <v>2232</v>
      </c>
      <c r="C21" s="452">
        <v>-6351</v>
      </c>
      <c r="D21" s="372" t="s">
        <v>2482</v>
      </c>
      <c r="E21" s="543"/>
      <c r="F21" s="544">
        <f>SUM(C21:E21)</f>
        <v>-6351</v>
      </c>
      <c r="G21" s="545"/>
      <c r="H21" s="546"/>
      <c r="I21" s="545">
        <v>600684</v>
      </c>
      <c r="J21" s="547">
        <f>F21/1.16</f>
        <v>-5475</v>
      </c>
      <c r="K21" s="548">
        <f>J21*0.16</f>
        <v>-876</v>
      </c>
      <c r="L21" s="252"/>
      <c r="M21" s="252"/>
    </row>
    <row r="22" spans="1:13" ht="15" customHeight="1">
      <c r="A22" s="339" t="s">
        <v>141</v>
      </c>
      <c r="B22" s="579" t="s">
        <v>2384</v>
      </c>
      <c r="C22" s="572">
        <v>1241.2</v>
      </c>
      <c r="D22" s="339" t="s">
        <v>2469</v>
      </c>
      <c r="E22" s="520"/>
      <c r="F22" s="521"/>
      <c r="G22" s="522"/>
      <c r="H22" s="533"/>
      <c r="I22" s="522"/>
      <c r="J22" s="523"/>
      <c r="K22" s="524"/>
      <c r="L22" s="252"/>
      <c r="M22" s="252"/>
    </row>
    <row r="23" spans="1:13" ht="15" customHeight="1">
      <c r="A23" s="339" t="s">
        <v>141</v>
      </c>
      <c r="B23" s="579" t="s">
        <v>2385</v>
      </c>
      <c r="C23" s="572">
        <v>1241.2</v>
      </c>
      <c r="D23" s="339" t="s">
        <v>2469</v>
      </c>
      <c r="E23" s="520"/>
      <c r="F23" s="521"/>
      <c r="G23" s="522"/>
      <c r="H23" s="533"/>
      <c r="I23" s="522"/>
      <c r="J23" s="523"/>
      <c r="K23" s="524"/>
      <c r="L23" s="252"/>
      <c r="M23" s="252"/>
    </row>
    <row r="24" spans="1:13" ht="15" customHeight="1">
      <c r="A24" s="339" t="s">
        <v>141</v>
      </c>
      <c r="B24" s="579" t="s">
        <v>2386</v>
      </c>
      <c r="C24" s="572">
        <v>1241.2</v>
      </c>
      <c r="D24" s="339" t="s">
        <v>2469</v>
      </c>
      <c r="E24" s="520"/>
      <c r="F24" s="521"/>
      <c r="G24" s="522"/>
      <c r="H24" s="533"/>
      <c r="I24" s="522"/>
      <c r="J24" s="523"/>
      <c r="K24" s="524"/>
      <c r="L24" s="252"/>
      <c r="M24" s="252"/>
    </row>
    <row r="25" spans="1:13" ht="15" customHeight="1">
      <c r="A25" s="339" t="s">
        <v>141</v>
      </c>
      <c r="B25" s="579" t="s">
        <v>2387</v>
      </c>
      <c r="C25" s="572">
        <v>1241.2</v>
      </c>
      <c r="D25" s="339" t="s">
        <v>2469</v>
      </c>
      <c r="E25" s="520"/>
      <c r="F25" s="521"/>
      <c r="G25" s="522"/>
      <c r="H25" s="533"/>
      <c r="I25" s="522"/>
      <c r="J25" s="523"/>
      <c r="K25" s="524"/>
      <c r="L25" s="252"/>
      <c r="M25" s="252"/>
    </row>
    <row r="26" spans="1:13" ht="15" customHeight="1">
      <c r="A26" s="339" t="s">
        <v>141</v>
      </c>
      <c r="B26" s="579" t="s">
        <v>2389</v>
      </c>
      <c r="C26" s="572">
        <v>1241.2</v>
      </c>
      <c r="D26" s="339" t="s">
        <v>2469</v>
      </c>
      <c r="E26" s="520"/>
      <c r="F26" s="521"/>
      <c r="G26" s="522"/>
      <c r="H26" s="533"/>
      <c r="I26" s="522"/>
      <c r="J26" s="523"/>
      <c r="K26" s="524"/>
      <c r="L26" s="252"/>
      <c r="M26" s="252"/>
    </row>
    <row r="27" spans="1:13" ht="15" customHeight="1">
      <c r="A27" s="339" t="s">
        <v>141</v>
      </c>
      <c r="B27" s="579" t="s">
        <v>2390</v>
      </c>
      <c r="C27" s="572">
        <v>1241.2</v>
      </c>
      <c r="D27" s="339" t="s">
        <v>2469</v>
      </c>
      <c r="E27" s="520"/>
      <c r="F27" s="521"/>
      <c r="G27" s="522"/>
      <c r="H27" s="533"/>
      <c r="I27" s="522"/>
      <c r="J27" s="523"/>
      <c r="K27" s="524"/>
      <c r="L27" s="252"/>
      <c r="M27" s="252"/>
    </row>
    <row r="28" spans="1:13" ht="15" customHeight="1">
      <c r="A28" s="339" t="s">
        <v>141</v>
      </c>
      <c r="B28" s="579" t="s">
        <v>2391</v>
      </c>
      <c r="C28" s="572">
        <v>1241.2</v>
      </c>
      <c r="D28" s="339" t="s">
        <v>2469</v>
      </c>
      <c r="E28" s="520"/>
      <c r="F28" s="521"/>
      <c r="G28" s="522"/>
      <c r="H28" s="533"/>
      <c r="I28" s="522"/>
      <c r="J28" s="523"/>
      <c r="K28" s="524"/>
      <c r="L28" s="252"/>
      <c r="M28" s="252"/>
    </row>
    <row r="29" spans="1:13" ht="15" customHeight="1">
      <c r="A29" s="339" t="s">
        <v>141</v>
      </c>
      <c r="B29" s="579" t="s">
        <v>2392</v>
      </c>
      <c r="C29" s="572">
        <v>1241.2</v>
      </c>
      <c r="D29" s="339" t="s">
        <v>2469</v>
      </c>
      <c r="E29" s="520"/>
      <c r="F29" s="521"/>
      <c r="G29" s="522"/>
      <c r="H29" s="533"/>
      <c r="I29" s="522"/>
      <c r="J29" s="523"/>
      <c r="K29" s="524"/>
      <c r="L29" s="252"/>
      <c r="M29" s="252"/>
    </row>
    <row r="30" spans="1:13" ht="15" customHeight="1">
      <c r="A30" s="339" t="s">
        <v>141</v>
      </c>
      <c r="B30" s="579" t="s">
        <v>2393</v>
      </c>
      <c r="C30" s="580">
        <v>1241.2</v>
      </c>
      <c r="D30" s="339" t="s">
        <v>2469</v>
      </c>
      <c r="E30" s="520">
        <f>SUM(C22:C30)</f>
        <v>11170.800000000001</v>
      </c>
      <c r="F30" s="521"/>
      <c r="G30" s="522"/>
      <c r="H30" s="533"/>
      <c r="I30" s="522">
        <v>803001</v>
      </c>
      <c r="J30" s="523">
        <f t="shared" si="0"/>
        <v>9630.0000000000018</v>
      </c>
      <c r="K30" s="524">
        <f t="shared" si="1"/>
        <v>1540.8000000000004</v>
      </c>
      <c r="L30" s="252"/>
      <c r="M30" s="252"/>
    </row>
    <row r="31" spans="1:13" ht="15" customHeight="1">
      <c r="A31" s="339" t="s">
        <v>134</v>
      </c>
      <c r="B31" s="341" t="s">
        <v>1603</v>
      </c>
      <c r="C31" s="353">
        <v>5849.88</v>
      </c>
      <c r="D31" s="339" t="s">
        <v>2469</v>
      </c>
      <c r="E31" s="520"/>
      <c r="F31" s="521"/>
      <c r="G31" s="522"/>
      <c r="H31" s="533"/>
      <c r="I31" s="522"/>
      <c r="J31" s="523"/>
      <c r="K31" s="524"/>
      <c r="L31" s="252"/>
      <c r="M31" s="252"/>
    </row>
    <row r="32" spans="1:13" ht="15" customHeight="1">
      <c r="A32" s="339" t="s">
        <v>134</v>
      </c>
      <c r="B32" s="341" t="s">
        <v>1863</v>
      </c>
      <c r="C32" s="353">
        <v>5849.88</v>
      </c>
      <c r="D32" s="339" t="s">
        <v>2469</v>
      </c>
      <c r="E32" s="520"/>
      <c r="F32" s="521"/>
      <c r="G32" s="522"/>
      <c r="H32" s="533"/>
      <c r="I32" s="522"/>
      <c r="J32" s="523"/>
      <c r="K32" s="524"/>
      <c r="L32" s="252"/>
      <c r="M32" s="252"/>
    </row>
    <row r="33" spans="1:13" ht="15" customHeight="1">
      <c r="A33" s="339" t="s">
        <v>134</v>
      </c>
      <c r="B33" s="341" t="s">
        <v>677</v>
      </c>
      <c r="C33" s="353">
        <v>5849.88</v>
      </c>
      <c r="D33" s="339" t="s">
        <v>2469</v>
      </c>
      <c r="E33" s="520">
        <f>SUM(C31:C33)</f>
        <v>17549.64</v>
      </c>
      <c r="F33" s="521"/>
      <c r="G33" s="522"/>
      <c r="H33" s="533"/>
      <c r="I33" s="522">
        <v>600644</v>
      </c>
      <c r="J33" s="523">
        <f t="shared" si="0"/>
        <v>15129</v>
      </c>
      <c r="K33" s="524">
        <f t="shared" si="1"/>
        <v>2420.64</v>
      </c>
      <c r="L33" s="252"/>
      <c r="M33" s="252"/>
    </row>
    <row r="34" spans="1:13" ht="15" customHeight="1">
      <c r="A34" s="339" t="s">
        <v>141</v>
      </c>
      <c r="B34" s="341" t="s">
        <v>2232</v>
      </c>
      <c r="C34" s="353">
        <v>6351</v>
      </c>
      <c r="D34" s="339" t="s">
        <v>2469</v>
      </c>
      <c r="E34" s="520"/>
      <c r="F34" s="521"/>
      <c r="G34" s="522"/>
      <c r="H34" s="533"/>
      <c r="I34" s="522"/>
      <c r="J34" s="523"/>
      <c r="K34" s="524"/>
      <c r="L34" s="252"/>
      <c r="M34" s="252"/>
    </row>
    <row r="35" spans="1:13" ht="15" customHeight="1">
      <c r="A35" s="339" t="s">
        <v>141</v>
      </c>
      <c r="B35" s="341" t="s">
        <v>2388</v>
      </c>
      <c r="C35" s="353">
        <v>8049.24</v>
      </c>
      <c r="D35" s="339" t="s">
        <v>2469</v>
      </c>
      <c r="E35" s="520">
        <f>SUM(C34:C35)</f>
        <v>14400.24</v>
      </c>
      <c r="F35" s="521"/>
      <c r="G35" s="522"/>
      <c r="H35" s="533"/>
      <c r="I35" s="522">
        <v>600684</v>
      </c>
      <c r="J35" s="523">
        <f t="shared" si="0"/>
        <v>12414</v>
      </c>
      <c r="K35" s="524">
        <f t="shared" si="1"/>
        <v>1986.24</v>
      </c>
      <c r="L35" s="252"/>
      <c r="M35" s="252"/>
    </row>
    <row r="36" spans="1:13" ht="15" customHeight="1">
      <c r="A36" s="339" t="s">
        <v>136</v>
      </c>
      <c r="B36" s="341" t="s">
        <v>1232</v>
      </c>
      <c r="C36" s="353">
        <v>7559.72</v>
      </c>
      <c r="D36" s="339" t="s">
        <v>2469</v>
      </c>
      <c r="E36" s="520"/>
      <c r="F36" s="521"/>
      <c r="G36" s="522"/>
      <c r="H36" s="533"/>
      <c r="I36" s="522"/>
      <c r="J36" s="523"/>
      <c r="K36" s="524"/>
      <c r="L36" s="252"/>
      <c r="M36" s="252"/>
    </row>
    <row r="37" spans="1:13" ht="15" customHeight="1">
      <c r="A37" s="339" t="s">
        <v>136</v>
      </c>
      <c r="B37" s="341" t="s">
        <v>1215</v>
      </c>
      <c r="C37" s="353">
        <v>9000.44</v>
      </c>
      <c r="D37" s="339" t="s">
        <v>2469</v>
      </c>
      <c r="E37" s="520"/>
      <c r="F37" s="521"/>
      <c r="G37" s="522"/>
      <c r="H37" s="533"/>
      <c r="I37" s="522"/>
      <c r="J37" s="523"/>
      <c r="K37" s="524"/>
      <c r="L37" s="252"/>
      <c r="M37" s="252"/>
    </row>
    <row r="38" spans="1:13" ht="15" customHeight="1" thickBot="1">
      <c r="A38" s="362" t="s">
        <v>136</v>
      </c>
      <c r="B38" s="415" t="s">
        <v>657</v>
      </c>
      <c r="C38" s="363">
        <v>9000.44</v>
      </c>
      <c r="D38" s="362" t="s">
        <v>2469</v>
      </c>
      <c r="E38" s="525">
        <f>SUM(C36:C38)</f>
        <v>25560.6</v>
      </c>
      <c r="F38" s="526">
        <f>SUM(E26:E38)</f>
        <v>68681.279999999999</v>
      </c>
      <c r="G38" s="527"/>
      <c r="H38" s="537"/>
      <c r="I38" s="527">
        <v>600640</v>
      </c>
      <c r="J38" s="528">
        <f t="shared" si="0"/>
        <v>22035</v>
      </c>
      <c r="K38" s="529">
        <f t="shared" si="1"/>
        <v>3525.6</v>
      </c>
      <c r="L38" s="252"/>
      <c r="M38" s="252"/>
    </row>
    <row r="39" spans="1:13" ht="15" customHeight="1">
      <c r="A39" s="339" t="s">
        <v>844</v>
      </c>
      <c r="B39" s="579" t="s">
        <v>2394</v>
      </c>
      <c r="C39" s="580">
        <v>1241.2</v>
      </c>
      <c r="D39" s="339" t="s">
        <v>2471</v>
      </c>
      <c r="E39" s="520"/>
      <c r="F39" s="521"/>
      <c r="G39" s="522"/>
      <c r="H39" s="533"/>
      <c r="I39" s="522"/>
      <c r="J39" s="523"/>
      <c r="K39" s="524"/>
      <c r="L39" s="252"/>
      <c r="M39" s="252"/>
    </row>
    <row r="40" spans="1:13" ht="15" customHeight="1">
      <c r="A40" s="339" t="s">
        <v>141</v>
      </c>
      <c r="B40" s="579" t="s">
        <v>2395</v>
      </c>
      <c r="C40" s="580">
        <v>1241.2</v>
      </c>
      <c r="D40" s="339" t="s">
        <v>2471</v>
      </c>
      <c r="E40" s="520"/>
      <c r="F40" s="521"/>
      <c r="G40" s="522"/>
      <c r="H40" s="533"/>
      <c r="I40" s="522"/>
      <c r="J40" s="523"/>
      <c r="K40" s="524"/>
      <c r="L40" s="252"/>
      <c r="M40" s="252"/>
    </row>
    <row r="41" spans="1:13" ht="15" customHeight="1">
      <c r="A41" s="339" t="s">
        <v>134</v>
      </c>
      <c r="B41" s="579" t="s">
        <v>2396</v>
      </c>
      <c r="C41" s="580">
        <v>1241.2</v>
      </c>
      <c r="D41" s="339" t="s">
        <v>2471</v>
      </c>
      <c r="E41" s="520"/>
      <c r="F41" s="521"/>
      <c r="G41" s="522"/>
      <c r="H41" s="533"/>
      <c r="I41" s="522"/>
      <c r="J41" s="523"/>
      <c r="K41" s="524"/>
      <c r="L41" s="252"/>
      <c r="M41" s="252"/>
    </row>
    <row r="42" spans="1:13" ht="15" customHeight="1">
      <c r="A42" s="339" t="s">
        <v>134</v>
      </c>
      <c r="B42" s="579" t="s">
        <v>2397</v>
      </c>
      <c r="C42" s="580">
        <v>1241.2</v>
      </c>
      <c r="D42" s="339" t="s">
        <v>2471</v>
      </c>
      <c r="E42" s="520"/>
      <c r="F42" s="521"/>
      <c r="G42" s="522"/>
      <c r="H42" s="533"/>
      <c r="I42" s="522"/>
      <c r="J42" s="523"/>
      <c r="K42" s="524"/>
      <c r="L42" s="252"/>
      <c r="M42" s="252"/>
    </row>
    <row r="43" spans="1:13" ht="15" customHeight="1">
      <c r="A43" s="339" t="s">
        <v>134</v>
      </c>
      <c r="B43" s="579" t="s">
        <v>2398</v>
      </c>
      <c r="C43" s="580">
        <v>1241.2</v>
      </c>
      <c r="D43" s="339" t="s">
        <v>2471</v>
      </c>
      <c r="E43" s="520"/>
      <c r="F43" s="521"/>
      <c r="G43" s="522"/>
      <c r="H43" s="533"/>
      <c r="I43" s="522"/>
      <c r="J43" s="523"/>
      <c r="K43" s="524"/>
      <c r="L43" s="252"/>
      <c r="M43" s="252"/>
    </row>
    <row r="44" spans="1:13" ht="15" customHeight="1">
      <c r="A44" s="339" t="s">
        <v>457</v>
      </c>
      <c r="B44" s="579" t="s">
        <v>2399</v>
      </c>
      <c r="C44" s="580">
        <v>1241.2</v>
      </c>
      <c r="D44" s="339" t="s">
        <v>2471</v>
      </c>
      <c r="E44" s="520"/>
      <c r="F44" s="521"/>
      <c r="G44" s="522"/>
      <c r="H44" s="533"/>
      <c r="I44" s="522"/>
      <c r="J44" s="523"/>
      <c r="K44" s="524"/>
      <c r="L44" s="252"/>
      <c r="M44" s="252"/>
    </row>
    <row r="45" spans="1:13" ht="15" customHeight="1">
      <c r="A45" s="339" t="s">
        <v>134</v>
      </c>
      <c r="B45" s="579" t="s">
        <v>2400</v>
      </c>
      <c r="C45" s="580">
        <v>1241.2</v>
      </c>
      <c r="D45" s="339" t="s">
        <v>2471</v>
      </c>
      <c r="E45" s="520"/>
      <c r="F45" s="521"/>
      <c r="G45" s="522"/>
      <c r="H45" s="533"/>
      <c r="I45" s="522"/>
      <c r="J45" s="523"/>
      <c r="K45" s="524"/>
      <c r="L45" s="252"/>
      <c r="M45" s="252"/>
    </row>
    <row r="46" spans="1:13" ht="15" customHeight="1">
      <c r="A46" s="339" t="s">
        <v>134</v>
      </c>
      <c r="B46" s="579" t="s">
        <v>2401</v>
      </c>
      <c r="C46" s="580">
        <v>1241.2</v>
      </c>
      <c r="D46" s="339" t="s">
        <v>2471</v>
      </c>
      <c r="E46" s="520">
        <f>SUM(C39:C46)</f>
        <v>9929.6</v>
      </c>
      <c r="F46" s="521"/>
      <c r="G46" s="522"/>
      <c r="H46" s="533"/>
      <c r="I46" s="522">
        <v>803001</v>
      </c>
      <c r="J46" s="523">
        <f t="shared" si="0"/>
        <v>8560</v>
      </c>
      <c r="K46" s="524">
        <f t="shared" si="1"/>
        <v>1369.6000000000001</v>
      </c>
      <c r="L46" s="252"/>
      <c r="M46" s="252"/>
    </row>
    <row r="47" spans="1:13" ht="15" customHeight="1">
      <c r="A47" s="339" t="s">
        <v>141</v>
      </c>
      <c r="B47" s="341" t="s">
        <v>1675</v>
      </c>
      <c r="C47" s="353">
        <v>5957.76</v>
      </c>
      <c r="D47" s="339" t="s">
        <v>2471</v>
      </c>
      <c r="E47" s="520"/>
      <c r="F47" s="521"/>
      <c r="G47" s="522"/>
      <c r="H47" s="533"/>
      <c r="I47" s="522"/>
      <c r="J47" s="523"/>
      <c r="K47" s="524"/>
      <c r="L47" s="252"/>
      <c r="M47" s="252"/>
    </row>
    <row r="48" spans="1:13" ht="15" customHeight="1">
      <c r="A48" s="339" t="s">
        <v>141</v>
      </c>
      <c r="B48" s="341" t="s">
        <v>2113</v>
      </c>
      <c r="C48" s="353">
        <v>6351</v>
      </c>
      <c r="D48" s="339" t="s">
        <v>2471</v>
      </c>
      <c r="E48" s="520">
        <f>SUM(C47:C48)</f>
        <v>12308.76</v>
      </c>
      <c r="F48" s="521"/>
      <c r="G48" s="522"/>
      <c r="H48" s="533"/>
      <c r="I48" s="522">
        <v>600684</v>
      </c>
      <c r="J48" s="523">
        <f t="shared" si="0"/>
        <v>10611.000000000002</v>
      </c>
      <c r="K48" s="524">
        <f t="shared" si="1"/>
        <v>1697.7600000000002</v>
      </c>
      <c r="L48" s="252"/>
      <c r="M48" s="252"/>
    </row>
    <row r="49" spans="1:13" ht="15" customHeight="1">
      <c r="A49" s="339" t="s">
        <v>136</v>
      </c>
      <c r="B49" s="341" t="s">
        <v>1245</v>
      </c>
      <c r="C49" s="353">
        <v>7559.72</v>
      </c>
      <c r="D49" s="339" t="s">
        <v>2471</v>
      </c>
      <c r="E49" s="520">
        <f>SUM(C49:D49)</f>
        <v>7559.72</v>
      </c>
      <c r="F49" s="521"/>
      <c r="G49" s="522"/>
      <c r="H49" s="533"/>
      <c r="I49" s="522">
        <v>600640</v>
      </c>
      <c r="J49" s="523">
        <f t="shared" si="0"/>
        <v>6517.0000000000009</v>
      </c>
      <c r="K49" s="524">
        <f t="shared" si="1"/>
        <v>1042.7200000000003</v>
      </c>
      <c r="L49" s="252"/>
      <c r="M49" s="252"/>
    </row>
    <row r="50" spans="1:13" ht="15" customHeight="1">
      <c r="A50" s="339" t="s">
        <v>457</v>
      </c>
      <c r="B50" s="341" t="s">
        <v>2402</v>
      </c>
      <c r="C50" s="353">
        <v>10629.08</v>
      </c>
      <c r="D50" s="339" t="s">
        <v>2471</v>
      </c>
      <c r="E50" s="520">
        <f>SUM(C50:D50)</f>
        <v>10629.08</v>
      </c>
      <c r="F50" s="521"/>
      <c r="G50" s="522"/>
      <c r="H50" s="533"/>
      <c r="I50" s="522">
        <v>600691</v>
      </c>
      <c r="J50" s="523">
        <f t="shared" si="0"/>
        <v>9163</v>
      </c>
      <c r="K50" s="524">
        <f t="shared" si="1"/>
        <v>1466.08</v>
      </c>
      <c r="L50" s="252"/>
      <c r="M50" s="252"/>
    </row>
    <row r="51" spans="1:13" ht="15" customHeight="1">
      <c r="A51" s="339" t="s">
        <v>134</v>
      </c>
      <c r="B51" s="341" t="s">
        <v>2104</v>
      </c>
      <c r="C51" s="353">
        <v>11699.76</v>
      </c>
      <c r="D51" s="339" t="s">
        <v>2471</v>
      </c>
      <c r="E51" s="520">
        <f>SUM(C51)</f>
        <v>11699.76</v>
      </c>
      <c r="F51" s="521"/>
      <c r="G51" s="522"/>
      <c r="H51" s="533"/>
      <c r="I51" s="522">
        <v>600644</v>
      </c>
      <c r="J51" s="523">
        <f t="shared" si="0"/>
        <v>10086</v>
      </c>
      <c r="K51" s="524">
        <f t="shared" si="1"/>
        <v>1613.76</v>
      </c>
      <c r="L51" s="252"/>
      <c r="M51" s="252"/>
    </row>
    <row r="52" spans="1:13" ht="15" customHeight="1">
      <c r="A52" s="339" t="s">
        <v>298</v>
      </c>
      <c r="B52" s="341" t="s">
        <v>2383</v>
      </c>
      <c r="C52" s="353">
        <v>19565.72</v>
      </c>
      <c r="D52" s="339" t="s">
        <v>2471</v>
      </c>
      <c r="E52" s="520">
        <f>SUM(C52)</f>
        <v>19565.72</v>
      </c>
      <c r="F52" s="521"/>
      <c r="G52" s="522"/>
      <c r="H52" s="533"/>
      <c r="I52" s="522">
        <v>600638</v>
      </c>
      <c r="J52" s="523">
        <f t="shared" si="0"/>
        <v>16867.000000000004</v>
      </c>
      <c r="K52" s="524">
        <f t="shared" si="1"/>
        <v>2698.7200000000007</v>
      </c>
      <c r="L52" s="252"/>
      <c r="M52" s="252"/>
    </row>
    <row r="53" spans="1:13" ht="15" customHeight="1" thickBot="1">
      <c r="A53" s="362" t="s">
        <v>565</v>
      </c>
      <c r="B53" s="415" t="s">
        <v>1105</v>
      </c>
      <c r="C53" s="363">
        <v>30131</v>
      </c>
      <c r="D53" s="362" t="s">
        <v>2471</v>
      </c>
      <c r="E53" s="525">
        <f>SUM(C53)</f>
        <v>30131</v>
      </c>
      <c r="F53" s="526">
        <f>SUM(E42:E53)</f>
        <v>101823.64000000001</v>
      </c>
      <c r="G53" s="527"/>
      <c r="H53" s="537"/>
      <c r="I53" s="527">
        <v>600627</v>
      </c>
      <c r="J53" s="528">
        <f t="shared" si="0"/>
        <v>25975</v>
      </c>
      <c r="K53" s="529">
        <f t="shared" si="1"/>
        <v>4156</v>
      </c>
      <c r="L53" s="252"/>
      <c r="M53" s="252"/>
    </row>
    <row r="54" spans="1:13" ht="15" customHeight="1">
      <c r="A54" s="339" t="s">
        <v>136</v>
      </c>
      <c r="B54" s="579" t="s">
        <v>2404</v>
      </c>
      <c r="C54" s="572">
        <v>1241.2</v>
      </c>
      <c r="D54" s="339" t="s">
        <v>2473</v>
      </c>
      <c r="E54" s="520"/>
      <c r="F54" s="521"/>
      <c r="G54" s="522"/>
      <c r="H54" s="533"/>
      <c r="I54" s="522"/>
      <c r="J54" s="523"/>
      <c r="K54" s="524"/>
      <c r="L54" s="252"/>
      <c r="M54" s="252"/>
    </row>
    <row r="55" spans="1:13" ht="15" customHeight="1">
      <c r="A55" s="339" t="s">
        <v>242</v>
      </c>
      <c r="B55" s="579" t="s">
        <v>2406</v>
      </c>
      <c r="C55" s="572">
        <v>1241.2</v>
      </c>
      <c r="D55" s="339" t="s">
        <v>2473</v>
      </c>
      <c r="E55" s="520"/>
      <c r="F55" s="521"/>
      <c r="G55" s="522"/>
      <c r="H55" s="533"/>
      <c r="I55" s="522"/>
      <c r="J55" s="523"/>
      <c r="K55" s="524"/>
      <c r="L55" s="252"/>
      <c r="M55" s="252"/>
    </row>
    <row r="56" spans="1:13" ht="15" customHeight="1">
      <c r="A56" s="339" t="s">
        <v>242</v>
      </c>
      <c r="B56" s="579" t="s">
        <v>2407</v>
      </c>
      <c r="C56" s="572">
        <v>1241.2</v>
      </c>
      <c r="D56" s="339" t="s">
        <v>2473</v>
      </c>
      <c r="E56" s="520">
        <f>SUM(C54:C56)</f>
        <v>3723.6000000000004</v>
      </c>
      <c r="F56" s="521"/>
      <c r="G56" s="522"/>
      <c r="H56" s="533"/>
      <c r="I56" s="522">
        <v>803001</v>
      </c>
      <c r="J56" s="523">
        <f t="shared" si="0"/>
        <v>3210.0000000000005</v>
      </c>
      <c r="K56" s="524">
        <f t="shared" si="1"/>
        <v>513.60000000000014</v>
      </c>
      <c r="L56" s="252"/>
      <c r="M56" s="252"/>
    </row>
    <row r="57" spans="1:13" ht="15" customHeight="1">
      <c r="A57" s="339" t="s">
        <v>141</v>
      </c>
      <c r="B57" s="341" t="s">
        <v>2309</v>
      </c>
      <c r="C57" s="353">
        <v>6351</v>
      </c>
      <c r="D57" s="339" t="s">
        <v>2473</v>
      </c>
      <c r="E57" s="520"/>
      <c r="F57" s="521"/>
      <c r="G57" s="522"/>
      <c r="H57" s="533"/>
      <c r="I57" s="522"/>
      <c r="J57" s="523"/>
      <c r="K57" s="524"/>
      <c r="L57" s="252"/>
      <c r="M57" s="252"/>
    </row>
    <row r="58" spans="1:13" ht="15" customHeight="1">
      <c r="A58" s="339" t="s">
        <v>141</v>
      </c>
      <c r="B58" s="341" t="s">
        <v>2305</v>
      </c>
      <c r="C58" s="353">
        <v>6351</v>
      </c>
      <c r="D58" s="339" t="s">
        <v>2473</v>
      </c>
      <c r="E58" s="520"/>
      <c r="F58" s="521"/>
      <c r="G58" s="522"/>
      <c r="H58" s="533"/>
      <c r="I58" s="522"/>
      <c r="J58" s="523"/>
      <c r="K58" s="524"/>
      <c r="L58" s="252"/>
      <c r="M58" s="252"/>
    </row>
    <row r="59" spans="1:13" ht="15" customHeight="1">
      <c r="A59" s="339" t="s">
        <v>141</v>
      </c>
      <c r="B59" s="341" t="s">
        <v>1610</v>
      </c>
      <c r="C59" s="353">
        <v>8049.24</v>
      </c>
      <c r="D59" s="339" t="s">
        <v>2473</v>
      </c>
      <c r="E59" s="520">
        <f>SUM(C57:C59)</f>
        <v>20751.239999999998</v>
      </c>
      <c r="F59" s="521"/>
      <c r="G59" s="522"/>
      <c r="H59" s="533"/>
      <c r="I59" s="522">
        <v>600684</v>
      </c>
      <c r="J59" s="523">
        <f t="shared" si="0"/>
        <v>17889</v>
      </c>
      <c r="K59" s="524">
        <f t="shared" si="1"/>
        <v>2862.2400000000002</v>
      </c>
      <c r="L59" s="252"/>
      <c r="M59" s="252"/>
    </row>
    <row r="60" spans="1:13" ht="15" customHeight="1">
      <c r="A60" s="339" t="s">
        <v>136</v>
      </c>
      <c r="B60" s="341" t="s">
        <v>1582</v>
      </c>
      <c r="C60" s="353">
        <v>7559.72</v>
      </c>
      <c r="D60" s="339" t="s">
        <v>2473</v>
      </c>
      <c r="E60" s="520"/>
      <c r="F60" s="521"/>
      <c r="G60" s="522"/>
      <c r="H60" s="533"/>
      <c r="I60" s="522"/>
      <c r="J60" s="523"/>
      <c r="K60" s="524"/>
      <c r="L60" s="252"/>
      <c r="M60" s="252"/>
    </row>
    <row r="61" spans="1:13" ht="15" customHeight="1">
      <c r="A61" s="339" t="s">
        <v>136</v>
      </c>
      <c r="B61" s="341" t="s">
        <v>1569</v>
      </c>
      <c r="C61" s="353">
        <v>7559.72</v>
      </c>
      <c r="D61" s="339" t="s">
        <v>2473</v>
      </c>
      <c r="E61" s="520"/>
      <c r="F61" s="521"/>
      <c r="G61" s="522"/>
      <c r="H61" s="533"/>
      <c r="I61" s="522"/>
      <c r="J61" s="523"/>
      <c r="K61" s="524"/>
      <c r="L61" s="252"/>
      <c r="M61" s="252"/>
    </row>
    <row r="62" spans="1:13" ht="15" customHeight="1">
      <c r="A62" s="339" t="s">
        <v>136</v>
      </c>
      <c r="B62" s="341" t="s">
        <v>1077</v>
      </c>
      <c r="C62" s="353">
        <v>9000.44</v>
      </c>
      <c r="D62" s="339" t="s">
        <v>2473</v>
      </c>
      <c r="E62" s="520">
        <f>SUM(C60:C62)</f>
        <v>24119.88</v>
      </c>
      <c r="F62" s="521"/>
      <c r="G62" s="522"/>
      <c r="H62" s="533"/>
      <c r="I62" s="522">
        <v>600640</v>
      </c>
      <c r="J62" s="523">
        <f t="shared" si="0"/>
        <v>20793.000000000004</v>
      </c>
      <c r="K62" s="524">
        <f t="shared" si="1"/>
        <v>3326.8800000000006</v>
      </c>
      <c r="L62" s="252"/>
      <c r="M62" s="252"/>
    </row>
    <row r="63" spans="1:13" ht="15" customHeight="1">
      <c r="A63" s="339" t="s">
        <v>457</v>
      </c>
      <c r="B63" s="341" t="s">
        <v>2405</v>
      </c>
      <c r="C63" s="353">
        <v>10629.08</v>
      </c>
      <c r="D63" s="339" t="s">
        <v>2473</v>
      </c>
      <c r="E63" s="520">
        <f>SUM(C63)</f>
        <v>10629.08</v>
      </c>
      <c r="F63" s="521"/>
      <c r="G63" s="522"/>
      <c r="H63" s="533"/>
      <c r="I63" s="522">
        <v>600691</v>
      </c>
      <c r="J63" s="523">
        <f t="shared" si="0"/>
        <v>9163</v>
      </c>
      <c r="K63" s="524">
        <f t="shared" si="1"/>
        <v>1466.08</v>
      </c>
      <c r="L63" s="252"/>
      <c r="M63" s="252"/>
    </row>
    <row r="64" spans="1:13" ht="15" customHeight="1" thickBot="1">
      <c r="A64" s="362" t="s">
        <v>298</v>
      </c>
      <c r="B64" s="415" t="s">
        <v>628</v>
      </c>
      <c r="C64" s="363">
        <v>51607.24</v>
      </c>
      <c r="D64" s="362" t="s">
        <v>2473</v>
      </c>
      <c r="E64" s="525">
        <f>SUM(C64:D64)</f>
        <v>51607.24</v>
      </c>
      <c r="F64" s="526">
        <f>SUM(E54:E64)</f>
        <v>110831.04000000001</v>
      </c>
      <c r="G64" s="527"/>
      <c r="H64" s="537"/>
      <c r="I64" s="527">
        <v>600638</v>
      </c>
      <c r="J64" s="528">
        <f t="shared" si="0"/>
        <v>44489</v>
      </c>
      <c r="K64" s="529">
        <f t="shared" si="1"/>
        <v>7118.24</v>
      </c>
      <c r="L64" s="252"/>
      <c r="M64" s="252"/>
    </row>
    <row r="65" spans="1:13" ht="15" customHeight="1">
      <c r="A65" s="339" t="s">
        <v>844</v>
      </c>
      <c r="B65" s="579" t="s">
        <v>2409</v>
      </c>
      <c r="C65" s="580">
        <v>1241.2</v>
      </c>
      <c r="D65" s="339" t="s">
        <v>2475</v>
      </c>
      <c r="E65" s="520"/>
      <c r="F65" s="521"/>
      <c r="G65" s="522"/>
      <c r="H65" s="533"/>
      <c r="I65" s="522"/>
      <c r="J65" s="523"/>
      <c r="K65" s="524"/>
      <c r="L65" s="252"/>
      <c r="M65" s="252"/>
    </row>
    <row r="66" spans="1:13" ht="15" customHeight="1">
      <c r="A66" s="339" t="s">
        <v>242</v>
      </c>
      <c r="B66" s="579" t="s">
        <v>2410</v>
      </c>
      <c r="C66" s="580">
        <v>1241.2</v>
      </c>
      <c r="D66" s="339" t="s">
        <v>2475</v>
      </c>
      <c r="E66" s="520"/>
      <c r="F66" s="521"/>
      <c r="G66" s="522"/>
      <c r="H66" s="533"/>
      <c r="I66" s="522"/>
      <c r="J66" s="523"/>
      <c r="K66" s="524"/>
      <c r="L66" s="252"/>
      <c r="M66" s="252"/>
    </row>
    <row r="67" spans="1:13" ht="15" customHeight="1">
      <c r="A67" s="339" t="s">
        <v>134</v>
      </c>
      <c r="B67" s="579" t="s">
        <v>2411</v>
      </c>
      <c r="C67" s="580">
        <v>1241.2</v>
      </c>
      <c r="D67" s="339" t="s">
        <v>2475</v>
      </c>
      <c r="E67" s="520"/>
      <c r="F67" s="521"/>
      <c r="G67" s="522"/>
      <c r="H67" s="533"/>
      <c r="I67" s="522"/>
      <c r="J67" s="523"/>
      <c r="K67" s="524"/>
      <c r="L67" s="252"/>
      <c r="M67" s="252"/>
    </row>
    <row r="68" spans="1:13" ht="15" customHeight="1">
      <c r="A68" s="339" t="s">
        <v>134</v>
      </c>
      <c r="B68" s="579" t="s">
        <v>2412</v>
      </c>
      <c r="C68" s="580">
        <v>1241.2</v>
      </c>
      <c r="D68" s="339" t="s">
        <v>2475</v>
      </c>
      <c r="E68" s="520"/>
      <c r="F68" s="521"/>
      <c r="G68" s="522"/>
      <c r="H68" s="533"/>
      <c r="I68" s="522"/>
      <c r="J68" s="523"/>
      <c r="K68" s="524"/>
      <c r="L68" s="252"/>
      <c r="M68" s="252"/>
    </row>
    <row r="69" spans="1:13" ht="15" customHeight="1">
      <c r="A69" s="339" t="s">
        <v>134</v>
      </c>
      <c r="B69" s="579" t="s">
        <v>2413</v>
      </c>
      <c r="C69" s="580">
        <v>1241.2</v>
      </c>
      <c r="D69" s="339" t="s">
        <v>2475</v>
      </c>
      <c r="E69" s="520">
        <f>SUM(C65:C69)</f>
        <v>6206</v>
      </c>
      <c r="F69" s="521"/>
      <c r="G69" s="522"/>
      <c r="H69" s="533"/>
      <c r="I69" s="522">
        <v>803001</v>
      </c>
      <c r="J69" s="523">
        <f t="shared" si="0"/>
        <v>5350</v>
      </c>
      <c r="K69" s="524">
        <f t="shared" si="1"/>
        <v>856</v>
      </c>
      <c r="L69" s="252"/>
      <c r="M69" s="252"/>
    </row>
    <row r="70" spans="1:13" ht="15" customHeight="1">
      <c r="A70" s="339" t="s">
        <v>141</v>
      </c>
      <c r="B70" s="341" t="s">
        <v>2299</v>
      </c>
      <c r="C70" s="353">
        <v>5957.76</v>
      </c>
      <c r="D70" s="339" t="s">
        <v>2475</v>
      </c>
      <c r="E70" s="520">
        <f>SUM(C70)</f>
        <v>5957.76</v>
      </c>
      <c r="F70" s="521"/>
      <c r="G70" s="522"/>
      <c r="H70" s="533"/>
      <c r="I70" s="522">
        <v>600684</v>
      </c>
      <c r="J70" s="523">
        <f t="shared" si="0"/>
        <v>5136.0000000000009</v>
      </c>
      <c r="K70" s="524">
        <f t="shared" si="1"/>
        <v>821.76000000000022</v>
      </c>
      <c r="L70" s="252"/>
      <c r="M70" s="252"/>
    </row>
    <row r="71" spans="1:13" ht="15" customHeight="1">
      <c r="A71" s="339" t="s">
        <v>136</v>
      </c>
      <c r="B71" s="341" t="s">
        <v>1232</v>
      </c>
      <c r="C71" s="353">
        <v>7559.72</v>
      </c>
      <c r="D71" s="339" t="s">
        <v>2475</v>
      </c>
      <c r="E71" s="520">
        <f>SUM(C71:D71)</f>
        <v>7559.72</v>
      </c>
      <c r="F71" s="521"/>
      <c r="G71" s="522"/>
      <c r="H71" s="533"/>
      <c r="I71" s="522">
        <v>600640</v>
      </c>
      <c r="J71" s="523">
        <f t="shared" si="0"/>
        <v>6517.0000000000009</v>
      </c>
      <c r="K71" s="524">
        <f t="shared" si="1"/>
        <v>1042.7200000000003</v>
      </c>
      <c r="L71" s="252"/>
      <c r="M71" s="252"/>
    </row>
    <row r="72" spans="1:13" ht="15" customHeight="1">
      <c r="A72" s="339" t="s">
        <v>298</v>
      </c>
      <c r="B72" s="341" t="s">
        <v>2383</v>
      </c>
      <c r="C72" s="353">
        <v>19565.72</v>
      </c>
      <c r="D72" s="339" t="s">
        <v>2475</v>
      </c>
      <c r="E72" s="520"/>
      <c r="F72" s="521"/>
      <c r="G72" s="522"/>
      <c r="H72" s="533"/>
      <c r="I72" s="522"/>
      <c r="J72" s="523"/>
      <c r="K72" s="524"/>
      <c r="L72" s="252"/>
      <c r="M72" s="252"/>
    </row>
    <row r="73" spans="1:13" ht="15" customHeight="1" thickBot="1">
      <c r="A73" s="362" t="s">
        <v>298</v>
      </c>
      <c r="B73" s="415" t="s">
        <v>2408</v>
      </c>
      <c r="C73" s="363">
        <v>20454.28</v>
      </c>
      <c r="D73" s="362" t="s">
        <v>2475</v>
      </c>
      <c r="E73" s="525">
        <f>SUM(C72:C73)</f>
        <v>40020</v>
      </c>
      <c r="F73" s="526">
        <f>SUM(E65:E73)</f>
        <v>59743.479999999996</v>
      </c>
      <c r="G73" s="527"/>
      <c r="H73" s="537"/>
      <c r="I73" s="527">
        <v>600638</v>
      </c>
      <c r="J73" s="528">
        <f t="shared" ref="J73:J88" si="2">E73/1.16</f>
        <v>34500</v>
      </c>
      <c r="K73" s="529">
        <f t="shared" ref="K73:K88" si="3">J73*0.16</f>
        <v>5520</v>
      </c>
      <c r="L73" s="252"/>
      <c r="M73" s="252"/>
    </row>
    <row r="74" spans="1:13" ht="15" customHeight="1">
      <c r="A74" s="339" t="s">
        <v>457</v>
      </c>
      <c r="B74" s="579" t="s">
        <v>2415</v>
      </c>
      <c r="C74" s="580">
        <v>1241.2</v>
      </c>
      <c r="D74" s="339" t="s">
        <v>2481</v>
      </c>
      <c r="E74" s="520"/>
      <c r="F74" s="521"/>
      <c r="G74" s="522"/>
      <c r="H74" s="533"/>
      <c r="I74" s="522"/>
      <c r="J74" s="523"/>
      <c r="K74" s="524"/>
      <c r="L74" s="252"/>
      <c r="M74" s="252"/>
    </row>
    <row r="75" spans="1:13" ht="15" customHeight="1">
      <c r="A75" s="339" t="s">
        <v>457</v>
      </c>
      <c r="B75" s="579" t="s">
        <v>2416</v>
      </c>
      <c r="C75" s="580">
        <v>1241.2</v>
      </c>
      <c r="D75" s="339" t="s">
        <v>2481</v>
      </c>
      <c r="E75" s="520"/>
      <c r="F75" s="521"/>
      <c r="G75" s="522"/>
      <c r="H75" s="533"/>
      <c r="I75" s="522"/>
      <c r="J75" s="523"/>
      <c r="K75" s="524"/>
      <c r="L75" s="252"/>
      <c r="M75" s="252"/>
    </row>
    <row r="76" spans="1:13" ht="15" customHeight="1">
      <c r="A76" s="339" t="s">
        <v>136</v>
      </c>
      <c r="B76" s="579" t="s">
        <v>2418</v>
      </c>
      <c r="C76" s="580">
        <v>1241.2</v>
      </c>
      <c r="D76" s="339" t="s">
        <v>2481</v>
      </c>
      <c r="E76" s="520"/>
      <c r="F76" s="521"/>
      <c r="G76" s="522"/>
      <c r="H76" s="533"/>
      <c r="I76" s="522"/>
      <c r="J76" s="523"/>
      <c r="K76" s="524"/>
      <c r="L76" s="252"/>
      <c r="M76" s="252"/>
    </row>
    <row r="77" spans="1:13" ht="15" customHeight="1">
      <c r="A77" s="339" t="s">
        <v>134</v>
      </c>
      <c r="B77" s="579" t="s">
        <v>2420</v>
      </c>
      <c r="C77" s="580">
        <v>1241.2</v>
      </c>
      <c r="D77" s="339" t="s">
        <v>2481</v>
      </c>
      <c r="E77" s="520"/>
      <c r="F77" s="521"/>
      <c r="G77" s="522"/>
      <c r="H77" s="533"/>
      <c r="I77" s="522"/>
      <c r="J77" s="523"/>
      <c r="K77" s="524"/>
      <c r="L77" s="252"/>
      <c r="M77" s="252"/>
    </row>
    <row r="78" spans="1:13" ht="15" customHeight="1">
      <c r="A78" s="339" t="s">
        <v>134</v>
      </c>
      <c r="B78" s="579" t="s">
        <v>2421</v>
      </c>
      <c r="C78" s="580">
        <v>1241.2</v>
      </c>
      <c r="D78" s="339" t="s">
        <v>2481</v>
      </c>
      <c r="E78" s="520"/>
      <c r="F78" s="521"/>
      <c r="G78" s="522"/>
      <c r="H78" s="533"/>
      <c r="I78" s="522"/>
      <c r="J78" s="523"/>
      <c r="K78" s="524"/>
      <c r="L78" s="252"/>
      <c r="M78" s="252"/>
    </row>
    <row r="79" spans="1:13" ht="15" customHeight="1">
      <c r="A79" s="339" t="s">
        <v>134</v>
      </c>
      <c r="B79" s="579" t="s">
        <v>2422</v>
      </c>
      <c r="C79" s="580">
        <v>1241.2</v>
      </c>
      <c r="D79" s="339" t="s">
        <v>2481</v>
      </c>
      <c r="E79" s="520"/>
      <c r="F79" s="521"/>
      <c r="G79" s="522"/>
      <c r="H79" s="533"/>
      <c r="I79" s="522"/>
      <c r="J79" s="523"/>
      <c r="K79" s="524"/>
      <c r="L79" s="252"/>
      <c r="M79" s="252"/>
    </row>
    <row r="80" spans="1:13" ht="15" customHeight="1">
      <c r="A80" s="339" t="s">
        <v>134</v>
      </c>
      <c r="B80" s="579" t="s">
        <v>2423</v>
      </c>
      <c r="C80" s="580">
        <v>1241.2</v>
      </c>
      <c r="D80" s="339" t="s">
        <v>2481</v>
      </c>
      <c r="E80" s="520">
        <f>SUM(C74:C80)</f>
        <v>8688.4</v>
      </c>
      <c r="F80" s="521"/>
      <c r="G80" s="522"/>
      <c r="H80" s="533"/>
      <c r="I80" s="522">
        <v>803001</v>
      </c>
      <c r="J80" s="523">
        <f t="shared" si="2"/>
        <v>7490</v>
      </c>
      <c r="K80" s="524">
        <f t="shared" si="3"/>
        <v>1198.4000000000001</v>
      </c>
      <c r="L80" s="252"/>
      <c r="M80" s="252"/>
    </row>
    <row r="81" spans="1:13" ht="15" customHeight="1">
      <c r="A81" s="339" t="s">
        <v>134</v>
      </c>
      <c r="B81" s="341" t="s">
        <v>1572</v>
      </c>
      <c r="C81" s="353">
        <v>5849.88</v>
      </c>
      <c r="D81" s="339" t="s">
        <v>2481</v>
      </c>
      <c r="E81" s="520">
        <f>SUM(C81)</f>
        <v>5849.88</v>
      </c>
      <c r="F81" s="521"/>
      <c r="G81" s="522"/>
      <c r="H81" s="533"/>
      <c r="I81" s="522">
        <v>600644</v>
      </c>
      <c r="J81" s="523">
        <f t="shared" si="2"/>
        <v>5043</v>
      </c>
      <c r="K81" s="524">
        <f t="shared" si="3"/>
        <v>806.88</v>
      </c>
      <c r="L81" s="252"/>
      <c r="M81" s="252"/>
    </row>
    <row r="82" spans="1:13" ht="15" customHeight="1">
      <c r="A82" s="339" t="s">
        <v>141</v>
      </c>
      <c r="B82" s="341" t="s">
        <v>2232</v>
      </c>
      <c r="C82" s="353">
        <v>6351</v>
      </c>
      <c r="D82" s="339" t="s">
        <v>2481</v>
      </c>
      <c r="E82" s="520"/>
      <c r="F82" s="521"/>
      <c r="G82" s="522"/>
      <c r="H82" s="533"/>
      <c r="I82" s="522"/>
      <c r="J82" s="523"/>
      <c r="K82" s="524"/>
      <c r="L82" s="252"/>
      <c r="M82" s="252"/>
    </row>
    <row r="83" spans="1:13" ht="15" customHeight="1">
      <c r="A83" s="339" t="s">
        <v>141</v>
      </c>
      <c r="B83" s="341" t="s">
        <v>2419</v>
      </c>
      <c r="C83" s="353">
        <v>8049.24</v>
      </c>
      <c r="D83" s="339" t="s">
        <v>2481</v>
      </c>
      <c r="E83" s="520"/>
      <c r="F83" s="521"/>
      <c r="G83" s="522"/>
      <c r="H83" s="533"/>
      <c r="I83" s="522"/>
      <c r="J83" s="523"/>
      <c r="K83" s="524"/>
      <c r="L83" s="252"/>
      <c r="M83" s="252"/>
    </row>
    <row r="84" spans="1:13" ht="15" customHeight="1">
      <c r="A84" s="339" t="s">
        <v>141</v>
      </c>
      <c r="B84" s="341" t="s">
        <v>90</v>
      </c>
      <c r="C84" s="353">
        <v>8049.24</v>
      </c>
      <c r="D84" s="339" t="s">
        <v>2481</v>
      </c>
      <c r="E84" s="520">
        <f>SUM(C82:C84)</f>
        <v>22449.48</v>
      </c>
      <c r="F84" s="521"/>
      <c r="G84" s="522"/>
      <c r="H84" s="533"/>
      <c r="I84" s="522">
        <v>600684</v>
      </c>
      <c r="J84" s="523">
        <f t="shared" si="2"/>
        <v>19353</v>
      </c>
      <c r="K84" s="524">
        <f t="shared" si="3"/>
        <v>3096.48</v>
      </c>
      <c r="L84" s="252"/>
      <c r="M84" s="252"/>
    </row>
    <row r="85" spans="1:13" ht="15" customHeight="1">
      <c r="A85" s="339" t="s">
        <v>136</v>
      </c>
      <c r="B85" s="341" t="s">
        <v>1406</v>
      </c>
      <c r="C85" s="353">
        <v>7559.72</v>
      </c>
      <c r="D85" s="339" t="s">
        <v>2481</v>
      </c>
      <c r="E85" s="520">
        <f>SUM(C85)</f>
        <v>7559.72</v>
      </c>
      <c r="F85" s="521"/>
      <c r="G85" s="522"/>
      <c r="H85" s="533"/>
      <c r="I85" s="522">
        <v>600640</v>
      </c>
      <c r="J85" s="523">
        <f t="shared" si="2"/>
        <v>6517.0000000000009</v>
      </c>
      <c r="K85" s="524">
        <f t="shared" si="3"/>
        <v>1042.7200000000003</v>
      </c>
      <c r="L85" s="252"/>
      <c r="M85" s="252"/>
    </row>
    <row r="86" spans="1:13" ht="15" customHeight="1">
      <c r="A86" s="339" t="s">
        <v>457</v>
      </c>
      <c r="B86" s="341" t="s">
        <v>2414</v>
      </c>
      <c r="C86" s="353">
        <v>10629.08</v>
      </c>
      <c r="D86" s="339" t="s">
        <v>2481</v>
      </c>
      <c r="E86" s="520">
        <f>SUM(C86:D86)</f>
        <v>10629.08</v>
      </c>
      <c r="F86" s="521"/>
      <c r="G86" s="522"/>
      <c r="H86" s="533"/>
      <c r="I86" s="522">
        <v>600691</v>
      </c>
      <c r="J86" s="523">
        <f t="shared" si="2"/>
        <v>9163</v>
      </c>
      <c r="K86" s="524">
        <f t="shared" si="3"/>
        <v>1466.08</v>
      </c>
      <c r="L86" s="252"/>
      <c r="M86" s="252"/>
    </row>
    <row r="87" spans="1:13" ht="15" customHeight="1">
      <c r="A87" s="339" t="s">
        <v>298</v>
      </c>
      <c r="B87" s="414" t="s">
        <v>2424</v>
      </c>
      <c r="C87" s="382">
        <v>19565.72</v>
      </c>
      <c r="D87" s="339" t="s">
        <v>2481</v>
      </c>
      <c r="E87" s="520">
        <f>SUM(C87)</f>
        <v>19565.72</v>
      </c>
      <c r="F87" s="521"/>
      <c r="G87" s="522"/>
      <c r="H87" s="533"/>
      <c r="I87" s="522">
        <v>600638</v>
      </c>
      <c r="J87" s="523">
        <f t="shared" si="2"/>
        <v>16867.000000000004</v>
      </c>
      <c r="K87" s="524">
        <f t="shared" si="3"/>
        <v>2698.7200000000007</v>
      </c>
      <c r="L87" s="252"/>
      <c r="M87" s="252"/>
    </row>
    <row r="88" spans="1:13" ht="15" customHeight="1" thickBot="1">
      <c r="A88" s="362" t="s">
        <v>383</v>
      </c>
      <c r="B88" s="415" t="s">
        <v>2417</v>
      </c>
      <c r="C88" s="363">
        <v>21347.48</v>
      </c>
      <c r="D88" s="362" t="s">
        <v>2481</v>
      </c>
      <c r="E88" s="525">
        <f>SUM(C88)</f>
        <v>21347.48</v>
      </c>
      <c r="F88" s="526">
        <f>SUM(E76:E88)</f>
        <v>96089.76</v>
      </c>
      <c r="G88" s="527"/>
      <c r="H88" s="537"/>
      <c r="I88" s="527">
        <v>600606</v>
      </c>
      <c r="J88" s="523">
        <f t="shared" si="2"/>
        <v>18403</v>
      </c>
      <c r="K88" s="524">
        <f t="shared" si="3"/>
        <v>2944.48</v>
      </c>
      <c r="L88" s="252"/>
      <c r="M88" s="252"/>
    </row>
    <row r="89" spans="1:13" ht="18" customHeight="1" thickBot="1">
      <c r="A89" s="480" t="s">
        <v>829</v>
      </c>
      <c r="B89" s="583">
        <v>2000273909</v>
      </c>
      <c r="C89" s="437">
        <v>-778.55</v>
      </c>
      <c r="D89" s="372" t="s">
        <v>2479</v>
      </c>
      <c r="E89" s="543"/>
      <c r="F89" s="544">
        <f>C89</f>
        <v>-778.55</v>
      </c>
      <c r="G89" s="545"/>
      <c r="H89" s="546"/>
      <c r="I89" s="545">
        <v>700064</v>
      </c>
      <c r="J89" s="547">
        <f>F89/1.16</f>
        <v>-671.16379310344826</v>
      </c>
      <c r="K89" s="548">
        <f>J89*0.16</f>
        <v>-107.38620689655173</v>
      </c>
      <c r="L89" s="252"/>
      <c r="M89" s="252"/>
    </row>
    <row r="90" spans="1:13" ht="18" customHeight="1" thickBot="1">
      <c r="A90" s="480" t="s">
        <v>829</v>
      </c>
      <c r="B90" s="583">
        <v>2000273685</v>
      </c>
      <c r="C90" s="437">
        <v>-812</v>
      </c>
      <c r="D90" s="372" t="s">
        <v>2478</v>
      </c>
      <c r="E90" s="543"/>
      <c r="F90" s="544">
        <f t="shared" ref="F90:F100" si="4">C90</f>
        <v>-812</v>
      </c>
      <c r="G90" s="545"/>
      <c r="H90" s="546"/>
      <c r="I90" s="545">
        <v>700064</v>
      </c>
      <c r="J90" s="547">
        <f t="shared" ref="J90:J100" si="5">F90/1.16</f>
        <v>-700</v>
      </c>
      <c r="K90" s="548">
        <f t="shared" ref="K90:K100" si="6">J90*0.16</f>
        <v>-112</v>
      </c>
      <c r="L90" s="252"/>
      <c r="M90" s="252"/>
    </row>
    <row r="91" spans="1:13" ht="18" customHeight="1" thickBot="1">
      <c r="A91" s="480" t="s">
        <v>829</v>
      </c>
      <c r="B91" s="583">
        <v>2000273910</v>
      </c>
      <c r="C91" s="438">
        <v>-5230.8500000000004</v>
      </c>
      <c r="D91" s="372" t="s">
        <v>2480</v>
      </c>
      <c r="E91" s="543"/>
      <c r="F91" s="544">
        <f t="shared" si="4"/>
        <v>-5230.8500000000004</v>
      </c>
      <c r="G91" s="545"/>
      <c r="H91" s="546"/>
      <c r="I91" s="545">
        <v>700064</v>
      </c>
      <c r="J91" s="547">
        <f t="shared" si="5"/>
        <v>-4509.3534482758623</v>
      </c>
      <c r="K91" s="548">
        <f t="shared" si="6"/>
        <v>-721.49655172413793</v>
      </c>
      <c r="L91" s="252"/>
      <c r="M91" s="252"/>
    </row>
    <row r="92" spans="1:13" ht="18" customHeight="1" thickBot="1">
      <c r="A92" s="480" t="s">
        <v>829</v>
      </c>
      <c r="B92" s="583">
        <v>2000273686</v>
      </c>
      <c r="C92" s="437">
        <v>-812</v>
      </c>
      <c r="D92" s="372" t="s">
        <v>2477</v>
      </c>
      <c r="E92" s="543"/>
      <c r="F92" s="544">
        <f t="shared" si="4"/>
        <v>-812</v>
      </c>
      <c r="G92" s="545"/>
      <c r="H92" s="546"/>
      <c r="I92" s="545">
        <v>700064</v>
      </c>
      <c r="J92" s="547">
        <f t="shared" si="5"/>
        <v>-700</v>
      </c>
      <c r="K92" s="548">
        <f t="shared" si="6"/>
        <v>-112</v>
      </c>
      <c r="L92" s="252"/>
      <c r="M92" s="252"/>
    </row>
    <row r="93" spans="1:13" ht="18" customHeight="1" thickBot="1">
      <c r="A93" s="584" t="s">
        <v>829</v>
      </c>
      <c r="B93" s="585">
        <v>2000274411</v>
      </c>
      <c r="C93" s="586">
        <v>-266.8</v>
      </c>
      <c r="D93" s="587" t="s">
        <v>2485</v>
      </c>
      <c r="E93" s="588"/>
      <c r="F93" s="589">
        <f t="shared" si="4"/>
        <v>-266.8</v>
      </c>
      <c r="G93" s="590"/>
      <c r="H93" s="546"/>
      <c r="I93" s="590">
        <v>700064</v>
      </c>
      <c r="J93" s="591">
        <f t="shared" si="5"/>
        <v>-230.00000000000003</v>
      </c>
      <c r="K93" s="592">
        <f t="shared" si="6"/>
        <v>-36.800000000000004</v>
      </c>
      <c r="L93" s="252"/>
      <c r="M93" s="252"/>
    </row>
    <row r="94" spans="1:13" ht="18" customHeight="1" thickBot="1">
      <c r="A94" s="584" t="s">
        <v>829</v>
      </c>
      <c r="B94" s="585">
        <v>2000274301</v>
      </c>
      <c r="C94" s="593">
        <v>-10511.66</v>
      </c>
      <c r="D94" s="587" t="s">
        <v>2484</v>
      </c>
      <c r="E94" s="588"/>
      <c r="F94" s="589">
        <f t="shared" si="4"/>
        <v>-10511.66</v>
      </c>
      <c r="G94" s="590"/>
      <c r="H94" s="546"/>
      <c r="I94" s="590">
        <v>700064</v>
      </c>
      <c r="J94" s="591">
        <f t="shared" si="5"/>
        <v>-9061.7758620689656</v>
      </c>
      <c r="K94" s="592">
        <f t="shared" si="6"/>
        <v>-1449.8841379310345</v>
      </c>
      <c r="L94" s="252"/>
      <c r="M94" s="252"/>
    </row>
    <row r="95" spans="1:13" ht="18" customHeight="1" thickBot="1">
      <c r="A95" s="584" t="s">
        <v>829</v>
      </c>
      <c r="B95" s="585">
        <v>2000274102</v>
      </c>
      <c r="C95" s="593">
        <v>-10470.89</v>
      </c>
      <c r="D95" s="587" t="s">
        <v>2483</v>
      </c>
      <c r="E95" s="588"/>
      <c r="F95" s="589">
        <f t="shared" si="4"/>
        <v>-10470.89</v>
      </c>
      <c r="G95" s="590"/>
      <c r="H95" s="546"/>
      <c r="I95" s="590">
        <v>700064</v>
      </c>
      <c r="J95" s="591">
        <f t="shared" si="5"/>
        <v>-9026.6293103448279</v>
      </c>
      <c r="K95" s="592">
        <f t="shared" si="6"/>
        <v>-1444.2606896551724</v>
      </c>
      <c r="L95" s="252"/>
      <c r="M95" s="252"/>
    </row>
    <row r="96" spans="1:13" ht="18" customHeight="1" thickBot="1">
      <c r="A96" s="584" t="s">
        <v>829</v>
      </c>
      <c r="B96" s="585">
        <v>2000274463</v>
      </c>
      <c r="C96" s="593">
        <v>-2320</v>
      </c>
      <c r="D96" s="587" t="s">
        <v>2486</v>
      </c>
      <c r="E96" s="588"/>
      <c r="F96" s="589">
        <f t="shared" si="4"/>
        <v>-2320</v>
      </c>
      <c r="G96" s="590"/>
      <c r="H96" s="546"/>
      <c r="I96" s="590">
        <v>700064</v>
      </c>
      <c r="J96" s="591">
        <f t="shared" si="5"/>
        <v>-2000.0000000000002</v>
      </c>
      <c r="K96" s="592">
        <f t="shared" si="6"/>
        <v>-320.00000000000006</v>
      </c>
      <c r="L96" s="252"/>
      <c r="M96" s="252"/>
    </row>
    <row r="97" spans="1:13" ht="18" customHeight="1" thickBot="1">
      <c r="A97" s="584" t="s">
        <v>191</v>
      </c>
      <c r="B97" s="585">
        <v>2000275194</v>
      </c>
      <c r="C97" s="593">
        <v>-22563.66</v>
      </c>
      <c r="D97" s="587" t="s">
        <v>2490</v>
      </c>
      <c r="E97" s="588"/>
      <c r="F97" s="589">
        <f t="shared" si="4"/>
        <v>-22563.66</v>
      </c>
      <c r="G97" s="590"/>
      <c r="H97" s="546"/>
      <c r="I97" s="590">
        <v>242001</v>
      </c>
      <c r="J97" s="591">
        <f t="shared" si="5"/>
        <v>-19451.431034482761</v>
      </c>
      <c r="K97" s="592">
        <f t="shared" si="6"/>
        <v>-3112.2289655172417</v>
      </c>
      <c r="L97" s="252"/>
      <c r="M97" s="252"/>
    </row>
    <row r="98" spans="1:13" ht="18" customHeight="1" thickBot="1">
      <c r="A98" s="584" t="s">
        <v>191</v>
      </c>
      <c r="B98" s="585">
        <v>2000275284</v>
      </c>
      <c r="C98" s="593">
        <v>-22563.66</v>
      </c>
      <c r="D98" s="587" t="s">
        <v>2489</v>
      </c>
      <c r="E98" s="588"/>
      <c r="F98" s="589">
        <f t="shared" si="4"/>
        <v>-22563.66</v>
      </c>
      <c r="G98" s="590"/>
      <c r="H98" s="546"/>
      <c r="I98" s="590">
        <v>242001</v>
      </c>
      <c r="J98" s="591">
        <f t="shared" si="5"/>
        <v>-19451.431034482761</v>
      </c>
      <c r="K98" s="592">
        <f t="shared" si="6"/>
        <v>-3112.2289655172417</v>
      </c>
      <c r="L98" s="252"/>
      <c r="M98" s="252"/>
    </row>
    <row r="99" spans="1:13" ht="18" customHeight="1" thickBot="1">
      <c r="A99" s="584" t="s">
        <v>2492</v>
      </c>
      <c r="B99" s="585">
        <v>2000274736</v>
      </c>
      <c r="C99" s="593">
        <v>-57827.31</v>
      </c>
      <c r="D99" s="587" t="s">
        <v>2487</v>
      </c>
      <c r="E99" s="588"/>
      <c r="F99" s="589">
        <f t="shared" si="4"/>
        <v>-57827.31</v>
      </c>
      <c r="G99" s="590"/>
      <c r="H99" s="546"/>
      <c r="I99" s="590">
        <v>272001</v>
      </c>
      <c r="J99" s="591">
        <f t="shared" si="5"/>
        <v>-49851.129310344826</v>
      </c>
      <c r="K99" s="592">
        <f t="shared" si="6"/>
        <v>-7976.1806896551725</v>
      </c>
      <c r="L99" s="252"/>
      <c r="M99" s="252"/>
    </row>
    <row r="100" spans="1:13" ht="18" customHeight="1" thickBot="1">
      <c r="A100" s="584" t="s">
        <v>2492</v>
      </c>
      <c r="B100" s="585">
        <v>2000274945</v>
      </c>
      <c r="C100" s="593">
        <v>-25059.13</v>
      </c>
      <c r="D100" s="587" t="s">
        <v>2488</v>
      </c>
      <c r="E100" s="588"/>
      <c r="F100" s="589">
        <f t="shared" si="4"/>
        <v>-25059.13</v>
      </c>
      <c r="G100" s="590"/>
      <c r="H100" s="546"/>
      <c r="I100" s="590">
        <v>272001</v>
      </c>
      <c r="J100" s="591">
        <f t="shared" si="5"/>
        <v>-21602.698275862072</v>
      </c>
      <c r="K100" s="592">
        <f t="shared" si="6"/>
        <v>-3456.4317241379317</v>
      </c>
      <c r="L100" s="252"/>
      <c r="M100" s="252"/>
    </row>
    <row r="101" spans="1:13" ht="15" customHeight="1">
      <c r="A101" s="581"/>
      <c r="B101" s="582"/>
      <c r="C101" s="382"/>
      <c r="D101" s="380"/>
      <c r="E101" s="520"/>
      <c r="F101" s="521"/>
      <c r="G101" s="522"/>
      <c r="H101" s="533"/>
      <c r="I101" s="522"/>
      <c r="J101" s="523"/>
      <c r="K101" s="524"/>
      <c r="L101" s="252"/>
      <c r="M101" s="252"/>
    </row>
    <row r="102" spans="1:13" ht="15" customHeight="1">
      <c r="A102" s="325"/>
      <c r="B102" s="578"/>
      <c r="C102" s="281">
        <f>SUM(C6:C101)</f>
        <v>164655.49000000019</v>
      </c>
      <c r="D102" s="281"/>
      <c r="E102" s="281"/>
      <c r="F102" s="281">
        <f>SUM(F6:F101)</f>
        <v>164655.49000000008</v>
      </c>
      <c r="G102" s="281"/>
      <c r="H102" s="534">
        <f>SUM(H6:H101)</f>
        <v>0</v>
      </c>
      <c r="I102" s="281"/>
      <c r="J102" s="281">
        <f>SUM(J6:J101)</f>
        <v>141944.38793103443</v>
      </c>
      <c r="K102" s="281">
        <f>SUM(K6:K101)</f>
        <v>22711.102068965527</v>
      </c>
      <c r="L102" s="281"/>
      <c r="M102" s="283"/>
    </row>
    <row r="103" spans="1:13" ht="15" customHeight="1">
      <c r="A103" s="278"/>
      <c r="B103" s="578"/>
      <c r="C103" s="240"/>
      <c r="D103" s="281"/>
      <c r="E103" s="281"/>
      <c r="F103" s="237"/>
      <c r="G103" s="240"/>
      <c r="H103" s="533"/>
      <c r="I103" s="240"/>
      <c r="J103" s="243"/>
      <c r="K103" s="251"/>
      <c r="L103" s="252"/>
      <c r="M103" s="252"/>
    </row>
    <row r="104" spans="1:13" ht="15" customHeight="1">
      <c r="A104" s="284"/>
      <c r="B104" s="273"/>
      <c r="C104" s="273"/>
      <c r="D104" s="285"/>
      <c r="E104" s="240"/>
      <c r="F104" s="240"/>
      <c r="G104" s="240"/>
      <c r="H104" s="533"/>
      <c r="I104" s="240"/>
      <c r="J104" s="243"/>
      <c r="K104" s="251"/>
      <c r="L104" s="252"/>
      <c r="M104" s="252"/>
    </row>
    <row r="105" spans="1:13" ht="15.75">
      <c r="A105" s="284"/>
      <c r="B105" s="273"/>
      <c r="C105" s="273"/>
      <c r="D105" s="281"/>
      <c r="E105" s="281"/>
      <c r="F105" s="281"/>
      <c r="G105" s="295"/>
      <c r="H105" s="534"/>
      <c r="I105" s="281"/>
      <c r="J105" s="281"/>
      <c r="K105" s="281"/>
      <c r="L105" s="286"/>
      <c r="M105" s="252"/>
    </row>
    <row r="106" spans="1:13" ht="16.5" thickBot="1">
      <c r="A106" s="284" t="s">
        <v>2495</v>
      </c>
      <c r="B106" s="273">
        <f>SUM(F8:F92)</f>
        <v>316238.60000000003</v>
      </c>
      <c r="C106" s="273"/>
      <c r="D106" s="250"/>
      <c r="E106" s="330" t="s">
        <v>2496</v>
      </c>
      <c r="F106" s="331">
        <v>42854</v>
      </c>
      <c r="G106" s="332">
        <v>709682.91</v>
      </c>
      <c r="H106" s="535"/>
      <c r="I106" s="239"/>
      <c r="J106" s="239"/>
      <c r="K106" s="252"/>
      <c r="L106" s="252"/>
      <c r="M106" s="288"/>
    </row>
    <row r="107" spans="1:13" ht="16.5" thickBot="1">
      <c r="A107" s="284" t="s">
        <v>2494</v>
      </c>
      <c r="B107" s="309">
        <v>316238.59999999998</v>
      </c>
      <c r="C107" s="273"/>
      <c r="D107" s="250"/>
      <c r="E107" s="330" t="s">
        <v>2497</v>
      </c>
      <c r="F107" s="331">
        <v>42854</v>
      </c>
      <c r="G107" s="332">
        <v>316238.59999999998</v>
      </c>
      <c r="H107" s="535"/>
      <c r="I107" s="239"/>
      <c r="J107" s="289" t="s">
        <v>551</v>
      </c>
      <c r="K107" s="290">
        <f>J102+K102-F102</f>
        <v>0</v>
      </c>
      <c r="L107" s="252"/>
      <c r="M107" s="288"/>
    </row>
    <row r="108" spans="1:13" ht="15.75">
      <c r="A108" s="284"/>
      <c r="B108" s="273">
        <f>B106-B107</f>
        <v>0</v>
      </c>
      <c r="C108" s="239"/>
      <c r="D108" s="252"/>
      <c r="E108" s="239"/>
      <c r="F108" s="239"/>
      <c r="G108" s="252"/>
      <c r="H108" s="535"/>
      <c r="I108" s="239"/>
      <c r="J108" s="239"/>
      <c r="K108" s="252"/>
      <c r="L108" s="252"/>
      <c r="M108" s="288"/>
    </row>
    <row r="109" spans="1:13" ht="15.75">
      <c r="A109" s="284"/>
      <c r="B109" s="273"/>
      <c r="C109" s="273"/>
      <c r="D109" s="250"/>
      <c r="E109" s="239"/>
      <c r="F109" s="239"/>
      <c r="G109" s="239"/>
      <c r="H109" s="535"/>
      <c r="I109" s="239"/>
      <c r="J109" s="239"/>
      <c r="K109" s="252"/>
      <c r="L109" s="252"/>
      <c r="M109" s="288"/>
    </row>
    <row r="110" spans="1:13" ht="15.75">
      <c r="A110" s="284"/>
      <c r="B110" s="273"/>
      <c r="C110" s="273"/>
      <c r="D110" s="250"/>
      <c r="E110" s="239"/>
      <c r="F110" s="239"/>
      <c r="G110" s="239"/>
      <c r="H110" s="535"/>
      <c r="I110" s="239"/>
      <c r="J110" s="239"/>
      <c r="K110" s="252"/>
      <c r="L110" s="252"/>
      <c r="M110" s="288"/>
    </row>
    <row r="111" spans="1:13" ht="15.75">
      <c r="A111" s="284"/>
      <c r="B111" s="273"/>
      <c r="C111" s="273"/>
      <c r="D111" s="291"/>
      <c r="E111" s="292"/>
      <c r="F111" s="292"/>
      <c r="G111" s="292"/>
      <c r="H111" s="536"/>
      <c r="I111" s="292"/>
      <c r="J111" s="292"/>
      <c r="K111" s="288"/>
      <c r="L111" s="288"/>
      <c r="M111" s="288"/>
    </row>
    <row r="112" spans="1:13" ht="15.75">
      <c r="A112" s="594"/>
      <c r="B112" s="595" t="s">
        <v>2493</v>
      </c>
      <c r="C112" s="273"/>
      <c r="D112" s="291"/>
      <c r="E112" s="292"/>
      <c r="F112" s="292"/>
      <c r="G112" s="292"/>
      <c r="H112" s="536"/>
      <c r="I112" s="292"/>
      <c r="J112" s="292"/>
      <c r="K112" s="288"/>
      <c r="L112" s="288"/>
      <c r="M112" s="288"/>
    </row>
    <row r="113" spans="1:13" ht="15.75">
      <c r="A113" s="294"/>
      <c r="B113" s="239" t="s">
        <v>25</v>
      </c>
      <c r="C113" s="239"/>
      <c r="D113" s="239"/>
      <c r="E113" s="240"/>
      <c r="F113" s="240"/>
      <c r="G113" s="240"/>
      <c r="H113" s="533"/>
      <c r="I113" s="240"/>
      <c r="J113" s="240"/>
      <c r="K113" s="295"/>
      <c r="L113" s="252"/>
      <c r="M113" s="252"/>
    </row>
    <row r="114" spans="1:13" ht="15.75">
      <c r="A114" s="296"/>
      <c r="B114" s="239" t="s">
        <v>127</v>
      </c>
      <c r="C114" s="239"/>
      <c r="D114" s="239"/>
      <c r="E114" s="240"/>
      <c r="F114" s="240"/>
      <c r="G114" s="240"/>
      <c r="H114" s="533"/>
      <c r="I114" s="240"/>
      <c r="J114" s="240"/>
      <c r="K114" s="295"/>
      <c r="L114" s="252"/>
      <c r="M114" s="252"/>
    </row>
    <row r="115" spans="1:13" ht="15.75">
      <c r="A115" s="297"/>
      <c r="B115" s="239" t="s">
        <v>161</v>
      </c>
      <c r="C115" s="239"/>
      <c r="D115" s="239"/>
      <c r="E115" s="240"/>
      <c r="F115" s="240"/>
      <c r="G115" s="240"/>
      <c r="H115" s="533"/>
      <c r="I115" s="240"/>
      <c r="J115" s="240"/>
      <c r="K115" s="295"/>
      <c r="L115" s="252"/>
      <c r="M115" s="252"/>
    </row>
    <row r="116" spans="1:13" ht="15.75">
      <c r="A116" s="239"/>
      <c r="B116" s="239"/>
      <c r="C116" s="239"/>
      <c r="D116" s="239"/>
      <c r="E116" s="240"/>
      <c r="F116" s="240"/>
      <c r="G116" s="240"/>
      <c r="H116" s="533"/>
      <c r="I116" s="240"/>
      <c r="J116" s="240"/>
      <c r="K116" s="295"/>
      <c r="L116" s="252"/>
      <c r="M116" s="252"/>
    </row>
    <row r="117" spans="1:13" ht="15.75">
      <c r="A117" s="239"/>
      <c r="B117" s="239"/>
      <c r="C117" s="239"/>
      <c r="D117" s="239"/>
      <c r="E117" s="240"/>
      <c r="F117" s="240"/>
      <c r="G117" s="240"/>
      <c r="H117" s="533"/>
      <c r="I117" s="240"/>
      <c r="J117" s="240"/>
      <c r="K117" s="295"/>
      <c r="L117" s="252"/>
      <c r="M117" s="252"/>
    </row>
    <row r="118" spans="1:13">
      <c r="K118" s="45"/>
      <c r="L118" s="49"/>
      <c r="M118" s="49"/>
    </row>
    <row r="119" spans="1:13">
      <c r="K119" s="45"/>
      <c r="L119" s="49"/>
      <c r="M119" s="49"/>
    </row>
    <row r="120" spans="1:13">
      <c r="K120" s="45"/>
      <c r="L120" s="49"/>
      <c r="M120" s="49"/>
    </row>
    <row r="121" spans="1:13">
      <c r="K121" s="45"/>
      <c r="L121" s="49"/>
      <c r="M121" s="49"/>
    </row>
    <row r="122" spans="1:13">
      <c r="K122" s="45"/>
      <c r="L122" s="49"/>
      <c r="M122" s="49"/>
    </row>
    <row r="123" spans="1:13">
      <c r="K123" s="45"/>
      <c r="L123" s="49"/>
      <c r="M123" s="49"/>
    </row>
    <row r="124" spans="1:13">
      <c r="K124" s="45"/>
      <c r="L124" s="49"/>
      <c r="M124" s="49"/>
    </row>
    <row r="125" spans="1:13">
      <c r="K125" s="45"/>
      <c r="L125" s="49"/>
      <c r="M125" s="49"/>
    </row>
    <row r="126" spans="1:13">
      <c r="K126" s="45"/>
      <c r="L126" s="49"/>
      <c r="M126" s="49"/>
    </row>
    <row r="127" spans="1:13">
      <c r="K127" s="45"/>
      <c r="L127" s="49"/>
      <c r="M127" s="49"/>
    </row>
    <row r="128" spans="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</sheetData>
  <autoFilter ref="A5:L105"/>
  <sortState ref="A6:D88">
    <sortCondition ref="D6:D88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82"/>
  <sheetViews>
    <sheetView zoomScale="120" zoomScaleNormal="120" workbookViewId="0">
      <pane ySplit="4" topLeftCell="A5" activePane="bottomLeft" state="frozenSplit"/>
      <selection pane="bottomLeft" activeCell="C75" sqref="C75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customWidth="1"/>
    <col min="5" max="5" width="13" style="10" hidden="1" customWidth="1"/>
    <col min="6" max="6" width="12.5703125" style="10" hidden="1" customWidth="1"/>
    <col min="7" max="7" width="12.85546875" style="10" hidden="1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2498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42857</v>
      </c>
      <c r="B5" s="343" t="s">
        <v>160</v>
      </c>
      <c r="C5" s="431" t="s">
        <v>2402</v>
      </c>
      <c r="D5" s="344">
        <v>-10629.08</v>
      </c>
      <c r="E5" s="333"/>
      <c r="F5" s="333"/>
      <c r="G5" s="399"/>
      <c r="H5" s="335" t="s">
        <v>133</v>
      </c>
      <c r="I5" s="399"/>
      <c r="J5" s="336"/>
      <c r="K5" s="337"/>
      <c r="L5" s="337"/>
      <c r="M5" s="338" t="s">
        <v>138</v>
      </c>
      <c r="N5" s="339" t="s">
        <v>2461</v>
      </c>
      <c r="O5" s="339" t="s">
        <v>457</v>
      </c>
      <c r="P5" s="339" t="s">
        <v>2553</v>
      </c>
      <c r="Q5" s="28"/>
      <c r="R5" s="29"/>
    </row>
    <row r="6" spans="1:18" s="24" customFormat="1" ht="12.75">
      <c r="A6" s="342">
        <v>42857</v>
      </c>
      <c r="B6" s="343" t="s">
        <v>160</v>
      </c>
      <c r="C6" s="431" t="s">
        <v>2111</v>
      </c>
      <c r="D6" s="344">
        <v>-5849.88</v>
      </c>
      <c r="E6" s="333"/>
      <c r="F6" s="333"/>
      <c r="G6" s="399"/>
      <c r="H6" s="335" t="s">
        <v>135</v>
      </c>
      <c r="I6" s="399"/>
      <c r="J6" s="336"/>
      <c r="K6" s="337"/>
      <c r="L6" s="337"/>
      <c r="M6" s="338" t="s">
        <v>138</v>
      </c>
      <c r="N6" s="339" t="s">
        <v>2149</v>
      </c>
      <c r="O6" s="339" t="s">
        <v>134</v>
      </c>
      <c r="P6" s="339" t="s">
        <v>2553</v>
      </c>
      <c r="Q6" s="28"/>
      <c r="R6" s="29"/>
    </row>
    <row r="7" spans="1:18" s="24" customFormat="1" ht="12.75">
      <c r="A7" s="342">
        <v>42857</v>
      </c>
      <c r="B7" s="343" t="s">
        <v>160</v>
      </c>
      <c r="C7" s="431" t="s">
        <v>1649</v>
      </c>
      <c r="D7" s="344">
        <v>-5849.88</v>
      </c>
      <c r="E7" s="333"/>
      <c r="F7" s="333"/>
      <c r="G7" s="399"/>
      <c r="H7" s="335" t="s">
        <v>137</v>
      </c>
      <c r="I7" s="399"/>
      <c r="J7" s="336"/>
      <c r="K7" s="337"/>
      <c r="L7" s="337"/>
      <c r="M7" s="338" t="s">
        <v>138</v>
      </c>
      <c r="N7" s="339" t="s">
        <v>1764</v>
      </c>
      <c r="O7" s="339" t="s">
        <v>134</v>
      </c>
      <c r="P7" s="339" t="s">
        <v>2553</v>
      </c>
      <c r="Q7" s="28"/>
      <c r="R7" s="29"/>
    </row>
    <row r="8" spans="1:18" s="24" customFormat="1" ht="12.75">
      <c r="A8" s="342">
        <v>42857</v>
      </c>
      <c r="B8" s="343" t="s">
        <v>160</v>
      </c>
      <c r="C8" s="431" t="s">
        <v>1843</v>
      </c>
      <c r="D8" s="344">
        <v>-6351</v>
      </c>
      <c r="E8" s="333"/>
      <c r="F8" s="333"/>
      <c r="G8" s="399"/>
      <c r="H8" s="335" t="s">
        <v>139</v>
      </c>
      <c r="I8" s="399"/>
      <c r="J8" s="336"/>
      <c r="K8" s="337"/>
      <c r="L8" s="337"/>
      <c r="M8" s="338" t="s">
        <v>138</v>
      </c>
      <c r="N8" s="339" t="s">
        <v>1898</v>
      </c>
      <c r="O8" s="339" t="s">
        <v>141</v>
      </c>
      <c r="P8" s="339" t="s">
        <v>2553</v>
      </c>
      <c r="Q8" s="28"/>
      <c r="R8" s="29"/>
    </row>
    <row r="9" spans="1:18" s="24" customFormat="1" ht="12.75">
      <c r="A9" s="342">
        <v>42857</v>
      </c>
      <c r="B9" s="343" t="s">
        <v>160</v>
      </c>
      <c r="C9" s="431" t="s">
        <v>2417</v>
      </c>
      <c r="D9" s="344">
        <v>-21347.48</v>
      </c>
      <c r="E9" s="333"/>
      <c r="F9" s="333"/>
      <c r="G9" s="399"/>
      <c r="H9" s="335" t="s">
        <v>140</v>
      </c>
      <c r="I9" s="399"/>
      <c r="J9" s="336"/>
      <c r="K9" s="337"/>
      <c r="L9" s="337"/>
      <c r="M9" s="338" t="s">
        <v>138</v>
      </c>
      <c r="N9" s="339" t="s">
        <v>2466</v>
      </c>
      <c r="O9" s="339" t="s">
        <v>383</v>
      </c>
      <c r="P9" s="339" t="s">
        <v>2553</v>
      </c>
      <c r="Q9" s="28"/>
      <c r="R9" s="29"/>
    </row>
    <row r="10" spans="1:18" s="24" customFormat="1" ht="12.75">
      <c r="A10" s="342">
        <v>42857</v>
      </c>
      <c r="B10" s="343" t="s">
        <v>160</v>
      </c>
      <c r="C10" s="431" t="s">
        <v>1582</v>
      </c>
      <c r="D10" s="344">
        <v>-7559.72</v>
      </c>
      <c r="E10" s="333"/>
      <c r="F10" s="333"/>
      <c r="G10" s="399"/>
      <c r="H10" s="335" t="s">
        <v>142</v>
      </c>
      <c r="I10" s="399"/>
      <c r="J10" s="336"/>
      <c r="K10" s="337"/>
      <c r="L10" s="337"/>
      <c r="M10" s="338" t="s">
        <v>138</v>
      </c>
      <c r="N10" s="339" t="s">
        <v>1703</v>
      </c>
      <c r="O10" s="339" t="s">
        <v>136</v>
      </c>
      <c r="P10" s="339" t="s">
        <v>2553</v>
      </c>
      <c r="Q10" s="28"/>
      <c r="R10" s="29"/>
    </row>
    <row r="11" spans="1:18" s="24" customFormat="1" ht="12.75">
      <c r="A11" s="342">
        <v>42857</v>
      </c>
      <c r="B11" s="343" t="s">
        <v>160</v>
      </c>
      <c r="C11" s="431" t="s">
        <v>2113</v>
      </c>
      <c r="D11" s="344">
        <v>-6351</v>
      </c>
      <c r="E11" s="333"/>
      <c r="F11" s="333"/>
      <c r="G11" s="399"/>
      <c r="H11" s="335" t="s">
        <v>143</v>
      </c>
      <c r="I11" s="399"/>
      <c r="J11" s="336"/>
      <c r="K11" s="337"/>
      <c r="L11" s="337"/>
      <c r="M11" s="338" t="s">
        <v>138</v>
      </c>
      <c r="N11" s="339" t="s">
        <v>2151</v>
      </c>
      <c r="O11" s="339" t="s">
        <v>141</v>
      </c>
      <c r="P11" s="339" t="s">
        <v>2553</v>
      </c>
      <c r="Q11" s="28"/>
      <c r="R11" s="29"/>
    </row>
    <row r="12" spans="1:18" s="24" customFormat="1" ht="12.75">
      <c r="A12" s="342">
        <v>42857</v>
      </c>
      <c r="B12" s="343" t="s">
        <v>160</v>
      </c>
      <c r="C12" s="431" t="s">
        <v>2408</v>
      </c>
      <c r="D12" s="344">
        <v>-20454.28</v>
      </c>
      <c r="E12" s="333"/>
      <c r="F12" s="333"/>
      <c r="G12" s="399"/>
      <c r="H12" s="335" t="s">
        <v>144</v>
      </c>
      <c r="I12" s="399"/>
      <c r="J12" s="336"/>
      <c r="K12" s="337"/>
      <c r="L12" s="337"/>
      <c r="M12" s="338" t="s">
        <v>138</v>
      </c>
      <c r="N12" s="339" t="s">
        <v>2465</v>
      </c>
      <c r="O12" s="339" t="s">
        <v>298</v>
      </c>
      <c r="P12" s="339" t="s">
        <v>2553</v>
      </c>
      <c r="Q12" s="28"/>
      <c r="R12" s="29"/>
    </row>
    <row r="13" spans="1:18" s="24" customFormat="1" ht="12.75">
      <c r="A13" s="342">
        <v>42857</v>
      </c>
      <c r="B13" s="343" t="s">
        <v>160</v>
      </c>
      <c r="C13" s="431" t="s">
        <v>540</v>
      </c>
      <c r="D13" s="344">
        <v>-8049.24</v>
      </c>
      <c r="E13" s="333"/>
      <c r="F13" s="333"/>
      <c r="G13" s="399"/>
      <c r="H13" s="335" t="s">
        <v>145</v>
      </c>
      <c r="I13" s="399"/>
      <c r="J13" s="336"/>
      <c r="K13" s="337"/>
      <c r="L13" s="337"/>
      <c r="M13" s="338" t="s">
        <v>138</v>
      </c>
      <c r="N13" s="339" t="s">
        <v>577</v>
      </c>
      <c r="O13" s="339" t="s">
        <v>141</v>
      </c>
      <c r="P13" s="339" t="s">
        <v>2553</v>
      </c>
      <c r="Q13" s="28"/>
      <c r="R13" s="29"/>
    </row>
    <row r="14" spans="1:18" s="24" customFormat="1" ht="12.75">
      <c r="A14" s="342">
        <v>42859</v>
      </c>
      <c r="B14" s="343" t="s">
        <v>160</v>
      </c>
      <c r="C14" s="431" t="s">
        <v>540</v>
      </c>
      <c r="D14" s="344">
        <v>-8049.24</v>
      </c>
      <c r="E14" s="333"/>
      <c r="F14" s="333"/>
      <c r="G14" s="399"/>
      <c r="H14" s="335" t="s">
        <v>145</v>
      </c>
      <c r="I14" s="399"/>
      <c r="J14" s="336"/>
      <c r="K14" s="337"/>
      <c r="L14" s="337"/>
      <c r="M14" s="338" t="s">
        <v>138</v>
      </c>
      <c r="N14" s="339" t="s">
        <v>577</v>
      </c>
      <c r="O14" s="339" t="s">
        <v>141</v>
      </c>
      <c r="P14" s="339" t="s">
        <v>2556</v>
      </c>
      <c r="Q14" s="28"/>
      <c r="R14" s="29"/>
    </row>
    <row r="15" spans="1:18" s="24" customFormat="1" ht="12.75">
      <c r="A15" s="342">
        <v>42859</v>
      </c>
      <c r="B15" s="343" t="s">
        <v>160</v>
      </c>
      <c r="C15" s="431" t="s">
        <v>806</v>
      </c>
      <c r="D15" s="344">
        <v>-5957.76</v>
      </c>
      <c r="E15" s="333"/>
      <c r="F15" s="333"/>
      <c r="G15" s="399"/>
      <c r="H15" s="335" t="s">
        <v>146</v>
      </c>
      <c r="I15" s="399"/>
      <c r="J15" s="336"/>
      <c r="K15" s="337"/>
      <c r="L15" s="337"/>
      <c r="M15" s="338" t="s">
        <v>138</v>
      </c>
      <c r="N15" s="339" t="s">
        <v>859</v>
      </c>
      <c r="O15" s="339" t="s">
        <v>141</v>
      </c>
      <c r="P15" s="339" t="s">
        <v>2556</v>
      </c>
      <c r="Q15" s="28"/>
      <c r="R15" s="29"/>
    </row>
    <row r="16" spans="1:18" s="24" customFormat="1" ht="12.75">
      <c r="A16" s="342">
        <v>42859</v>
      </c>
      <c r="B16" s="343" t="s">
        <v>160</v>
      </c>
      <c r="C16" s="431" t="s">
        <v>1245</v>
      </c>
      <c r="D16" s="344">
        <v>-7559.72</v>
      </c>
      <c r="E16" s="333"/>
      <c r="F16" s="333"/>
      <c r="G16" s="399"/>
      <c r="H16" s="335"/>
      <c r="I16" s="399"/>
      <c r="J16" s="336"/>
      <c r="K16" s="337"/>
      <c r="L16" s="337"/>
      <c r="M16" s="338" t="s">
        <v>138</v>
      </c>
      <c r="N16" s="339" t="s">
        <v>1319</v>
      </c>
      <c r="O16" s="339" t="s">
        <v>136</v>
      </c>
      <c r="P16" s="339" t="s">
        <v>2556</v>
      </c>
      <c r="Q16" s="28"/>
      <c r="R16" s="29"/>
    </row>
    <row r="17" spans="1:18" s="24" customFormat="1" ht="12.75">
      <c r="A17" s="342">
        <v>42859</v>
      </c>
      <c r="B17" s="343" t="s">
        <v>160</v>
      </c>
      <c r="C17" s="431" t="s">
        <v>1276</v>
      </c>
      <c r="D17" s="344">
        <v>-9000.44</v>
      </c>
      <c r="E17" s="333"/>
      <c r="F17" s="333"/>
      <c r="G17" s="399"/>
      <c r="H17" s="335"/>
      <c r="I17" s="399"/>
      <c r="J17" s="336"/>
      <c r="K17" s="337"/>
      <c r="L17" s="337"/>
      <c r="M17" s="338" t="s">
        <v>138</v>
      </c>
      <c r="N17" s="339" t="s">
        <v>1342</v>
      </c>
      <c r="O17" s="339" t="s">
        <v>136</v>
      </c>
      <c r="P17" s="339" t="s">
        <v>2556</v>
      </c>
      <c r="Q17" s="28"/>
      <c r="R17" s="29"/>
    </row>
    <row r="18" spans="1:18" s="24" customFormat="1" ht="12.75">
      <c r="A18" s="342">
        <v>42859</v>
      </c>
      <c r="B18" s="343" t="s">
        <v>160</v>
      </c>
      <c r="C18" s="431" t="s">
        <v>2085</v>
      </c>
      <c r="D18" s="344">
        <v>-8080.56</v>
      </c>
      <c r="E18" s="333"/>
      <c r="F18" s="333"/>
      <c r="G18" s="399"/>
      <c r="H18" s="335"/>
      <c r="I18" s="399"/>
      <c r="J18" s="336"/>
      <c r="K18" s="337"/>
      <c r="L18" s="337"/>
      <c r="M18" s="338" t="s">
        <v>138</v>
      </c>
      <c r="N18" s="339" t="s">
        <v>2166</v>
      </c>
      <c r="O18" s="339" t="s">
        <v>141</v>
      </c>
      <c r="P18" s="339" t="s">
        <v>2556</v>
      </c>
      <c r="Q18" s="28"/>
      <c r="R18" s="29"/>
    </row>
    <row r="19" spans="1:18" s="24" customFormat="1" ht="12.75">
      <c r="A19" s="342">
        <v>42859</v>
      </c>
      <c r="B19" s="343" t="s">
        <v>160</v>
      </c>
      <c r="C19" s="431" t="s">
        <v>1634</v>
      </c>
      <c r="D19" s="344">
        <v>-8049.24</v>
      </c>
      <c r="E19" s="333"/>
      <c r="F19" s="333"/>
      <c r="G19" s="399"/>
      <c r="H19" s="335" t="s">
        <v>147</v>
      </c>
      <c r="I19" s="399"/>
      <c r="J19" s="336"/>
      <c r="K19" s="337"/>
      <c r="L19" s="337"/>
      <c r="M19" s="338" t="s">
        <v>138</v>
      </c>
      <c r="N19" s="339" t="s">
        <v>1750</v>
      </c>
      <c r="O19" s="339" t="s">
        <v>141</v>
      </c>
      <c r="P19" s="339" t="s">
        <v>2556</v>
      </c>
      <c r="Q19" s="28"/>
      <c r="R19" s="29"/>
    </row>
    <row r="20" spans="1:18" s="24" customFormat="1" ht="12.75">
      <c r="A20" s="342">
        <v>42859</v>
      </c>
      <c r="B20" s="343" t="s">
        <v>160</v>
      </c>
      <c r="C20" s="431" t="s">
        <v>1572</v>
      </c>
      <c r="D20" s="344">
        <v>-5849.88</v>
      </c>
      <c r="E20" s="333"/>
      <c r="F20" s="333"/>
      <c r="G20" s="399"/>
      <c r="H20" s="335" t="s">
        <v>224</v>
      </c>
      <c r="I20" s="399"/>
      <c r="J20" s="336"/>
      <c r="K20" s="337"/>
      <c r="L20" s="337"/>
      <c r="M20" s="338" t="s">
        <v>138</v>
      </c>
      <c r="N20" s="339" t="s">
        <v>1693</v>
      </c>
      <c r="O20" s="339" t="s">
        <v>134</v>
      </c>
      <c r="P20" s="339" t="s">
        <v>2556</v>
      </c>
      <c r="Q20" s="28"/>
      <c r="R20" s="29"/>
    </row>
    <row r="21" spans="1:18" s="24" customFormat="1" ht="12.75">
      <c r="A21" s="570">
        <v>42854</v>
      </c>
      <c r="B21" s="571" t="s">
        <v>156</v>
      </c>
      <c r="C21" s="579" t="s">
        <v>2502</v>
      </c>
      <c r="D21" s="580">
        <v>1241.2</v>
      </c>
      <c r="E21" s="333"/>
      <c r="F21" s="333"/>
      <c r="G21" s="399"/>
      <c r="H21" s="335"/>
      <c r="I21" s="399"/>
      <c r="J21" s="336"/>
      <c r="K21" s="337"/>
      <c r="L21" s="337"/>
      <c r="M21" s="338" t="s">
        <v>138</v>
      </c>
      <c r="N21" s="339" t="s">
        <v>2526</v>
      </c>
      <c r="O21" s="339" t="s">
        <v>134</v>
      </c>
      <c r="P21" s="339" t="s">
        <v>2550</v>
      </c>
      <c r="Q21" s="28"/>
      <c r="R21" s="29"/>
    </row>
    <row r="22" spans="1:18" s="24" customFormat="1" ht="12.75">
      <c r="A22" s="570">
        <v>42854</v>
      </c>
      <c r="B22" s="571" t="s">
        <v>156</v>
      </c>
      <c r="C22" s="579" t="s">
        <v>2507</v>
      </c>
      <c r="D22" s="580">
        <v>1241.2</v>
      </c>
      <c r="E22" s="333"/>
      <c r="F22" s="333"/>
      <c r="G22" s="399"/>
      <c r="H22" s="335"/>
      <c r="I22" s="399"/>
      <c r="J22" s="336"/>
      <c r="K22" s="337"/>
      <c r="L22" s="337"/>
      <c r="M22" s="338" t="s">
        <v>138</v>
      </c>
      <c r="N22" s="339" t="s">
        <v>2527</v>
      </c>
      <c r="O22" s="339" t="s">
        <v>457</v>
      </c>
      <c r="P22" s="339" t="s">
        <v>2550</v>
      </c>
      <c r="Q22" s="28"/>
      <c r="R22" s="29"/>
    </row>
    <row r="23" spans="1:18" s="24" customFormat="1" ht="12.75">
      <c r="A23" s="570">
        <v>42854</v>
      </c>
      <c r="B23" s="571" t="s">
        <v>156</v>
      </c>
      <c r="C23" s="579" t="s">
        <v>2508</v>
      </c>
      <c r="D23" s="580">
        <v>1241.2</v>
      </c>
      <c r="E23" s="333"/>
      <c r="F23" s="333"/>
      <c r="G23" s="399"/>
      <c r="H23" s="335"/>
      <c r="I23" s="399"/>
      <c r="J23" s="336"/>
      <c r="K23" s="337"/>
      <c r="L23" s="337"/>
      <c r="M23" s="338" t="s">
        <v>138</v>
      </c>
      <c r="N23" s="339" t="s">
        <v>2528</v>
      </c>
      <c r="O23" s="339" t="s">
        <v>457</v>
      </c>
      <c r="P23" s="339" t="s">
        <v>2550</v>
      </c>
      <c r="Q23" s="28"/>
      <c r="R23" s="29"/>
    </row>
    <row r="24" spans="1:18" s="24" customFormat="1" ht="12.75">
      <c r="A24" s="570">
        <v>42857</v>
      </c>
      <c r="B24" s="571" t="s">
        <v>156</v>
      </c>
      <c r="C24" s="579" t="s">
        <v>2511</v>
      </c>
      <c r="D24" s="580">
        <v>1241.2</v>
      </c>
      <c r="E24" s="333"/>
      <c r="F24" s="333"/>
      <c r="G24" s="399"/>
      <c r="H24" s="335"/>
      <c r="I24" s="399"/>
      <c r="J24" s="336"/>
      <c r="K24" s="337"/>
      <c r="L24" s="337"/>
      <c r="M24" s="338" t="s">
        <v>138</v>
      </c>
      <c r="N24" s="339" t="s">
        <v>2529</v>
      </c>
      <c r="O24" s="339" t="s">
        <v>390</v>
      </c>
      <c r="P24" s="339" t="s">
        <v>2551</v>
      </c>
      <c r="Q24" s="28"/>
      <c r="R24" s="29"/>
    </row>
    <row r="25" spans="1:18" s="24" customFormat="1" ht="12.75">
      <c r="A25" s="570">
        <v>42857</v>
      </c>
      <c r="B25" s="571" t="s">
        <v>156</v>
      </c>
      <c r="C25" s="579" t="s">
        <v>2515</v>
      </c>
      <c r="D25" s="580">
        <v>1241.2</v>
      </c>
      <c r="E25" s="333"/>
      <c r="F25" s="333"/>
      <c r="G25" s="399"/>
      <c r="H25" s="335"/>
      <c r="I25" s="399"/>
      <c r="J25" s="336"/>
      <c r="K25" s="337"/>
      <c r="L25" s="337"/>
      <c r="M25" s="338" t="s">
        <v>138</v>
      </c>
      <c r="N25" s="339" t="s">
        <v>2530</v>
      </c>
      <c r="O25" s="339" t="s">
        <v>390</v>
      </c>
      <c r="P25" s="339" t="s">
        <v>2551</v>
      </c>
      <c r="Q25" s="28"/>
      <c r="R25" s="29"/>
    </row>
    <row r="26" spans="1:18" s="24" customFormat="1" ht="12.75">
      <c r="A26" s="570">
        <v>42858</v>
      </c>
      <c r="B26" s="571" t="s">
        <v>156</v>
      </c>
      <c r="C26" s="579" t="s">
        <v>2516</v>
      </c>
      <c r="D26" s="580">
        <v>1241.2</v>
      </c>
      <c r="E26" s="333"/>
      <c r="F26" s="333"/>
      <c r="G26" s="399"/>
      <c r="H26" s="335"/>
      <c r="I26" s="399"/>
      <c r="J26" s="336"/>
      <c r="K26" s="337"/>
      <c r="L26" s="337"/>
      <c r="M26" s="338" t="s">
        <v>138</v>
      </c>
      <c r="N26" s="339" t="s">
        <v>2531</v>
      </c>
      <c r="O26" s="339" t="s">
        <v>457</v>
      </c>
      <c r="P26" s="339" t="s">
        <v>2554</v>
      </c>
      <c r="Q26" s="28"/>
      <c r="R26" s="29"/>
    </row>
    <row r="27" spans="1:18" s="24" customFormat="1" ht="12.75">
      <c r="A27" s="570">
        <v>42859</v>
      </c>
      <c r="B27" s="571" t="s">
        <v>156</v>
      </c>
      <c r="C27" s="579" t="s">
        <v>2518</v>
      </c>
      <c r="D27" s="580">
        <v>1241.2</v>
      </c>
      <c r="E27" s="333"/>
      <c r="F27" s="333"/>
      <c r="G27" s="399"/>
      <c r="H27" s="335"/>
      <c r="I27" s="399"/>
      <c r="J27" s="336"/>
      <c r="K27" s="337"/>
      <c r="L27" s="337"/>
      <c r="M27" s="338" t="s">
        <v>138</v>
      </c>
      <c r="N27" s="339" t="s">
        <v>2532</v>
      </c>
      <c r="O27" s="339" t="s">
        <v>390</v>
      </c>
      <c r="P27" s="339" t="s">
        <v>2555</v>
      </c>
      <c r="Q27" s="28"/>
      <c r="R27" s="29"/>
    </row>
    <row r="28" spans="1:18" s="24" customFormat="1" ht="12.75">
      <c r="A28" s="570">
        <v>42859</v>
      </c>
      <c r="B28" s="571" t="s">
        <v>156</v>
      </c>
      <c r="C28" s="579" t="s">
        <v>2519</v>
      </c>
      <c r="D28" s="580">
        <v>1241.2</v>
      </c>
      <c r="E28" s="333"/>
      <c r="F28" s="333"/>
      <c r="G28" s="399"/>
      <c r="H28" s="335"/>
      <c r="I28" s="399"/>
      <c r="J28" s="336"/>
      <c r="K28" s="337"/>
      <c r="L28" s="337"/>
      <c r="M28" s="338" t="s">
        <v>138</v>
      </c>
      <c r="N28" s="339" t="s">
        <v>2533</v>
      </c>
      <c r="O28" s="339" t="s">
        <v>134</v>
      </c>
      <c r="P28" s="339" t="s">
        <v>2555</v>
      </c>
      <c r="Q28" s="28"/>
      <c r="R28" s="29"/>
    </row>
    <row r="29" spans="1:18" s="24" customFormat="1" ht="12.75">
      <c r="A29" s="570">
        <v>42859</v>
      </c>
      <c r="B29" s="571" t="s">
        <v>156</v>
      </c>
      <c r="C29" s="579" t="s">
        <v>2520</v>
      </c>
      <c r="D29" s="580">
        <v>1241.2</v>
      </c>
      <c r="E29" s="333"/>
      <c r="F29" s="333"/>
      <c r="G29" s="399"/>
      <c r="H29" s="335"/>
      <c r="I29" s="399"/>
      <c r="J29" s="336"/>
      <c r="K29" s="337"/>
      <c r="L29" s="337"/>
      <c r="M29" s="338" t="s">
        <v>138</v>
      </c>
      <c r="N29" s="339" t="s">
        <v>2534</v>
      </c>
      <c r="O29" s="339" t="s">
        <v>134</v>
      </c>
      <c r="P29" s="339" t="s">
        <v>2555</v>
      </c>
      <c r="Q29" s="28"/>
      <c r="R29" s="29"/>
    </row>
    <row r="30" spans="1:18" s="24" customFormat="1" ht="12.75">
      <c r="A30" s="570">
        <v>42859</v>
      </c>
      <c r="B30" s="571" t="s">
        <v>156</v>
      </c>
      <c r="C30" s="579" t="s">
        <v>2521</v>
      </c>
      <c r="D30" s="580">
        <v>1241.2</v>
      </c>
      <c r="E30" s="333"/>
      <c r="F30" s="333"/>
      <c r="G30" s="399"/>
      <c r="H30" s="335"/>
      <c r="I30" s="399"/>
      <c r="J30" s="336"/>
      <c r="K30" s="337"/>
      <c r="L30" s="337"/>
      <c r="M30" s="338" t="s">
        <v>138</v>
      </c>
      <c r="N30" s="339" t="s">
        <v>2535</v>
      </c>
      <c r="O30" s="339" t="s">
        <v>390</v>
      </c>
      <c r="P30" s="339" t="s">
        <v>2555</v>
      </c>
      <c r="Q30" s="28"/>
      <c r="R30" s="29"/>
    </row>
    <row r="31" spans="1:18" s="24" customFormat="1" ht="12.75">
      <c r="A31" s="570">
        <v>42860</v>
      </c>
      <c r="B31" s="571" t="s">
        <v>156</v>
      </c>
      <c r="C31" s="579" t="s">
        <v>2523</v>
      </c>
      <c r="D31" s="580">
        <v>1241.2</v>
      </c>
      <c r="E31" s="333"/>
      <c r="F31" s="333"/>
      <c r="G31" s="399"/>
      <c r="H31" s="335"/>
      <c r="I31" s="399"/>
      <c r="J31" s="336"/>
      <c r="K31" s="337"/>
      <c r="L31" s="337"/>
      <c r="M31" s="338" t="s">
        <v>138</v>
      </c>
      <c r="N31" s="339" t="s">
        <v>2536</v>
      </c>
      <c r="O31" s="339" t="s">
        <v>242</v>
      </c>
      <c r="P31" s="339" t="s">
        <v>2557</v>
      </c>
      <c r="Q31" s="28"/>
      <c r="R31" s="29"/>
    </row>
    <row r="32" spans="1:18" s="24" customFormat="1" ht="12.75">
      <c r="A32" s="1">
        <v>42857</v>
      </c>
      <c r="B32" t="s">
        <v>156</v>
      </c>
      <c r="C32" t="s">
        <v>2509</v>
      </c>
      <c r="D32" s="353">
        <v>2673.8</v>
      </c>
      <c r="E32" s="333"/>
      <c r="F32" s="333"/>
      <c r="G32" s="399"/>
      <c r="H32" s="335"/>
      <c r="I32" s="399"/>
      <c r="J32" s="336"/>
      <c r="K32" s="337"/>
      <c r="L32" s="337"/>
      <c r="M32" s="338" t="s">
        <v>138</v>
      </c>
      <c r="N32" s="339" t="s">
        <v>2537</v>
      </c>
      <c r="O32" s="339" t="s">
        <v>457</v>
      </c>
      <c r="P32" s="339" t="s">
        <v>2552</v>
      </c>
      <c r="Q32" s="28"/>
      <c r="R32" s="29"/>
    </row>
    <row r="33" spans="1:18" s="24" customFormat="1" ht="12.75">
      <c r="A33" s="1">
        <v>42857</v>
      </c>
      <c r="B33" t="s">
        <v>156</v>
      </c>
      <c r="C33" s="488" t="s">
        <v>2120</v>
      </c>
      <c r="D33" s="353">
        <v>2673.8</v>
      </c>
      <c r="E33" s="333"/>
      <c r="F33" s="333"/>
      <c r="G33" s="399"/>
      <c r="H33" s="335"/>
      <c r="I33" s="399"/>
      <c r="J33" s="336"/>
      <c r="K33" s="337"/>
      <c r="L33" s="337"/>
      <c r="M33" s="338" t="s">
        <v>138</v>
      </c>
      <c r="N33" s="339" t="s">
        <v>2158</v>
      </c>
      <c r="O33" s="339" t="s">
        <v>457</v>
      </c>
      <c r="P33" s="339" t="s">
        <v>2551</v>
      </c>
      <c r="Q33" s="28"/>
      <c r="R33" s="29"/>
    </row>
    <row r="34" spans="1:18" s="24" customFormat="1" ht="12.75">
      <c r="A34" s="1">
        <v>42857</v>
      </c>
      <c r="B34" t="s">
        <v>156</v>
      </c>
      <c r="C34" t="s">
        <v>2512</v>
      </c>
      <c r="D34" s="353">
        <v>2673.8</v>
      </c>
      <c r="E34" s="333"/>
      <c r="F34" s="333"/>
      <c r="G34" s="399"/>
      <c r="H34" s="335"/>
      <c r="I34" s="399"/>
      <c r="J34" s="336"/>
      <c r="K34" s="337"/>
      <c r="L34" s="337"/>
      <c r="M34" s="338" t="s">
        <v>138</v>
      </c>
      <c r="N34" s="339" t="s">
        <v>2538</v>
      </c>
      <c r="O34" s="339" t="s">
        <v>457</v>
      </c>
      <c r="P34" s="339" t="s">
        <v>2552</v>
      </c>
      <c r="Q34" s="28"/>
      <c r="R34" s="29"/>
    </row>
    <row r="35" spans="1:18" s="24" customFormat="1" ht="12.75">
      <c r="A35" s="1">
        <v>42854</v>
      </c>
      <c r="B35" t="s">
        <v>156</v>
      </c>
      <c r="C35" s="615" t="s">
        <v>1868</v>
      </c>
      <c r="D35" s="353">
        <v>5849.88</v>
      </c>
      <c r="E35" s="333"/>
      <c r="F35" s="333"/>
      <c r="G35" s="399"/>
      <c r="H35" s="335"/>
      <c r="I35" s="399"/>
      <c r="J35" s="336"/>
      <c r="K35" s="337"/>
      <c r="L35" s="337"/>
      <c r="M35" s="338" t="s">
        <v>138</v>
      </c>
      <c r="N35" s="339" t="s">
        <v>2539</v>
      </c>
      <c r="O35" s="339" t="s">
        <v>134</v>
      </c>
      <c r="P35" s="339" t="s">
        <v>2550</v>
      </c>
      <c r="Q35" s="28"/>
      <c r="R35" s="29"/>
    </row>
    <row r="36" spans="1:18" s="24" customFormat="1" ht="12.75">
      <c r="A36" s="1">
        <v>42857</v>
      </c>
      <c r="B36" t="s">
        <v>156</v>
      </c>
      <c r="C36" s="341" t="s">
        <v>1852</v>
      </c>
      <c r="D36" s="353">
        <v>5849.88</v>
      </c>
      <c r="E36" s="333"/>
      <c r="F36" s="333"/>
      <c r="G36" s="399"/>
      <c r="H36" s="335"/>
      <c r="I36" s="399"/>
      <c r="J36" s="336"/>
      <c r="K36" s="337"/>
      <c r="L36" s="337"/>
      <c r="M36" s="338" t="s">
        <v>138</v>
      </c>
      <c r="N36" s="339" t="s">
        <v>1906</v>
      </c>
      <c r="O36" s="339" t="s">
        <v>134</v>
      </c>
      <c r="P36" s="339" t="s">
        <v>2551</v>
      </c>
      <c r="Q36" s="28"/>
      <c r="R36" s="29"/>
    </row>
    <row r="37" spans="1:18" s="24" customFormat="1" ht="12.75">
      <c r="A37" s="1">
        <v>42857</v>
      </c>
      <c r="B37" t="s">
        <v>156</v>
      </c>
      <c r="C37" s="488" t="s">
        <v>1980</v>
      </c>
      <c r="D37" s="353">
        <v>5849.88</v>
      </c>
      <c r="E37" s="333"/>
      <c r="F37" s="333"/>
      <c r="G37" s="399"/>
      <c r="H37" s="335"/>
      <c r="I37" s="399"/>
      <c r="J37" s="336"/>
      <c r="K37" s="337"/>
      <c r="L37" s="337"/>
      <c r="M37" s="338" t="s">
        <v>138</v>
      </c>
      <c r="N37" s="339" t="s">
        <v>2016</v>
      </c>
      <c r="O37" s="339" t="s">
        <v>134</v>
      </c>
      <c r="P37" s="339" t="s">
        <v>2551</v>
      </c>
      <c r="Q37" s="28"/>
      <c r="R37" s="29"/>
    </row>
    <row r="38" spans="1:18" s="24" customFormat="1" ht="12.75">
      <c r="A38" s="1">
        <v>42857</v>
      </c>
      <c r="B38" t="s">
        <v>156</v>
      </c>
      <c r="C38" t="s">
        <v>1649</v>
      </c>
      <c r="D38" s="353">
        <v>5849.88</v>
      </c>
      <c r="E38" s="333"/>
      <c r="F38" s="333"/>
      <c r="G38" s="399"/>
      <c r="H38" s="335" t="s">
        <v>137</v>
      </c>
      <c r="I38" s="399"/>
      <c r="J38" s="336"/>
      <c r="K38" s="337"/>
      <c r="L38" s="337"/>
      <c r="M38" s="338" t="s">
        <v>138</v>
      </c>
      <c r="N38" s="339" t="s">
        <v>1764</v>
      </c>
      <c r="O38" s="339" t="s">
        <v>134</v>
      </c>
      <c r="P38" s="339" t="s">
        <v>2551</v>
      </c>
      <c r="Q38" s="28"/>
      <c r="R38" s="29"/>
    </row>
    <row r="39" spans="1:18" s="24" customFormat="1" ht="12.75">
      <c r="A39" s="1">
        <v>42857</v>
      </c>
      <c r="B39" t="s">
        <v>156</v>
      </c>
      <c r="C39" t="s">
        <v>2111</v>
      </c>
      <c r="D39" s="353">
        <v>5849.88</v>
      </c>
      <c r="E39" s="333"/>
      <c r="F39" s="333"/>
      <c r="G39" s="399"/>
      <c r="H39" s="335" t="s">
        <v>135</v>
      </c>
      <c r="I39" s="399"/>
      <c r="J39" s="336"/>
      <c r="K39" s="337"/>
      <c r="L39" s="337"/>
      <c r="M39" s="338" t="s">
        <v>138</v>
      </c>
      <c r="N39" s="339" t="s">
        <v>2149</v>
      </c>
      <c r="O39" s="339" t="s">
        <v>134</v>
      </c>
      <c r="P39" s="339" t="s">
        <v>2551</v>
      </c>
      <c r="Q39" s="28"/>
      <c r="R39" s="29"/>
    </row>
    <row r="40" spans="1:18" s="24" customFormat="1" ht="12.75">
      <c r="A40" s="1">
        <v>42857</v>
      </c>
      <c r="B40" t="s">
        <v>156</v>
      </c>
      <c r="C40" s="488" t="s">
        <v>1587</v>
      </c>
      <c r="D40" s="353">
        <v>5849.88</v>
      </c>
      <c r="E40" s="333"/>
      <c r="F40" s="333"/>
      <c r="G40" s="399"/>
      <c r="H40" s="335"/>
      <c r="I40" s="399"/>
      <c r="J40" s="336"/>
      <c r="K40" s="337"/>
      <c r="L40" s="337"/>
      <c r="M40" s="338" t="s">
        <v>138</v>
      </c>
      <c r="N40" s="339" t="s">
        <v>1708</v>
      </c>
      <c r="O40" s="339" t="s">
        <v>134</v>
      </c>
      <c r="P40" s="339" t="s">
        <v>2551</v>
      </c>
      <c r="Q40" s="28"/>
      <c r="R40" s="29"/>
    </row>
    <row r="41" spans="1:18" s="24" customFormat="1" ht="12.75">
      <c r="A41" s="1">
        <v>42859</v>
      </c>
      <c r="B41" t="s">
        <v>156</v>
      </c>
      <c r="C41" s="488" t="s">
        <v>1862</v>
      </c>
      <c r="D41" s="353">
        <v>5849.88</v>
      </c>
      <c r="E41" s="333"/>
      <c r="F41" s="333"/>
      <c r="G41" s="399"/>
      <c r="H41" s="335"/>
      <c r="I41" s="399"/>
      <c r="J41" s="336"/>
      <c r="K41" s="337"/>
      <c r="L41" s="337"/>
      <c r="M41" s="338" t="s">
        <v>138</v>
      </c>
      <c r="N41" s="339" t="s">
        <v>1912</v>
      </c>
      <c r="O41" s="339" t="s">
        <v>134</v>
      </c>
      <c r="P41" s="339" t="s">
        <v>2555</v>
      </c>
      <c r="Q41" s="28"/>
      <c r="R41" s="29"/>
    </row>
    <row r="42" spans="1:18" s="24" customFormat="1" ht="12.75">
      <c r="A42" s="1">
        <v>42859</v>
      </c>
      <c r="B42" t="s">
        <v>156</v>
      </c>
      <c r="C42" s="488" t="s">
        <v>1572</v>
      </c>
      <c r="D42" s="353">
        <v>5849.88</v>
      </c>
      <c r="E42" s="333"/>
      <c r="F42" s="333"/>
      <c r="G42" s="399"/>
      <c r="H42" s="335" t="s">
        <v>224</v>
      </c>
      <c r="I42" s="399"/>
      <c r="J42" s="336"/>
      <c r="K42" s="337"/>
      <c r="L42" s="337"/>
      <c r="M42" s="338" t="s">
        <v>138</v>
      </c>
      <c r="N42" s="339" t="s">
        <v>1693</v>
      </c>
      <c r="O42" s="339" t="s">
        <v>134</v>
      </c>
      <c r="P42" s="339" t="s">
        <v>2555</v>
      </c>
      <c r="Q42" s="28"/>
      <c r="R42" s="29"/>
    </row>
    <row r="43" spans="1:18" s="24" customFormat="1" ht="12.75">
      <c r="A43" s="1">
        <v>42859</v>
      </c>
      <c r="B43" t="s">
        <v>156</v>
      </c>
      <c r="C43" s="488" t="s">
        <v>2413</v>
      </c>
      <c r="D43" s="353">
        <v>5849.88</v>
      </c>
      <c r="E43" s="333"/>
      <c r="F43" s="333"/>
      <c r="G43" s="399"/>
      <c r="H43" s="335"/>
      <c r="I43" s="399"/>
      <c r="J43" s="336"/>
      <c r="K43" s="337"/>
      <c r="L43" s="337"/>
      <c r="M43" s="338" t="s">
        <v>138</v>
      </c>
      <c r="N43" s="339" t="s">
        <v>2451</v>
      </c>
      <c r="O43" s="339" t="s">
        <v>134</v>
      </c>
      <c r="P43" s="339" t="s">
        <v>2555</v>
      </c>
      <c r="Q43" s="28"/>
      <c r="R43" s="29"/>
    </row>
    <row r="44" spans="1:18" s="24" customFormat="1" ht="12.75">
      <c r="A44" s="1">
        <v>42859</v>
      </c>
      <c r="B44" t="s">
        <v>156</v>
      </c>
      <c r="C44" s="488" t="s">
        <v>1645</v>
      </c>
      <c r="D44" s="353">
        <v>5849.88</v>
      </c>
      <c r="E44" s="333"/>
      <c r="F44" s="333"/>
      <c r="G44" s="399"/>
      <c r="H44" s="335"/>
      <c r="I44" s="399"/>
      <c r="J44" s="336"/>
      <c r="K44" s="337"/>
      <c r="L44" s="337"/>
      <c r="M44" s="338" t="s">
        <v>138</v>
      </c>
      <c r="N44" s="339" t="s">
        <v>1760</v>
      </c>
      <c r="O44" s="339" t="s">
        <v>134</v>
      </c>
      <c r="P44" s="339" t="s">
        <v>2555</v>
      </c>
      <c r="Q44" s="28"/>
      <c r="R44" s="29"/>
    </row>
    <row r="45" spans="1:18" s="24" customFormat="1" ht="12.75">
      <c r="A45" s="1">
        <v>42857</v>
      </c>
      <c r="B45" t="s">
        <v>156</v>
      </c>
      <c r="C45" s="488" t="s">
        <v>1625</v>
      </c>
      <c r="D45" s="353">
        <v>5957.76</v>
      </c>
      <c r="E45" s="333"/>
      <c r="F45" s="333"/>
      <c r="G45" s="399"/>
      <c r="H45" s="335"/>
      <c r="I45" s="399"/>
      <c r="J45" s="336"/>
      <c r="K45" s="337"/>
      <c r="L45" s="337"/>
      <c r="M45" s="338" t="s">
        <v>138</v>
      </c>
      <c r="N45" s="339" t="s">
        <v>1742</v>
      </c>
      <c r="O45" s="339" t="s">
        <v>141</v>
      </c>
      <c r="P45" s="339" t="s">
        <v>2551</v>
      </c>
      <c r="Q45" s="28"/>
      <c r="R45" s="29"/>
    </row>
    <row r="46" spans="1:18" s="24" customFormat="1" ht="12.75">
      <c r="A46" s="1">
        <v>42857</v>
      </c>
      <c r="B46" t="s">
        <v>156</v>
      </c>
      <c r="C46" t="s">
        <v>806</v>
      </c>
      <c r="D46" s="353">
        <v>5957.76</v>
      </c>
      <c r="E46" s="333"/>
      <c r="F46" s="333"/>
      <c r="G46" s="399"/>
      <c r="H46" s="335" t="s">
        <v>146</v>
      </c>
      <c r="I46" s="399"/>
      <c r="J46" s="336"/>
      <c r="K46" s="337"/>
      <c r="L46" s="337"/>
      <c r="M46" s="338" t="s">
        <v>138</v>
      </c>
      <c r="N46" s="339" t="s">
        <v>859</v>
      </c>
      <c r="O46" s="339" t="s">
        <v>141</v>
      </c>
      <c r="P46" s="339" t="s">
        <v>2551</v>
      </c>
      <c r="Q46" s="28"/>
      <c r="R46" s="29"/>
    </row>
    <row r="47" spans="1:18" s="24" customFormat="1" ht="12.75">
      <c r="A47" s="1">
        <v>42857</v>
      </c>
      <c r="B47" t="s">
        <v>156</v>
      </c>
      <c r="C47" s="488" t="s">
        <v>1682</v>
      </c>
      <c r="D47" s="353">
        <v>5957.76</v>
      </c>
      <c r="E47" s="333"/>
      <c r="F47" s="333"/>
      <c r="G47" s="399"/>
      <c r="H47" s="335"/>
      <c r="I47" s="399"/>
      <c r="J47" s="336"/>
      <c r="K47" s="337"/>
      <c r="L47" s="337"/>
      <c r="M47" s="338" t="s">
        <v>138</v>
      </c>
      <c r="N47" s="339" t="s">
        <v>1784</v>
      </c>
      <c r="O47" s="339" t="s">
        <v>141</v>
      </c>
      <c r="P47" s="339" t="s">
        <v>2551</v>
      </c>
      <c r="Q47" s="28"/>
      <c r="R47" s="29"/>
    </row>
    <row r="48" spans="1:18" s="24" customFormat="1" ht="12.75">
      <c r="A48" s="1">
        <v>42857</v>
      </c>
      <c r="B48" t="s">
        <v>156</v>
      </c>
      <c r="C48" s="488" t="s">
        <v>2311</v>
      </c>
      <c r="D48" s="353">
        <v>5957.76</v>
      </c>
      <c r="E48" s="333"/>
      <c r="F48" s="333"/>
      <c r="G48" s="399"/>
      <c r="H48" s="335"/>
      <c r="I48" s="399"/>
      <c r="J48" s="336"/>
      <c r="K48" s="337"/>
      <c r="L48" s="337"/>
      <c r="M48" s="338" t="s">
        <v>138</v>
      </c>
      <c r="N48" s="339" t="s">
        <v>2348</v>
      </c>
      <c r="O48" s="339" t="s">
        <v>141</v>
      </c>
      <c r="P48" s="339" t="s">
        <v>2551</v>
      </c>
      <c r="Q48" s="28"/>
      <c r="R48" s="29"/>
    </row>
    <row r="49" spans="1:18" s="24" customFormat="1" ht="12.75">
      <c r="A49" s="1">
        <v>42859</v>
      </c>
      <c r="B49" t="s">
        <v>156</v>
      </c>
      <c r="C49" s="488" t="s">
        <v>2319</v>
      </c>
      <c r="D49" s="353">
        <v>5957.76</v>
      </c>
      <c r="E49" s="333"/>
      <c r="F49" s="333"/>
      <c r="G49" s="399"/>
      <c r="H49" s="335"/>
      <c r="I49" s="399"/>
      <c r="J49" s="336"/>
      <c r="K49" s="337"/>
      <c r="L49" s="337"/>
      <c r="M49" s="338" t="s">
        <v>138</v>
      </c>
      <c r="N49" s="339" t="s">
        <v>2356</v>
      </c>
      <c r="O49" s="339" t="s">
        <v>141</v>
      </c>
      <c r="P49" s="339" t="s">
        <v>2555</v>
      </c>
      <c r="Q49" s="28"/>
      <c r="R49" s="29"/>
    </row>
    <row r="50" spans="1:18" s="24" customFormat="1" ht="12.75">
      <c r="A50" s="1">
        <v>42857</v>
      </c>
      <c r="B50" t="s">
        <v>156</v>
      </c>
      <c r="C50" t="s">
        <v>2113</v>
      </c>
      <c r="D50" s="353">
        <v>6351</v>
      </c>
      <c r="E50" s="333"/>
      <c r="F50" s="333"/>
      <c r="G50" s="399"/>
      <c r="H50" s="335" t="s">
        <v>143</v>
      </c>
      <c r="I50" s="399"/>
      <c r="J50" s="336"/>
      <c r="K50" s="337"/>
      <c r="L50" s="337"/>
      <c r="M50" s="338" t="s">
        <v>138</v>
      </c>
      <c r="N50" s="339" t="s">
        <v>2151</v>
      </c>
      <c r="O50" s="339" t="s">
        <v>141</v>
      </c>
      <c r="P50" s="339" t="s">
        <v>2551</v>
      </c>
      <c r="Q50" s="28"/>
      <c r="R50" s="29"/>
    </row>
    <row r="51" spans="1:18" s="24" customFormat="1" ht="12.75">
      <c r="A51" s="1">
        <v>42857</v>
      </c>
      <c r="B51" t="s">
        <v>156</v>
      </c>
      <c r="C51" t="s">
        <v>2513</v>
      </c>
      <c r="D51" s="353">
        <v>6351</v>
      </c>
      <c r="E51" s="333"/>
      <c r="F51" s="333"/>
      <c r="G51" s="399"/>
      <c r="H51" s="335"/>
      <c r="I51" s="399"/>
      <c r="J51" s="336"/>
      <c r="K51" s="337"/>
      <c r="L51" s="337"/>
      <c r="M51" s="338" t="s">
        <v>138</v>
      </c>
      <c r="N51" s="339" t="s">
        <v>2540</v>
      </c>
      <c r="O51" s="339" t="s">
        <v>141</v>
      </c>
      <c r="P51" s="339" t="s">
        <v>2551</v>
      </c>
      <c r="Q51" s="28"/>
      <c r="R51" s="29"/>
    </row>
    <row r="52" spans="1:18" s="24" customFormat="1" ht="12.75">
      <c r="A52" s="1">
        <v>42857</v>
      </c>
      <c r="B52" t="s">
        <v>156</v>
      </c>
      <c r="C52" t="s">
        <v>1843</v>
      </c>
      <c r="D52" s="353">
        <v>6351</v>
      </c>
      <c r="E52" s="333"/>
      <c r="F52" s="333"/>
      <c r="G52" s="399"/>
      <c r="H52" s="335" t="s">
        <v>139</v>
      </c>
      <c r="I52" s="399"/>
      <c r="J52" s="336"/>
      <c r="K52" s="337"/>
      <c r="L52" s="337"/>
      <c r="M52" s="338" t="s">
        <v>138</v>
      </c>
      <c r="N52" s="339" t="s">
        <v>1898</v>
      </c>
      <c r="O52" s="339" t="s">
        <v>141</v>
      </c>
      <c r="P52" s="339" t="s">
        <v>2551</v>
      </c>
      <c r="Q52" s="28"/>
      <c r="R52" s="29"/>
    </row>
    <row r="53" spans="1:18" s="24" customFormat="1" ht="12.75">
      <c r="A53" s="1">
        <v>42854</v>
      </c>
      <c r="B53" t="s">
        <v>156</v>
      </c>
      <c r="C53" s="615" t="s">
        <v>2506</v>
      </c>
      <c r="D53" s="353">
        <v>7559.72</v>
      </c>
      <c r="E53" s="333"/>
      <c r="F53" s="333"/>
      <c r="G53" s="399"/>
      <c r="H53" s="335"/>
      <c r="I53" s="399"/>
      <c r="J53" s="336"/>
      <c r="K53" s="337"/>
      <c r="L53" s="337"/>
      <c r="M53" s="338" t="s">
        <v>138</v>
      </c>
      <c r="N53" s="339" t="s">
        <v>2541</v>
      </c>
      <c r="O53" s="339" t="s">
        <v>136</v>
      </c>
      <c r="P53" s="339" t="s">
        <v>2550</v>
      </c>
      <c r="Q53" s="28"/>
      <c r="R53" s="29"/>
    </row>
    <row r="54" spans="1:18" s="24" customFormat="1" ht="12.75">
      <c r="A54" s="1">
        <v>42857</v>
      </c>
      <c r="B54" t="s">
        <v>156</v>
      </c>
      <c r="C54" t="s">
        <v>1582</v>
      </c>
      <c r="D54" s="353">
        <v>7559.72</v>
      </c>
      <c r="E54" s="333"/>
      <c r="F54" s="333"/>
      <c r="G54" s="399"/>
      <c r="H54" s="335" t="s">
        <v>142</v>
      </c>
      <c r="I54" s="399"/>
      <c r="J54" s="336"/>
      <c r="K54" s="337"/>
      <c r="L54" s="337"/>
      <c r="M54" s="338" t="s">
        <v>138</v>
      </c>
      <c r="N54" s="339" t="s">
        <v>1703</v>
      </c>
      <c r="O54" s="339" t="s">
        <v>136</v>
      </c>
      <c r="P54" s="339" t="s">
        <v>2552</v>
      </c>
      <c r="Q54" s="28"/>
      <c r="R54" s="29"/>
    </row>
    <row r="55" spans="1:18" s="24" customFormat="1" ht="12.75">
      <c r="A55" s="1">
        <v>42857</v>
      </c>
      <c r="B55" t="s">
        <v>156</v>
      </c>
      <c r="C55" s="488" t="s">
        <v>1405</v>
      </c>
      <c r="D55" s="353">
        <v>7559.72</v>
      </c>
      <c r="E55" s="333"/>
      <c r="F55" s="333"/>
      <c r="G55" s="399"/>
      <c r="H55" s="335"/>
      <c r="I55" s="399"/>
      <c r="J55" s="336"/>
      <c r="K55" s="337"/>
      <c r="L55" s="337"/>
      <c r="M55" s="338" t="s">
        <v>138</v>
      </c>
      <c r="N55" s="339" t="s">
        <v>1458</v>
      </c>
      <c r="O55" s="339" t="s">
        <v>136</v>
      </c>
      <c r="P55" s="339" t="s">
        <v>2552</v>
      </c>
      <c r="Q55" s="28"/>
      <c r="R55" s="29"/>
    </row>
    <row r="56" spans="1:18" s="24" customFormat="1" ht="12.75">
      <c r="A56" s="1">
        <v>42857</v>
      </c>
      <c r="B56" t="s">
        <v>156</v>
      </c>
      <c r="C56" t="s">
        <v>540</v>
      </c>
      <c r="D56" s="353">
        <v>8049.24</v>
      </c>
      <c r="E56" s="333"/>
      <c r="F56" s="333"/>
      <c r="G56" s="399"/>
      <c r="H56" s="335" t="s">
        <v>145</v>
      </c>
      <c r="I56" s="399"/>
      <c r="J56" s="336"/>
      <c r="K56" s="337"/>
      <c r="L56" s="337"/>
      <c r="M56" s="338" t="s">
        <v>138</v>
      </c>
      <c r="N56" s="339" t="s">
        <v>577</v>
      </c>
      <c r="O56" s="339" t="s">
        <v>141</v>
      </c>
      <c r="P56" s="339" t="s">
        <v>2552</v>
      </c>
      <c r="Q56" s="28"/>
      <c r="R56" s="29"/>
    </row>
    <row r="57" spans="1:18" s="24" customFormat="1" ht="12.75">
      <c r="A57" s="1">
        <v>42857</v>
      </c>
      <c r="B57" t="s">
        <v>156</v>
      </c>
      <c r="C57" s="488" t="s">
        <v>1634</v>
      </c>
      <c r="D57" s="353">
        <v>8049.24</v>
      </c>
      <c r="E57" s="333"/>
      <c r="F57" s="333"/>
      <c r="G57" s="399"/>
      <c r="H57" s="335" t="s">
        <v>147</v>
      </c>
      <c r="I57" s="399"/>
      <c r="J57" s="336"/>
      <c r="K57" s="337"/>
      <c r="L57" s="337"/>
      <c r="M57" s="338" t="s">
        <v>138</v>
      </c>
      <c r="N57" s="339" t="s">
        <v>1750</v>
      </c>
      <c r="O57" s="339" t="s">
        <v>141</v>
      </c>
      <c r="P57" s="339" t="s">
        <v>2551</v>
      </c>
      <c r="Q57" s="28"/>
      <c r="R57" s="29"/>
    </row>
    <row r="58" spans="1:18" s="24" customFormat="1" ht="12.75">
      <c r="A58" s="1">
        <v>42859</v>
      </c>
      <c r="B58" t="s">
        <v>156</v>
      </c>
      <c r="C58" t="s">
        <v>1634</v>
      </c>
      <c r="D58" s="353">
        <v>8049.24</v>
      </c>
      <c r="E58" s="333"/>
      <c r="F58" s="333"/>
      <c r="G58" s="399"/>
      <c r="H58" s="335" t="s">
        <v>147</v>
      </c>
      <c r="I58" s="399"/>
      <c r="J58" s="336"/>
      <c r="K58" s="337"/>
      <c r="L58" s="337"/>
      <c r="M58" s="338" t="s">
        <v>138</v>
      </c>
      <c r="N58" s="339" t="s">
        <v>1750</v>
      </c>
      <c r="O58" s="339" t="s">
        <v>141</v>
      </c>
      <c r="P58" s="339" t="s">
        <v>2555</v>
      </c>
      <c r="Q58" s="28"/>
      <c r="R58" s="29"/>
    </row>
    <row r="59" spans="1:18" s="24" customFormat="1" ht="12.75">
      <c r="A59" s="1">
        <v>42859</v>
      </c>
      <c r="B59" t="s">
        <v>156</v>
      </c>
      <c r="C59" s="488" t="s">
        <v>540</v>
      </c>
      <c r="D59" s="353">
        <v>8049.24</v>
      </c>
      <c r="E59" s="333"/>
      <c r="F59" s="333"/>
      <c r="G59" s="399"/>
      <c r="H59" s="335" t="s">
        <v>145</v>
      </c>
      <c r="I59" s="399"/>
      <c r="J59" s="336"/>
      <c r="K59" s="337"/>
      <c r="L59" s="337"/>
      <c r="M59" s="338" t="s">
        <v>138</v>
      </c>
      <c r="N59" s="339" t="s">
        <v>577</v>
      </c>
      <c r="O59" s="339" t="s">
        <v>141</v>
      </c>
      <c r="P59" s="339" t="s">
        <v>2555</v>
      </c>
      <c r="Q59" s="28"/>
      <c r="R59" s="29"/>
    </row>
    <row r="60" spans="1:18" s="24" customFormat="1" ht="12.75">
      <c r="A60" s="1">
        <v>42857</v>
      </c>
      <c r="B60" t="s">
        <v>156</v>
      </c>
      <c r="C60" t="s">
        <v>811</v>
      </c>
      <c r="D60" s="353">
        <v>9000.44</v>
      </c>
      <c r="E60" s="333"/>
      <c r="F60" s="333"/>
      <c r="G60" s="399"/>
      <c r="H60" s="335"/>
      <c r="I60" s="399"/>
      <c r="J60" s="336"/>
      <c r="K60" s="337"/>
      <c r="L60" s="337"/>
      <c r="M60" s="338" t="s">
        <v>138</v>
      </c>
      <c r="N60" s="339" t="s">
        <v>862</v>
      </c>
      <c r="O60" s="339" t="s">
        <v>136</v>
      </c>
      <c r="P60" s="339" t="s">
        <v>2552</v>
      </c>
      <c r="Q60" s="28"/>
      <c r="R60" s="29"/>
    </row>
    <row r="61" spans="1:18" s="24" customFormat="1" ht="12.75">
      <c r="A61" s="1">
        <v>42857</v>
      </c>
      <c r="B61" t="s">
        <v>156</v>
      </c>
      <c r="C61" t="s">
        <v>1871</v>
      </c>
      <c r="D61" s="353">
        <v>9000.44</v>
      </c>
      <c r="E61" s="333"/>
      <c r="F61" s="333"/>
      <c r="G61" s="399"/>
      <c r="H61" s="335"/>
      <c r="I61" s="399"/>
      <c r="J61" s="336"/>
      <c r="K61" s="337"/>
      <c r="L61" s="337"/>
      <c r="M61" s="338" t="s">
        <v>138</v>
      </c>
      <c r="N61" s="339" t="s">
        <v>1919</v>
      </c>
      <c r="O61" s="339" t="s">
        <v>136</v>
      </c>
      <c r="P61" s="339" t="s">
        <v>2552</v>
      </c>
      <c r="Q61" s="28"/>
      <c r="R61" s="29"/>
    </row>
    <row r="62" spans="1:18" s="24" customFormat="1" ht="12.75">
      <c r="A62" s="1">
        <v>42857</v>
      </c>
      <c r="B62" t="s">
        <v>156</v>
      </c>
      <c r="C62" t="s">
        <v>2402</v>
      </c>
      <c r="D62" s="353">
        <v>10629.08</v>
      </c>
      <c r="E62" s="333"/>
      <c r="F62" s="333"/>
      <c r="G62" s="399"/>
      <c r="H62" s="335" t="s">
        <v>133</v>
      </c>
      <c r="I62" s="399"/>
      <c r="J62" s="336"/>
      <c r="K62" s="337"/>
      <c r="L62" s="337"/>
      <c r="M62" s="338" t="s">
        <v>138</v>
      </c>
      <c r="N62" s="339" t="s">
        <v>2461</v>
      </c>
      <c r="O62" s="339" t="s">
        <v>457</v>
      </c>
      <c r="P62" s="339" t="s">
        <v>2552</v>
      </c>
      <c r="Q62" s="28"/>
      <c r="R62" s="29"/>
    </row>
    <row r="63" spans="1:18" s="24" customFormat="1" ht="12.75">
      <c r="A63" s="1">
        <v>42854</v>
      </c>
      <c r="B63" t="s">
        <v>156</v>
      </c>
      <c r="C63" s="615" t="s">
        <v>2504</v>
      </c>
      <c r="D63" s="353">
        <v>14024.4</v>
      </c>
      <c r="E63" s="333"/>
      <c r="F63" s="333"/>
      <c r="G63" s="399"/>
      <c r="H63" s="335"/>
      <c r="I63" s="399"/>
      <c r="J63" s="336"/>
      <c r="K63" s="337"/>
      <c r="L63" s="337"/>
      <c r="M63" s="338" t="s">
        <v>138</v>
      </c>
      <c r="N63" s="339" t="s">
        <v>2542</v>
      </c>
      <c r="O63" s="339" t="s">
        <v>383</v>
      </c>
      <c r="P63" s="339" t="s">
        <v>2550</v>
      </c>
      <c r="Q63" s="28"/>
      <c r="R63" s="29"/>
    </row>
    <row r="64" spans="1:18" s="24" customFormat="1" ht="12.75">
      <c r="A64" s="1">
        <v>42857</v>
      </c>
      <c r="B64" t="s">
        <v>156</v>
      </c>
      <c r="C64" s="488" t="s">
        <v>1222</v>
      </c>
      <c r="D64" s="353">
        <v>14024.4</v>
      </c>
      <c r="E64" s="333"/>
      <c r="F64" s="333"/>
      <c r="G64" s="399"/>
      <c r="H64" s="335"/>
      <c r="I64" s="399"/>
      <c r="J64" s="336"/>
      <c r="K64" s="337"/>
      <c r="L64" s="337"/>
      <c r="M64" s="338" t="s">
        <v>138</v>
      </c>
      <c r="N64" s="339" t="s">
        <v>1353</v>
      </c>
      <c r="O64" s="339" t="s">
        <v>383</v>
      </c>
      <c r="P64" s="339" t="s">
        <v>2551</v>
      </c>
      <c r="Q64" s="28"/>
      <c r="R64" s="29"/>
    </row>
    <row r="65" spans="1:18" s="24" customFormat="1" ht="12.75">
      <c r="A65" s="1">
        <v>42857</v>
      </c>
      <c r="B65" t="s">
        <v>156</v>
      </c>
      <c r="C65" t="s">
        <v>2514</v>
      </c>
      <c r="D65" s="353">
        <v>20454.28</v>
      </c>
      <c r="E65" s="333"/>
      <c r="F65" s="333"/>
      <c r="G65" s="399"/>
      <c r="H65" s="335"/>
      <c r="I65" s="399"/>
      <c r="J65" s="336"/>
      <c r="K65" s="337"/>
      <c r="L65" s="337"/>
      <c r="M65" s="338" t="s">
        <v>138</v>
      </c>
      <c r="N65" s="339" t="s">
        <v>2543</v>
      </c>
      <c r="O65" s="339" t="s">
        <v>298</v>
      </c>
      <c r="P65" s="339" t="s">
        <v>2552</v>
      </c>
      <c r="Q65" s="28"/>
      <c r="R65" s="29"/>
    </row>
    <row r="66" spans="1:18" s="24" customFormat="1" ht="12.75">
      <c r="A66" s="1">
        <v>42857</v>
      </c>
      <c r="B66" t="s">
        <v>156</v>
      </c>
      <c r="C66" s="488" t="s">
        <v>2408</v>
      </c>
      <c r="D66" s="353">
        <v>20454.28</v>
      </c>
      <c r="E66" s="333"/>
      <c r="F66" s="333"/>
      <c r="G66" s="399"/>
      <c r="H66" s="335" t="s">
        <v>144</v>
      </c>
      <c r="I66" s="399"/>
      <c r="J66" s="336"/>
      <c r="K66" s="337"/>
      <c r="L66" s="337"/>
      <c r="M66" s="338" t="s">
        <v>138</v>
      </c>
      <c r="N66" s="339" t="s">
        <v>2465</v>
      </c>
      <c r="O66" s="339" t="s">
        <v>298</v>
      </c>
      <c r="P66" s="339" t="s">
        <v>2551</v>
      </c>
      <c r="Q66" s="28"/>
      <c r="R66" s="29"/>
    </row>
    <row r="67" spans="1:18" s="24" customFormat="1" ht="12.75">
      <c r="A67" s="1">
        <v>42857</v>
      </c>
      <c r="B67" t="s">
        <v>156</v>
      </c>
      <c r="C67" s="488" t="s">
        <v>1851</v>
      </c>
      <c r="D67" s="353">
        <v>20454.28</v>
      </c>
      <c r="E67" s="333"/>
      <c r="F67" s="333"/>
      <c r="G67" s="399"/>
      <c r="H67" s="335"/>
      <c r="I67" s="399"/>
      <c r="J67" s="446"/>
      <c r="K67" s="337"/>
      <c r="L67" s="337"/>
      <c r="M67" s="338" t="s">
        <v>138</v>
      </c>
      <c r="N67" s="339" t="s">
        <v>1905</v>
      </c>
      <c r="O67" s="339" t="s">
        <v>298</v>
      </c>
      <c r="P67" s="339" t="s">
        <v>2552</v>
      </c>
      <c r="Q67" s="28"/>
      <c r="R67" s="29"/>
    </row>
    <row r="68" spans="1:18" s="24" customFormat="1" ht="12.75">
      <c r="A68" s="1">
        <v>42857</v>
      </c>
      <c r="B68" t="s">
        <v>156</v>
      </c>
      <c r="C68" t="s">
        <v>2417</v>
      </c>
      <c r="D68" s="353">
        <v>21347.48</v>
      </c>
      <c r="E68" s="333"/>
      <c r="F68" s="333"/>
      <c r="G68" s="399"/>
      <c r="H68" s="335" t="s">
        <v>140</v>
      </c>
      <c r="I68" s="399"/>
      <c r="J68" s="446"/>
      <c r="K68" s="337"/>
      <c r="L68" s="337"/>
      <c r="M68" s="338" t="s">
        <v>138</v>
      </c>
      <c r="N68" s="339" t="s">
        <v>2466</v>
      </c>
      <c r="O68" s="339" t="s">
        <v>383</v>
      </c>
      <c r="P68" s="339" t="s">
        <v>2552</v>
      </c>
      <c r="Q68" s="28"/>
      <c r="R68" s="29"/>
    </row>
    <row r="69" spans="1:18" s="24" customFormat="1" ht="12.75">
      <c r="A69" s="1">
        <v>42857</v>
      </c>
      <c r="B69" t="s">
        <v>156</v>
      </c>
      <c r="C69" s="488" t="s">
        <v>2291</v>
      </c>
      <c r="D69" s="353">
        <v>21347.48</v>
      </c>
      <c r="E69" s="333"/>
      <c r="F69" s="333"/>
      <c r="G69" s="399"/>
      <c r="H69" s="335"/>
      <c r="I69" s="399"/>
      <c r="J69" s="446"/>
      <c r="K69" s="337"/>
      <c r="L69" s="337"/>
      <c r="M69" s="338" t="s">
        <v>138</v>
      </c>
      <c r="N69" s="339" t="s">
        <v>2329</v>
      </c>
      <c r="O69" s="339" t="s">
        <v>383</v>
      </c>
      <c r="P69" s="339" t="s">
        <v>2551</v>
      </c>
      <c r="Q69" s="28"/>
      <c r="R69" s="29"/>
    </row>
    <row r="70" spans="1:18" s="24" customFormat="1" ht="12.75">
      <c r="A70" s="1">
        <v>42854</v>
      </c>
      <c r="B70" t="s">
        <v>156</v>
      </c>
      <c r="C70" s="615" t="s">
        <v>2505</v>
      </c>
      <c r="D70" s="353">
        <v>21637.48</v>
      </c>
      <c r="E70" s="333"/>
      <c r="F70" s="333"/>
      <c r="G70" s="399"/>
      <c r="H70" s="335"/>
      <c r="I70" s="399"/>
      <c r="J70" s="446"/>
      <c r="K70" s="337"/>
      <c r="L70" s="337"/>
      <c r="M70" s="338" t="s">
        <v>138</v>
      </c>
      <c r="N70" s="339" t="s">
        <v>2544</v>
      </c>
      <c r="O70" s="339" t="s">
        <v>383</v>
      </c>
      <c r="P70" s="339" t="s">
        <v>2550</v>
      </c>
      <c r="Q70" s="28"/>
      <c r="R70" s="29"/>
    </row>
    <row r="71" spans="1:18" s="24" customFormat="1" ht="12.75">
      <c r="A71" s="1">
        <v>42857</v>
      </c>
      <c r="B71" t="s">
        <v>156</v>
      </c>
      <c r="C71" t="s">
        <v>771</v>
      </c>
      <c r="D71" s="353">
        <v>21637.48</v>
      </c>
      <c r="E71" s="333"/>
      <c r="F71" s="333"/>
      <c r="G71" s="399"/>
      <c r="H71" s="335"/>
      <c r="I71" s="399"/>
      <c r="J71" s="446"/>
      <c r="K71" s="337"/>
      <c r="L71" s="337"/>
      <c r="M71" s="338" t="s">
        <v>138</v>
      </c>
      <c r="N71" s="339" t="s">
        <v>834</v>
      </c>
      <c r="O71" s="339" t="s">
        <v>383</v>
      </c>
      <c r="P71" s="339" t="s">
        <v>2551</v>
      </c>
      <c r="Q71" s="28"/>
      <c r="R71" s="29"/>
    </row>
    <row r="72" spans="1:18" s="24" customFormat="1" ht="12.75">
      <c r="A72" s="1">
        <v>42859</v>
      </c>
      <c r="B72" t="s">
        <v>156</v>
      </c>
      <c r="C72" s="615" t="s">
        <v>2517</v>
      </c>
      <c r="D72" s="353">
        <v>21637.48</v>
      </c>
      <c r="E72" s="333"/>
      <c r="F72" s="333"/>
      <c r="G72" s="399"/>
      <c r="H72" s="335"/>
      <c r="I72" s="399"/>
      <c r="J72" s="446"/>
      <c r="K72" s="337"/>
      <c r="L72" s="337"/>
      <c r="M72" s="338" t="s">
        <v>138</v>
      </c>
      <c r="N72" s="339" t="s">
        <v>2545</v>
      </c>
      <c r="O72" s="339" t="s">
        <v>383</v>
      </c>
      <c r="P72" s="339" t="s">
        <v>2555</v>
      </c>
      <c r="Q72" s="28"/>
      <c r="R72" s="29"/>
    </row>
    <row r="73" spans="1:18" s="24" customFormat="1" ht="12.75">
      <c r="A73" s="1">
        <v>42860</v>
      </c>
      <c r="B73" t="s">
        <v>156</v>
      </c>
      <c r="C73" s="615" t="s">
        <v>2212</v>
      </c>
      <c r="D73" s="353">
        <v>22497.040000000001</v>
      </c>
      <c r="E73" s="333"/>
      <c r="F73" s="333"/>
      <c r="G73" s="399"/>
      <c r="H73" s="335"/>
      <c r="I73" s="399"/>
      <c r="J73" s="446"/>
      <c r="K73" s="337"/>
      <c r="L73" s="337"/>
      <c r="M73" s="338" t="s">
        <v>138</v>
      </c>
      <c r="N73" s="339" t="s">
        <v>2262</v>
      </c>
      <c r="O73" s="339" t="s">
        <v>390</v>
      </c>
      <c r="P73" s="339" t="s">
        <v>2557</v>
      </c>
      <c r="Q73" s="28"/>
      <c r="R73" s="29"/>
    </row>
    <row r="74" spans="1:18" s="24" customFormat="1" ht="12.75">
      <c r="A74" s="1">
        <v>42854</v>
      </c>
      <c r="B74" t="s">
        <v>156</v>
      </c>
      <c r="C74" s="615" t="s">
        <v>2503</v>
      </c>
      <c r="D74" s="353">
        <v>22500.52</v>
      </c>
      <c r="E74" s="333"/>
      <c r="F74" s="333"/>
      <c r="G74" s="399"/>
      <c r="H74" s="335"/>
      <c r="I74" s="399"/>
      <c r="J74" s="446"/>
      <c r="K74" s="337"/>
      <c r="L74" s="337"/>
      <c r="M74" s="338" t="s">
        <v>138</v>
      </c>
      <c r="N74" s="339" t="s">
        <v>2546</v>
      </c>
      <c r="O74" s="339" t="s">
        <v>390</v>
      </c>
      <c r="P74" s="339" t="s">
        <v>2550</v>
      </c>
      <c r="Q74" s="28"/>
      <c r="R74" s="29"/>
    </row>
    <row r="75" spans="1:18" s="24" customFormat="1" ht="12.75">
      <c r="A75" s="1">
        <v>42857</v>
      </c>
      <c r="B75" t="s">
        <v>156</v>
      </c>
      <c r="C75" t="s">
        <v>2510</v>
      </c>
      <c r="D75" s="353">
        <v>22500.52</v>
      </c>
      <c r="E75" s="333"/>
      <c r="F75" s="333"/>
      <c r="G75" s="399"/>
      <c r="H75" s="335"/>
      <c r="I75" s="399"/>
      <c r="J75" s="446"/>
      <c r="K75" s="337"/>
      <c r="L75" s="337"/>
      <c r="M75" s="338" t="s">
        <v>138</v>
      </c>
      <c r="N75" s="339" t="s">
        <v>2547</v>
      </c>
      <c r="O75" s="339" t="s">
        <v>390</v>
      </c>
      <c r="P75" s="339" t="s">
        <v>2552</v>
      </c>
      <c r="Q75" s="28"/>
      <c r="R75" s="29"/>
    </row>
    <row r="76" spans="1:18" s="24" customFormat="1" ht="12.75">
      <c r="A76" s="1">
        <v>42857</v>
      </c>
      <c r="B76" t="s">
        <v>156</v>
      </c>
      <c r="C76" t="s">
        <v>1848</v>
      </c>
      <c r="D76" s="353">
        <v>22500.52</v>
      </c>
      <c r="E76" s="333"/>
      <c r="F76" s="333"/>
      <c r="G76" s="399"/>
      <c r="H76" s="335"/>
      <c r="I76" s="399"/>
      <c r="J76" s="446"/>
      <c r="K76" s="337"/>
      <c r="L76" s="337"/>
      <c r="M76" s="338" t="s">
        <v>138</v>
      </c>
      <c r="N76" s="339" t="s">
        <v>1902</v>
      </c>
      <c r="O76" s="339" t="s">
        <v>390</v>
      </c>
      <c r="P76" s="339" t="s">
        <v>2552</v>
      </c>
      <c r="Q76" s="28"/>
      <c r="R76" s="29"/>
    </row>
    <row r="77" spans="1:18" s="24" customFormat="1" ht="12.75">
      <c r="A77" s="1">
        <v>42857</v>
      </c>
      <c r="B77" t="s">
        <v>156</v>
      </c>
      <c r="C77" t="s">
        <v>2303</v>
      </c>
      <c r="D77" s="353">
        <v>22500.52</v>
      </c>
      <c r="E77" s="333"/>
      <c r="F77" s="333"/>
      <c r="G77" s="399"/>
      <c r="H77" s="335"/>
      <c r="I77" s="399"/>
      <c r="J77" s="446"/>
      <c r="K77" s="337"/>
      <c r="L77" s="337"/>
      <c r="M77" s="338" t="s">
        <v>138</v>
      </c>
      <c r="N77" s="339" t="s">
        <v>2340</v>
      </c>
      <c r="O77" s="339" t="s">
        <v>390</v>
      </c>
      <c r="P77" s="339" t="s">
        <v>2552</v>
      </c>
      <c r="Q77" s="28"/>
      <c r="R77" s="29"/>
    </row>
    <row r="78" spans="1:18" s="24" customFormat="1" ht="12.75">
      <c r="A78" s="418"/>
      <c r="B78" s="341"/>
      <c r="C78" s="341"/>
      <c r="D78" s="353"/>
      <c r="E78" s="333"/>
      <c r="F78" s="333"/>
      <c r="G78" s="399"/>
      <c r="H78" s="335"/>
      <c r="I78" s="399"/>
      <c r="J78" s="446"/>
      <c r="K78" s="337"/>
      <c r="L78" s="337"/>
      <c r="M78" s="338"/>
      <c r="N78" s="339"/>
      <c r="O78" s="339"/>
      <c r="P78" s="339"/>
      <c r="Q78" s="28"/>
      <c r="R78" s="29"/>
    </row>
    <row r="79" spans="1:18" s="24" customFormat="1" ht="13.5" thickBot="1">
      <c r="A79" s="499"/>
      <c r="B79" s="431"/>
      <c r="C79" s="431"/>
      <c r="D79" s="334"/>
      <c r="E79" s="333"/>
      <c r="F79" s="333"/>
      <c r="G79" s="399"/>
      <c r="H79" s="335"/>
      <c r="I79" s="399"/>
      <c r="J79" s="336"/>
      <c r="K79" s="337"/>
      <c r="L79" s="337"/>
      <c r="M79" s="338"/>
      <c r="N79" s="339"/>
      <c r="O79" s="339"/>
      <c r="P79" s="339"/>
      <c r="Q79" s="28"/>
      <c r="R79" s="29"/>
    </row>
    <row r="80" spans="1:18" ht="12.75" thickBot="1">
      <c r="D80" s="72">
        <f>SUM(D5:D79)</f>
        <v>377051.04000000027</v>
      </c>
      <c r="G80" s="72">
        <f>SUM(G5:G79)</f>
        <v>0</v>
      </c>
      <c r="I80" s="72">
        <f>SUM(I5:I79)</f>
        <v>0</v>
      </c>
      <c r="J80" s="72">
        <f>SUM(J5:J79)</f>
        <v>0</v>
      </c>
      <c r="K80" s="36"/>
      <c r="N80" s="37" t="s">
        <v>223</v>
      </c>
      <c r="O80" s="38">
        <f>SUM(I80:K80)</f>
        <v>0</v>
      </c>
    </row>
    <row r="81" spans="1:18" s="22" customFormat="1" ht="12.75">
      <c r="A81" s="50"/>
      <c r="B81" s="51"/>
      <c r="C81" s="443"/>
      <c r="D81" s="559"/>
      <c r="E81" s="10"/>
      <c r="F81" s="10"/>
      <c r="G81" s="6"/>
      <c r="I81" s="10"/>
      <c r="J81" s="10"/>
      <c r="K81" s="10"/>
      <c r="L81" s="10"/>
      <c r="M81" s="34"/>
      <c r="N81" s="35"/>
      <c r="O81" s="31"/>
      <c r="P81" s="32"/>
      <c r="Q81" s="33"/>
      <c r="R81" s="9"/>
    </row>
    <row r="82" spans="1:18" s="22" customFormat="1">
      <c r="A82" s="39"/>
      <c r="B82" s="10"/>
      <c r="C82" s="10"/>
      <c r="D82" s="10"/>
      <c r="E82" s="10"/>
      <c r="F82" s="10"/>
      <c r="G82" s="36"/>
      <c r="I82" s="10"/>
      <c r="J82" s="10"/>
      <c r="K82" s="10"/>
      <c r="L82" s="10"/>
      <c r="M82" s="34"/>
      <c r="N82" s="35"/>
      <c r="O82" s="31"/>
      <c r="P82" s="32"/>
      <c r="Q82" s="33"/>
      <c r="R82" s="9"/>
    </row>
  </sheetData>
  <autoFilter ref="A4:R80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indexed="29"/>
  </sheetPr>
  <dimension ref="A1:O166"/>
  <sheetViews>
    <sheetView topLeftCell="A34" workbookViewId="0">
      <selection activeCell="D31" sqref="D31"/>
    </sheetView>
  </sheetViews>
  <sheetFormatPr baseColWidth="10" defaultRowHeight="14.25"/>
  <cols>
    <col min="1" max="1" width="10.140625" style="40" bestFit="1" customWidth="1"/>
    <col min="2" max="2" width="22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4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466</v>
      </c>
      <c r="E1" s="40"/>
      <c r="K1" s="44"/>
      <c r="L1" s="44"/>
      <c r="M1" s="44"/>
    </row>
    <row r="2" spans="1:15" ht="15">
      <c r="A2" s="44"/>
      <c r="B2" s="44"/>
      <c r="C2" s="44"/>
      <c r="D2" s="44"/>
      <c r="E2" s="44"/>
      <c r="F2" s="68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8"/>
      <c r="K3" s="41" t="s">
        <v>187</v>
      </c>
      <c r="L3" s="42"/>
      <c r="M3" s="44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189</v>
      </c>
      <c r="G4" s="41" t="s">
        <v>188</v>
      </c>
      <c r="H4" s="41" t="s">
        <v>188</v>
      </c>
      <c r="K4" s="41" t="s">
        <v>215</v>
      </c>
      <c r="L4" s="42"/>
      <c r="M4" s="44"/>
    </row>
    <row r="5" spans="1:15" ht="15" customHeight="1">
      <c r="A5" s="26" t="s">
        <v>138</v>
      </c>
      <c r="B5" s="27" t="s">
        <v>349</v>
      </c>
      <c r="C5" s="27" t="s">
        <v>136</v>
      </c>
      <c r="D5" s="5">
        <v>-9899.44</v>
      </c>
      <c r="E5" s="13"/>
      <c r="F5" s="75" t="s">
        <v>467</v>
      </c>
      <c r="G5" s="53"/>
      <c r="H5" s="13"/>
      <c r="L5" s="42"/>
      <c r="M5" s="71"/>
      <c r="N5" s="49"/>
      <c r="O5" s="49"/>
    </row>
    <row r="6" spans="1:15" ht="15" customHeight="1">
      <c r="A6" s="26" t="s">
        <v>138</v>
      </c>
      <c r="B6" s="111" t="s">
        <v>354</v>
      </c>
      <c r="C6" s="27" t="s">
        <v>136</v>
      </c>
      <c r="D6" s="5">
        <v>-9899.44</v>
      </c>
      <c r="E6" s="13" t="s">
        <v>135</v>
      </c>
      <c r="F6" s="75" t="s">
        <v>467</v>
      </c>
      <c r="G6" s="53"/>
      <c r="H6" s="13"/>
      <c r="L6" s="42"/>
      <c r="M6" s="71"/>
      <c r="N6" s="49"/>
      <c r="O6" s="49"/>
    </row>
    <row r="7" spans="1:15" ht="15" customHeight="1">
      <c r="A7" s="26" t="s">
        <v>138</v>
      </c>
      <c r="B7" s="27" t="s">
        <v>118</v>
      </c>
      <c r="C7" s="27" t="s">
        <v>136</v>
      </c>
      <c r="D7" s="5">
        <v>-9899.44</v>
      </c>
      <c r="E7" s="13" t="s">
        <v>137</v>
      </c>
      <c r="F7" s="75" t="s">
        <v>467</v>
      </c>
      <c r="G7" s="53"/>
      <c r="H7" s="13"/>
      <c r="L7" s="42"/>
      <c r="M7" s="71"/>
      <c r="N7" s="49"/>
      <c r="O7" s="49"/>
    </row>
    <row r="8" spans="1:15" ht="15" customHeight="1">
      <c r="A8" s="26" t="s">
        <v>138</v>
      </c>
      <c r="B8" s="27" t="s">
        <v>448</v>
      </c>
      <c r="C8" s="27" t="s">
        <v>136</v>
      </c>
      <c r="D8" s="2">
        <v>4499.6400000000003</v>
      </c>
      <c r="E8" s="13"/>
      <c r="F8" s="75" t="s">
        <v>467</v>
      </c>
      <c r="G8" s="53"/>
      <c r="H8" s="13"/>
      <c r="L8" s="42"/>
      <c r="M8" s="71"/>
      <c r="N8" s="49"/>
      <c r="O8" s="49"/>
    </row>
    <row r="9" spans="1:15" ht="15" customHeight="1">
      <c r="A9" s="26" t="s">
        <v>138</v>
      </c>
      <c r="B9" s="111" t="s">
        <v>458</v>
      </c>
      <c r="C9" s="27" t="s">
        <v>136</v>
      </c>
      <c r="D9" s="2">
        <v>9000.44</v>
      </c>
      <c r="E9" s="13"/>
      <c r="F9" s="75" t="s">
        <v>467</v>
      </c>
      <c r="G9" s="53"/>
      <c r="H9" s="13"/>
      <c r="L9" s="42"/>
      <c r="M9" s="71"/>
      <c r="N9" s="49"/>
      <c r="O9" s="49"/>
    </row>
    <row r="10" spans="1:15" ht="15" customHeight="1">
      <c r="A10" s="26" t="s">
        <v>138</v>
      </c>
      <c r="B10" s="27" t="s">
        <v>283</v>
      </c>
      <c r="C10" s="27" t="s">
        <v>136</v>
      </c>
      <c r="D10" s="2">
        <v>9000.44</v>
      </c>
      <c r="E10" s="13"/>
      <c r="F10" s="75" t="s">
        <v>467</v>
      </c>
      <c r="G10" s="53"/>
      <c r="H10" s="13"/>
      <c r="L10" s="42"/>
      <c r="M10" s="71"/>
      <c r="N10" s="49"/>
      <c r="O10" s="49"/>
    </row>
    <row r="11" spans="1:15" ht="15" customHeight="1">
      <c r="A11" s="26" t="s">
        <v>138</v>
      </c>
      <c r="B11" s="111" t="s">
        <v>459</v>
      </c>
      <c r="C11" s="27" t="s">
        <v>136</v>
      </c>
      <c r="D11" s="2">
        <v>13500.08</v>
      </c>
      <c r="E11" s="13"/>
      <c r="F11" s="75" t="s">
        <v>467</v>
      </c>
      <c r="G11" s="73"/>
      <c r="H11" s="13"/>
      <c r="L11" s="42"/>
      <c r="M11" s="71"/>
      <c r="N11" s="49"/>
      <c r="O11" s="49"/>
    </row>
    <row r="12" spans="1:15" ht="15" customHeight="1">
      <c r="A12" s="26" t="s">
        <v>138</v>
      </c>
      <c r="B12" s="111" t="s">
        <v>354</v>
      </c>
      <c r="C12" s="27" t="s">
        <v>136</v>
      </c>
      <c r="D12" s="2">
        <v>13500.08</v>
      </c>
      <c r="E12" s="13" t="s">
        <v>135</v>
      </c>
      <c r="F12" s="75" t="s">
        <v>467</v>
      </c>
      <c r="G12" s="73"/>
      <c r="H12" s="13"/>
      <c r="L12" s="42"/>
      <c r="M12" s="71"/>
      <c r="N12" s="49"/>
      <c r="O12" s="49"/>
    </row>
    <row r="13" spans="1:15" ht="15" customHeight="1">
      <c r="A13" s="26" t="s">
        <v>138</v>
      </c>
      <c r="B13" s="27" t="s">
        <v>460</v>
      </c>
      <c r="C13" s="27" t="s">
        <v>136</v>
      </c>
      <c r="D13" s="2">
        <v>13500.08</v>
      </c>
      <c r="E13" s="13"/>
      <c r="F13" s="75" t="s">
        <v>467</v>
      </c>
      <c r="G13" s="73"/>
      <c r="H13" s="13"/>
      <c r="L13" s="42"/>
      <c r="M13" s="71"/>
      <c r="N13" s="49"/>
      <c r="O13" s="49"/>
    </row>
    <row r="14" spans="1:15" ht="15" customHeight="1">
      <c r="A14" s="26" t="s">
        <v>138</v>
      </c>
      <c r="B14" s="27" t="s">
        <v>461</v>
      </c>
      <c r="C14" s="27" t="s">
        <v>136</v>
      </c>
      <c r="D14" s="2">
        <v>13500.08</v>
      </c>
      <c r="E14" s="13"/>
      <c r="F14" s="75" t="s">
        <v>467</v>
      </c>
      <c r="G14" s="73"/>
      <c r="H14" s="13"/>
      <c r="L14" s="42"/>
      <c r="M14" s="71"/>
      <c r="N14" s="49"/>
      <c r="O14" s="49"/>
    </row>
    <row r="15" spans="1:15" ht="15" customHeight="1">
      <c r="A15" s="26" t="s">
        <v>138</v>
      </c>
      <c r="B15" s="27" t="s">
        <v>118</v>
      </c>
      <c r="C15" s="27" t="s">
        <v>136</v>
      </c>
      <c r="D15" s="2">
        <v>13504.72</v>
      </c>
      <c r="E15" s="13" t="s">
        <v>137</v>
      </c>
      <c r="F15" s="75" t="s">
        <v>467</v>
      </c>
      <c r="G15" s="73"/>
      <c r="H15" s="13"/>
      <c r="L15" s="42"/>
      <c r="M15" s="71"/>
      <c r="N15" s="49"/>
      <c r="O15" s="49"/>
    </row>
    <row r="16" spans="1:15" ht="15" customHeight="1">
      <c r="A16" s="26" t="s">
        <v>138</v>
      </c>
      <c r="B16" s="27" t="s">
        <v>463</v>
      </c>
      <c r="C16" s="27" t="s">
        <v>136</v>
      </c>
      <c r="D16" s="2">
        <v>17024.16</v>
      </c>
      <c r="E16" s="13"/>
      <c r="F16" s="75" t="s">
        <v>467</v>
      </c>
      <c r="G16" s="73"/>
      <c r="H16" s="13"/>
      <c r="L16" s="42"/>
      <c r="M16" s="71"/>
      <c r="N16" s="49"/>
      <c r="O16" s="49"/>
    </row>
    <row r="17" spans="1:15" ht="15" customHeight="1">
      <c r="A17" s="115" t="s">
        <v>138</v>
      </c>
      <c r="B17" s="116" t="s">
        <v>464</v>
      </c>
      <c r="C17" s="116" t="s">
        <v>136</v>
      </c>
      <c r="D17" s="117">
        <v>17024.16</v>
      </c>
      <c r="E17" s="118"/>
      <c r="F17" s="119" t="s">
        <v>467</v>
      </c>
      <c r="G17" s="135">
        <f>SUM(D5:D17)</f>
        <v>94355.560000000012</v>
      </c>
      <c r="H17" s="118"/>
      <c r="I17" s="120"/>
      <c r="J17" s="121"/>
      <c r="K17" s="120">
        <v>600640</v>
      </c>
      <c r="L17" s="122">
        <f>G17/1.16</f>
        <v>81341.000000000015</v>
      </c>
      <c r="M17" s="123">
        <f>L17*0.16</f>
        <v>13014.560000000003</v>
      </c>
      <c r="N17" s="49"/>
      <c r="O17" s="49"/>
    </row>
    <row r="18" spans="1:15" ht="15" customHeight="1">
      <c r="A18" s="124" t="s">
        <v>138</v>
      </c>
      <c r="B18" s="125" t="s">
        <v>455</v>
      </c>
      <c r="C18" s="125" t="s">
        <v>383</v>
      </c>
      <c r="D18" s="126">
        <v>8780.0400000000009</v>
      </c>
      <c r="E18" s="127"/>
      <c r="F18" s="128" t="s">
        <v>467</v>
      </c>
      <c r="G18" s="129">
        <f>SUM(D18:F18)</f>
        <v>8780.0400000000009</v>
      </c>
      <c r="H18" s="127"/>
      <c r="I18" s="130"/>
      <c r="J18" s="131"/>
      <c r="K18" s="130">
        <v>600606</v>
      </c>
      <c r="L18" s="132">
        <f>G18/1.16</f>
        <v>7569.0000000000009</v>
      </c>
      <c r="M18" s="133">
        <f>L18*0.16</f>
        <v>1211.0400000000002</v>
      </c>
      <c r="N18" s="49"/>
      <c r="O18" s="49"/>
    </row>
    <row r="19" spans="1:15" ht="15" customHeight="1">
      <c r="A19" s="26" t="s">
        <v>138</v>
      </c>
      <c r="B19" s="27" t="s">
        <v>436</v>
      </c>
      <c r="C19" s="27" t="s">
        <v>298</v>
      </c>
      <c r="D19" s="30">
        <v>1241.2</v>
      </c>
      <c r="E19" s="13"/>
      <c r="F19" s="75" t="s">
        <v>468</v>
      </c>
      <c r="G19" s="78"/>
      <c r="H19" s="13"/>
      <c r="L19" s="42"/>
      <c r="M19" s="71"/>
      <c r="N19" s="49"/>
      <c r="O19" s="49"/>
    </row>
    <row r="20" spans="1:15" ht="15" customHeight="1">
      <c r="A20" s="26" t="s">
        <v>138</v>
      </c>
      <c r="B20" s="27" t="s">
        <v>438</v>
      </c>
      <c r="C20" s="27" t="s">
        <v>298</v>
      </c>
      <c r="D20" s="30">
        <v>1241.2</v>
      </c>
      <c r="E20" s="13"/>
      <c r="F20" s="75" t="s">
        <v>468</v>
      </c>
      <c r="G20" s="78"/>
      <c r="H20" s="13"/>
      <c r="L20" s="42"/>
      <c r="M20" s="71"/>
      <c r="N20" s="49"/>
      <c r="O20" s="49"/>
    </row>
    <row r="21" spans="1:15" ht="15" customHeight="1">
      <c r="A21" s="26" t="s">
        <v>138</v>
      </c>
      <c r="B21" s="27" t="s">
        <v>442</v>
      </c>
      <c r="C21" s="27" t="s">
        <v>298</v>
      </c>
      <c r="D21" s="30">
        <v>1241.2</v>
      </c>
      <c r="E21" s="13"/>
      <c r="F21" s="75" t="s">
        <v>468</v>
      </c>
      <c r="G21" s="78"/>
      <c r="H21" s="13"/>
      <c r="L21" s="42"/>
      <c r="M21" s="71"/>
      <c r="N21" s="49"/>
      <c r="O21" s="49"/>
    </row>
    <row r="22" spans="1:15" ht="15" customHeight="1">
      <c r="A22" s="26" t="s">
        <v>138</v>
      </c>
      <c r="B22" s="27" t="s">
        <v>443</v>
      </c>
      <c r="C22" s="27" t="s">
        <v>298</v>
      </c>
      <c r="D22" s="30">
        <v>1241.2</v>
      </c>
      <c r="E22" s="13"/>
      <c r="F22" s="75" t="s">
        <v>468</v>
      </c>
      <c r="G22" s="78">
        <f>SUM(D19:D22)</f>
        <v>4964.8</v>
      </c>
      <c r="H22" s="13"/>
      <c r="K22" s="41">
        <v>803001</v>
      </c>
      <c r="L22" s="42">
        <f>G22/1.16</f>
        <v>4280</v>
      </c>
      <c r="M22" s="71">
        <f>L22*0.16</f>
        <v>684.80000000000007</v>
      </c>
      <c r="N22" s="49"/>
      <c r="O22" s="49"/>
    </row>
    <row r="23" spans="1:15" ht="15" customHeight="1">
      <c r="A23" s="115" t="s">
        <v>138</v>
      </c>
      <c r="B23" s="116" t="s">
        <v>465</v>
      </c>
      <c r="C23" s="116" t="s">
        <v>298</v>
      </c>
      <c r="D23" s="117">
        <v>19657.36</v>
      </c>
      <c r="E23" s="118"/>
      <c r="F23" s="119" t="s">
        <v>467</v>
      </c>
      <c r="G23" s="134">
        <f>SUM(D23)</f>
        <v>19657.36</v>
      </c>
      <c r="H23" s="118"/>
      <c r="I23" s="120"/>
      <c r="J23" s="121"/>
      <c r="K23" s="120">
        <v>600638</v>
      </c>
      <c r="L23" s="122">
        <f>G23/1.16</f>
        <v>16946</v>
      </c>
      <c r="M23" s="123">
        <f>L23*0.16</f>
        <v>2711.36</v>
      </c>
      <c r="N23" s="49"/>
      <c r="O23" s="49"/>
    </row>
    <row r="24" spans="1:15" ht="15" customHeight="1">
      <c r="A24" s="124" t="s">
        <v>138</v>
      </c>
      <c r="B24" s="125" t="s">
        <v>469</v>
      </c>
      <c r="C24" s="125" t="s">
        <v>454</v>
      </c>
      <c r="D24" s="126">
        <v>8582.74</v>
      </c>
      <c r="E24" s="127"/>
      <c r="F24" s="128" t="s">
        <v>467</v>
      </c>
      <c r="G24" s="129">
        <f>SUM(D24:F24)</f>
        <v>8582.74</v>
      </c>
      <c r="H24" s="127"/>
      <c r="I24" s="130"/>
      <c r="J24" s="131"/>
      <c r="K24" s="130">
        <v>600610</v>
      </c>
      <c r="L24" s="132">
        <f>G24/1.16</f>
        <v>7398.9137931034484</v>
      </c>
      <c r="M24" s="133">
        <f>L24*0.16</f>
        <v>1183.8262068965519</v>
      </c>
      <c r="N24" s="49"/>
      <c r="O24" s="49"/>
    </row>
    <row r="25" spans="1:15" ht="15" customHeight="1">
      <c r="A25" s="26" t="s">
        <v>138</v>
      </c>
      <c r="B25" s="27" t="s">
        <v>434</v>
      </c>
      <c r="C25" s="27" t="s">
        <v>134</v>
      </c>
      <c r="D25" s="30">
        <v>1241.2</v>
      </c>
      <c r="E25" s="13"/>
      <c r="F25" s="75" t="s">
        <v>468</v>
      </c>
      <c r="G25" s="78">
        <f>SUM(D25)</f>
        <v>1241.2</v>
      </c>
      <c r="H25" s="13"/>
      <c r="K25" s="41">
        <v>803001</v>
      </c>
      <c r="L25" s="42">
        <f>G25/1.16</f>
        <v>1070</v>
      </c>
      <c r="M25" s="71">
        <f>L25*0.16</f>
        <v>171.20000000000002</v>
      </c>
      <c r="N25" s="49"/>
      <c r="O25" s="49"/>
    </row>
    <row r="26" spans="1:15" ht="15" customHeight="1">
      <c r="A26" s="26" t="s">
        <v>138</v>
      </c>
      <c r="B26" s="27" t="s">
        <v>449</v>
      </c>
      <c r="C26" s="27" t="s">
        <v>134</v>
      </c>
      <c r="D26" s="2">
        <v>6750.04</v>
      </c>
      <c r="E26" s="13"/>
      <c r="F26" s="75" t="s">
        <v>467</v>
      </c>
      <c r="G26" s="78"/>
      <c r="H26" s="13"/>
      <c r="L26" s="42"/>
      <c r="M26" s="71"/>
      <c r="N26" s="49"/>
      <c r="O26" s="49"/>
    </row>
    <row r="27" spans="1:15" ht="15" customHeight="1">
      <c r="A27" s="26" t="s">
        <v>138</v>
      </c>
      <c r="B27" s="27" t="s">
        <v>450</v>
      </c>
      <c r="C27" s="27" t="s">
        <v>134</v>
      </c>
      <c r="D27" s="2">
        <v>6750.04</v>
      </c>
      <c r="E27" s="13"/>
      <c r="F27" s="75" t="s">
        <v>467</v>
      </c>
      <c r="G27" s="78"/>
      <c r="H27" s="13"/>
      <c r="L27" s="42"/>
      <c r="M27" s="71"/>
      <c r="N27" s="49"/>
      <c r="O27" s="49"/>
    </row>
    <row r="28" spans="1:15" ht="15" customHeight="1">
      <c r="A28" s="26" t="s">
        <v>138</v>
      </c>
      <c r="B28" s="27" t="s">
        <v>451</v>
      </c>
      <c r="C28" s="27" t="s">
        <v>134</v>
      </c>
      <c r="D28" s="48">
        <v>6750.04</v>
      </c>
      <c r="E28" s="13"/>
      <c r="F28" s="75" t="s">
        <v>467</v>
      </c>
      <c r="G28" s="78"/>
      <c r="H28" s="13"/>
      <c r="L28" s="42"/>
      <c r="M28" s="71"/>
      <c r="N28" s="49"/>
      <c r="O28" s="49"/>
    </row>
    <row r="29" spans="1:15" ht="15" customHeight="1">
      <c r="A29" s="115" t="s">
        <v>138</v>
      </c>
      <c r="B29" s="116" t="s">
        <v>452</v>
      </c>
      <c r="C29" s="116" t="s">
        <v>134</v>
      </c>
      <c r="D29" s="117">
        <v>6750.04</v>
      </c>
      <c r="E29" s="118"/>
      <c r="F29" s="119" t="s">
        <v>467</v>
      </c>
      <c r="G29" s="134">
        <f>SUM(D26:D29)</f>
        <v>27000.16</v>
      </c>
      <c r="H29" s="118"/>
      <c r="I29" s="120"/>
      <c r="J29" s="121"/>
      <c r="K29" s="120">
        <v>600644</v>
      </c>
      <c r="L29" s="122">
        <f>G29/1.16</f>
        <v>23276</v>
      </c>
      <c r="M29" s="123">
        <f>L29*0.16</f>
        <v>3724.16</v>
      </c>
      <c r="N29" s="49"/>
      <c r="O29" s="49"/>
    </row>
    <row r="30" spans="1:15" ht="15" customHeight="1">
      <c r="A30" s="26" t="s">
        <v>138</v>
      </c>
      <c r="B30" s="27" t="s">
        <v>435</v>
      </c>
      <c r="C30" s="27" t="s">
        <v>141</v>
      </c>
      <c r="D30" s="30">
        <v>1241.2</v>
      </c>
      <c r="E30" s="13"/>
      <c r="F30" s="75" t="s">
        <v>468</v>
      </c>
      <c r="G30" s="78"/>
      <c r="H30" s="13"/>
      <c r="L30" s="42"/>
      <c r="M30" s="71"/>
      <c r="N30" s="49"/>
      <c r="O30" s="49"/>
    </row>
    <row r="31" spans="1:15" ht="15" customHeight="1">
      <c r="A31" s="26" t="s">
        <v>138</v>
      </c>
      <c r="B31" s="27" t="s">
        <v>437</v>
      </c>
      <c r="C31" s="27" t="s">
        <v>141</v>
      </c>
      <c r="D31" s="30">
        <v>1241.2</v>
      </c>
      <c r="E31" s="13"/>
      <c r="F31" s="75" t="s">
        <v>468</v>
      </c>
      <c r="G31" s="78"/>
      <c r="H31" s="13"/>
      <c r="L31" s="42"/>
      <c r="M31" s="71"/>
      <c r="N31" s="49"/>
      <c r="O31" s="49"/>
    </row>
    <row r="32" spans="1:15" ht="15" customHeight="1">
      <c r="A32" s="26" t="s">
        <v>138</v>
      </c>
      <c r="B32" s="27" t="s">
        <v>439</v>
      </c>
      <c r="C32" s="27" t="s">
        <v>141</v>
      </c>
      <c r="D32" s="30">
        <v>1241.2</v>
      </c>
      <c r="E32" s="13"/>
      <c r="F32" s="75" t="s">
        <v>468</v>
      </c>
      <c r="G32" s="78"/>
      <c r="H32" s="13"/>
      <c r="L32" s="42"/>
      <c r="M32" s="71"/>
      <c r="N32" s="49"/>
      <c r="O32" s="49"/>
    </row>
    <row r="33" spans="1:15" ht="15" customHeight="1">
      <c r="A33" s="26" t="s">
        <v>138</v>
      </c>
      <c r="B33" s="27" t="s">
        <v>440</v>
      </c>
      <c r="C33" s="27" t="s">
        <v>141</v>
      </c>
      <c r="D33" s="30">
        <v>1241.2</v>
      </c>
      <c r="E33" s="13"/>
      <c r="F33" s="75" t="s">
        <v>468</v>
      </c>
      <c r="G33" s="78"/>
      <c r="H33" s="13"/>
      <c r="L33" s="42"/>
      <c r="M33" s="71"/>
      <c r="N33" s="49"/>
      <c r="O33" s="49"/>
    </row>
    <row r="34" spans="1:15" ht="15" customHeight="1">
      <c r="A34" s="26" t="s">
        <v>138</v>
      </c>
      <c r="B34" s="27" t="s">
        <v>441</v>
      </c>
      <c r="C34" s="27" t="s">
        <v>141</v>
      </c>
      <c r="D34" s="30">
        <v>1241.2</v>
      </c>
      <c r="E34" s="13"/>
      <c r="F34" s="75" t="s">
        <v>468</v>
      </c>
      <c r="G34" s="78">
        <f>SUM(D30:D34)</f>
        <v>6206</v>
      </c>
      <c r="H34" s="13"/>
      <c r="K34" s="41">
        <v>803001</v>
      </c>
      <c r="L34" s="42">
        <f>G34/1.16</f>
        <v>5350</v>
      </c>
      <c r="M34" s="71">
        <f>L34*0.16</f>
        <v>856</v>
      </c>
      <c r="N34" s="49"/>
      <c r="O34" s="49"/>
    </row>
    <row r="35" spans="1:15" ht="15" customHeight="1">
      <c r="A35" s="26" t="s">
        <v>138</v>
      </c>
      <c r="B35" s="27" t="s">
        <v>429</v>
      </c>
      <c r="C35" s="27" t="s">
        <v>141</v>
      </c>
      <c r="D35" s="5">
        <v>-10781.04</v>
      </c>
      <c r="E35" s="13" t="s">
        <v>133</v>
      </c>
      <c r="F35" s="75" t="s">
        <v>467</v>
      </c>
      <c r="G35" s="78"/>
      <c r="H35" s="13"/>
      <c r="L35" s="42"/>
      <c r="M35" s="71"/>
      <c r="N35" s="49"/>
      <c r="O35" s="49"/>
    </row>
    <row r="36" spans="1:15" ht="15" customHeight="1">
      <c r="A36" s="26" t="s">
        <v>138</v>
      </c>
      <c r="B36" s="27" t="s">
        <v>318</v>
      </c>
      <c r="C36" s="27" t="s">
        <v>141</v>
      </c>
      <c r="D36" s="2">
        <v>6299.96</v>
      </c>
      <c r="E36" s="13"/>
      <c r="F36" s="75" t="s">
        <v>467</v>
      </c>
      <c r="G36" s="78"/>
      <c r="H36" s="13"/>
      <c r="L36" s="42"/>
      <c r="M36" s="71"/>
      <c r="N36" s="49"/>
      <c r="O36" s="49"/>
    </row>
    <row r="37" spans="1:15" ht="15" customHeight="1">
      <c r="A37" s="115" t="s">
        <v>138</v>
      </c>
      <c r="B37" s="116" t="s">
        <v>429</v>
      </c>
      <c r="C37" s="116" t="s">
        <v>141</v>
      </c>
      <c r="D37" s="117">
        <v>6299.96</v>
      </c>
      <c r="E37" s="118" t="s">
        <v>133</v>
      </c>
      <c r="F37" s="119" t="s">
        <v>467</v>
      </c>
      <c r="G37" s="134">
        <f>SUM(D35:D37)</f>
        <v>1818.8799999999992</v>
      </c>
      <c r="H37" s="118"/>
      <c r="I37" s="120"/>
      <c r="J37" s="121"/>
      <c r="K37" s="120">
        <v>600684</v>
      </c>
      <c r="L37" s="122">
        <f>G37/1.16</f>
        <v>1567.9999999999993</v>
      </c>
      <c r="M37" s="123">
        <f>L37*0.16</f>
        <v>250.87999999999991</v>
      </c>
      <c r="N37" s="49"/>
      <c r="O37" s="49"/>
    </row>
    <row r="38" spans="1:15" ht="15" customHeight="1">
      <c r="A38" s="26" t="s">
        <v>138</v>
      </c>
      <c r="B38" s="109" t="s">
        <v>444</v>
      </c>
      <c r="C38" s="109" t="s">
        <v>243</v>
      </c>
      <c r="D38" s="136">
        <v>43058.39</v>
      </c>
      <c r="E38" s="13"/>
      <c r="F38" s="75" t="s">
        <v>467</v>
      </c>
      <c r="G38" s="78"/>
      <c r="H38" s="13"/>
      <c r="L38" s="42"/>
      <c r="M38" s="71"/>
      <c r="N38" s="49"/>
      <c r="O38" s="49"/>
    </row>
    <row r="39" spans="1:15" ht="15" customHeight="1">
      <c r="A39" s="26" t="s">
        <v>138</v>
      </c>
      <c r="B39" s="109" t="s">
        <v>445</v>
      </c>
      <c r="C39" s="109" t="s">
        <v>243</v>
      </c>
      <c r="D39" s="136">
        <v>47058.38</v>
      </c>
      <c r="E39" s="13"/>
      <c r="F39" s="75" t="s">
        <v>467</v>
      </c>
      <c r="G39" s="78"/>
      <c r="H39" s="13"/>
      <c r="L39" s="42"/>
      <c r="M39" s="71"/>
      <c r="N39" s="49"/>
      <c r="O39" s="49"/>
    </row>
    <row r="40" spans="1:15" ht="15" customHeight="1">
      <c r="A40" s="26" t="s">
        <v>138</v>
      </c>
      <c r="B40" s="109" t="s">
        <v>446</v>
      </c>
      <c r="C40" s="109" t="s">
        <v>243</v>
      </c>
      <c r="D40" s="136">
        <v>47058.38</v>
      </c>
      <c r="E40" s="13"/>
      <c r="F40" s="75" t="s">
        <v>467</v>
      </c>
      <c r="G40" s="78"/>
      <c r="H40" s="13"/>
      <c r="L40" s="42"/>
      <c r="M40" s="71"/>
      <c r="N40" s="49"/>
      <c r="O40" s="49"/>
    </row>
    <row r="41" spans="1:15" ht="15" customHeight="1">
      <c r="A41" s="26" t="s">
        <v>138</v>
      </c>
      <c r="B41" s="109" t="s">
        <v>447</v>
      </c>
      <c r="C41" s="109" t="s">
        <v>243</v>
      </c>
      <c r="D41" s="136">
        <v>47058.38</v>
      </c>
      <c r="E41" s="13"/>
      <c r="F41" s="75" t="s">
        <v>467</v>
      </c>
      <c r="G41" s="78"/>
      <c r="H41" s="13"/>
      <c r="L41" s="42"/>
      <c r="M41" s="71"/>
      <c r="N41" s="49"/>
      <c r="O41" s="49"/>
    </row>
    <row r="42" spans="1:15" ht="15" customHeight="1">
      <c r="A42" s="26" t="s">
        <v>138</v>
      </c>
      <c r="B42" s="109" t="s">
        <v>445</v>
      </c>
      <c r="C42" s="109" t="s">
        <v>243</v>
      </c>
      <c r="D42" s="136">
        <v>-47058.38</v>
      </c>
      <c r="E42" s="13"/>
      <c r="F42" s="75" t="s">
        <v>467</v>
      </c>
      <c r="G42" s="78"/>
      <c r="H42" s="13"/>
      <c r="L42" s="42"/>
      <c r="M42" s="71"/>
      <c r="N42" s="49"/>
      <c r="O42" s="49"/>
    </row>
    <row r="43" spans="1:15" ht="15" customHeight="1">
      <c r="A43" s="26" t="s">
        <v>138</v>
      </c>
      <c r="B43" s="109" t="s">
        <v>447</v>
      </c>
      <c r="C43" s="109" t="s">
        <v>243</v>
      </c>
      <c r="D43" s="136">
        <v>-47058.38</v>
      </c>
      <c r="E43" s="13"/>
      <c r="F43" s="75" t="s">
        <v>467</v>
      </c>
      <c r="G43" s="78"/>
      <c r="H43" s="13"/>
      <c r="L43" s="42"/>
      <c r="M43" s="71"/>
      <c r="N43" s="49"/>
      <c r="O43" s="49"/>
    </row>
    <row r="44" spans="1:15" ht="15" customHeight="1">
      <c r="A44" s="26" t="s">
        <v>138</v>
      </c>
      <c r="B44" s="109" t="s">
        <v>446</v>
      </c>
      <c r="C44" s="109" t="s">
        <v>243</v>
      </c>
      <c r="D44" s="136">
        <v>-47058.38</v>
      </c>
      <c r="E44" s="13"/>
      <c r="F44" s="75" t="s">
        <v>467</v>
      </c>
      <c r="G44" s="78"/>
      <c r="H44" s="13"/>
      <c r="L44" s="42"/>
      <c r="M44" s="71"/>
      <c r="N44" s="49"/>
      <c r="O44" s="49"/>
    </row>
    <row r="45" spans="1:15" ht="15" customHeight="1">
      <c r="A45" s="115" t="s">
        <v>138</v>
      </c>
      <c r="B45" s="137" t="s">
        <v>444</v>
      </c>
      <c r="C45" s="137" t="s">
        <v>243</v>
      </c>
      <c r="D45" s="138">
        <v>-43058.39</v>
      </c>
      <c r="E45" s="118"/>
      <c r="F45" s="119" t="s">
        <v>467</v>
      </c>
      <c r="G45" s="134">
        <f>SUM(D38:D45)</f>
        <v>0</v>
      </c>
      <c r="H45" s="118"/>
      <c r="I45" s="120"/>
      <c r="J45" s="121"/>
      <c r="K45" s="120"/>
      <c r="L45" s="122"/>
      <c r="M45" s="123"/>
      <c r="N45" s="49"/>
      <c r="O45" s="49"/>
    </row>
    <row r="46" spans="1:15" ht="15" customHeight="1">
      <c r="A46" s="26" t="s">
        <v>138</v>
      </c>
      <c r="B46" s="27" t="s">
        <v>456</v>
      </c>
      <c r="C46" s="27" t="s">
        <v>457</v>
      </c>
      <c r="D46" s="2">
        <v>8887.92</v>
      </c>
      <c r="E46" s="13"/>
      <c r="F46" s="75" t="s">
        <v>467</v>
      </c>
      <c r="G46" s="78"/>
      <c r="H46" s="13"/>
      <c r="L46" s="42"/>
      <c r="M46" s="71"/>
      <c r="N46" s="49"/>
      <c r="O46" s="49"/>
    </row>
    <row r="47" spans="1:15" ht="15" customHeight="1">
      <c r="A47" s="115" t="s">
        <v>138</v>
      </c>
      <c r="B47" s="116" t="s">
        <v>470</v>
      </c>
      <c r="C47" s="116" t="s">
        <v>457</v>
      </c>
      <c r="D47" s="117">
        <v>16105.44</v>
      </c>
      <c r="E47" s="118"/>
      <c r="F47" s="119" t="s">
        <v>467</v>
      </c>
      <c r="G47" s="134">
        <f>SUM(D46:D47)</f>
        <v>24993.360000000001</v>
      </c>
      <c r="H47" s="118"/>
      <c r="I47" s="120"/>
      <c r="J47" s="121"/>
      <c r="K47" s="120">
        <v>600691</v>
      </c>
      <c r="L47" s="122">
        <f>G47/1.16</f>
        <v>21546.000000000004</v>
      </c>
      <c r="M47" s="123">
        <f>L47*0.16</f>
        <v>3447.3600000000006</v>
      </c>
      <c r="N47" s="49"/>
      <c r="O47" s="49"/>
    </row>
    <row r="48" spans="1:15" ht="15" customHeight="1">
      <c r="A48" s="64"/>
      <c r="B48" s="79"/>
      <c r="C48" s="61"/>
      <c r="D48" s="65"/>
      <c r="E48" s="13"/>
      <c r="F48" s="75"/>
      <c r="G48" s="52"/>
      <c r="H48" s="13"/>
      <c r="L48" s="42"/>
      <c r="M48" s="71"/>
      <c r="N48" s="49"/>
      <c r="O48" s="49"/>
    </row>
    <row r="49" spans="1:15" ht="15" customHeight="1">
      <c r="A49" s="64"/>
      <c r="B49" s="79"/>
      <c r="C49" s="61"/>
      <c r="D49" s="65">
        <f>SUM(D5:D48)</f>
        <v>197600.10000000006</v>
      </c>
      <c r="E49" s="65"/>
      <c r="F49" s="65"/>
      <c r="G49" s="65">
        <f>SUM(G5:G48)</f>
        <v>197600.10000000003</v>
      </c>
      <c r="H49" s="65"/>
      <c r="I49" s="65"/>
      <c r="J49" s="84">
        <f>SUM(J5:J48)</f>
        <v>0</v>
      </c>
      <c r="K49" s="65"/>
      <c r="L49" s="65">
        <f>SUM(L5:L48)</f>
        <v>170344.91379310348</v>
      </c>
      <c r="M49" s="65">
        <f>SUM(M5:M48)</f>
        <v>27255.186206896557</v>
      </c>
      <c r="N49" s="65"/>
      <c r="O49" s="49">
        <f>SUM(L49:N49)</f>
        <v>197600.10000000003</v>
      </c>
    </row>
    <row r="50" spans="1:15" ht="15" customHeight="1">
      <c r="A50" s="64"/>
      <c r="B50" s="79"/>
      <c r="C50" s="61"/>
      <c r="D50" s="65"/>
      <c r="E50" s="13"/>
      <c r="F50" s="75"/>
      <c r="G50" s="65"/>
      <c r="H50" s="13"/>
      <c r="L50" s="42"/>
      <c r="M50" s="71"/>
      <c r="N50" s="49"/>
      <c r="O50" s="49"/>
    </row>
    <row r="51" spans="1:15" ht="15" customHeight="1">
      <c r="A51" s="46"/>
      <c r="B51" s="47"/>
      <c r="C51" s="47"/>
      <c r="D51" s="55"/>
      <c r="E51" s="13"/>
      <c r="F51" s="70"/>
      <c r="L51" s="42"/>
      <c r="M51" s="71"/>
      <c r="N51" s="49"/>
      <c r="O51" s="49"/>
    </row>
    <row r="52" spans="1:15" ht="12.75">
      <c r="A52" s="46"/>
      <c r="B52" s="47"/>
      <c r="C52" s="47"/>
      <c r="D52" s="65"/>
      <c r="E52" s="65"/>
      <c r="F52" s="65"/>
      <c r="G52" s="65"/>
      <c r="H52" s="65"/>
      <c r="I52" s="65"/>
      <c r="J52" s="84"/>
      <c r="K52" s="65"/>
      <c r="L52" s="65"/>
      <c r="M52" s="65"/>
      <c r="N52" s="80"/>
      <c r="O52" s="49"/>
    </row>
    <row r="53" spans="1:15" ht="12.75">
      <c r="A53" s="46"/>
      <c r="B53" s="47"/>
      <c r="C53" s="47"/>
      <c r="D53" s="52"/>
      <c r="E53" s="13"/>
      <c r="F53" s="65"/>
      <c r="G53" s="73"/>
      <c r="H53" s="73"/>
      <c r="I53" s="73"/>
      <c r="J53" s="77"/>
      <c r="K53" s="73"/>
      <c r="L53" s="73"/>
      <c r="M53" s="81"/>
      <c r="N53" s="81"/>
      <c r="O53" s="54"/>
    </row>
    <row r="54" spans="1:15" ht="12.75">
      <c r="A54" s="46"/>
      <c r="B54" s="47"/>
      <c r="C54" s="47"/>
      <c r="D54" s="52"/>
      <c r="E54" s="13"/>
      <c r="F54" s="73"/>
      <c r="G54" s="73"/>
      <c r="H54" s="73"/>
      <c r="I54" s="73"/>
      <c r="J54" s="77"/>
      <c r="K54" s="73"/>
      <c r="L54" s="73"/>
      <c r="M54" s="81"/>
      <c r="N54" s="81"/>
      <c r="O54" s="54"/>
    </row>
    <row r="55" spans="1:15" ht="12.75">
      <c r="A55" s="46"/>
      <c r="B55" s="47"/>
      <c r="C55" s="47"/>
      <c r="D55" s="52"/>
      <c r="E55" s="13"/>
      <c r="F55" s="73"/>
      <c r="G55" s="73"/>
      <c r="H55" s="73"/>
      <c r="I55" s="73"/>
      <c r="J55" s="77"/>
      <c r="K55" s="73"/>
      <c r="L55" s="73"/>
      <c r="M55" s="81"/>
      <c r="N55" s="81"/>
      <c r="O55" s="54"/>
    </row>
    <row r="56" spans="1:15" ht="12.75">
      <c r="A56" s="46"/>
      <c r="B56" s="47"/>
      <c r="C56" s="47"/>
      <c r="D56" s="52"/>
      <c r="E56" s="13"/>
      <c r="F56" s="73"/>
      <c r="G56" s="82"/>
      <c r="H56" s="82"/>
      <c r="I56" s="83"/>
      <c r="J56" s="77"/>
      <c r="K56" s="73"/>
      <c r="L56" s="73"/>
      <c r="M56" s="81"/>
      <c r="N56" s="81"/>
      <c r="O56" s="54"/>
    </row>
    <row r="57" spans="1:15" ht="12.75">
      <c r="A57" s="46"/>
      <c r="B57" s="47"/>
      <c r="C57" s="47"/>
      <c r="D57" s="52"/>
      <c r="E57" s="13"/>
      <c r="F57" s="73"/>
      <c r="G57" s="73"/>
      <c r="H57" s="73"/>
      <c r="I57" s="73"/>
      <c r="J57" s="77"/>
      <c r="K57" s="73"/>
      <c r="L57" s="73"/>
      <c r="M57" s="81"/>
      <c r="N57" s="81"/>
      <c r="O57" s="54"/>
    </row>
    <row r="58" spans="1:15" ht="12.75">
      <c r="A58" s="46"/>
      <c r="B58" s="47"/>
      <c r="C58" s="47"/>
      <c r="D58" s="52"/>
      <c r="E58" s="13"/>
      <c r="F58" s="73"/>
      <c r="G58" s="73"/>
      <c r="H58" s="73"/>
      <c r="I58" s="73"/>
      <c r="J58" s="77"/>
      <c r="K58" s="73"/>
      <c r="L58" s="73"/>
      <c r="M58" s="81"/>
      <c r="N58" s="81"/>
      <c r="O58" s="54"/>
    </row>
    <row r="59" spans="1:15" ht="12.75">
      <c r="A59" s="46"/>
      <c r="B59" s="47"/>
      <c r="C59" s="47"/>
      <c r="D59" s="52"/>
      <c r="E59" s="13"/>
      <c r="F59" s="73"/>
      <c r="G59" s="83"/>
      <c r="H59" s="83"/>
      <c r="I59" s="83"/>
      <c r="J59" s="77"/>
      <c r="K59" s="73"/>
      <c r="L59" s="73"/>
      <c r="M59" s="81"/>
      <c r="N59" s="81"/>
      <c r="O59" s="54"/>
    </row>
    <row r="60" spans="1:15" ht="12.75">
      <c r="A60" s="46"/>
      <c r="B60" s="47"/>
      <c r="C60" s="47"/>
      <c r="D60" s="52"/>
      <c r="E60" s="13"/>
      <c r="F60" s="73"/>
      <c r="G60" s="73"/>
      <c r="H60" s="73"/>
      <c r="I60" s="73"/>
      <c r="J60" s="77"/>
      <c r="K60" s="73"/>
      <c r="L60" s="73"/>
      <c r="M60" s="81"/>
      <c r="N60" s="81"/>
      <c r="O60" s="54"/>
    </row>
    <row r="61" spans="1:15" ht="12.75">
      <c r="A61" s="46"/>
      <c r="B61" s="47"/>
      <c r="C61" s="47"/>
      <c r="D61" s="52"/>
      <c r="E61" s="13"/>
      <c r="F61" s="73"/>
      <c r="G61" s="73"/>
      <c r="H61" s="73"/>
      <c r="I61" s="73"/>
      <c r="J61" s="77"/>
      <c r="K61" s="73"/>
      <c r="L61" s="73"/>
      <c r="M61" s="81"/>
      <c r="N61" s="81"/>
      <c r="O61" s="54"/>
    </row>
    <row r="62" spans="1:15" ht="12.75">
      <c r="A62" s="46"/>
      <c r="B62" s="47"/>
      <c r="C62" s="73"/>
      <c r="D62" s="81"/>
      <c r="E62" s="13"/>
      <c r="F62" s="73"/>
      <c r="G62" s="73"/>
      <c r="H62" s="73"/>
      <c r="I62" s="73"/>
      <c r="J62" s="77"/>
      <c r="K62" s="73"/>
      <c r="L62" s="73"/>
      <c r="M62" s="81"/>
      <c r="N62" s="81"/>
      <c r="O62" s="54"/>
    </row>
    <row r="63" spans="1:15" ht="12.75">
      <c r="A63" s="46"/>
      <c r="B63" s="47"/>
      <c r="C63" s="73"/>
      <c r="D63" s="81"/>
      <c r="E63" s="13"/>
      <c r="F63" s="73"/>
      <c r="G63" s="73"/>
      <c r="H63" s="73"/>
      <c r="I63" s="73"/>
      <c r="J63" s="77"/>
      <c r="K63" s="73"/>
      <c r="L63" s="73"/>
      <c r="M63" s="81"/>
      <c r="N63" s="81"/>
      <c r="O63" s="54"/>
    </row>
    <row r="64" spans="1:15" ht="12.75">
      <c r="A64" s="46"/>
      <c r="B64" s="47"/>
      <c r="C64" s="47"/>
      <c r="D64" s="52"/>
      <c r="E64" s="13"/>
      <c r="F64" s="73"/>
      <c r="G64" s="73"/>
      <c r="H64" s="73"/>
      <c r="I64" s="73"/>
      <c r="J64" s="77"/>
      <c r="K64" s="73"/>
      <c r="L64" s="73"/>
      <c r="M64" s="81"/>
      <c r="N64" s="81"/>
      <c r="O64" s="54"/>
    </row>
    <row r="65" spans="1:15" ht="12.75">
      <c r="A65" s="46"/>
      <c r="B65" s="47"/>
      <c r="C65" s="47"/>
      <c r="D65" s="52"/>
      <c r="E65" s="13"/>
      <c r="F65" s="73"/>
      <c r="G65" s="73"/>
      <c r="H65" s="73"/>
      <c r="I65" s="73"/>
      <c r="J65" s="77"/>
      <c r="K65" s="73"/>
      <c r="L65" s="73"/>
      <c r="M65" s="81"/>
      <c r="N65" s="81"/>
      <c r="O65" s="54"/>
    </row>
    <row r="66" spans="1:15" ht="12.75">
      <c r="A66" s="46"/>
      <c r="B66" s="47"/>
      <c r="C66" s="47"/>
      <c r="D66" s="48"/>
      <c r="E66" s="13"/>
      <c r="F66"/>
      <c r="G66"/>
      <c r="H66"/>
      <c r="I66"/>
      <c r="J66" s="74"/>
      <c r="K66"/>
      <c r="L66"/>
      <c r="M66" s="54"/>
      <c r="N66" s="54"/>
      <c r="O66" s="54"/>
    </row>
    <row r="67" spans="1:15" ht="12.75">
      <c r="A67" s="46"/>
      <c r="B67" s="47"/>
      <c r="C67" s="47"/>
      <c r="D67" s="48"/>
      <c r="E67" s="13"/>
      <c r="F67"/>
      <c r="G67"/>
      <c r="H67"/>
      <c r="I67"/>
      <c r="J67" s="74"/>
      <c r="K67"/>
      <c r="L67"/>
      <c r="M67" s="54"/>
      <c r="N67" s="54"/>
      <c r="O67" s="54"/>
    </row>
    <row r="68" spans="1:15">
      <c r="A68" s="66"/>
      <c r="B68" s="40" t="s">
        <v>25</v>
      </c>
      <c r="E68" s="40"/>
      <c r="M68" s="45"/>
      <c r="N68" s="49"/>
      <c r="O68" s="49"/>
    </row>
    <row r="69" spans="1:15">
      <c r="A69" s="59"/>
      <c r="B69" s="40" t="s">
        <v>127</v>
      </c>
      <c r="E69" s="40"/>
      <c r="M69" s="45"/>
      <c r="N69" s="49"/>
      <c r="O69" s="49"/>
    </row>
    <row r="70" spans="1:15">
      <c r="A70" s="60"/>
      <c r="B70" s="40" t="s">
        <v>161</v>
      </c>
      <c r="E70" s="40"/>
      <c r="M70" s="45"/>
      <c r="N70" s="49"/>
      <c r="O70" s="49"/>
    </row>
    <row r="71" spans="1:15">
      <c r="M71" s="45"/>
      <c r="N71" s="49"/>
      <c r="O71" s="49"/>
    </row>
    <row r="72" spans="1:15">
      <c r="M72" s="45"/>
      <c r="N72" s="49"/>
      <c r="O72" s="49"/>
    </row>
    <row r="73" spans="1:15">
      <c r="M73" s="45"/>
      <c r="N73" s="49"/>
      <c r="O73" s="49"/>
    </row>
    <row r="74" spans="1:15">
      <c r="M74" s="45"/>
      <c r="N74" s="49"/>
      <c r="O74" s="49"/>
    </row>
    <row r="75" spans="1:15">
      <c r="M75" s="45"/>
      <c r="N75" s="49"/>
      <c r="O75" s="49"/>
    </row>
    <row r="76" spans="1:15">
      <c r="M76" s="45"/>
      <c r="N76" s="49"/>
      <c r="O76" s="49"/>
    </row>
    <row r="77" spans="1:15">
      <c r="M77" s="45"/>
      <c r="N77" s="49"/>
      <c r="O77" s="49"/>
    </row>
    <row r="78" spans="1:15">
      <c r="M78" s="45"/>
      <c r="N78" s="49"/>
      <c r="O78" s="49"/>
    </row>
    <row r="79" spans="1:15">
      <c r="M79" s="45"/>
      <c r="N79" s="49"/>
      <c r="O79" s="49"/>
    </row>
    <row r="80" spans="1:15">
      <c r="M80" s="45"/>
      <c r="N80" s="49"/>
      <c r="O80" s="49"/>
    </row>
    <row r="81" spans="13:15">
      <c r="M81" s="45"/>
      <c r="N81" s="49"/>
      <c r="O81" s="49"/>
    </row>
    <row r="82" spans="13:15">
      <c r="M82" s="45"/>
      <c r="N82" s="49"/>
      <c r="O82" s="49"/>
    </row>
    <row r="83" spans="13:15">
      <c r="M83" s="45"/>
      <c r="N83" s="49"/>
      <c r="O83" s="49"/>
    </row>
    <row r="84" spans="13:15">
      <c r="M84" s="45"/>
      <c r="N84" s="49"/>
      <c r="O84" s="49"/>
    </row>
    <row r="85" spans="13:15">
      <c r="M85" s="45"/>
      <c r="N85" s="49"/>
      <c r="O85" s="49"/>
    </row>
    <row r="86" spans="13:15">
      <c r="M86" s="45"/>
      <c r="N86" s="49"/>
      <c r="O86" s="49"/>
    </row>
    <row r="87" spans="13:15">
      <c r="M87" s="45"/>
      <c r="N87" s="49"/>
      <c r="O87" s="49"/>
    </row>
    <row r="88" spans="13:15">
      <c r="M88" s="45"/>
      <c r="N88" s="49"/>
      <c r="O88" s="49"/>
    </row>
    <row r="89" spans="13:15">
      <c r="M89" s="45"/>
      <c r="N89" s="49"/>
      <c r="O89" s="49"/>
    </row>
    <row r="90" spans="13:15">
      <c r="M90" s="45"/>
      <c r="N90" s="49"/>
      <c r="O90" s="49"/>
    </row>
    <row r="91" spans="13:15">
      <c r="M91" s="45"/>
      <c r="N91" s="49"/>
      <c r="O91" s="49"/>
    </row>
    <row r="92" spans="13:15">
      <c r="M92" s="45"/>
      <c r="N92" s="49"/>
      <c r="O92" s="49"/>
    </row>
    <row r="93" spans="13:15">
      <c r="M93" s="45"/>
      <c r="N93" s="49"/>
      <c r="O93" s="49"/>
    </row>
    <row r="94" spans="13:15">
      <c r="M94" s="45"/>
      <c r="N94" s="49"/>
      <c r="O94" s="49"/>
    </row>
    <row r="95" spans="13:15">
      <c r="M95" s="45"/>
      <c r="N95" s="49"/>
      <c r="O95" s="49"/>
    </row>
    <row r="96" spans="13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</sheetData>
  <autoFilter ref="A4:N52"/>
  <mergeCells count="2">
    <mergeCell ref="A3:E3"/>
    <mergeCell ref="K2:M2"/>
  </mergeCells>
  <phoneticPr fontId="0" type="noConversion"/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83"/>
  <sheetViews>
    <sheetView topLeftCell="A61" workbookViewId="0">
      <selection activeCell="G77" sqref="G77"/>
    </sheetView>
  </sheetViews>
  <sheetFormatPr baseColWidth="10" defaultRowHeight="12.75"/>
  <cols>
    <col min="2" max="2" width="33" bestFit="1" customWidth="1"/>
  </cols>
  <sheetData>
    <row r="1" spans="1:7">
      <c r="A1" s="342">
        <v>42857</v>
      </c>
      <c r="B1" s="343" t="s">
        <v>160</v>
      </c>
      <c r="C1" s="343" t="s">
        <v>2402</v>
      </c>
      <c r="D1" s="343" t="s">
        <v>2225</v>
      </c>
      <c r="E1" s="343" t="s">
        <v>2402</v>
      </c>
      <c r="F1" s="343" t="s">
        <v>2225</v>
      </c>
      <c r="G1" s="344">
        <v>-10629.08</v>
      </c>
    </row>
    <row r="2" spans="1:7">
      <c r="A2" s="342">
        <v>42857</v>
      </c>
      <c r="B2" s="343" t="s">
        <v>160</v>
      </c>
      <c r="C2" s="343" t="s">
        <v>2111</v>
      </c>
      <c r="D2" s="343" t="s">
        <v>2231</v>
      </c>
      <c r="E2" s="343" t="s">
        <v>2111</v>
      </c>
      <c r="F2" s="343" t="s">
        <v>2231</v>
      </c>
      <c r="G2" s="344">
        <v>-5849.88</v>
      </c>
    </row>
    <row r="3" spans="1:7">
      <c r="A3" s="342">
        <v>42857</v>
      </c>
      <c r="B3" s="343" t="s">
        <v>160</v>
      </c>
      <c r="C3" s="343" t="s">
        <v>1649</v>
      </c>
      <c r="D3" s="343" t="s">
        <v>2205</v>
      </c>
      <c r="E3" s="343" t="s">
        <v>1649</v>
      </c>
      <c r="F3" s="343" t="s">
        <v>2205</v>
      </c>
      <c r="G3" s="344">
        <v>-5849.88</v>
      </c>
    </row>
    <row r="4" spans="1:7">
      <c r="A4" s="342">
        <v>42857</v>
      </c>
      <c r="B4" s="343" t="s">
        <v>160</v>
      </c>
      <c r="C4" s="343" t="s">
        <v>1843</v>
      </c>
      <c r="D4" s="343" t="s">
        <v>2093</v>
      </c>
      <c r="E4" s="343" t="s">
        <v>1843</v>
      </c>
      <c r="F4" s="343" t="s">
        <v>2093</v>
      </c>
      <c r="G4" s="344">
        <v>-6351</v>
      </c>
    </row>
    <row r="5" spans="1:7">
      <c r="A5" s="342">
        <v>42857</v>
      </c>
      <c r="B5" s="343" t="s">
        <v>160</v>
      </c>
      <c r="C5" s="343" t="s">
        <v>2417</v>
      </c>
      <c r="D5" s="343" t="s">
        <v>2225</v>
      </c>
      <c r="E5" s="343" t="s">
        <v>2417</v>
      </c>
      <c r="F5" s="343" t="s">
        <v>2225</v>
      </c>
      <c r="G5" s="344">
        <v>-21347.48</v>
      </c>
    </row>
    <row r="6" spans="1:7">
      <c r="A6" s="342">
        <v>42857</v>
      </c>
      <c r="B6" s="343" t="s">
        <v>160</v>
      </c>
      <c r="C6" s="343" t="s">
        <v>1582</v>
      </c>
      <c r="D6" s="343" t="s">
        <v>2227</v>
      </c>
      <c r="E6" s="343" t="s">
        <v>1582</v>
      </c>
      <c r="F6" s="343" t="s">
        <v>2227</v>
      </c>
      <c r="G6" s="344">
        <v>-7559.72</v>
      </c>
    </row>
    <row r="7" spans="1:7">
      <c r="A7" s="342">
        <v>42857</v>
      </c>
      <c r="B7" s="343" t="s">
        <v>160</v>
      </c>
      <c r="C7" s="343" t="s">
        <v>2113</v>
      </c>
      <c r="D7" s="343" t="s">
        <v>2225</v>
      </c>
      <c r="E7" s="343" t="s">
        <v>2113</v>
      </c>
      <c r="F7" s="343" t="s">
        <v>2225</v>
      </c>
      <c r="G7" s="344">
        <v>-6351</v>
      </c>
    </row>
    <row r="8" spans="1:7">
      <c r="A8" s="342">
        <v>42857</v>
      </c>
      <c r="B8" s="343" t="s">
        <v>160</v>
      </c>
      <c r="C8" s="343" t="s">
        <v>2408</v>
      </c>
      <c r="D8" s="343" t="s">
        <v>2227</v>
      </c>
      <c r="E8" s="343" t="s">
        <v>2408</v>
      </c>
      <c r="F8" s="343" t="s">
        <v>2227</v>
      </c>
      <c r="G8" s="344">
        <v>-20454.28</v>
      </c>
    </row>
    <row r="9" spans="1:7">
      <c r="A9" s="342">
        <v>42857</v>
      </c>
      <c r="B9" s="343" t="s">
        <v>160</v>
      </c>
      <c r="C9" s="343" t="s">
        <v>540</v>
      </c>
      <c r="D9" s="343" t="s">
        <v>2225</v>
      </c>
      <c r="E9" s="343" t="s">
        <v>540</v>
      </c>
      <c r="F9" s="343" t="s">
        <v>2225</v>
      </c>
      <c r="G9" s="344">
        <v>-8049.24</v>
      </c>
    </row>
    <row r="10" spans="1:7">
      <c r="A10" s="342">
        <v>42859</v>
      </c>
      <c r="B10" s="343" t="s">
        <v>160</v>
      </c>
      <c r="C10" s="343" t="s">
        <v>540</v>
      </c>
      <c r="D10" s="343" t="s">
        <v>2225</v>
      </c>
      <c r="E10" s="343" t="s">
        <v>540</v>
      </c>
      <c r="F10" s="343" t="s">
        <v>2225</v>
      </c>
      <c r="G10" s="344">
        <v>-8049.24</v>
      </c>
    </row>
    <row r="11" spans="1:7">
      <c r="A11" s="342">
        <v>42859</v>
      </c>
      <c r="B11" s="343" t="s">
        <v>160</v>
      </c>
      <c r="C11" s="343" t="s">
        <v>806</v>
      </c>
      <c r="D11" s="343" t="s">
        <v>2225</v>
      </c>
      <c r="E11" s="343" t="s">
        <v>806</v>
      </c>
      <c r="F11" s="343" t="s">
        <v>2225</v>
      </c>
      <c r="G11" s="344">
        <v>-5957.76</v>
      </c>
    </row>
    <row r="12" spans="1:7">
      <c r="A12" s="342">
        <v>42859</v>
      </c>
      <c r="B12" s="343" t="s">
        <v>160</v>
      </c>
      <c r="C12" s="343" t="s">
        <v>1245</v>
      </c>
      <c r="D12" s="343" t="s">
        <v>2227</v>
      </c>
      <c r="E12" s="343" t="s">
        <v>1245</v>
      </c>
      <c r="F12" s="343" t="s">
        <v>2227</v>
      </c>
      <c r="G12" s="344">
        <v>-7559.72</v>
      </c>
    </row>
    <row r="13" spans="1:7">
      <c r="A13" s="342">
        <v>42859</v>
      </c>
      <c r="B13" s="343" t="s">
        <v>160</v>
      </c>
      <c r="C13" s="343" t="s">
        <v>1276</v>
      </c>
      <c r="D13" s="343" t="s">
        <v>1524</v>
      </c>
      <c r="E13" s="343" t="s">
        <v>1276</v>
      </c>
      <c r="F13" s="343" t="s">
        <v>1524</v>
      </c>
      <c r="G13" s="344">
        <v>-9000.44</v>
      </c>
    </row>
    <row r="14" spans="1:7">
      <c r="A14" s="342">
        <v>42859</v>
      </c>
      <c r="B14" s="343" t="s">
        <v>160</v>
      </c>
      <c r="C14" s="343" t="s">
        <v>2085</v>
      </c>
      <c r="D14" s="343" t="s">
        <v>1957</v>
      </c>
      <c r="E14" s="343" t="s">
        <v>2085</v>
      </c>
      <c r="F14" s="343" t="s">
        <v>1957</v>
      </c>
      <c r="G14" s="344">
        <v>-8080.56</v>
      </c>
    </row>
    <row r="15" spans="1:7">
      <c r="A15" s="342">
        <v>42859</v>
      </c>
      <c r="B15" s="343" t="s">
        <v>160</v>
      </c>
      <c r="C15" s="343" t="s">
        <v>1634</v>
      </c>
      <c r="D15" s="343" t="s">
        <v>2227</v>
      </c>
      <c r="E15" s="343" t="s">
        <v>1634</v>
      </c>
      <c r="F15" s="343" t="s">
        <v>2227</v>
      </c>
      <c r="G15" s="344">
        <v>-8049.24</v>
      </c>
    </row>
    <row r="16" spans="1:7">
      <c r="A16" s="342">
        <v>42859</v>
      </c>
      <c r="B16" s="343" t="s">
        <v>160</v>
      </c>
      <c r="C16" s="343" t="s">
        <v>1572</v>
      </c>
      <c r="D16" s="343" t="s">
        <v>2094</v>
      </c>
      <c r="E16" s="343" t="s">
        <v>1572</v>
      </c>
      <c r="F16" s="343" t="s">
        <v>2094</v>
      </c>
      <c r="G16" s="344">
        <v>-5849.88</v>
      </c>
    </row>
    <row r="17" spans="1:8">
      <c r="A17" s="570">
        <v>42854</v>
      </c>
      <c r="B17" s="571" t="s">
        <v>156</v>
      </c>
      <c r="C17" s="579" t="s">
        <v>2502</v>
      </c>
      <c r="D17" s="571" t="s">
        <v>157</v>
      </c>
      <c r="E17" s="571" t="s">
        <v>2502</v>
      </c>
      <c r="F17" s="571" t="s">
        <v>157</v>
      </c>
      <c r="G17" s="572">
        <v>1241.2</v>
      </c>
      <c r="H17" s="571" t="s">
        <v>158</v>
      </c>
    </row>
    <row r="18" spans="1:8">
      <c r="A18" s="570">
        <v>42854</v>
      </c>
      <c r="B18" s="571" t="s">
        <v>156</v>
      </c>
      <c r="C18" s="579" t="s">
        <v>2507</v>
      </c>
      <c r="D18" s="571" t="s">
        <v>157</v>
      </c>
      <c r="E18" s="571" t="s">
        <v>2507</v>
      </c>
      <c r="F18" s="571" t="s">
        <v>157</v>
      </c>
      <c r="G18" s="572">
        <v>1241.2</v>
      </c>
      <c r="H18" s="571" t="s">
        <v>158</v>
      </c>
    </row>
    <row r="19" spans="1:8">
      <c r="A19" s="570">
        <v>42854</v>
      </c>
      <c r="B19" s="571" t="s">
        <v>156</v>
      </c>
      <c r="C19" s="579" t="s">
        <v>2508</v>
      </c>
      <c r="D19" s="571" t="s">
        <v>157</v>
      </c>
      <c r="E19" s="571" t="s">
        <v>2508</v>
      </c>
      <c r="F19" s="571" t="s">
        <v>157</v>
      </c>
      <c r="G19" s="572">
        <v>1241.2</v>
      </c>
      <c r="H19" s="571" t="s">
        <v>158</v>
      </c>
    </row>
    <row r="20" spans="1:8">
      <c r="A20" s="570">
        <v>42857</v>
      </c>
      <c r="B20" s="571" t="s">
        <v>156</v>
      </c>
      <c r="C20" s="579" t="s">
        <v>2511</v>
      </c>
      <c r="D20" s="571" t="s">
        <v>157</v>
      </c>
      <c r="E20" s="571" t="s">
        <v>2511</v>
      </c>
      <c r="F20" s="571" t="s">
        <v>157</v>
      </c>
      <c r="G20" s="572">
        <v>1241.2</v>
      </c>
      <c r="H20" s="571" t="s">
        <v>158</v>
      </c>
    </row>
    <row r="21" spans="1:8">
      <c r="A21" s="570">
        <v>42857</v>
      </c>
      <c r="B21" s="571" t="s">
        <v>156</v>
      </c>
      <c r="C21" s="579" t="s">
        <v>2515</v>
      </c>
      <c r="D21" s="571" t="s">
        <v>157</v>
      </c>
      <c r="E21" s="571" t="s">
        <v>2515</v>
      </c>
      <c r="F21" s="571" t="s">
        <v>157</v>
      </c>
      <c r="G21" s="572">
        <v>1241.2</v>
      </c>
      <c r="H21" s="571" t="s">
        <v>158</v>
      </c>
    </row>
    <row r="22" spans="1:8">
      <c r="A22" s="570">
        <v>42858</v>
      </c>
      <c r="B22" s="571" t="s">
        <v>156</v>
      </c>
      <c r="C22" s="579" t="s">
        <v>2516</v>
      </c>
      <c r="D22" s="571" t="s">
        <v>157</v>
      </c>
      <c r="E22" s="571" t="s">
        <v>2516</v>
      </c>
      <c r="F22" s="571" t="s">
        <v>157</v>
      </c>
      <c r="G22" s="572">
        <v>1241.2</v>
      </c>
      <c r="H22" s="571" t="s">
        <v>158</v>
      </c>
    </row>
    <row r="23" spans="1:8">
      <c r="A23" s="570">
        <v>42859</v>
      </c>
      <c r="B23" s="571" t="s">
        <v>156</v>
      </c>
      <c r="C23" s="579" t="s">
        <v>2518</v>
      </c>
      <c r="D23" s="571" t="s">
        <v>157</v>
      </c>
      <c r="E23" s="571" t="s">
        <v>2518</v>
      </c>
      <c r="F23" s="571" t="s">
        <v>157</v>
      </c>
      <c r="G23" s="572">
        <v>1241.2</v>
      </c>
      <c r="H23" s="571" t="s">
        <v>158</v>
      </c>
    </row>
    <row r="24" spans="1:8">
      <c r="A24" s="570">
        <v>42859</v>
      </c>
      <c r="B24" s="571" t="s">
        <v>156</v>
      </c>
      <c r="C24" s="579" t="s">
        <v>2519</v>
      </c>
      <c r="D24" s="571" t="s">
        <v>157</v>
      </c>
      <c r="E24" s="571" t="s">
        <v>2519</v>
      </c>
      <c r="F24" s="571" t="s">
        <v>157</v>
      </c>
      <c r="G24" s="572">
        <v>1241.2</v>
      </c>
      <c r="H24" s="571" t="s">
        <v>158</v>
      </c>
    </row>
    <row r="25" spans="1:8">
      <c r="A25" s="570">
        <v>42859</v>
      </c>
      <c r="B25" s="571" t="s">
        <v>156</v>
      </c>
      <c r="C25" s="579" t="s">
        <v>2520</v>
      </c>
      <c r="D25" s="571" t="s">
        <v>157</v>
      </c>
      <c r="E25" s="571" t="s">
        <v>2520</v>
      </c>
      <c r="F25" s="571" t="s">
        <v>157</v>
      </c>
      <c r="G25" s="572">
        <v>1241.2</v>
      </c>
      <c r="H25" s="571" t="s">
        <v>158</v>
      </c>
    </row>
    <row r="26" spans="1:8">
      <c r="A26" s="570">
        <v>42859</v>
      </c>
      <c r="B26" s="571" t="s">
        <v>156</v>
      </c>
      <c r="C26" s="579" t="s">
        <v>2521</v>
      </c>
      <c r="D26" s="571" t="s">
        <v>157</v>
      </c>
      <c r="E26" s="571" t="s">
        <v>2521</v>
      </c>
      <c r="F26" s="571" t="s">
        <v>157</v>
      </c>
      <c r="G26" s="572">
        <v>1241.2</v>
      </c>
      <c r="H26" s="571" t="s">
        <v>158</v>
      </c>
    </row>
    <row r="27" spans="1:8">
      <c r="A27" s="570">
        <v>42860</v>
      </c>
      <c r="B27" s="571" t="s">
        <v>156</v>
      </c>
      <c r="C27" s="579" t="s">
        <v>2523</v>
      </c>
      <c r="D27" s="571" t="s">
        <v>157</v>
      </c>
      <c r="E27" s="571" t="s">
        <v>2523</v>
      </c>
      <c r="F27" s="571" t="s">
        <v>157</v>
      </c>
      <c r="G27" s="572">
        <v>1241.2</v>
      </c>
      <c r="H27" s="571" t="s">
        <v>158</v>
      </c>
    </row>
    <row r="28" spans="1:8">
      <c r="A28" s="1">
        <v>42857</v>
      </c>
      <c r="B28" t="s">
        <v>156</v>
      </c>
      <c r="C28" t="s">
        <v>2509</v>
      </c>
      <c r="D28" t="s">
        <v>2225</v>
      </c>
      <c r="E28" t="s">
        <v>2509</v>
      </c>
      <c r="F28" t="s">
        <v>2225</v>
      </c>
      <c r="G28" s="2">
        <v>2673.8</v>
      </c>
      <c r="H28" t="s">
        <v>158</v>
      </c>
    </row>
    <row r="29" spans="1:8">
      <c r="A29" s="1">
        <v>42857</v>
      </c>
      <c r="B29" t="s">
        <v>156</v>
      </c>
      <c r="C29" t="s">
        <v>2120</v>
      </c>
      <c r="D29" t="s">
        <v>2227</v>
      </c>
      <c r="E29" t="s">
        <v>2120</v>
      </c>
      <c r="F29" t="s">
        <v>2227</v>
      </c>
      <c r="G29" s="2">
        <v>2673.8</v>
      </c>
      <c r="H29" t="s">
        <v>158</v>
      </c>
    </row>
    <row r="30" spans="1:8">
      <c r="A30" s="1">
        <v>42857</v>
      </c>
      <c r="B30" t="s">
        <v>156</v>
      </c>
      <c r="C30" t="s">
        <v>2512</v>
      </c>
      <c r="D30" t="s">
        <v>2225</v>
      </c>
      <c r="E30" t="s">
        <v>2512</v>
      </c>
      <c r="F30" t="s">
        <v>2225</v>
      </c>
      <c r="G30" s="2">
        <v>2673.8</v>
      </c>
      <c r="H30" t="s">
        <v>158</v>
      </c>
    </row>
    <row r="31" spans="1:8">
      <c r="A31" s="1">
        <v>42854</v>
      </c>
      <c r="B31" t="s">
        <v>156</v>
      </c>
      <c r="C31" t="s">
        <v>1868</v>
      </c>
      <c r="D31" t="s">
        <v>2094</v>
      </c>
      <c r="E31" t="s">
        <v>1868</v>
      </c>
      <c r="F31" t="s">
        <v>2094</v>
      </c>
      <c r="G31" s="2">
        <v>5849.88</v>
      </c>
      <c r="H31" t="s">
        <v>158</v>
      </c>
    </row>
    <row r="32" spans="1:8">
      <c r="A32" s="1">
        <v>42857</v>
      </c>
      <c r="B32" t="s">
        <v>156</v>
      </c>
      <c r="C32" t="s">
        <v>1852</v>
      </c>
      <c r="D32" t="s">
        <v>2094</v>
      </c>
      <c r="E32" t="s">
        <v>1852</v>
      </c>
      <c r="F32" t="s">
        <v>2094</v>
      </c>
      <c r="G32" s="2">
        <v>5849.88</v>
      </c>
      <c r="H32" t="s">
        <v>158</v>
      </c>
    </row>
    <row r="33" spans="1:8">
      <c r="A33" s="1">
        <v>42857</v>
      </c>
      <c r="B33" t="s">
        <v>156</v>
      </c>
      <c r="C33" t="s">
        <v>1980</v>
      </c>
      <c r="D33" t="s">
        <v>2094</v>
      </c>
      <c r="E33" t="s">
        <v>1980</v>
      </c>
      <c r="F33" t="s">
        <v>2094</v>
      </c>
      <c r="G33" s="2">
        <v>5849.88</v>
      </c>
      <c r="H33" t="s">
        <v>158</v>
      </c>
    </row>
    <row r="34" spans="1:8">
      <c r="A34" s="1">
        <v>42857</v>
      </c>
      <c r="B34" t="s">
        <v>156</v>
      </c>
      <c r="C34" t="s">
        <v>1649</v>
      </c>
      <c r="D34" t="s">
        <v>2205</v>
      </c>
      <c r="E34" t="s">
        <v>1649</v>
      </c>
      <c r="F34" t="s">
        <v>2205</v>
      </c>
      <c r="G34" s="2">
        <v>5849.88</v>
      </c>
      <c r="H34" t="s">
        <v>158</v>
      </c>
    </row>
    <row r="35" spans="1:8">
      <c r="A35" s="1">
        <v>42857</v>
      </c>
      <c r="B35" t="s">
        <v>156</v>
      </c>
      <c r="C35" t="s">
        <v>2111</v>
      </c>
      <c r="D35" t="s">
        <v>2231</v>
      </c>
      <c r="E35" t="s">
        <v>2111</v>
      </c>
      <c r="F35" t="s">
        <v>2231</v>
      </c>
      <c r="G35" s="2">
        <v>5849.88</v>
      </c>
      <c r="H35" t="s">
        <v>158</v>
      </c>
    </row>
    <row r="36" spans="1:8">
      <c r="A36" s="1">
        <v>42857</v>
      </c>
      <c r="B36" t="s">
        <v>156</v>
      </c>
      <c r="C36" t="s">
        <v>1587</v>
      </c>
      <c r="D36" t="s">
        <v>2231</v>
      </c>
      <c r="E36" t="s">
        <v>1587</v>
      </c>
      <c r="F36" t="s">
        <v>2231</v>
      </c>
      <c r="G36" s="2">
        <v>5849.88</v>
      </c>
      <c r="H36" t="s">
        <v>158</v>
      </c>
    </row>
    <row r="37" spans="1:8">
      <c r="A37" s="1">
        <v>42859</v>
      </c>
      <c r="B37" t="s">
        <v>156</v>
      </c>
      <c r="C37" t="s">
        <v>1862</v>
      </c>
      <c r="D37" t="s">
        <v>2231</v>
      </c>
      <c r="E37" t="s">
        <v>1862</v>
      </c>
      <c r="F37" t="s">
        <v>2231</v>
      </c>
      <c r="G37" s="2">
        <v>5849.88</v>
      </c>
      <c r="H37" t="s">
        <v>158</v>
      </c>
    </row>
    <row r="38" spans="1:8">
      <c r="A38" s="1">
        <v>42859</v>
      </c>
      <c r="B38" t="s">
        <v>156</v>
      </c>
      <c r="C38" t="s">
        <v>1572</v>
      </c>
      <c r="D38" t="s">
        <v>2094</v>
      </c>
      <c r="E38" t="s">
        <v>1572</v>
      </c>
      <c r="F38" t="s">
        <v>2094</v>
      </c>
      <c r="G38" s="2">
        <v>5849.88</v>
      </c>
      <c r="H38" t="s">
        <v>158</v>
      </c>
    </row>
    <row r="39" spans="1:8">
      <c r="A39" s="1">
        <v>42859</v>
      </c>
      <c r="B39" t="s">
        <v>156</v>
      </c>
      <c r="C39" t="s">
        <v>2413</v>
      </c>
      <c r="D39" t="s">
        <v>2231</v>
      </c>
      <c r="E39" t="s">
        <v>2413</v>
      </c>
      <c r="F39" t="s">
        <v>2231</v>
      </c>
      <c r="G39" s="2">
        <v>5849.88</v>
      </c>
      <c r="H39" t="s">
        <v>158</v>
      </c>
    </row>
    <row r="40" spans="1:8">
      <c r="A40" s="1">
        <v>42859</v>
      </c>
      <c r="B40" t="s">
        <v>156</v>
      </c>
      <c r="C40" t="s">
        <v>1645</v>
      </c>
      <c r="D40" t="s">
        <v>2231</v>
      </c>
      <c r="E40" t="s">
        <v>1645</v>
      </c>
      <c r="F40" t="s">
        <v>2231</v>
      </c>
      <c r="G40" s="2">
        <v>5849.88</v>
      </c>
      <c r="H40" t="s">
        <v>158</v>
      </c>
    </row>
    <row r="41" spans="1:8">
      <c r="A41" s="1">
        <v>42857</v>
      </c>
      <c r="B41" t="s">
        <v>156</v>
      </c>
      <c r="C41" t="s">
        <v>1625</v>
      </c>
      <c r="D41" t="s">
        <v>2227</v>
      </c>
      <c r="E41" t="s">
        <v>1625</v>
      </c>
      <c r="F41" t="s">
        <v>2227</v>
      </c>
      <c r="G41" s="2">
        <v>5957.76</v>
      </c>
      <c r="H41" t="s">
        <v>158</v>
      </c>
    </row>
    <row r="42" spans="1:8">
      <c r="A42" s="1">
        <v>42857</v>
      </c>
      <c r="B42" t="s">
        <v>156</v>
      </c>
      <c r="C42" t="s">
        <v>806</v>
      </c>
      <c r="D42" t="s">
        <v>2225</v>
      </c>
      <c r="E42" t="s">
        <v>806</v>
      </c>
      <c r="F42" t="s">
        <v>2225</v>
      </c>
      <c r="G42" s="2">
        <v>5957.76</v>
      </c>
      <c r="H42" t="s">
        <v>158</v>
      </c>
    </row>
    <row r="43" spans="1:8">
      <c r="A43" s="1">
        <v>42857</v>
      </c>
      <c r="B43" t="s">
        <v>156</v>
      </c>
      <c r="C43" t="s">
        <v>1682</v>
      </c>
      <c r="D43" t="s">
        <v>2225</v>
      </c>
      <c r="E43" t="s">
        <v>1682</v>
      </c>
      <c r="F43" t="s">
        <v>2225</v>
      </c>
      <c r="G43" s="2">
        <v>5957.76</v>
      </c>
      <c r="H43" t="s">
        <v>158</v>
      </c>
    </row>
    <row r="44" spans="1:8">
      <c r="A44" s="1">
        <v>42857</v>
      </c>
      <c r="B44" t="s">
        <v>156</v>
      </c>
      <c r="C44" t="s">
        <v>2311</v>
      </c>
      <c r="D44" t="s">
        <v>2225</v>
      </c>
      <c r="E44" t="s">
        <v>2311</v>
      </c>
      <c r="F44" t="s">
        <v>2225</v>
      </c>
      <c r="G44" s="2">
        <v>5957.76</v>
      </c>
      <c r="H44" t="s">
        <v>158</v>
      </c>
    </row>
    <row r="45" spans="1:8">
      <c r="A45" s="1">
        <v>42859</v>
      </c>
      <c r="B45" t="s">
        <v>156</v>
      </c>
      <c r="C45" t="s">
        <v>2319</v>
      </c>
      <c r="D45" t="s">
        <v>2225</v>
      </c>
      <c r="E45" t="s">
        <v>2319</v>
      </c>
      <c r="F45" t="s">
        <v>2225</v>
      </c>
      <c r="G45" s="2">
        <v>5957.76</v>
      </c>
      <c r="H45" t="s">
        <v>158</v>
      </c>
    </row>
    <row r="46" spans="1:8">
      <c r="A46" s="1">
        <v>42857</v>
      </c>
      <c r="B46" t="s">
        <v>156</v>
      </c>
      <c r="C46" t="s">
        <v>2113</v>
      </c>
      <c r="D46" t="s">
        <v>2225</v>
      </c>
      <c r="E46" t="s">
        <v>2113</v>
      </c>
      <c r="F46" t="s">
        <v>2225</v>
      </c>
      <c r="G46" s="2">
        <v>6351</v>
      </c>
      <c r="H46" t="s">
        <v>158</v>
      </c>
    </row>
    <row r="47" spans="1:8">
      <c r="A47" s="1">
        <v>42857</v>
      </c>
      <c r="B47" t="s">
        <v>156</v>
      </c>
      <c r="C47" t="s">
        <v>2513</v>
      </c>
      <c r="D47" t="s">
        <v>2225</v>
      </c>
      <c r="E47" t="s">
        <v>2513</v>
      </c>
      <c r="F47" t="s">
        <v>2225</v>
      </c>
      <c r="G47" s="2">
        <v>6351</v>
      </c>
      <c r="H47" t="s">
        <v>158</v>
      </c>
    </row>
    <row r="48" spans="1:8">
      <c r="A48" s="1">
        <v>42857</v>
      </c>
      <c r="B48" t="s">
        <v>156</v>
      </c>
      <c r="C48" t="s">
        <v>1843</v>
      </c>
      <c r="D48" t="s">
        <v>2227</v>
      </c>
      <c r="E48" t="s">
        <v>1843</v>
      </c>
      <c r="F48" t="s">
        <v>2227</v>
      </c>
      <c r="G48" s="2">
        <v>6351</v>
      </c>
      <c r="H48" t="s">
        <v>158</v>
      </c>
    </row>
    <row r="49" spans="1:8">
      <c r="A49" s="1">
        <v>42854</v>
      </c>
      <c r="B49" t="s">
        <v>156</v>
      </c>
      <c r="C49" t="s">
        <v>2506</v>
      </c>
      <c r="D49" t="s">
        <v>2225</v>
      </c>
      <c r="E49" t="s">
        <v>2506</v>
      </c>
      <c r="F49" t="s">
        <v>2225</v>
      </c>
      <c r="G49" s="2">
        <v>7559.72</v>
      </c>
      <c r="H49" t="s">
        <v>158</v>
      </c>
    </row>
    <row r="50" spans="1:8">
      <c r="A50" s="1">
        <v>42857</v>
      </c>
      <c r="B50" t="s">
        <v>156</v>
      </c>
      <c r="C50" t="s">
        <v>1582</v>
      </c>
      <c r="D50" t="s">
        <v>2225</v>
      </c>
      <c r="E50" t="s">
        <v>1582</v>
      </c>
      <c r="F50" t="s">
        <v>2225</v>
      </c>
      <c r="G50" s="2">
        <v>7559.72</v>
      </c>
      <c r="H50" t="s">
        <v>158</v>
      </c>
    </row>
    <row r="51" spans="1:8">
      <c r="A51" s="1">
        <v>42857</v>
      </c>
      <c r="B51" t="s">
        <v>156</v>
      </c>
      <c r="C51" t="s">
        <v>1405</v>
      </c>
      <c r="D51" t="s">
        <v>2225</v>
      </c>
      <c r="E51" t="s">
        <v>1405</v>
      </c>
      <c r="F51" t="s">
        <v>2225</v>
      </c>
      <c r="G51" s="2">
        <v>7559.72</v>
      </c>
      <c r="H51" t="s">
        <v>158</v>
      </c>
    </row>
    <row r="52" spans="1:8">
      <c r="A52" s="1">
        <v>42857</v>
      </c>
      <c r="B52" t="s">
        <v>156</v>
      </c>
      <c r="C52" t="s">
        <v>540</v>
      </c>
      <c r="D52" t="s">
        <v>2225</v>
      </c>
      <c r="E52" t="s">
        <v>540</v>
      </c>
      <c r="F52" t="s">
        <v>2225</v>
      </c>
      <c r="G52" s="2">
        <v>8049.24</v>
      </c>
      <c r="H52" t="s">
        <v>158</v>
      </c>
    </row>
    <row r="53" spans="1:8">
      <c r="A53" s="1">
        <v>42857</v>
      </c>
      <c r="B53" t="s">
        <v>156</v>
      </c>
      <c r="C53" t="s">
        <v>1634</v>
      </c>
      <c r="D53" t="s">
        <v>2227</v>
      </c>
      <c r="E53" t="s">
        <v>1634</v>
      </c>
      <c r="F53" t="s">
        <v>2227</v>
      </c>
      <c r="G53" s="2">
        <v>8049.24</v>
      </c>
      <c r="H53" t="s">
        <v>158</v>
      </c>
    </row>
    <row r="54" spans="1:8">
      <c r="A54" s="1">
        <v>42859</v>
      </c>
      <c r="B54" t="s">
        <v>156</v>
      </c>
      <c r="C54" t="s">
        <v>1634</v>
      </c>
      <c r="D54" t="s">
        <v>2227</v>
      </c>
      <c r="E54" t="s">
        <v>1634</v>
      </c>
      <c r="F54" t="s">
        <v>2227</v>
      </c>
      <c r="G54" s="2">
        <v>8049.24</v>
      </c>
      <c r="H54" t="s">
        <v>158</v>
      </c>
    </row>
    <row r="55" spans="1:8">
      <c r="A55" s="1">
        <v>42859</v>
      </c>
      <c r="B55" t="s">
        <v>156</v>
      </c>
      <c r="C55" t="s">
        <v>540</v>
      </c>
      <c r="D55" t="s">
        <v>2225</v>
      </c>
      <c r="E55" t="s">
        <v>540</v>
      </c>
      <c r="F55" t="s">
        <v>2225</v>
      </c>
      <c r="G55" s="2">
        <v>8049.24</v>
      </c>
      <c r="H55" t="s">
        <v>158</v>
      </c>
    </row>
    <row r="56" spans="1:8">
      <c r="A56" s="1">
        <v>42857</v>
      </c>
      <c r="B56" t="s">
        <v>156</v>
      </c>
      <c r="C56" t="s">
        <v>811</v>
      </c>
      <c r="D56" t="s">
        <v>2225</v>
      </c>
      <c r="E56" t="s">
        <v>811</v>
      </c>
      <c r="F56" t="s">
        <v>2225</v>
      </c>
      <c r="G56" s="2">
        <v>9000.44</v>
      </c>
      <c r="H56" t="s">
        <v>158</v>
      </c>
    </row>
    <row r="57" spans="1:8">
      <c r="A57" s="1">
        <v>42857</v>
      </c>
      <c r="B57" t="s">
        <v>156</v>
      </c>
      <c r="C57" t="s">
        <v>1871</v>
      </c>
      <c r="D57" t="s">
        <v>2225</v>
      </c>
      <c r="E57" t="s">
        <v>1871</v>
      </c>
      <c r="F57" t="s">
        <v>2225</v>
      </c>
      <c r="G57" s="2">
        <v>9000.44</v>
      </c>
      <c r="H57" t="s">
        <v>158</v>
      </c>
    </row>
    <row r="58" spans="1:8">
      <c r="A58" s="1">
        <v>42857</v>
      </c>
      <c r="B58" t="s">
        <v>156</v>
      </c>
      <c r="C58" t="s">
        <v>2402</v>
      </c>
      <c r="D58" t="s">
        <v>2225</v>
      </c>
      <c r="E58" t="s">
        <v>2402</v>
      </c>
      <c r="F58" t="s">
        <v>2225</v>
      </c>
      <c r="G58" s="2">
        <v>10629.08</v>
      </c>
      <c r="H58" t="s">
        <v>158</v>
      </c>
    </row>
    <row r="59" spans="1:8">
      <c r="A59" s="1">
        <v>42854</v>
      </c>
      <c r="B59" t="s">
        <v>156</v>
      </c>
      <c r="C59" t="s">
        <v>2504</v>
      </c>
      <c r="D59" t="s">
        <v>2225</v>
      </c>
      <c r="E59" t="s">
        <v>2504</v>
      </c>
      <c r="F59" t="s">
        <v>2225</v>
      </c>
      <c r="G59" s="2">
        <v>14024.4</v>
      </c>
      <c r="H59" t="s">
        <v>158</v>
      </c>
    </row>
    <row r="60" spans="1:8">
      <c r="A60" s="1">
        <v>42857</v>
      </c>
      <c r="B60" t="s">
        <v>156</v>
      </c>
      <c r="C60" t="s">
        <v>1222</v>
      </c>
      <c r="D60" t="s">
        <v>2227</v>
      </c>
      <c r="E60" t="s">
        <v>1222</v>
      </c>
      <c r="F60" t="s">
        <v>2227</v>
      </c>
      <c r="G60" s="2">
        <v>14024.4</v>
      </c>
      <c r="H60" t="s">
        <v>158</v>
      </c>
    </row>
    <row r="61" spans="1:8">
      <c r="A61" s="1">
        <v>42857</v>
      </c>
      <c r="B61" t="s">
        <v>156</v>
      </c>
      <c r="C61" t="s">
        <v>2514</v>
      </c>
      <c r="D61" t="s">
        <v>2225</v>
      </c>
      <c r="E61" t="s">
        <v>2514</v>
      </c>
      <c r="F61" t="s">
        <v>2225</v>
      </c>
      <c r="G61" s="2">
        <v>20454.28</v>
      </c>
      <c r="H61" t="s">
        <v>158</v>
      </c>
    </row>
    <row r="62" spans="1:8">
      <c r="A62" s="1">
        <v>42857</v>
      </c>
      <c r="B62" t="s">
        <v>156</v>
      </c>
      <c r="C62" t="s">
        <v>2408</v>
      </c>
      <c r="D62" t="s">
        <v>2227</v>
      </c>
      <c r="E62" t="s">
        <v>2408</v>
      </c>
      <c r="F62" t="s">
        <v>2227</v>
      </c>
      <c r="G62" s="2">
        <v>20454.28</v>
      </c>
      <c r="H62" t="s">
        <v>158</v>
      </c>
    </row>
    <row r="63" spans="1:8">
      <c r="A63" s="1">
        <v>42857</v>
      </c>
      <c r="B63" t="s">
        <v>156</v>
      </c>
      <c r="C63" t="s">
        <v>1851</v>
      </c>
      <c r="D63" t="s">
        <v>2225</v>
      </c>
      <c r="E63" t="s">
        <v>1851</v>
      </c>
      <c r="F63" t="s">
        <v>2225</v>
      </c>
      <c r="G63" s="2">
        <v>20454.28</v>
      </c>
      <c r="H63" t="s">
        <v>158</v>
      </c>
    </row>
    <row r="64" spans="1:8">
      <c r="A64" s="1">
        <v>42857</v>
      </c>
      <c r="B64" t="s">
        <v>156</v>
      </c>
      <c r="C64" t="s">
        <v>2417</v>
      </c>
      <c r="D64" t="s">
        <v>2225</v>
      </c>
      <c r="E64" t="s">
        <v>2417</v>
      </c>
      <c r="F64" t="s">
        <v>2225</v>
      </c>
      <c r="G64" s="2">
        <v>21347.48</v>
      </c>
      <c r="H64" t="s">
        <v>158</v>
      </c>
    </row>
    <row r="65" spans="1:8">
      <c r="A65" s="1">
        <v>42857</v>
      </c>
      <c r="B65" t="s">
        <v>156</v>
      </c>
      <c r="C65" t="s">
        <v>2291</v>
      </c>
      <c r="D65" t="s">
        <v>2227</v>
      </c>
      <c r="E65" t="s">
        <v>2291</v>
      </c>
      <c r="F65" t="s">
        <v>2227</v>
      </c>
      <c r="G65" s="2">
        <v>21347.48</v>
      </c>
      <c r="H65" t="s">
        <v>158</v>
      </c>
    </row>
    <row r="66" spans="1:8">
      <c r="A66" s="1">
        <v>42854</v>
      </c>
      <c r="B66" t="s">
        <v>156</v>
      </c>
      <c r="C66" t="s">
        <v>2505</v>
      </c>
      <c r="D66" t="s">
        <v>2225</v>
      </c>
      <c r="E66" t="s">
        <v>2505</v>
      </c>
      <c r="F66" t="s">
        <v>2225</v>
      </c>
      <c r="G66" s="2">
        <v>21637.48</v>
      </c>
      <c r="H66" t="s">
        <v>158</v>
      </c>
    </row>
    <row r="67" spans="1:8">
      <c r="A67" s="1">
        <v>42857</v>
      </c>
      <c r="B67" t="s">
        <v>156</v>
      </c>
      <c r="C67" t="s">
        <v>771</v>
      </c>
      <c r="D67" t="s">
        <v>2227</v>
      </c>
      <c r="E67" t="s">
        <v>771</v>
      </c>
      <c r="F67" t="s">
        <v>2227</v>
      </c>
      <c r="G67" s="2">
        <v>21637.48</v>
      </c>
      <c r="H67" t="s">
        <v>158</v>
      </c>
    </row>
    <row r="68" spans="1:8">
      <c r="A68" s="1">
        <v>42859</v>
      </c>
      <c r="B68" t="s">
        <v>156</v>
      </c>
      <c r="C68" t="s">
        <v>2517</v>
      </c>
      <c r="D68" t="s">
        <v>2225</v>
      </c>
      <c r="E68" t="s">
        <v>2517</v>
      </c>
      <c r="F68" t="s">
        <v>2225</v>
      </c>
      <c r="G68" s="2">
        <v>21637.48</v>
      </c>
      <c r="H68" t="s">
        <v>158</v>
      </c>
    </row>
    <row r="69" spans="1:8">
      <c r="A69" s="1">
        <v>42860</v>
      </c>
      <c r="B69" t="s">
        <v>156</v>
      </c>
      <c r="C69" t="s">
        <v>2212</v>
      </c>
      <c r="D69" t="s">
        <v>2522</v>
      </c>
      <c r="E69" t="s">
        <v>2212</v>
      </c>
      <c r="F69" t="s">
        <v>2522</v>
      </c>
      <c r="G69" s="2">
        <v>22497.040000000001</v>
      </c>
      <c r="H69" t="s">
        <v>158</v>
      </c>
    </row>
    <row r="70" spans="1:8">
      <c r="A70" s="1">
        <v>42854</v>
      </c>
      <c r="B70" t="s">
        <v>156</v>
      </c>
      <c r="C70" t="s">
        <v>2503</v>
      </c>
      <c r="D70" t="s">
        <v>2225</v>
      </c>
      <c r="E70" t="s">
        <v>2503</v>
      </c>
      <c r="F70" t="s">
        <v>2225</v>
      </c>
      <c r="G70" s="2">
        <v>22500.52</v>
      </c>
      <c r="H70" t="s">
        <v>158</v>
      </c>
    </row>
    <row r="71" spans="1:8">
      <c r="A71" s="1">
        <v>42857</v>
      </c>
      <c r="B71" t="s">
        <v>156</v>
      </c>
      <c r="C71" t="s">
        <v>2510</v>
      </c>
      <c r="D71" t="s">
        <v>2225</v>
      </c>
      <c r="E71" t="s">
        <v>2510</v>
      </c>
      <c r="F71" t="s">
        <v>2225</v>
      </c>
      <c r="G71" s="2">
        <v>22500.52</v>
      </c>
      <c r="H71" t="s">
        <v>158</v>
      </c>
    </row>
    <row r="72" spans="1:8">
      <c r="A72" s="1">
        <v>42857</v>
      </c>
      <c r="B72" t="s">
        <v>156</v>
      </c>
      <c r="C72" t="s">
        <v>1848</v>
      </c>
      <c r="D72" t="s">
        <v>2225</v>
      </c>
      <c r="E72" t="s">
        <v>1848</v>
      </c>
      <c r="F72" t="s">
        <v>2225</v>
      </c>
      <c r="G72" s="2">
        <v>22500.52</v>
      </c>
      <c r="H72" t="s">
        <v>158</v>
      </c>
    </row>
    <row r="73" spans="1:8">
      <c r="A73" s="1">
        <v>42857</v>
      </c>
      <c r="B73" t="s">
        <v>156</v>
      </c>
      <c r="C73" t="s">
        <v>2303</v>
      </c>
      <c r="D73" t="s">
        <v>2225</v>
      </c>
      <c r="E73" t="s">
        <v>2303</v>
      </c>
      <c r="F73" t="s">
        <v>2225</v>
      </c>
      <c r="G73" s="2">
        <v>22500.52</v>
      </c>
      <c r="H73" t="s">
        <v>158</v>
      </c>
    </row>
    <row r="74" spans="1:8">
      <c r="A74" t="s">
        <v>2499</v>
      </c>
      <c r="G74" s="6">
        <f>SUM(G1:G73)</f>
        <v>377051.04000000027</v>
      </c>
    </row>
    <row r="75" spans="1:8">
      <c r="A75" t="s">
        <v>2500</v>
      </c>
    </row>
    <row r="76" spans="1:8">
      <c r="A76" t="s">
        <v>2501</v>
      </c>
    </row>
    <row r="77" spans="1:8">
      <c r="A77" t="s">
        <v>621</v>
      </c>
    </row>
    <row r="80" spans="1:8">
      <c r="B80" s="487" t="s">
        <v>2524</v>
      </c>
      <c r="C80" s="54">
        <v>377051.04</v>
      </c>
    </row>
    <row r="81" spans="2:3" ht="13.5" thickBot="1">
      <c r="B81" s="487" t="s">
        <v>2525</v>
      </c>
      <c r="C81" s="76">
        <v>151583.10999999999</v>
      </c>
    </row>
    <row r="82" spans="2:3">
      <c r="C82" s="54">
        <f>C80-C81</f>
        <v>225467.93</v>
      </c>
    </row>
    <row r="83" spans="2:3">
      <c r="C83" s="54"/>
    </row>
  </sheetData>
  <sortState ref="A17:H73">
    <sortCondition ref="G17:G73"/>
  </sortState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96"/>
  <sheetViews>
    <sheetView workbookViewId="0">
      <selection activeCell="D76" sqref="D76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2548</v>
      </c>
      <c r="E1" s="40"/>
      <c r="K1" s="596"/>
      <c r="L1" s="596"/>
      <c r="M1" s="596"/>
    </row>
    <row r="2" spans="1:15" ht="15">
      <c r="A2" s="596"/>
      <c r="B2" s="596"/>
      <c r="C2" s="596"/>
      <c r="D2" s="596"/>
      <c r="E2" s="596"/>
      <c r="F2" s="597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597"/>
      <c r="K3" s="41" t="s">
        <v>187</v>
      </c>
      <c r="L3" s="42"/>
      <c r="M3" s="596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596"/>
    </row>
    <row r="5" spans="1:15" ht="15" customHeight="1">
      <c r="A5" s="338" t="s">
        <v>138</v>
      </c>
      <c r="B5" s="396" t="s">
        <v>1703</v>
      </c>
      <c r="C5" s="339" t="s">
        <v>136</v>
      </c>
      <c r="D5" s="344">
        <v>-7559.72</v>
      </c>
      <c r="E5" s="335" t="s">
        <v>142</v>
      </c>
      <c r="F5" s="496" t="s">
        <v>190</v>
      </c>
      <c r="G5" s="423"/>
      <c r="H5" s="335"/>
      <c r="I5" s="357"/>
      <c r="K5" s="357"/>
      <c r="L5" s="358"/>
      <c r="M5" s="359"/>
      <c r="N5" s="360"/>
      <c r="O5" s="360"/>
    </row>
    <row r="6" spans="1:15" ht="15" customHeight="1">
      <c r="A6" s="338" t="s">
        <v>138</v>
      </c>
      <c r="B6" s="339" t="s">
        <v>1319</v>
      </c>
      <c r="C6" s="339" t="s">
        <v>136</v>
      </c>
      <c r="D6" s="344">
        <v>-7559.72</v>
      </c>
      <c r="E6" s="335"/>
      <c r="F6" s="496" t="s">
        <v>190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339" t="s">
        <v>1342</v>
      </c>
      <c r="C7" s="339" t="s">
        <v>136</v>
      </c>
      <c r="D7" s="344">
        <v>-9000.44</v>
      </c>
      <c r="E7" s="335"/>
      <c r="F7" s="496" t="s">
        <v>190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338" t="s">
        <v>138</v>
      </c>
      <c r="B8" s="339" t="s">
        <v>2541</v>
      </c>
      <c r="C8" s="339" t="s">
        <v>136</v>
      </c>
      <c r="D8" s="2">
        <v>7559.72</v>
      </c>
      <c r="E8" s="335"/>
      <c r="F8" s="496" t="s">
        <v>190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396" t="s">
        <v>1703</v>
      </c>
      <c r="C9" s="339" t="s">
        <v>136</v>
      </c>
      <c r="D9" s="2">
        <v>7559.72</v>
      </c>
      <c r="E9" s="335" t="s">
        <v>142</v>
      </c>
      <c r="F9" s="496" t="s">
        <v>190</v>
      </c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339" t="s">
        <v>1458</v>
      </c>
      <c r="C10" s="339" t="s">
        <v>136</v>
      </c>
      <c r="D10" s="2">
        <v>7559.72</v>
      </c>
      <c r="E10" s="335"/>
      <c r="F10" s="496" t="s">
        <v>190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339" t="s">
        <v>862</v>
      </c>
      <c r="C11" s="339" t="s">
        <v>136</v>
      </c>
      <c r="D11" s="2">
        <v>9000.44</v>
      </c>
      <c r="E11" s="335"/>
      <c r="F11" s="496" t="s">
        <v>190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 thickBot="1">
      <c r="A12" s="387" t="s">
        <v>138</v>
      </c>
      <c r="B12" s="362" t="s">
        <v>1919</v>
      </c>
      <c r="C12" s="362" t="s">
        <v>136</v>
      </c>
      <c r="D12" s="87">
        <v>9000.44</v>
      </c>
      <c r="E12" s="364"/>
      <c r="F12" s="495" t="s">
        <v>190</v>
      </c>
      <c r="G12" s="400"/>
      <c r="H12" s="364"/>
      <c r="I12" s="36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96" t="s">
        <v>2466</v>
      </c>
      <c r="C13" s="339" t="s">
        <v>383</v>
      </c>
      <c r="D13" s="344">
        <v>-21347.48</v>
      </c>
      <c r="E13" s="335" t="s">
        <v>140</v>
      </c>
      <c r="F13" s="496" t="s">
        <v>190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39" t="s">
        <v>2542</v>
      </c>
      <c r="C14" s="339" t="s">
        <v>383</v>
      </c>
      <c r="D14" s="2">
        <v>14024.4</v>
      </c>
      <c r="E14" s="335"/>
      <c r="F14" s="496" t="s">
        <v>190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39" t="s">
        <v>1353</v>
      </c>
      <c r="C15" s="339" t="s">
        <v>383</v>
      </c>
      <c r="D15" s="2">
        <v>14024.4</v>
      </c>
      <c r="E15" s="335"/>
      <c r="F15" s="496" t="s">
        <v>190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96" t="s">
        <v>2466</v>
      </c>
      <c r="C16" s="339" t="s">
        <v>383</v>
      </c>
      <c r="D16" s="2">
        <v>21347.48</v>
      </c>
      <c r="E16" s="335" t="s">
        <v>140</v>
      </c>
      <c r="F16" s="496" t="s">
        <v>190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8" t="s">
        <v>138</v>
      </c>
      <c r="B17" s="398" t="s">
        <v>2329</v>
      </c>
      <c r="C17" s="339" t="s">
        <v>383</v>
      </c>
      <c r="D17" s="2">
        <v>21347.48</v>
      </c>
      <c r="E17" s="335"/>
      <c r="F17" s="496" t="s">
        <v>190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8" t="s">
        <v>138</v>
      </c>
      <c r="B18" s="398" t="s">
        <v>2544</v>
      </c>
      <c r="C18" s="339" t="s">
        <v>383</v>
      </c>
      <c r="D18" s="2">
        <v>21637.48</v>
      </c>
      <c r="E18" s="335"/>
      <c r="F18" s="496" t="s">
        <v>190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338" t="s">
        <v>138</v>
      </c>
      <c r="B19" s="339" t="s">
        <v>834</v>
      </c>
      <c r="C19" s="339" t="s">
        <v>383</v>
      </c>
      <c r="D19" s="2">
        <v>21637.48</v>
      </c>
      <c r="E19" s="335"/>
      <c r="F19" s="496" t="s">
        <v>190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 thickBot="1">
      <c r="A20" s="387" t="s">
        <v>138</v>
      </c>
      <c r="B20" s="362" t="s">
        <v>2545</v>
      </c>
      <c r="C20" s="362" t="s">
        <v>383</v>
      </c>
      <c r="D20" s="87">
        <v>21637.48</v>
      </c>
      <c r="E20" s="364"/>
      <c r="F20" s="495" t="s">
        <v>190</v>
      </c>
      <c r="G20" s="400"/>
      <c r="H20" s="364"/>
      <c r="I20" s="367"/>
      <c r="K20" s="357"/>
      <c r="L20" s="358"/>
      <c r="M20" s="359"/>
      <c r="N20" s="360"/>
      <c r="O20" s="360"/>
    </row>
    <row r="21" spans="1:15" ht="15" customHeight="1">
      <c r="A21" s="338" t="s">
        <v>138</v>
      </c>
      <c r="B21" s="396" t="s">
        <v>2465</v>
      </c>
      <c r="C21" s="339" t="s">
        <v>298</v>
      </c>
      <c r="D21" s="344">
        <v>-20454.28</v>
      </c>
      <c r="E21" s="335" t="s">
        <v>144</v>
      </c>
      <c r="F21" s="496" t="s">
        <v>190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338" t="s">
        <v>138</v>
      </c>
      <c r="B22" s="339" t="s">
        <v>2543</v>
      </c>
      <c r="C22" s="339" t="s">
        <v>298</v>
      </c>
      <c r="D22" s="2">
        <v>20454.28</v>
      </c>
      <c r="E22" s="335"/>
      <c r="F22" s="496" t="s">
        <v>190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96" t="s">
        <v>2465</v>
      </c>
      <c r="C23" s="339" t="s">
        <v>298</v>
      </c>
      <c r="D23" s="2">
        <v>20454.28</v>
      </c>
      <c r="E23" s="335" t="s">
        <v>144</v>
      </c>
      <c r="F23" s="496" t="s">
        <v>190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 thickBot="1">
      <c r="A24" s="387" t="s">
        <v>138</v>
      </c>
      <c r="B24" s="362" t="s">
        <v>1905</v>
      </c>
      <c r="C24" s="362" t="s">
        <v>298</v>
      </c>
      <c r="D24" s="87">
        <v>20454.28</v>
      </c>
      <c r="E24" s="364"/>
      <c r="F24" s="495" t="s">
        <v>190</v>
      </c>
      <c r="G24" s="400"/>
      <c r="H24" s="364"/>
      <c r="I24" s="367"/>
      <c r="K24" s="357"/>
      <c r="L24" s="358"/>
      <c r="M24" s="359"/>
      <c r="N24" s="360"/>
      <c r="O24" s="360"/>
    </row>
    <row r="25" spans="1:15" ht="15" customHeight="1">
      <c r="A25" s="338" t="s">
        <v>138</v>
      </c>
      <c r="B25" s="396" t="s">
        <v>2149</v>
      </c>
      <c r="C25" s="339" t="s">
        <v>134</v>
      </c>
      <c r="D25" s="344">
        <v>-5849.88</v>
      </c>
      <c r="E25" s="335" t="s">
        <v>135</v>
      </c>
      <c r="F25" s="496" t="s">
        <v>190</v>
      </c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>
      <c r="A26" s="338" t="s">
        <v>138</v>
      </c>
      <c r="B26" s="396" t="s">
        <v>1764</v>
      </c>
      <c r="C26" s="339" t="s">
        <v>134</v>
      </c>
      <c r="D26" s="344">
        <v>-5849.88</v>
      </c>
      <c r="E26" s="335" t="s">
        <v>137</v>
      </c>
      <c r="F26" s="496" t="s">
        <v>190</v>
      </c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>
      <c r="A27" s="338" t="s">
        <v>138</v>
      </c>
      <c r="B27" s="396" t="s">
        <v>1693</v>
      </c>
      <c r="C27" s="339" t="s">
        <v>134</v>
      </c>
      <c r="D27" s="344">
        <v>-5849.88</v>
      </c>
      <c r="E27" s="335" t="s">
        <v>224</v>
      </c>
      <c r="F27" s="496" t="s">
        <v>190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>
      <c r="A28" s="338" t="s">
        <v>138</v>
      </c>
      <c r="B28" s="339" t="s">
        <v>2526</v>
      </c>
      <c r="C28" s="339" t="s">
        <v>134</v>
      </c>
      <c r="D28" s="572">
        <v>1241.2</v>
      </c>
      <c r="E28" s="335"/>
      <c r="F28" s="496" t="s">
        <v>137</v>
      </c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339" t="s">
        <v>2533</v>
      </c>
      <c r="C29" s="339" t="s">
        <v>134</v>
      </c>
      <c r="D29" s="572">
        <v>1241.2</v>
      </c>
      <c r="E29" s="335"/>
      <c r="F29" s="496" t="s">
        <v>137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338" t="s">
        <v>138</v>
      </c>
      <c r="B30" s="339" t="s">
        <v>2534</v>
      </c>
      <c r="C30" s="339" t="s">
        <v>134</v>
      </c>
      <c r="D30" s="572">
        <v>1241.2</v>
      </c>
      <c r="E30" s="335"/>
      <c r="F30" s="496" t="s">
        <v>137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338" t="s">
        <v>138</v>
      </c>
      <c r="B31" s="398" t="s">
        <v>2539</v>
      </c>
      <c r="C31" s="339" t="s">
        <v>134</v>
      </c>
      <c r="D31" s="2">
        <v>5849.88</v>
      </c>
      <c r="E31" s="335"/>
      <c r="F31" s="496" t="s">
        <v>190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338" t="s">
        <v>138</v>
      </c>
      <c r="B32" s="339" t="s">
        <v>1906</v>
      </c>
      <c r="C32" s="339" t="s">
        <v>134</v>
      </c>
      <c r="D32" s="2">
        <v>5849.88</v>
      </c>
      <c r="E32" s="335"/>
      <c r="F32" s="496" t="s">
        <v>190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8" t="s">
        <v>138</v>
      </c>
      <c r="B33" s="339" t="s">
        <v>2016</v>
      </c>
      <c r="C33" s="339" t="s">
        <v>134</v>
      </c>
      <c r="D33" s="2">
        <v>5849.88</v>
      </c>
      <c r="E33" s="335"/>
      <c r="F33" s="496" t="s">
        <v>190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396" t="s">
        <v>1764</v>
      </c>
      <c r="C34" s="339" t="s">
        <v>134</v>
      </c>
      <c r="D34" s="2">
        <v>5849.88</v>
      </c>
      <c r="E34" s="335" t="s">
        <v>137</v>
      </c>
      <c r="F34" s="496" t="s">
        <v>190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8" t="s">
        <v>138</v>
      </c>
      <c r="B35" s="396" t="s">
        <v>2149</v>
      </c>
      <c r="C35" s="339" t="s">
        <v>134</v>
      </c>
      <c r="D35" s="2">
        <v>5849.88</v>
      </c>
      <c r="E35" s="335" t="s">
        <v>135</v>
      </c>
      <c r="F35" s="496" t="s">
        <v>190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338" t="s">
        <v>138</v>
      </c>
      <c r="B36" s="339" t="s">
        <v>1708</v>
      </c>
      <c r="C36" s="339" t="s">
        <v>134</v>
      </c>
      <c r="D36" s="2">
        <v>5849.88</v>
      </c>
      <c r="E36" s="335"/>
      <c r="F36" s="496" t="s">
        <v>190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338" t="s">
        <v>138</v>
      </c>
      <c r="B37" s="339" t="s">
        <v>1912</v>
      </c>
      <c r="C37" s="339" t="s">
        <v>134</v>
      </c>
      <c r="D37" s="2">
        <v>5849.88</v>
      </c>
      <c r="E37" s="335"/>
      <c r="F37" s="496" t="s">
        <v>190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>
      <c r="A38" s="338" t="s">
        <v>138</v>
      </c>
      <c r="B38" s="396" t="s">
        <v>1693</v>
      </c>
      <c r="C38" s="339" t="s">
        <v>134</v>
      </c>
      <c r="D38" s="2">
        <v>5849.88</v>
      </c>
      <c r="E38" s="335" t="s">
        <v>224</v>
      </c>
      <c r="F38" s="496" t="s">
        <v>190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338" t="s">
        <v>138</v>
      </c>
      <c r="B39" s="339" t="s">
        <v>2451</v>
      </c>
      <c r="C39" s="339" t="s">
        <v>134</v>
      </c>
      <c r="D39" s="2">
        <v>5849.88</v>
      </c>
      <c r="E39" s="335"/>
      <c r="F39" s="496" t="s">
        <v>190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 thickBot="1">
      <c r="A40" s="387" t="s">
        <v>138</v>
      </c>
      <c r="B40" s="362" t="s">
        <v>1760</v>
      </c>
      <c r="C40" s="362" t="s">
        <v>134</v>
      </c>
      <c r="D40" s="87">
        <v>5849.88</v>
      </c>
      <c r="E40" s="364"/>
      <c r="F40" s="495" t="s">
        <v>190</v>
      </c>
      <c r="G40" s="400"/>
      <c r="H40" s="364"/>
      <c r="I40" s="367"/>
      <c r="K40" s="357"/>
      <c r="L40" s="358"/>
      <c r="M40" s="359"/>
      <c r="N40" s="360"/>
      <c r="O40" s="360"/>
    </row>
    <row r="41" spans="1:15" ht="15" customHeight="1">
      <c r="A41" s="338" t="s">
        <v>138</v>
      </c>
      <c r="B41" s="396" t="s">
        <v>1898</v>
      </c>
      <c r="C41" s="339" t="s">
        <v>141</v>
      </c>
      <c r="D41" s="344">
        <v>-6351</v>
      </c>
      <c r="E41" s="335" t="s">
        <v>139</v>
      </c>
      <c r="F41" s="496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338" t="s">
        <v>138</v>
      </c>
      <c r="B42" s="396" t="s">
        <v>2151</v>
      </c>
      <c r="C42" s="339" t="s">
        <v>141</v>
      </c>
      <c r="D42" s="344">
        <v>-6351</v>
      </c>
      <c r="E42" s="335" t="s">
        <v>143</v>
      </c>
      <c r="F42" s="496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>
      <c r="A43" s="338" t="s">
        <v>138</v>
      </c>
      <c r="B43" s="396" t="s">
        <v>577</v>
      </c>
      <c r="C43" s="339" t="s">
        <v>141</v>
      </c>
      <c r="D43" s="344">
        <v>-8049.24</v>
      </c>
      <c r="E43" s="335" t="s">
        <v>145</v>
      </c>
      <c r="F43" s="496" t="s">
        <v>190</v>
      </c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338" t="s">
        <v>138</v>
      </c>
      <c r="B44" s="396" t="s">
        <v>577</v>
      </c>
      <c r="C44" s="339" t="s">
        <v>141</v>
      </c>
      <c r="D44" s="344">
        <v>-8049.24</v>
      </c>
      <c r="E44" s="335" t="s">
        <v>145</v>
      </c>
      <c r="F44" s="496" t="s">
        <v>190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338" t="s">
        <v>138</v>
      </c>
      <c r="B45" s="396" t="s">
        <v>859</v>
      </c>
      <c r="C45" s="339" t="s">
        <v>141</v>
      </c>
      <c r="D45" s="344">
        <v>-5957.76</v>
      </c>
      <c r="E45" s="335" t="s">
        <v>146</v>
      </c>
      <c r="F45" s="496" t="s">
        <v>190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338" t="s">
        <v>138</v>
      </c>
      <c r="B46" s="339" t="s">
        <v>2166</v>
      </c>
      <c r="C46" s="339" t="s">
        <v>141</v>
      </c>
      <c r="D46" s="344">
        <v>-8080.56</v>
      </c>
      <c r="E46" s="335"/>
      <c r="F46" s="496" t="s">
        <v>190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>
      <c r="A47" s="338" t="s">
        <v>138</v>
      </c>
      <c r="B47" s="396" t="s">
        <v>1750</v>
      </c>
      <c r="C47" s="339" t="s">
        <v>141</v>
      </c>
      <c r="D47" s="344">
        <v>-8049.24</v>
      </c>
      <c r="E47" s="335" t="s">
        <v>147</v>
      </c>
      <c r="F47" s="496" t="s">
        <v>190</v>
      </c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>
      <c r="A48" s="338" t="s">
        <v>138</v>
      </c>
      <c r="B48" s="398" t="s">
        <v>1742</v>
      </c>
      <c r="C48" s="339" t="s">
        <v>141</v>
      </c>
      <c r="D48" s="2">
        <v>5957.76</v>
      </c>
      <c r="E48" s="335"/>
      <c r="F48" s="496" t="s">
        <v>190</v>
      </c>
      <c r="G48" s="423"/>
      <c r="H48" s="335"/>
      <c r="I48" s="357"/>
      <c r="K48" s="357"/>
      <c r="L48" s="358"/>
      <c r="M48" s="359"/>
      <c r="N48" s="360"/>
      <c r="O48" s="360"/>
    </row>
    <row r="49" spans="1:15" ht="15" customHeight="1">
      <c r="A49" s="338" t="s">
        <v>138</v>
      </c>
      <c r="B49" s="396" t="s">
        <v>859</v>
      </c>
      <c r="C49" s="339" t="s">
        <v>141</v>
      </c>
      <c r="D49" s="2">
        <v>5957.76</v>
      </c>
      <c r="E49" s="335" t="s">
        <v>146</v>
      </c>
      <c r="F49" s="496" t="s">
        <v>190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338" t="s">
        <v>138</v>
      </c>
      <c r="B50" s="398" t="s">
        <v>1784</v>
      </c>
      <c r="C50" s="339" t="s">
        <v>141</v>
      </c>
      <c r="D50" s="2">
        <v>5957.76</v>
      </c>
      <c r="E50" s="335"/>
      <c r="F50" s="496" t="s">
        <v>190</v>
      </c>
      <c r="G50" s="423"/>
      <c r="H50" s="335"/>
      <c r="I50" s="35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39" t="s">
        <v>2348</v>
      </c>
      <c r="C51" s="339" t="s">
        <v>141</v>
      </c>
      <c r="D51" s="2">
        <v>5957.76</v>
      </c>
      <c r="E51" s="335"/>
      <c r="F51" s="496" t="s">
        <v>190</v>
      </c>
      <c r="G51" s="423"/>
      <c r="H51" s="335"/>
      <c r="I51" s="357"/>
      <c r="K51" s="357"/>
      <c r="L51" s="358"/>
      <c r="M51" s="359"/>
      <c r="N51" s="360"/>
      <c r="O51" s="360"/>
    </row>
    <row r="52" spans="1:15" ht="15" customHeight="1">
      <c r="A52" s="338" t="s">
        <v>138</v>
      </c>
      <c r="B52" s="339" t="s">
        <v>2356</v>
      </c>
      <c r="C52" s="339" t="s">
        <v>141</v>
      </c>
      <c r="D52" s="2">
        <v>5957.76</v>
      </c>
      <c r="E52" s="335"/>
      <c r="F52" s="496" t="s">
        <v>190</v>
      </c>
      <c r="G52" s="423"/>
      <c r="H52" s="335"/>
      <c r="I52" s="35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96" t="s">
        <v>2151</v>
      </c>
      <c r="C53" s="339" t="s">
        <v>141</v>
      </c>
      <c r="D53" s="2">
        <v>6351</v>
      </c>
      <c r="E53" s="335" t="s">
        <v>143</v>
      </c>
      <c r="F53" s="496" t="s">
        <v>190</v>
      </c>
      <c r="G53" s="423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38" t="s">
        <v>138</v>
      </c>
      <c r="B54" s="339" t="s">
        <v>2540</v>
      </c>
      <c r="C54" s="339" t="s">
        <v>141</v>
      </c>
      <c r="D54" s="2">
        <v>6351</v>
      </c>
      <c r="E54" s="335"/>
      <c r="F54" s="496" t="s">
        <v>190</v>
      </c>
      <c r="G54" s="423"/>
      <c r="H54" s="335"/>
      <c r="I54" s="357"/>
      <c r="K54" s="357"/>
      <c r="L54" s="358"/>
      <c r="M54" s="359"/>
      <c r="N54" s="360"/>
      <c r="O54" s="360"/>
    </row>
    <row r="55" spans="1:15" ht="15" customHeight="1">
      <c r="A55" s="338" t="s">
        <v>138</v>
      </c>
      <c r="B55" s="396" t="s">
        <v>1898</v>
      </c>
      <c r="C55" s="339" t="s">
        <v>141</v>
      </c>
      <c r="D55" s="2">
        <v>6351</v>
      </c>
      <c r="E55" s="335" t="s">
        <v>139</v>
      </c>
      <c r="F55" s="496" t="s">
        <v>190</v>
      </c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338" t="s">
        <v>138</v>
      </c>
      <c r="B56" s="396" t="s">
        <v>577</v>
      </c>
      <c r="C56" s="339" t="s">
        <v>141</v>
      </c>
      <c r="D56" s="2">
        <v>8049.24</v>
      </c>
      <c r="E56" s="335" t="s">
        <v>145</v>
      </c>
      <c r="F56" s="496" t="s">
        <v>190</v>
      </c>
      <c r="G56" s="423"/>
      <c r="H56" s="335"/>
      <c r="I56" s="357"/>
      <c r="K56" s="357"/>
      <c r="L56" s="358"/>
      <c r="M56" s="359"/>
      <c r="N56" s="360"/>
      <c r="O56" s="360"/>
    </row>
    <row r="57" spans="1:15" ht="15" customHeight="1">
      <c r="A57" s="338" t="s">
        <v>138</v>
      </c>
      <c r="B57" s="396" t="s">
        <v>1750</v>
      </c>
      <c r="C57" s="339" t="s">
        <v>141</v>
      </c>
      <c r="D57" s="2">
        <v>8049.24</v>
      </c>
      <c r="E57" s="335" t="s">
        <v>147</v>
      </c>
      <c r="F57" s="496" t="s">
        <v>190</v>
      </c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8" t="s">
        <v>138</v>
      </c>
      <c r="B58" s="398" t="s">
        <v>1750</v>
      </c>
      <c r="C58" s="339" t="s">
        <v>141</v>
      </c>
      <c r="D58" s="2">
        <v>8049.24</v>
      </c>
      <c r="E58" s="335" t="s">
        <v>147</v>
      </c>
      <c r="F58" s="496" t="s">
        <v>190</v>
      </c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 thickBot="1">
      <c r="A59" s="387" t="s">
        <v>138</v>
      </c>
      <c r="B59" s="397" t="s">
        <v>577</v>
      </c>
      <c r="C59" s="362" t="s">
        <v>141</v>
      </c>
      <c r="D59" s="87">
        <v>8049.24</v>
      </c>
      <c r="E59" s="364" t="s">
        <v>145</v>
      </c>
      <c r="F59" s="495" t="s">
        <v>190</v>
      </c>
      <c r="G59" s="400"/>
      <c r="H59" s="364"/>
      <c r="I59" s="367"/>
      <c r="K59" s="357"/>
      <c r="L59" s="358"/>
      <c r="M59" s="359"/>
      <c r="N59" s="360"/>
      <c r="O59" s="360"/>
    </row>
    <row r="60" spans="1:15" ht="15" customHeight="1" thickBot="1">
      <c r="A60" s="391" t="s">
        <v>138</v>
      </c>
      <c r="B60" s="372" t="s">
        <v>2536</v>
      </c>
      <c r="C60" s="372" t="s">
        <v>242</v>
      </c>
      <c r="D60" s="600">
        <v>1241.2</v>
      </c>
      <c r="E60" s="373"/>
      <c r="F60" s="577" t="s">
        <v>137</v>
      </c>
      <c r="G60" s="404"/>
      <c r="H60" s="373"/>
      <c r="I60" s="375"/>
      <c r="K60" s="357"/>
      <c r="L60" s="358"/>
      <c r="M60" s="359"/>
      <c r="N60" s="360"/>
      <c r="O60" s="360"/>
    </row>
    <row r="61" spans="1:15" ht="15" customHeight="1">
      <c r="A61" s="338" t="s">
        <v>138</v>
      </c>
      <c r="B61" s="339" t="s">
        <v>2529</v>
      </c>
      <c r="C61" s="339" t="s">
        <v>390</v>
      </c>
      <c r="D61" s="572">
        <v>1241.2</v>
      </c>
      <c r="E61" s="335"/>
      <c r="F61" s="496" t="s">
        <v>137</v>
      </c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>
      <c r="A62" s="338" t="s">
        <v>138</v>
      </c>
      <c r="B62" s="339" t="s">
        <v>2530</v>
      </c>
      <c r="C62" s="339" t="s">
        <v>390</v>
      </c>
      <c r="D62" s="572">
        <v>1241.2</v>
      </c>
      <c r="E62" s="335"/>
      <c r="F62" s="496" t="s">
        <v>137</v>
      </c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>
      <c r="A63" s="338" t="s">
        <v>138</v>
      </c>
      <c r="B63" s="339" t="s">
        <v>2532</v>
      </c>
      <c r="C63" s="339" t="s">
        <v>390</v>
      </c>
      <c r="D63" s="572">
        <v>1241.2</v>
      </c>
      <c r="E63" s="335"/>
      <c r="F63" s="496" t="s">
        <v>137</v>
      </c>
      <c r="G63" s="423"/>
      <c r="H63" s="335"/>
      <c r="I63" s="357"/>
      <c r="K63" s="357"/>
      <c r="L63" s="358"/>
      <c r="M63" s="359"/>
      <c r="N63" s="360"/>
      <c r="O63" s="360"/>
    </row>
    <row r="64" spans="1:15" ht="15" customHeight="1">
      <c r="A64" s="338" t="s">
        <v>138</v>
      </c>
      <c r="B64" s="339" t="s">
        <v>2535</v>
      </c>
      <c r="C64" s="339" t="s">
        <v>390</v>
      </c>
      <c r="D64" s="572">
        <v>1241.2</v>
      </c>
      <c r="E64" s="335"/>
      <c r="F64" s="496" t="s">
        <v>137</v>
      </c>
      <c r="G64" s="423"/>
      <c r="H64" s="335"/>
      <c r="I64" s="357"/>
      <c r="K64" s="357"/>
      <c r="L64" s="358"/>
      <c r="M64" s="359"/>
      <c r="N64" s="360"/>
      <c r="O64" s="360"/>
    </row>
    <row r="65" spans="1:15" ht="15" customHeight="1">
      <c r="A65" s="338" t="s">
        <v>138</v>
      </c>
      <c r="B65" s="339" t="s">
        <v>2262</v>
      </c>
      <c r="C65" s="339" t="s">
        <v>390</v>
      </c>
      <c r="D65" s="2">
        <v>22497.040000000001</v>
      </c>
      <c r="E65" s="335"/>
      <c r="F65" s="496" t="s">
        <v>190</v>
      </c>
      <c r="G65" s="423"/>
      <c r="H65" s="335"/>
      <c r="I65" s="357"/>
      <c r="K65" s="357"/>
      <c r="L65" s="358"/>
      <c r="M65" s="359"/>
      <c r="N65" s="360"/>
      <c r="O65" s="360"/>
    </row>
    <row r="66" spans="1:15" ht="15" customHeight="1">
      <c r="A66" s="338" t="s">
        <v>138</v>
      </c>
      <c r="B66" s="398" t="s">
        <v>2546</v>
      </c>
      <c r="C66" s="339" t="s">
        <v>390</v>
      </c>
      <c r="D66" s="2">
        <v>22500.52</v>
      </c>
      <c r="E66" s="335"/>
      <c r="F66" s="496" t="s">
        <v>190</v>
      </c>
      <c r="G66" s="423"/>
      <c r="H66" s="335"/>
      <c r="I66" s="357"/>
      <c r="K66" s="357"/>
      <c r="L66" s="358"/>
      <c r="M66" s="359"/>
      <c r="N66" s="360"/>
      <c r="O66" s="360"/>
    </row>
    <row r="67" spans="1:15" ht="15" customHeight="1">
      <c r="A67" s="338" t="s">
        <v>138</v>
      </c>
      <c r="B67" s="339" t="s">
        <v>2547</v>
      </c>
      <c r="C67" s="339" t="s">
        <v>390</v>
      </c>
      <c r="D67" s="2">
        <v>22500.52</v>
      </c>
      <c r="E67" s="335"/>
      <c r="F67" s="496" t="s">
        <v>190</v>
      </c>
      <c r="G67" s="423"/>
      <c r="H67" s="335"/>
      <c r="I67" s="357"/>
      <c r="K67" s="357"/>
      <c r="L67" s="358"/>
      <c r="M67" s="359"/>
      <c r="N67" s="360"/>
      <c r="O67" s="360"/>
    </row>
    <row r="68" spans="1:15" ht="15" customHeight="1">
      <c r="A68" s="338" t="s">
        <v>138</v>
      </c>
      <c r="B68" s="339" t="s">
        <v>1902</v>
      </c>
      <c r="C68" s="339" t="s">
        <v>390</v>
      </c>
      <c r="D68" s="2">
        <v>22500.52</v>
      </c>
      <c r="E68" s="335"/>
      <c r="F68" s="496" t="s">
        <v>190</v>
      </c>
      <c r="G68" s="423"/>
      <c r="H68" s="335"/>
      <c r="I68" s="357"/>
      <c r="K68" s="357"/>
      <c r="L68" s="358"/>
      <c r="M68" s="359"/>
      <c r="N68" s="360"/>
      <c r="O68" s="360"/>
    </row>
    <row r="69" spans="1:15" ht="15" customHeight="1" thickBot="1">
      <c r="A69" s="387" t="s">
        <v>138</v>
      </c>
      <c r="B69" s="362" t="s">
        <v>2340</v>
      </c>
      <c r="C69" s="362" t="s">
        <v>390</v>
      </c>
      <c r="D69" s="87">
        <v>22500.52</v>
      </c>
      <c r="E69" s="364"/>
      <c r="F69" s="495" t="s">
        <v>190</v>
      </c>
      <c r="G69" s="400"/>
      <c r="H69" s="364"/>
      <c r="I69" s="367"/>
      <c r="K69" s="357"/>
      <c r="L69" s="358"/>
      <c r="M69" s="359"/>
      <c r="N69" s="360"/>
      <c r="O69" s="360"/>
    </row>
    <row r="70" spans="1:15" ht="15" customHeight="1">
      <c r="A70" s="338" t="s">
        <v>138</v>
      </c>
      <c r="B70" s="396" t="s">
        <v>2461</v>
      </c>
      <c r="C70" s="339" t="s">
        <v>457</v>
      </c>
      <c r="D70" s="344">
        <v>-10629.08</v>
      </c>
      <c r="E70" s="335" t="s">
        <v>133</v>
      </c>
      <c r="F70" s="496" t="s">
        <v>190</v>
      </c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338" t="s">
        <v>138</v>
      </c>
      <c r="B71" s="339" t="s">
        <v>2527</v>
      </c>
      <c r="C71" s="339" t="s">
        <v>457</v>
      </c>
      <c r="D71" s="572">
        <v>1241.2</v>
      </c>
      <c r="E71" s="335"/>
      <c r="F71" s="496" t="s">
        <v>137</v>
      </c>
      <c r="G71" s="423"/>
      <c r="H71" s="335"/>
      <c r="I71" s="357"/>
      <c r="K71" s="357"/>
      <c r="L71" s="358"/>
      <c r="M71" s="359"/>
      <c r="N71" s="360"/>
      <c r="O71" s="360"/>
    </row>
    <row r="72" spans="1:15" ht="15" customHeight="1">
      <c r="A72" s="338" t="s">
        <v>138</v>
      </c>
      <c r="B72" s="339" t="s">
        <v>2528</v>
      </c>
      <c r="C72" s="339" t="s">
        <v>457</v>
      </c>
      <c r="D72" s="572">
        <v>1241.2</v>
      </c>
      <c r="E72" s="335"/>
      <c r="F72" s="496" t="s">
        <v>137</v>
      </c>
      <c r="G72" s="423"/>
      <c r="H72" s="335"/>
      <c r="I72" s="357"/>
      <c r="K72" s="357"/>
      <c r="L72" s="358"/>
      <c r="M72" s="359"/>
      <c r="N72" s="360"/>
      <c r="O72" s="360"/>
    </row>
    <row r="73" spans="1:15" ht="15" customHeight="1">
      <c r="A73" s="338" t="s">
        <v>138</v>
      </c>
      <c r="B73" s="339" t="s">
        <v>2531</v>
      </c>
      <c r="C73" s="339" t="s">
        <v>457</v>
      </c>
      <c r="D73" s="572">
        <v>1241.2</v>
      </c>
      <c r="E73" s="335"/>
      <c r="F73" s="496" t="s">
        <v>137</v>
      </c>
      <c r="G73" s="423"/>
      <c r="H73" s="335"/>
      <c r="I73" s="357"/>
      <c r="K73" s="357"/>
      <c r="L73" s="358"/>
      <c r="M73" s="359"/>
      <c r="N73" s="360"/>
      <c r="O73" s="360"/>
    </row>
    <row r="74" spans="1:15" ht="15" customHeight="1" thickBot="1">
      <c r="A74" s="338" t="s">
        <v>138</v>
      </c>
      <c r="B74" s="339" t="s">
        <v>2537</v>
      </c>
      <c r="C74" s="339" t="s">
        <v>457</v>
      </c>
      <c r="D74" s="2">
        <v>2673.8</v>
      </c>
      <c r="E74" s="335"/>
      <c r="F74" s="496" t="s">
        <v>190</v>
      </c>
      <c r="G74" s="423"/>
      <c r="H74" s="335"/>
      <c r="I74" s="357"/>
      <c r="J74" s="388"/>
      <c r="K74" s="357"/>
      <c r="L74" s="358"/>
      <c r="M74" s="359"/>
      <c r="N74" s="360"/>
      <c r="O74" s="360"/>
    </row>
    <row r="75" spans="1:15" ht="15" customHeight="1" thickBot="1">
      <c r="A75" s="338" t="s">
        <v>138</v>
      </c>
      <c r="B75" s="339" t="s">
        <v>2158</v>
      </c>
      <c r="C75" s="339" t="s">
        <v>457</v>
      </c>
      <c r="D75" s="2">
        <v>2673.8</v>
      </c>
      <c r="E75" s="335"/>
      <c r="F75" s="496" t="s">
        <v>190</v>
      </c>
      <c r="G75" s="423"/>
      <c r="H75" s="335"/>
      <c r="I75" s="357"/>
      <c r="J75" s="394"/>
      <c r="K75" s="357"/>
      <c r="L75" s="358"/>
      <c r="M75" s="359"/>
      <c r="N75" s="360"/>
      <c r="O75" s="360"/>
    </row>
    <row r="76" spans="1:15" ht="15" customHeight="1">
      <c r="A76" s="338" t="s">
        <v>138</v>
      </c>
      <c r="B76" s="339" t="s">
        <v>2538</v>
      </c>
      <c r="C76" s="339" t="s">
        <v>457</v>
      </c>
      <c r="D76" s="2">
        <v>2673.8</v>
      </c>
      <c r="E76" s="335"/>
      <c r="F76" s="496" t="s">
        <v>190</v>
      </c>
      <c r="G76" s="423"/>
      <c r="H76" s="335"/>
      <c r="I76" s="357"/>
      <c r="K76" s="357"/>
      <c r="L76" s="358"/>
      <c r="M76" s="359"/>
      <c r="N76" s="360"/>
      <c r="O76" s="360"/>
    </row>
    <row r="77" spans="1:15" ht="15" customHeight="1" thickBot="1">
      <c r="A77" s="387" t="s">
        <v>138</v>
      </c>
      <c r="B77" s="397" t="s">
        <v>2461</v>
      </c>
      <c r="C77" s="362" t="s">
        <v>457</v>
      </c>
      <c r="D77" s="87">
        <v>10629.08</v>
      </c>
      <c r="E77" s="364" t="s">
        <v>133</v>
      </c>
      <c r="F77" s="495" t="s">
        <v>190</v>
      </c>
      <c r="G77" s="400"/>
      <c r="H77" s="364"/>
      <c r="I77" s="367"/>
      <c r="K77" s="357"/>
      <c r="L77" s="358"/>
      <c r="M77" s="359"/>
      <c r="N77" s="360"/>
      <c r="O77" s="360"/>
    </row>
    <row r="78" spans="1:15" ht="15" customHeight="1">
      <c r="A78" s="354"/>
      <c r="B78" s="380"/>
      <c r="C78" s="380"/>
      <c r="D78" s="599"/>
      <c r="E78" s="335"/>
      <c r="F78" s="496"/>
      <c r="G78" s="423"/>
      <c r="H78" s="335"/>
      <c r="I78" s="357"/>
      <c r="K78" s="357"/>
      <c r="L78" s="358"/>
      <c r="M78" s="359"/>
      <c r="N78" s="360"/>
      <c r="O78" s="360"/>
    </row>
    <row r="79" spans="1:15" ht="15" customHeight="1">
      <c r="A79" s="64"/>
      <c r="B79" s="79"/>
      <c r="C79" s="61"/>
      <c r="D79" s="65">
        <f>SUM(D5:D78)</f>
        <v>377051.04000000021</v>
      </c>
      <c r="E79" s="65"/>
      <c r="F79" s="65"/>
      <c r="G79" s="65">
        <f>SUM(G5:G78)</f>
        <v>0</v>
      </c>
      <c r="H79" s="65"/>
      <c r="I79" s="65"/>
      <c r="J79" s="384">
        <f>SUM(J5:J78)</f>
        <v>0</v>
      </c>
      <c r="K79" s="65"/>
      <c r="L79" s="65">
        <f>SUM(L5:L78)</f>
        <v>0</v>
      </c>
      <c r="M79" s="65">
        <f>SUM(M5:M78)</f>
        <v>0</v>
      </c>
      <c r="N79" s="65"/>
      <c r="O79" s="49"/>
    </row>
    <row r="80" spans="1:15" ht="15" customHeight="1">
      <c r="A80" s="64"/>
      <c r="B80" s="79"/>
      <c r="C80" s="61"/>
      <c r="D80" s="65"/>
      <c r="E80" s="13"/>
      <c r="F80" s="75"/>
      <c r="G80" s="65"/>
      <c r="H80" s="13"/>
      <c r="L80" s="42"/>
      <c r="M80" s="71"/>
      <c r="N80" s="49"/>
      <c r="O80" s="49"/>
    </row>
    <row r="81" spans="1:15" ht="15" customHeight="1">
      <c r="A81" s="46"/>
      <c r="B81" s="47"/>
      <c r="C81" s="47"/>
      <c r="D81" s="55"/>
      <c r="E81" s="13"/>
      <c r="F81" s="70"/>
      <c r="L81" s="42"/>
      <c r="M81" s="71"/>
      <c r="N81" s="49"/>
      <c r="O81" s="49"/>
    </row>
    <row r="82" spans="1:15" ht="12.75">
      <c r="A82" s="46"/>
      <c r="B82" s="47"/>
      <c r="C82" s="47"/>
      <c r="D82" s="65"/>
      <c r="E82" s="65"/>
      <c r="F82" s="65"/>
      <c r="G82" s="65"/>
      <c r="H82" s="65"/>
      <c r="I82" s="65"/>
      <c r="J82" s="384"/>
      <c r="K82" s="65"/>
      <c r="L82" s="65"/>
      <c r="M82" s="65"/>
      <c r="N82" s="80"/>
      <c r="O82" s="49"/>
    </row>
    <row r="83" spans="1:15" ht="12.75">
      <c r="A83" s="46"/>
      <c r="B83" s="47"/>
      <c r="C83" s="47"/>
      <c r="D83" s="52"/>
      <c r="E83" s="13"/>
      <c r="F83" s="65"/>
      <c r="G83" s="73"/>
      <c r="H83" s="73"/>
      <c r="I83" s="73"/>
      <c r="J83" s="517"/>
      <c r="K83" s="73"/>
      <c r="L83" s="73"/>
      <c r="M83" s="154">
        <f>L79+M79-G79</f>
        <v>0</v>
      </c>
      <c r="N83" s="81"/>
      <c r="O83" s="54"/>
    </row>
    <row r="84" spans="1:15" ht="12.75">
      <c r="A84" s="46"/>
      <c r="B84" s="47"/>
      <c r="C84" s="47"/>
      <c r="D84" s="52"/>
      <c r="E84" s="13"/>
      <c r="F84" s="73"/>
      <c r="G84" s="73"/>
      <c r="H84" s="73"/>
      <c r="I84" s="73"/>
      <c r="J84" s="517"/>
      <c r="K84" s="73"/>
      <c r="L84" s="73"/>
      <c r="M84" s="81"/>
      <c r="N84" s="81"/>
      <c r="O84" s="54"/>
    </row>
    <row r="85" spans="1:15" ht="12.75">
      <c r="A85" s="46"/>
      <c r="B85" s="47"/>
      <c r="C85" s="47"/>
      <c r="D85" s="52"/>
      <c r="E85" s="13"/>
      <c r="F85" s="73"/>
      <c r="G85" s="73"/>
      <c r="H85" s="73"/>
      <c r="I85" s="73"/>
      <c r="J85" s="517"/>
      <c r="K85" s="73"/>
      <c r="L85" s="73"/>
      <c r="M85" s="81"/>
      <c r="N85" s="81"/>
      <c r="O85" s="54"/>
    </row>
    <row r="86" spans="1:15" ht="12.75">
      <c r="A86" s="46"/>
      <c r="B86" s="47"/>
      <c r="C86" s="47"/>
      <c r="D86" s="52"/>
      <c r="E86" s="13"/>
      <c r="F86" s="73"/>
      <c r="G86" s="82"/>
      <c r="H86" s="82"/>
      <c r="I86" s="83"/>
      <c r="J86" s="517"/>
      <c r="K86" s="73"/>
      <c r="L86" s="73"/>
      <c r="M86" s="81"/>
      <c r="N86" s="81"/>
      <c r="O86" s="54"/>
    </row>
    <row r="87" spans="1:15" ht="12.75">
      <c r="A87" s="46"/>
      <c r="B87" s="47"/>
      <c r="C87" s="47"/>
      <c r="D87" s="52"/>
      <c r="E87" s="13"/>
      <c r="F87" s="73"/>
      <c r="G87" s="73"/>
      <c r="H87" s="73"/>
      <c r="I87" s="73"/>
      <c r="J87" s="517"/>
      <c r="K87" s="73"/>
      <c r="L87" s="73"/>
      <c r="M87" s="81"/>
      <c r="N87" s="81"/>
      <c r="O87" s="54"/>
    </row>
    <row r="88" spans="1:15" ht="12.75">
      <c r="A88" s="46"/>
      <c r="B88" s="47"/>
      <c r="C88" s="47"/>
      <c r="D88" s="52"/>
      <c r="E88" s="13"/>
      <c r="F88" s="73"/>
      <c r="G88" s="73"/>
      <c r="H88" s="73"/>
      <c r="I88" s="73"/>
      <c r="J88" s="517"/>
      <c r="K88" s="73"/>
      <c r="L88" s="73"/>
      <c r="M88" s="81"/>
      <c r="N88" s="81"/>
      <c r="O88" s="54"/>
    </row>
    <row r="89" spans="1:15" ht="12.75">
      <c r="A89" s="46"/>
      <c r="B89" s="47"/>
      <c r="C89" s="47"/>
      <c r="D89" s="52"/>
      <c r="E89" s="13"/>
      <c r="F89" s="73"/>
      <c r="G89" s="83"/>
      <c r="H89" s="83"/>
      <c r="I89" s="83"/>
      <c r="J89" s="517"/>
      <c r="K89" s="73"/>
      <c r="L89" s="73"/>
      <c r="M89" s="81"/>
      <c r="N89" s="81"/>
      <c r="O89" s="54"/>
    </row>
    <row r="90" spans="1:15" ht="12.75">
      <c r="A90" s="46"/>
      <c r="B90" s="47"/>
      <c r="C90" s="47"/>
      <c r="D90" s="52"/>
      <c r="E90" s="13"/>
      <c r="F90" s="73"/>
      <c r="G90" s="73"/>
      <c r="H90" s="73"/>
      <c r="I90" s="73"/>
      <c r="J90" s="517"/>
      <c r="K90" s="73"/>
      <c r="L90" s="73"/>
      <c r="M90" s="81"/>
      <c r="N90" s="81"/>
      <c r="O90" s="54"/>
    </row>
    <row r="91" spans="1:15" ht="12.75">
      <c r="A91" s="46"/>
      <c r="B91" s="47"/>
      <c r="C91" s="47"/>
      <c r="D91" s="52"/>
      <c r="E91" s="13"/>
      <c r="F91" s="73"/>
      <c r="G91" s="73"/>
      <c r="H91" s="73"/>
      <c r="I91" s="73"/>
      <c r="J91" s="517"/>
      <c r="K91" s="73"/>
      <c r="L91" s="73"/>
      <c r="M91" s="81"/>
      <c r="N91" s="81"/>
      <c r="O91" s="54"/>
    </row>
    <row r="92" spans="1:15" ht="12.75">
      <c r="A92" s="46"/>
      <c r="B92" s="47"/>
      <c r="C92" s="73"/>
      <c r="D92" s="81"/>
      <c r="E92" s="13"/>
      <c r="F92" s="73"/>
      <c r="G92" s="73"/>
      <c r="H92" s="73"/>
      <c r="I92" s="73"/>
      <c r="J92" s="517"/>
      <c r="K92" s="73"/>
      <c r="L92" s="73"/>
      <c r="M92" s="81"/>
      <c r="N92" s="81"/>
      <c r="O92" s="54"/>
    </row>
    <row r="93" spans="1:15" ht="12.75">
      <c r="A93" s="46"/>
      <c r="B93" s="47"/>
      <c r="C93" s="73"/>
      <c r="D93" s="81"/>
      <c r="E93" s="13"/>
      <c r="F93" s="73"/>
      <c r="G93" s="73"/>
      <c r="H93" s="73"/>
      <c r="I93" s="73"/>
      <c r="J93" s="517"/>
      <c r="K93" s="73"/>
      <c r="L93" s="73"/>
      <c r="M93" s="81"/>
      <c r="N93" s="81"/>
      <c r="O93" s="54"/>
    </row>
    <row r="94" spans="1:15" ht="12.75">
      <c r="A94" s="46"/>
      <c r="B94" s="47"/>
      <c r="C94" s="47"/>
      <c r="D94" s="52"/>
      <c r="E94" s="13"/>
      <c r="F94" s="73"/>
      <c r="G94" s="73"/>
      <c r="H94" s="73"/>
      <c r="I94" s="73"/>
      <c r="J94" s="517"/>
      <c r="K94" s="73"/>
      <c r="L94" s="73"/>
      <c r="M94" s="81"/>
      <c r="N94" s="81"/>
      <c r="O94" s="54"/>
    </row>
    <row r="95" spans="1:15" ht="12.75">
      <c r="A95" s="46"/>
      <c r="B95" s="47"/>
      <c r="C95" s="47"/>
      <c r="D95" s="52"/>
      <c r="E95" s="13"/>
      <c r="F95" s="73"/>
      <c r="G95" s="73"/>
      <c r="H95" s="73"/>
      <c r="I95" s="73"/>
      <c r="J95" s="517"/>
      <c r="K95" s="73"/>
      <c r="L95" s="73"/>
      <c r="M95" s="81"/>
      <c r="N95" s="81"/>
      <c r="O95" s="54"/>
    </row>
    <row r="96" spans="1:15" ht="12.75">
      <c r="A96" s="46"/>
      <c r="B96" s="47"/>
      <c r="C96" s="47"/>
      <c r="D96" s="48"/>
      <c r="E96" s="13"/>
      <c r="F96"/>
      <c r="G96"/>
      <c r="H96"/>
      <c r="I96"/>
      <c r="J96" s="518"/>
      <c r="K96"/>
      <c r="L96"/>
      <c r="M96" s="54"/>
      <c r="N96" s="54"/>
      <c r="O96" s="54"/>
    </row>
    <row r="97" spans="1:15" ht="12.75">
      <c r="A97" s="46"/>
      <c r="B97" s="47"/>
      <c r="C97" s="47"/>
      <c r="D97" s="48"/>
      <c r="E97" s="13"/>
      <c r="F97"/>
      <c r="G97"/>
      <c r="H97"/>
      <c r="I97"/>
      <c r="J97" s="518"/>
      <c r="K97"/>
      <c r="L97"/>
      <c r="M97" s="54"/>
      <c r="N97" s="54"/>
      <c r="O97" s="54"/>
    </row>
    <row r="98" spans="1:15">
      <c r="A98" s="66"/>
      <c r="B98" s="40" t="s">
        <v>25</v>
      </c>
      <c r="E98" s="40"/>
      <c r="M98" s="45"/>
      <c r="N98" s="49"/>
      <c r="O98" s="49"/>
    </row>
    <row r="99" spans="1:15">
      <c r="A99" s="59"/>
      <c r="B99" s="40" t="s">
        <v>127</v>
      </c>
      <c r="E99" s="40"/>
      <c r="M99" s="45"/>
      <c r="N99" s="49"/>
      <c r="O99" s="49"/>
    </row>
    <row r="100" spans="1:15">
      <c r="A100" s="60"/>
      <c r="B100" s="40" t="s">
        <v>161</v>
      </c>
      <c r="E100" s="40"/>
      <c r="M100" s="45"/>
      <c r="N100" s="49"/>
      <c r="O100" s="49"/>
    </row>
    <row r="101" spans="1:15">
      <c r="M101" s="45"/>
      <c r="N101" s="49"/>
      <c r="O101" s="49"/>
    </row>
    <row r="102" spans="1:15">
      <c r="M102" s="45"/>
      <c r="N102" s="49"/>
      <c r="O102" s="49"/>
    </row>
    <row r="103" spans="1:15">
      <c r="M103" s="45"/>
      <c r="N103" s="49"/>
      <c r="O103" s="49"/>
    </row>
    <row r="104" spans="1:15">
      <c r="M104" s="45"/>
      <c r="N104" s="49"/>
      <c r="O104" s="49"/>
    </row>
    <row r="105" spans="1:15">
      <c r="M105" s="45"/>
      <c r="N105" s="49"/>
      <c r="O105" s="49"/>
    </row>
    <row r="106" spans="1:15">
      <c r="M106" s="45"/>
      <c r="N106" s="49"/>
      <c r="O106" s="49"/>
    </row>
    <row r="107" spans="1:15">
      <c r="M107" s="45"/>
      <c r="N107" s="49"/>
      <c r="O107" s="49"/>
    </row>
    <row r="108" spans="1:15">
      <c r="M108" s="45"/>
      <c r="N108" s="49"/>
      <c r="O108" s="49"/>
    </row>
    <row r="109" spans="1:15">
      <c r="M109" s="45"/>
      <c r="N109" s="49"/>
      <c r="O109" s="49"/>
    </row>
    <row r="110" spans="1:15">
      <c r="M110" s="45"/>
      <c r="N110" s="49"/>
      <c r="O110" s="49"/>
    </row>
    <row r="111" spans="1:15">
      <c r="M111" s="45"/>
      <c r="N111" s="49"/>
      <c r="O111" s="49"/>
    </row>
    <row r="112" spans="1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</sheetData>
  <autoFilter ref="A4:N82"/>
  <sortState ref="A5:F77">
    <sortCondition ref="C5:C77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90"/>
  <sheetViews>
    <sheetView topLeftCell="A59" workbookViewId="0">
      <selection activeCell="F88" sqref="F88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2548</v>
      </c>
      <c r="E1" s="240"/>
      <c r="F1" s="240"/>
      <c r="G1" s="240"/>
      <c r="H1" s="533"/>
      <c r="I1" s="598"/>
      <c r="J1" s="598"/>
      <c r="K1" s="598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598"/>
      <c r="J2" s="598"/>
      <c r="K2" s="598"/>
      <c r="L2" s="239"/>
      <c r="M2" s="239"/>
    </row>
    <row r="3" spans="1:13" ht="15.75">
      <c r="A3" s="598"/>
      <c r="B3" s="598"/>
      <c r="C3" s="598"/>
      <c r="D3" s="598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598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598"/>
      <c r="L5" s="239"/>
      <c r="M5" s="239"/>
    </row>
    <row r="6" spans="1:13" ht="15" customHeight="1">
      <c r="A6" s="339" t="s">
        <v>457</v>
      </c>
      <c r="B6" s="431" t="s">
        <v>2402</v>
      </c>
      <c r="C6" s="344">
        <v>-10629.08</v>
      </c>
      <c r="D6" s="339" t="s">
        <v>2553</v>
      </c>
      <c r="E6" s="520">
        <f>SUM(C6:D6)</f>
        <v>-10629.08</v>
      </c>
      <c r="F6" s="521"/>
      <c r="G6" s="522"/>
      <c r="H6" s="533"/>
      <c r="I6" s="522">
        <v>600691</v>
      </c>
      <c r="J6" s="523">
        <f>E6/1.16</f>
        <v>-9163</v>
      </c>
      <c r="K6" s="524">
        <f>J6*0.16</f>
        <v>-1466.08</v>
      </c>
      <c r="L6" s="602"/>
      <c r="M6" s="252"/>
    </row>
    <row r="7" spans="1:13" ht="15" customHeight="1">
      <c r="A7" s="339" t="s">
        <v>134</v>
      </c>
      <c r="B7" s="431" t="s">
        <v>2111</v>
      </c>
      <c r="C7" s="344">
        <v>-5849.88</v>
      </c>
      <c r="D7" s="339" t="s">
        <v>2553</v>
      </c>
      <c r="E7" s="520"/>
      <c r="F7" s="521"/>
      <c r="G7" s="522"/>
      <c r="H7" s="533"/>
      <c r="I7" s="522"/>
      <c r="J7" s="523"/>
      <c r="K7" s="524"/>
      <c r="L7" s="602"/>
      <c r="M7" s="252"/>
    </row>
    <row r="8" spans="1:13" ht="15" customHeight="1">
      <c r="A8" s="339" t="s">
        <v>134</v>
      </c>
      <c r="B8" s="431" t="s">
        <v>1649</v>
      </c>
      <c r="C8" s="344">
        <v>-5849.88</v>
      </c>
      <c r="D8" s="339" t="s">
        <v>2553</v>
      </c>
      <c r="E8" s="520">
        <f>SUM(C7:C8)</f>
        <v>-11699.76</v>
      </c>
      <c r="F8" s="521"/>
      <c r="G8" s="522"/>
      <c r="H8" s="533"/>
      <c r="I8" s="522">
        <v>600644</v>
      </c>
      <c r="J8" s="523">
        <f t="shared" ref="J8:J68" si="0">E8/1.16</f>
        <v>-10086</v>
      </c>
      <c r="K8" s="524">
        <f t="shared" ref="K8:K68" si="1">J8*0.16</f>
        <v>-1613.76</v>
      </c>
      <c r="L8" s="602"/>
      <c r="M8" s="252"/>
    </row>
    <row r="9" spans="1:13" ht="15" customHeight="1">
      <c r="A9" s="339" t="s">
        <v>141</v>
      </c>
      <c r="B9" s="431" t="s">
        <v>1843</v>
      </c>
      <c r="C9" s="344">
        <v>-6351</v>
      </c>
      <c r="D9" s="339" t="s">
        <v>2553</v>
      </c>
      <c r="E9" s="520"/>
      <c r="F9" s="521"/>
      <c r="G9" s="522"/>
      <c r="H9" s="533"/>
      <c r="I9" s="522"/>
      <c r="J9" s="523"/>
      <c r="K9" s="524"/>
      <c r="L9" s="602"/>
      <c r="M9" s="252"/>
    </row>
    <row r="10" spans="1:13" ht="15" customHeight="1">
      <c r="A10" s="440" t="s">
        <v>141</v>
      </c>
      <c r="B10" s="431" t="s">
        <v>2113</v>
      </c>
      <c r="C10" s="344">
        <v>-6351</v>
      </c>
      <c r="D10" s="440" t="s">
        <v>2553</v>
      </c>
      <c r="E10" s="520"/>
      <c r="F10" s="521"/>
      <c r="G10" s="522"/>
      <c r="H10" s="533"/>
      <c r="I10" s="522"/>
      <c r="J10" s="523"/>
      <c r="K10" s="524"/>
      <c r="L10" s="602"/>
      <c r="M10" s="252"/>
    </row>
    <row r="11" spans="1:13" ht="15" customHeight="1">
      <c r="A11" s="380" t="s">
        <v>141</v>
      </c>
      <c r="B11" s="434" t="s">
        <v>540</v>
      </c>
      <c r="C11" s="541">
        <v>-8049.24</v>
      </c>
      <c r="D11" s="380" t="s">
        <v>2553</v>
      </c>
      <c r="E11" s="520">
        <f>SUM(C9:C11)</f>
        <v>-20751.239999999998</v>
      </c>
      <c r="F11" s="521"/>
      <c r="G11" s="522"/>
      <c r="H11" s="533"/>
      <c r="I11" s="522">
        <v>600684</v>
      </c>
      <c r="J11" s="523">
        <f t="shared" si="0"/>
        <v>-17889</v>
      </c>
      <c r="K11" s="524">
        <f t="shared" si="1"/>
        <v>-2862.2400000000002</v>
      </c>
      <c r="L11" s="602"/>
      <c r="M11" s="252"/>
    </row>
    <row r="12" spans="1:13" ht="15" customHeight="1">
      <c r="A12" s="380" t="s">
        <v>383</v>
      </c>
      <c r="B12" s="434" t="s">
        <v>2417</v>
      </c>
      <c r="C12" s="541">
        <v>-21347.48</v>
      </c>
      <c r="D12" s="380" t="s">
        <v>2553</v>
      </c>
      <c r="E12" s="520">
        <f>SUM(C12)</f>
        <v>-21347.48</v>
      </c>
      <c r="F12" s="521"/>
      <c r="G12" s="522"/>
      <c r="H12" s="533"/>
      <c r="I12" s="522">
        <v>600606</v>
      </c>
      <c r="J12" s="523">
        <f t="shared" si="0"/>
        <v>-18403</v>
      </c>
      <c r="K12" s="524">
        <f t="shared" si="1"/>
        <v>-2944.48</v>
      </c>
      <c r="L12" s="602"/>
      <c r="M12" s="252"/>
    </row>
    <row r="13" spans="1:13" ht="15" customHeight="1">
      <c r="A13" s="339" t="s">
        <v>136</v>
      </c>
      <c r="B13" s="431" t="s">
        <v>1582</v>
      </c>
      <c r="C13" s="344">
        <v>-7559.72</v>
      </c>
      <c r="D13" s="339" t="s">
        <v>2553</v>
      </c>
      <c r="E13" s="520">
        <f>SUM(C13:D13)</f>
        <v>-7559.72</v>
      </c>
      <c r="F13" s="521"/>
      <c r="G13" s="522"/>
      <c r="H13" s="533"/>
      <c r="I13" s="522">
        <v>600640</v>
      </c>
      <c r="J13" s="523">
        <f t="shared" si="0"/>
        <v>-6517.0000000000009</v>
      </c>
      <c r="K13" s="524">
        <f t="shared" si="1"/>
        <v>-1042.7200000000003</v>
      </c>
      <c r="L13" s="602"/>
      <c r="M13" s="252"/>
    </row>
    <row r="14" spans="1:13" ht="15" customHeight="1" thickBot="1">
      <c r="A14" s="362" t="s">
        <v>298</v>
      </c>
      <c r="B14" s="433" t="s">
        <v>2408</v>
      </c>
      <c r="C14" s="490">
        <v>-20454.28</v>
      </c>
      <c r="D14" s="362" t="s">
        <v>2553</v>
      </c>
      <c r="E14" s="525">
        <f>SUM(C14)</f>
        <v>-20454.28</v>
      </c>
      <c r="F14" s="526">
        <f>SUM(E6:E14)</f>
        <v>-92441.56</v>
      </c>
      <c r="G14" s="527"/>
      <c r="H14" s="537"/>
      <c r="I14" s="527">
        <v>600638</v>
      </c>
      <c r="J14" s="528">
        <f t="shared" si="0"/>
        <v>-17633</v>
      </c>
      <c r="K14" s="529">
        <f t="shared" si="1"/>
        <v>-2821.28</v>
      </c>
      <c r="L14" s="607"/>
      <c r="M14" s="252"/>
    </row>
    <row r="15" spans="1:13" ht="15" customHeight="1">
      <c r="A15" s="339" t="s">
        <v>141</v>
      </c>
      <c r="B15" s="431" t="s">
        <v>540</v>
      </c>
      <c r="C15" s="344">
        <v>-8049.24</v>
      </c>
      <c r="D15" s="339" t="s">
        <v>2556</v>
      </c>
      <c r="E15" s="520"/>
      <c r="F15" s="521"/>
      <c r="G15" s="522"/>
      <c r="H15" s="533"/>
      <c r="I15" s="530"/>
      <c r="J15" s="531"/>
      <c r="K15" s="532"/>
      <c r="L15" s="611"/>
      <c r="M15" s="252"/>
    </row>
    <row r="16" spans="1:13" ht="15" customHeight="1">
      <c r="A16" s="339" t="s">
        <v>141</v>
      </c>
      <c r="B16" s="431" t="s">
        <v>806</v>
      </c>
      <c r="C16" s="344">
        <v>-5957.76</v>
      </c>
      <c r="D16" s="339" t="s">
        <v>2556</v>
      </c>
      <c r="E16" s="520"/>
      <c r="F16" s="521"/>
      <c r="G16" s="522"/>
      <c r="H16" s="533"/>
      <c r="I16" s="522"/>
      <c r="J16" s="523"/>
      <c r="K16" s="524"/>
      <c r="L16" s="602"/>
      <c r="M16" s="252"/>
    </row>
    <row r="17" spans="1:13" ht="15" customHeight="1">
      <c r="A17" s="339" t="s">
        <v>141</v>
      </c>
      <c r="B17" s="431" t="s">
        <v>2085</v>
      </c>
      <c r="C17" s="344">
        <v>-8080.56</v>
      </c>
      <c r="D17" s="339" t="s">
        <v>2556</v>
      </c>
      <c r="E17" s="520"/>
      <c r="F17" s="521"/>
      <c r="G17" s="522"/>
      <c r="H17" s="533"/>
      <c r="I17" s="522"/>
      <c r="J17" s="523"/>
      <c r="K17" s="524"/>
      <c r="L17" s="602"/>
      <c r="M17" s="252"/>
    </row>
    <row r="18" spans="1:13" ht="15" customHeight="1">
      <c r="A18" s="339" t="s">
        <v>141</v>
      </c>
      <c r="B18" s="431" t="s">
        <v>1634</v>
      </c>
      <c r="C18" s="344">
        <v>-8049.24</v>
      </c>
      <c r="D18" s="339" t="s">
        <v>2556</v>
      </c>
      <c r="E18" s="520">
        <f>SUM(C15:C18)</f>
        <v>-30136.800000000003</v>
      </c>
      <c r="F18" s="521"/>
      <c r="G18" s="522"/>
      <c r="H18" s="533"/>
      <c r="I18" s="522">
        <v>600684</v>
      </c>
      <c r="J18" s="523">
        <f t="shared" si="0"/>
        <v>-25980.000000000004</v>
      </c>
      <c r="K18" s="524">
        <f t="shared" si="1"/>
        <v>-4156.8000000000011</v>
      </c>
      <c r="L18" s="602"/>
      <c r="M18" s="252"/>
    </row>
    <row r="19" spans="1:13" ht="15" customHeight="1">
      <c r="A19" s="339" t="s">
        <v>136</v>
      </c>
      <c r="B19" s="431" t="s">
        <v>1245</v>
      </c>
      <c r="C19" s="344">
        <v>-7559.72</v>
      </c>
      <c r="D19" s="339" t="s">
        <v>2556</v>
      </c>
      <c r="E19" s="520"/>
      <c r="F19" s="521"/>
      <c r="G19" s="522"/>
      <c r="H19" s="533"/>
      <c r="I19" s="522"/>
      <c r="J19" s="523"/>
      <c r="K19" s="524"/>
      <c r="L19" s="602"/>
      <c r="M19" s="252"/>
    </row>
    <row r="20" spans="1:13" ht="15" customHeight="1">
      <c r="A20" s="339" t="s">
        <v>136</v>
      </c>
      <c r="B20" s="431" t="s">
        <v>1276</v>
      </c>
      <c r="C20" s="344">
        <v>-9000.44</v>
      </c>
      <c r="D20" s="339" t="s">
        <v>2556</v>
      </c>
      <c r="E20" s="520">
        <f>SUM(C19:C20)</f>
        <v>-16560.16</v>
      </c>
      <c r="F20" s="521"/>
      <c r="G20" s="522"/>
      <c r="H20" s="533"/>
      <c r="I20" s="522">
        <v>600640</v>
      </c>
      <c r="J20" s="523">
        <f t="shared" si="0"/>
        <v>-14276</v>
      </c>
      <c r="K20" s="524">
        <f t="shared" si="1"/>
        <v>-2284.16</v>
      </c>
      <c r="L20" s="602"/>
      <c r="M20" s="252"/>
    </row>
    <row r="21" spans="1:13" ht="15" customHeight="1" thickBot="1">
      <c r="A21" s="362" t="s">
        <v>134</v>
      </c>
      <c r="B21" s="433" t="s">
        <v>1572</v>
      </c>
      <c r="C21" s="490">
        <v>-5849.88</v>
      </c>
      <c r="D21" s="362" t="s">
        <v>2556</v>
      </c>
      <c r="E21" s="525">
        <f>SUM(C21)</f>
        <v>-5849.88</v>
      </c>
      <c r="F21" s="526">
        <f>SUM(E16:E21)</f>
        <v>-52546.840000000004</v>
      </c>
      <c r="G21" s="527"/>
      <c r="H21" s="537"/>
      <c r="I21" s="527">
        <v>600644</v>
      </c>
      <c r="J21" s="528">
        <f t="shared" si="0"/>
        <v>-5043</v>
      </c>
      <c r="K21" s="529">
        <f t="shared" si="1"/>
        <v>-806.88</v>
      </c>
      <c r="L21" s="607"/>
      <c r="M21" s="252"/>
    </row>
    <row r="22" spans="1:13" ht="15" customHeight="1">
      <c r="A22" s="339" t="s">
        <v>134</v>
      </c>
      <c r="B22" s="579" t="s">
        <v>2502</v>
      </c>
      <c r="C22" s="580">
        <v>1241.2</v>
      </c>
      <c r="D22" s="339" t="s">
        <v>2550</v>
      </c>
      <c r="E22" s="520"/>
      <c r="F22" s="521"/>
      <c r="G22" s="522"/>
      <c r="H22" s="533"/>
      <c r="I22" s="530"/>
      <c r="J22" s="531"/>
      <c r="K22" s="532"/>
      <c r="L22" s="611"/>
      <c r="M22" s="252"/>
    </row>
    <row r="23" spans="1:13" ht="15" customHeight="1">
      <c r="A23" s="339" t="s">
        <v>457</v>
      </c>
      <c r="B23" s="579" t="s">
        <v>2507</v>
      </c>
      <c r="C23" s="580">
        <v>1241.2</v>
      </c>
      <c r="D23" s="339" t="s">
        <v>2550</v>
      </c>
      <c r="E23" s="520"/>
      <c r="F23" s="521"/>
      <c r="G23" s="522"/>
      <c r="H23" s="533"/>
      <c r="I23" s="522"/>
      <c r="J23" s="523"/>
      <c r="K23" s="524"/>
      <c r="L23" s="602"/>
      <c r="M23" s="252"/>
    </row>
    <row r="24" spans="1:13" ht="15" customHeight="1">
      <c r="A24" s="339" t="s">
        <v>457</v>
      </c>
      <c r="B24" s="579" t="s">
        <v>2508</v>
      </c>
      <c r="C24" s="580">
        <v>1241.2</v>
      </c>
      <c r="D24" s="339" t="s">
        <v>2550</v>
      </c>
      <c r="E24" s="520">
        <f>SUM(C22:C24)</f>
        <v>3723.6000000000004</v>
      </c>
      <c r="F24" s="521"/>
      <c r="G24" s="522"/>
      <c r="H24" s="533"/>
      <c r="I24" s="522">
        <v>803001</v>
      </c>
      <c r="J24" s="523">
        <f t="shared" si="0"/>
        <v>3210.0000000000005</v>
      </c>
      <c r="K24" s="524">
        <f t="shared" si="1"/>
        <v>513.60000000000014</v>
      </c>
      <c r="L24" s="602"/>
      <c r="M24" s="252"/>
    </row>
    <row r="25" spans="1:13" ht="15" customHeight="1">
      <c r="A25" s="339" t="s">
        <v>134</v>
      </c>
      <c r="B25" s="341" t="s">
        <v>1868</v>
      </c>
      <c r="C25" s="353">
        <v>5849.88</v>
      </c>
      <c r="D25" s="339" t="s">
        <v>2550</v>
      </c>
      <c r="E25" s="520">
        <f>SUM(C25)</f>
        <v>5849.88</v>
      </c>
      <c r="F25" s="521"/>
      <c r="G25" s="522"/>
      <c r="H25" s="533"/>
      <c r="I25" s="522">
        <v>600644</v>
      </c>
      <c r="J25" s="523">
        <f t="shared" si="0"/>
        <v>5043</v>
      </c>
      <c r="K25" s="524">
        <f t="shared" si="1"/>
        <v>806.88</v>
      </c>
      <c r="L25" s="602"/>
      <c r="M25" s="252"/>
    </row>
    <row r="26" spans="1:13" ht="15" customHeight="1">
      <c r="A26" s="339" t="s">
        <v>136</v>
      </c>
      <c r="B26" s="341" t="s">
        <v>2506</v>
      </c>
      <c r="C26" s="353">
        <v>7559.72</v>
      </c>
      <c r="D26" s="339" t="s">
        <v>2550</v>
      </c>
      <c r="E26" s="520">
        <f>SUM(C26:D26)</f>
        <v>7559.72</v>
      </c>
      <c r="F26" s="521"/>
      <c r="G26" s="522"/>
      <c r="H26" s="533"/>
      <c r="I26" s="522">
        <v>600640</v>
      </c>
      <c r="J26" s="523">
        <f t="shared" si="0"/>
        <v>6517.0000000000009</v>
      </c>
      <c r="K26" s="524">
        <f t="shared" si="1"/>
        <v>1042.7200000000003</v>
      </c>
      <c r="L26" s="602"/>
      <c r="M26" s="252"/>
    </row>
    <row r="27" spans="1:13" ht="15" customHeight="1">
      <c r="A27" s="339" t="s">
        <v>383</v>
      </c>
      <c r="B27" s="341" t="s">
        <v>2504</v>
      </c>
      <c r="C27" s="353">
        <v>14024.4</v>
      </c>
      <c r="D27" s="339" t="s">
        <v>2550</v>
      </c>
      <c r="E27" s="520"/>
      <c r="F27" s="521"/>
      <c r="G27" s="522"/>
      <c r="H27" s="533"/>
      <c r="I27" s="522"/>
      <c r="J27" s="523"/>
      <c r="K27" s="524"/>
      <c r="L27" s="602"/>
      <c r="M27" s="252"/>
    </row>
    <row r="28" spans="1:13" ht="15" customHeight="1">
      <c r="A28" s="339" t="s">
        <v>383</v>
      </c>
      <c r="B28" s="414" t="s">
        <v>2505</v>
      </c>
      <c r="C28" s="382">
        <v>21637.48</v>
      </c>
      <c r="D28" s="339" t="s">
        <v>2550</v>
      </c>
      <c r="E28" s="520">
        <f>SUM(C27:C28)</f>
        <v>35661.879999999997</v>
      </c>
      <c r="F28" s="521"/>
      <c r="G28" s="522"/>
      <c r="H28" s="533"/>
      <c r="I28" s="522">
        <v>600606</v>
      </c>
      <c r="J28" s="523">
        <f t="shared" si="0"/>
        <v>30743</v>
      </c>
      <c r="K28" s="524">
        <f t="shared" si="1"/>
        <v>4918.88</v>
      </c>
      <c r="L28" s="602"/>
      <c r="M28" s="252"/>
    </row>
    <row r="29" spans="1:13" ht="15" customHeight="1" thickBot="1">
      <c r="A29" s="362" t="s">
        <v>390</v>
      </c>
      <c r="B29" s="415" t="s">
        <v>2503</v>
      </c>
      <c r="C29" s="363">
        <v>22500.52</v>
      </c>
      <c r="D29" s="362" t="s">
        <v>2550</v>
      </c>
      <c r="E29" s="525">
        <f>SUM(C29)</f>
        <v>22500.52</v>
      </c>
      <c r="F29" s="526">
        <f>SUM(E22:E29)</f>
        <v>75295.600000000006</v>
      </c>
      <c r="G29" s="527"/>
      <c r="H29" s="537"/>
      <c r="I29" s="527">
        <v>600623</v>
      </c>
      <c r="J29" s="528">
        <f t="shared" si="0"/>
        <v>19397</v>
      </c>
      <c r="K29" s="529">
        <f t="shared" si="1"/>
        <v>3103.52</v>
      </c>
      <c r="L29" s="607"/>
      <c r="M29" s="252"/>
    </row>
    <row r="30" spans="1:13" ht="15" customHeight="1">
      <c r="A30" s="339" t="s">
        <v>390</v>
      </c>
      <c r="B30" s="579" t="s">
        <v>2511</v>
      </c>
      <c r="C30" s="580">
        <v>1241.2</v>
      </c>
      <c r="D30" s="339" t="s">
        <v>2551</v>
      </c>
      <c r="E30" s="520"/>
      <c r="F30" s="521"/>
      <c r="G30" s="522"/>
      <c r="H30" s="533"/>
      <c r="I30" s="530"/>
      <c r="J30" s="531"/>
      <c r="K30" s="532"/>
      <c r="L30" s="611"/>
      <c r="M30" s="252"/>
    </row>
    <row r="31" spans="1:13" ht="15" customHeight="1">
      <c r="A31" s="339" t="s">
        <v>390</v>
      </c>
      <c r="B31" s="579" t="s">
        <v>2515</v>
      </c>
      <c r="C31" s="580">
        <v>1241.2</v>
      </c>
      <c r="D31" s="339" t="s">
        <v>2551</v>
      </c>
      <c r="E31" s="520">
        <f>SUM(C30:C31)</f>
        <v>2482.4</v>
      </c>
      <c r="F31" s="521"/>
      <c r="G31" s="522"/>
      <c r="H31" s="533"/>
      <c r="I31" s="522">
        <v>803001</v>
      </c>
      <c r="J31" s="523">
        <f t="shared" si="0"/>
        <v>2140</v>
      </c>
      <c r="K31" s="524">
        <f t="shared" si="1"/>
        <v>342.40000000000003</v>
      </c>
      <c r="L31" s="602"/>
      <c r="M31" s="252"/>
    </row>
    <row r="32" spans="1:13" ht="15" customHeight="1">
      <c r="A32" s="339" t="s">
        <v>457</v>
      </c>
      <c r="B32" s="341" t="s">
        <v>2120</v>
      </c>
      <c r="C32" s="353">
        <v>2673.8</v>
      </c>
      <c r="D32" s="339" t="s">
        <v>2551</v>
      </c>
      <c r="E32" s="520">
        <f>SUM(C32)</f>
        <v>2673.8</v>
      </c>
      <c r="F32" s="521"/>
      <c r="G32" s="522"/>
      <c r="H32" s="533"/>
      <c r="I32" s="522">
        <v>600691</v>
      </c>
      <c r="J32" s="523">
        <f t="shared" si="0"/>
        <v>2305.0000000000005</v>
      </c>
      <c r="K32" s="524">
        <f t="shared" si="1"/>
        <v>368.80000000000007</v>
      </c>
      <c r="L32" s="602"/>
      <c r="M32" s="252"/>
    </row>
    <row r="33" spans="1:13" ht="15" customHeight="1">
      <c r="A33" s="339" t="s">
        <v>134</v>
      </c>
      <c r="B33" s="341" t="s">
        <v>1852</v>
      </c>
      <c r="C33" s="353">
        <v>5849.88</v>
      </c>
      <c r="D33" s="339" t="s">
        <v>2551</v>
      </c>
      <c r="E33" s="520"/>
      <c r="F33" s="521"/>
      <c r="G33" s="522"/>
      <c r="H33" s="533"/>
      <c r="I33" s="522"/>
      <c r="J33" s="523"/>
      <c r="K33" s="524"/>
      <c r="L33" s="602"/>
      <c r="M33" s="252"/>
    </row>
    <row r="34" spans="1:13" ht="15" customHeight="1">
      <c r="A34" s="339" t="s">
        <v>134</v>
      </c>
      <c r="B34" s="341" t="s">
        <v>1980</v>
      </c>
      <c r="C34" s="353">
        <v>5849.88</v>
      </c>
      <c r="D34" s="339" t="s">
        <v>2551</v>
      </c>
      <c r="E34" s="520"/>
      <c r="F34" s="521"/>
      <c r="G34" s="522"/>
      <c r="H34" s="533"/>
      <c r="I34" s="522"/>
      <c r="J34" s="523"/>
      <c r="K34" s="524"/>
      <c r="L34" s="602"/>
      <c r="M34" s="252"/>
    </row>
    <row r="35" spans="1:13" ht="15" customHeight="1">
      <c r="A35" s="339" t="s">
        <v>134</v>
      </c>
      <c r="B35" s="341" t="s">
        <v>1649</v>
      </c>
      <c r="C35" s="353">
        <v>5849.88</v>
      </c>
      <c r="D35" s="339" t="s">
        <v>2551</v>
      </c>
      <c r="E35" s="520"/>
      <c r="F35" s="521"/>
      <c r="G35" s="522"/>
      <c r="H35" s="533"/>
      <c r="I35" s="522"/>
      <c r="J35" s="523"/>
      <c r="K35" s="524"/>
      <c r="L35" s="602"/>
      <c r="M35" s="252"/>
    </row>
    <row r="36" spans="1:13" ht="15" customHeight="1">
      <c r="A36" s="339" t="s">
        <v>134</v>
      </c>
      <c r="B36" s="341" t="s">
        <v>2111</v>
      </c>
      <c r="C36" s="353">
        <v>5849.88</v>
      </c>
      <c r="D36" s="339" t="s">
        <v>2551</v>
      </c>
      <c r="E36" s="520"/>
      <c r="F36" s="521"/>
      <c r="G36" s="522"/>
      <c r="H36" s="533"/>
      <c r="I36" s="522"/>
      <c r="J36" s="523"/>
      <c r="K36" s="524"/>
      <c r="L36" s="602"/>
      <c r="M36" s="252"/>
    </row>
    <row r="37" spans="1:13" ht="15" customHeight="1">
      <c r="A37" s="339" t="s">
        <v>134</v>
      </c>
      <c r="B37" s="341" t="s">
        <v>1587</v>
      </c>
      <c r="C37" s="353">
        <v>5849.88</v>
      </c>
      <c r="D37" s="339" t="s">
        <v>2551</v>
      </c>
      <c r="E37" s="520">
        <f>SUM(C33:C37)</f>
        <v>29249.4</v>
      </c>
      <c r="F37" s="521"/>
      <c r="G37" s="522"/>
      <c r="H37" s="533"/>
      <c r="I37" s="522">
        <v>600644</v>
      </c>
      <c r="J37" s="523">
        <f t="shared" si="0"/>
        <v>25215.000000000004</v>
      </c>
      <c r="K37" s="524">
        <f t="shared" si="1"/>
        <v>4034.4000000000005</v>
      </c>
      <c r="L37" s="602"/>
      <c r="M37" s="252"/>
    </row>
    <row r="38" spans="1:13" ht="15" customHeight="1">
      <c r="A38" s="339" t="s">
        <v>141</v>
      </c>
      <c r="B38" s="341" t="s">
        <v>1625</v>
      </c>
      <c r="C38" s="353">
        <v>5957.76</v>
      </c>
      <c r="D38" s="339" t="s">
        <v>2551</v>
      </c>
      <c r="E38" s="520"/>
      <c r="F38" s="521"/>
      <c r="G38" s="522"/>
      <c r="H38" s="533"/>
      <c r="I38" s="522"/>
      <c r="J38" s="523"/>
      <c r="K38" s="524"/>
      <c r="L38" s="602"/>
      <c r="M38" s="252"/>
    </row>
    <row r="39" spans="1:13" ht="15" customHeight="1">
      <c r="A39" s="339" t="s">
        <v>141</v>
      </c>
      <c r="B39" s="341" t="s">
        <v>806</v>
      </c>
      <c r="C39" s="353">
        <v>5957.76</v>
      </c>
      <c r="D39" s="339" t="s">
        <v>2551</v>
      </c>
      <c r="E39" s="520"/>
      <c r="F39" s="521"/>
      <c r="G39" s="522"/>
      <c r="H39" s="533"/>
      <c r="I39" s="522"/>
      <c r="J39" s="523"/>
      <c r="K39" s="524"/>
      <c r="L39" s="602"/>
      <c r="M39" s="252"/>
    </row>
    <row r="40" spans="1:13" ht="15" customHeight="1">
      <c r="A40" s="339" t="s">
        <v>141</v>
      </c>
      <c r="B40" s="341" t="s">
        <v>1682</v>
      </c>
      <c r="C40" s="353">
        <v>5957.76</v>
      </c>
      <c r="D40" s="339" t="s">
        <v>2551</v>
      </c>
      <c r="E40" s="520"/>
      <c r="F40" s="521"/>
      <c r="G40" s="522"/>
      <c r="H40" s="533"/>
      <c r="I40" s="522"/>
      <c r="J40" s="523"/>
      <c r="K40" s="524"/>
      <c r="L40" s="602"/>
      <c r="M40" s="252"/>
    </row>
    <row r="41" spans="1:13" ht="15" customHeight="1">
      <c r="A41" s="339" t="s">
        <v>141</v>
      </c>
      <c r="B41" s="341" t="s">
        <v>2311</v>
      </c>
      <c r="C41" s="353">
        <v>5957.76</v>
      </c>
      <c r="D41" s="339" t="s">
        <v>2551</v>
      </c>
      <c r="E41" s="520"/>
      <c r="F41" s="521"/>
      <c r="G41" s="522"/>
      <c r="H41" s="533"/>
      <c r="I41" s="522"/>
      <c r="J41" s="523"/>
      <c r="K41" s="524"/>
      <c r="L41" s="602"/>
      <c r="M41" s="252"/>
    </row>
    <row r="42" spans="1:13" ht="15" customHeight="1">
      <c r="A42" s="339" t="s">
        <v>141</v>
      </c>
      <c r="B42" s="341" t="s">
        <v>2113</v>
      </c>
      <c r="C42" s="353">
        <v>6351</v>
      </c>
      <c r="D42" s="339" t="s">
        <v>2551</v>
      </c>
      <c r="E42" s="520"/>
      <c r="F42" s="521"/>
      <c r="G42" s="522"/>
      <c r="H42" s="533"/>
      <c r="I42" s="522"/>
      <c r="J42" s="523"/>
      <c r="K42" s="524"/>
      <c r="L42" s="602"/>
      <c r="M42" s="252"/>
    </row>
    <row r="43" spans="1:13" ht="15" customHeight="1">
      <c r="A43" s="339" t="s">
        <v>141</v>
      </c>
      <c r="B43" s="341" t="s">
        <v>2513</v>
      </c>
      <c r="C43" s="353">
        <v>6351</v>
      </c>
      <c r="D43" s="339" t="s">
        <v>2551</v>
      </c>
      <c r="E43" s="520"/>
      <c r="F43" s="521"/>
      <c r="G43" s="522"/>
      <c r="H43" s="533"/>
      <c r="I43" s="522"/>
      <c r="J43" s="523"/>
      <c r="K43" s="524"/>
      <c r="L43" s="602"/>
      <c r="M43" s="252"/>
    </row>
    <row r="44" spans="1:13" ht="15" customHeight="1">
      <c r="A44" s="339" t="s">
        <v>141</v>
      </c>
      <c r="B44" s="341" t="s">
        <v>1843</v>
      </c>
      <c r="C44" s="353">
        <v>6351</v>
      </c>
      <c r="D44" s="339" t="s">
        <v>2551</v>
      </c>
      <c r="E44" s="520"/>
      <c r="F44" s="521"/>
      <c r="G44" s="522"/>
      <c r="H44" s="533"/>
      <c r="I44" s="522"/>
      <c r="J44" s="523"/>
      <c r="K44" s="524"/>
      <c r="L44" s="602"/>
      <c r="M44" s="252"/>
    </row>
    <row r="45" spans="1:13" ht="15" customHeight="1">
      <c r="A45" s="339" t="s">
        <v>141</v>
      </c>
      <c r="B45" s="341" t="s">
        <v>1634</v>
      </c>
      <c r="C45" s="353">
        <v>8049.24</v>
      </c>
      <c r="D45" s="339" t="s">
        <v>2551</v>
      </c>
      <c r="E45" s="520">
        <f>SUM(C38:C45)</f>
        <v>50933.279999999999</v>
      </c>
      <c r="F45" s="521"/>
      <c r="G45" s="522"/>
      <c r="H45" s="533"/>
      <c r="I45" s="522">
        <v>600684</v>
      </c>
      <c r="J45" s="523">
        <f t="shared" si="0"/>
        <v>43908</v>
      </c>
      <c r="K45" s="524">
        <f t="shared" si="1"/>
        <v>7025.28</v>
      </c>
      <c r="L45" s="602"/>
      <c r="M45" s="252"/>
    </row>
    <row r="46" spans="1:13" ht="15" customHeight="1">
      <c r="A46" s="339" t="s">
        <v>383</v>
      </c>
      <c r="B46" s="341" t="s">
        <v>1222</v>
      </c>
      <c r="C46" s="353">
        <v>14024.4</v>
      </c>
      <c r="D46" s="339" t="s">
        <v>2551</v>
      </c>
      <c r="E46" s="520">
        <f>SUM(C46)</f>
        <v>14024.4</v>
      </c>
      <c r="F46" s="521"/>
      <c r="G46" s="522"/>
      <c r="H46" s="533"/>
      <c r="I46" s="522">
        <v>600606</v>
      </c>
      <c r="J46" s="523">
        <f t="shared" si="0"/>
        <v>12090</v>
      </c>
      <c r="K46" s="524">
        <f t="shared" si="1"/>
        <v>1934.4</v>
      </c>
      <c r="L46" s="602"/>
      <c r="M46" s="252"/>
    </row>
    <row r="47" spans="1:13" ht="15" customHeight="1">
      <c r="A47" s="339" t="s">
        <v>298</v>
      </c>
      <c r="B47" s="341" t="s">
        <v>2408</v>
      </c>
      <c r="C47" s="353">
        <v>20454.28</v>
      </c>
      <c r="D47" s="339" t="s">
        <v>2551</v>
      </c>
      <c r="E47" s="520">
        <f>SUM(C47:D47)</f>
        <v>20454.28</v>
      </c>
      <c r="F47" s="521"/>
      <c r="G47" s="522"/>
      <c r="H47" s="533"/>
      <c r="I47" s="522">
        <v>600638</v>
      </c>
      <c r="J47" s="523">
        <f t="shared" si="0"/>
        <v>17633</v>
      </c>
      <c r="K47" s="524">
        <f t="shared" si="1"/>
        <v>2821.28</v>
      </c>
      <c r="L47" s="602"/>
      <c r="M47" s="252"/>
    </row>
    <row r="48" spans="1:13" ht="15" customHeight="1">
      <c r="A48" s="339" t="s">
        <v>383</v>
      </c>
      <c r="B48" s="414" t="s">
        <v>2291</v>
      </c>
      <c r="C48" s="382">
        <v>21347.48</v>
      </c>
      <c r="D48" s="339" t="s">
        <v>2551</v>
      </c>
      <c r="E48" s="520"/>
      <c r="F48" s="521"/>
      <c r="G48" s="522"/>
      <c r="H48" s="533"/>
      <c r="I48" s="522"/>
      <c r="J48" s="523"/>
      <c r="K48" s="524"/>
      <c r="L48" s="602"/>
      <c r="M48" s="252"/>
    </row>
    <row r="49" spans="1:13" ht="15" customHeight="1" thickBot="1">
      <c r="A49" s="362" t="s">
        <v>383</v>
      </c>
      <c r="B49" s="415" t="s">
        <v>771</v>
      </c>
      <c r="C49" s="363">
        <v>21637.48</v>
      </c>
      <c r="D49" s="362" t="s">
        <v>2551</v>
      </c>
      <c r="E49" s="525">
        <f>SUM(C48:C49)</f>
        <v>42984.959999999999</v>
      </c>
      <c r="F49" s="526">
        <f>SUM(E30:E49)</f>
        <v>162802.51999999999</v>
      </c>
      <c r="G49" s="527"/>
      <c r="H49" s="537"/>
      <c r="I49" s="527">
        <v>600606</v>
      </c>
      <c r="J49" s="528">
        <f t="shared" si="0"/>
        <v>37056</v>
      </c>
      <c r="K49" s="529">
        <f t="shared" si="1"/>
        <v>5928.96</v>
      </c>
      <c r="L49" s="607"/>
      <c r="M49" s="252"/>
    </row>
    <row r="50" spans="1:13" ht="15" customHeight="1">
      <c r="A50" s="339" t="s">
        <v>457</v>
      </c>
      <c r="B50" s="341" t="s">
        <v>2509</v>
      </c>
      <c r="C50" s="353">
        <v>2673.8</v>
      </c>
      <c r="D50" s="339" t="s">
        <v>2552</v>
      </c>
      <c r="E50" s="520"/>
      <c r="F50" s="521"/>
      <c r="G50" s="522"/>
      <c r="H50" s="533"/>
      <c r="I50" s="530"/>
      <c r="J50" s="531"/>
      <c r="K50" s="532"/>
      <c r="L50" s="611"/>
      <c r="M50" s="252"/>
    </row>
    <row r="51" spans="1:13" ht="15" customHeight="1">
      <c r="A51" s="339" t="s">
        <v>457</v>
      </c>
      <c r="B51" s="341" t="s">
        <v>2512</v>
      </c>
      <c r="C51" s="353">
        <v>2673.8</v>
      </c>
      <c r="D51" s="339" t="s">
        <v>2552</v>
      </c>
      <c r="E51" s="520"/>
      <c r="F51" s="521"/>
      <c r="G51" s="522"/>
      <c r="H51" s="533"/>
      <c r="I51" s="522"/>
      <c r="J51" s="523"/>
      <c r="K51" s="524"/>
      <c r="L51" s="602"/>
      <c r="M51" s="252"/>
    </row>
    <row r="52" spans="1:13" ht="15" customHeight="1">
      <c r="A52" s="339" t="s">
        <v>457</v>
      </c>
      <c r="B52" s="341" t="s">
        <v>2402</v>
      </c>
      <c r="C52" s="353">
        <v>10629.08</v>
      </c>
      <c r="D52" s="339" t="s">
        <v>2552</v>
      </c>
      <c r="E52" s="520">
        <f>SUM(C50:C52)</f>
        <v>15976.68</v>
      </c>
      <c r="F52" s="521"/>
      <c r="G52" s="522"/>
      <c r="H52" s="533"/>
      <c r="I52" s="522">
        <v>600691</v>
      </c>
      <c r="J52" s="523">
        <f t="shared" si="0"/>
        <v>13773.000000000002</v>
      </c>
      <c r="K52" s="524">
        <f t="shared" si="1"/>
        <v>2203.6800000000003</v>
      </c>
      <c r="L52" s="602"/>
      <c r="M52" s="252"/>
    </row>
    <row r="53" spans="1:13" ht="15" customHeight="1">
      <c r="A53" s="339" t="s">
        <v>136</v>
      </c>
      <c r="B53" s="341" t="s">
        <v>1582</v>
      </c>
      <c r="C53" s="353">
        <v>7559.72</v>
      </c>
      <c r="D53" s="339" t="s">
        <v>2552</v>
      </c>
      <c r="E53" s="520"/>
      <c r="F53" s="521"/>
      <c r="G53" s="522"/>
      <c r="H53" s="533"/>
      <c r="I53" s="522"/>
      <c r="J53" s="523"/>
      <c r="K53" s="524"/>
      <c r="L53" s="602"/>
      <c r="M53" s="252"/>
    </row>
    <row r="54" spans="1:13" ht="15" customHeight="1">
      <c r="A54" s="339" t="s">
        <v>136</v>
      </c>
      <c r="B54" s="341" t="s">
        <v>1405</v>
      </c>
      <c r="C54" s="353">
        <v>7559.72</v>
      </c>
      <c r="D54" s="339" t="s">
        <v>2552</v>
      </c>
      <c r="E54" s="520"/>
      <c r="F54" s="521"/>
      <c r="G54" s="522"/>
      <c r="H54" s="533"/>
      <c r="I54" s="522"/>
      <c r="J54" s="523"/>
      <c r="K54" s="524"/>
      <c r="L54" s="602"/>
      <c r="M54" s="252"/>
    </row>
    <row r="55" spans="1:13" ht="15" customHeight="1">
      <c r="A55" s="339" t="s">
        <v>136</v>
      </c>
      <c r="B55" s="341" t="s">
        <v>811</v>
      </c>
      <c r="C55" s="353">
        <v>9000.44</v>
      </c>
      <c r="D55" s="339" t="s">
        <v>2552</v>
      </c>
      <c r="E55" s="520"/>
      <c r="F55" s="521"/>
      <c r="G55" s="522"/>
      <c r="H55" s="533"/>
      <c r="I55" s="522"/>
      <c r="J55" s="523"/>
      <c r="K55" s="524"/>
      <c r="L55" s="602"/>
      <c r="M55" s="252"/>
    </row>
    <row r="56" spans="1:13" ht="15" customHeight="1">
      <c r="A56" s="339" t="s">
        <v>136</v>
      </c>
      <c r="B56" s="341" t="s">
        <v>1871</v>
      </c>
      <c r="C56" s="353">
        <v>9000.44</v>
      </c>
      <c r="D56" s="339" t="s">
        <v>2552</v>
      </c>
      <c r="E56" s="520">
        <f>SUM(C53:C56)</f>
        <v>33120.32</v>
      </c>
      <c r="F56" s="521"/>
      <c r="G56" s="522"/>
      <c r="H56" s="533"/>
      <c r="I56" s="522">
        <v>600640</v>
      </c>
      <c r="J56" s="523">
        <f t="shared" si="0"/>
        <v>28552</v>
      </c>
      <c r="K56" s="524">
        <f t="shared" si="1"/>
        <v>4568.32</v>
      </c>
      <c r="L56" s="602"/>
      <c r="M56" s="252"/>
    </row>
    <row r="57" spans="1:13" ht="15" customHeight="1">
      <c r="A57" s="339" t="s">
        <v>141</v>
      </c>
      <c r="B57" s="341" t="s">
        <v>540</v>
      </c>
      <c r="C57" s="353">
        <v>8049.24</v>
      </c>
      <c r="D57" s="339" t="s">
        <v>2552</v>
      </c>
      <c r="E57" s="520">
        <f>SUM(C57)</f>
        <v>8049.24</v>
      </c>
      <c r="F57" s="521"/>
      <c r="G57" s="522"/>
      <c r="H57" s="533"/>
      <c r="I57" s="522">
        <v>600684</v>
      </c>
      <c r="J57" s="523">
        <f t="shared" si="0"/>
        <v>6939</v>
      </c>
      <c r="K57" s="524">
        <f t="shared" si="1"/>
        <v>1110.24</v>
      </c>
      <c r="L57" s="602"/>
      <c r="M57" s="252"/>
    </row>
    <row r="58" spans="1:13" ht="15" customHeight="1">
      <c r="A58" s="339" t="s">
        <v>298</v>
      </c>
      <c r="B58" s="341" t="s">
        <v>2514</v>
      </c>
      <c r="C58" s="353">
        <v>20454.28</v>
      </c>
      <c r="D58" s="339" t="s">
        <v>2552</v>
      </c>
      <c r="E58" s="520"/>
      <c r="F58" s="521"/>
      <c r="G58" s="522"/>
      <c r="H58" s="533"/>
      <c r="I58" s="522"/>
      <c r="J58" s="523"/>
      <c r="K58" s="524"/>
      <c r="L58" s="602"/>
      <c r="M58" s="252"/>
    </row>
    <row r="59" spans="1:13" ht="15" customHeight="1">
      <c r="A59" s="339" t="s">
        <v>298</v>
      </c>
      <c r="B59" s="341" t="s">
        <v>1851</v>
      </c>
      <c r="C59" s="353">
        <v>20454.28</v>
      </c>
      <c r="D59" s="339" t="s">
        <v>2552</v>
      </c>
      <c r="E59" s="520">
        <f>SUM(C58:C59)</f>
        <v>40908.559999999998</v>
      </c>
      <c r="F59" s="521"/>
      <c r="G59" s="522"/>
      <c r="H59" s="533"/>
      <c r="I59" s="522">
        <v>600638</v>
      </c>
      <c r="J59" s="523">
        <f t="shared" si="0"/>
        <v>35266</v>
      </c>
      <c r="K59" s="524">
        <f t="shared" si="1"/>
        <v>5642.56</v>
      </c>
      <c r="L59" s="602"/>
      <c r="M59" s="252"/>
    </row>
    <row r="60" spans="1:13" ht="15" customHeight="1">
      <c r="A60" s="339" t="s">
        <v>383</v>
      </c>
      <c r="B60" s="341" t="s">
        <v>2417</v>
      </c>
      <c r="C60" s="353">
        <v>21347.48</v>
      </c>
      <c r="D60" s="339" t="s">
        <v>2552</v>
      </c>
      <c r="E60" s="520">
        <f>SUM(C60)</f>
        <v>21347.48</v>
      </c>
      <c r="F60" s="521"/>
      <c r="G60" s="522"/>
      <c r="H60" s="533"/>
      <c r="I60" s="522">
        <v>600606</v>
      </c>
      <c r="J60" s="523">
        <f t="shared" si="0"/>
        <v>18403</v>
      </c>
      <c r="K60" s="524">
        <f t="shared" si="1"/>
        <v>2944.48</v>
      </c>
      <c r="L60" s="602"/>
      <c r="M60" s="252"/>
    </row>
    <row r="61" spans="1:13" ht="15" customHeight="1">
      <c r="A61" s="339" t="s">
        <v>390</v>
      </c>
      <c r="B61" s="341" t="s">
        <v>2510</v>
      </c>
      <c r="C61" s="353">
        <v>22500.52</v>
      </c>
      <c r="D61" s="339" t="s">
        <v>2552</v>
      </c>
      <c r="E61" s="520"/>
      <c r="F61" s="521"/>
      <c r="G61" s="522"/>
      <c r="H61" s="533"/>
      <c r="I61" s="522"/>
      <c r="J61" s="523"/>
      <c r="K61" s="524"/>
      <c r="L61" s="602"/>
      <c r="M61" s="252"/>
    </row>
    <row r="62" spans="1:13" ht="15" customHeight="1">
      <c r="A62" s="339" t="s">
        <v>390</v>
      </c>
      <c r="B62" s="414" t="s">
        <v>1848</v>
      </c>
      <c r="C62" s="382">
        <v>22500.52</v>
      </c>
      <c r="D62" s="339" t="s">
        <v>2552</v>
      </c>
      <c r="E62" s="520"/>
      <c r="F62" s="521"/>
      <c r="G62" s="522"/>
      <c r="H62" s="533"/>
      <c r="I62" s="522"/>
      <c r="J62" s="523"/>
      <c r="K62" s="524"/>
      <c r="L62" s="602"/>
      <c r="M62" s="252"/>
    </row>
    <row r="63" spans="1:13" ht="15" customHeight="1" thickBot="1">
      <c r="A63" s="362" t="s">
        <v>390</v>
      </c>
      <c r="B63" s="415" t="s">
        <v>2303</v>
      </c>
      <c r="C63" s="363">
        <v>22500.52</v>
      </c>
      <c r="D63" s="362" t="s">
        <v>2552</v>
      </c>
      <c r="E63" s="525">
        <f>SUM(C61:C63)</f>
        <v>67501.56</v>
      </c>
      <c r="F63" s="526">
        <f>SUM(E50:E63)</f>
        <v>186903.83999999997</v>
      </c>
      <c r="G63" s="527"/>
      <c r="H63" s="537"/>
      <c r="I63" s="527">
        <v>600623</v>
      </c>
      <c r="J63" s="528">
        <f t="shared" si="0"/>
        <v>58191</v>
      </c>
      <c r="K63" s="529">
        <f t="shared" si="1"/>
        <v>9310.56</v>
      </c>
      <c r="L63" s="607"/>
      <c r="M63" s="252"/>
    </row>
    <row r="64" spans="1:13" ht="15" customHeight="1" thickBot="1">
      <c r="A64" s="372" t="s">
        <v>457</v>
      </c>
      <c r="B64" s="608" t="s">
        <v>2516</v>
      </c>
      <c r="C64" s="609">
        <v>1241.2</v>
      </c>
      <c r="D64" s="372" t="s">
        <v>2554</v>
      </c>
      <c r="E64" s="543"/>
      <c r="F64" s="544">
        <f>SUM(C64:E64)</f>
        <v>1241.2</v>
      </c>
      <c r="G64" s="545"/>
      <c r="H64" s="546"/>
      <c r="I64" s="545">
        <v>803001</v>
      </c>
      <c r="J64" s="547">
        <f>F64/1.16</f>
        <v>1070</v>
      </c>
      <c r="K64" s="548">
        <f t="shared" si="1"/>
        <v>171.20000000000002</v>
      </c>
      <c r="L64" s="610"/>
      <c r="M64" s="252"/>
    </row>
    <row r="65" spans="1:13" ht="15" customHeight="1">
      <c r="A65" s="339" t="s">
        <v>390</v>
      </c>
      <c r="B65" s="579" t="s">
        <v>2518</v>
      </c>
      <c r="C65" s="580">
        <v>1241.2</v>
      </c>
      <c r="D65" s="339" t="s">
        <v>2555</v>
      </c>
      <c r="E65" s="520"/>
      <c r="F65" s="521"/>
      <c r="G65" s="522"/>
      <c r="H65" s="533"/>
      <c r="I65" s="530"/>
      <c r="J65" s="531"/>
      <c r="K65" s="532"/>
      <c r="L65" s="611"/>
      <c r="M65" s="252"/>
    </row>
    <row r="66" spans="1:13" ht="15" customHeight="1">
      <c r="A66" s="339" t="s">
        <v>134</v>
      </c>
      <c r="B66" s="579" t="s">
        <v>2519</v>
      </c>
      <c r="C66" s="580">
        <v>1241.2</v>
      </c>
      <c r="D66" s="339" t="s">
        <v>2555</v>
      </c>
      <c r="E66" s="520"/>
      <c r="F66" s="521"/>
      <c r="G66" s="522"/>
      <c r="H66" s="533"/>
      <c r="I66" s="522"/>
      <c r="J66" s="523"/>
      <c r="K66" s="524"/>
      <c r="L66" s="602"/>
      <c r="M66" s="252"/>
    </row>
    <row r="67" spans="1:13" ht="15" customHeight="1">
      <c r="A67" s="339" t="s">
        <v>134</v>
      </c>
      <c r="B67" s="579" t="s">
        <v>2520</v>
      </c>
      <c r="C67" s="580">
        <v>1241.2</v>
      </c>
      <c r="D67" s="339" t="s">
        <v>2555</v>
      </c>
      <c r="E67" s="520"/>
      <c r="F67" s="521"/>
      <c r="G67" s="522"/>
      <c r="H67" s="533"/>
      <c r="I67" s="522"/>
      <c r="J67" s="523"/>
      <c r="K67" s="524"/>
      <c r="L67" s="602"/>
      <c r="M67" s="252"/>
    </row>
    <row r="68" spans="1:13" ht="15" customHeight="1">
      <c r="A68" s="339" t="s">
        <v>390</v>
      </c>
      <c r="B68" s="579" t="s">
        <v>2521</v>
      </c>
      <c r="C68" s="580">
        <v>1241.2</v>
      </c>
      <c r="D68" s="339" t="s">
        <v>2555</v>
      </c>
      <c r="E68" s="520">
        <f>SUM(C65:C68)</f>
        <v>4964.8</v>
      </c>
      <c r="F68" s="521"/>
      <c r="G68" s="522"/>
      <c r="H68" s="533"/>
      <c r="I68" s="522">
        <v>803001</v>
      </c>
      <c r="J68" s="523">
        <f t="shared" si="0"/>
        <v>4280</v>
      </c>
      <c r="K68" s="524">
        <f t="shared" si="1"/>
        <v>684.80000000000007</v>
      </c>
      <c r="L68" s="602"/>
      <c r="M68" s="252"/>
    </row>
    <row r="69" spans="1:13" ht="15" customHeight="1">
      <c r="A69" s="339" t="s">
        <v>134</v>
      </c>
      <c r="B69" s="341" t="s">
        <v>1862</v>
      </c>
      <c r="C69" s="353">
        <v>5849.88</v>
      </c>
      <c r="D69" s="339" t="s">
        <v>2555</v>
      </c>
      <c r="E69" s="520"/>
      <c r="F69" s="521"/>
      <c r="G69" s="522"/>
      <c r="H69" s="533"/>
      <c r="I69" s="522"/>
      <c r="J69" s="523"/>
      <c r="K69" s="524"/>
      <c r="L69" s="602"/>
      <c r="M69" s="252"/>
    </row>
    <row r="70" spans="1:13" ht="15" customHeight="1">
      <c r="A70" s="339" t="s">
        <v>134</v>
      </c>
      <c r="B70" s="341" t="s">
        <v>1572</v>
      </c>
      <c r="C70" s="353">
        <v>5849.88</v>
      </c>
      <c r="D70" s="339" t="s">
        <v>2555</v>
      </c>
      <c r="E70" s="520"/>
      <c r="F70" s="521"/>
      <c r="G70" s="522"/>
      <c r="H70" s="533"/>
      <c r="I70" s="522"/>
      <c r="J70" s="523"/>
      <c r="K70" s="524"/>
      <c r="L70" s="602"/>
      <c r="M70" s="252"/>
    </row>
    <row r="71" spans="1:13" ht="15" customHeight="1">
      <c r="A71" s="339" t="s">
        <v>134</v>
      </c>
      <c r="B71" s="341" t="s">
        <v>2413</v>
      </c>
      <c r="C71" s="353">
        <v>5849.88</v>
      </c>
      <c r="D71" s="339" t="s">
        <v>2555</v>
      </c>
      <c r="E71" s="520"/>
      <c r="F71" s="521"/>
      <c r="G71" s="522"/>
      <c r="H71" s="533"/>
      <c r="I71" s="522"/>
      <c r="J71" s="523"/>
      <c r="K71" s="524"/>
      <c r="L71" s="602"/>
      <c r="M71" s="252"/>
    </row>
    <row r="72" spans="1:13" ht="15" customHeight="1">
      <c r="A72" s="339" t="s">
        <v>134</v>
      </c>
      <c r="B72" s="341" t="s">
        <v>1645</v>
      </c>
      <c r="C72" s="353">
        <v>5849.88</v>
      </c>
      <c r="D72" s="339" t="s">
        <v>2555</v>
      </c>
      <c r="E72" s="520">
        <f>SUM(C69:C72)</f>
        <v>23399.52</v>
      </c>
      <c r="F72" s="521"/>
      <c r="G72" s="522"/>
      <c r="H72" s="533"/>
      <c r="I72" s="522">
        <v>600644</v>
      </c>
      <c r="J72" s="523">
        <f t="shared" ref="J72:J78" si="2">E72/1.16</f>
        <v>20172</v>
      </c>
      <c r="K72" s="524">
        <f t="shared" ref="K72:K78" si="3">J72*0.16</f>
        <v>3227.52</v>
      </c>
      <c r="L72" s="602"/>
      <c r="M72" s="252"/>
    </row>
    <row r="73" spans="1:13" ht="15" customHeight="1">
      <c r="A73" s="339" t="s">
        <v>141</v>
      </c>
      <c r="B73" s="341" t="s">
        <v>2319</v>
      </c>
      <c r="C73" s="353">
        <v>5957.76</v>
      </c>
      <c r="D73" s="339" t="s">
        <v>2555</v>
      </c>
      <c r="E73" s="520"/>
      <c r="F73" s="521"/>
      <c r="G73" s="522"/>
      <c r="H73" s="533"/>
      <c r="I73" s="522"/>
      <c r="J73" s="523"/>
      <c r="K73" s="524"/>
      <c r="L73" s="602"/>
      <c r="M73" s="252"/>
    </row>
    <row r="74" spans="1:13" ht="15" customHeight="1">
      <c r="A74" s="339" t="s">
        <v>141</v>
      </c>
      <c r="B74" s="341" t="s">
        <v>1634</v>
      </c>
      <c r="C74" s="353">
        <v>8049.24</v>
      </c>
      <c r="D74" s="339" t="s">
        <v>2555</v>
      </c>
      <c r="E74" s="520"/>
      <c r="F74" s="521"/>
      <c r="G74" s="522"/>
      <c r="H74" s="533"/>
      <c r="I74" s="522"/>
      <c r="J74" s="523"/>
      <c r="K74" s="524"/>
      <c r="L74" s="602"/>
      <c r="M74" s="252"/>
    </row>
    <row r="75" spans="1:13" ht="15" customHeight="1">
      <c r="A75" s="339" t="s">
        <v>141</v>
      </c>
      <c r="B75" s="414" t="s">
        <v>540</v>
      </c>
      <c r="C75" s="382">
        <v>8049.24</v>
      </c>
      <c r="D75" s="339" t="s">
        <v>2555</v>
      </c>
      <c r="E75" s="520">
        <f>SUM(C73:C75)</f>
        <v>22056.239999999998</v>
      </c>
      <c r="F75" s="521"/>
      <c r="G75" s="522"/>
      <c r="H75" s="533"/>
      <c r="I75" s="522">
        <v>600684</v>
      </c>
      <c r="J75" s="523">
        <f t="shared" si="2"/>
        <v>19014</v>
      </c>
      <c r="K75" s="524">
        <f t="shared" si="3"/>
        <v>3042.2400000000002</v>
      </c>
      <c r="L75" s="602"/>
      <c r="M75" s="252"/>
    </row>
    <row r="76" spans="1:13" ht="15" customHeight="1" thickBot="1">
      <c r="A76" s="362" t="s">
        <v>383</v>
      </c>
      <c r="B76" s="415" t="s">
        <v>2517</v>
      </c>
      <c r="C76" s="363">
        <v>21637.48</v>
      </c>
      <c r="D76" s="362" t="s">
        <v>2555</v>
      </c>
      <c r="E76" s="525">
        <f>SUM(C76:D76)</f>
        <v>21637.48</v>
      </c>
      <c r="F76" s="526">
        <f>SUM(E65:E76)</f>
        <v>72058.039999999994</v>
      </c>
      <c r="G76" s="527"/>
      <c r="H76" s="537"/>
      <c r="I76" s="527">
        <v>600606</v>
      </c>
      <c r="J76" s="528">
        <f t="shared" si="2"/>
        <v>18653</v>
      </c>
      <c r="K76" s="529">
        <f t="shared" si="3"/>
        <v>2984.48</v>
      </c>
      <c r="L76" s="607"/>
      <c r="M76" s="252"/>
    </row>
    <row r="77" spans="1:13" ht="15" customHeight="1">
      <c r="A77" s="339" t="s">
        <v>242</v>
      </c>
      <c r="B77" s="579" t="s">
        <v>2523</v>
      </c>
      <c r="C77" s="580">
        <v>1241.2</v>
      </c>
      <c r="D77" s="339" t="s">
        <v>2557</v>
      </c>
      <c r="E77" s="520">
        <f>SUM(C77:D77)</f>
        <v>1241.2</v>
      </c>
      <c r="F77" s="521"/>
      <c r="G77" s="522"/>
      <c r="H77" s="533"/>
      <c r="I77" s="530">
        <v>803001</v>
      </c>
      <c r="J77" s="531">
        <f t="shared" si="2"/>
        <v>1070</v>
      </c>
      <c r="K77" s="532">
        <f t="shared" si="3"/>
        <v>171.20000000000002</v>
      </c>
      <c r="L77" s="611"/>
      <c r="M77" s="252"/>
    </row>
    <row r="78" spans="1:13" ht="15" customHeight="1" thickBot="1">
      <c r="A78" s="362" t="s">
        <v>390</v>
      </c>
      <c r="B78" s="415" t="s">
        <v>2212</v>
      </c>
      <c r="C78" s="363">
        <v>22497.040000000001</v>
      </c>
      <c r="D78" s="362" t="s">
        <v>2557</v>
      </c>
      <c r="E78" s="525">
        <f>SUM(C78)</f>
        <v>22497.040000000001</v>
      </c>
      <c r="F78" s="526">
        <f>SUM(E77:E78)</f>
        <v>23738.240000000002</v>
      </c>
      <c r="G78" s="527"/>
      <c r="H78" s="537"/>
      <c r="I78" s="527">
        <v>600623</v>
      </c>
      <c r="J78" s="528">
        <f t="shared" si="2"/>
        <v>19394.000000000004</v>
      </c>
      <c r="K78" s="529">
        <f t="shared" si="3"/>
        <v>3103.0400000000009</v>
      </c>
      <c r="L78" s="607"/>
      <c r="M78" s="252"/>
    </row>
    <row r="79" spans="1:13" ht="15" customHeight="1">
      <c r="A79" s="380"/>
      <c r="B79" s="601"/>
      <c r="C79" s="599"/>
      <c r="D79" s="380"/>
      <c r="E79" s="520"/>
      <c r="F79" s="521"/>
      <c r="G79" s="522"/>
      <c r="H79" s="533"/>
      <c r="I79" s="522"/>
      <c r="J79" s="523"/>
      <c r="K79" s="524"/>
      <c r="L79" s="602"/>
      <c r="M79" s="252"/>
    </row>
    <row r="80" spans="1:13" ht="15" customHeight="1">
      <c r="A80" s="581"/>
      <c r="B80" s="582"/>
      <c r="C80" s="382"/>
      <c r="D80" s="380"/>
      <c r="E80" s="520"/>
      <c r="F80" s="521"/>
      <c r="G80" s="522"/>
      <c r="H80" s="533"/>
      <c r="I80" s="522"/>
      <c r="J80" s="523"/>
      <c r="K80" s="524"/>
      <c r="L80" s="252"/>
      <c r="M80" s="252"/>
    </row>
    <row r="81" spans="1:13" ht="15" customHeight="1">
      <c r="A81" s="325"/>
      <c r="B81" s="598"/>
      <c r="C81" s="281">
        <f>SUM(C6:C80)</f>
        <v>377051.04000000004</v>
      </c>
      <c r="D81" s="281"/>
      <c r="E81" s="281"/>
      <c r="F81" s="281">
        <f>SUM(F6:F80)</f>
        <v>377051.03999999992</v>
      </c>
      <c r="G81" s="281"/>
      <c r="H81" s="534">
        <f>SUM(H6:H80)</f>
        <v>0</v>
      </c>
      <c r="I81" s="281"/>
      <c r="J81" s="281">
        <f>SUM(J6:J80)</f>
        <v>325044</v>
      </c>
      <c r="K81" s="281">
        <f>SUM(K6:K80)</f>
        <v>52007.040000000001</v>
      </c>
      <c r="L81" s="281"/>
      <c r="M81" s="283"/>
    </row>
    <row r="82" spans="1:13" ht="15" customHeight="1">
      <c r="A82" s="278"/>
      <c r="B82" s="598"/>
      <c r="C82" s="240"/>
      <c r="D82" s="281"/>
      <c r="E82" s="281"/>
      <c r="F82" s="237"/>
      <c r="G82" s="240"/>
      <c r="H82" s="533"/>
      <c r="I82" s="240"/>
      <c r="J82" s="243"/>
      <c r="K82" s="251"/>
      <c r="L82" s="252"/>
      <c r="M82" s="252"/>
    </row>
    <row r="83" spans="1:13" ht="15" customHeight="1">
      <c r="A83" s="284"/>
      <c r="B83" s="273"/>
      <c r="C83" s="273"/>
      <c r="D83" s="285"/>
      <c r="E83" s="240"/>
      <c r="F83" s="240"/>
      <c r="G83" s="240"/>
      <c r="H83" s="533"/>
      <c r="I83" s="240"/>
      <c r="J83" s="243"/>
      <c r="K83" s="251"/>
      <c r="L83" s="252"/>
      <c r="M83" s="252"/>
    </row>
    <row r="84" spans="1:13" ht="15.75">
      <c r="A84" s="284"/>
      <c r="B84" s="273"/>
      <c r="C84" s="273"/>
      <c r="D84" s="281"/>
      <c r="E84" s="281"/>
      <c r="F84" s="281"/>
      <c r="G84" s="295"/>
      <c r="H84" s="534"/>
      <c r="I84" s="281"/>
      <c r="J84" s="281"/>
      <c r="K84" s="281"/>
      <c r="L84" s="286"/>
      <c r="M84" s="252"/>
    </row>
    <row r="85" spans="1:13" ht="15.75" thickBot="1">
      <c r="A85" s="603" t="s">
        <v>2549</v>
      </c>
      <c r="B85" s="273">
        <f>377051.04-151583.11</f>
        <v>225467.93</v>
      </c>
      <c r="C85" s="273"/>
      <c r="D85" s="250"/>
      <c r="E85" s="330" t="s">
        <v>2558</v>
      </c>
      <c r="F85" s="331">
        <v>42865</v>
      </c>
      <c r="G85" s="332">
        <v>667027.84</v>
      </c>
      <c r="H85" s="535"/>
      <c r="I85" s="239"/>
      <c r="J85" s="239"/>
      <c r="K85" s="252"/>
      <c r="L85" s="252"/>
      <c r="M85" s="288"/>
    </row>
    <row r="86" spans="1:13" ht="16.5" thickBot="1">
      <c r="A86" s="284" t="s">
        <v>2494</v>
      </c>
      <c r="B86" s="309">
        <v>225467.93</v>
      </c>
      <c r="C86" s="273"/>
      <c r="D86" s="250"/>
      <c r="E86" s="330" t="s">
        <v>2559</v>
      </c>
      <c r="F86" s="331">
        <v>42865</v>
      </c>
      <c r="G86" s="332">
        <v>225467.93</v>
      </c>
      <c r="H86" s="535"/>
      <c r="I86" s="239"/>
      <c r="J86" s="289" t="s">
        <v>551</v>
      </c>
      <c r="K86" s="290">
        <f>J81+K81-F81</f>
        <v>0</v>
      </c>
      <c r="L86" s="252"/>
      <c r="M86" s="288"/>
    </row>
    <row r="87" spans="1:13" ht="15.75">
      <c r="A87" s="284"/>
      <c r="B87" s="273">
        <f>B85-B86</f>
        <v>0</v>
      </c>
      <c r="C87" s="239"/>
      <c r="D87" s="252"/>
      <c r="E87" s="239"/>
      <c r="F87" s="239"/>
      <c r="G87" s="252"/>
      <c r="H87" s="535"/>
      <c r="I87" s="239"/>
      <c r="J87" s="239"/>
      <c r="K87" s="252"/>
      <c r="L87" s="252"/>
      <c r="M87" s="288"/>
    </row>
    <row r="88" spans="1:13" ht="15.75">
      <c r="A88" s="284"/>
      <c r="B88" s="273"/>
      <c r="C88" s="273"/>
      <c r="D88" s="250"/>
      <c r="E88" s="239"/>
      <c r="F88" s="239"/>
      <c r="G88" s="239"/>
      <c r="H88" s="535"/>
      <c r="I88" s="239"/>
      <c r="J88" s="239"/>
      <c r="K88" s="252"/>
      <c r="L88" s="252"/>
      <c r="M88" s="288"/>
    </row>
    <row r="89" spans="1:13" ht="15.75">
      <c r="A89" s="284"/>
      <c r="B89" s="273"/>
      <c r="C89" s="273"/>
      <c r="D89" s="250"/>
      <c r="E89" s="239"/>
      <c r="F89" s="239"/>
      <c r="G89" s="239"/>
      <c r="H89" s="535"/>
      <c r="I89" s="239"/>
      <c r="J89" s="239"/>
      <c r="K89" s="252"/>
      <c r="L89" s="252"/>
      <c r="M89" s="288"/>
    </row>
    <row r="90" spans="1:13" ht="15.75">
      <c r="A90" s="284"/>
      <c r="B90" s="273"/>
      <c r="C90" s="273"/>
      <c r="D90" s="291"/>
      <c r="E90" s="292"/>
      <c r="F90" s="292"/>
      <c r="G90" s="292"/>
      <c r="H90" s="536"/>
      <c r="I90" s="292"/>
      <c r="J90" s="292"/>
      <c r="K90" s="288"/>
      <c r="L90" s="288"/>
      <c r="M90" s="288"/>
    </row>
    <row r="91" spans="1:13" ht="15.75">
      <c r="A91" s="604"/>
      <c r="B91" s="605"/>
      <c r="C91" s="606"/>
      <c r="D91" s="520"/>
      <c r="E91" s="292"/>
      <c r="F91" s="292"/>
      <c r="G91" s="292"/>
      <c r="H91" s="536"/>
      <c r="I91" s="292"/>
      <c r="J91" s="292"/>
      <c r="K91" s="288"/>
      <c r="L91" s="288"/>
      <c r="M91" s="288"/>
    </row>
    <row r="92" spans="1:13" ht="15.75">
      <c r="A92" s="294"/>
      <c r="B92" s="239" t="s">
        <v>25</v>
      </c>
      <c r="C92" s="239"/>
      <c r="D92" s="239"/>
      <c r="E92" s="240"/>
      <c r="F92" s="240"/>
      <c r="G92" s="240"/>
      <c r="H92" s="533"/>
      <c r="I92" s="240"/>
      <c r="J92" s="240"/>
      <c r="K92" s="295"/>
      <c r="L92" s="252"/>
      <c r="M92" s="252"/>
    </row>
    <row r="93" spans="1:13" ht="15.75">
      <c r="A93" s="296"/>
      <c r="B93" s="239" t="s">
        <v>127</v>
      </c>
      <c r="C93" s="239"/>
      <c r="D93" s="239"/>
      <c r="E93" s="240"/>
      <c r="F93" s="240"/>
      <c r="G93" s="240"/>
      <c r="H93" s="533"/>
      <c r="I93" s="240"/>
      <c r="J93" s="240"/>
      <c r="K93" s="295"/>
      <c r="L93" s="252"/>
      <c r="M93" s="252"/>
    </row>
    <row r="94" spans="1:13" ht="15.75">
      <c r="A94" s="297"/>
      <c r="B94" s="239" t="s">
        <v>161</v>
      </c>
      <c r="C94" s="239"/>
      <c r="D94" s="239"/>
      <c r="E94" s="240"/>
      <c r="F94" s="240"/>
      <c r="G94" s="240"/>
      <c r="H94" s="533"/>
      <c r="I94" s="240"/>
      <c r="J94" s="240"/>
      <c r="K94" s="295"/>
      <c r="L94" s="252"/>
      <c r="M94" s="252"/>
    </row>
    <row r="95" spans="1:13" ht="15.75">
      <c r="A95" s="239"/>
      <c r="B95" s="239"/>
      <c r="C95" s="239"/>
      <c r="D95" s="239"/>
      <c r="E95" s="240"/>
      <c r="F95" s="240"/>
      <c r="G95" s="240"/>
      <c r="H95" s="533"/>
      <c r="I95" s="240"/>
      <c r="J95" s="240"/>
      <c r="K95" s="295"/>
      <c r="L95" s="252"/>
      <c r="M95" s="252"/>
    </row>
    <row r="96" spans="1:13" ht="15.75">
      <c r="A96" s="239"/>
      <c r="B96" s="239"/>
      <c r="C96" s="239"/>
      <c r="D96" s="239"/>
      <c r="E96" s="240"/>
      <c r="F96" s="240"/>
      <c r="G96" s="240"/>
      <c r="H96" s="533"/>
      <c r="I96" s="240"/>
      <c r="J96" s="240"/>
      <c r="K96" s="295"/>
      <c r="L96" s="252"/>
      <c r="M96" s="252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</sheetData>
  <autoFilter ref="A5:L84"/>
  <sortState ref="A6:D78">
    <sortCondition ref="D6:D78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58"/>
  <sheetViews>
    <sheetView zoomScale="120" zoomScaleNormal="120" workbookViewId="0">
      <pane ySplit="4" topLeftCell="A5" activePane="bottomLeft" state="frozenSplit"/>
      <selection pane="bottomLeft" activeCell="C52" sqref="C52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2577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42864</v>
      </c>
      <c r="B5" s="343" t="s">
        <v>160</v>
      </c>
      <c r="C5" s="431" t="s">
        <v>771</v>
      </c>
      <c r="D5" s="344"/>
      <c r="E5" s="333"/>
      <c r="F5" s="333"/>
      <c r="G5" s="344">
        <v>-21637.48</v>
      </c>
      <c r="H5" s="335"/>
      <c r="I5" s="399"/>
      <c r="J5" s="336"/>
      <c r="K5" s="337"/>
      <c r="L5" s="337"/>
      <c r="M5" s="338" t="s">
        <v>138</v>
      </c>
      <c r="N5" s="339" t="s">
        <v>834</v>
      </c>
      <c r="O5" s="339" t="s">
        <v>383</v>
      </c>
      <c r="P5" s="339" t="s">
        <v>2591</v>
      </c>
      <c r="Q5" s="28"/>
      <c r="R5" s="29"/>
    </row>
    <row r="6" spans="1:18" s="24" customFormat="1" ht="12.75">
      <c r="A6" s="342">
        <v>42864</v>
      </c>
      <c r="B6" s="343" t="s">
        <v>160</v>
      </c>
      <c r="C6" s="431" t="s">
        <v>2417</v>
      </c>
      <c r="D6" s="344"/>
      <c r="E6" s="333"/>
      <c r="F6" s="333"/>
      <c r="G6" s="344">
        <v>-21347.48</v>
      </c>
      <c r="H6" s="335" t="s">
        <v>133</v>
      </c>
      <c r="I6" s="399"/>
      <c r="J6" s="336"/>
      <c r="K6" s="337"/>
      <c r="L6" s="337"/>
      <c r="M6" s="338" t="s">
        <v>138</v>
      </c>
      <c r="N6" s="339" t="s">
        <v>2466</v>
      </c>
      <c r="O6" s="339" t="s">
        <v>383</v>
      </c>
      <c r="P6" s="339" t="s">
        <v>2591</v>
      </c>
      <c r="Q6" s="28"/>
      <c r="R6" s="29"/>
    </row>
    <row r="7" spans="1:18" s="24" customFormat="1" ht="12.75">
      <c r="A7" s="342">
        <v>42864</v>
      </c>
      <c r="B7" s="343" t="s">
        <v>160</v>
      </c>
      <c r="C7" s="431" t="s">
        <v>2517</v>
      </c>
      <c r="D7" s="344"/>
      <c r="E7" s="333"/>
      <c r="F7" s="333"/>
      <c r="G7" s="344">
        <v>-21637.48</v>
      </c>
      <c r="H7" s="335" t="s">
        <v>135</v>
      </c>
      <c r="I7" s="399"/>
      <c r="J7" s="336"/>
      <c r="K7" s="337"/>
      <c r="L7" s="337"/>
      <c r="M7" s="338" t="s">
        <v>138</v>
      </c>
      <c r="N7" s="339" t="s">
        <v>2545</v>
      </c>
      <c r="O7" s="339" t="s">
        <v>383</v>
      </c>
      <c r="P7" s="339" t="s">
        <v>2591</v>
      </c>
      <c r="Q7" s="28"/>
      <c r="R7" s="29"/>
    </row>
    <row r="8" spans="1:18" s="24" customFormat="1" ht="12.75">
      <c r="A8" s="342">
        <v>42864</v>
      </c>
      <c r="B8" s="343" t="s">
        <v>160</v>
      </c>
      <c r="C8" s="431" t="s">
        <v>2383</v>
      </c>
      <c r="D8" s="344"/>
      <c r="E8" s="333"/>
      <c r="F8" s="333"/>
      <c r="G8" s="344">
        <v>-19565.72</v>
      </c>
      <c r="H8" s="335"/>
      <c r="I8" s="399"/>
      <c r="J8" s="336"/>
      <c r="K8" s="337"/>
      <c r="L8" s="337"/>
      <c r="M8" s="338" t="s">
        <v>138</v>
      </c>
      <c r="N8" s="339" t="s">
        <v>2425</v>
      </c>
      <c r="O8" s="339" t="s">
        <v>298</v>
      </c>
      <c r="P8" s="339" t="s">
        <v>2591</v>
      </c>
      <c r="Q8" s="28"/>
      <c r="R8" s="29"/>
    </row>
    <row r="9" spans="1:18" s="24" customFormat="1" ht="12.75">
      <c r="A9" s="342">
        <v>42865</v>
      </c>
      <c r="B9" s="343" t="s">
        <v>160</v>
      </c>
      <c r="C9" s="431" t="s">
        <v>1525</v>
      </c>
      <c r="D9" s="344"/>
      <c r="E9" s="333"/>
      <c r="F9" s="333"/>
      <c r="G9" s="344">
        <v>-12857.44</v>
      </c>
      <c r="H9" s="335"/>
      <c r="I9" s="399"/>
      <c r="J9" s="336"/>
      <c r="K9" s="337"/>
      <c r="L9" s="337"/>
      <c r="M9" s="338" t="s">
        <v>138</v>
      </c>
      <c r="N9" s="339" t="s">
        <v>1537</v>
      </c>
      <c r="O9" s="339" t="s">
        <v>565</v>
      </c>
      <c r="P9" s="339" t="s">
        <v>2593</v>
      </c>
      <c r="Q9" s="28"/>
      <c r="R9" s="29"/>
    </row>
    <row r="10" spans="1:18" s="24" customFormat="1" ht="12.75">
      <c r="A10" s="342">
        <v>42865</v>
      </c>
      <c r="B10" s="343" t="s">
        <v>160</v>
      </c>
      <c r="C10" s="431" t="s">
        <v>209</v>
      </c>
      <c r="D10" s="344"/>
      <c r="E10" s="333"/>
      <c r="F10" s="333"/>
      <c r="G10" s="344">
        <v>-13500.08</v>
      </c>
      <c r="H10" s="335" t="s">
        <v>137</v>
      </c>
      <c r="I10" s="399"/>
      <c r="J10" s="336"/>
      <c r="K10" s="337"/>
      <c r="L10" s="337"/>
      <c r="M10" s="338" t="s">
        <v>138</v>
      </c>
      <c r="N10" s="339" t="s">
        <v>375</v>
      </c>
      <c r="O10" s="339" t="s">
        <v>136</v>
      </c>
      <c r="P10" s="339" t="s">
        <v>2593</v>
      </c>
      <c r="Q10" s="28"/>
      <c r="R10" s="29"/>
    </row>
    <row r="11" spans="1:18" s="24" customFormat="1" ht="12.75">
      <c r="A11" s="342">
        <v>42865</v>
      </c>
      <c r="B11" s="343" t="s">
        <v>160</v>
      </c>
      <c r="C11" s="431" t="s">
        <v>490</v>
      </c>
      <c r="D11" s="344"/>
      <c r="E11" s="333"/>
      <c r="F11" s="333"/>
      <c r="G11" s="344">
        <v>-13500.08</v>
      </c>
      <c r="H11" s="335"/>
      <c r="I11" s="399"/>
      <c r="J11" s="336"/>
      <c r="K11" s="337"/>
      <c r="L11" s="337"/>
      <c r="M11" s="338" t="s">
        <v>138</v>
      </c>
      <c r="N11" s="339" t="s">
        <v>555</v>
      </c>
      <c r="O11" s="339" t="s">
        <v>136</v>
      </c>
      <c r="P11" s="339" t="s">
        <v>2593</v>
      </c>
      <c r="Q11" s="28"/>
      <c r="R11" s="29"/>
    </row>
    <row r="12" spans="1:18" s="24" customFormat="1" ht="12.75">
      <c r="A12" s="342">
        <v>42866</v>
      </c>
      <c r="B12" s="343" t="s">
        <v>160</v>
      </c>
      <c r="C12" s="431" t="s">
        <v>2385</v>
      </c>
      <c r="D12" s="344"/>
      <c r="E12" s="333"/>
      <c r="F12" s="333"/>
      <c r="G12" s="344">
        <v>-5957.76</v>
      </c>
      <c r="H12" s="335" t="s">
        <v>139</v>
      </c>
      <c r="I12" s="399"/>
      <c r="J12" s="336"/>
      <c r="K12" s="337"/>
      <c r="L12" s="337"/>
      <c r="M12" s="338" t="s">
        <v>138</v>
      </c>
      <c r="N12" s="339" t="s">
        <v>2428</v>
      </c>
      <c r="O12" s="339" t="s">
        <v>141</v>
      </c>
      <c r="P12" s="339" t="s">
        <v>2596</v>
      </c>
      <c r="Q12" s="28"/>
      <c r="R12" s="29"/>
    </row>
    <row r="13" spans="1:18" s="24" customFormat="1" ht="12.75">
      <c r="A13" s="342">
        <v>42866</v>
      </c>
      <c r="B13" s="343" t="s">
        <v>160</v>
      </c>
      <c r="C13" s="431" t="s">
        <v>2419</v>
      </c>
      <c r="D13" s="344"/>
      <c r="E13" s="333"/>
      <c r="F13" s="333"/>
      <c r="G13" s="344">
        <v>-8049.24</v>
      </c>
      <c r="H13" s="335" t="s">
        <v>140</v>
      </c>
      <c r="I13" s="399"/>
      <c r="J13" s="336"/>
      <c r="K13" s="337"/>
      <c r="L13" s="337"/>
      <c r="M13" s="338" t="s">
        <v>138</v>
      </c>
      <c r="N13" s="339" t="s">
        <v>2460</v>
      </c>
      <c r="O13" s="339" t="s">
        <v>141</v>
      </c>
      <c r="P13" s="339" t="s">
        <v>2596</v>
      </c>
      <c r="Q13" s="28"/>
      <c r="R13" s="29"/>
    </row>
    <row r="14" spans="1:18" s="24" customFormat="1" ht="12.75">
      <c r="A14" s="342">
        <v>42866</v>
      </c>
      <c r="B14" s="343" t="s">
        <v>160</v>
      </c>
      <c r="C14" s="431" t="s">
        <v>2504</v>
      </c>
      <c r="D14" s="344"/>
      <c r="E14" s="333"/>
      <c r="F14" s="333"/>
      <c r="G14" s="344">
        <v>-14024.4</v>
      </c>
      <c r="H14" s="335"/>
      <c r="I14" s="399"/>
      <c r="J14" s="336"/>
      <c r="K14" s="337"/>
      <c r="L14" s="337"/>
      <c r="M14" s="338" t="s">
        <v>138</v>
      </c>
      <c r="N14" s="339" t="s">
        <v>2542</v>
      </c>
      <c r="O14" s="339" t="s">
        <v>383</v>
      </c>
      <c r="P14" s="339" t="s">
        <v>2596</v>
      </c>
      <c r="Q14" s="28"/>
      <c r="R14" s="29"/>
    </row>
    <row r="15" spans="1:18" s="24" customFormat="1" ht="12.75">
      <c r="A15" s="342">
        <v>42867</v>
      </c>
      <c r="B15" s="343" t="s">
        <v>160</v>
      </c>
      <c r="C15" s="343" t="s">
        <v>820</v>
      </c>
      <c r="D15" s="344"/>
      <c r="E15" s="333"/>
      <c r="F15" s="333"/>
      <c r="G15" s="344">
        <v>-13988.44</v>
      </c>
      <c r="H15" s="335" t="s">
        <v>142</v>
      </c>
      <c r="I15" s="399"/>
      <c r="J15" s="336"/>
      <c r="K15" s="337"/>
      <c r="L15" s="337"/>
      <c r="M15" s="338" t="s">
        <v>138</v>
      </c>
      <c r="N15" s="339" t="s">
        <v>870</v>
      </c>
      <c r="O15" s="339" t="s">
        <v>383</v>
      </c>
      <c r="P15" s="339" t="s">
        <v>2598</v>
      </c>
      <c r="Q15" s="28"/>
      <c r="R15" s="29"/>
    </row>
    <row r="16" spans="1:18" s="24" customFormat="1" ht="12.75">
      <c r="A16" s="342">
        <v>42867</v>
      </c>
      <c r="B16" s="343" t="s">
        <v>160</v>
      </c>
      <c r="C16" s="343" t="s">
        <v>2505</v>
      </c>
      <c r="D16" s="344"/>
      <c r="E16" s="333"/>
      <c r="F16" s="333"/>
      <c r="G16" s="344">
        <v>-21637.48</v>
      </c>
      <c r="H16" s="335"/>
      <c r="I16" s="399"/>
      <c r="J16" s="336"/>
      <c r="K16" s="337"/>
      <c r="L16" s="337"/>
      <c r="M16" s="338" t="s">
        <v>138</v>
      </c>
      <c r="N16" s="339" t="s">
        <v>2544</v>
      </c>
      <c r="O16" s="339" t="s">
        <v>383</v>
      </c>
      <c r="P16" s="339" t="s">
        <v>2598</v>
      </c>
      <c r="Q16" s="28"/>
      <c r="R16" s="29"/>
    </row>
    <row r="17" spans="1:18" s="24" customFormat="1" ht="12.75">
      <c r="A17" s="342">
        <v>42867</v>
      </c>
      <c r="B17" s="343" t="s">
        <v>160</v>
      </c>
      <c r="C17" s="343" t="s">
        <v>1587</v>
      </c>
      <c r="D17" s="344"/>
      <c r="E17" s="333"/>
      <c r="F17" s="333"/>
      <c r="G17" s="344">
        <v>-5849.88</v>
      </c>
      <c r="H17" s="335"/>
      <c r="I17" s="399"/>
      <c r="J17" s="336"/>
      <c r="K17" s="337"/>
      <c r="L17" s="337"/>
      <c r="M17" s="338" t="s">
        <v>138</v>
      </c>
      <c r="N17" s="339" t="s">
        <v>1708</v>
      </c>
      <c r="O17" s="339" t="s">
        <v>134</v>
      </c>
      <c r="P17" s="339" t="s">
        <v>2598</v>
      </c>
      <c r="Q17" s="28"/>
      <c r="R17" s="29"/>
    </row>
    <row r="18" spans="1:18" s="24" customFormat="1" ht="12.75">
      <c r="A18" s="342">
        <v>42867</v>
      </c>
      <c r="B18" s="343" t="s">
        <v>160</v>
      </c>
      <c r="C18" s="343" t="s">
        <v>1222</v>
      </c>
      <c r="D18" s="344"/>
      <c r="E18" s="333"/>
      <c r="F18" s="333"/>
      <c r="G18" s="344">
        <v>-14024.4</v>
      </c>
      <c r="H18" s="335"/>
      <c r="I18" s="399"/>
      <c r="J18" s="336"/>
      <c r="K18" s="337"/>
      <c r="L18" s="337"/>
      <c r="M18" s="338" t="s">
        <v>138</v>
      </c>
      <c r="N18" s="339" t="s">
        <v>1353</v>
      </c>
      <c r="O18" s="339" t="s">
        <v>383</v>
      </c>
      <c r="P18" s="339" t="s">
        <v>2598</v>
      </c>
      <c r="Q18" s="28"/>
      <c r="R18" s="29"/>
    </row>
    <row r="19" spans="1:18" s="24" customFormat="1" ht="12.75">
      <c r="A19" s="444">
        <v>42861</v>
      </c>
      <c r="B19" s="445" t="s">
        <v>156</v>
      </c>
      <c r="C19" s="445" t="s">
        <v>2564</v>
      </c>
      <c r="D19" s="422"/>
      <c r="E19" s="333"/>
      <c r="F19" s="333"/>
      <c r="G19" s="446">
        <v>1241.2</v>
      </c>
      <c r="H19" s="335"/>
      <c r="I19" s="399"/>
      <c r="J19" s="336"/>
      <c r="K19" s="337"/>
      <c r="L19" s="337"/>
      <c r="M19" s="338" t="s">
        <v>138</v>
      </c>
      <c r="N19" s="339" t="s">
        <v>2578</v>
      </c>
      <c r="O19" s="339" t="s">
        <v>457</v>
      </c>
      <c r="P19" s="339" t="s">
        <v>2589</v>
      </c>
      <c r="Q19" s="28"/>
      <c r="R19" s="29"/>
    </row>
    <row r="20" spans="1:18" s="24" customFormat="1" ht="12.75">
      <c r="A20" s="1">
        <v>42864</v>
      </c>
      <c r="B20" t="s">
        <v>156</v>
      </c>
      <c r="C20" t="s">
        <v>2571</v>
      </c>
      <c r="D20" s="2"/>
      <c r="E20" s="333"/>
      <c r="F20" s="333"/>
      <c r="G20" s="353">
        <v>5791.88</v>
      </c>
      <c r="H20" s="335"/>
      <c r="I20" s="399"/>
      <c r="J20" s="336"/>
      <c r="K20" s="337"/>
      <c r="L20" s="337"/>
      <c r="M20" s="338" t="s">
        <v>138</v>
      </c>
      <c r="N20" s="339" t="s">
        <v>2579</v>
      </c>
      <c r="O20" s="339" t="s">
        <v>134</v>
      </c>
      <c r="P20" s="339" t="s">
        <v>2590</v>
      </c>
      <c r="Q20" s="28"/>
      <c r="R20" s="29"/>
    </row>
    <row r="21" spans="1:18" s="24" customFormat="1" ht="12.75">
      <c r="A21" s="1">
        <v>42864</v>
      </c>
      <c r="B21" t="s">
        <v>156</v>
      </c>
      <c r="C21" s="615" t="s">
        <v>1650</v>
      </c>
      <c r="D21" s="2"/>
      <c r="E21" s="333"/>
      <c r="F21" s="333"/>
      <c r="G21" s="353">
        <v>5849.88</v>
      </c>
      <c r="H21" s="335"/>
      <c r="I21" s="399"/>
      <c r="J21" s="336"/>
      <c r="K21" s="337"/>
      <c r="L21" s="337"/>
      <c r="M21" s="338" t="s">
        <v>138</v>
      </c>
      <c r="N21" s="339" t="s">
        <v>1765</v>
      </c>
      <c r="O21" s="339" t="s">
        <v>134</v>
      </c>
      <c r="P21" s="339" t="s">
        <v>2590</v>
      </c>
      <c r="Q21" s="28"/>
      <c r="R21" s="29"/>
    </row>
    <row r="22" spans="1:18" s="24" customFormat="1" ht="12.75">
      <c r="A22" s="1">
        <v>42864</v>
      </c>
      <c r="B22" t="s">
        <v>156</v>
      </c>
      <c r="C22" t="s">
        <v>2401</v>
      </c>
      <c r="D22" s="2"/>
      <c r="E22" s="333"/>
      <c r="F22" s="333"/>
      <c r="G22" s="353">
        <v>5849.88</v>
      </c>
      <c r="H22" s="335"/>
      <c r="I22" s="399"/>
      <c r="J22" s="336"/>
      <c r="K22" s="337"/>
      <c r="L22" s="337"/>
      <c r="M22" s="338" t="s">
        <v>138</v>
      </c>
      <c r="N22" s="339" t="s">
        <v>2443</v>
      </c>
      <c r="O22" s="339" t="s">
        <v>134</v>
      </c>
      <c r="P22" s="339" t="s">
        <v>2590</v>
      </c>
      <c r="Q22" s="28"/>
      <c r="R22" s="29"/>
    </row>
    <row r="23" spans="1:18" s="24" customFormat="1" ht="12.75">
      <c r="A23" s="1">
        <v>42865</v>
      </c>
      <c r="B23" t="s">
        <v>156</v>
      </c>
      <c r="C23" s="488" t="s">
        <v>2396</v>
      </c>
      <c r="D23" s="2"/>
      <c r="E23" s="333"/>
      <c r="F23" s="333"/>
      <c r="G23" s="2">
        <v>5897.44</v>
      </c>
      <c r="H23" s="335"/>
      <c r="I23" s="399"/>
      <c r="J23" s="336"/>
      <c r="K23" s="337"/>
      <c r="L23" s="337"/>
      <c r="M23" s="338" t="s">
        <v>138</v>
      </c>
      <c r="N23" s="339" t="s">
        <v>2438</v>
      </c>
      <c r="O23" s="339" t="s">
        <v>134</v>
      </c>
      <c r="P23" s="339" t="s">
        <v>2592</v>
      </c>
      <c r="Q23" s="28"/>
      <c r="R23" s="29"/>
    </row>
    <row r="24" spans="1:18" s="24" customFormat="1" ht="12.75">
      <c r="A24" s="1">
        <v>42864</v>
      </c>
      <c r="B24" t="s">
        <v>156</v>
      </c>
      <c r="C24" s="615" t="s">
        <v>2391</v>
      </c>
      <c r="D24" s="2"/>
      <c r="E24" s="333"/>
      <c r="F24" s="333"/>
      <c r="G24" s="353">
        <v>5957.76</v>
      </c>
      <c r="H24" s="335"/>
      <c r="I24" s="399"/>
      <c r="J24" s="336"/>
      <c r="K24" s="337"/>
      <c r="L24" s="337"/>
      <c r="M24" s="338" t="s">
        <v>138</v>
      </c>
      <c r="N24" s="339" t="s">
        <v>2433</v>
      </c>
      <c r="O24" s="339" t="s">
        <v>141</v>
      </c>
      <c r="P24" s="339" t="s">
        <v>2590</v>
      </c>
      <c r="Q24" s="28"/>
      <c r="R24" s="29"/>
    </row>
    <row r="25" spans="1:18" s="24" customFormat="1" ht="12.75">
      <c r="A25" s="1">
        <v>42865</v>
      </c>
      <c r="B25" t="s">
        <v>156</v>
      </c>
      <c r="C25" s="488" t="s">
        <v>105</v>
      </c>
      <c r="D25" s="2"/>
      <c r="E25" s="333"/>
      <c r="F25" s="333"/>
      <c r="G25" s="2">
        <v>5957.76</v>
      </c>
      <c r="H25" s="335"/>
      <c r="I25" s="399"/>
      <c r="J25" s="336"/>
      <c r="K25" s="337"/>
      <c r="L25" s="337"/>
      <c r="M25" s="338" t="s">
        <v>138</v>
      </c>
      <c r="N25" s="339" t="s">
        <v>316</v>
      </c>
      <c r="O25" s="339" t="s">
        <v>141</v>
      </c>
      <c r="P25" s="339" t="s">
        <v>2592</v>
      </c>
      <c r="Q25" s="28"/>
      <c r="R25" s="29"/>
    </row>
    <row r="26" spans="1:18" s="24" customFormat="1" ht="12.75">
      <c r="A26" s="1">
        <v>42865</v>
      </c>
      <c r="B26" t="s">
        <v>156</v>
      </c>
      <c r="C26" s="488" t="s">
        <v>2385</v>
      </c>
      <c r="D26" s="2"/>
      <c r="E26" s="333"/>
      <c r="F26" s="333"/>
      <c r="G26" s="2">
        <v>5957.76</v>
      </c>
      <c r="H26" s="335" t="s">
        <v>139</v>
      </c>
      <c r="I26" s="399"/>
      <c r="J26" s="336"/>
      <c r="K26" s="337"/>
      <c r="L26" s="337"/>
      <c r="M26" s="338" t="s">
        <v>138</v>
      </c>
      <c r="N26" s="339" t="s">
        <v>2428</v>
      </c>
      <c r="O26" s="339" t="s">
        <v>141</v>
      </c>
      <c r="P26" s="339" t="s">
        <v>2592</v>
      </c>
      <c r="Q26" s="28"/>
      <c r="R26" s="29"/>
    </row>
    <row r="27" spans="1:18" s="24" customFormat="1" ht="12.75">
      <c r="A27" s="1">
        <v>42866</v>
      </c>
      <c r="B27" t="s">
        <v>156</v>
      </c>
      <c r="C27" s="488" t="s">
        <v>2386</v>
      </c>
      <c r="D27" s="2"/>
      <c r="E27" s="333"/>
      <c r="F27" s="333"/>
      <c r="G27" s="353">
        <v>5957.76</v>
      </c>
      <c r="H27" s="335"/>
      <c r="I27" s="399"/>
      <c r="J27" s="336"/>
      <c r="K27" s="337"/>
      <c r="L27" s="337"/>
      <c r="M27" s="338" t="s">
        <v>138</v>
      </c>
      <c r="N27" s="339" t="s">
        <v>2429</v>
      </c>
      <c r="O27" s="339" t="s">
        <v>141</v>
      </c>
      <c r="P27" s="339" t="s">
        <v>2594</v>
      </c>
      <c r="Q27" s="28"/>
      <c r="R27" s="29"/>
    </row>
    <row r="28" spans="1:18" s="24" customFormat="1" ht="12.75">
      <c r="A28" s="1">
        <v>42866</v>
      </c>
      <c r="B28" t="s">
        <v>156</v>
      </c>
      <c r="C28" t="s">
        <v>2385</v>
      </c>
      <c r="D28" s="2"/>
      <c r="E28" s="333"/>
      <c r="F28" s="333"/>
      <c r="G28" s="353">
        <v>5957.76</v>
      </c>
      <c r="H28" s="335" t="s">
        <v>139</v>
      </c>
      <c r="I28" s="399"/>
      <c r="J28" s="336"/>
      <c r="K28" s="337"/>
      <c r="L28" s="337"/>
      <c r="M28" s="338" t="s">
        <v>138</v>
      </c>
      <c r="N28" s="339" t="s">
        <v>2428</v>
      </c>
      <c r="O28" s="339" t="s">
        <v>141</v>
      </c>
      <c r="P28" s="339" t="s">
        <v>2594</v>
      </c>
      <c r="Q28" s="28"/>
      <c r="R28" s="29"/>
    </row>
    <row r="29" spans="1:18" s="24" customFormat="1" ht="12.75">
      <c r="A29" s="1">
        <v>42866</v>
      </c>
      <c r="B29" t="s">
        <v>156</v>
      </c>
      <c r="C29" s="488" t="s">
        <v>1680</v>
      </c>
      <c r="D29" s="2"/>
      <c r="E29" s="333"/>
      <c r="F29" s="333"/>
      <c r="G29" s="353">
        <v>5957.76</v>
      </c>
      <c r="H29" s="335"/>
      <c r="I29" s="399"/>
      <c r="J29" s="336"/>
      <c r="K29" s="337"/>
      <c r="L29" s="337"/>
      <c r="M29" s="338" t="s">
        <v>138</v>
      </c>
      <c r="N29" s="339" t="s">
        <v>1782</v>
      </c>
      <c r="O29" s="339" t="s">
        <v>141</v>
      </c>
      <c r="P29" s="339" t="s">
        <v>2594</v>
      </c>
      <c r="Q29" s="28"/>
      <c r="R29" s="29"/>
    </row>
    <row r="30" spans="1:18" s="24" customFormat="1" ht="12.75">
      <c r="A30" s="1">
        <v>42864</v>
      </c>
      <c r="B30" t="s">
        <v>156</v>
      </c>
      <c r="C30" t="s">
        <v>2313</v>
      </c>
      <c r="D30" s="2"/>
      <c r="E30" s="333"/>
      <c r="F30" s="333"/>
      <c r="G30" s="353">
        <v>6351</v>
      </c>
      <c r="H30" s="335"/>
      <c r="I30" s="399"/>
      <c r="J30" s="336"/>
      <c r="K30" s="337"/>
      <c r="L30" s="337"/>
      <c r="M30" s="338" t="s">
        <v>138</v>
      </c>
      <c r="N30" s="339" t="s">
        <v>2350</v>
      </c>
      <c r="O30" s="339" t="s">
        <v>141</v>
      </c>
      <c r="P30" s="339" t="s">
        <v>2590</v>
      </c>
      <c r="Q30" s="28"/>
      <c r="R30" s="29"/>
    </row>
    <row r="31" spans="1:18" s="24" customFormat="1" ht="12.75">
      <c r="A31" s="1">
        <v>42864</v>
      </c>
      <c r="B31" t="s">
        <v>156</v>
      </c>
      <c r="C31" t="s">
        <v>2570</v>
      </c>
      <c r="D31" s="2"/>
      <c r="E31" s="333"/>
      <c r="F31" s="333"/>
      <c r="G31" s="353">
        <v>6750.04</v>
      </c>
      <c r="H31" s="335"/>
      <c r="I31" s="399"/>
      <c r="J31" s="336"/>
      <c r="K31" s="337"/>
      <c r="L31" s="337"/>
      <c r="M31" s="338" t="s">
        <v>138</v>
      </c>
      <c r="N31" s="339" t="s">
        <v>2580</v>
      </c>
      <c r="O31" s="339" t="s">
        <v>134</v>
      </c>
      <c r="P31" s="339" t="s">
        <v>2590</v>
      </c>
      <c r="Q31" s="28"/>
      <c r="R31" s="29"/>
    </row>
    <row r="32" spans="1:18" s="24" customFormat="1" ht="12.75">
      <c r="A32" s="1">
        <v>42864</v>
      </c>
      <c r="B32" t="s">
        <v>156</v>
      </c>
      <c r="C32" t="s">
        <v>2572</v>
      </c>
      <c r="D32" s="2"/>
      <c r="E32" s="333"/>
      <c r="F32" s="333"/>
      <c r="G32" s="353">
        <v>8049.24</v>
      </c>
      <c r="H32" s="335"/>
      <c r="I32" s="399"/>
      <c r="J32" s="336"/>
      <c r="K32" s="337"/>
      <c r="L32" s="337"/>
      <c r="M32" s="338" t="s">
        <v>138</v>
      </c>
      <c r="N32" s="339" t="s">
        <v>2581</v>
      </c>
      <c r="O32" s="339" t="s">
        <v>141</v>
      </c>
      <c r="P32" s="339" t="s">
        <v>2590</v>
      </c>
      <c r="Q32" s="28"/>
      <c r="R32" s="29"/>
    </row>
    <row r="33" spans="1:18" s="24" customFormat="1" ht="12.75">
      <c r="A33" s="1">
        <v>42865</v>
      </c>
      <c r="B33" t="s">
        <v>156</v>
      </c>
      <c r="C33" s="488" t="s">
        <v>2573</v>
      </c>
      <c r="D33" s="2"/>
      <c r="E33" s="333"/>
      <c r="F33" s="333"/>
      <c r="G33" s="2">
        <v>8049.24</v>
      </c>
      <c r="H33" s="335"/>
      <c r="I33" s="399"/>
      <c r="J33" s="336"/>
      <c r="K33" s="337"/>
      <c r="L33" s="337"/>
      <c r="M33" s="338" t="s">
        <v>138</v>
      </c>
      <c r="N33" s="339" t="s">
        <v>2582</v>
      </c>
      <c r="O33" s="339" t="s">
        <v>141</v>
      </c>
      <c r="P33" s="339" t="s">
        <v>2592</v>
      </c>
      <c r="Q33" s="28"/>
      <c r="R33" s="29"/>
    </row>
    <row r="34" spans="1:18" s="24" customFormat="1" ht="12.75">
      <c r="A34" s="1">
        <v>42866</v>
      </c>
      <c r="B34" t="s">
        <v>156</v>
      </c>
      <c r="C34" s="488" t="s">
        <v>2419</v>
      </c>
      <c r="D34" s="2"/>
      <c r="E34" s="333"/>
      <c r="F34" s="333"/>
      <c r="G34" s="353">
        <v>8049.24</v>
      </c>
      <c r="H34" s="335" t="s">
        <v>140</v>
      </c>
      <c r="I34" s="399"/>
      <c r="J34" s="336"/>
      <c r="K34" s="337"/>
      <c r="L34" s="337"/>
      <c r="M34" s="338" t="s">
        <v>138</v>
      </c>
      <c r="N34" s="339" t="s">
        <v>2460</v>
      </c>
      <c r="O34" s="339" t="s">
        <v>141</v>
      </c>
      <c r="P34" s="339" t="s">
        <v>2594</v>
      </c>
      <c r="Q34" s="28"/>
      <c r="R34" s="29"/>
    </row>
    <row r="35" spans="1:18" s="24" customFormat="1" ht="12.75">
      <c r="A35" s="1">
        <v>42864</v>
      </c>
      <c r="B35" t="s">
        <v>156</v>
      </c>
      <c r="C35" t="s">
        <v>2515</v>
      </c>
      <c r="D35" s="2"/>
      <c r="E35" s="333"/>
      <c r="F35" s="333"/>
      <c r="G35" s="353">
        <v>9000.44</v>
      </c>
      <c r="H35" s="335"/>
      <c r="I35" s="399"/>
      <c r="J35" s="336"/>
      <c r="K35" s="337"/>
      <c r="L35" s="337"/>
      <c r="M35" s="338" t="s">
        <v>138</v>
      </c>
      <c r="N35" s="339" t="s">
        <v>2530</v>
      </c>
      <c r="O35" s="339" t="s">
        <v>390</v>
      </c>
      <c r="P35" s="339" t="s">
        <v>2590</v>
      </c>
      <c r="Q35" s="28"/>
      <c r="R35" s="29"/>
    </row>
    <row r="36" spans="1:18" s="24" customFormat="1" ht="12.75">
      <c r="A36" s="1">
        <v>42866</v>
      </c>
      <c r="B36" t="s">
        <v>156</v>
      </c>
      <c r="C36" s="488" t="s">
        <v>2521</v>
      </c>
      <c r="D36" s="2"/>
      <c r="E36" s="333"/>
      <c r="F36" s="333"/>
      <c r="G36" s="353">
        <v>9000.44</v>
      </c>
      <c r="H36" s="335"/>
      <c r="I36" s="399"/>
      <c r="J36" s="336"/>
      <c r="K36" s="337"/>
      <c r="L36" s="337"/>
      <c r="M36" s="338" t="s">
        <v>138</v>
      </c>
      <c r="N36" s="339" t="s">
        <v>2535</v>
      </c>
      <c r="O36" s="339" t="s">
        <v>390</v>
      </c>
      <c r="P36" s="339" t="s">
        <v>2594</v>
      </c>
      <c r="Q36" s="28"/>
      <c r="R36" s="29"/>
    </row>
    <row r="37" spans="1:18" s="24" customFormat="1" ht="12.75">
      <c r="A37" s="1">
        <v>42866</v>
      </c>
      <c r="B37" t="s">
        <v>156</v>
      </c>
      <c r="C37" s="488" t="s">
        <v>2576</v>
      </c>
      <c r="D37" s="2"/>
      <c r="E37" s="333"/>
      <c r="F37" s="333"/>
      <c r="G37" s="353">
        <v>10629.08</v>
      </c>
      <c r="H37" s="335"/>
      <c r="I37" s="399"/>
      <c r="J37" s="336"/>
      <c r="K37" s="337"/>
      <c r="L37" s="337"/>
      <c r="M37" s="338" t="s">
        <v>138</v>
      </c>
      <c r="N37" s="339" t="s">
        <v>2583</v>
      </c>
      <c r="O37" s="339" t="s">
        <v>457</v>
      </c>
      <c r="P37" s="339" t="s">
        <v>2594</v>
      </c>
      <c r="Q37" s="28"/>
      <c r="R37" s="29"/>
    </row>
    <row r="38" spans="1:18" s="24" customFormat="1" ht="12.75">
      <c r="A38" s="1">
        <v>42864</v>
      </c>
      <c r="B38" t="s">
        <v>156</v>
      </c>
      <c r="C38" s="615" t="s">
        <v>66</v>
      </c>
      <c r="D38" s="2"/>
      <c r="E38" s="333"/>
      <c r="F38" s="333"/>
      <c r="G38" s="353">
        <v>13500.08</v>
      </c>
      <c r="H38" s="335"/>
      <c r="I38" s="399"/>
      <c r="J38" s="336"/>
      <c r="K38" s="337"/>
      <c r="L38" s="337"/>
      <c r="M38" s="338" t="s">
        <v>138</v>
      </c>
      <c r="N38" s="339" t="s">
        <v>280</v>
      </c>
      <c r="O38" s="339" t="s">
        <v>136</v>
      </c>
      <c r="P38" s="339" t="s">
        <v>2590</v>
      </c>
      <c r="Q38" s="28"/>
      <c r="R38" s="29"/>
    </row>
    <row r="39" spans="1:18" s="24" customFormat="1" ht="12.75">
      <c r="A39" s="1">
        <v>42864</v>
      </c>
      <c r="B39" t="s">
        <v>156</v>
      </c>
      <c r="C39" t="s">
        <v>2115</v>
      </c>
      <c r="D39" s="2"/>
      <c r="E39" s="333"/>
      <c r="F39" s="333"/>
      <c r="G39" s="353">
        <v>13500.08</v>
      </c>
      <c r="H39" s="335"/>
      <c r="I39" s="399"/>
      <c r="J39" s="336"/>
      <c r="K39" s="337"/>
      <c r="L39" s="337"/>
      <c r="M39" s="338" t="s">
        <v>138</v>
      </c>
      <c r="N39" s="339" t="s">
        <v>2153</v>
      </c>
      <c r="O39" s="339" t="s">
        <v>136</v>
      </c>
      <c r="P39" s="339" t="s">
        <v>2590</v>
      </c>
      <c r="Q39" s="28"/>
      <c r="R39" s="29"/>
    </row>
    <row r="40" spans="1:18" s="24" customFormat="1" ht="12.75">
      <c r="A40" s="1">
        <v>42865</v>
      </c>
      <c r="B40" t="s">
        <v>156</v>
      </c>
      <c r="C40" s="488" t="s">
        <v>209</v>
      </c>
      <c r="D40" s="2"/>
      <c r="E40" s="333"/>
      <c r="F40" s="333"/>
      <c r="G40" s="2">
        <v>13500.08</v>
      </c>
      <c r="H40" s="335" t="s">
        <v>137</v>
      </c>
      <c r="I40" s="399"/>
      <c r="J40" s="336"/>
      <c r="K40" s="337"/>
      <c r="L40" s="337"/>
      <c r="M40" s="338" t="s">
        <v>138</v>
      </c>
      <c r="N40" s="339" t="s">
        <v>375</v>
      </c>
      <c r="O40" s="339" t="s">
        <v>136</v>
      </c>
      <c r="P40" s="339" t="s">
        <v>2592</v>
      </c>
      <c r="Q40" s="28"/>
      <c r="R40" s="29"/>
    </row>
    <row r="41" spans="1:18" s="24" customFormat="1" ht="12.75">
      <c r="A41" s="1">
        <v>42865</v>
      </c>
      <c r="B41" t="s">
        <v>156</v>
      </c>
      <c r="C41" s="488" t="s">
        <v>1419</v>
      </c>
      <c r="D41" s="2"/>
      <c r="E41" s="333"/>
      <c r="F41" s="333"/>
      <c r="G41" s="2">
        <v>13500.08</v>
      </c>
      <c r="H41" s="335"/>
      <c r="I41" s="399"/>
      <c r="J41" s="336"/>
      <c r="K41" s="337"/>
      <c r="L41" s="337"/>
      <c r="M41" s="338" t="s">
        <v>138</v>
      </c>
      <c r="N41" s="339" t="s">
        <v>1471</v>
      </c>
      <c r="O41" s="339" t="s">
        <v>136</v>
      </c>
      <c r="P41" s="339" t="s">
        <v>2592</v>
      </c>
      <c r="Q41" s="28"/>
      <c r="R41" s="29"/>
    </row>
    <row r="42" spans="1:18" s="24" customFormat="1" ht="12.75">
      <c r="A42" s="1">
        <v>42866</v>
      </c>
      <c r="B42" t="s">
        <v>156</v>
      </c>
      <c r="C42" s="488" t="s">
        <v>1231</v>
      </c>
      <c r="D42" s="2"/>
      <c r="E42" s="333"/>
      <c r="F42" s="333"/>
      <c r="G42" s="353">
        <v>13500.08</v>
      </c>
      <c r="H42" s="335"/>
      <c r="I42" s="399"/>
      <c r="J42" s="336"/>
      <c r="K42" s="337"/>
      <c r="L42" s="337"/>
      <c r="M42" s="338" t="s">
        <v>138</v>
      </c>
      <c r="N42" s="339" t="s">
        <v>1307</v>
      </c>
      <c r="O42" s="339" t="s">
        <v>136</v>
      </c>
      <c r="P42" s="339" t="s">
        <v>2594</v>
      </c>
      <c r="Q42" s="28"/>
      <c r="R42" s="29"/>
    </row>
    <row r="43" spans="1:18" s="24" customFormat="1" ht="12.75">
      <c r="A43" s="1">
        <v>42866</v>
      </c>
      <c r="B43" t="s">
        <v>156</v>
      </c>
      <c r="C43" s="488" t="s">
        <v>1245</v>
      </c>
      <c r="D43" s="2"/>
      <c r="E43" s="333"/>
      <c r="F43" s="333"/>
      <c r="G43" s="353">
        <v>13500.08</v>
      </c>
      <c r="H43" s="335"/>
      <c r="I43" s="399"/>
      <c r="J43" s="336"/>
      <c r="K43" s="337"/>
      <c r="L43" s="337"/>
      <c r="M43" s="338" t="s">
        <v>138</v>
      </c>
      <c r="N43" s="339" t="s">
        <v>1319</v>
      </c>
      <c r="O43" s="339" t="s">
        <v>136</v>
      </c>
      <c r="P43" s="339" t="s">
        <v>2594</v>
      </c>
      <c r="Q43" s="28"/>
      <c r="R43" s="29"/>
    </row>
    <row r="44" spans="1:18" s="24" customFormat="1" ht="12.75">
      <c r="A44" s="1">
        <v>42867</v>
      </c>
      <c r="B44" t="s">
        <v>156</v>
      </c>
      <c r="C44" s="488" t="s">
        <v>2518</v>
      </c>
      <c r="D44" s="2"/>
      <c r="E44" s="333"/>
      <c r="F44" s="333"/>
      <c r="G44" s="2">
        <v>13500.08</v>
      </c>
      <c r="H44" s="335"/>
      <c r="I44" s="399"/>
      <c r="J44" s="336"/>
      <c r="K44" s="337"/>
      <c r="L44" s="337"/>
      <c r="M44" s="338" t="s">
        <v>138</v>
      </c>
      <c r="N44" s="339" t="s">
        <v>2532</v>
      </c>
      <c r="O44" s="339" t="s">
        <v>390</v>
      </c>
      <c r="P44" s="339" t="s">
        <v>2597</v>
      </c>
      <c r="Q44" s="28"/>
      <c r="R44" s="29"/>
    </row>
    <row r="45" spans="1:18" s="24" customFormat="1" ht="12.75">
      <c r="A45" s="1">
        <v>42864</v>
      </c>
      <c r="B45" t="s">
        <v>156</v>
      </c>
      <c r="C45" s="615" t="s">
        <v>2568</v>
      </c>
      <c r="D45" s="2"/>
      <c r="E45" s="333"/>
      <c r="F45" s="333"/>
      <c r="G45" s="353">
        <v>13988.44</v>
      </c>
      <c r="H45" s="335"/>
      <c r="I45" s="399"/>
      <c r="J45" s="336"/>
      <c r="K45" s="337"/>
      <c r="L45" s="337"/>
      <c r="M45" s="338" t="s">
        <v>138</v>
      </c>
      <c r="N45" s="339" t="s">
        <v>2584</v>
      </c>
      <c r="O45" s="339" t="s">
        <v>383</v>
      </c>
      <c r="P45" s="339" t="s">
        <v>2590</v>
      </c>
      <c r="Q45" s="28"/>
      <c r="R45" s="29"/>
    </row>
    <row r="46" spans="1:18" s="24" customFormat="1" ht="12.75">
      <c r="A46" s="1">
        <v>42864</v>
      </c>
      <c r="B46" t="s">
        <v>156</v>
      </c>
      <c r="C46" s="615" t="s">
        <v>820</v>
      </c>
      <c r="D46" s="2"/>
      <c r="E46" s="333"/>
      <c r="F46" s="333"/>
      <c r="G46" s="353">
        <v>13988.44</v>
      </c>
      <c r="H46" s="335" t="s">
        <v>142</v>
      </c>
      <c r="I46" s="399"/>
      <c r="J46" s="336"/>
      <c r="K46" s="337"/>
      <c r="L46" s="337"/>
      <c r="M46" s="338" t="s">
        <v>138</v>
      </c>
      <c r="N46" s="339" t="s">
        <v>870</v>
      </c>
      <c r="O46" s="339" t="s">
        <v>383</v>
      </c>
      <c r="P46" s="339" t="s">
        <v>2590</v>
      </c>
      <c r="Q46" s="28"/>
      <c r="R46" s="29"/>
    </row>
    <row r="47" spans="1:18" s="24" customFormat="1" ht="12.75">
      <c r="A47" s="1">
        <v>42866</v>
      </c>
      <c r="B47" t="s">
        <v>156</v>
      </c>
      <c r="C47" s="488" t="s">
        <v>2575</v>
      </c>
      <c r="D47" s="2"/>
      <c r="E47" s="333"/>
      <c r="F47" s="333"/>
      <c r="G47" s="353">
        <v>13988.44</v>
      </c>
      <c r="H47" s="335"/>
      <c r="I47" s="399"/>
      <c r="J47" s="336"/>
      <c r="K47" s="337"/>
      <c r="L47" s="337"/>
      <c r="M47" s="338" t="s">
        <v>138</v>
      </c>
      <c r="N47" s="339" t="s">
        <v>2585</v>
      </c>
      <c r="O47" s="339" t="s">
        <v>383</v>
      </c>
      <c r="P47" s="339" t="s">
        <v>2594</v>
      </c>
      <c r="Q47" s="28"/>
      <c r="R47" s="29"/>
    </row>
    <row r="48" spans="1:18" s="24" customFormat="1" ht="12.75">
      <c r="A48" s="1">
        <v>42861</v>
      </c>
      <c r="B48" t="s">
        <v>156</v>
      </c>
      <c r="C48" t="s">
        <v>1655</v>
      </c>
      <c r="D48" s="2"/>
      <c r="E48" s="333"/>
      <c r="F48" s="333"/>
      <c r="G48" s="353">
        <v>14428.49</v>
      </c>
      <c r="H48" s="335"/>
      <c r="I48" s="399"/>
      <c r="J48" s="336"/>
      <c r="K48" s="337"/>
      <c r="L48" s="337"/>
      <c r="M48" s="338" t="s">
        <v>138</v>
      </c>
      <c r="N48" s="339" t="s">
        <v>1767</v>
      </c>
      <c r="O48" s="339" t="s">
        <v>134</v>
      </c>
      <c r="P48" s="339" t="s">
        <v>2589</v>
      </c>
      <c r="Q48" s="28"/>
      <c r="R48" s="29"/>
    </row>
    <row r="49" spans="1:18" s="24" customFormat="1" ht="12.75">
      <c r="A49" s="1">
        <v>42864</v>
      </c>
      <c r="B49" t="s">
        <v>156</v>
      </c>
      <c r="C49" t="s">
        <v>2417</v>
      </c>
      <c r="D49" s="2"/>
      <c r="E49" s="333"/>
      <c r="F49" s="333"/>
      <c r="G49" s="353">
        <v>21313.84</v>
      </c>
      <c r="H49" s="335" t="s">
        <v>133</v>
      </c>
      <c r="I49" s="399"/>
      <c r="J49" s="336"/>
      <c r="K49" s="337"/>
      <c r="L49" s="337"/>
      <c r="M49" s="338" t="s">
        <v>138</v>
      </c>
      <c r="N49" s="339" t="s">
        <v>2466</v>
      </c>
      <c r="O49" s="339" t="s">
        <v>383</v>
      </c>
      <c r="P49" s="339" t="s">
        <v>2590</v>
      </c>
      <c r="Q49" s="28"/>
      <c r="R49" s="29"/>
    </row>
    <row r="50" spans="1:18" s="24" customFormat="1" ht="12.75">
      <c r="A50" s="1">
        <v>42864</v>
      </c>
      <c r="B50" t="s">
        <v>156</v>
      </c>
      <c r="C50" s="615" t="s">
        <v>2569</v>
      </c>
      <c r="D50" s="2"/>
      <c r="E50" s="333"/>
      <c r="F50" s="333"/>
      <c r="G50" s="353">
        <v>21313.84</v>
      </c>
      <c r="H50" s="335"/>
      <c r="I50" s="399"/>
      <c r="J50" s="336"/>
      <c r="K50" s="337"/>
      <c r="L50" s="337"/>
      <c r="M50" s="338" t="s">
        <v>138</v>
      </c>
      <c r="N50" s="339" t="s">
        <v>2586</v>
      </c>
      <c r="O50" s="339" t="s">
        <v>383</v>
      </c>
      <c r="P50" s="339" t="s">
        <v>2590</v>
      </c>
      <c r="Q50" s="28"/>
      <c r="R50" s="29"/>
    </row>
    <row r="51" spans="1:18" s="24" customFormat="1" ht="12.75">
      <c r="A51" s="1">
        <v>42864</v>
      </c>
      <c r="B51" t="s">
        <v>156</v>
      </c>
      <c r="C51" t="s">
        <v>2566</v>
      </c>
      <c r="D51" s="2"/>
      <c r="E51" s="333"/>
      <c r="F51" s="333"/>
      <c r="G51" s="353">
        <v>21588.76</v>
      </c>
      <c r="H51" s="335"/>
      <c r="I51" s="399"/>
      <c r="J51" s="336"/>
      <c r="K51" s="337"/>
      <c r="L51" s="337"/>
      <c r="M51" s="338" t="s">
        <v>138</v>
      </c>
      <c r="N51" s="339" t="s">
        <v>2587</v>
      </c>
      <c r="O51" s="339" t="s">
        <v>383</v>
      </c>
      <c r="P51" s="339" t="s">
        <v>2590</v>
      </c>
      <c r="Q51" s="28"/>
      <c r="R51" s="29"/>
    </row>
    <row r="52" spans="1:18" s="24" customFormat="1" ht="12.75">
      <c r="A52" s="1">
        <v>42864</v>
      </c>
      <c r="B52" t="s">
        <v>156</v>
      </c>
      <c r="C52" t="s">
        <v>2517</v>
      </c>
      <c r="D52" s="2"/>
      <c r="E52" s="333"/>
      <c r="F52" s="333"/>
      <c r="G52" s="353">
        <v>21588.76</v>
      </c>
      <c r="H52" s="335" t="s">
        <v>135</v>
      </c>
      <c r="I52" s="399"/>
      <c r="J52" s="336"/>
      <c r="K52" s="337"/>
      <c r="L52" s="337"/>
      <c r="M52" s="338" t="s">
        <v>138</v>
      </c>
      <c r="N52" s="339" t="s">
        <v>2545</v>
      </c>
      <c r="O52" s="339" t="s">
        <v>383</v>
      </c>
      <c r="P52" s="339" t="s">
        <v>2590</v>
      </c>
      <c r="Q52" s="28"/>
      <c r="R52" s="29"/>
    </row>
    <row r="53" spans="1:18" s="24" customFormat="1" ht="12.75">
      <c r="A53" s="50">
        <v>42866</v>
      </c>
      <c r="B53" s="51" t="s">
        <v>987</v>
      </c>
      <c r="C53" s="51">
        <v>3000276824</v>
      </c>
      <c r="D53" s="6"/>
      <c r="E53" s="333"/>
      <c r="F53" s="333"/>
      <c r="G53" s="6">
        <v>116000</v>
      </c>
      <c r="H53" s="335"/>
      <c r="I53" s="399"/>
      <c r="J53" s="336"/>
      <c r="K53" s="337"/>
      <c r="L53" s="337"/>
      <c r="M53" s="338"/>
      <c r="N53" s="339"/>
      <c r="O53" s="323" t="s">
        <v>987</v>
      </c>
      <c r="P53" s="339" t="s">
        <v>2595</v>
      </c>
      <c r="Q53" s="28"/>
      <c r="R53" s="29"/>
    </row>
    <row r="54" spans="1:18" s="24" customFormat="1" ht="12.75">
      <c r="A54" s="418"/>
      <c r="B54" s="341"/>
      <c r="C54" s="341"/>
      <c r="D54" s="353"/>
      <c r="E54" s="333"/>
      <c r="F54" s="333"/>
      <c r="G54" s="399"/>
      <c r="H54" s="335"/>
      <c r="I54" s="399"/>
      <c r="J54" s="336"/>
      <c r="K54" s="337"/>
      <c r="L54" s="337"/>
      <c r="M54" s="338"/>
      <c r="N54" s="339"/>
      <c r="O54" s="339"/>
      <c r="P54" s="339"/>
      <c r="Q54" s="28"/>
      <c r="R54" s="29"/>
    </row>
    <row r="55" spans="1:18" s="24" customFormat="1" ht="13.5" thickBot="1">
      <c r="A55" s="499"/>
      <c r="B55" s="431"/>
      <c r="C55" s="431"/>
      <c r="D55" s="334"/>
      <c r="E55" s="333"/>
      <c r="F55" s="333"/>
      <c r="G55" s="399"/>
      <c r="H55" s="335"/>
      <c r="I55" s="399"/>
      <c r="J55" s="336"/>
      <c r="K55" s="337"/>
      <c r="L55" s="337"/>
      <c r="M55" s="338"/>
      <c r="N55" s="339"/>
      <c r="O55" s="339"/>
      <c r="P55" s="339"/>
      <c r="Q55" s="28"/>
      <c r="R55" s="29"/>
    </row>
    <row r="56" spans="1:18" ht="12.75" thickBot="1">
      <c r="D56" s="72">
        <f>SUM(D5:D55)</f>
        <v>0</v>
      </c>
      <c r="G56" s="72">
        <f>SUM(G5:G55)</f>
        <v>271377.77000000014</v>
      </c>
      <c r="I56" s="72">
        <f>SUM(I5:I55)</f>
        <v>0</v>
      </c>
      <c r="J56" s="72">
        <f>SUM(J5:J55)</f>
        <v>0</v>
      </c>
      <c r="K56" s="36"/>
      <c r="N56" s="37" t="s">
        <v>223</v>
      </c>
      <c r="O56" s="38">
        <f>SUM(I56:K56)</f>
        <v>0</v>
      </c>
    </row>
    <row r="57" spans="1:18" s="22" customFormat="1" ht="12.75">
      <c r="A57" s="50"/>
      <c r="B57" s="51"/>
      <c r="C57" s="443"/>
      <c r="D57" s="559"/>
      <c r="E57" s="10"/>
      <c r="F57" s="10"/>
      <c r="G57" s="6"/>
      <c r="I57" s="10"/>
      <c r="J57" s="10"/>
      <c r="K57" s="10"/>
      <c r="L57" s="10"/>
      <c r="M57" s="34"/>
      <c r="N57" s="35"/>
      <c r="O57" s="31"/>
      <c r="P57" s="32"/>
      <c r="Q57" s="33"/>
      <c r="R57" s="9"/>
    </row>
    <row r="58" spans="1:18" s="22" customFormat="1">
      <c r="A58" s="39"/>
      <c r="B58" s="10"/>
      <c r="C58" s="10"/>
      <c r="D58" s="10"/>
      <c r="E58" s="10"/>
      <c r="F58" s="10"/>
      <c r="G58" s="36"/>
      <c r="I58" s="10"/>
      <c r="J58" s="10"/>
      <c r="K58" s="10"/>
      <c r="L58" s="10"/>
      <c r="M58" s="34"/>
      <c r="N58" s="35"/>
      <c r="O58" s="31"/>
      <c r="P58" s="32"/>
      <c r="Q58" s="33"/>
      <c r="R58" s="9"/>
    </row>
  </sheetData>
  <autoFilter ref="A4:R56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53"/>
  <sheetViews>
    <sheetView topLeftCell="A37" workbookViewId="0">
      <selection activeCell="G53" sqref="G53"/>
    </sheetView>
  </sheetViews>
  <sheetFormatPr baseColWidth="10" defaultRowHeight="12.75"/>
  <cols>
    <col min="2" max="2" width="33" bestFit="1" customWidth="1"/>
  </cols>
  <sheetData>
    <row r="1" spans="1:8">
      <c r="A1" s="342">
        <v>42864</v>
      </c>
      <c r="B1" s="343" t="s">
        <v>160</v>
      </c>
      <c r="C1" s="343" t="s">
        <v>771</v>
      </c>
      <c r="D1" s="343" t="s">
        <v>2227</v>
      </c>
      <c r="E1" s="343" t="s">
        <v>771</v>
      </c>
      <c r="F1" s="343" t="s">
        <v>2227</v>
      </c>
      <c r="G1" s="344">
        <v>-21637.48</v>
      </c>
    </row>
    <row r="2" spans="1:8">
      <c r="A2" s="342">
        <v>42864</v>
      </c>
      <c r="B2" s="343" t="s">
        <v>160</v>
      </c>
      <c r="C2" s="343" t="s">
        <v>2417</v>
      </c>
      <c r="D2" s="343" t="s">
        <v>2225</v>
      </c>
      <c r="E2" s="343" t="s">
        <v>2417</v>
      </c>
      <c r="F2" s="343" t="s">
        <v>2225</v>
      </c>
      <c r="G2" s="344">
        <v>-21347.48</v>
      </c>
    </row>
    <row r="3" spans="1:8">
      <c r="A3" s="342">
        <v>42864</v>
      </c>
      <c r="B3" s="343" t="s">
        <v>160</v>
      </c>
      <c r="C3" s="343" t="s">
        <v>2517</v>
      </c>
      <c r="D3" s="343" t="s">
        <v>2225</v>
      </c>
      <c r="E3" s="343" t="s">
        <v>2517</v>
      </c>
      <c r="F3" s="343" t="s">
        <v>2225</v>
      </c>
      <c r="G3" s="344">
        <v>-21637.48</v>
      </c>
    </row>
    <row r="4" spans="1:8">
      <c r="A4" s="342">
        <v>42864</v>
      </c>
      <c r="B4" s="343" t="s">
        <v>160</v>
      </c>
      <c r="C4" s="343" t="s">
        <v>2383</v>
      </c>
      <c r="D4" s="343" t="s">
        <v>2225</v>
      </c>
      <c r="E4" s="343" t="s">
        <v>2383</v>
      </c>
      <c r="F4" s="343" t="s">
        <v>2225</v>
      </c>
      <c r="G4" s="344">
        <v>-19565.72</v>
      </c>
    </row>
    <row r="5" spans="1:8">
      <c r="A5" s="342">
        <v>42865</v>
      </c>
      <c r="B5" s="343" t="s">
        <v>160</v>
      </c>
      <c r="C5" s="343" t="s">
        <v>1525</v>
      </c>
      <c r="D5" s="343" t="s">
        <v>1526</v>
      </c>
      <c r="E5" s="343" t="s">
        <v>1525</v>
      </c>
      <c r="F5" s="343" t="s">
        <v>1526</v>
      </c>
      <c r="G5" s="344">
        <v>-12857.44</v>
      </c>
    </row>
    <row r="6" spans="1:8">
      <c r="A6" s="342">
        <v>42865</v>
      </c>
      <c r="B6" s="343" t="s">
        <v>160</v>
      </c>
      <c r="C6" s="343" t="s">
        <v>209</v>
      </c>
      <c r="D6" s="343" t="s">
        <v>823</v>
      </c>
      <c r="E6" s="343" t="s">
        <v>209</v>
      </c>
      <c r="F6" s="343" t="s">
        <v>823</v>
      </c>
      <c r="G6" s="344">
        <v>-13500.08</v>
      </c>
    </row>
    <row r="7" spans="1:8">
      <c r="A7" s="342">
        <v>42865</v>
      </c>
      <c r="B7" s="343" t="s">
        <v>160</v>
      </c>
      <c r="C7" s="343" t="s">
        <v>490</v>
      </c>
      <c r="D7" s="343" t="s">
        <v>823</v>
      </c>
      <c r="E7" s="343" t="s">
        <v>490</v>
      </c>
      <c r="F7" s="343" t="s">
        <v>823</v>
      </c>
      <c r="G7" s="344">
        <v>-13500.08</v>
      </c>
    </row>
    <row r="8" spans="1:8">
      <c r="A8" s="342">
        <v>42866</v>
      </c>
      <c r="B8" s="343" t="s">
        <v>160</v>
      </c>
      <c r="C8" s="343" t="s">
        <v>2385</v>
      </c>
      <c r="D8" s="343" t="s">
        <v>2563</v>
      </c>
      <c r="E8" s="343" t="s">
        <v>2385</v>
      </c>
      <c r="F8" s="343" t="s">
        <v>2563</v>
      </c>
      <c r="G8" s="344">
        <v>-5957.76</v>
      </c>
    </row>
    <row r="9" spans="1:8">
      <c r="A9" s="342">
        <v>42866</v>
      </c>
      <c r="B9" s="343" t="s">
        <v>160</v>
      </c>
      <c r="C9" s="343" t="s">
        <v>2419</v>
      </c>
      <c r="D9" s="343" t="s">
        <v>2225</v>
      </c>
      <c r="E9" s="343" t="s">
        <v>2419</v>
      </c>
      <c r="F9" s="343" t="s">
        <v>2225</v>
      </c>
      <c r="G9" s="344">
        <v>-8049.24</v>
      </c>
    </row>
    <row r="10" spans="1:8">
      <c r="A10" s="342">
        <v>42866</v>
      </c>
      <c r="B10" s="343" t="s">
        <v>160</v>
      </c>
      <c r="C10" s="343" t="s">
        <v>2504</v>
      </c>
      <c r="D10" s="343" t="s">
        <v>2225</v>
      </c>
      <c r="E10" s="343" t="s">
        <v>2504</v>
      </c>
      <c r="F10" s="343" t="s">
        <v>2225</v>
      </c>
      <c r="G10" s="344">
        <v>-14024.4</v>
      </c>
    </row>
    <row r="11" spans="1:8">
      <c r="A11" s="342">
        <v>42867</v>
      </c>
      <c r="B11" s="343" t="s">
        <v>160</v>
      </c>
      <c r="C11" s="343" t="s">
        <v>820</v>
      </c>
      <c r="D11" s="343" t="s">
        <v>2563</v>
      </c>
      <c r="E11" s="343" t="s">
        <v>820</v>
      </c>
      <c r="F11" s="343" t="s">
        <v>2563</v>
      </c>
      <c r="G11" s="344">
        <v>-13988.44</v>
      </c>
    </row>
    <row r="12" spans="1:8">
      <c r="A12" s="342">
        <v>42867</v>
      </c>
      <c r="B12" s="343" t="s">
        <v>160</v>
      </c>
      <c r="C12" s="343" t="s">
        <v>2505</v>
      </c>
      <c r="D12" s="343" t="s">
        <v>2225</v>
      </c>
      <c r="E12" s="343" t="s">
        <v>2505</v>
      </c>
      <c r="F12" s="343" t="s">
        <v>2225</v>
      </c>
      <c r="G12" s="344">
        <v>-21637.48</v>
      </c>
    </row>
    <row r="13" spans="1:8">
      <c r="A13" s="342">
        <v>42867</v>
      </c>
      <c r="B13" s="343" t="s">
        <v>160</v>
      </c>
      <c r="C13" s="343" t="s">
        <v>1587</v>
      </c>
      <c r="D13" s="343" t="s">
        <v>2231</v>
      </c>
      <c r="E13" s="343" t="s">
        <v>1587</v>
      </c>
      <c r="F13" s="343" t="s">
        <v>2231</v>
      </c>
      <c r="G13" s="344">
        <v>-5849.88</v>
      </c>
    </row>
    <row r="14" spans="1:8">
      <c r="A14" s="342">
        <v>42867</v>
      </c>
      <c r="B14" s="343" t="s">
        <v>160</v>
      </c>
      <c r="C14" s="343" t="s">
        <v>1222</v>
      </c>
      <c r="D14" s="343" t="s">
        <v>2227</v>
      </c>
      <c r="E14" s="343" t="s">
        <v>1222</v>
      </c>
      <c r="F14" s="343" t="s">
        <v>2227</v>
      </c>
      <c r="G14" s="344">
        <v>-14024.4</v>
      </c>
    </row>
    <row r="15" spans="1:8">
      <c r="A15" s="444">
        <v>42861</v>
      </c>
      <c r="B15" s="445" t="s">
        <v>156</v>
      </c>
      <c r="C15" s="445" t="s">
        <v>2564</v>
      </c>
      <c r="D15" s="445" t="s">
        <v>157</v>
      </c>
      <c r="E15" s="445" t="s">
        <v>2564</v>
      </c>
      <c r="F15" s="445" t="s">
        <v>157</v>
      </c>
      <c r="G15" s="422">
        <v>1241.2</v>
      </c>
      <c r="H15" s="445" t="s">
        <v>158</v>
      </c>
    </row>
    <row r="16" spans="1:8">
      <c r="A16" s="1">
        <v>42864</v>
      </c>
      <c r="B16" t="s">
        <v>156</v>
      </c>
      <c r="C16" t="s">
        <v>2571</v>
      </c>
      <c r="D16" t="s">
        <v>2567</v>
      </c>
      <c r="E16" t="s">
        <v>2571</v>
      </c>
      <c r="F16" t="s">
        <v>2567</v>
      </c>
      <c r="G16" s="2">
        <v>5791.88</v>
      </c>
      <c r="H16" t="s">
        <v>158</v>
      </c>
    </row>
    <row r="17" spans="1:8">
      <c r="A17" s="1">
        <v>42864</v>
      </c>
      <c r="B17" t="s">
        <v>156</v>
      </c>
      <c r="C17" t="s">
        <v>1650</v>
      </c>
      <c r="D17" t="s">
        <v>2567</v>
      </c>
      <c r="E17" t="s">
        <v>1650</v>
      </c>
      <c r="F17" t="s">
        <v>2567</v>
      </c>
      <c r="G17" s="2">
        <v>5849.88</v>
      </c>
      <c r="H17" t="s">
        <v>158</v>
      </c>
    </row>
    <row r="18" spans="1:8">
      <c r="A18" s="1">
        <v>42864</v>
      </c>
      <c r="B18" t="s">
        <v>156</v>
      </c>
      <c r="C18" t="s">
        <v>2401</v>
      </c>
      <c r="D18" t="s">
        <v>2567</v>
      </c>
      <c r="E18" t="s">
        <v>2401</v>
      </c>
      <c r="F18" t="s">
        <v>2567</v>
      </c>
      <c r="G18" s="2">
        <v>5849.88</v>
      </c>
      <c r="H18" t="s">
        <v>158</v>
      </c>
    </row>
    <row r="19" spans="1:8">
      <c r="A19" s="1">
        <v>42865</v>
      </c>
      <c r="B19" t="s">
        <v>156</v>
      </c>
      <c r="C19" t="s">
        <v>2396</v>
      </c>
      <c r="D19" t="s">
        <v>2574</v>
      </c>
      <c r="E19" t="s">
        <v>2396</v>
      </c>
      <c r="F19" t="s">
        <v>2574</v>
      </c>
      <c r="G19" s="2">
        <v>5897.44</v>
      </c>
      <c r="H19" t="s">
        <v>158</v>
      </c>
    </row>
    <row r="20" spans="1:8">
      <c r="A20" s="1">
        <v>42864</v>
      </c>
      <c r="B20" t="s">
        <v>156</v>
      </c>
      <c r="C20" t="s">
        <v>2391</v>
      </c>
      <c r="D20" t="s">
        <v>2565</v>
      </c>
      <c r="E20" t="s">
        <v>2391</v>
      </c>
      <c r="F20" t="s">
        <v>2565</v>
      </c>
      <c r="G20" s="2">
        <v>5957.76</v>
      </c>
      <c r="H20" t="s">
        <v>158</v>
      </c>
    </row>
    <row r="21" spans="1:8">
      <c r="A21" s="1">
        <v>42865</v>
      </c>
      <c r="B21" t="s">
        <v>156</v>
      </c>
      <c r="C21" t="s">
        <v>105</v>
      </c>
      <c r="D21" t="s">
        <v>2565</v>
      </c>
      <c r="E21" t="s">
        <v>105</v>
      </c>
      <c r="F21" t="s">
        <v>2565</v>
      </c>
      <c r="G21" s="2">
        <v>5957.76</v>
      </c>
      <c r="H21" t="s">
        <v>158</v>
      </c>
    </row>
    <row r="22" spans="1:8">
      <c r="A22" s="1">
        <v>42865</v>
      </c>
      <c r="B22" t="s">
        <v>156</v>
      </c>
      <c r="C22" t="s">
        <v>2385</v>
      </c>
      <c r="D22" t="s">
        <v>2563</v>
      </c>
      <c r="E22" t="s">
        <v>2385</v>
      </c>
      <c r="F22" t="s">
        <v>2563</v>
      </c>
      <c r="G22" s="2">
        <v>5957.76</v>
      </c>
      <c r="H22" t="s">
        <v>158</v>
      </c>
    </row>
    <row r="23" spans="1:8">
      <c r="A23" s="1">
        <v>42866</v>
      </c>
      <c r="B23" t="s">
        <v>156</v>
      </c>
      <c r="C23" t="s">
        <v>2386</v>
      </c>
      <c r="D23" t="s">
        <v>2565</v>
      </c>
      <c r="E23" t="s">
        <v>2386</v>
      </c>
      <c r="F23" t="s">
        <v>2565</v>
      </c>
      <c r="G23" s="2">
        <v>5957.76</v>
      </c>
      <c r="H23" t="s">
        <v>158</v>
      </c>
    </row>
    <row r="24" spans="1:8">
      <c r="A24" s="1">
        <v>42866</v>
      </c>
      <c r="B24" t="s">
        <v>156</v>
      </c>
      <c r="C24" t="s">
        <v>2385</v>
      </c>
      <c r="D24" t="s">
        <v>2565</v>
      </c>
      <c r="E24" t="s">
        <v>2385</v>
      </c>
      <c r="F24" t="s">
        <v>2565</v>
      </c>
      <c r="G24" s="2">
        <v>5957.76</v>
      </c>
      <c r="H24" t="s">
        <v>158</v>
      </c>
    </row>
    <row r="25" spans="1:8">
      <c r="A25" s="1">
        <v>42866</v>
      </c>
      <c r="B25" t="s">
        <v>156</v>
      </c>
      <c r="C25" t="s">
        <v>1680</v>
      </c>
      <c r="D25" t="s">
        <v>2565</v>
      </c>
      <c r="E25" t="s">
        <v>1680</v>
      </c>
      <c r="F25" t="s">
        <v>2565</v>
      </c>
      <c r="G25" s="2">
        <v>5957.76</v>
      </c>
      <c r="H25" t="s">
        <v>158</v>
      </c>
    </row>
    <row r="26" spans="1:8">
      <c r="A26" s="1">
        <v>42864</v>
      </c>
      <c r="B26" t="s">
        <v>156</v>
      </c>
      <c r="C26" t="s">
        <v>2313</v>
      </c>
      <c r="D26" t="s">
        <v>2565</v>
      </c>
      <c r="E26" t="s">
        <v>2313</v>
      </c>
      <c r="F26" t="s">
        <v>2565</v>
      </c>
      <c r="G26" s="2">
        <v>6351</v>
      </c>
      <c r="H26" t="s">
        <v>158</v>
      </c>
    </row>
    <row r="27" spans="1:8">
      <c r="A27" s="1">
        <v>42864</v>
      </c>
      <c r="B27" t="s">
        <v>156</v>
      </c>
      <c r="C27" t="s">
        <v>2570</v>
      </c>
      <c r="D27" t="s">
        <v>2567</v>
      </c>
      <c r="E27" t="s">
        <v>2570</v>
      </c>
      <c r="F27" t="s">
        <v>2567</v>
      </c>
      <c r="G27" s="2">
        <v>6750.04</v>
      </c>
      <c r="H27" t="s">
        <v>158</v>
      </c>
    </row>
    <row r="28" spans="1:8">
      <c r="A28" s="1">
        <v>42864</v>
      </c>
      <c r="B28" t="s">
        <v>156</v>
      </c>
      <c r="C28" t="s">
        <v>2572</v>
      </c>
      <c r="D28" t="s">
        <v>2563</v>
      </c>
      <c r="E28" t="s">
        <v>2572</v>
      </c>
      <c r="F28" t="s">
        <v>2563</v>
      </c>
      <c r="G28" s="2">
        <v>8049.24</v>
      </c>
      <c r="H28" t="s">
        <v>158</v>
      </c>
    </row>
    <row r="29" spans="1:8">
      <c r="A29" s="1">
        <v>42865</v>
      </c>
      <c r="B29" t="s">
        <v>156</v>
      </c>
      <c r="C29" t="s">
        <v>2573</v>
      </c>
      <c r="D29" t="s">
        <v>2565</v>
      </c>
      <c r="E29" t="s">
        <v>2573</v>
      </c>
      <c r="F29" t="s">
        <v>2565</v>
      </c>
      <c r="G29" s="2">
        <v>8049.24</v>
      </c>
      <c r="H29" t="s">
        <v>158</v>
      </c>
    </row>
    <row r="30" spans="1:8">
      <c r="A30" s="1">
        <v>42866</v>
      </c>
      <c r="B30" t="s">
        <v>156</v>
      </c>
      <c r="C30" t="s">
        <v>2419</v>
      </c>
      <c r="D30" t="s">
        <v>2565</v>
      </c>
      <c r="E30" t="s">
        <v>2419</v>
      </c>
      <c r="F30" t="s">
        <v>2565</v>
      </c>
      <c r="G30" s="2">
        <v>8049.24</v>
      </c>
      <c r="H30" t="s">
        <v>158</v>
      </c>
    </row>
    <row r="31" spans="1:8">
      <c r="A31" s="1">
        <v>42864</v>
      </c>
      <c r="B31" t="s">
        <v>156</v>
      </c>
      <c r="C31" t="s">
        <v>2515</v>
      </c>
      <c r="D31" t="s">
        <v>2565</v>
      </c>
      <c r="E31" t="s">
        <v>2515</v>
      </c>
      <c r="F31" t="s">
        <v>2565</v>
      </c>
      <c r="G31" s="2">
        <v>9000.44</v>
      </c>
      <c r="H31" t="s">
        <v>158</v>
      </c>
    </row>
    <row r="32" spans="1:8">
      <c r="A32" s="1">
        <v>42866</v>
      </c>
      <c r="B32" t="s">
        <v>156</v>
      </c>
      <c r="C32" t="s">
        <v>2521</v>
      </c>
      <c r="D32" t="s">
        <v>2565</v>
      </c>
      <c r="E32" t="s">
        <v>2521</v>
      </c>
      <c r="F32" t="s">
        <v>2565</v>
      </c>
      <c r="G32" s="2">
        <v>9000.44</v>
      </c>
      <c r="H32" t="s">
        <v>158</v>
      </c>
    </row>
    <row r="33" spans="1:8">
      <c r="A33" s="1">
        <v>42866</v>
      </c>
      <c r="B33" t="s">
        <v>156</v>
      </c>
      <c r="C33" t="s">
        <v>2576</v>
      </c>
      <c r="D33" t="s">
        <v>2565</v>
      </c>
      <c r="E33" t="s">
        <v>2576</v>
      </c>
      <c r="F33" t="s">
        <v>2565</v>
      </c>
      <c r="G33" s="2">
        <v>10629.08</v>
      </c>
      <c r="H33" t="s">
        <v>158</v>
      </c>
    </row>
    <row r="34" spans="1:8">
      <c r="A34" s="1">
        <v>42864</v>
      </c>
      <c r="B34" t="s">
        <v>156</v>
      </c>
      <c r="C34" t="s">
        <v>66</v>
      </c>
      <c r="D34" t="s">
        <v>2563</v>
      </c>
      <c r="E34" t="s">
        <v>66</v>
      </c>
      <c r="F34" t="s">
        <v>2563</v>
      </c>
      <c r="G34" s="2">
        <v>13500.08</v>
      </c>
      <c r="H34" t="s">
        <v>158</v>
      </c>
    </row>
    <row r="35" spans="1:8">
      <c r="A35" s="1">
        <v>42864</v>
      </c>
      <c r="B35" t="s">
        <v>156</v>
      </c>
      <c r="C35" t="s">
        <v>2115</v>
      </c>
      <c r="D35" t="s">
        <v>2565</v>
      </c>
      <c r="E35" t="s">
        <v>2115</v>
      </c>
      <c r="F35" t="s">
        <v>2565</v>
      </c>
      <c r="G35" s="2">
        <v>13500.08</v>
      </c>
      <c r="H35" t="s">
        <v>158</v>
      </c>
    </row>
    <row r="36" spans="1:8">
      <c r="A36" s="1">
        <v>42865</v>
      </c>
      <c r="B36" t="s">
        <v>156</v>
      </c>
      <c r="C36" t="s">
        <v>209</v>
      </c>
      <c r="D36" t="s">
        <v>2565</v>
      </c>
      <c r="E36" t="s">
        <v>209</v>
      </c>
      <c r="F36" t="s">
        <v>2565</v>
      </c>
      <c r="G36" s="2">
        <v>13500.08</v>
      </c>
      <c r="H36" t="s">
        <v>158</v>
      </c>
    </row>
    <row r="37" spans="1:8">
      <c r="A37" s="1">
        <v>42865</v>
      </c>
      <c r="B37" t="s">
        <v>156</v>
      </c>
      <c r="C37" t="s">
        <v>1419</v>
      </c>
      <c r="D37" t="s">
        <v>2563</v>
      </c>
      <c r="E37" t="s">
        <v>1419</v>
      </c>
      <c r="F37" t="s">
        <v>2563</v>
      </c>
      <c r="G37" s="2">
        <v>13500.08</v>
      </c>
      <c r="H37" t="s">
        <v>158</v>
      </c>
    </row>
    <row r="38" spans="1:8">
      <c r="A38" s="1">
        <v>42866</v>
      </c>
      <c r="B38" t="s">
        <v>156</v>
      </c>
      <c r="C38" t="s">
        <v>1231</v>
      </c>
      <c r="D38" t="s">
        <v>2565</v>
      </c>
      <c r="E38" t="s">
        <v>1231</v>
      </c>
      <c r="F38" t="s">
        <v>2565</v>
      </c>
      <c r="G38" s="2">
        <v>13500.08</v>
      </c>
      <c r="H38" t="s">
        <v>158</v>
      </c>
    </row>
    <row r="39" spans="1:8">
      <c r="A39" s="1">
        <v>42866</v>
      </c>
      <c r="B39" t="s">
        <v>156</v>
      </c>
      <c r="C39" t="s">
        <v>1245</v>
      </c>
      <c r="D39" t="s">
        <v>2565</v>
      </c>
      <c r="E39" t="s">
        <v>1245</v>
      </c>
      <c r="F39" t="s">
        <v>2565</v>
      </c>
      <c r="G39" s="2">
        <v>13500.08</v>
      </c>
      <c r="H39" t="s">
        <v>158</v>
      </c>
    </row>
    <row r="40" spans="1:8">
      <c r="A40" s="1">
        <v>42867</v>
      </c>
      <c r="B40" t="s">
        <v>156</v>
      </c>
      <c r="C40" t="s">
        <v>2518</v>
      </c>
      <c r="D40" t="s">
        <v>2563</v>
      </c>
      <c r="E40" t="s">
        <v>2518</v>
      </c>
      <c r="F40" t="s">
        <v>2563</v>
      </c>
      <c r="G40" s="2">
        <v>13500.08</v>
      </c>
      <c r="H40" t="s">
        <v>158</v>
      </c>
    </row>
    <row r="41" spans="1:8">
      <c r="A41" s="1">
        <v>42864</v>
      </c>
      <c r="B41" t="s">
        <v>156</v>
      </c>
      <c r="C41" t="s">
        <v>2568</v>
      </c>
      <c r="D41" t="s">
        <v>2563</v>
      </c>
      <c r="E41" t="s">
        <v>2568</v>
      </c>
      <c r="F41" t="s">
        <v>2563</v>
      </c>
      <c r="G41" s="2">
        <v>13988.44</v>
      </c>
      <c r="H41" t="s">
        <v>158</v>
      </c>
    </row>
    <row r="42" spans="1:8">
      <c r="A42" s="1">
        <v>42864</v>
      </c>
      <c r="B42" t="s">
        <v>156</v>
      </c>
      <c r="C42" t="s">
        <v>820</v>
      </c>
      <c r="D42" t="s">
        <v>2563</v>
      </c>
      <c r="E42" t="s">
        <v>820</v>
      </c>
      <c r="F42" t="s">
        <v>2563</v>
      </c>
      <c r="G42" s="2">
        <v>13988.44</v>
      </c>
      <c r="H42" t="s">
        <v>158</v>
      </c>
    </row>
    <row r="43" spans="1:8">
      <c r="A43" s="1">
        <v>42866</v>
      </c>
      <c r="B43" t="s">
        <v>156</v>
      </c>
      <c r="C43" t="s">
        <v>2575</v>
      </c>
      <c r="D43" t="s">
        <v>2565</v>
      </c>
      <c r="E43" t="s">
        <v>2575</v>
      </c>
      <c r="F43" t="s">
        <v>2565</v>
      </c>
      <c r="G43" s="2">
        <v>13988.44</v>
      </c>
      <c r="H43" t="s">
        <v>158</v>
      </c>
    </row>
    <row r="44" spans="1:8">
      <c r="A44" s="1">
        <v>42861</v>
      </c>
      <c r="B44" t="s">
        <v>156</v>
      </c>
      <c r="C44" t="s">
        <v>1655</v>
      </c>
      <c r="D44" t="s">
        <v>1654</v>
      </c>
      <c r="E44" t="s">
        <v>1655</v>
      </c>
      <c r="F44" t="s">
        <v>1654</v>
      </c>
      <c r="G44" s="2">
        <v>14428.49</v>
      </c>
      <c r="H44" t="s">
        <v>158</v>
      </c>
    </row>
    <row r="45" spans="1:8">
      <c r="A45" s="1">
        <v>42864</v>
      </c>
      <c r="B45" t="s">
        <v>156</v>
      </c>
      <c r="C45" t="s">
        <v>2417</v>
      </c>
      <c r="D45" t="s">
        <v>2565</v>
      </c>
      <c r="E45" t="s">
        <v>2417</v>
      </c>
      <c r="F45" t="s">
        <v>2565</v>
      </c>
      <c r="G45" s="2">
        <v>21313.84</v>
      </c>
      <c r="H45" t="s">
        <v>158</v>
      </c>
    </row>
    <row r="46" spans="1:8">
      <c r="A46" s="1">
        <v>42864</v>
      </c>
      <c r="B46" t="s">
        <v>156</v>
      </c>
      <c r="C46" t="s">
        <v>2569</v>
      </c>
      <c r="D46" t="s">
        <v>2565</v>
      </c>
      <c r="E46" t="s">
        <v>2569</v>
      </c>
      <c r="F46" t="s">
        <v>2565</v>
      </c>
      <c r="G46" s="2">
        <v>21313.84</v>
      </c>
      <c r="H46" t="s">
        <v>158</v>
      </c>
    </row>
    <row r="47" spans="1:8">
      <c r="A47" s="1">
        <v>42864</v>
      </c>
      <c r="B47" t="s">
        <v>156</v>
      </c>
      <c r="C47" t="s">
        <v>2566</v>
      </c>
      <c r="D47" t="s">
        <v>2565</v>
      </c>
      <c r="E47" t="s">
        <v>2566</v>
      </c>
      <c r="F47" t="s">
        <v>2565</v>
      </c>
      <c r="G47" s="2">
        <v>21588.76</v>
      </c>
      <c r="H47" t="s">
        <v>158</v>
      </c>
    </row>
    <row r="48" spans="1:8">
      <c r="A48" s="1">
        <v>42864</v>
      </c>
      <c r="B48" t="s">
        <v>156</v>
      </c>
      <c r="C48" t="s">
        <v>2517</v>
      </c>
      <c r="D48" t="s">
        <v>2565</v>
      </c>
      <c r="E48" t="s">
        <v>2517</v>
      </c>
      <c r="F48" t="s">
        <v>2565</v>
      </c>
      <c r="G48" s="2">
        <v>21588.76</v>
      </c>
      <c r="H48" t="s">
        <v>158</v>
      </c>
    </row>
    <row r="49" spans="1:8">
      <c r="A49" s="50">
        <v>42866</v>
      </c>
      <c r="B49" s="51" t="s">
        <v>987</v>
      </c>
      <c r="C49" s="51">
        <v>3000276824</v>
      </c>
      <c r="D49" s="51"/>
      <c r="E49" s="51">
        <v>3000276824</v>
      </c>
      <c r="F49" s="6"/>
      <c r="G49" s="6">
        <v>116000</v>
      </c>
      <c r="H49" s="51" t="s">
        <v>158</v>
      </c>
    </row>
    <row r="50" spans="1:8">
      <c r="A50" t="s">
        <v>2560</v>
      </c>
      <c r="G50" s="6">
        <f>SUM(G1:G49)</f>
        <v>271377.77000000014</v>
      </c>
    </row>
    <row r="51" spans="1:8">
      <c r="A51" t="s">
        <v>2561</v>
      </c>
    </row>
    <row r="52" spans="1:8">
      <c r="A52" t="s">
        <v>2562</v>
      </c>
    </row>
    <row r="53" spans="1:8">
      <c r="A53" t="s">
        <v>621</v>
      </c>
    </row>
  </sheetData>
  <sortState ref="A15:H48">
    <sortCondition ref="G15:G48"/>
  </sortState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96"/>
  <sheetViews>
    <sheetView workbookViewId="0">
      <selection activeCell="D20" sqref="D20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2588</v>
      </c>
      <c r="E1" s="40"/>
      <c r="K1" s="612"/>
      <c r="L1" s="612"/>
      <c r="M1" s="612"/>
    </row>
    <row r="2" spans="1:15" ht="15">
      <c r="A2" s="612"/>
      <c r="B2" s="612"/>
      <c r="C2" s="612"/>
      <c r="D2" s="612"/>
      <c r="E2" s="612"/>
      <c r="F2" s="613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13"/>
      <c r="K3" s="41" t="s">
        <v>187</v>
      </c>
      <c r="L3" s="42"/>
      <c r="M3" s="612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612"/>
    </row>
    <row r="5" spans="1:15" ht="15" customHeight="1">
      <c r="A5" s="338" t="s">
        <v>138</v>
      </c>
      <c r="B5" s="396" t="s">
        <v>375</v>
      </c>
      <c r="C5" s="339" t="s">
        <v>136</v>
      </c>
      <c r="D5" s="344">
        <v>-13500.08</v>
      </c>
      <c r="E5" s="335" t="s">
        <v>137</v>
      </c>
      <c r="F5" s="496" t="s">
        <v>190</v>
      </c>
      <c r="G5" s="423"/>
      <c r="H5" s="335"/>
      <c r="I5" s="357"/>
      <c r="K5" s="357"/>
      <c r="L5" s="358"/>
      <c r="M5" s="359"/>
      <c r="N5" s="360"/>
      <c r="O5" s="360"/>
    </row>
    <row r="6" spans="1:15" ht="15" customHeight="1">
      <c r="A6" s="338" t="s">
        <v>138</v>
      </c>
      <c r="B6" s="339" t="s">
        <v>555</v>
      </c>
      <c r="C6" s="339" t="s">
        <v>136</v>
      </c>
      <c r="D6" s="344">
        <v>-13500.08</v>
      </c>
      <c r="E6" s="335"/>
      <c r="F6" s="496" t="s">
        <v>190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398" t="s">
        <v>280</v>
      </c>
      <c r="C7" s="339" t="s">
        <v>136</v>
      </c>
      <c r="D7" s="2">
        <v>13500.08</v>
      </c>
      <c r="E7" s="335"/>
      <c r="F7" s="496" t="s">
        <v>190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338" t="s">
        <v>138</v>
      </c>
      <c r="B8" s="339" t="s">
        <v>2153</v>
      </c>
      <c r="C8" s="339" t="s">
        <v>136</v>
      </c>
      <c r="D8" s="2">
        <v>13500.08</v>
      </c>
      <c r="E8" s="335"/>
      <c r="F8" s="496" t="s">
        <v>190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396" t="s">
        <v>375</v>
      </c>
      <c r="C9" s="339" t="s">
        <v>136</v>
      </c>
      <c r="D9" s="2">
        <v>13500.08</v>
      </c>
      <c r="E9" s="335" t="s">
        <v>137</v>
      </c>
      <c r="F9" s="496" t="s">
        <v>190</v>
      </c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339" t="s">
        <v>1471</v>
      </c>
      <c r="C10" s="339" t="s">
        <v>136</v>
      </c>
      <c r="D10" s="2">
        <v>13500.08</v>
      </c>
      <c r="E10" s="335"/>
      <c r="F10" s="496" t="s">
        <v>190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339" t="s">
        <v>1307</v>
      </c>
      <c r="C11" s="339" t="s">
        <v>136</v>
      </c>
      <c r="D11" s="2">
        <v>13500.08</v>
      </c>
      <c r="E11" s="335"/>
      <c r="F11" s="496" t="s">
        <v>190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 thickBot="1">
      <c r="A12" s="387" t="s">
        <v>138</v>
      </c>
      <c r="B12" s="362" t="s">
        <v>1319</v>
      </c>
      <c r="C12" s="362" t="s">
        <v>136</v>
      </c>
      <c r="D12" s="87">
        <v>13500.08</v>
      </c>
      <c r="E12" s="364"/>
      <c r="F12" s="495" t="s">
        <v>190</v>
      </c>
      <c r="G12" s="400"/>
      <c r="H12" s="364"/>
      <c r="I12" s="36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39" t="s">
        <v>834</v>
      </c>
      <c r="C13" s="339" t="s">
        <v>383</v>
      </c>
      <c r="D13" s="344">
        <v>-21637.48</v>
      </c>
      <c r="E13" s="335"/>
      <c r="F13" s="496" t="s">
        <v>190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39" t="s">
        <v>2466</v>
      </c>
      <c r="C14" s="339" t="s">
        <v>383</v>
      </c>
      <c r="D14" s="344">
        <v>-21347.48</v>
      </c>
      <c r="E14" s="335" t="s">
        <v>133</v>
      </c>
      <c r="F14" s="496" t="s">
        <v>190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39" t="s">
        <v>2545</v>
      </c>
      <c r="C15" s="339" t="s">
        <v>383</v>
      </c>
      <c r="D15" s="344">
        <v>-21637.48</v>
      </c>
      <c r="E15" s="335" t="s">
        <v>135</v>
      </c>
      <c r="F15" s="496" t="s">
        <v>190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39" t="s">
        <v>2542</v>
      </c>
      <c r="C16" s="339" t="s">
        <v>383</v>
      </c>
      <c r="D16" s="344">
        <v>-14024.4</v>
      </c>
      <c r="E16" s="335"/>
      <c r="F16" s="496" t="s">
        <v>190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8" t="s">
        <v>138</v>
      </c>
      <c r="B17" s="396" t="s">
        <v>870</v>
      </c>
      <c r="C17" s="339" t="s">
        <v>383</v>
      </c>
      <c r="D17" s="344">
        <v>-13988.44</v>
      </c>
      <c r="E17" s="335" t="s">
        <v>142</v>
      </c>
      <c r="F17" s="496" t="s">
        <v>190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8" t="s">
        <v>138</v>
      </c>
      <c r="B18" s="339" t="s">
        <v>2544</v>
      </c>
      <c r="C18" s="339" t="s">
        <v>383</v>
      </c>
      <c r="D18" s="344">
        <v>-21637.48</v>
      </c>
      <c r="E18" s="335"/>
      <c r="F18" s="496" t="s">
        <v>190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338" t="s">
        <v>138</v>
      </c>
      <c r="B19" s="339" t="s">
        <v>1353</v>
      </c>
      <c r="C19" s="339" t="s">
        <v>383</v>
      </c>
      <c r="D19" s="344">
        <v>-14024.4</v>
      </c>
      <c r="E19" s="335"/>
      <c r="F19" s="496" t="s">
        <v>190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338" t="s">
        <v>138</v>
      </c>
      <c r="B20" s="339" t="s">
        <v>2584</v>
      </c>
      <c r="C20" s="339" t="s">
        <v>383</v>
      </c>
      <c r="D20" s="2">
        <v>13988.44</v>
      </c>
      <c r="E20" s="335"/>
      <c r="F20" s="496" t="s">
        <v>190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338" t="s">
        <v>138</v>
      </c>
      <c r="B21" s="396" t="s">
        <v>870</v>
      </c>
      <c r="C21" s="339" t="s">
        <v>383</v>
      </c>
      <c r="D21" s="2">
        <v>13988.44</v>
      </c>
      <c r="E21" s="335" t="s">
        <v>142</v>
      </c>
      <c r="F21" s="496" t="s">
        <v>190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338" t="s">
        <v>138</v>
      </c>
      <c r="B22" s="339" t="s">
        <v>2585</v>
      </c>
      <c r="C22" s="339" t="s">
        <v>383</v>
      </c>
      <c r="D22" s="2">
        <v>13988.44</v>
      </c>
      <c r="E22" s="335"/>
      <c r="F22" s="496" t="s">
        <v>190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39" t="s">
        <v>2466</v>
      </c>
      <c r="C23" s="339" t="s">
        <v>383</v>
      </c>
      <c r="D23" s="2">
        <v>21313.84</v>
      </c>
      <c r="E23" s="335" t="s">
        <v>133</v>
      </c>
      <c r="F23" s="496" t="s">
        <v>190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>
      <c r="A24" s="338" t="s">
        <v>138</v>
      </c>
      <c r="B24" s="398" t="s">
        <v>2586</v>
      </c>
      <c r="C24" s="339" t="s">
        <v>383</v>
      </c>
      <c r="D24" s="2">
        <v>21313.84</v>
      </c>
      <c r="E24" s="335"/>
      <c r="F24" s="496" t="s">
        <v>190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>
      <c r="A25" s="338" t="s">
        <v>138</v>
      </c>
      <c r="B25" s="339" t="s">
        <v>2587</v>
      </c>
      <c r="C25" s="339" t="s">
        <v>383</v>
      </c>
      <c r="D25" s="48">
        <v>21588.76</v>
      </c>
      <c r="E25" s="335"/>
      <c r="F25" s="496" t="s">
        <v>190</v>
      </c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 thickBot="1">
      <c r="A26" s="387" t="s">
        <v>138</v>
      </c>
      <c r="B26" s="362" t="s">
        <v>2545</v>
      </c>
      <c r="C26" s="362" t="s">
        <v>383</v>
      </c>
      <c r="D26" s="87">
        <v>21588.76</v>
      </c>
      <c r="E26" s="364" t="s">
        <v>135</v>
      </c>
      <c r="F26" s="495" t="s">
        <v>190</v>
      </c>
      <c r="G26" s="400"/>
      <c r="H26" s="364"/>
      <c r="I26" s="367"/>
      <c r="K26" s="357"/>
      <c r="L26" s="358"/>
      <c r="M26" s="359"/>
      <c r="N26" s="360"/>
      <c r="O26" s="360"/>
    </row>
    <row r="27" spans="1:15" ht="15" customHeight="1" thickBot="1">
      <c r="A27" s="391" t="s">
        <v>138</v>
      </c>
      <c r="B27" s="372" t="s">
        <v>2425</v>
      </c>
      <c r="C27" s="372" t="s">
        <v>298</v>
      </c>
      <c r="D27" s="452">
        <v>-19565.72</v>
      </c>
      <c r="E27" s="373"/>
      <c r="F27" s="577" t="s">
        <v>190</v>
      </c>
      <c r="G27" s="404"/>
      <c r="H27" s="373"/>
      <c r="I27" s="375"/>
      <c r="K27" s="357"/>
      <c r="L27" s="358"/>
      <c r="M27" s="359"/>
      <c r="N27" s="360"/>
      <c r="O27" s="360"/>
    </row>
    <row r="28" spans="1:15" ht="15" customHeight="1" thickBot="1">
      <c r="A28" s="391" t="s">
        <v>138</v>
      </c>
      <c r="B28" s="372" t="s">
        <v>1537</v>
      </c>
      <c r="C28" s="372" t="s">
        <v>565</v>
      </c>
      <c r="D28" s="452">
        <v>-12857.44</v>
      </c>
      <c r="E28" s="373"/>
      <c r="F28" s="577" t="s">
        <v>190</v>
      </c>
      <c r="G28" s="404"/>
      <c r="H28" s="373"/>
      <c r="I28" s="375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339" t="s">
        <v>1708</v>
      </c>
      <c r="C29" s="339" t="s">
        <v>134</v>
      </c>
      <c r="D29" s="344">
        <v>-5849.88</v>
      </c>
      <c r="E29" s="335"/>
      <c r="F29" s="496" t="s">
        <v>190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338" t="s">
        <v>138</v>
      </c>
      <c r="B30" s="339" t="s">
        <v>2579</v>
      </c>
      <c r="C30" s="339" t="s">
        <v>134</v>
      </c>
      <c r="D30" s="2">
        <v>5791.88</v>
      </c>
      <c r="E30" s="335"/>
      <c r="F30" s="496" t="s">
        <v>190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338" t="s">
        <v>138</v>
      </c>
      <c r="B31" s="339" t="s">
        <v>1765</v>
      </c>
      <c r="C31" s="339" t="s">
        <v>134</v>
      </c>
      <c r="D31" s="2">
        <v>5849.88</v>
      </c>
      <c r="E31" s="335"/>
      <c r="F31" s="496" t="s">
        <v>190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338" t="s">
        <v>138</v>
      </c>
      <c r="B32" s="339" t="s">
        <v>2443</v>
      </c>
      <c r="C32" s="339" t="s">
        <v>134</v>
      </c>
      <c r="D32" s="2">
        <v>5849.88</v>
      </c>
      <c r="E32" s="335"/>
      <c r="F32" s="496" t="s">
        <v>190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8" t="s">
        <v>138</v>
      </c>
      <c r="B33" s="339" t="s">
        <v>2438</v>
      </c>
      <c r="C33" s="339" t="s">
        <v>134</v>
      </c>
      <c r="D33" s="2">
        <v>5897.44</v>
      </c>
      <c r="E33" s="335"/>
      <c r="F33" s="496" t="s">
        <v>190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339" t="s">
        <v>2580</v>
      </c>
      <c r="C34" s="339" t="s">
        <v>134</v>
      </c>
      <c r="D34" s="2">
        <v>6750.04</v>
      </c>
      <c r="E34" s="335"/>
      <c r="F34" s="496" t="s">
        <v>190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 thickBot="1">
      <c r="A35" s="387" t="s">
        <v>138</v>
      </c>
      <c r="B35" s="362" t="s">
        <v>1767</v>
      </c>
      <c r="C35" s="362" t="s">
        <v>134</v>
      </c>
      <c r="D35" s="87">
        <v>14428.49</v>
      </c>
      <c r="E35" s="364"/>
      <c r="F35" s="495" t="s">
        <v>190</v>
      </c>
      <c r="G35" s="400"/>
      <c r="H35" s="364"/>
      <c r="I35" s="367"/>
      <c r="K35" s="357"/>
      <c r="L35" s="358"/>
      <c r="M35" s="359"/>
      <c r="N35" s="360"/>
      <c r="O35" s="360"/>
    </row>
    <row r="36" spans="1:15" ht="15" customHeight="1">
      <c r="A36" s="338" t="s">
        <v>138</v>
      </c>
      <c r="B36" s="396" t="s">
        <v>2428</v>
      </c>
      <c r="C36" s="339" t="s">
        <v>141</v>
      </c>
      <c r="D36" s="344">
        <v>-5957.76</v>
      </c>
      <c r="E36" s="335" t="s">
        <v>139</v>
      </c>
      <c r="F36" s="496" t="s">
        <v>190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338" t="s">
        <v>138</v>
      </c>
      <c r="B37" s="396" t="s">
        <v>2460</v>
      </c>
      <c r="C37" s="339" t="s">
        <v>141</v>
      </c>
      <c r="D37" s="344">
        <v>-8049.24</v>
      </c>
      <c r="E37" s="335" t="s">
        <v>140</v>
      </c>
      <c r="F37" s="496" t="s">
        <v>190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>
      <c r="A38" s="338" t="s">
        <v>138</v>
      </c>
      <c r="B38" s="339" t="s">
        <v>2433</v>
      </c>
      <c r="C38" s="339" t="s">
        <v>141</v>
      </c>
      <c r="D38" s="2">
        <v>5957.76</v>
      </c>
      <c r="E38" s="335"/>
      <c r="F38" s="496" t="s">
        <v>190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338" t="s">
        <v>138</v>
      </c>
      <c r="B39" s="339" t="s">
        <v>316</v>
      </c>
      <c r="C39" s="339" t="s">
        <v>141</v>
      </c>
      <c r="D39" s="2">
        <v>5957.76</v>
      </c>
      <c r="E39" s="335"/>
      <c r="F39" s="496" t="s">
        <v>190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338" t="s">
        <v>138</v>
      </c>
      <c r="B40" s="396" t="s">
        <v>2428</v>
      </c>
      <c r="C40" s="339" t="s">
        <v>141</v>
      </c>
      <c r="D40" s="2">
        <v>5957.76</v>
      </c>
      <c r="E40" s="335" t="s">
        <v>139</v>
      </c>
      <c r="F40" s="496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338" t="s">
        <v>138</v>
      </c>
      <c r="B41" s="339" t="s">
        <v>2429</v>
      </c>
      <c r="C41" s="339" t="s">
        <v>141</v>
      </c>
      <c r="D41" s="2">
        <v>5957.76</v>
      </c>
      <c r="E41" s="335"/>
      <c r="F41" s="496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338" t="s">
        <v>138</v>
      </c>
      <c r="B42" s="398" t="s">
        <v>2428</v>
      </c>
      <c r="C42" s="339" t="s">
        <v>141</v>
      </c>
      <c r="D42" s="2">
        <v>5957.76</v>
      </c>
      <c r="E42" s="335" t="s">
        <v>139</v>
      </c>
      <c r="F42" s="496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>
      <c r="A43" s="338" t="s">
        <v>138</v>
      </c>
      <c r="B43" s="339" t="s">
        <v>1782</v>
      </c>
      <c r="C43" s="339" t="s">
        <v>141</v>
      </c>
      <c r="D43" s="2">
        <v>5957.76</v>
      </c>
      <c r="E43" s="335"/>
      <c r="F43" s="496" t="s">
        <v>190</v>
      </c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338" t="s">
        <v>138</v>
      </c>
      <c r="B44" s="398" t="s">
        <v>2350</v>
      </c>
      <c r="C44" s="339" t="s">
        <v>141</v>
      </c>
      <c r="D44" s="2">
        <v>6351</v>
      </c>
      <c r="E44" s="335"/>
      <c r="F44" s="496" t="s">
        <v>190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338" t="s">
        <v>138</v>
      </c>
      <c r="B45" s="339" t="s">
        <v>2581</v>
      </c>
      <c r="C45" s="339" t="s">
        <v>141</v>
      </c>
      <c r="D45" s="2">
        <v>8049.24</v>
      </c>
      <c r="E45" s="335"/>
      <c r="F45" s="496" t="s">
        <v>190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338" t="s">
        <v>138</v>
      </c>
      <c r="B46" s="339" t="s">
        <v>2582</v>
      </c>
      <c r="C46" s="339" t="s">
        <v>141</v>
      </c>
      <c r="D46" s="2">
        <v>8049.24</v>
      </c>
      <c r="E46" s="335"/>
      <c r="F46" s="496" t="s">
        <v>190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 thickBot="1">
      <c r="A47" s="387" t="s">
        <v>138</v>
      </c>
      <c r="B47" s="397" t="s">
        <v>2460</v>
      </c>
      <c r="C47" s="362" t="s">
        <v>141</v>
      </c>
      <c r="D47" s="87">
        <v>8049.24</v>
      </c>
      <c r="E47" s="364" t="s">
        <v>140</v>
      </c>
      <c r="F47" s="495" t="s">
        <v>190</v>
      </c>
      <c r="G47" s="400"/>
      <c r="H47" s="364"/>
      <c r="I47" s="367"/>
      <c r="K47" s="357"/>
      <c r="L47" s="358"/>
      <c r="M47" s="359"/>
      <c r="N47" s="360"/>
      <c r="O47" s="360"/>
    </row>
    <row r="48" spans="1:15" ht="15" customHeight="1">
      <c r="A48" s="338" t="s">
        <v>138</v>
      </c>
      <c r="B48" s="398" t="s">
        <v>2530</v>
      </c>
      <c r="C48" s="339" t="s">
        <v>390</v>
      </c>
      <c r="D48" s="2">
        <v>9000.44</v>
      </c>
      <c r="E48" s="335"/>
      <c r="F48" s="496" t="s">
        <v>190</v>
      </c>
      <c r="G48" s="423"/>
      <c r="H48" s="335"/>
      <c r="I48" s="357"/>
      <c r="K48" s="357"/>
      <c r="L48" s="358"/>
      <c r="M48" s="359"/>
      <c r="N48" s="360"/>
      <c r="O48" s="360"/>
    </row>
    <row r="49" spans="1:15" ht="15" customHeight="1">
      <c r="A49" s="338" t="s">
        <v>138</v>
      </c>
      <c r="B49" s="398" t="s">
        <v>2535</v>
      </c>
      <c r="C49" s="339" t="s">
        <v>390</v>
      </c>
      <c r="D49" s="48">
        <v>9000.44</v>
      </c>
      <c r="E49" s="335"/>
      <c r="F49" s="496" t="s">
        <v>190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 thickBot="1">
      <c r="A50" s="387" t="s">
        <v>138</v>
      </c>
      <c r="B50" s="401" t="s">
        <v>2532</v>
      </c>
      <c r="C50" s="362" t="s">
        <v>390</v>
      </c>
      <c r="D50" s="87">
        <v>13500.08</v>
      </c>
      <c r="E50" s="364"/>
      <c r="F50" s="495" t="s">
        <v>190</v>
      </c>
      <c r="G50" s="400"/>
      <c r="H50" s="364"/>
      <c r="I50" s="36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39" t="s">
        <v>2578</v>
      </c>
      <c r="C51" s="339" t="s">
        <v>457</v>
      </c>
      <c r="D51" s="422">
        <v>1241.2</v>
      </c>
      <c r="E51" s="335"/>
      <c r="F51" s="496" t="s">
        <v>137</v>
      </c>
      <c r="G51" s="423"/>
      <c r="H51" s="335"/>
      <c r="I51" s="357"/>
      <c r="K51" s="357"/>
      <c r="L51" s="358"/>
      <c r="M51" s="359"/>
      <c r="N51" s="360"/>
      <c r="O51" s="360"/>
    </row>
    <row r="52" spans="1:15" ht="15" customHeight="1" thickBot="1">
      <c r="A52" s="387" t="s">
        <v>138</v>
      </c>
      <c r="B52" s="362" t="s">
        <v>2583</v>
      </c>
      <c r="C52" s="362" t="s">
        <v>457</v>
      </c>
      <c r="D52" s="87">
        <v>10629.08</v>
      </c>
      <c r="E52" s="364"/>
      <c r="F52" s="495" t="s">
        <v>190</v>
      </c>
      <c r="G52" s="400"/>
      <c r="H52" s="364"/>
      <c r="I52" s="36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23" t="s">
        <v>987</v>
      </c>
      <c r="C53" s="323">
        <v>3000276824</v>
      </c>
      <c r="D53" s="6">
        <v>116000</v>
      </c>
      <c r="E53" s="335"/>
      <c r="F53" s="496" t="s">
        <v>190</v>
      </c>
      <c r="G53" s="423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54"/>
      <c r="B54" s="380"/>
      <c r="C54" s="380"/>
      <c r="D54" s="382"/>
      <c r="E54" s="335"/>
      <c r="F54" s="496"/>
      <c r="G54" s="423"/>
      <c r="H54" s="335"/>
      <c r="I54" s="357"/>
      <c r="K54" s="357"/>
      <c r="L54" s="358"/>
      <c r="M54" s="359"/>
      <c r="N54" s="360"/>
      <c r="O54" s="360"/>
    </row>
    <row r="55" spans="1:15" ht="15" customHeight="1">
      <c r="A55" s="354"/>
      <c r="B55" s="380"/>
      <c r="C55" s="380"/>
      <c r="D55" s="382"/>
      <c r="E55" s="335"/>
      <c r="F55" s="496"/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354"/>
      <c r="B56" s="380"/>
      <c r="C56" s="380"/>
      <c r="D56" s="382"/>
      <c r="E56" s="335"/>
      <c r="F56" s="496"/>
      <c r="G56" s="423"/>
      <c r="H56" s="335"/>
      <c r="I56" s="357"/>
      <c r="K56" s="357"/>
      <c r="L56" s="358"/>
      <c r="M56" s="359"/>
      <c r="N56" s="360"/>
      <c r="O56" s="360"/>
    </row>
    <row r="57" spans="1:15" ht="15" customHeight="1">
      <c r="A57" s="354"/>
      <c r="B57" s="380"/>
      <c r="C57" s="380"/>
      <c r="D57" s="382"/>
      <c r="E57" s="335"/>
      <c r="F57" s="496"/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54"/>
      <c r="B58" s="380"/>
      <c r="C58" s="380"/>
      <c r="D58" s="382"/>
      <c r="E58" s="335"/>
      <c r="F58" s="496"/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>
      <c r="A59" s="354"/>
      <c r="B59" s="380"/>
      <c r="C59" s="380"/>
      <c r="D59" s="382"/>
      <c r="E59" s="335"/>
      <c r="F59" s="496"/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354"/>
      <c r="B60" s="380"/>
      <c r="C60" s="380"/>
      <c r="D60" s="599"/>
      <c r="E60" s="335"/>
      <c r="F60" s="496"/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>
      <c r="A61" s="354"/>
      <c r="B61" s="380"/>
      <c r="C61" s="380"/>
      <c r="D61" s="599"/>
      <c r="E61" s="335"/>
      <c r="F61" s="496"/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>
      <c r="A62" s="354"/>
      <c r="B62" s="380"/>
      <c r="C62" s="380"/>
      <c r="D62" s="599"/>
      <c r="E62" s="335"/>
      <c r="F62" s="496"/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>
      <c r="A63" s="354"/>
      <c r="B63" s="380"/>
      <c r="C63" s="380"/>
      <c r="D63" s="599"/>
      <c r="E63" s="335"/>
      <c r="F63" s="496"/>
      <c r="G63" s="423"/>
      <c r="H63" s="335"/>
      <c r="I63" s="357"/>
      <c r="K63" s="357"/>
      <c r="L63" s="358"/>
      <c r="M63" s="359"/>
      <c r="N63" s="360"/>
      <c r="O63" s="360"/>
    </row>
    <row r="64" spans="1:15" ht="15" customHeight="1">
      <c r="A64" s="354"/>
      <c r="B64" s="380"/>
      <c r="C64" s="380"/>
      <c r="D64" s="599"/>
      <c r="E64" s="335"/>
      <c r="F64" s="496"/>
      <c r="G64" s="423"/>
      <c r="H64" s="335"/>
      <c r="I64" s="357"/>
      <c r="K64" s="357"/>
      <c r="L64" s="358"/>
      <c r="M64" s="359"/>
      <c r="N64" s="360"/>
      <c r="O64" s="360"/>
    </row>
    <row r="65" spans="1:15" ht="15" customHeight="1">
      <c r="A65" s="354"/>
      <c r="B65" s="380"/>
      <c r="C65" s="380"/>
      <c r="D65" s="382"/>
      <c r="E65" s="335"/>
      <c r="F65" s="496"/>
      <c r="G65" s="423"/>
      <c r="H65" s="335"/>
      <c r="I65" s="357"/>
      <c r="K65" s="357"/>
      <c r="L65" s="358"/>
      <c r="M65" s="359"/>
      <c r="N65" s="360"/>
      <c r="O65" s="360"/>
    </row>
    <row r="66" spans="1:15" ht="15" customHeight="1">
      <c r="A66" s="354"/>
      <c r="B66" s="380"/>
      <c r="C66" s="380"/>
      <c r="D66" s="382"/>
      <c r="E66" s="335"/>
      <c r="F66" s="496"/>
      <c r="G66" s="423"/>
      <c r="H66" s="335"/>
      <c r="I66" s="357"/>
      <c r="K66" s="357"/>
      <c r="L66" s="358"/>
      <c r="M66" s="359"/>
      <c r="N66" s="360"/>
      <c r="O66" s="360"/>
    </row>
    <row r="67" spans="1:15" ht="15" customHeight="1">
      <c r="A67" s="354"/>
      <c r="B67" s="380"/>
      <c r="C67" s="380"/>
      <c r="D67" s="382"/>
      <c r="E67" s="335"/>
      <c r="F67" s="496"/>
      <c r="G67" s="423"/>
      <c r="H67" s="335"/>
      <c r="I67" s="357"/>
      <c r="K67" s="357"/>
      <c r="L67" s="358"/>
      <c r="M67" s="359"/>
      <c r="N67" s="360"/>
      <c r="O67" s="360"/>
    </row>
    <row r="68" spans="1:15" ht="15" customHeight="1">
      <c r="A68" s="354"/>
      <c r="B68" s="380"/>
      <c r="C68" s="380"/>
      <c r="D68" s="382"/>
      <c r="E68" s="335"/>
      <c r="F68" s="496"/>
      <c r="G68" s="423"/>
      <c r="H68" s="335"/>
      <c r="I68" s="357"/>
      <c r="K68" s="357"/>
      <c r="L68" s="358"/>
      <c r="M68" s="359"/>
      <c r="N68" s="360"/>
      <c r="O68" s="360"/>
    </row>
    <row r="69" spans="1:15" ht="15" customHeight="1">
      <c r="A69" s="354"/>
      <c r="B69" s="380"/>
      <c r="C69" s="380"/>
      <c r="D69" s="382"/>
      <c r="E69" s="335"/>
      <c r="F69" s="496"/>
      <c r="G69" s="423"/>
      <c r="H69" s="335"/>
      <c r="I69" s="357"/>
      <c r="K69" s="357"/>
      <c r="L69" s="358"/>
      <c r="M69" s="359"/>
      <c r="N69" s="360"/>
      <c r="O69" s="360"/>
    </row>
    <row r="70" spans="1:15" ht="15" customHeight="1">
      <c r="A70" s="354"/>
      <c r="B70" s="380"/>
      <c r="C70" s="380"/>
      <c r="D70" s="423"/>
      <c r="E70" s="335"/>
      <c r="F70" s="496"/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354"/>
      <c r="B71" s="380"/>
      <c r="C71" s="380"/>
      <c r="D71" s="599"/>
      <c r="E71" s="335"/>
      <c r="F71" s="496"/>
      <c r="G71" s="423"/>
      <c r="H71" s="335"/>
      <c r="I71" s="357"/>
      <c r="K71" s="357"/>
      <c r="L71" s="358"/>
      <c r="M71" s="359"/>
      <c r="N71" s="360"/>
      <c r="O71" s="360"/>
    </row>
    <row r="72" spans="1:15" ht="15" customHeight="1">
      <c r="A72" s="354"/>
      <c r="B72" s="380"/>
      <c r="C72" s="380"/>
      <c r="D72" s="599"/>
      <c r="E72" s="335"/>
      <c r="F72" s="496"/>
      <c r="G72" s="423"/>
      <c r="H72" s="335"/>
      <c r="I72" s="357"/>
      <c r="K72" s="357"/>
      <c r="L72" s="358"/>
      <c r="M72" s="359"/>
      <c r="N72" s="360"/>
      <c r="O72" s="360"/>
    </row>
    <row r="73" spans="1:15" ht="15" customHeight="1">
      <c r="A73" s="354"/>
      <c r="B73" s="380"/>
      <c r="C73" s="380"/>
      <c r="D73" s="599"/>
      <c r="E73" s="335"/>
      <c r="F73" s="496"/>
      <c r="G73" s="423"/>
      <c r="H73" s="335"/>
      <c r="I73" s="357"/>
      <c r="K73" s="357"/>
      <c r="L73" s="358"/>
      <c r="M73" s="359"/>
      <c r="N73" s="360"/>
      <c r="O73" s="360"/>
    </row>
    <row r="74" spans="1:15" ht="15" customHeight="1" thickBot="1">
      <c r="A74" s="354"/>
      <c r="B74" s="380"/>
      <c r="C74" s="380"/>
      <c r="D74" s="382"/>
      <c r="E74" s="335"/>
      <c r="F74" s="496"/>
      <c r="G74" s="423"/>
      <c r="H74" s="335"/>
      <c r="I74" s="357"/>
      <c r="J74" s="388"/>
      <c r="K74" s="357"/>
      <c r="L74" s="358"/>
      <c r="M74" s="359"/>
      <c r="N74" s="360"/>
      <c r="O74" s="360"/>
    </row>
    <row r="75" spans="1:15" ht="15" customHeight="1" thickBot="1">
      <c r="A75" s="354"/>
      <c r="B75" s="380"/>
      <c r="C75" s="380"/>
      <c r="D75" s="382"/>
      <c r="E75" s="335"/>
      <c r="F75" s="496"/>
      <c r="G75" s="423"/>
      <c r="H75" s="335"/>
      <c r="I75" s="357"/>
      <c r="J75" s="394"/>
      <c r="K75" s="357"/>
      <c r="L75" s="358"/>
      <c r="M75" s="359"/>
      <c r="N75" s="360"/>
      <c r="O75" s="360"/>
    </row>
    <row r="76" spans="1:15" ht="15" customHeight="1">
      <c r="A76" s="354"/>
      <c r="B76" s="380"/>
      <c r="C76" s="380"/>
      <c r="D76" s="382"/>
      <c r="E76" s="335"/>
      <c r="F76" s="496"/>
      <c r="G76" s="423"/>
      <c r="H76" s="335"/>
      <c r="I76" s="357"/>
      <c r="K76" s="357"/>
      <c r="L76" s="358"/>
      <c r="M76" s="359"/>
      <c r="N76" s="360"/>
      <c r="O76" s="360"/>
    </row>
    <row r="77" spans="1:15" ht="15" customHeight="1">
      <c r="A77" s="354"/>
      <c r="B77" s="380"/>
      <c r="C77" s="380"/>
      <c r="D77" s="382"/>
      <c r="E77" s="335"/>
      <c r="F77" s="496"/>
      <c r="G77" s="423"/>
      <c r="H77" s="335"/>
      <c r="I77" s="357"/>
      <c r="K77" s="357"/>
      <c r="L77" s="358"/>
      <c r="M77" s="359"/>
      <c r="N77" s="360"/>
      <c r="O77" s="360"/>
    </row>
    <row r="78" spans="1:15" ht="15" customHeight="1">
      <c r="A78" s="354"/>
      <c r="B78" s="380"/>
      <c r="C78" s="380"/>
      <c r="D78" s="599"/>
      <c r="E78" s="335"/>
      <c r="F78" s="496"/>
      <c r="G78" s="423"/>
      <c r="H78" s="335"/>
      <c r="I78" s="357"/>
      <c r="K78" s="357"/>
      <c r="L78" s="358"/>
      <c r="M78" s="359"/>
      <c r="N78" s="360"/>
      <c r="O78" s="360"/>
    </row>
    <row r="79" spans="1:15" ht="15" customHeight="1">
      <c r="A79" s="64"/>
      <c r="B79" s="79"/>
      <c r="C79" s="61"/>
      <c r="D79" s="65">
        <f>SUM(D5:D78)</f>
        <v>271377.77</v>
      </c>
      <c r="E79" s="65"/>
      <c r="F79" s="65"/>
      <c r="G79" s="65">
        <f>SUM(G5:G78)</f>
        <v>0</v>
      </c>
      <c r="H79" s="65"/>
      <c r="I79" s="65"/>
      <c r="J79" s="384">
        <f>SUM(J5:J78)</f>
        <v>0</v>
      </c>
      <c r="K79" s="65"/>
      <c r="L79" s="65">
        <f>SUM(L5:L78)</f>
        <v>0</v>
      </c>
      <c r="M79" s="65">
        <f>SUM(M5:M78)</f>
        <v>0</v>
      </c>
      <c r="N79" s="65"/>
      <c r="O79" s="49"/>
    </row>
    <row r="80" spans="1:15" ht="15" customHeight="1">
      <c r="A80" s="64"/>
      <c r="B80" s="79"/>
      <c r="C80" s="61"/>
      <c r="D80" s="65"/>
      <c r="E80" s="13"/>
      <c r="F80" s="75"/>
      <c r="G80" s="65"/>
      <c r="H80" s="13"/>
      <c r="L80" s="42"/>
      <c r="M80" s="71"/>
      <c r="N80" s="49"/>
      <c r="O80" s="49"/>
    </row>
    <row r="81" spans="1:15" ht="15" customHeight="1">
      <c r="A81" s="46"/>
      <c r="B81" s="47"/>
      <c r="C81" s="47"/>
      <c r="D81" s="55"/>
      <c r="E81" s="13"/>
      <c r="F81" s="70"/>
      <c r="L81" s="42"/>
      <c r="M81" s="71"/>
      <c r="N81" s="49"/>
      <c r="O81" s="49"/>
    </row>
    <row r="82" spans="1:15" ht="12.75">
      <c r="A82" s="46"/>
      <c r="B82" s="47"/>
      <c r="C82" s="47"/>
      <c r="D82" s="65"/>
      <c r="E82" s="65"/>
      <c r="F82" s="65"/>
      <c r="G82" s="65"/>
      <c r="H82" s="65"/>
      <c r="I82" s="65"/>
      <c r="J82" s="384"/>
      <c r="K82" s="65"/>
      <c r="L82" s="65"/>
      <c r="M82" s="65"/>
      <c r="N82" s="80"/>
      <c r="O82" s="49"/>
    </row>
    <row r="83" spans="1:15" ht="12.75">
      <c r="A83" s="46"/>
      <c r="B83" s="47"/>
      <c r="C83" s="47"/>
      <c r="D83" s="52"/>
      <c r="E83" s="13"/>
      <c r="F83" s="65"/>
      <c r="G83" s="73"/>
      <c r="H83" s="73"/>
      <c r="I83" s="73"/>
      <c r="J83" s="517"/>
      <c r="K83" s="73"/>
      <c r="L83" s="73"/>
      <c r="M83" s="154">
        <f>L79+M79-G79</f>
        <v>0</v>
      </c>
      <c r="N83" s="81"/>
      <c r="O83" s="54"/>
    </row>
    <row r="84" spans="1:15" ht="12.75">
      <c r="A84" s="46"/>
      <c r="B84" s="47"/>
      <c r="C84" s="47"/>
      <c r="D84" s="52"/>
      <c r="E84" s="13"/>
      <c r="F84" s="73"/>
      <c r="G84" s="73"/>
      <c r="H84" s="73"/>
      <c r="I84" s="73"/>
      <c r="J84" s="517"/>
      <c r="K84" s="73"/>
      <c r="L84" s="73"/>
      <c r="M84" s="81"/>
      <c r="N84" s="81"/>
      <c r="O84" s="54"/>
    </row>
    <row r="85" spans="1:15" ht="12.75">
      <c r="A85" s="46"/>
      <c r="B85" s="47"/>
      <c r="C85" s="47"/>
      <c r="D85" s="52"/>
      <c r="E85" s="13"/>
      <c r="F85" s="73"/>
      <c r="G85" s="73"/>
      <c r="H85" s="73"/>
      <c r="I85" s="73"/>
      <c r="J85" s="517"/>
      <c r="K85" s="73"/>
      <c r="L85" s="73"/>
      <c r="M85" s="81"/>
      <c r="N85" s="81"/>
      <c r="O85" s="54"/>
    </row>
    <row r="86" spans="1:15" ht="12.75">
      <c r="A86" s="46"/>
      <c r="B86" s="47"/>
      <c r="C86" s="47"/>
      <c r="D86" s="52"/>
      <c r="E86" s="13"/>
      <c r="F86" s="73"/>
      <c r="G86" s="82"/>
      <c r="H86" s="82"/>
      <c r="I86" s="83"/>
      <c r="J86" s="517"/>
      <c r="K86" s="73"/>
      <c r="L86" s="73"/>
      <c r="M86" s="81"/>
      <c r="N86" s="81"/>
      <c r="O86" s="54"/>
    </row>
    <row r="87" spans="1:15" ht="12.75">
      <c r="A87" s="46"/>
      <c r="B87" s="47"/>
      <c r="C87" s="47"/>
      <c r="D87" s="52"/>
      <c r="E87" s="13"/>
      <c r="F87" s="73"/>
      <c r="G87" s="73"/>
      <c r="H87" s="73"/>
      <c r="I87" s="73"/>
      <c r="J87" s="517"/>
      <c r="K87" s="73"/>
      <c r="L87" s="73"/>
      <c r="M87" s="81"/>
      <c r="N87" s="81"/>
      <c r="O87" s="54"/>
    </row>
    <row r="88" spans="1:15" ht="12.75">
      <c r="A88" s="46"/>
      <c r="B88" s="47"/>
      <c r="C88" s="47"/>
      <c r="D88" s="52"/>
      <c r="E88" s="13"/>
      <c r="F88" s="73"/>
      <c r="G88" s="73"/>
      <c r="H88" s="73"/>
      <c r="I88" s="73"/>
      <c r="J88" s="517"/>
      <c r="K88" s="73"/>
      <c r="L88" s="73"/>
      <c r="M88" s="81"/>
      <c r="N88" s="81"/>
      <c r="O88" s="54"/>
    </row>
    <row r="89" spans="1:15" ht="12.75">
      <c r="A89" s="46"/>
      <c r="B89" s="47"/>
      <c r="C89" s="47"/>
      <c r="D89" s="52"/>
      <c r="E89" s="13"/>
      <c r="F89" s="73"/>
      <c r="G89" s="83"/>
      <c r="H89" s="83"/>
      <c r="I89" s="83"/>
      <c r="J89" s="517"/>
      <c r="K89" s="73"/>
      <c r="L89" s="73"/>
      <c r="M89" s="81"/>
      <c r="N89" s="81"/>
      <c r="O89" s="54"/>
    </row>
    <row r="90" spans="1:15" ht="12.75">
      <c r="A90" s="46"/>
      <c r="B90" s="47"/>
      <c r="C90" s="47"/>
      <c r="D90" s="52"/>
      <c r="E90" s="13"/>
      <c r="F90" s="73"/>
      <c r="G90" s="73"/>
      <c r="H90" s="73"/>
      <c r="I90" s="73"/>
      <c r="J90" s="517"/>
      <c r="K90" s="73"/>
      <c r="L90" s="73"/>
      <c r="M90" s="81"/>
      <c r="N90" s="81"/>
      <c r="O90" s="54"/>
    </row>
    <row r="91" spans="1:15" ht="12.75">
      <c r="A91" s="46"/>
      <c r="B91" s="47"/>
      <c r="C91" s="47"/>
      <c r="D91" s="52"/>
      <c r="E91" s="13"/>
      <c r="F91" s="73"/>
      <c r="G91" s="73"/>
      <c r="H91" s="73"/>
      <c r="I91" s="73"/>
      <c r="J91" s="517"/>
      <c r="K91" s="73"/>
      <c r="L91" s="73"/>
      <c r="M91" s="81"/>
      <c r="N91" s="81"/>
      <c r="O91" s="54"/>
    </row>
    <row r="92" spans="1:15" ht="12.75">
      <c r="A92" s="46"/>
      <c r="B92" s="47"/>
      <c r="C92" s="73"/>
      <c r="D92" s="81"/>
      <c r="E92" s="13"/>
      <c r="F92" s="73"/>
      <c r="G92" s="73"/>
      <c r="H92" s="73"/>
      <c r="I92" s="73"/>
      <c r="J92" s="517"/>
      <c r="K92" s="73"/>
      <c r="L92" s="73"/>
      <c r="M92" s="81"/>
      <c r="N92" s="81"/>
      <c r="O92" s="54"/>
    </row>
    <row r="93" spans="1:15" ht="12.75">
      <c r="A93" s="46"/>
      <c r="B93" s="47"/>
      <c r="C93" s="73"/>
      <c r="D93" s="81"/>
      <c r="E93" s="13"/>
      <c r="F93" s="73"/>
      <c r="G93" s="73"/>
      <c r="H93" s="73"/>
      <c r="I93" s="73"/>
      <c r="J93" s="517"/>
      <c r="K93" s="73"/>
      <c r="L93" s="73"/>
      <c r="M93" s="81"/>
      <c r="N93" s="81"/>
      <c r="O93" s="54"/>
    </row>
    <row r="94" spans="1:15" ht="12.75">
      <c r="A94" s="46"/>
      <c r="B94" s="47"/>
      <c r="C94" s="47"/>
      <c r="D94" s="52"/>
      <c r="E94" s="13"/>
      <c r="F94" s="73"/>
      <c r="G94" s="73"/>
      <c r="H94" s="73"/>
      <c r="I94" s="73"/>
      <c r="J94" s="517"/>
      <c r="K94" s="73"/>
      <c r="L94" s="73"/>
      <c r="M94" s="81"/>
      <c r="N94" s="81"/>
      <c r="O94" s="54"/>
    </row>
    <row r="95" spans="1:15" ht="12.75">
      <c r="A95" s="46"/>
      <c r="B95" s="47"/>
      <c r="C95" s="47"/>
      <c r="D95" s="52"/>
      <c r="E95" s="13"/>
      <c r="F95" s="73"/>
      <c r="G95" s="73"/>
      <c r="H95" s="73"/>
      <c r="I95" s="73"/>
      <c r="J95" s="517"/>
      <c r="K95" s="73"/>
      <c r="L95" s="73"/>
      <c r="M95" s="81"/>
      <c r="N95" s="81"/>
      <c r="O95" s="54"/>
    </row>
    <row r="96" spans="1:15" ht="12.75">
      <c r="A96" s="46"/>
      <c r="B96" s="47"/>
      <c r="C96" s="47"/>
      <c r="D96" s="48"/>
      <c r="E96" s="13"/>
      <c r="F96"/>
      <c r="G96"/>
      <c r="H96"/>
      <c r="I96"/>
      <c r="J96" s="518"/>
      <c r="K96"/>
      <c r="L96"/>
      <c r="M96" s="54"/>
      <c r="N96" s="54"/>
      <c r="O96" s="54"/>
    </row>
    <row r="97" spans="1:15" ht="12.75">
      <c r="A97" s="46"/>
      <c r="B97" s="47"/>
      <c r="C97" s="47"/>
      <c r="D97" s="48"/>
      <c r="E97" s="13"/>
      <c r="F97"/>
      <c r="G97"/>
      <c r="H97"/>
      <c r="I97"/>
      <c r="J97" s="518"/>
      <c r="K97"/>
      <c r="L97"/>
      <c r="M97" s="54"/>
      <c r="N97" s="54"/>
      <c r="O97" s="54"/>
    </row>
    <row r="98" spans="1:15">
      <c r="A98" s="66"/>
      <c r="B98" s="40" t="s">
        <v>25</v>
      </c>
      <c r="E98" s="40"/>
      <c r="M98" s="45"/>
      <c r="N98" s="49"/>
      <c r="O98" s="49"/>
    </row>
    <row r="99" spans="1:15">
      <c r="A99" s="59"/>
      <c r="B99" s="40" t="s">
        <v>127</v>
      </c>
      <c r="E99" s="40"/>
      <c r="M99" s="45"/>
      <c r="N99" s="49"/>
      <c r="O99" s="49"/>
    </row>
    <row r="100" spans="1:15">
      <c r="A100" s="60"/>
      <c r="B100" s="40" t="s">
        <v>161</v>
      </c>
      <c r="E100" s="40"/>
      <c r="M100" s="45"/>
      <c r="N100" s="49"/>
      <c r="O100" s="49"/>
    </row>
    <row r="101" spans="1:15">
      <c r="M101" s="45"/>
      <c r="N101" s="49"/>
      <c r="O101" s="49"/>
    </row>
    <row r="102" spans="1:15">
      <c r="M102" s="45"/>
      <c r="N102" s="49"/>
      <c r="O102" s="49"/>
    </row>
    <row r="103" spans="1:15">
      <c r="M103" s="45"/>
      <c r="N103" s="49"/>
      <c r="O103" s="49"/>
    </row>
    <row r="104" spans="1:15">
      <c r="M104" s="45"/>
      <c r="N104" s="49"/>
      <c r="O104" s="49"/>
    </row>
    <row r="105" spans="1:15">
      <c r="M105" s="45"/>
      <c r="N105" s="49"/>
      <c r="O105" s="49"/>
    </row>
    <row r="106" spans="1:15">
      <c r="M106" s="45"/>
      <c r="N106" s="49"/>
      <c r="O106" s="49"/>
    </row>
    <row r="107" spans="1:15">
      <c r="M107" s="45"/>
      <c r="N107" s="49"/>
      <c r="O107" s="49"/>
    </row>
    <row r="108" spans="1:15">
      <c r="M108" s="45"/>
      <c r="N108" s="49"/>
      <c r="O108" s="49"/>
    </row>
    <row r="109" spans="1:15">
      <c r="M109" s="45"/>
      <c r="N109" s="49"/>
      <c r="O109" s="49"/>
    </row>
    <row r="110" spans="1:15">
      <c r="M110" s="45"/>
      <c r="N110" s="49"/>
      <c r="O110" s="49"/>
    </row>
    <row r="111" spans="1:15">
      <c r="M111" s="45"/>
      <c r="N111" s="49"/>
      <c r="O111" s="49"/>
    </row>
    <row r="112" spans="1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</sheetData>
  <autoFilter ref="A4:N82"/>
  <sortState ref="A5:F52">
    <sortCondition ref="C5:C52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65"/>
  <sheetViews>
    <sheetView topLeftCell="A19" workbookViewId="0">
      <selection activeCell="F9" sqref="F9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2588</v>
      </c>
      <c r="E1" s="240"/>
      <c r="F1" s="240"/>
      <c r="G1" s="240"/>
      <c r="H1" s="533"/>
      <c r="I1" s="614"/>
      <c r="J1" s="614"/>
      <c r="K1" s="614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614"/>
      <c r="J2" s="614"/>
      <c r="K2" s="614"/>
      <c r="L2" s="239"/>
      <c r="M2" s="239"/>
    </row>
    <row r="3" spans="1:13" ht="15.75">
      <c r="A3" s="614"/>
      <c r="B3" s="614"/>
      <c r="C3" s="614"/>
      <c r="D3" s="614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614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614"/>
      <c r="L5" s="239"/>
      <c r="M5" s="239"/>
    </row>
    <row r="6" spans="1:13" ht="15" customHeight="1">
      <c r="A6" s="339" t="s">
        <v>383</v>
      </c>
      <c r="B6" s="431" t="s">
        <v>771</v>
      </c>
      <c r="C6" s="344">
        <v>-21637.48</v>
      </c>
      <c r="D6" s="339" t="s">
        <v>2591</v>
      </c>
      <c r="E6" s="520"/>
      <c r="F6" s="521"/>
      <c r="G6" s="522"/>
      <c r="H6" s="533"/>
      <c r="I6" s="522"/>
      <c r="J6" s="523"/>
      <c r="K6" s="524"/>
      <c r="L6" s="602"/>
      <c r="M6" s="252"/>
    </row>
    <row r="7" spans="1:13" ht="15" customHeight="1">
      <c r="A7" s="339" t="s">
        <v>383</v>
      </c>
      <c r="B7" s="431" t="s">
        <v>2417</v>
      </c>
      <c r="C7" s="344">
        <v>-21347.48</v>
      </c>
      <c r="D7" s="339" t="s">
        <v>2591</v>
      </c>
      <c r="E7" s="520"/>
      <c r="F7" s="521"/>
      <c r="G7" s="522"/>
      <c r="H7" s="533"/>
      <c r="I7" s="522"/>
      <c r="J7" s="523"/>
      <c r="K7" s="524"/>
      <c r="L7" s="602"/>
      <c r="M7" s="252"/>
    </row>
    <row r="8" spans="1:13" ht="15" customHeight="1">
      <c r="A8" s="339" t="s">
        <v>383</v>
      </c>
      <c r="B8" s="434" t="s">
        <v>2517</v>
      </c>
      <c r="C8" s="541">
        <v>-21637.48</v>
      </c>
      <c r="D8" s="339" t="s">
        <v>2591</v>
      </c>
      <c r="E8" s="520">
        <f>SUM(C6:C8)</f>
        <v>-64622.44</v>
      </c>
      <c r="F8" s="521"/>
      <c r="G8" s="522"/>
      <c r="H8" s="533"/>
      <c r="I8" s="522">
        <v>600606</v>
      </c>
      <c r="J8" s="523">
        <f>E8/1.16</f>
        <v>-55709.000000000007</v>
      </c>
      <c r="K8" s="524">
        <f>J8*0.16</f>
        <v>-8913.44</v>
      </c>
      <c r="L8" s="602"/>
      <c r="M8" s="252"/>
    </row>
    <row r="9" spans="1:13" ht="15" customHeight="1" thickBot="1">
      <c r="A9" s="362" t="s">
        <v>298</v>
      </c>
      <c r="B9" s="433" t="s">
        <v>2383</v>
      </c>
      <c r="C9" s="490">
        <v>-19565.72</v>
      </c>
      <c r="D9" s="362" t="s">
        <v>2591</v>
      </c>
      <c r="E9" s="525">
        <f>SUM(C9:D9)</f>
        <v>-19565.72</v>
      </c>
      <c r="F9" s="526">
        <f>SUM(E6:E9)</f>
        <v>-84188.160000000003</v>
      </c>
      <c r="G9" s="527"/>
      <c r="H9" s="537"/>
      <c r="I9" s="527">
        <v>600638</v>
      </c>
      <c r="J9" s="528">
        <f t="shared" ref="J9:J52" si="0">E9/1.16</f>
        <v>-16867.000000000004</v>
      </c>
      <c r="K9" s="529">
        <f t="shared" ref="K9:K54" si="1">J9*0.16</f>
        <v>-2698.7200000000007</v>
      </c>
      <c r="L9" s="607"/>
      <c r="M9" s="252"/>
    </row>
    <row r="10" spans="1:13" ht="15" customHeight="1">
      <c r="A10" s="339" t="s">
        <v>565</v>
      </c>
      <c r="B10" s="431" t="s">
        <v>1525</v>
      </c>
      <c r="C10" s="344">
        <v>-12857.44</v>
      </c>
      <c r="D10" s="339" t="s">
        <v>2593</v>
      </c>
      <c r="E10" s="520">
        <f>SUM(C10:D10)</f>
        <v>-12857.44</v>
      </c>
      <c r="F10" s="521"/>
      <c r="G10" s="522"/>
      <c r="H10" s="533"/>
      <c r="I10" s="530">
        <v>600627</v>
      </c>
      <c r="J10" s="531">
        <f t="shared" si="0"/>
        <v>-11084.000000000002</v>
      </c>
      <c r="K10" s="532">
        <f t="shared" si="1"/>
        <v>-1773.4400000000003</v>
      </c>
      <c r="L10" s="602"/>
      <c r="M10" s="252"/>
    </row>
    <row r="11" spans="1:13" ht="15" customHeight="1">
      <c r="A11" s="339" t="s">
        <v>136</v>
      </c>
      <c r="B11" s="431" t="s">
        <v>209</v>
      </c>
      <c r="C11" s="344">
        <v>-13500.08</v>
      </c>
      <c r="D11" s="339" t="s">
        <v>2593</v>
      </c>
      <c r="E11" s="520"/>
      <c r="F11" s="521"/>
      <c r="G11" s="522"/>
      <c r="H11" s="533"/>
      <c r="I11" s="522"/>
      <c r="J11" s="523"/>
      <c r="K11" s="524"/>
      <c r="L11" s="602"/>
      <c r="M11" s="252"/>
    </row>
    <row r="12" spans="1:13" ht="15" customHeight="1" thickBot="1">
      <c r="A12" s="362" t="s">
        <v>136</v>
      </c>
      <c r="B12" s="433" t="s">
        <v>490</v>
      </c>
      <c r="C12" s="490">
        <v>-13500.08</v>
      </c>
      <c r="D12" s="362" t="s">
        <v>2593</v>
      </c>
      <c r="E12" s="525">
        <f>SUM(C11:C12)</f>
        <v>-27000.16</v>
      </c>
      <c r="F12" s="526">
        <f>SUM(E10:E12)</f>
        <v>-39857.599999999999</v>
      </c>
      <c r="G12" s="527"/>
      <c r="H12" s="537"/>
      <c r="I12" s="527">
        <v>600640</v>
      </c>
      <c r="J12" s="528">
        <f t="shared" si="0"/>
        <v>-23276</v>
      </c>
      <c r="K12" s="529">
        <f t="shared" si="1"/>
        <v>-3724.16</v>
      </c>
      <c r="L12" s="607"/>
      <c r="M12" s="252"/>
    </row>
    <row r="13" spans="1:13" ht="15" customHeight="1">
      <c r="A13" s="339" t="s">
        <v>141</v>
      </c>
      <c r="B13" s="431" t="s">
        <v>2385</v>
      </c>
      <c r="C13" s="344">
        <v>-5957.76</v>
      </c>
      <c r="D13" s="339" t="s">
        <v>2596</v>
      </c>
      <c r="E13" s="520"/>
      <c r="F13" s="521"/>
      <c r="G13" s="522"/>
      <c r="H13" s="533"/>
      <c r="I13" s="530"/>
      <c r="J13" s="531"/>
      <c r="K13" s="532"/>
      <c r="L13" s="602"/>
      <c r="M13" s="252"/>
    </row>
    <row r="14" spans="1:13" ht="15" customHeight="1">
      <c r="A14" s="339" t="s">
        <v>141</v>
      </c>
      <c r="B14" s="434" t="s">
        <v>2419</v>
      </c>
      <c r="C14" s="541">
        <v>-8049.24</v>
      </c>
      <c r="D14" s="339" t="s">
        <v>2596</v>
      </c>
      <c r="E14" s="520">
        <f>SUM(C13:C14)</f>
        <v>-14007</v>
      </c>
      <c r="F14" s="521"/>
      <c r="G14" s="522"/>
      <c r="H14" s="533"/>
      <c r="I14" s="522">
        <v>600684</v>
      </c>
      <c r="J14" s="523">
        <f t="shared" si="0"/>
        <v>-12075</v>
      </c>
      <c r="K14" s="524">
        <f t="shared" si="1"/>
        <v>-1932</v>
      </c>
      <c r="L14" s="602"/>
      <c r="M14" s="252"/>
    </row>
    <row r="15" spans="1:13" ht="15" customHeight="1" thickBot="1">
      <c r="A15" s="362" t="s">
        <v>383</v>
      </c>
      <c r="B15" s="433" t="s">
        <v>2504</v>
      </c>
      <c r="C15" s="490">
        <v>-14024.4</v>
      </c>
      <c r="D15" s="362" t="s">
        <v>2596</v>
      </c>
      <c r="E15" s="525">
        <f>SUM(C15)</f>
        <v>-14024.4</v>
      </c>
      <c r="F15" s="526">
        <f>SUM(E13:E15)</f>
        <v>-28031.4</v>
      </c>
      <c r="G15" s="527"/>
      <c r="H15" s="537"/>
      <c r="I15" s="527">
        <v>600606</v>
      </c>
      <c r="J15" s="528">
        <f t="shared" si="0"/>
        <v>-12090</v>
      </c>
      <c r="K15" s="529">
        <f t="shared" si="1"/>
        <v>-1934.4</v>
      </c>
      <c r="L15" s="607"/>
      <c r="M15" s="252"/>
    </row>
    <row r="16" spans="1:13" ht="15" customHeight="1">
      <c r="A16" s="339" t="s">
        <v>383</v>
      </c>
      <c r="B16" s="431" t="s">
        <v>820</v>
      </c>
      <c r="C16" s="344">
        <v>-13988.44</v>
      </c>
      <c r="D16" s="339" t="s">
        <v>2598</v>
      </c>
      <c r="E16" s="520"/>
      <c r="F16" s="521"/>
      <c r="G16" s="522"/>
      <c r="H16" s="533"/>
      <c r="I16" s="530"/>
      <c r="J16" s="531"/>
      <c r="K16" s="532"/>
      <c r="L16" s="602"/>
      <c r="M16" s="252"/>
    </row>
    <row r="17" spans="1:13" ht="15" customHeight="1">
      <c r="A17" s="440" t="s">
        <v>383</v>
      </c>
      <c r="B17" s="431" t="s">
        <v>2505</v>
      </c>
      <c r="C17" s="344">
        <v>-21637.48</v>
      </c>
      <c r="D17" s="440" t="s">
        <v>2598</v>
      </c>
      <c r="E17" s="520"/>
      <c r="F17" s="521"/>
      <c r="G17" s="522"/>
      <c r="H17" s="533"/>
      <c r="I17" s="522"/>
      <c r="J17" s="523"/>
      <c r="K17" s="524"/>
      <c r="L17" s="602"/>
      <c r="M17" s="252"/>
    </row>
    <row r="18" spans="1:13" ht="15" customHeight="1">
      <c r="A18" s="380" t="s">
        <v>383</v>
      </c>
      <c r="B18" s="434" t="s">
        <v>1222</v>
      </c>
      <c r="C18" s="541">
        <v>-14024.4</v>
      </c>
      <c r="D18" s="380" t="s">
        <v>2598</v>
      </c>
      <c r="E18" s="520">
        <f>SUM(C16:C18)</f>
        <v>-49650.32</v>
      </c>
      <c r="F18" s="521"/>
      <c r="G18" s="522"/>
      <c r="H18" s="533"/>
      <c r="I18" s="522">
        <v>600606</v>
      </c>
      <c r="J18" s="523">
        <f t="shared" si="0"/>
        <v>-42802</v>
      </c>
      <c r="K18" s="524">
        <f t="shared" si="1"/>
        <v>-6848.32</v>
      </c>
      <c r="L18" s="602"/>
      <c r="M18" s="252"/>
    </row>
    <row r="19" spans="1:13" ht="15" customHeight="1" thickBot="1">
      <c r="A19" s="451" t="s">
        <v>134</v>
      </c>
      <c r="B19" s="433" t="s">
        <v>1587</v>
      </c>
      <c r="C19" s="490">
        <v>-5849.88</v>
      </c>
      <c r="D19" s="451" t="s">
        <v>2598</v>
      </c>
      <c r="E19" s="525">
        <f>SUM(C19)</f>
        <v>-5849.88</v>
      </c>
      <c r="F19" s="526">
        <f>SUM(E17:E19)</f>
        <v>-55500.2</v>
      </c>
      <c r="G19" s="527"/>
      <c r="H19" s="537"/>
      <c r="I19" s="527">
        <v>600644</v>
      </c>
      <c r="J19" s="528">
        <f t="shared" si="0"/>
        <v>-5043</v>
      </c>
      <c r="K19" s="529">
        <f t="shared" si="1"/>
        <v>-806.88</v>
      </c>
      <c r="L19" s="607"/>
      <c r="M19" s="252"/>
    </row>
    <row r="20" spans="1:13" ht="15" customHeight="1">
      <c r="A20" s="339" t="s">
        <v>457</v>
      </c>
      <c r="B20" s="478" t="s">
        <v>2564</v>
      </c>
      <c r="C20" s="446">
        <v>1241.2</v>
      </c>
      <c r="D20" s="339" t="s">
        <v>2589</v>
      </c>
      <c r="E20" s="520">
        <f>SUM(C20:D20)</f>
        <v>1241.2</v>
      </c>
      <c r="F20" s="521"/>
      <c r="G20" s="522"/>
      <c r="H20" s="533"/>
      <c r="I20" s="522">
        <v>803001</v>
      </c>
      <c r="J20" s="531">
        <f t="shared" si="0"/>
        <v>1070</v>
      </c>
      <c r="K20" s="532">
        <f t="shared" si="1"/>
        <v>171.20000000000002</v>
      </c>
      <c r="L20" s="602"/>
      <c r="M20" s="252"/>
    </row>
    <row r="21" spans="1:13" ht="15" customHeight="1" thickBot="1">
      <c r="A21" s="362" t="s">
        <v>134</v>
      </c>
      <c r="B21" s="415" t="s">
        <v>1655</v>
      </c>
      <c r="C21" s="363">
        <v>14428.49</v>
      </c>
      <c r="D21" s="362" t="s">
        <v>2589</v>
      </c>
      <c r="E21" s="525">
        <f>SUM(C21)</f>
        <v>14428.49</v>
      </c>
      <c r="F21" s="526">
        <f>SUM(E20:E21)</f>
        <v>15669.69</v>
      </c>
      <c r="G21" s="527"/>
      <c r="H21" s="537"/>
      <c r="I21" s="527">
        <v>600644</v>
      </c>
      <c r="J21" s="528">
        <f t="shared" si="0"/>
        <v>12438.353448275862</v>
      </c>
      <c r="K21" s="529">
        <f t="shared" si="1"/>
        <v>1990.1365517241379</v>
      </c>
      <c r="L21" s="607"/>
      <c r="M21" s="252"/>
    </row>
    <row r="22" spans="1:13" ht="15" customHeight="1">
      <c r="A22" s="339" t="s">
        <v>134</v>
      </c>
      <c r="B22" s="341" t="s">
        <v>2571</v>
      </c>
      <c r="C22" s="353">
        <v>5791.88</v>
      </c>
      <c r="D22" s="339" t="s">
        <v>2590</v>
      </c>
      <c r="E22" s="520"/>
      <c r="F22" s="521"/>
      <c r="G22" s="522"/>
      <c r="H22" s="533"/>
      <c r="I22" s="522"/>
      <c r="J22" s="523"/>
      <c r="K22" s="524"/>
      <c r="L22" s="602"/>
      <c r="M22" s="252"/>
    </row>
    <row r="23" spans="1:13" ht="15" customHeight="1">
      <c r="A23" s="339" t="s">
        <v>134</v>
      </c>
      <c r="B23" s="341" t="s">
        <v>1650</v>
      </c>
      <c r="C23" s="353">
        <v>5849.88</v>
      </c>
      <c r="D23" s="339" t="s">
        <v>2590</v>
      </c>
      <c r="E23" s="520"/>
      <c r="F23" s="521"/>
      <c r="G23" s="522"/>
      <c r="H23" s="533"/>
      <c r="I23" s="522"/>
      <c r="J23" s="523"/>
      <c r="K23" s="524"/>
      <c r="L23" s="602"/>
      <c r="M23" s="252"/>
    </row>
    <row r="24" spans="1:13" ht="15" customHeight="1">
      <c r="A24" s="339" t="s">
        <v>134</v>
      </c>
      <c r="B24" s="341" t="s">
        <v>2401</v>
      </c>
      <c r="C24" s="353">
        <v>5849.88</v>
      </c>
      <c r="D24" s="339" t="s">
        <v>2590</v>
      </c>
      <c r="E24" s="520"/>
      <c r="F24" s="521"/>
      <c r="G24" s="522"/>
      <c r="H24" s="533"/>
      <c r="I24" s="522"/>
      <c r="J24" s="523"/>
      <c r="K24" s="524"/>
      <c r="L24" s="602"/>
      <c r="M24" s="252"/>
    </row>
    <row r="25" spans="1:13" ht="15" customHeight="1">
      <c r="A25" s="339" t="s">
        <v>134</v>
      </c>
      <c r="B25" s="341" t="s">
        <v>2570</v>
      </c>
      <c r="C25" s="353">
        <v>6750.04</v>
      </c>
      <c r="D25" s="339" t="s">
        <v>2590</v>
      </c>
      <c r="E25" s="520">
        <f>SUM(C22:C25)</f>
        <v>24241.68</v>
      </c>
      <c r="F25" s="521"/>
      <c r="G25" s="522"/>
      <c r="H25" s="533"/>
      <c r="I25" s="522">
        <v>600644</v>
      </c>
      <c r="J25" s="523">
        <f t="shared" si="0"/>
        <v>20898</v>
      </c>
      <c r="K25" s="524">
        <f t="shared" si="1"/>
        <v>3343.6800000000003</v>
      </c>
      <c r="L25" s="602"/>
      <c r="M25" s="252"/>
    </row>
    <row r="26" spans="1:13" ht="15" customHeight="1">
      <c r="A26" s="339" t="s">
        <v>141</v>
      </c>
      <c r="B26" s="341" t="s">
        <v>2391</v>
      </c>
      <c r="C26" s="353">
        <v>5957.76</v>
      </c>
      <c r="D26" s="339" t="s">
        <v>2590</v>
      </c>
      <c r="E26" s="520"/>
      <c r="F26" s="521"/>
      <c r="G26" s="522"/>
      <c r="H26" s="533"/>
      <c r="I26" s="522"/>
      <c r="J26" s="523"/>
      <c r="K26" s="524"/>
      <c r="L26" s="602"/>
      <c r="M26" s="252"/>
    </row>
    <row r="27" spans="1:13" ht="15" customHeight="1">
      <c r="A27" s="339" t="s">
        <v>141</v>
      </c>
      <c r="B27" s="341" t="s">
        <v>2313</v>
      </c>
      <c r="C27" s="353">
        <v>6351</v>
      </c>
      <c r="D27" s="339" t="s">
        <v>2590</v>
      </c>
      <c r="E27" s="520"/>
      <c r="F27" s="521"/>
      <c r="G27" s="522"/>
      <c r="H27" s="533"/>
      <c r="I27" s="522"/>
      <c r="J27" s="523"/>
      <c r="K27" s="524"/>
      <c r="L27" s="602"/>
      <c r="M27" s="252"/>
    </row>
    <row r="28" spans="1:13" ht="15" customHeight="1">
      <c r="A28" s="339" t="s">
        <v>141</v>
      </c>
      <c r="B28" s="341" t="s">
        <v>2572</v>
      </c>
      <c r="C28" s="353">
        <v>8049.24</v>
      </c>
      <c r="D28" s="339" t="s">
        <v>2590</v>
      </c>
      <c r="E28" s="356">
        <f>SUM(C26:C28)</f>
        <v>20358</v>
      </c>
      <c r="F28" s="521"/>
      <c r="G28" s="522"/>
      <c r="H28" s="533"/>
      <c r="I28" s="522">
        <v>600684</v>
      </c>
      <c r="J28" s="523">
        <f t="shared" si="0"/>
        <v>17550</v>
      </c>
      <c r="K28" s="524">
        <f t="shared" si="1"/>
        <v>2808</v>
      </c>
      <c r="L28" s="602"/>
      <c r="M28" s="252"/>
    </row>
    <row r="29" spans="1:13" ht="15" customHeight="1">
      <c r="A29" s="339" t="s">
        <v>390</v>
      </c>
      <c r="B29" s="341" t="s">
        <v>2515</v>
      </c>
      <c r="C29" s="353">
        <v>9000.44</v>
      </c>
      <c r="D29" s="339" t="s">
        <v>2590</v>
      </c>
      <c r="E29" s="520">
        <f>SUM(C29)</f>
        <v>9000.44</v>
      </c>
      <c r="F29" s="521"/>
      <c r="G29" s="522"/>
      <c r="H29" s="533"/>
      <c r="I29" s="522">
        <v>600623</v>
      </c>
      <c r="J29" s="523">
        <f t="shared" si="0"/>
        <v>7759.0000000000009</v>
      </c>
      <c r="K29" s="524">
        <f t="shared" si="1"/>
        <v>1241.4400000000003</v>
      </c>
      <c r="L29" s="602"/>
      <c r="M29" s="252"/>
    </row>
    <row r="30" spans="1:13" ht="15" customHeight="1">
      <c r="A30" s="339" t="s">
        <v>136</v>
      </c>
      <c r="B30" s="341" t="s">
        <v>66</v>
      </c>
      <c r="C30" s="353">
        <v>13500.08</v>
      </c>
      <c r="D30" s="339" t="s">
        <v>2590</v>
      </c>
      <c r="E30" s="520"/>
      <c r="F30" s="521"/>
      <c r="G30" s="522"/>
      <c r="H30" s="533"/>
      <c r="I30" s="522"/>
      <c r="J30" s="523"/>
      <c r="K30" s="524"/>
      <c r="L30" s="602"/>
      <c r="M30" s="252"/>
    </row>
    <row r="31" spans="1:13" ht="15" customHeight="1">
      <c r="A31" s="339" t="s">
        <v>136</v>
      </c>
      <c r="B31" s="341" t="s">
        <v>2115</v>
      </c>
      <c r="C31" s="353">
        <v>13500.08</v>
      </c>
      <c r="D31" s="339" t="s">
        <v>2590</v>
      </c>
      <c r="E31" s="520">
        <f>SUM(C30:C31)</f>
        <v>27000.16</v>
      </c>
      <c r="F31" s="521"/>
      <c r="G31" s="522"/>
      <c r="H31" s="533"/>
      <c r="I31" s="522">
        <v>600640</v>
      </c>
      <c r="J31" s="523">
        <f t="shared" si="0"/>
        <v>23276</v>
      </c>
      <c r="K31" s="524">
        <f t="shared" si="1"/>
        <v>3724.16</v>
      </c>
      <c r="L31" s="602"/>
      <c r="M31" s="252"/>
    </row>
    <row r="32" spans="1:13" ht="15" customHeight="1">
      <c r="A32" s="339" t="s">
        <v>383</v>
      </c>
      <c r="B32" s="341" t="s">
        <v>2568</v>
      </c>
      <c r="C32" s="353">
        <v>13988.44</v>
      </c>
      <c r="D32" s="339" t="s">
        <v>2590</v>
      </c>
      <c r="E32" s="520"/>
      <c r="F32" s="521"/>
      <c r="G32" s="522"/>
      <c r="H32" s="533"/>
      <c r="I32" s="522"/>
      <c r="J32" s="523"/>
      <c r="K32" s="524"/>
      <c r="L32" s="602"/>
      <c r="M32" s="252"/>
    </row>
    <row r="33" spans="1:13" ht="15" customHeight="1">
      <c r="A33" s="339" t="s">
        <v>383</v>
      </c>
      <c r="B33" s="341" t="s">
        <v>820</v>
      </c>
      <c r="C33" s="353">
        <v>13988.44</v>
      </c>
      <c r="D33" s="339" t="s">
        <v>2590</v>
      </c>
      <c r="E33" s="520"/>
      <c r="F33" s="521"/>
      <c r="G33" s="522"/>
      <c r="H33" s="533"/>
      <c r="I33" s="522"/>
      <c r="J33" s="523"/>
      <c r="K33" s="524"/>
      <c r="L33" s="602"/>
      <c r="M33" s="252"/>
    </row>
    <row r="34" spans="1:13" ht="15" customHeight="1">
      <c r="A34" s="339" t="s">
        <v>383</v>
      </c>
      <c r="B34" s="341" t="s">
        <v>2417</v>
      </c>
      <c r="C34" s="353">
        <v>21313.84</v>
      </c>
      <c r="D34" s="339" t="s">
        <v>2590</v>
      </c>
      <c r="E34" s="520"/>
      <c r="F34" s="521"/>
      <c r="G34" s="522"/>
      <c r="H34" s="533"/>
      <c r="I34" s="522"/>
      <c r="J34" s="523"/>
      <c r="K34" s="524"/>
      <c r="L34" s="602"/>
      <c r="M34" s="252"/>
    </row>
    <row r="35" spans="1:13" ht="15" customHeight="1">
      <c r="A35" s="339" t="s">
        <v>383</v>
      </c>
      <c r="B35" s="341" t="s">
        <v>2569</v>
      </c>
      <c r="C35" s="353">
        <v>21313.84</v>
      </c>
      <c r="D35" s="339" t="s">
        <v>2590</v>
      </c>
      <c r="E35" s="520"/>
      <c r="F35" s="521"/>
      <c r="G35" s="522"/>
      <c r="H35" s="533"/>
      <c r="I35" s="522"/>
      <c r="J35" s="523"/>
      <c r="K35" s="524"/>
      <c r="L35" s="602"/>
      <c r="M35" s="252"/>
    </row>
    <row r="36" spans="1:13" ht="15" customHeight="1">
      <c r="A36" s="339" t="s">
        <v>383</v>
      </c>
      <c r="B36" s="414" t="s">
        <v>2566</v>
      </c>
      <c r="C36" s="382">
        <v>21588.76</v>
      </c>
      <c r="D36" s="339" t="s">
        <v>2590</v>
      </c>
      <c r="E36" s="520"/>
      <c r="F36" s="521"/>
      <c r="G36" s="522"/>
      <c r="H36" s="533"/>
      <c r="I36" s="522"/>
      <c r="J36" s="523"/>
      <c r="K36" s="524"/>
      <c r="L36" s="602"/>
      <c r="M36" s="252"/>
    </row>
    <row r="37" spans="1:13" ht="15" customHeight="1" thickBot="1">
      <c r="A37" s="362" t="s">
        <v>383</v>
      </c>
      <c r="B37" s="415" t="s">
        <v>2517</v>
      </c>
      <c r="C37" s="363">
        <v>21588.76</v>
      </c>
      <c r="D37" s="362" t="s">
        <v>2590</v>
      </c>
      <c r="E37" s="525">
        <f>SUM(C32:C37)</f>
        <v>113782.07999999999</v>
      </c>
      <c r="F37" s="526">
        <f>SUM(E22:E37)</f>
        <v>194382.36</v>
      </c>
      <c r="G37" s="527"/>
      <c r="H37" s="537"/>
      <c r="I37" s="527">
        <v>600606</v>
      </c>
      <c r="J37" s="528">
        <f t="shared" si="0"/>
        <v>98088</v>
      </c>
      <c r="K37" s="529">
        <f t="shared" si="1"/>
        <v>15694.08</v>
      </c>
      <c r="L37" s="607"/>
      <c r="M37" s="252"/>
    </row>
    <row r="38" spans="1:13" ht="15" customHeight="1">
      <c r="A38" s="339" t="s">
        <v>134</v>
      </c>
      <c r="B38" s="341" t="s">
        <v>2396</v>
      </c>
      <c r="C38" s="2">
        <v>5897.44</v>
      </c>
      <c r="D38" s="339" t="s">
        <v>2592</v>
      </c>
      <c r="E38" s="520">
        <f>SUM(C38)</f>
        <v>5897.44</v>
      </c>
      <c r="F38" s="521"/>
      <c r="G38" s="522"/>
      <c r="H38" s="533"/>
      <c r="I38" s="530">
        <v>600644</v>
      </c>
      <c r="J38" s="531">
        <f t="shared" si="0"/>
        <v>5084</v>
      </c>
      <c r="K38" s="532">
        <f t="shared" si="1"/>
        <v>813.44</v>
      </c>
      <c r="L38" s="602"/>
      <c r="M38" s="252"/>
    </row>
    <row r="39" spans="1:13" ht="15" customHeight="1">
      <c r="A39" s="339" t="s">
        <v>141</v>
      </c>
      <c r="B39" s="341" t="s">
        <v>105</v>
      </c>
      <c r="C39" s="2">
        <v>5957.76</v>
      </c>
      <c r="D39" s="339" t="s">
        <v>2592</v>
      </c>
      <c r="E39" s="520"/>
      <c r="F39" s="521"/>
      <c r="G39" s="522"/>
      <c r="H39" s="533"/>
      <c r="I39" s="522"/>
      <c r="J39" s="523"/>
      <c r="K39" s="524"/>
      <c r="L39" s="602"/>
      <c r="M39" s="252"/>
    </row>
    <row r="40" spans="1:13" ht="15" customHeight="1">
      <c r="A40" s="339" t="s">
        <v>141</v>
      </c>
      <c r="B40" s="341" t="s">
        <v>2385</v>
      </c>
      <c r="C40" s="2">
        <v>5957.76</v>
      </c>
      <c r="D40" s="339" t="s">
        <v>2592</v>
      </c>
      <c r="E40" s="520"/>
      <c r="F40" s="521"/>
      <c r="G40" s="522"/>
      <c r="H40" s="533"/>
      <c r="I40" s="522"/>
      <c r="J40" s="523"/>
      <c r="K40" s="524"/>
      <c r="L40" s="602"/>
      <c r="M40" s="252"/>
    </row>
    <row r="41" spans="1:13" ht="15" customHeight="1">
      <c r="A41" s="339" t="s">
        <v>141</v>
      </c>
      <c r="B41" s="341" t="s">
        <v>2573</v>
      </c>
      <c r="C41" s="2">
        <v>8049.24</v>
      </c>
      <c r="D41" s="339" t="s">
        <v>2592</v>
      </c>
      <c r="E41" s="520">
        <f>SUM(C39:C41)</f>
        <v>19964.760000000002</v>
      </c>
      <c r="F41" s="521"/>
      <c r="G41" s="522"/>
      <c r="H41" s="533"/>
      <c r="I41" s="522">
        <v>600684</v>
      </c>
      <c r="J41" s="523">
        <f t="shared" si="0"/>
        <v>17211.000000000004</v>
      </c>
      <c r="K41" s="524">
        <f t="shared" si="1"/>
        <v>2753.7600000000007</v>
      </c>
      <c r="L41" s="602"/>
      <c r="M41" s="252"/>
    </row>
    <row r="42" spans="1:13" ht="15" customHeight="1">
      <c r="A42" s="339" t="s">
        <v>136</v>
      </c>
      <c r="B42" s="341" t="s">
        <v>209</v>
      </c>
      <c r="C42" s="2">
        <v>13500.08</v>
      </c>
      <c r="D42" s="339" t="s">
        <v>2592</v>
      </c>
      <c r="E42" s="520"/>
      <c r="F42" s="521"/>
      <c r="G42" s="522"/>
      <c r="H42" s="533"/>
      <c r="I42" s="522"/>
      <c r="J42" s="523"/>
      <c r="K42" s="524"/>
      <c r="L42" s="602"/>
      <c r="M42" s="252"/>
    </row>
    <row r="43" spans="1:13" ht="15" customHeight="1" thickBot="1">
      <c r="A43" s="362" t="s">
        <v>136</v>
      </c>
      <c r="B43" s="415" t="s">
        <v>1419</v>
      </c>
      <c r="C43" s="87">
        <v>13500.08</v>
      </c>
      <c r="D43" s="362" t="s">
        <v>2592</v>
      </c>
      <c r="E43" s="525">
        <f>SUM(C42:C43)</f>
        <v>27000.16</v>
      </c>
      <c r="F43" s="526">
        <f>SUM(E38:E43)</f>
        <v>52862.36</v>
      </c>
      <c r="G43" s="527"/>
      <c r="H43" s="537"/>
      <c r="I43" s="527">
        <v>600640</v>
      </c>
      <c r="J43" s="528">
        <f t="shared" si="0"/>
        <v>23276</v>
      </c>
      <c r="K43" s="529">
        <f t="shared" si="1"/>
        <v>3724.16</v>
      </c>
      <c r="L43" s="607"/>
      <c r="M43" s="252"/>
    </row>
    <row r="44" spans="1:13" ht="15" customHeight="1">
      <c r="A44" s="339" t="s">
        <v>141</v>
      </c>
      <c r="B44" s="341" t="s">
        <v>2386</v>
      </c>
      <c r="C44" s="353">
        <v>5957.76</v>
      </c>
      <c r="D44" s="339" t="s">
        <v>2594</v>
      </c>
      <c r="E44" s="520"/>
      <c r="F44" s="521"/>
      <c r="G44" s="522"/>
      <c r="H44" s="533"/>
      <c r="I44" s="530"/>
      <c r="J44" s="531"/>
      <c r="K44" s="532"/>
      <c r="L44" s="602"/>
      <c r="M44" s="252"/>
    </row>
    <row r="45" spans="1:13" ht="15" customHeight="1">
      <c r="A45" s="339" t="s">
        <v>141</v>
      </c>
      <c r="B45" s="341" t="s">
        <v>2385</v>
      </c>
      <c r="C45" s="353">
        <v>5957.76</v>
      </c>
      <c r="D45" s="339" t="s">
        <v>2594</v>
      </c>
      <c r="E45" s="520"/>
      <c r="F45" s="521"/>
      <c r="G45" s="522"/>
      <c r="H45" s="533"/>
      <c r="I45" s="522"/>
      <c r="J45" s="523"/>
      <c r="K45" s="524"/>
      <c r="L45" s="602"/>
      <c r="M45" s="252"/>
    </row>
    <row r="46" spans="1:13" ht="15" customHeight="1">
      <c r="A46" s="339" t="s">
        <v>141</v>
      </c>
      <c r="B46" s="341" t="s">
        <v>1680</v>
      </c>
      <c r="C46" s="353">
        <v>5957.76</v>
      </c>
      <c r="D46" s="339" t="s">
        <v>2594</v>
      </c>
      <c r="E46" s="520"/>
      <c r="F46" s="521"/>
      <c r="G46" s="522"/>
      <c r="H46" s="533"/>
      <c r="I46" s="522"/>
      <c r="J46" s="523"/>
      <c r="K46" s="524"/>
      <c r="L46" s="602"/>
      <c r="M46" s="252"/>
    </row>
    <row r="47" spans="1:13" ht="15" customHeight="1">
      <c r="A47" s="339" t="s">
        <v>141</v>
      </c>
      <c r="B47" s="341" t="s">
        <v>2419</v>
      </c>
      <c r="C47" s="353">
        <v>8049.24</v>
      </c>
      <c r="D47" s="339" t="s">
        <v>2594</v>
      </c>
      <c r="E47" s="520">
        <f>SUM(C44:C47)</f>
        <v>25922.519999999997</v>
      </c>
      <c r="F47" s="521"/>
      <c r="G47" s="522"/>
      <c r="H47" s="533"/>
      <c r="I47" s="522">
        <v>600684</v>
      </c>
      <c r="J47" s="523">
        <f t="shared" si="0"/>
        <v>22347</v>
      </c>
      <c r="K47" s="524">
        <f t="shared" si="1"/>
        <v>3575.52</v>
      </c>
      <c r="L47" s="602"/>
      <c r="M47" s="252"/>
    </row>
    <row r="48" spans="1:13" ht="15" customHeight="1">
      <c r="A48" s="339" t="s">
        <v>390</v>
      </c>
      <c r="B48" s="341" t="s">
        <v>2521</v>
      </c>
      <c r="C48" s="353">
        <v>9000.44</v>
      </c>
      <c r="D48" s="339" t="s">
        <v>2594</v>
      </c>
      <c r="E48" s="520">
        <f>SUM(C48)</f>
        <v>9000.44</v>
      </c>
      <c r="F48" s="521"/>
      <c r="G48" s="522"/>
      <c r="H48" s="533"/>
      <c r="I48" s="522">
        <v>600623</v>
      </c>
      <c r="J48" s="523">
        <f t="shared" si="0"/>
        <v>7759.0000000000009</v>
      </c>
      <c r="K48" s="524">
        <f t="shared" si="1"/>
        <v>1241.4400000000003</v>
      </c>
      <c r="L48" s="602"/>
      <c r="M48" s="252"/>
    </row>
    <row r="49" spans="1:13" ht="15" customHeight="1">
      <c r="A49" s="339" t="s">
        <v>457</v>
      </c>
      <c r="B49" s="341" t="s">
        <v>2576</v>
      </c>
      <c r="C49" s="353">
        <v>10629.08</v>
      </c>
      <c r="D49" s="339" t="s">
        <v>2594</v>
      </c>
      <c r="E49" s="520">
        <f>SUM(C49:D49)</f>
        <v>10629.08</v>
      </c>
      <c r="F49" s="521"/>
      <c r="G49" s="522"/>
      <c r="H49" s="533"/>
      <c r="I49" s="522">
        <v>600691</v>
      </c>
      <c r="J49" s="523">
        <f t="shared" si="0"/>
        <v>9163</v>
      </c>
      <c r="K49" s="524">
        <f t="shared" si="1"/>
        <v>1466.08</v>
      </c>
      <c r="L49" s="602"/>
      <c r="M49" s="252"/>
    </row>
    <row r="50" spans="1:13" ht="15" customHeight="1">
      <c r="A50" s="339" t="s">
        <v>136</v>
      </c>
      <c r="B50" s="341" t="s">
        <v>1231</v>
      </c>
      <c r="C50" s="353">
        <v>13500.08</v>
      </c>
      <c r="D50" s="339" t="s">
        <v>2594</v>
      </c>
      <c r="E50" s="520"/>
      <c r="F50" s="521"/>
      <c r="G50" s="522"/>
      <c r="H50" s="533"/>
      <c r="I50" s="522"/>
      <c r="J50" s="523">
        <f t="shared" si="0"/>
        <v>0</v>
      </c>
      <c r="K50" s="524">
        <f t="shared" si="1"/>
        <v>0</v>
      </c>
      <c r="L50" s="602"/>
      <c r="M50" s="252"/>
    </row>
    <row r="51" spans="1:13" ht="15" customHeight="1">
      <c r="A51" s="339" t="s">
        <v>136</v>
      </c>
      <c r="B51" s="414" t="s">
        <v>1245</v>
      </c>
      <c r="C51" s="382">
        <v>13500.08</v>
      </c>
      <c r="D51" s="339" t="s">
        <v>2594</v>
      </c>
      <c r="E51" s="520">
        <f>SUM(C50:C51)</f>
        <v>27000.16</v>
      </c>
      <c r="F51" s="521"/>
      <c r="G51" s="522"/>
      <c r="H51" s="533"/>
      <c r="I51" s="522">
        <v>600640</v>
      </c>
      <c r="J51" s="523">
        <f t="shared" si="0"/>
        <v>23276</v>
      </c>
      <c r="K51" s="524">
        <f t="shared" si="1"/>
        <v>3724.16</v>
      </c>
      <c r="L51" s="602"/>
      <c r="M51" s="252"/>
    </row>
    <row r="52" spans="1:13" ht="15" customHeight="1" thickBot="1">
      <c r="A52" s="362" t="s">
        <v>383</v>
      </c>
      <c r="B52" s="415" t="s">
        <v>2575</v>
      </c>
      <c r="C52" s="363">
        <v>13988.44</v>
      </c>
      <c r="D52" s="362" t="s">
        <v>2594</v>
      </c>
      <c r="E52" s="525">
        <f>SUM(C52)</f>
        <v>13988.44</v>
      </c>
      <c r="F52" s="526">
        <f>SUM(E45:E52)</f>
        <v>86540.64</v>
      </c>
      <c r="G52" s="527"/>
      <c r="H52" s="537"/>
      <c r="I52" s="527">
        <v>600606</v>
      </c>
      <c r="J52" s="528">
        <f t="shared" si="0"/>
        <v>12059.000000000002</v>
      </c>
      <c r="K52" s="529">
        <f t="shared" si="1"/>
        <v>1929.4400000000003</v>
      </c>
      <c r="L52" s="607"/>
      <c r="M52" s="252"/>
    </row>
    <row r="53" spans="1:13" ht="15" customHeight="1" thickBot="1">
      <c r="A53" s="372" t="s">
        <v>390</v>
      </c>
      <c r="B53" s="616" t="s">
        <v>2518</v>
      </c>
      <c r="C53" s="98">
        <v>13500.08</v>
      </c>
      <c r="D53" s="372" t="s">
        <v>2597</v>
      </c>
      <c r="E53" s="543"/>
      <c r="F53" s="544">
        <f>SUM(C53)</f>
        <v>13500.08</v>
      </c>
      <c r="G53" s="545"/>
      <c r="H53" s="546"/>
      <c r="I53" s="545">
        <v>600623</v>
      </c>
      <c r="J53" s="547">
        <f>F53/1.16</f>
        <v>11638</v>
      </c>
      <c r="K53" s="548">
        <f t="shared" si="1"/>
        <v>1862.08</v>
      </c>
      <c r="L53" s="610"/>
      <c r="M53" s="252"/>
    </row>
    <row r="54" spans="1:13" ht="15" customHeight="1" thickBot="1">
      <c r="A54" s="480" t="s">
        <v>987</v>
      </c>
      <c r="B54" s="566">
        <v>3000276824</v>
      </c>
      <c r="C54" s="617">
        <v>116000</v>
      </c>
      <c r="D54" s="362" t="s">
        <v>2595</v>
      </c>
      <c r="E54" s="525"/>
      <c r="F54" s="526">
        <f>SUM(C54)</f>
        <v>116000</v>
      </c>
      <c r="G54" s="527"/>
      <c r="H54" s="537"/>
      <c r="I54" s="527">
        <v>803001</v>
      </c>
      <c r="J54" s="528">
        <f>F54/1.16</f>
        <v>100000</v>
      </c>
      <c r="K54" s="529">
        <f t="shared" si="1"/>
        <v>16000</v>
      </c>
      <c r="L54" s="607"/>
      <c r="M54" s="252"/>
    </row>
    <row r="55" spans="1:13" ht="15" customHeight="1">
      <c r="A55" s="581"/>
      <c r="B55" s="582"/>
      <c r="C55" s="382"/>
      <c r="D55" s="380"/>
      <c r="E55" s="520"/>
      <c r="F55" s="521"/>
      <c r="G55" s="522"/>
      <c r="H55" s="533"/>
      <c r="I55" s="522"/>
      <c r="J55" s="523"/>
      <c r="K55" s="524"/>
      <c r="L55" s="252"/>
      <c r="M55" s="252"/>
    </row>
    <row r="56" spans="1:13" ht="15" customHeight="1">
      <c r="A56" s="325"/>
      <c r="B56" s="614"/>
      <c r="C56" s="281">
        <f>SUM(C6:C55)</f>
        <v>271377.77</v>
      </c>
      <c r="D56" s="281"/>
      <c r="E56" s="281"/>
      <c r="F56" s="281">
        <f>SUM(F6:F55)</f>
        <v>271377.77</v>
      </c>
      <c r="G56" s="281"/>
      <c r="H56" s="534">
        <f>SUM(H6:H55)</f>
        <v>0</v>
      </c>
      <c r="I56" s="281"/>
      <c r="J56" s="281">
        <f>SUM(J6:J55)</f>
        <v>233946.35344827586</v>
      </c>
      <c r="K56" s="281">
        <f>SUM(K6:K55)</f>
        <v>37431.416551724134</v>
      </c>
      <c r="L56" s="281"/>
      <c r="M56" s="283"/>
    </row>
    <row r="57" spans="1:13" ht="15" customHeight="1">
      <c r="A57" s="278"/>
      <c r="B57" s="614"/>
      <c r="C57" s="240"/>
      <c r="D57" s="281"/>
      <c r="E57" s="281"/>
      <c r="F57" s="237"/>
      <c r="G57" s="240"/>
      <c r="H57" s="533"/>
      <c r="I57" s="240"/>
      <c r="J57" s="243"/>
      <c r="K57" s="251"/>
      <c r="L57" s="252"/>
      <c r="M57" s="252"/>
    </row>
    <row r="58" spans="1:13" ht="15" customHeight="1">
      <c r="A58" s="284"/>
      <c r="B58" s="273"/>
      <c r="C58" s="273"/>
      <c r="D58" s="285"/>
      <c r="E58" s="240"/>
      <c r="F58" s="240"/>
      <c r="G58" s="240"/>
      <c r="H58" s="533"/>
      <c r="I58" s="240"/>
      <c r="J58" s="243"/>
      <c r="K58" s="251"/>
      <c r="L58" s="252"/>
      <c r="M58" s="252"/>
    </row>
    <row r="59" spans="1:13" ht="15.75">
      <c r="A59" s="284"/>
      <c r="B59" s="273"/>
      <c r="C59" s="273"/>
      <c r="D59" s="281"/>
      <c r="E59" s="281"/>
      <c r="F59" s="281"/>
      <c r="G59" s="295"/>
      <c r="H59" s="534"/>
      <c r="I59" s="281"/>
      <c r="J59" s="281"/>
      <c r="K59" s="281"/>
      <c r="L59" s="286"/>
      <c r="M59" s="252"/>
    </row>
    <row r="60" spans="1:13" ht="15.75" thickBot="1">
      <c r="A60" s="603"/>
      <c r="B60" s="273"/>
      <c r="C60" s="273"/>
      <c r="D60" s="250"/>
      <c r="E60" s="330"/>
      <c r="F60" s="331"/>
      <c r="G60" s="332"/>
      <c r="H60" s="535"/>
      <c r="I60" s="239"/>
      <c r="J60" s="239"/>
      <c r="K60" s="252"/>
      <c r="L60" s="252"/>
      <c r="M60" s="288"/>
    </row>
    <row r="61" spans="1:13" ht="16.5" thickBot="1">
      <c r="A61" s="284"/>
      <c r="B61" s="273"/>
      <c r="C61" s="273"/>
      <c r="D61" s="250"/>
      <c r="E61" s="330"/>
      <c r="F61" s="331"/>
      <c r="G61" s="332"/>
      <c r="H61" s="535"/>
      <c r="I61" s="239"/>
      <c r="J61" s="289" t="s">
        <v>551</v>
      </c>
      <c r="K61" s="290">
        <f>J56+K56-F56</f>
        <v>0</v>
      </c>
      <c r="L61" s="252"/>
      <c r="M61" s="288"/>
    </row>
    <row r="62" spans="1:13" ht="15.75">
      <c r="A62" s="284"/>
      <c r="B62" s="273"/>
      <c r="C62" s="239"/>
      <c r="D62" s="252"/>
      <c r="E62" s="239"/>
      <c r="F62" s="239"/>
      <c r="G62" s="252"/>
      <c r="H62" s="535"/>
      <c r="I62" s="239"/>
      <c r="J62" s="239"/>
      <c r="K62" s="252"/>
      <c r="L62" s="252"/>
      <c r="M62" s="288"/>
    </row>
    <row r="63" spans="1:13" ht="15.75">
      <c r="A63" s="284"/>
      <c r="B63" s="273"/>
      <c r="C63" s="273"/>
      <c r="D63" s="250"/>
      <c r="E63" s="239"/>
      <c r="F63" s="239"/>
      <c r="G63" s="239"/>
      <c r="H63" s="535"/>
      <c r="I63" s="239"/>
      <c r="J63" s="239"/>
      <c r="K63" s="252"/>
      <c r="L63" s="252"/>
      <c r="M63" s="288"/>
    </row>
    <row r="64" spans="1:13" ht="15.75">
      <c r="A64" s="284"/>
      <c r="B64" s="273"/>
      <c r="C64" s="273"/>
      <c r="D64" s="250"/>
      <c r="E64" s="239"/>
      <c r="F64" s="239"/>
      <c r="G64" s="239"/>
      <c r="H64" s="535"/>
      <c r="I64" s="239"/>
      <c r="J64" s="239"/>
      <c r="K64" s="252"/>
      <c r="L64" s="252"/>
      <c r="M64" s="288"/>
    </row>
    <row r="65" spans="1:13" ht="15.75">
      <c r="A65" s="284"/>
      <c r="B65" s="273"/>
      <c r="C65" s="273"/>
      <c r="D65" s="291"/>
      <c r="E65" s="292"/>
      <c r="F65" s="292"/>
      <c r="G65" s="292"/>
      <c r="H65" s="536"/>
      <c r="I65" s="292"/>
      <c r="J65" s="292"/>
      <c r="K65" s="288"/>
      <c r="L65" s="288"/>
      <c r="M65" s="288"/>
    </row>
    <row r="66" spans="1:13" ht="15.75">
      <c r="A66" s="604"/>
      <c r="B66" s="605"/>
      <c r="C66" s="606"/>
      <c r="D66" s="520"/>
      <c r="E66" s="292"/>
      <c r="F66" s="292"/>
      <c r="G66" s="292"/>
      <c r="H66" s="536"/>
      <c r="I66" s="292"/>
      <c r="J66" s="292"/>
      <c r="K66" s="288"/>
      <c r="L66" s="288"/>
      <c r="M66" s="288"/>
    </row>
    <row r="67" spans="1:13" ht="15.75">
      <c r="A67" s="294"/>
      <c r="B67" s="239" t="s">
        <v>25</v>
      </c>
      <c r="C67" s="239"/>
      <c r="D67" s="239"/>
      <c r="E67" s="240"/>
      <c r="F67" s="240"/>
      <c r="G67" s="240"/>
      <c r="H67" s="533"/>
      <c r="I67" s="240"/>
      <c r="J67" s="240"/>
      <c r="K67" s="295"/>
      <c r="L67" s="252"/>
      <c r="M67" s="252"/>
    </row>
    <row r="68" spans="1:13" ht="15.75">
      <c r="A68" s="296"/>
      <c r="B68" s="239" t="s">
        <v>127</v>
      </c>
      <c r="C68" s="239"/>
      <c r="D68" s="239"/>
      <c r="E68" s="240"/>
      <c r="F68" s="240"/>
      <c r="G68" s="240"/>
      <c r="H68" s="533"/>
      <c r="I68" s="240"/>
      <c r="J68" s="240"/>
      <c r="K68" s="295"/>
      <c r="L68" s="252"/>
      <c r="M68" s="252"/>
    </row>
    <row r="69" spans="1:13" ht="15.75">
      <c r="A69" s="297"/>
      <c r="B69" s="239" t="s">
        <v>161</v>
      </c>
      <c r="C69" s="239"/>
      <c r="D69" s="239"/>
      <c r="E69" s="240"/>
      <c r="F69" s="240"/>
      <c r="G69" s="240"/>
      <c r="H69" s="533"/>
      <c r="I69" s="240"/>
      <c r="J69" s="240"/>
      <c r="K69" s="295"/>
      <c r="L69" s="252"/>
      <c r="M69" s="252"/>
    </row>
    <row r="70" spans="1:13" ht="15.75">
      <c r="A70" s="239"/>
      <c r="B70" s="239"/>
      <c r="C70" s="239"/>
      <c r="D70" s="239"/>
      <c r="E70" s="240"/>
      <c r="F70" s="240"/>
      <c r="G70" s="240"/>
      <c r="H70" s="533"/>
      <c r="I70" s="240"/>
      <c r="J70" s="240"/>
      <c r="K70" s="295"/>
      <c r="L70" s="252"/>
      <c r="M70" s="252"/>
    </row>
    <row r="71" spans="1:13" ht="15.75">
      <c r="A71" s="239"/>
      <c r="B71" s="239"/>
      <c r="C71" s="239"/>
      <c r="D71" s="239"/>
      <c r="E71" s="240"/>
      <c r="F71" s="240"/>
      <c r="G71" s="240"/>
      <c r="H71" s="533"/>
      <c r="I71" s="240"/>
      <c r="J71" s="240"/>
      <c r="K71" s="295"/>
      <c r="L71" s="252"/>
      <c r="M71" s="252"/>
    </row>
    <row r="72" spans="1:13">
      <c r="K72" s="45"/>
      <c r="L72" s="49"/>
      <c r="M72" s="49"/>
    </row>
    <row r="73" spans="1:13">
      <c r="K73" s="45"/>
      <c r="L73" s="49"/>
      <c r="M73" s="49"/>
    </row>
    <row r="74" spans="1:13">
      <c r="K74" s="45"/>
      <c r="L74" s="49"/>
      <c r="M74" s="49"/>
    </row>
    <row r="75" spans="1:13">
      <c r="K75" s="45"/>
      <c r="L75" s="49"/>
      <c r="M75" s="49"/>
    </row>
    <row r="76" spans="1:13">
      <c r="K76" s="45"/>
      <c r="L76" s="49"/>
      <c r="M76" s="49"/>
    </row>
    <row r="77" spans="1:13">
      <c r="K77" s="45"/>
      <c r="L77" s="49"/>
      <c r="M77" s="49"/>
    </row>
    <row r="78" spans="1:13">
      <c r="K78" s="45"/>
      <c r="L78" s="49"/>
      <c r="M78" s="49"/>
    </row>
    <row r="79" spans="1:13">
      <c r="K79" s="45"/>
      <c r="L79" s="49"/>
      <c r="M79" s="49"/>
    </row>
    <row r="80" spans="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</sheetData>
  <autoFilter ref="A5:L59"/>
  <sortState ref="A6:D53">
    <sortCondition ref="D6:D53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86"/>
  <sheetViews>
    <sheetView zoomScale="120" zoomScaleNormal="120" workbookViewId="0">
      <pane ySplit="4" topLeftCell="A62" activePane="bottomLeft" state="frozenSplit"/>
      <selection pane="bottomLeft" activeCell="G28" sqref="G28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2599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42871</v>
      </c>
      <c r="B5" s="343" t="s">
        <v>160</v>
      </c>
      <c r="C5" s="431" t="s">
        <v>2572</v>
      </c>
      <c r="D5" s="399"/>
      <c r="E5" s="333"/>
      <c r="F5" s="333"/>
      <c r="G5" s="344">
        <v>-8049.24</v>
      </c>
      <c r="H5" s="335" t="s">
        <v>133</v>
      </c>
      <c r="I5" s="399"/>
      <c r="J5" s="336"/>
      <c r="K5" s="337"/>
      <c r="L5" s="337"/>
      <c r="M5" s="338" t="s">
        <v>138</v>
      </c>
      <c r="N5" s="339" t="s">
        <v>2581</v>
      </c>
      <c r="O5" s="339" t="s">
        <v>141</v>
      </c>
      <c r="P5" s="339" t="s">
        <v>2650</v>
      </c>
      <c r="Q5" s="28"/>
      <c r="R5" s="29"/>
    </row>
    <row r="6" spans="1:18" s="24" customFormat="1" ht="12.75">
      <c r="A6" s="342">
        <v>42871</v>
      </c>
      <c r="B6" s="343" t="s">
        <v>160</v>
      </c>
      <c r="C6" s="343" t="s">
        <v>2571</v>
      </c>
      <c r="D6" s="399"/>
      <c r="E6" s="333"/>
      <c r="F6" s="333"/>
      <c r="G6" s="344">
        <v>-5791.88</v>
      </c>
      <c r="H6" s="335" t="s">
        <v>135</v>
      </c>
      <c r="I6" s="399"/>
      <c r="J6" s="336"/>
      <c r="K6" s="337"/>
      <c r="L6" s="337"/>
      <c r="M6" s="338" t="s">
        <v>138</v>
      </c>
      <c r="N6" s="339" t="s">
        <v>2579</v>
      </c>
      <c r="O6" s="339" t="s">
        <v>134</v>
      </c>
      <c r="P6" s="339" t="s">
        <v>2650</v>
      </c>
      <c r="Q6" s="28"/>
      <c r="R6" s="29"/>
    </row>
    <row r="7" spans="1:18" s="24" customFormat="1" ht="12.75">
      <c r="A7" s="342">
        <v>42872</v>
      </c>
      <c r="B7" s="343" t="s">
        <v>160</v>
      </c>
      <c r="C7" s="431" t="s">
        <v>2603</v>
      </c>
      <c r="D7" s="399"/>
      <c r="E7" s="333"/>
      <c r="F7" s="333"/>
      <c r="G7" s="344">
        <v>-2673.8</v>
      </c>
      <c r="H7" s="335" t="s">
        <v>137</v>
      </c>
      <c r="I7" s="399"/>
      <c r="J7" s="336"/>
      <c r="K7" s="337"/>
      <c r="L7" s="337"/>
      <c r="M7" s="338" t="s">
        <v>138</v>
      </c>
      <c r="N7" s="339" t="s">
        <v>2627</v>
      </c>
      <c r="O7" s="339" t="s">
        <v>457</v>
      </c>
      <c r="P7" s="339" t="s">
        <v>2652</v>
      </c>
      <c r="Q7" s="28"/>
      <c r="R7" s="29"/>
    </row>
    <row r="8" spans="1:18" s="24" customFormat="1" ht="12.75">
      <c r="A8" s="342">
        <v>42872</v>
      </c>
      <c r="B8" s="343" t="s">
        <v>160</v>
      </c>
      <c r="C8" s="431" t="s">
        <v>2411</v>
      </c>
      <c r="D8" s="399"/>
      <c r="E8" s="333"/>
      <c r="F8" s="333"/>
      <c r="G8" s="344">
        <v>-5849.88</v>
      </c>
      <c r="H8" s="335" t="s">
        <v>139</v>
      </c>
      <c r="I8" s="399"/>
      <c r="J8" s="336"/>
      <c r="K8" s="337"/>
      <c r="L8" s="337"/>
      <c r="M8" s="338" t="s">
        <v>138</v>
      </c>
      <c r="N8" s="339" t="s">
        <v>2449</v>
      </c>
      <c r="O8" s="339" t="s">
        <v>134</v>
      </c>
      <c r="P8" s="339" t="s">
        <v>2652</v>
      </c>
      <c r="Q8" s="28"/>
      <c r="R8" s="29"/>
    </row>
    <row r="9" spans="1:18" s="24" customFormat="1" ht="12.75">
      <c r="A9" s="342">
        <v>42872</v>
      </c>
      <c r="B9" s="343" t="s">
        <v>160</v>
      </c>
      <c r="C9" s="431" t="s">
        <v>1980</v>
      </c>
      <c r="D9" s="399"/>
      <c r="E9" s="333"/>
      <c r="F9" s="333"/>
      <c r="G9" s="344">
        <v>-5849.88</v>
      </c>
      <c r="H9" s="335" t="s">
        <v>140</v>
      </c>
      <c r="I9" s="399"/>
      <c r="J9" s="336"/>
      <c r="K9" s="337"/>
      <c r="L9" s="337"/>
      <c r="M9" s="338" t="s">
        <v>138</v>
      </c>
      <c r="N9" s="339" t="s">
        <v>2016</v>
      </c>
      <c r="O9" s="339" t="s">
        <v>134</v>
      </c>
      <c r="P9" s="339" t="s">
        <v>2652</v>
      </c>
      <c r="Q9" s="28"/>
      <c r="R9" s="29"/>
    </row>
    <row r="10" spans="1:18" s="24" customFormat="1" ht="12.75">
      <c r="A10" s="342">
        <v>42872</v>
      </c>
      <c r="B10" s="343" t="s">
        <v>160</v>
      </c>
      <c r="C10" s="431" t="s">
        <v>1862</v>
      </c>
      <c r="D10" s="399"/>
      <c r="E10" s="333"/>
      <c r="F10" s="333"/>
      <c r="G10" s="344">
        <v>-5849.88</v>
      </c>
      <c r="H10" s="335" t="s">
        <v>142</v>
      </c>
      <c r="I10" s="399"/>
      <c r="J10" s="336"/>
      <c r="K10" s="337"/>
      <c r="L10" s="337"/>
      <c r="M10" s="338" t="s">
        <v>138</v>
      </c>
      <c r="N10" s="339" t="s">
        <v>1912</v>
      </c>
      <c r="O10" s="339" t="s">
        <v>134</v>
      </c>
      <c r="P10" s="339" t="s">
        <v>2652</v>
      </c>
      <c r="Q10" s="28"/>
      <c r="R10" s="29"/>
    </row>
    <row r="11" spans="1:18" s="24" customFormat="1" ht="12.75">
      <c r="A11" s="342">
        <v>42872</v>
      </c>
      <c r="B11" s="343" t="s">
        <v>160</v>
      </c>
      <c r="C11" s="431" t="s">
        <v>2391</v>
      </c>
      <c r="D11" s="399"/>
      <c r="E11" s="333"/>
      <c r="F11" s="333"/>
      <c r="G11" s="344">
        <v>-5957.76</v>
      </c>
      <c r="H11" s="335" t="s">
        <v>143</v>
      </c>
      <c r="I11" s="399"/>
      <c r="J11" s="336"/>
      <c r="K11" s="337"/>
      <c r="L11" s="337"/>
      <c r="M11" s="338" t="s">
        <v>138</v>
      </c>
      <c r="N11" s="339" t="s">
        <v>2433</v>
      </c>
      <c r="O11" s="339" t="s">
        <v>141</v>
      </c>
      <c r="P11" s="339" t="s">
        <v>2652</v>
      </c>
      <c r="Q11" s="28"/>
      <c r="R11" s="29"/>
    </row>
    <row r="12" spans="1:18" s="24" customFormat="1" ht="12.75">
      <c r="A12" s="342">
        <v>42872</v>
      </c>
      <c r="B12" s="343" t="s">
        <v>160</v>
      </c>
      <c r="C12" s="431" t="s">
        <v>2413</v>
      </c>
      <c r="D12" s="399"/>
      <c r="E12" s="333"/>
      <c r="F12" s="333"/>
      <c r="G12" s="344">
        <v>-5849.88</v>
      </c>
      <c r="H12" s="335" t="s">
        <v>144</v>
      </c>
      <c r="I12" s="399"/>
      <c r="J12" s="336"/>
      <c r="K12" s="337"/>
      <c r="L12" s="337"/>
      <c r="M12" s="338" t="s">
        <v>138</v>
      </c>
      <c r="N12" s="339" t="s">
        <v>2451</v>
      </c>
      <c r="O12" s="339" t="s">
        <v>134</v>
      </c>
      <c r="P12" s="339" t="s">
        <v>2652</v>
      </c>
      <c r="Q12" s="28"/>
      <c r="R12" s="29"/>
    </row>
    <row r="13" spans="1:18" s="24" customFormat="1" ht="12.75">
      <c r="A13" s="342">
        <v>42873</v>
      </c>
      <c r="B13" s="343" t="s">
        <v>160</v>
      </c>
      <c r="C13" s="343" t="s">
        <v>1231</v>
      </c>
      <c r="D13" s="399"/>
      <c r="E13" s="333"/>
      <c r="F13" s="333"/>
      <c r="G13" s="344">
        <v>-13500.08</v>
      </c>
      <c r="H13" s="335" t="s">
        <v>145</v>
      </c>
      <c r="I13" s="399"/>
      <c r="J13" s="336"/>
      <c r="K13" s="337"/>
      <c r="L13" s="337"/>
      <c r="M13" s="338" t="s">
        <v>138</v>
      </c>
      <c r="N13" s="339" t="s">
        <v>1307</v>
      </c>
      <c r="O13" s="339" t="s">
        <v>136</v>
      </c>
      <c r="P13" s="339" t="s">
        <v>2656</v>
      </c>
      <c r="Q13" s="28"/>
      <c r="R13" s="29"/>
    </row>
    <row r="14" spans="1:18" s="24" customFormat="1" ht="12.75">
      <c r="A14" s="342">
        <v>42873</v>
      </c>
      <c r="B14" s="343" t="s">
        <v>160</v>
      </c>
      <c r="C14" s="343" t="s">
        <v>2606</v>
      </c>
      <c r="D14" s="399"/>
      <c r="E14" s="333"/>
      <c r="F14" s="333"/>
      <c r="G14" s="344">
        <v>-13500.08</v>
      </c>
      <c r="H14" s="335" t="s">
        <v>146</v>
      </c>
      <c r="I14" s="399"/>
      <c r="J14" s="336"/>
      <c r="K14" s="337"/>
      <c r="L14" s="337"/>
      <c r="M14" s="338" t="s">
        <v>138</v>
      </c>
      <c r="N14" s="339" t="s">
        <v>2628</v>
      </c>
      <c r="O14" s="339" t="s">
        <v>390</v>
      </c>
      <c r="P14" s="339" t="s">
        <v>2656</v>
      </c>
      <c r="Q14" s="28"/>
      <c r="R14" s="29"/>
    </row>
    <row r="15" spans="1:18" s="24" customFormat="1" ht="12.75">
      <c r="A15" s="342">
        <v>42873</v>
      </c>
      <c r="B15" s="343" t="s">
        <v>160</v>
      </c>
      <c r="C15" s="343" t="s">
        <v>2411</v>
      </c>
      <c r="D15" s="399"/>
      <c r="E15" s="333"/>
      <c r="F15" s="333"/>
      <c r="G15" s="344">
        <v>-5849.88</v>
      </c>
      <c r="H15" s="335" t="s">
        <v>139</v>
      </c>
      <c r="I15" s="399"/>
      <c r="J15" s="336"/>
      <c r="K15" s="337"/>
      <c r="L15" s="337"/>
      <c r="M15" s="338" t="s">
        <v>138</v>
      </c>
      <c r="N15" s="339" t="s">
        <v>2449</v>
      </c>
      <c r="O15" s="339" t="s">
        <v>134</v>
      </c>
      <c r="P15" s="339" t="s">
        <v>2656</v>
      </c>
      <c r="Q15" s="28"/>
      <c r="R15" s="29"/>
    </row>
    <row r="16" spans="1:18" s="24" customFormat="1" ht="12.75">
      <c r="A16" s="342">
        <v>42873</v>
      </c>
      <c r="B16" s="343" t="s">
        <v>160</v>
      </c>
      <c r="C16" s="343" t="s">
        <v>1572</v>
      </c>
      <c r="D16" s="399"/>
      <c r="E16" s="333"/>
      <c r="F16" s="333"/>
      <c r="G16" s="344">
        <v>-5849.88</v>
      </c>
      <c r="H16" s="335" t="s">
        <v>147</v>
      </c>
      <c r="I16" s="399"/>
      <c r="J16" s="336"/>
      <c r="K16" s="337"/>
      <c r="L16" s="337"/>
      <c r="M16" s="338" t="s">
        <v>138</v>
      </c>
      <c r="N16" s="339" t="s">
        <v>1693</v>
      </c>
      <c r="O16" s="339" t="s">
        <v>134</v>
      </c>
      <c r="P16" s="339" t="s">
        <v>2656</v>
      </c>
      <c r="Q16" s="28"/>
      <c r="R16" s="29"/>
    </row>
    <row r="17" spans="1:18" s="24" customFormat="1" ht="12.75">
      <c r="A17" s="342">
        <v>42874</v>
      </c>
      <c r="B17" s="343" t="s">
        <v>160</v>
      </c>
      <c r="C17" s="343" t="s">
        <v>2390</v>
      </c>
      <c r="D17" s="399"/>
      <c r="E17" s="333"/>
      <c r="F17" s="333"/>
      <c r="G17" s="344">
        <v>-5957.76</v>
      </c>
      <c r="H17" s="335" t="s">
        <v>224</v>
      </c>
      <c r="I17" s="399"/>
      <c r="J17" s="336"/>
      <c r="K17" s="337"/>
      <c r="L17" s="337"/>
      <c r="M17" s="338" t="s">
        <v>138</v>
      </c>
      <c r="N17" s="339" t="s">
        <v>2432</v>
      </c>
      <c r="O17" s="339" t="s">
        <v>141</v>
      </c>
      <c r="P17" s="339" t="s">
        <v>2657</v>
      </c>
      <c r="Q17" s="28"/>
      <c r="R17" s="29"/>
    </row>
    <row r="18" spans="1:18" s="24" customFormat="1" ht="12.75">
      <c r="A18" s="342">
        <v>42874</v>
      </c>
      <c r="B18" s="343" t="s">
        <v>160</v>
      </c>
      <c r="C18" s="343" t="s">
        <v>2112</v>
      </c>
      <c r="D18" s="399"/>
      <c r="E18" s="333"/>
      <c r="F18" s="333"/>
      <c r="G18" s="344">
        <v>-5849.88</v>
      </c>
      <c r="H18" s="335" t="s">
        <v>225</v>
      </c>
      <c r="I18" s="399"/>
      <c r="J18" s="336"/>
      <c r="K18" s="337"/>
      <c r="L18" s="337"/>
      <c r="M18" s="338" t="s">
        <v>138</v>
      </c>
      <c r="N18" s="339" t="s">
        <v>2150</v>
      </c>
      <c r="O18" s="339" t="s">
        <v>134</v>
      </c>
      <c r="P18" s="339" t="s">
        <v>2657</v>
      </c>
      <c r="Q18" s="28"/>
      <c r="R18" s="29"/>
    </row>
    <row r="19" spans="1:18" s="24" customFormat="1" ht="12.75">
      <c r="A19" s="342">
        <v>42874</v>
      </c>
      <c r="B19" s="343" t="s">
        <v>160</v>
      </c>
      <c r="C19" s="343" t="s">
        <v>2386</v>
      </c>
      <c r="D19" s="399"/>
      <c r="E19" s="333"/>
      <c r="F19" s="333"/>
      <c r="G19" s="344">
        <v>-5957.76</v>
      </c>
      <c r="H19" s="335" t="s">
        <v>226</v>
      </c>
      <c r="I19" s="399"/>
      <c r="J19" s="336"/>
      <c r="K19" s="337"/>
      <c r="L19" s="337"/>
      <c r="M19" s="338" t="s">
        <v>138</v>
      </c>
      <c r="N19" s="339" t="s">
        <v>2429</v>
      </c>
      <c r="O19" s="339" t="s">
        <v>141</v>
      </c>
      <c r="P19" s="339" t="s">
        <v>2657</v>
      </c>
      <c r="Q19" s="28"/>
      <c r="R19" s="29"/>
    </row>
    <row r="20" spans="1:18" s="24" customFormat="1" ht="12.75">
      <c r="A20" s="444">
        <v>42868</v>
      </c>
      <c r="B20" s="445" t="s">
        <v>156</v>
      </c>
      <c r="C20" s="478" t="s">
        <v>2608</v>
      </c>
      <c r="D20" s="399"/>
      <c r="E20" s="333"/>
      <c r="F20" s="333"/>
      <c r="G20" s="422">
        <v>1241.2</v>
      </c>
      <c r="H20" s="335"/>
      <c r="I20" s="399"/>
      <c r="J20" s="336"/>
      <c r="K20" s="337"/>
      <c r="L20" s="337"/>
      <c r="M20" s="338" t="s">
        <v>138</v>
      </c>
      <c r="N20" s="339" t="s">
        <v>2629</v>
      </c>
      <c r="O20" s="339" t="s">
        <v>134</v>
      </c>
      <c r="P20" s="339" t="s">
        <v>2648</v>
      </c>
      <c r="Q20" s="28"/>
      <c r="R20" s="29"/>
    </row>
    <row r="21" spans="1:18" s="24" customFormat="1" ht="12.75">
      <c r="A21" s="444">
        <v>42868</v>
      </c>
      <c r="B21" s="445" t="s">
        <v>156</v>
      </c>
      <c r="C21" s="478" t="s">
        <v>2609</v>
      </c>
      <c r="D21" s="399"/>
      <c r="E21" s="333"/>
      <c r="F21" s="333"/>
      <c r="G21" s="422">
        <v>1241.2</v>
      </c>
      <c r="H21" s="335"/>
      <c r="I21" s="399"/>
      <c r="J21" s="336"/>
      <c r="K21" s="337"/>
      <c r="L21" s="337"/>
      <c r="M21" s="338" t="s">
        <v>138</v>
      </c>
      <c r="N21" s="339" t="s">
        <v>2630</v>
      </c>
      <c r="O21" s="339" t="s">
        <v>457</v>
      </c>
      <c r="P21" s="339" t="s">
        <v>2648</v>
      </c>
      <c r="Q21" s="28"/>
      <c r="R21" s="29"/>
    </row>
    <row r="22" spans="1:18" s="24" customFormat="1" ht="12.75">
      <c r="A22" s="444">
        <v>42868</v>
      </c>
      <c r="B22" s="445" t="s">
        <v>156</v>
      </c>
      <c r="C22" s="478" t="s">
        <v>2610</v>
      </c>
      <c r="D22" s="399"/>
      <c r="E22" s="333"/>
      <c r="F22" s="333"/>
      <c r="G22" s="422">
        <v>1241.2</v>
      </c>
      <c r="H22" s="335"/>
      <c r="I22" s="399"/>
      <c r="J22" s="336"/>
      <c r="K22" s="337"/>
      <c r="L22" s="337"/>
      <c r="M22" s="338" t="s">
        <v>138</v>
      </c>
      <c r="N22" s="339" t="s">
        <v>2631</v>
      </c>
      <c r="O22" s="339" t="s">
        <v>457</v>
      </c>
      <c r="P22" s="339" t="s">
        <v>2648</v>
      </c>
      <c r="Q22" s="28"/>
      <c r="R22" s="29"/>
    </row>
    <row r="23" spans="1:18" s="24" customFormat="1" ht="12.75">
      <c r="A23" s="444">
        <v>42868</v>
      </c>
      <c r="B23" s="445" t="s">
        <v>156</v>
      </c>
      <c r="C23" s="478" t="s">
        <v>2611</v>
      </c>
      <c r="D23" s="399"/>
      <c r="E23" s="333"/>
      <c r="F23" s="333"/>
      <c r="G23" s="422">
        <v>1241.2</v>
      </c>
      <c r="H23" s="335"/>
      <c r="I23" s="399"/>
      <c r="J23" s="336"/>
      <c r="K23" s="337"/>
      <c r="L23" s="337"/>
      <c r="M23" s="338" t="s">
        <v>138</v>
      </c>
      <c r="N23" s="339" t="s">
        <v>2632</v>
      </c>
      <c r="O23" s="339" t="s">
        <v>457</v>
      </c>
      <c r="P23" s="339" t="s">
        <v>2648</v>
      </c>
      <c r="Q23" s="28"/>
      <c r="R23" s="29"/>
    </row>
    <row r="24" spans="1:18" s="24" customFormat="1" ht="12.75">
      <c r="A24" s="444">
        <v>42868</v>
      </c>
      <c r="B24" s="445" t="s">
        <v>156</v>
      </c>
      <c r="C24" s="478" t="s">
        <v>2612</v>
      </c>
      <c r="D24" s="399"/>
      <c r="E24" s="333"/>
      <c r="F24" s="333"/>
      <c r="G24" s="422">
        <v>1241.2</v>
      </c>
      <c r="H24" s="335"/>
      <c r="I24" s="399"/>
      <c r="J24" s="336"/>
      <c r="K24" s="337"/>
      <c r="L24" s="337"/>
      <c r="M24" s="338" t="s">
        <v>138</v>
      </c>
      <c r="N24" s="339" t="s">
        <v>2633</v>
      </c>
      <c r="O24" s="339" t="s">
        <v>844</v>
      </c>
      <c r="P24" s="339" t="s">
        <v>2648</v>
      </c>
      <c r="Q24" s="28"/>
      <c r="R24" s="29"/>
    </row>
    <row r="25" spans="1:18" s="24" customFormat="1" ht="12.75">
      <c r="A25" s="444">
        <v>42868</v>
      </c>
      <c r="B25" s="445" t="s">
        <v>156</v>
      </c>
      <c r="C25" s="478" t="s">
        <v>2613</v>
      </c>
      <c r="D25" s="399"/>
      <c r="E25" s="333"/>
      <c r="F25" s="333"/>
      <c r="G25" s="422">
        <v>1241.2</v>
      </c>
      <c r="H25" s="335"/>
      <c r="I25" s="399"/>
      <c r="J25" s="336"/>
      <c r="K25" s="337"/>
      <c r="L25" s="337"/>
      <c r="M25" s="338" t="s">
        <v>138</v>
      </c>
      <c r="N25" s="339" t="s">
        <v>2634</v>
      </c>
      <c r="O25" s="339" t="s">
        <v>134</v>
      </c>
      <c r="P25" s="339" t="s">
        <v>2648</v>
      </c>
      <c r="Q25" s="28"/>
      <c r="R25" s="29"/>
    </row>
    <row r="26" spans="1:18" s="24" customFormat="1" ht="12.75">
      <c r="A26" s="444">
        <v>42868</v>
      </c>
      <c r="B26" s="445" t="s">
        <v>156</v>
      </c>
      <c r="C26" s="478" t="s">
        <v>2614</v>
      </c>
      <c r="D26" s="399"/>
      <c r="E26" s="333"/>
      <c r="F26" s="333"/>
      <c r="G26" s="422">
        <v>1241.2</v>
      </c>
      <c r="H26" s="335"/>
      <c r="I26" s="399"/>
      <c r="J26" s="336"/>
      <c r="K26" s="337"/>
      <c r="L26" s="337"/>
      <c r="M26" s="338" t="s">
        <v>138</v>
      </c>
      <c r="N26" s="339" t="s">
        <v>2635</v>
      </c>
      <c r="O26" s="339" t="s">
        <v>141</v>
      </c>
      <c r="P26" s="339" t="s">
        <v>2648</v>
      </c>
      <c r="Q26" s="28"/>
      <c r="R26" s="29"/>
    </row>
    <row r="27" spans="1:18" s="24" customFormat="1" ht="12.75">
      <c r="A27" s="444">
        <v>42872</v>
      </c>
      <c r="B27" s="445" t="s">
        <v>156</v>
      </c>
      <c r="C27" s="478" t="s">
        <v>2620</v>
      </c>
      <c r="D27" s="399"/>
      <c r="E27" s="333"/>
      <c r="F27" s="333"/>
      <c r="G27" s="446">
        <v>1241.2</v>
      </c>
      <c r="H27" s="335"/>
      <c r="I27" s="399"/>
      <c r="J27" s="336"/>
      <c r="K27" s="337"/>
      <c r="L27" s="337"/>
      <c r="M27" s="338" t="s">
        <v>138</v>
      </c>
      <c r="N27" s="339" t="s">
        <v>2636</v>
      </c>
      <c r="O27" s="339" t="s">
        <v>134</v>
      </c>
      <c r="P27" s="339" t="s">
        <v>2651</v>
      </c>
      <c r="Q27" s="28"/>
      <c r="R27" s="29"/>
    </row>
    <row r="28" spans="1:18" s="24" customFormat="1" ht="12.75">
      <c r="A28" s="444">
        <v>42873</v>
      </c>
      <c r="B28" s="445" t="s">
        <v>156</v>
      </c>
      <c r="C28" s="478" t="s">
        <v>2622</v>
      </c>
      <c r="D28" s="399"/>
      <c r="E28" s="333"/>
      <c r="F28" s="333"/>
      <c r="G28" s="446">
        <v>1241.2</v>
      </c>
      <c r="H28" s="335"/>
      <c r="I28" s="399"/>
      <c r="J28" s="336"/>
      <c r="K28" s="337"/>
      <c r="L28" s="337"/>
      <c r="M28" s="338" t="s">
        <v>138</v>
      </c>
      <c r="N28" s="339" t="s">
        <v>2637</v>
      </c>
      <c r="O28" s="339" t="s">
        <v>134</v>
      </c>
      <c r="P28" s="339" t="s">
        <v>2653</v>
      </c>
      <c r="Q28" s="28"/>
      <c r="R28" s="29"/>
    </row>
    <row r="29" spans="1:18" s="24" customFormat="1" ht="12.75">
      <c r="A29" s="444">
        <v>42874</v>
      </c>
      <c r="B29" s="445" t="s">
        <v>156</v>
      </c>
      <c r="C29" s="445" t="s">
        <v>2624</v>
      </c>
      <c r="D29" s="399"/>
      <c r="E29" s="333"/>
      <c r="F29" s="333"/>
      <c r="G29" s="422">
        <v>1241.2</v>
      </c>
      <c r="H29" s="335"/>
      <c r="I29" s="399"/>
      <c r="J29" s="336"/>
      <c r="K29" s="337"/>
      <c r="L29" s="337"/>
      <c r="M29" s="338" t="s">
        <v>138</v>
      </c>
      <c r="N29" s="339" t="s">
        <v>2638</v>
      </c>
      <c r="O29" s="339" t="s">
        <v>136</v>
      </c>
      <c r="P29" s="339" t="s">
        <v>2658</v>
      </c>
      <c r="Q29" s="28"/>
      <c r="R29" s="29"/>
    </row>
    <row r="30" spans="1:18" s="24" customFormat="1" ht="12.75">
      <c r="A30" s="444">
        <v>42874</v>
      </c>
      <c r="B30" s="445" t="s">
        <v>156</v>
      </c>
      <c r="C30" s="445" t="s">
        <v>2626</v>
      </c>
      <c r="D30" s="399"/>
      <c r="E30" s="333"/>
      <c r="F30" s="333"/>
      <c r="G30" s="422">
        <v>1241.2</v>
      </c>
      <c r="H30" s="335"/>
      <c r="I30" s="399"/>
      <c r="J30" s="336"/>
      <c r="K30" s="337"/>
      <c r="L30" s="337"/>
      <c r="M30" s="338" t="s">
        <v>138</v>
      </c>
      <c r="N30" s="339" t="s">
        <v>2639</v>
      </c>
      <c r="O30" s="339" t="s">
        <v>134</v>
      </c>
      <c r="P30" s="339" t="s">
        <v>2658</v>
      </c>
      <c r="Q30" s="28"/>
      <c r="R30" s="29"/>
    </row>
    <row r="31" spans="1:18" s="24" customFormat="1" ht="12.75">
      <c r="A31" s="1">
        <v>42871</v>
      </c>
      <c r="B31" t="s">
        <v>156</v>
      </c>
      <c r="C31" s="488" t="s">
        <v>2603</v>
      </c>
      <c r="D31" s="399"/>
      <c r="E31" s="333"/>
      <c r="F31" s="333"/>
      <c r="G31" s="353">
        <v>2673.8</v>
      </c>
      <c r="H31" s="335" t="s">
        <v>137</v>
      </c>
      <c r="I31" s="399"/>
      <c r="J31" s="336"/>
      <c r="K31" s="337"/>
      <c r="L31" s="337"/>
      <c r="M31" s="338" t="s">
        <v>138</v>
      </c>
      <c r="N31" s="339" t="s">
        <v>2627</v>
      </c>
      <c r="O31" s="339" t="s">
        <v>457</v>
      </c>
      <c r="P31" s="339" t="s">
        <v>2649</v>
      </c>
      <c r="Q31" s="28"/>
      <c r="R31" s="29"/>
    </row>
    <row r="32" spans="1:18" s="24" customFormat="1" ht="12.75">
      <c r="A32" s="1">
        <v>42872</v>
      </c>
      <c r="B32" t="s">
        <v>156</v>
      </c>
      <c r="C32" t="s">
        <v>2603</v>
      </c>
      <c r="D32" s="399"/>
      <c r="E32" s="333"/>
      <c r="F32" s="333"/>
      <c r="G32" s="353">
        <v>2673.8</v>
      </c>
      <c r="H32" s="335" t="s">
        <v>137</v>
      </c>
      <c r="I32" s="399"/>
      <c r="J32" s="336"/>
      <c r="K32" s="337"/>
      <c r="L32" s="337"/>
      <c r="M32" s="338" t="s">
        <v>138</v>
      </c>
      <c r="N32" s="339" t="s">
        <v>2627</v>
      </c>
      <c r="O32" s="339" t="s">
        <v>457</v>
      </c>
      <c r="P32" s="339" t="s">
        <v>2651</v>
      </c>
      <c r="Q32" s="28"/>
      <c r="R32" s="29"/>
    </row>
    <row r="33" spans="1:18" s="24" customFormat="1" ht="12.75">
      <c r="A33" s="1">
        <v>42871</v>
      </c>
      <c r="B33" t="s">
        <v>156</v>
      </c>
      <c r="C33" s="488" t="s">
        <v>2571</v>
      </c>
      <c r="D33" s="399"/>
      <c r="E33" s="333"/>
      <c r="F33" s="333"/>
      <c r="G33" s="353">
        <v>5791.88</v>
      </c>
      <c r="H33" s="335" t="s">
        <v>135</v>
      </c>
      <c r="I33" s="399"/>
      <c r="J33" s="336"/>
      <c r="K33" s="337"/>
      <c r="L33" s="337"/>
      <c r="M33" s="338" t="s">
        <v>138</v>
      </c>
      <c r="N33" s="339" t="s">
        <v>2579</v>
      </c>
      <c r="O33" s="339" t="s">
        <v>134</v>
      </c>
      <c r="P33" s="339" t="s">
        <v>2649</v>
      </c>
      <c r="Q33" s="28"/>
      <c r="R33" s="29"/>
    </row>
    <row r="34" spans="1:18" s="24" customFormat="1" ht="12.75">
      <c r="A34" s="1">
        <v>42871</v>
      </c>
      <c r="B34" t="s">
        <v>156</v>
      </c>
      <c r="C34" t="s">
        <v>2411</v>
      </c>
      <c r="D34" s="399"/>
      <c r="E34" s="333"/>
      <c r="F34" s="333"/>
      <c r="G34" s="353">
        <v>5849.88</v>
      </c>
      <c r="H34" s="335" t="s">
        <v>139</v>
      </c>
      <c r="I34" s="399"/>
      <c r="J34" s="336"/>
      <c r="K34" s="337"/>
      <c r="L34" s="337"/>
      <c r="M34" s="338" t="s">
        <v>138</v>
      </c>
      <c r="N34" s="339" t="s">
        <v>2449</v>
      </c>
      <c r="O34" s="339" t="s">
        <v>134</v>
      </c>
      <c r="P34" s="339" t="s">
        <v>2651</v>
      </c>
      <c r="Q34" s="28"/>
      <c r="R34" s="29"/>
    </row>
    <row r="35" spans="1:18" s="24" customFormat="1" ht="12.75">
      <c r="A35" s="1">
        <v>42871</v>
      </c>
      <c r="B35" t="s">
        <v>156</v>
      </c>
      <c r="C35" s="430" t="s">
        <v>1863</v>
      </c>
      <c r="D35" s="399"/>
      <c r="E35" s="333"/>
      <c r="F35" s="333"/>
      <c r="G35" s="353">
        <v>5849.88</v>
      </c>
      <c r="H35" s="335"/>
      <c r="I35" s="399"/>
      <c r="J35" s="336"/>
      <c r="K35" s="337"/>
      <c r="L35" s="337"/>
      <c r="M35" s="338" t="s">
        <v>138</v>
      </c>
      <c r="N35" s="339" t="s">
        <v>1913</v>
      </c>
      <c r="O35" s="339" t="s">
        <v>134</v>
      </c>
      <c r="P35" s="339" t="s">
        <v>2649</v>
      </c>
      <c r="Q35" s="28"/>
      <c r="R35" s="29"/>
    </row>
    <row r="36" spans="1:18" s="24" customFormat="1" ht="12.75">
      <c r="A36" s="1">
        <v>42871</v>
      </c>
      <c r="B36" t="s">
        <v>156</v>
      </c>
      <c r="C36" s="488" t="s">
        <v>1587</v>
      </c>
      <c r="D36" s="399"/>
      <c r="E36" s="333"/>
      <c r="F36" s="333"/>
      <c r="G36" s="353">
        <v>5849.88</v>
      </c>
      <c r="H36" s="335"/>
      <c r="I36" s="399"/>
      <c r="J36" s="336"/>
      <c r="K36" s="337"/>
      <c r="L36" s="337"/>
      <c r="M36" s="338" t="s">
        <v>138</v>
      </c>
      <c r="N36" s="339" t="s">
        <v>1708</v>
      </c>
      <c r="O36" s="339" t="s">
        <v>134</v>
      </c>
      <c r="P36" s="339" t="s">
        <v>2649</v>
      </c>
      <c r="Q36" s="28"/>
      <c r="R36" s="29"/>
    </row>
    <row r="37" spans="1:18" s="24" customFormat="1" ht="12.75">
      <c r="A37" s="1">
        <v>42871</v>
      </c>
      <c r="B37" t="s">
        <v>156</v>
      </c>
      <c r="C37" t="s">
        <v>2112</v>
      </c>
      <c r="D37" s="399"/>
      <c r="E37" s="333"/>
      <c r="F37" s="333"/>
      <c r="G37" s="353">
        <v>5849.88</v>
      </c>
      <c r="H37" s="335" t="s">
        <v>225</v>
      </c>
      <c r="I37" s="399"/>
      <c r="J37" s="336"/>
      <c r="K37" s="337"/>
      <c r="L37" s="337"/>
      <c r="M37" s="338" t="s">
        <v>138</v>
      </c>
      <c r="N37" s="339" t="s">
        <v>2150</v>
      </c>
      <c r="O37" s="339" t="s">
        <v>134</v>
      </c>
      <c r="P37" s="339" t="s">
        <v>2649</v>
      </c>
      <c r="Q37" s="28"/>
      <c r="R37" s="29"/>
    </row>
    <row r="38" spans="1:18" s="24" customFormat="1" ht="12.75">
      <c r="A38" s="1">
        <v>42872</v>
      </c>
      <c r="B38" t="s">
        <v>156</v>
      </c>
      <c r="C38" t="s">
        <v>2411</v>
      </c>
      <c r="D38" s="399"/>
      <c r="E38" s="333"/>
      <c r="F38" s="333"/>
      <c r="G38" s="353">
        <v>5849.88</v>
      </c>
      <c r="H38" s="335" t="s">
        <v>139</v>
      </c>
      <c r="I38" s="399"/>
      <c r="J38" s="336"/>
      <c r="K38" s="337"/>
      <c r="L38" s="337"/>
      <c r="M38" s="338" t="s">
        <v>138</v>
      </c>
      <c r="N38" s="339" t="s">
        <v>2449</v>
      </c>
      <c r="O38" s="339" t="s">
        <v>134</v>
      </c>
      <c r="P38" s="339" t="s">
        <v>2649</v>
      </c>
      <c r="Q38" s="28"/>
      <c r="R38" s="29"/>
    </row>
    <row r="39" spans="1:18" s="24" customFormat="1" ht="12.75">
      <c r="A39" s="1">
        <v>42872</v>
      </c>
      <c r="B39" t="s">
        <v>156</v>
      </c>
      <c r="C39" s="488" t="s">
        <v>1980</v>
      </c>
      <c r="D39" s="399"/>
      <c r="E39" s="333"/>
      <c r="F39" s="333"/>
      <c r="G39" s="353">
        <v>5849.88</v>
      </c>
      <c r="H39" s="335" t="s">
        <v>140</v>
      </c>
      <c r="I39" s="399"/>
      <c r="J39" s="336"/>
      <c r="K39" s="337"/>
      <c r="L39" s="337"/>
      <c r="M39" s="338" t="s">
        <v>138</v>
      </c>
      <c r="N39" s="339" t="s">
        <v>2016</v>
      </c>
      <c r="O39" s="339" t="s">
        <v>134</v>
      </c>
      <c r="P39" s="339" t="s">
        <v>2651</v>
      </c>
      <c r="Q39" s="28"/>
      <c r="R39" s="29"/>
    </row>
    <row r="40" spans="1:18" s="24" customFormat="1" ht="12.75">
      <c r="A40" s="1">
        <v>42872</v>
      </c>
      <c r="B40" t="s">
        <v>156</v>
      </c>
      <c r="C40" s="488" t="s">
        <v>1862</v>
      </c>
      <c r="D40" s="399"/>
      <c r="E40" s="333"/>
      <c r="F40" s="333"/>
      <c r="G40" s="353">
        <v>5849.88</v>
      </c>
      <c r="H40" s="335" t="s">
        <v>142</v>
      </c>
      <c r="I40" s="399"/>
      <c r="J40" s="336"/>
      <c r="K40" s="337"/>
      <c r="L40" s="337"/>
      <c r="M40" s="338" t="s">
        <v>138</v>
      </c>
      <c r="N40" s="339" t="s">
        <v>1912</v>
      </c>
      <c r="O40" s="339" t="s">
        <v>134</v>
      </c>
      <c r="P40" s="339" t="s">
        <v>2651</v>
      </c>
      <c r="Q40" s="28"/>
      <c r="R40" s="29"/>
    </row>
    <row r="41" spans="1:18" s="24" customFormat="1" ht="12.75">
      <c r="A41" s="1">
        <v>42872</v>
      </c>
      <c r="B41" t="s">
        <v>156</v>
      </c>
      <c r="C41" s="488" t="s">
        <v>2413</v>
      </c>
      <c r="D41" s="399"/>
      <c r="E41" s="333"/>
      <c r="F41" s="333"/>
      <c r="G41" s="353">
        <v>5849.88</v>
      </c>
      <c r="H41" s="335" t="s">
        <v>144</v>
      </c>
      <c r="I41" s="399"/>
      <c r="J41" s="336"/>
      <c r="K41" s="337"/>
      <c r="L41" s="337"/>
      <c r="M41" s="338" t="s">
        <v>138</v>
      </c>
      <c r="N41" s="339" t="s">
        <v>2451</v>
      </c>
      <c r="O41" s="339" t="s">
        <v>134</v>
      </c>
      <c r="P41" s="339" t="s">
        <v>2651</v>
      </c>
      <c r="Q41" s="28"/>
      <c r="R41" s="29"/>
    </row>
    <row r="42" spans="1:18" s="24" customFormat="1" ht="12.75">
      <c r="A42" s="1">
        <v>42873</v>
      </c>
      <c r="B42" t="s">
        <v>156</v>
      </c>
      <c r="C42" s="488" t="s">
        <v>2411</v>
      </c>
      <c r="D42" s="399"/>
      <c r="E42" s="333"/>
      <c r="F42" s="333"/>
      <c r="G42" s="353">
        <v>5849.88</v>
      </c>
      <c r="H42" s="335" t="s">
        <v>139</v>
      </c>
      <c r="I42" s="399"/>
      <c r="J42" s="336"/>
      <c r="K42" s="337"/>
      <c r="L42" s="337"/>
      <c r="M42" s="338" t="s">
        <v>138</v>
      </c>
      <c r="N42" s="339" t="s">
        <v>2449</v>
      </c>
      <c r="O42" s="339" t="s">
        <v>134</v>
      </c>
      <c r="P42" s="339" t="s">
        <v>2653</v>
      </c>
      <c r="Q42" s="28"/>
      <c r="R42" s="29"/>
    </row>
    <row r="43" spans="1:18" s="24" customFormat="1" ht="12.75">
      <c r="A43" s="1">
        <v>42873</v>
      </c>
      <c r="B43" t="s">
        <v>156</v>
      </c>
      <c r="C43" s="488" t="s">
        <v>2201</v>
      </c>
      <c r="D43" s="399"/>
      <c r="E43" s="333"/>
      <c r="F43" s="333"/>
      <c r="G43" s="353">
        <v>5849.88</v>
      </c>
      <c r="H43" s="335"/>
      <c r="I43" s="399"/>
      <c r="J43" s="336"/>
      <c r="K43" s="337"/>
      <c r="L43" s="337"/>
      <c r="M43" s="338" t="s">
        <v>138</v>
      </c>
      <c r="N43" s="339" t="s">
        <v>2257</v>
      </c>
      <c r="O43" s="339" t="s">
        <v>134</v>
      </c>
      <c r="P43" s="339" t="s">
        <v>2653</v>
      </c>
      <c r="Q43" s="28"/>
      <c r="R43" s="29"/>
    </row>
    <row r="44" spans="1:18" s="24" customFormat="1" ht="12.75">
      <c r="A44" s="1">
        <v>42873</v>
      </c>
      <c r="B44" t="s">
        <v>156</v>
      </c>
      <c r="C44" s="488" t="s">
        <v>1572</v>
      </c>
      <c r="D44" s="399"/>
      <c r="E44" s="333"/>
      <c r="F44" s="333"/>
      <c r="G44" s="353">
        <v>5849.88</v>
      </c>
      <c r="H44" s="335" t="s">
        <v>147</v>
      </c>
      <c r="I44" s="399"/>
      <c r="J44" s="336"/>
      <c r="K44" s="337"/>
      <c r="L44" s="337"/>
      <c r="M44" s="338" t="s">
        <v>138</v>
      </c>
      <c r="N44" s="339" t="s">
        <v>1693</v>
      </c>
      <c r="O44" s="339" t="s">
        <v>134</v>
      </c>
      <c r="P44" s="339" t="s">
        <v>2653</v>
      </c>
      <c r="Q44" s="28"/>
      <c r="R44" s="29"/>
    </row>
    <row r="45" spans="1:18" s="24" customFormat="1" ht="12.75">
      <c r="A45" s="1">
        <v>42874</v>
      </c>
      <c r="B45" t="s">
        <v>156</v>
      </c>
      <c r="C45" s="488" t="s">
        <v>1656</v>
      </c>
      <c r="D45" s="399"/>
      <c r="E45" s="333"/>
      <c r="F45" s="333"/>
      <c r="G45" s="2">
        <v>5849.88</v>
      </c>
      <c r="H45" s="335"/>
      <c r="I45" s="399"/>
      <c r="J45" s="336"/>
      <c r="K45" s="337"/>
      <c r="L45" s="337"/>
      <c r="M45" s="338" t="s">
        <v>138</v>
      </c>
      <c r="N45" s="339" t="s">
        <v>1768</v>
      </c>
      <c r="O45" s="339" t="s">
        <v>134</v>
      </c>
      <c r="P45" s="339" t="s">
        <v>2658</v>
      </c>
      <c r="Q45" s="28"/>
      <c r="R45" s="29"/>
    </row>
    <row r="46" spans="1:18" s="24" customFormat="1" ht="12.75">
      <c r="A46" s="1">
        <v>42872</v>
      </c>
      <c r="B46" t="s">
        <v>156</v>
      </c>
      <c r="C46" s="488" t="s">
        <v>2306</v>
      </c>
      <c r="D46" s="399"/>
      <c r="E46" s="333"/>
      <c r="F46" s="333"/>
      <c r="G46" s="353">
        <v>5897.44</v>
      </c>
      <c r="H46" s="335"/>
      <c r="I46" s="399"/>
      <c r="J46" s="336"/>
      <c r="K46" s="337"/>
      <c r="L46" s="337"/>
      <c r="M46" s="338" t="s">
        <v>138</v>
      </c>
      <c r="N46" s="339" t="s">
        <v>2343</v>
      </c>
      <c r="O46" s="339" t="s">
        <v>134</v>
      </c>
      <c r="P46" s="339" t="s">
        <v>2651</v>
      </c>
      <c r="Q46" s="28"/>
      <c r="R46" s="29"/>
    </row>
    <row r="47" spans="1:18" s="24" customFormat="1" ht="12.75">
      <c r="A47" s="1">
        <v>42872</v>
      </c>
      <c r="B47" t="s">
        <v>156</v>
      </c>
      <c r="C47" s="488" t="s">
        <v>2391</v>
      </c>
      <c r="D47" s="399"/>
      <c r="E47" s="333"/>
      <c r="F47" s="333"/>
      <c r="G47" s="353">
        <v>5957.76</v>
      </c>
      <c r="H47" s="335" t="s">
        <v>143</v>
      </c>
      <c r="I47" s="399"/>
      <c r="J47" s="336"/>
      <c r="K47" s="337"/>
      <c r="L47" s="337"/>
      <c r="M47" s="338" t="s">
        <v>138</v>
      </c>
      <c r="N47" s="339" t="s">
        <v>2433</v>
      </c>
      <c r="O47" s="339" t="s">
        <v>141</v>
      </c>
      <c r="P47" s="339" t="s">
        <v>2651</v>
      </c>
      <c r="Q47" s="28"/>
      <c r="R47" s="29"/>
    </row>
    <row r="48" spans="1:18" s="24" customFormat="1" ht="12.75">
      <c r="A48" s="1">
        <v>42873</v>
      </c>
      <c r="B48" t="s">
        <v>156</v>
      </c>
      <c r="C48" t="s">
        <v>2390</v>
      </c>
      <c r="D48" s="399"/>
      <c r="E48" s="333"/>
      <c r="F48" s="333"/>
      <c r="G48" s="353">
        <v>5957.76</v>
      </c>
      <c r="H48" s="335" t="s">
        <v>224</v>
      </c>
      <c r="I48" s="399"/>
      <c r="J48" s="336"/>
      <c r="K48" s="337"/>
      <c r="L48" s="337"/>
      <c r="M48" s="338" t="s">
        <v>138</v>
      </c>
      <c r="N48" s="339" t="s">
        <v>2432</v>
      </c>
      <c r="O48" s="339" t="s">
        <v>141</v>
      </c>
      <c r="P48" s="339" t="s">
        <v>2653</v>
      </c>
      <c r="Q48" s="28"/>
      <c r="R48" s="29"/>
    </row>
    <row r="49" spans="1:18" s="24" customFormat="1" ht="12.75">
      <c r="A49" s="1">
        <v>42874</v>
      </c>
      <c r="B49" t="s">
        <v>156</v>
      </c>
      <c r="C49" s="488" t="s">
        <v>2386</v>
      </c>
      <c r="D49" s="399"/>
      <c r="E49" s="333"/>
      <c r="F49" s="333"/>
      <c r="G49" s="2">
        <v>5957.76</v>
      </c>
      <c r="H49" s="335" t="s">
        <v>226</v>
      </c>
      <c r="I49" s="399"/>
      <c r="J49" s="336"/>
      <c r="K49" s="337"/>
      <c r="L49" s="337"/>
      <c r="M49" s="338" t="s">
        <v>138</v>
      </c>
      <c r="N49" s="339" t="s">
        <v>2429</v>
      </c>
      <c r="O49" s="339" t="s">
        <v>141</v>
      </c>
      <c r="P49" s="339" t="s">
        <v>2658</v>
      </c>
      <c r="Q49" s="28"/>
      <c r="R49" s="29"/>
    </row>
    <row r="50" spans="1:18" s="24" customFormat="1" ht="12.75">
      <c r="A50" s="1">
        <v>42874</v>
      </c>
      <c r="B50" t="s">
        <v>156</v>
      </c>
      <c r="C50" s="488" t="s">
        <v>2390</v>
      </c>
      <c r="D50" s="399"/>
      <c r="E50" s="333"/>
      <c r="F50" s="333"/>
      <c r="G50" s="2">
        <v>5957.76</v>
      </c>
      <c r="H50" s="335" t="s">
        <v>224</v>
      </c>
      <c r="I50" s="399"/>
      <c r="J50" s="336"/>
      <c r="K50" s="337"/>
      <c r="L50" s="337"/>
      <c r="M50" s="338" t="s">
        <v>138</v>
      </c>
      <c r="N50" s="339" t="s">
        <v>2432</v>
      </c>
      <c r="O50" s="339" t="s">
        <v>141</v>
      </c>
      <c r="P50" s="339" t="s">
        <v>2658</v>
      </c>
      <c r="Q50" s="28"/>
      <c r="R50" s="29"/>
    </row>
    <row r="51" spans="1:18" s="24" customFormat="1" ht="12.75">
      <c r="A51" s="1">
        <v>42871</v>
      </c>
      <c r="B51" t="s">
        <v>156</v>
      </c>
      <c r="C51" s="488" t="s">
        <v>2389</v>
      </c>
      <c r="D51" s="446"/>
      <c r="E51" s="333"/>
      <c r="F51" s="333"/>
      <c r="G51" s="353">
        <v>8049.24</v>
      </c>
      <c r="H51" s="335"/>
      <c r="I51" s="399"/>
      <c r="J51" s="336"/>
      <c r="K51" s="337"/>
      <c r="L51" s="337"/>
      <c r="M51" s="338" t="s">
        <v>138</v>
      </c>
      <c r="N51" s="339" t="s">
        <v>2431</v>
      </c>
      <c r="O51" s="339" t="s">
        <v>141</v>
      </c>
      <c r="P51" s="339" t="s">
        <v>2649</v>
      </c>
      <c r="Q51" s="28"/>
      <c r="R51" s="29"/>
    </row>
    <row r="52" spans="1:18" s="24" customFormat="1" ht="12.75">
      <c r="A52" s="1">
        <v>42871</v>
      </c>
      <c r="B52" t="s">
        <v>156</v>
      </c>
      <c r="C52" t="s">
        <v>2572</v>
      </c>
      <c r="D52" s="353"/>
      <c r="E52" s="333"/>
      <c r="F52" s="333"/>
      <c r="G52" s="353">
        <v>8049.24</v>
      </c>
      <c r="H52" s="335" t="s">
        <v>133</v>
      </c>
      <c r="I52" s="399"/>
      <c r="J52" s="336"/>
      <c r="K52" s="337"/>
      <c r="L52" s="337"/>
      <c r="M52" s="338" t="s">
        <v>138</v>
      </c>
      <c r="N52" s="339" t="s">
        <v>2581</v>
      </c>
      <c r="O52" s="339" t="s">
        <v>141</v>
      </c>
      <c r="P52" s="339" t="s">
        <v>2649</v>
      </c>
      <c r="Q52" s="28"/>
      <c r="R52" s="29"/>
    </row>
    <row r="53" spans="1:18" s="24" customFormat="1" ht="12.75">
      <c r="A53" s="1">
        <v>42871</v>
      </c>
      <c r="B53" t="s">
        <v>156</v>
      </c>
      <c r="C53" t="s">
        <v>2619</v>
      </c>
      <c r="D53" s="353"/>
      <c r="E53" s="333"/>
      <c r="F53" s="333"/>
      <c r="G53" s="353">
        <v>8049.24</v>
      </c>
      <c r="H53" s="335"/>
      <c r="I53" s="399"/>
      <c r="J53" s="336"/>
      <c r="K53" s="337"/>
      <c r="L53" s="337"/>
      <c r="M53" s="338" t="s">
        <v>138</v>
      </c>
      <c r="N53" s="339" t="s">
        <v>2640</v>
      </c>
      <c r="O53" s="339" t="s">
        <v>141</v>
      </c>
      <c r="P53" s="339" t="s">
        <v>2649</v>
      </c>
      <c r="Q53" s="28"/>
      <c r="R53" s="29"/>
    </row>
    <row r="54" spans="1:18" s="24" customFormat="1" ht="12.75">
      <c r="A54" s="1">
        <v>42871</v>
      </c>
      <c r="B54" t="s">
        <v>156</v>
      </c>
      <c r="C54" t="s">
        <v>2511</v>
      </c>
      <c r="D54" s="353"/>
      <c r="E54" s="333"/>
      <c r="F54" s="333"/>
      <c r="G54" s="353">
        <v>9000.44</v>
      </c>
      <c r="H54" s="335"/>
      <c r="I54" s="399"/>
      <c r="J54" s="336"/>
      <c r="K54" s="337"/>
      <c r="L54" s="337"/>
      <c r="M54" s="338" t="s">
        <v>138</v>
      </c>
      <c r="N54" s="339" t="s">
        <v>2529</v>
      </c>
      <c r="O54" s="339" t="s">
        <v>390</v>
      </c>
      <c r="P54" s="339" t="s">
        <v>2649</v>
      </c>
      <c r="Q54" s="28"/>
      <c r="R54" s="29"/>
    </row>
    <row r="55" spans="1:18" s="24" customFormat="1" ht="12.75">
      <c r="A55" s="1">
        <v>42873</v>
      </c>
      <c r="B55" t="s">
        <v>156</v>
      </c>
      <c r="C55" s="488" t="s">
        <v>2606</v>
      </c>
      <c r="D55" s="353"/>
      <c r="E55" s="333"/>
      <c r="F55" s="333"/>
      <c r="G55" s="353">
        <v>9000.44</v>
      </c>
      <c r="H55" s="335" t="s">
        <v>146</v>
      </c>
      <c r="I55" s="399"/>
      <c r="J55" s="336"/>
      <c r="K55" s="337"/>
      <c r="L55" s="337"/>
      <c r="M55" s="338" t="s">
        <v>138</v>
      </c>
      <c r="N55" s="339" t="s">
        <v>2628</v>
      </c>
      <c r="O55" s="339" t="s">
        <v>390</v>
      </c>
      <c r="P55" s="339" t="s">
        <v>2653</v>
      </c>
      <c r="Q55" s="28"/>
      <c r="R55" s="29"/>
    </row>
    <row r="56" spans="1:18" s="24" customFormat="1" ht="12.75">
      <c r="A56" s="1">
        <v>42873</v>
      </c>
      <c r="B56" t="s">
        <v>156</v>
      </c>
      <c r="C56" s="488" t="s">
        <v>667</v>
      </c>
      <c r="D56" s="353"/>
      <c r="E56" s="333"/>
      <c r="F56" s="333"/>
      <c r="G56" s="353">
        <v>10629.08</v>
      </c>
      <c r="H56" s="335"/>
      <c r="I56" s="399"/>
      <c r="J56" s="336"/>
      <c r="K56" s="337"/>
      <c r="L56" s="337"/>
      <c r="M56" s="338" t="s">
        <v>138</v>
      </c>
      <c r="N56" s="339" t="s">
        <v>702</v>
      </c>
      <c r="O56" s="339" t="s">
        <v>457</v>
      </c>
      <c r="P56" s="339" t="s">
        <v>2653</v>
      </c>
      <c r="Q56" s="28"/>
      <c r="R56" s="29"/>
    </row>
    <row r="57" spans="1:18" s="24" customFormat="1" ht="12.75">
      <c r="A57" s="1">
        <v>42871</v>
      </c>
      <c r="B57" t="s">
        <v>156</v>
      </c>
      <c r="C57" s="430" t="s">
        <v>1564</v>
      </c>
      <c r="D57" s="353"/>
      <c r="E57" s="333"/>
      <c r="F57" s="333"/>
      <c r="G57" s="353">
        <v>11699.76</v>
      </c>
      <c r="H57" s="335"/>
      <c r="I57" s="399"/>
      <c r="J57" s="336"/>
      <c r="K57" s="337"/>
      <c r="L57" s="337"/>
      <c r="M57" s="338" t="s">
        <v>138</v>
      </c>
      <c r="N57" s="339" t="s">
        <v>1685</v>
      </c>
      <c r="O57" s="339" t="s">
        <v>134</v>
      </c>
      <c r="P57" s="339" t="s">
        <v>2649</v>
      </c>
      <c r="Q57" s="28"/>
      <c r="R57" s="29"/>
    </row>
    <row r="58" spans="1:18" s="24" customFormat="1" ht="12.75">
      <c r="A58" s="1">
        <v>42872</v>
      </c>
      <c r="B58" t="s">
        <v>156</v>
      </c>
      <c r="C58" s="488" t="s">
        <v>2397</v>
      </c>
      <c r="D58" s="353"/>
      <c r="E58" s="333"/>
      <c r="F58" s="333"/>
      <c r="G58" s="353">
        <v>11699.76</v>
      </c>
      <c r="H58" s="335"/>
      <c r="I58" s="399"/>
      <c r="J58" s="336"/>
      <c r="K58" s="337"/>
      <c r="L58" s="337"/>
      <c r="M58" s="338" t="s">
        <v>138</v>
      </c>
      <c r="N58" s="339" t="s">
        <v>2439</v>
      </c>
      <c r="O58" s="339" t="s">
        <v>134</v>
      </c>
      <c r="P58" s="339" t="s">
        <v>2651</v>
      </c>
      <c r="Q58" s="28"/>
      <c r="R58" s="29"/>
    </row>
    <row r="59" spans="1:18" s="24" customFormat="1" ht="12.75">
      <c r="A59" s="1">
        <v>42873</v>
      </c>
      <c r="B59" t="s">
        <v>156</v>
      </c>
      <c r="C59" s="488" t="s">
        <v>2623</v>
      </c>
      <c r="D59" s="353"/>
      <c r="E59" s="333"/>
      <c r="F59" s="333"/>
      <c r="G59" s="353">
        <v>11699.76</v>
      </c>
      <c r="H59" s="335"/>
      <c r="I59" s="399"/>
      <c r="J59" s="336"/>
      <c r="K59" s="337"/>
      <c r="L59" s="337"/>
      <c r="M59" s="338" t="s">
        <v>138</v>
      </c>
      <c r="N59" s="339" t="s">
        <v>2641</v>
      </c>
      <c r="O59" s="339" t="s">
        <v>134</v>
      </c>
      <c r="P59" s="339" t="s">
        <v>2653</v>
      </c>
      <c r="Q59" s="28"/>
      <c r="R59" s="29"/>
    </row>
    <row r="60" spans="1:18" s="24" customFormat="1" ht="12.75">
      <c r="A60" s="1">
        <v>42871</v>
      </c>
      <c r="B60" t="s">
        <v>156</v>
      </c>
      <c r="C60" s="488" t="s">
        <v>1276</v>
      </c>
      <c r="D60" s="353"/>
      <c r="E60" s="333"/>
      <c r="F60" s="333"/>
      <c r="G60" s="353">
        <v>13500.08</v>
      </c>
      <c r="H60" s="335"/>
      <c r="I60" s="399"/>
      <c r="J60" s="336"/>
      <c r="K60" s="337"/>
      <c r="L60" s="337"/>
      <c r="M60" s="338" t="s">
        <v>138</v>
      </c>
      <c r="N60" s="339" t="s">
        <v>1342</v>
      </c>
      <c r="O60" s="339" t="s">
        <v>136</v>
      </c>
      <c r="P60" s="339" t="s">
        <v>2649</v>
      </c>
      <c r="Q60" s="28"/>
      <c r="R60" s="29"/>
    </row>
    <row r="61" spans="1:18" s="24" customFormat="1" ht="12.75">
      <c r="A61" s="1">
        <v>42871</v>
      </c>
      <c r="B61" t="s">
        <v>156</v>
      </c>
      <c r="C61" s="430" t="s">
        <v>2616</v>
      </c>
      <c r="D61" s="353"/>
      <c r="E61" s="333"/>
      <c r="F61" s="333"/>
      <c r="G61" s="353">
        <v>13500.08</v>
      </c>
      <c r="H61" s="335"/>
      <c r="I61" s="399"/>
      <c r="J61" s="336"/>
      <c r="K61" s="337"/>
      <c r="L61" s="337"/>
      <c r="M61" s="338" t="s">
        <v>138</v>
      </c>
      <c r="N61" s="339" t="s">
        <v>2642</v>
      </c>
      <c r="O61" s="339" t="s">
        <v>136</v>
      </c>
      <c r="P61" s="339" t="s">
        <v>2649</v>
      </c>
      <c r="Q61" s="28"/>
      <c r="R61" s="29"/>
    </row>
    <row r="62" spans="1:18" s="24" customFormat="1" ht="12.75">
      <c r="A62" s="1">
        <v>42871</v>
      </c>
      <c r="B62" t="s">
        <v>156</v>
      </c>
      <c r="C62" s="488" t="s">
        <v>2617</v>
      </c>
      <c r="D62" s="353"/>
      <c r="E62" s="333"/>
      <c r="F62" s="333"/>
      <c r="G62" s="353">
        <v>13500.08</v>
      </c>
      <c r="H62" s="335"/>
      <c r="I62" s="399"/>
      <c r="J62" s="336"/>
      <c r="K62" s="337"/>
      <c r="L62" s="337"/>
      <c r="M62" s="338" t="s">
        <v>138</v>
      </c>
      <c r="N62" s="339" t="s">
        <v>2643</v>
      </c>
      <c r="O62" s="339" t="s">
        <v>136</v>
      </c>
      <c r="P62" s="339" t="s">
        <v>2649</v>
      </c>
      <c r="Q62" s="28"/>
      <c r="R62" s="29"/>
    </row>
    <row r="63" spans="1:18" s="24" customFormat="1" ht="12.75">
      <c r="A63" s="1">
        <v>42871</v>
      </c>
      <c r="B63" t="s">
        <v>156</v>
      </c>
      <c r="C63" s="488" t="s">
        <v>1414</v>
      </c>
      <c r="D63" s="353"/>
      <c r="E63" s="333"/>
      <c r="F63" s="333"/>
      <c r="G63" s="353">
        <v>13500.08</v>
      </c>
      <c r="H63" s="335"/>
      <c r="I63" s="399"/>
      <c r="J63" s="336"/>
      <c r="K63" s="337"/>
      <c r="L63" s="337"/>
      <c r="M63" s="338" t="s">
        <v>138</v>
      </c>
      <c r="N63" s="339" t="s">
        <v>1467</v>
      </c>
      <c r="O63" s="339" t="s">
        <v>136</v>
      </c>
      <c r="P63" s="339" t="s">
        <v>2649</v>
      </c>
      <c r="Q63" s="28"/>
      <c r="R63" s="29"/>
    </row>
    <row r="64" spans="1:18" s="24" customFormat="1" ht="12.75">
      <c r="A64" s="1">
        <v>42872</v>
      </c>
      <c r="B64" t="s">
        <v>156</v>
      </c>
      <c r="C64" s="488" t="s">
        <v>1211</v>
      </c>
      <c r="D64" s="353"/>
      <c r="E64" s="333"/>
      <c r="F64" s="333"/>
      <c r="G64" s="353">
        <v>13500.08</v>
      </c>
      <c r="H64" s="335"/>
      <c r="I64" s="399"/>
      <c r="J64" s="336"/>
      <c r="K64" s="337"/>
      <c r="L64" s="337"/>
      <c r="M64" s="338" t="s">
        <v>138</v>
      </c>
      <c r="N64" s="339" t="s">
        <v>1291</v>
      </c>
      <c r="O64" s="339" t="s">
        <v>136</v>
      </c>
      <c r="P64" s="339" t="s">
        <v>2651</v>
      </c>
      <c r="Q64" s="28"/>
      <c r="R64" s="29"/>
    </row>
    <row r="65" spans="1:18" s="24" customFormat="1" ht="12.75">
      <c r="A65" s="1">
        <v>42872</v>
      </c>
      <c r="B65" t="s">
        <v>156</v>
      </c>
      <c r="C65" s="488" t="s">
        <v>980</v>
      </c>
      <c r="D65" s="353"/>
      <c r="E65" s="333"/>
      <c r="F65" s="333"/>
      <c r="G65" s="353">
        <v>13500.08</v>
      </c>
      <c r="H65" s="335"/>
      <c r="I65" s="399"/>
      <c r="J65" s="336"/>
      <c r="K65" s="337"/>
      <c r="L65" s="337"/>
      <c r="M65" s="338" t="s">
        <v>138</v>
      </c>
      <c r="N65" s="339" t="s">
        <v>1039</v>
      </c>
      <c r="O65" s="339" t="s">
        <v>136</v>
      </c>
      <c r="P65" s="339" t="s">
        <v>2651</v>
      </c>
      <c r="Q65" s="28"/>
      <c r="R65" s="29"/>
    </row>
    <row r="66" spans="1:18" s="24" customFormat="1" ht="12.75">
      <c r="A66" s="1">
        <v>42872</v>
      </c>
      <c r="B66" t="s">
        <v>156</v>
      </c>
      <c r="C66" s="488" t="s">
        <v>1109</v>
      </c>
      <c r="D66" s="353"/>
      <c r="E66" s="333"/>
      <c r="F66" s="333"/>
      <c r="G66" s="353">
        <v>13500.08</v>
      </c>
      <c r="H66" s="335"/>
      <c r="I66" s="399"/>
      <c r="J66" s="336"/>
      <c r="K66" s="337"/>
      <c r="L66" s="337"/>
      <c r="M66" s="338" t="s">
        <v>138</v>
      </c>
      <c r="N66" s="339" t="s">
        <v>1159</v>
      </c>
      <c r="O66" s="339" t="s">
        <v>136</v>
      </c>
      <c r="P66" s="339" t="s">
        <v>2651</v>
      </c>
      <c r="Q66" s="28"/>
      <c r="R66" s="29"/>
    </row>
    <row r="67" spans="1:18" s="24" customFormat="1" ht="12.75">
      <c r="A67" s="1">
        <v>42872</v>
      </c>
      <c r="B67" t="s">
        <v>156</v>
      </c>
      <c r="C67" t="s">
        <v>2606</v>
      </c>
      <c r="D67" s="353"/>
      <c r="E67" s="333"/>
      <c r="F67" s="333"/>
      <c r="G67" s="353">
        <v>13500.08</v>
      </c>
      <c r="H67" s="335" t="s">
        <v>146</v>
      </c>
      <c r="I67" s="399"/>
      <c r="J67" s="336"/>
      <c r="K67" s="337"/>
      <c r="L67" s="337"/>
      <c r="M67" s="338" t="s">
        <v>138</v>
      </c>
      <c r="N67" s="339" t="s">
        <v>2628</v>
      </c>
      <c r="O67" s="339" t="s">
        <v>390</v>
      </c>
      <c r="P67" s="339" t="s">
        <v>2651</v>
      </c>
      <c r="Q67" s="28"/>
      <c r="R67" s="29"/>
    </row>
    <row r="68" spans="1:18" s="24" customFormat="1" ht="12.75">
      <c r="A68" s="1">
        <v>42872</v>
      </c>
      <c r="B68" t="s">
        <v>156</v>
      </c>
      <c r="C68" s="488" t="s">
        <v>77</v>
      </c>
      <c r="D68" s="353"/>
      <c r="E68" s="333"/>
      <c r="F68" s="333"/>
      <c r="G68" s="353">
        <v>13500.08</v>
      </c>
      <c r="H68" s="335"/>
      <c r="I68" s="399"/>
      <c r="J68" s="336"/>
      <c r="K68" s="337"/>
      <c r="L68" s="337"/>
      <c r="M68" s="338" t="s">
        <v>138</v>
      </c>
      <c r="N68" s="339" t="s">
        <v>290</v>
      </c>
      <c r="O68" s="339" t="s">
        <v>136</v>
      </c>
      <c r="P68" s="339" t="s">
        <v>2651</v>
      </c>
      <c r="Q68" s="28"/>
      <c r="R68" s="29"/>
    </row>
    <row r="69" spans="1:18" s="24" customFormat="1" ht="12.75">
      <c r="A69" s="1">
        <v>42873</v>
      </c>
      <c r="B69" t="s">
        <v>156</v>
      </c>
      <c r="C69" s="488" t="s">
        <v>1208</v>
      </c>
      <c r="D69" s="353"/>
      <c r="E69" s="333"/>
      <c r="F69" s="333"/>
      <c r="G69" s="353">
        <v>13500.08</v>
      </c>
      <c r="H69" s="335"/>
      <c r="I69" s="399"/>
      <c r="J69" s="336"/>
      <c r="K69" s="337"/>
      <c r="L69" s="337"/>
      <c r="M69" s="338" t="s">
        <v>138</v>
      </c>
      <c r="N69" s="339" t="s">
        <v>1289</v>
      </c>
      <c r="O69" s="339" t="s">
        <v>136</v>
      </c>
      <c r="P69" s="339" t="s">
        <v>2653</v>
      </c>
      <c r="Q69" s="28"/>
      <c r="R69" s="29"/>
    </row>
    <row r="70" spans="1:18" s="24" customFormat="1" ht="12.75">
      <c r="A70" s="1">
        <v>42873</v>
      </c>
      <c r="B70" t="s">
        <v>156</v>
      </c>
      <c r="C70" s="488" t="s">
        <v>1231</v>
      </c>
      <c r="D70" s="353"/>
      <c r="E70" s="333"/>
      <c r="F70" s="333"/>
      <c r="G70" s="353">
        <v>13500.08</v>
      </c>
      <c r="H70" s="335" t="s">
        <v>145</v>
      </c>
      <c r="I70" s="399"/>
      <c r="J70" s="336"/>
      <c r="K70" s="337"/>
      <c r="L70" s="337"/>
      <c r="M70" s="338" t="s">
        <v>138</v>
      </c>
      <c r="N70" s="339" t="s">
        <v>1307</v>
      </c>
      <c r="O70" s="339" t="s">
        <v>136</v>
      </c>
      <c r="P70" s="339" t="s">
        <v>2653</v>
      </c>
      <c r="Q70" s="28"/>
      <c r="R70" s="29"/>
    </row>
    <row r="71" spans="1:18" s="24" customFormat="1" ht="12.75">
      <c r="A71" s="1">
        <v>42873</v>
      </c>
      <c r="B71" t="s">
        <v>156</v>
      </c>
      <c r="C71" s="488" t="s">
        <v>2302</v>
      </c>
      <c r="D71" s="353"/>
      <c r="E71" s="333"/>
      <c r="F71" s="333"/>
      <c r="G71" s="353">
        <v>13500.08</v>
      </c>
      <c r="H71" s="335"/>
      <c r="I71" s="399"/>
      <c r="J71" s="336"/>
      <c r="K71" s="337"/>
      <c r="L71" s="337"/>
      <c r="M71" s="338" t="s">
        <v>138</v>
      </c>
      <c r="N71" s="339" t="s">
        <v>2339</v>
      </c>
      <c r="O71" s="339" t="s">
        <v>136</v>
      </c>
      <c r="P71" s="339" t="s">
        <v>2653</v>
      </c>
      <c r="Q71" s="28"/>
      <c r="R71" s="29"/>
    </row>
    <row r="72" spans="1:18" s="24" customFormat="1" ht="12.75">
      <c r="A72" s="1">
        <v>42874</v>
      </c>
      <c r="B72" t="s">
        <v>156</v>
      </c>
      <c r="C72" s="488" t="s">
        <v>1214</v>
      </c>
      <c r="D72" s="353"/>
      <c r="E72" s="333"/>
      <c r="F72" s="333"/>
      <c r="G72" s="2">
        <v>13500.08</v>
      </c>
      <c r="H72" s="335"/>
      <c r="I72" s="399"/>
      <c r="J72" s="336"/>
      <c r="K72" s="337"/>
      <c r="L72" s="337"/>
      <c r="M72" s="338" t="s">
        <v>138</v>
      </c>
      <c r="N72" s="339" t="s">
        <v>1293</v>
      </c>
      <c r="O72" s="339" t="s">
        <v>136</v>
      </c>
      <c r="P72" s="339" t="s">
        <v>2658</v>
      </c>
      <c r="Q72" s="28"/>
      <c r="R72" s="29"/>
    </row>
    <row r="73" spans="1:18" s="24" customFormat="1" ht="12.75">
      <c r="A73" s="1">
        <v>42874</v>
      </c>
      <c r="B73" t="s">
        <v>156</v>
      </c>
      <c r="C73" s="488" t="s">
        <v>1567</v>
      </c>
      <c r="D73" s="353"/>
      <c r="E73" s="333"/>
      <c r="F73" s="333"/>
      <c r="G73" s="2">
        <v>13500.08</v>
      </c>
      <c r="H73" s="335"/>
      <c r="I73" s="399"/>
      <c r="J73" s="336"/>
      <c r="K73" s="337"/>
      <c r="L73" s="337"/>
      <c r="M73" s="338" t="s">
        <v>138</v>
      </c>
      <c r="N73" s="339" t="s">
        <v>1688</v>
      </c>
      <c r="O73" s="339" t="s">
        <v>136</v>
      </c>
      <c r="P73" s="339" t="s">
        <v>2658</v>
      </c>
      <c r="Q73" s="28"/>
      <c r="R73" s="29"/>
    </row>
    <row r="74" spans="1:18" s="24" customFormat="1" ht="12.75">
      <c r="A74" s="1">
        <v>42874</v>
      </c>
      <c r="B74" t="s">
        <v>156</v>
      </c>
      <c r="C74" s="488" t="s">
        <v>1986</v>
      </c>
      <c r="D74" s="353"/>
      <c r="E74" s="333"/>
      <c r="F74" s="333"/>
      <c r="G74" s="2">
        <v>13500.08</v>
      </c>
      <c r="H74" s="335"/>
      <c r="I74" s="399"/>
      <c r="J74" s="336"/>
      <c r="K74" s="337"/>
      <c r="L74" s="337"/>
      <c r="M74" s="338" t="s">
        <v>138</v>
      </c>
      <c r="N74" s="339" t="s">
        <v>2022</v>
      </c>
      <c r="O74" s="339" t="s">
        <v>136</v>
      </c>
      <c r="P74" s="339" t="s">
        <v>2658</v>
      </c>
      <c r="Q74" s="28"/>
      <c r="R74" s="29"/>
    </row>
    <row r="75" spans="1:18" s="24" customFormat="1" ht="12.75">
      <c r="A75" s="1">
        <v>42874</v>
      </c>
      <c r="B75" t="s">
        <v>156</v>
      </c>
      <c r="C75" s="488" t="s">
        <v>1107</v>
      </c>
      <c r="D75" s="353"/>
      <c r="E75" s="333"/>
      <c r="F75" s="333"/>
      <c r="G75" s="2">
        <v>13500.08</v>
      </c>
      <c r="H75" s="335"/>
      <c r="I75" s="399"/>
      <c r="J75" s="336"/>
      <c r="K75" s="337"/>
      <c r="L75" s="337"/>
      <c r="M75" s="338" t="s">
        <v>138</v>
      </c>
      <c r="N75" s="339" t="s">
        <v>1158</v>
      </c>
      <c r="O75" s="339" t="s">
        <v>136</v>
      </c>
      <c r="P75" s="339" t="s">
        <v>2658</v>
      </c>
      <c r="Q75" s="28"/>
      <c r="R75" s="29"/>
    </row>
    <row r="76" spans="1:18" s="24" customFormat="1" ht="12.75">
      <c r="A76" s="1">
        <v>42871</v>
      </c>
      <c r="B76" t="s">
        <v>156</v>
      </c>
      <c r="C76" s="430" t="s">
        <v>2615</v>
      </c>
      <c r="D76" s="353"/>
      <c r="E76" s="333"/>
      <c r="F76" s="333"/>
      <c r="G76" s="353">
        <v>21313.84</v>
      </c>
      <c r="H76" s="335"/>
      <c r="I76" s="399"/>
      <c r="J76" s="336"/>
      <c r="K76" s="337"/>
      <c r="L76" s="337"/>
      <c r="M76" s="338" t="s">
        <v>138</v>
      </c>
      <c r="N76" s="339" t="s">
        <v>2644</v>
      </c>
      <c r="O76" s="339" t="s">
        <v>383</v>
      </c>
      <c r="P76" s="339" t="s">
        <v>2649</v>
      </c>
      <c r="Q76" s="28"/>
      <c r="R76" s="29"/>
    </row>
    <row r="77" spans="1:18" s="24" customFormat="1" ht="12.75">
      <c r="A77" s="1">
        <v>42871</v>
      </c>
      <c r="B77" t="s">
        <v>156</v>
      </c>
      <c r="C77" s="430" t="s">
        <v>2618</v>
      </c>
      <c r="D77" s="353"/>
      <c r="E77" s="333"/>
      <c r="F77" s="333"/>
      <c r="G77" s="353">
        <v>21588.76</v>
      </c>
      <c r="H77" s="335"/>
      <c r="I77" s="399"/>
      <c r="J77" s="336"/>
      <c r="K77" s="337"/>
      <c r="L77" s="337"/>
      <c r="M77" s="338" t="s">
        <v>138</v>
      </c>
      <c r="N77" s="339" t="s">
        <v>2645</v>
      </c>
      <c r="O77" s="339" t="s">
        <v>383</v>
      </c>
      <c r="P77" s="339" t="s">
        <v>2649</v>
      </c>
      <c r="Q77" s="28"/>
      <c r="R77" s="29"/>
    </row>
    <row r="78" spans="1:18" s="24" customFormat="1" ht="12.75">
      <c r="A78" s="1">
        <v>42871</v>
      </c>
      <c r="B78" t="s">
        <v>156</v>
      </c>
      <c r="C78" s="430" t="s">
        <v>1525</v>
      </c>
      <c r="D78" s="353"/>
      <c r="E78" s="333"/>
      <c r="F78" s="333"/>
      <c r="G78" s="353">
        <v>30444.2</v>
      </c>
      <c r="H78" s="335"/>
      <c r="I78" s="399"/>
      <c r="J78" s="336"/>
      <c r="K78" s="337"/>
      <c r="L78" s="337"/>
      <c r="M78" s="338" t="s">
        <v>138</v>
      </c>
      <c r="N78" s="339" t="s">
        <v>1537</v>
      </c>
      <c r="O78" s="339" t="s">
        <v>565</v>
      </c>
      <c r="P78" s="339" t="s">
        <v>2649</v>
      </c>
      <c r="Q78" s="28"/>
      <c r="R78" s="29"/>
    </row>
    <row r="79" spans="1:18" s="24" customFormat="1" ht="12.75">
      <c r="A79" s="1">
        <v>42874</v>
      </c>
      <c r="B79" t="s">
        <v>156</v>
      </c>
      <c r="C79" s="488" t="s">
        <v>2625</v>
      </c>
      <c r="D79" s="353"/>
      <c r="E79" s="333"/>
      <c r="F79" s="333"/>
      <c r="G79" s="2">
        <v>40410.92</v>
      </c>
      <c r="H79" s="335"/>
      <c r="I79" s="399"/>
      <c r="J79" s="336"/>
      <c r="K79" s="337"/>
      <c r="L79" s="337"/>
      <c r="M79" s="338" t="s">
        <v>138</v>
      </c>
      <c r="N79" s="339" t="s">
        <v>2646</v>
      </c>
      <c r="O79" s="339" t="s">
        <v>243</v>
      </c>
      <c r="P79" s="339" t="s">
        <v>2658</v>
      </c>
      <c r="Q79" s="28"/>
      <c r="R79" s="29"/>
    </row>
    <row r="80" spans="1:18" s="24" customFormat="1" ht="12.75">
      <c r="A80" s="50">
        <v>42873</v>
      </c>
      <c r="B80" s="51" t="s">
        <v>191</v>
      </c>
      <c r="C80" s="51">
        <v>3000277731</v>
      </c>
      <c r="D80" s="353"/>
      <c r="E80" s="333"/>
      <c r="F80" s="333"/>
      <c r="G80" s="6">
        <v>22101.03</v>
      </c>
      <c r="H80" s="335"/>
      <c r="I80" s="399"/>
      <c r="J80" s="336"/>
      <c r="K80" s="337"/>
      <c r="L80" s="337"/>
      <c r="M80" s="338" t="s">
        <v>138</v>
      </c>
      <c r="N80" s="339"/>
      <c r="O80" s="339"/>
      <c r="P80" s="339" t="s">
        <v>2654</v>
      </c>
      <c r="Q80" s="28"/>
      <c r="R80" s="29"/>
    </row>
    <row r="81" spans="1:18" s="24" customFormat="1" ht="12.75">
      <c r="A81" s="50">
        <v>42873</v>
      </c>
      <c r="B81" s="51" t="s">
        <v>191</v>
      </c>
      <c r="C81" s="51">
        <v>3000277732</v>
      </c>
      <c r="D81" s="353"/>
      <c r="E81" s="333"/>
      <c r="F81" s="333"/>
      <c r="G81" s="6">
        <v>22101.03</v>
      </c>
      <c r="H81" s="335"/>
      <c r="I81" s="399"/>
      <c r="J81" s="336"/>
      <c r="K81" s="337"/>
      <c r="L81" s="337"/>
      <c r="M81" s="338" t="s">
        <v>138</v>
      </c>
      <c r="N81" s="339"/>
      <c r="O81" s="339"/>
      <c r="P81" s="339" t="s">
        <v>2655</v>
      </c>
      <c r="Q81" s="28"/>
      <c r="R81" s="29"/>
    </row>
    <row r="82" spans="1:18" s="24" customFormat="1" ht="12.75">
      <c r="A82" s="418"/>
      <c r="B82" s="341"/>
      <c r="C82" s="341"/>
      <c r="D82" s="353"/>
      <c r="E82" s="333"/>
      <c r="F82" s="333"/>
      <c r="G82" s="353"/>
      <c r="H82" s="335"/>
      <c r="I82" s="399"/>
      <c r="J82" s="336"/>
      <c r="K82" s="337"/>
      <c r="L82" s="337"/>
      <c r="M82" s="338"/>
      <c r="N82" s="339"/>
      <c r="O82" s="339"/>
      <c r="P82" s="339"/>
      <c r="Q82" s="28"/>
      <c r="R82" s="29"/>
    </row>
    <row r="83" spans="1:18" s="24" customFormat="1" ht="13.5" thickBot="1">
      <c r="A83" s="499"/>
      <c r="B83" s="431"/>
      <c r="C83" s="431"/>
      <c r="D83" s="334"/>
      <c r="E83" s="333"/>
      <c r="F83" s="333"/>
      <c r="G83" s="399"/>
      <c r="H83" s="335"/>
      <c r="I83" s="399"/>
      <c r="J83" s="336"/>
      <c r="K83" s="337"/>
      <c r="L83" s="337"/>
      <c r="M83" s="338"/>
      <c r="N83" s="339"/>
      <c r="O83" s="339"/>
      <c r="P83" s="339"/>
      <c r="Q83" s="28"/>
      <c r="R83" s="29"/>
    </row>
    <row r="84" spans="1:18" ht="12.75" thickBot="1">
      <c r="D84" s="72">
        <f>SUM(D5:D83)</f>
        <v>0</v>
      </c>
      <c r="G84" s="72">
        <f>SUM(G5:G83)</f>
        <v>484220.22</v>
      </c>
      <c r="I84" s="72">
        <f>SUM(I5:I83)</f>
        <v>0</v>
      </c>
      <c r="J84" s="72">
        <f>SUM(J5:J83)</f>
        <v>0</v>
      </c>
      <c r="K84" s="36"/>
      <c r="N84" s="37" t="s">
        <v>223</v>
      </c>
      <c r="O84" s="38">
        <f>SUM(I84:K84)</f>
        <v>0</v>
      </c>
    </row>
    <row r="85" spans="1:18" s="22" customFormat="1" ht="12.75">
      <c r="A85" s="50"/>
      <c r="B85" s="51"/>
      <c r="C85" s="443"/>
      <c r="D85" s="559"/>
      <c r="E85" s="10"/>
      <c r="F85" s="10"/>
      <c r="G85" s="6"/>
      <c r="I85" s="10"/>
      <c r="J85" s="10"/>
      <c r="K85" s="10"/>
      <c r="L85" s="10"/>
      <c r="M85" s="34"/>
      <c r="N85" s="35"/>
      <c r="O85" s="31"/>
      <c r="P85" s="32"/>
      <c r="Q85" s="33"/>
      <c r="R85" s="9"/>
    </row>
    <row r="86" spans="1:18" s="22" customFormat="1">
      <c r="A86" s="39"/>
      <c r="B86" s="10"/>
      <c r="C86" s="10"/>
      <c r="D86" s="10"/>
      <c r="E86" s="10"/>
      <c r="F86" s="10"/>
      <c r="G86" s="36"/>
      <c r="I86" s="10"/>
      <c r="J86" s="10"/>
      <c r="K86" s="10"/>
      <c r="L86" s="10"/>
      <c r="M86" s="34"/>
      <c r="N86" s="35"/>
      <c r="O86" s="31"/>
      <c r="P86" s="32"/>
      <c r="Q86" s="33"/>
      <c r="R86" s="9"/>
    </row>
  </sheetData>
  <autoFilter ref="A4:R84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82"/>
  <sheetViews>
    <sheetView topLeftCell="A34" workbookViewId="0">
      <selection activeCell="C63" sqref="C63:G63"/>
    </sheetView>
  </sheetViews>
  <sheetFormatPr baseColWidth="10" defaultRowHeight="12.75"/>
  <cols>
    <col min="2" max="2" width="28" bestFit="1" customWidth="1"/>
  </cols>
  <sheetData>
    <row r="1" spans="1:8">
      <c r="A1" s="342">
        <v>42871</v>
      </c>
      <c r="B1" s="343" t="s">
        <v>160</v>
      </c>
      <c r="C1" s="343" t="s">
        <v>2572</v>
      </c>
      <c r="D1" s="343" t="s">
        <v>2563</v>
      </c>
      <c r="E1" s="343" t="s">
        <v>2572</v>
      </c>
      <c r="F1" s="343" t="s">
        <v>2563</v>
      </c>
      <c r="G1" s="344">
        <v>-8049.24</v>
      </c>
    </row>
    <row r="2" spans="1:8">
      <c r="A2" s="342">
        <v>42871</v>
      </c>
      <c r="B2" s="343" t="s">
        <v>160</v>
      </c>
      <c r="C2" s="343" t="s">
        <v>2571</v>
      </c>
      <c r="D2" s="343" t="s">
        <v>2567</v>
      </c>
      <c r="E2" s="343" t="s">
        <v>2571</v>
      </c>
      <c r="F2" s="343" t="s">
        <v>2567</v>
      </c>
      <c r="G2" s="344">
        <v>-5791.88</v>
      </c>
    </row>
    <row r="3" spans="1:8">
      <c r="A3" s="342">
        <v>42872</v>
      </c>
      <c r="B3" s="343" t="s">
        <v>160</v>
      </c>
      <c r="C3" s="343" t="s">
        <v>2603</v>
      </c>
      <c r="D3" s="343" t="s">
        <v>2604</v>
      </c>
      <c r="E3" s="343" t="s">
        <v>2603</v>
      </c>
      <c r="F3" s="343" t="s">
        <v>2604</v>
      </c>
      <c r="G3" s="344">
        <v>-2673.8</v>
      </c>
    </row>
    <row r="4" spans="1:8">
      <c r="A4" s="342">
        <v>42872</v>
      </c>
      <c r="B4" s="343" t="s">
        <v>160</v>
      </c>
      <c r="C4" s="343" t="s">
        <v>2411</v>
      </c>
      <c r="D4" s="343" t="s">
        <v>2605</v>
      </c>
      <c r="E4" s="343" t="s">
        <v>2411</v>
      </c>
      <c r="F4" s="343" t="s">
        <v>2605</v>
      </c>
      <c r="G4" s="344">
        <v>-5849.88</v>
      </c>
    </row>
    <row r="5" spans="1:8">
      <c r="A5" s="342">
        <v>42872</v>
      </c>
      <c r="B5" s="343" t="s">
        <v>160</v>
      </c>
      <c r="C5" s="343" t="s">
        <v>1980</v>
      </c>
      <c r="D5" s="343" t="s">
        <v>2094</v>
      </c>
      <c r="E5" s="343" t="s">
        <v>1980</v>
      </c>
      <c r="F5" s="343" t="s">
        <v>2094</v>
      </c>
      <c r="G5" s="344">
        <v>-5849.88</v>
      </c>
    </row>
    <row r="6" spans="1:8">
      <c r="A6" s="342">
        <v>42872</v>
      </c>
      <c r="B6" s="343" t="s">
        <v>160</v>
      </c>
      <c r="C6" s="343" t="s">
        <v>1862</v>
      </c>
      <c r="D6" s="343" t="s">
        <v>2231</v>
      </c>
      <c r="E6" s="343" t="s">
        <v>1862</v>
      </c>
      <c r="F6" s="343" t="s">
        <v>2231</v>
      </c>
      <c r="G6" s="344">
        <v>-5849.88</v>
      </c>
    </row>
    <row r="7" spans="1:8">
      <c r="A7" s="342">
        <v>42872</v>
      </c>
      <c r="B7" s="343" t="s">
        <v>160</v>
      </c>
      <c r="C7" s="343" t="s">
        <v>2391</v>
      </c>
      <c r="D7" s="343" t="s">
        <v>2565</v>
      </c>
      <c r="E7" s="343" t="s">
        <v>2391</v>
      </c>
      <c r="F7" s="343" t="s">
        <v>2565</v>
      </c>
      <c r="G7" s="344">
        <v>-5957.76</v>
      </c>
    </row>
    <row r="8" spans="1:8">
      <c r="A8" s="342">
        <v>42872</v>
      </c>
      <c r="B8" s="343" t="s">
        <v>160</v>
      </c>
      <c r="C8" s="343" t="s">
        <v>2413</v>
      </c>
      <c r="D8" s="343" t="s">
        <v>2231</v>
      </c>
      <c r="E8" s="343" t="s">
        <v>2413</v>
      </c>
      <c r="F8" s="343" t="s">
        <v>2231</v>
      </c>
      <c r="G8" s="344">
        <v>-5849.88</v>
      </c>
    </row>
    <row r="9" spans="1:8">
      <c r="A9" s="342">
        <v>42873</v>
      </c>
      <c r="B9" s="343" t="s">
        <v>160</v>
      </c>
      <c r="C9" s="343" t="s">
        <v>1231</v>
      </c>
      <c r="D9" s="343" t="s">
        <v>2565</v>
      </c>
      <c r="E9" s="343" t="s">
        <v>1231</v>
      </c>
      <c r="F9" s="343" t="s">
        <v>2565</v>
      </c>
      <c r="G9" s="344">
        <v>-13500.08</v>
      </c>
    </row>
    <row r="10" spans="1:8">
      <c r="A10" s="342">
        <v>42873</v>
      </c>
      <c r="B10" s="343" t="s">
        <v>160</v>
      </c>
      <c r="C10" s="343" t="s">
        <v>2606</v>
      </c>
      <c r="D10" s="343" t="s">
        <v>2563</v>
      </c>
      <c r="E10" s="343" t="s">
        <v>2606</v>
      </c>
      <c r="F10" s="343" t="s">
        <v>2563</v>
      </c>
      <c r="G10" s="344">
        <v>-13500.08</v>
      </c>
    </row>
    <row r="11" spans="1:8">
      <c r="A11" s="342">
        <v>42873</v>
      </c>
      <c r="B11" s="343" t="s">
        <v>160</v>
      </c>
      <c r="C11" s="343" t="s">
        <v>2411</v>
      </c>
      <c r="D11" s="343" t="s">
        <v>2605</v>
      </c>
      <c r="E11" s="343" t="s">
        <v>2411</v>
      </c>
      <c r="F11" s="343" t="s">
        <v>2605</v>
      </c>
      <c r="G11" s="344">
        <v>-5849.88</v>
      </c>
    </row>
    <row r="12" spans="1:8">
      <c r="A12" s="342">
        <v>42873</v>
      </c>
      <c r="B12" s="343" t="s">
        <v>160</v>
      </c>
      <c r="C12" s="343" t="s">
        <v>1572</v>
      </c>
      <c r="D12" s="343" t="s">
        <v>2094</v>
      </c>
      <c r="E12" s="343" t="s">
        <v>1572</v>
      </c>
      <c r="F12" s="343" t="s">
        <v>2094</v>
      </c>
      <c r="G12" s="344">
        <v>-5849.88</v>
      </c>
    </row>
    <row r="13" spans="1:8">
      <c r="A13" s="342">
        <v>42874</v>
      </c>
      <c r="B13" s="343" t="s">
        <v>160</v>
      </c>
      <c r="C13" s="343" t="s">
        <v>2390</v>
      </c>
      <c r="D13" s="343" t="s">
        <v>2604</v>
      </c>
      <c r="E13" s="343" t="s">
        <v>2390</v>
      </c>
      <c r="F13" s="343" t="s">
        <v>2604</v>
      </c>
      <c r="G13" s="344">
        <v>-5957.76</v>
      </c>
    </row>
    <row r="14" spans="1:8">
      <c r="A14" s="342">
        <v>42874</v>
      </c>
      <c r="B14" s="343" t="s">
        <v>160</v>
      </c>
      <c r="C14" s="343" t="s">
        <v>2112</v>
      </c>
      <c r="D14" s="343" t="s">
        <v>2607</v>
      </c>
      <c r="E14" s="343" t="s">
        <v>2112</v>
      </c>
      <c r="F14" s="343" t="s">
        <v>2607</v>
      </c>
      <c r="G14" s="344">
        <v>-5849.88</v>
      </c>
    </row>
    <row r="15" spans="1:8">
      <c r="A15" s="342">
        <v>42874</v>
      </c>
      <c r="B15" s="343" t="s">
        <v>160</v>
      </c>
      <c r="C15" s="343" t="s">
        <v>2386</v>
      </c>
      <c r="D15" s="343" t="s">
        <v>2565</v>
      </c>
      <c r="E15" s="343" t="s">
        <v>2386</v>
      </c>
      <c r="F15" s="343" t="s">
        <v>2565</v>
      </c>
      <c r="G15" s="344">
        <v>-5957.76</v>
      </c>
    </row>
    <row r="16" spans="1:8">
      <c r="A16" s="444">
        <v>42868</v>
      </c>
      <c r="B16" s="445" t="s">
        <v>156</v>
      </c>
      <c r="C16" s="445" t="s">
        <v>2608</v>
      </c>
      <c r="D16" s="445" t="s">
        <v>157</v>
      </c>
      <c r="E16" s="445" t="s">
        <v>2608</v>
      </c>
      <c r="F16" s="445" t="s">
        <v>157</v>
      </c>
      <c r="G16" s="422">
        <v>1241.2</v>
      </c>
      <c r="H16" s="445" t="s">
        <v>158</v>
      </c>
    </row>
    <row r="17" spans="1:8">
      <c r="A17" s="444">
        <v>42868</v>
      </c>
      <c r="B17" s="445" t="s">
        <v>156</v>
      </c>
      <c r="C17" s="445" t="s">
        <v>2609</v>
      </c>
      <c r="D17" s="445" t="s">
        <v>157</v>
      </c>
      <c r="E17" s="445" t="s">
        <v>2609</v>
      </c>
      <c r="F17" s="445" t="s">
        <v>157</v>
      </c>
      <c r="G17" s="422">
        <v>1241.2</v>
      </c>
      <c r="H17" s="445" t="s">
        <v>158</v>
      </c>
    </row>
    <row r="18" spans="1:8">
      <c r="A18" s="444">
        <v>42868</v>
      </c>
      <c r="B18" s="445" t="s">
        <v>156</v>
      </c>
      <c r="C18" s="445" t="s">
        <v>2610</v>
      </c>
      <c r="D18" s="445" t="s">
        <v>157</v>
      </c>
      <c r="E18" s="445" t="s">
        <v>2610</v>
      </c>
      <c r="F18" s="445" t="s">
        <v>157</v>
      </c>
      <c r="G18" s="422">
        <v>1241.2</v>
      </c>
      <c r="H18" s="445" t="s">
        <v>158</v>
      </c>
    </row>
    <row r="19" spans="1:8">
      <c r="A19" s="444">
        <v>42868</v>
      </c>
      <c r="B19" s="445" t="s">
        <v>156</v>
      </c>
      <c r="C19" s="445" t="s">
        <v>2611</v>
      </c>
      <c r="D19" s="445" t="s">
        <v>157</v>
      </c>
      <c r="E19" s="445" t="s">
        <v>2611</v>
      </c>
      <c r="F19" s="445" t="s">
        <v>157</v>
      </c>
      <c r="G19" s="422">
        <v>1241.2</v>
      </c>
      <c r="H19" s="445" t="s">
        <v>158</v>
      </c>
    </row>
    <row r="20" spans="1:8">
      <c r="A20" s="444">
        <v>42868</v>
      </c>
      <c r="B20" s="445" t="s">
        <v>156</v>
      </c>
      <c r="C20" s="445" t="s">
        <v>2612</v>
      </c>
      <c r="D20" s="445" t="s">
        <v>157</v>
      </c>
      <c r="E20" s="445" t="s">
        <v>2612</v>
      </c>
      <c r="F20" s="445" t="s">
        <v>157</v>
      </c>
      <c r="G20" s="422">
        <v>1241.2</v>
      </c>
      <c r="H20" s="445" t="s">
        <v>158</v>
      </c>
    </row>
    <row r="21" spans="1:8">
      <c r="A21" s="444">
        <v>42868</v>
      </c>
      <c r="B21" s="445" t="s">
        <v>156</v>
      </c>
      <c r="C21" s="445" t="s">
        <v>2613</v>
      </c>
      <c r="D21" s="445" t="s">
        <v>157</v>
      </c>
      <c r="E21" s="445" t="s">
        <v>2613</v>
      </c>
      <c r="F21" s="445" t="s">
        <v>157</v>
      </c>
      <c r="G21" s="422">
        <v>1241.2</v>
      </c>
      <c r="H21" s="445" t="s">
        <v>158</v>
      </c>
    </row>
    <row r="22" spans="1:8">
      <c r="A22" s="444">
        <v>42868</v>
      </c>
      <c r="B22" s="445" t="s">
        <v>156</v>
      </c>
      <c r="C22" s="445" t="s">
        <v>2614</v>
      </c>
      <c r="D22" s="445" t="s">
        <v>157</v>
      </c>
      <c r="E22" s="445" t="s">
        <v>2614</v>
      </c>
      <c r="F22" s="445" t="s">
        <v>157</v>
      </c>
      <c r="G22" s="422">
        <v>1241.2</v>
      </c>
      <c r="H22" s="445" t="s">
        <v>158</v>
      </c>
    </row>
    <row r="23" spans="1:8">
      <c r="A23" s="444">
        <v>42872</v>
      </c>
      <c r="B23" s="445" t="s">
        <v>156</v>
      </c>
      <c r="C23" s="445" t="s">
        <v>2620</v>
      </c>
      <c r="D23" s="445" t="s">
        <v>157</v>
      </c>
      <c r="E23" s="445" t="s">
        <v>2620</v>
      </c>
      <c r="F23" s="445" t="s">
        <v>157</v>
      </c>
      <c r="G23" s="422">
        <v>1241.2</v>
      </c>
      <c r="H23" s="445" t="s">
        <v>158</v>
      </c>
    </row>
    <row r="24" spans="1:8">
      <c r="A24" s="444">
        <v>42873</v>
      </c>
      <c r="B24" s="445" t="s">
        <v>156</v>
      </c>
      <c r="C24" s="445" t="s">
        <v>2622</v>
      </c>
      <c r="D24" s="445" t="s">
        <v>157</v>
      </c>
      <c r="E24" s="445" t="s">
        <v>2622</v>
      </c>
      <c r="F24" s="445" t="s">
        <v>157</v>
      </c>
      <c r="G24" s="422">
        <v>1241.2</v>
      </c>
      <c r="H24" s="445" t="s">
        <v>158</v>
      </c>
    </row>
    <row r="25" spans="1:8">
      <c r="A25" s="444">
        <v>42874</v>
      </c>
      <c r="B25" s="445" t="s">
        <v>156</v>
      </c>
      <c r="C25" s="445" t="s">
        <v>2624</v>
      </c>
      <c r="D25" s="445" t="s">
        <v>157</v>
      </c>
      <c r="E25" s="445" t="s">
        <v>2624</v>
      </c>
      <c r="F25" s="445" t="s">
        <v>157</v>
      </c>
      <c r="G25" s="422">
        <v>1241.2</v>
      </c>
      <c r="H25" s="445" t="s">
        <v>158</v>
      </c>
    </row>
    <row r="26" spans="1:8">
      <c r="A26" s="444">
        <v>42874</v>
      </c>
      <c r="B26" s="445" t="s">
        <v>156</v>
      </c>
      <c r="C26" s="445" t="s">
        <v>2626</v>
      </c>
      <c r="D26" s="445" t="s">
        <v>157</v>
      </c>
      <c r="E26" s="445" t="s">
        <v>2626</v>
      </c>
      <c r="F26" s="445" t="s">
        <v>157</v>
      </c>
      <c r="G26" s="422">
        <v>1241.2</v>
      </c>
      <c r="H26" s="445" t="s">
        <v>158</v>
      </c>
    </row>
    <row r="27" spans="1:8">
      <c r="A27" s="1">
        <v>42871</v>
      </c>
      <c r="B27" t="s">
        <v>156</v>
      </c>
      <c r="C27" t="s">
        <v>2603</v>
      </c>
      <c r="D27" t="s">
        <v>2604</v>
      </c>
      <c r="E27" t="s">
        <v>2603</v>
      </c>
      <c r="F27" t="s">
        <v>2604</v>
      </c>
      <c r="G27" s="2">
        <v>2673.8</v>
      </c>
      <c r="H27" t="s">
        <v>158</v>
      </c>
    </row>
    <row r="28" spans="1:8">
      <c r="A28" s="1">
        <v>42872</v>
      </c>
      <c r="B28" t="s">
        <v>156</v>
      </c>
      <c r="C28" t="s">
        <v>2603</v>
      </c>
      <c r="D28" t="s">
        <v>2604</v>
      </c>
      <c r="E28" t="s">
        <v>2603</v>
      </c>
      <c r="F28" t="s">
        <v>2604</v>
      </c>
      <c r="G28" s="2">
        <v>2673.8</v>
      </c>
      <c r="H28" t="s">
        <v>158</v>
      </c>
    </row>
    <row r="29" spans="1:8">
      <c r="A29" s="1">
        <v>42871</v>
      </c>
      <c r="B29" t="s">
        <v>156</v>
      </c>
      <c r="C29" t="s">
        <v>2571</v>
      </c>
      <c r="D29" t="s">
        <v>2605</v>
      </c>
      <c r="E29" t="s">
        <v>2571</v>
      </c>
      <c r="F29" t="s">
        <v>2605</v>
      </c>
      <c r="G29" s="2">
        <v>5791.88</v>
      </c>
      <c r="H29" t="s">
        <v>158</v>
      </c>
    </row>
    <row r="30" spans="1:8">
      <c r="A30" s="1">
        <v>42871</v>
      </c>
      <c r="B30" t="s">
        <v>156</v>
      </c>
      <c r="C30" t="s">
        <v>2411</v>
      </c>
      <c r="D30" t="s">
        <v>2605</v>
      </c>
      <c r="E30" t="s">
        <v>2411</v>
      </c>
      <c r="F30" t="s">
        <v>2605</v>
      </c>
      <c r="G30" s="2">
        <v>5849.88</v>
      </c>
      <c r="H30" t="s">
        <v>158</v>
      </c>
    </row>
    <row r="31" spans="1:8">
      <c r="A31" s="1">
        <v>42871</v>
      </c>
      <c r="B31" t="s">
        <v>156</v>
      </c>
      <c r="C31" t="s">
        <v>1863</v>
      </c>
      <c r="D31" t="s">
        <v>2605</v>
      </c>
      <c r="E31" t="s">
        <v>1863</v>
      </c>
      <c r="F31" t="s">
        <v>2605</v>
      </c>
      <c r="G31" s="2">
        <v>5849.88</v>
      </c>
      <c r="H31" t="s">
        <v>158</v>
      </c>
    </row>
    <row r="32" spans="1:8">
      <c r="A32" s="1">
        <v>42871</v>
      </c>
      <c r="B32" t="s">
        <v>156</v>
      </c>
      <c r="C32" t="s">
        <v>1587</v>
      </c>
      <c r="D32" t="s">
        <v>2607</v>
      </c>
      <c r="E32" t="s">
        <v>1587</v>
      </c>
      <c r="F32" t="s">
        <v>2607</v>
      </c>
      <c r="G32" s="2">
        <v>5849.88</v>
      </c>
      <c r="H32" t="s">
        <v>158</v>
      </c>
    </row>
    <row r="33" spans="1:8">
      <c r="A33" s="1">
        <v>42871</v>
      </c>
      <c r="B33" t="s">
        <v>156</v>
      </c>
      <c r="C33" t="s">
        <v>2112</v>
      </c>
      <c r="D33" t="s">
        <v>2607</v>
      </c>
      <c r="E33" t="s">
        <v>2112</v>
      </c>
      <c r="F33" t="s">
        <v>2607</v>
      </c>
      <c r="G33" s="2">
        <v>5849.88</v>
      </c>
      <c r="H33" t="s">
        <v>158</v>
      </c>
    </row>
    <row r="34" spans="1:8">
      <c r="A34" s="1">
        <v>42872</v>
      </c>
      <c r="B34" t="s">
        <v>156</v>
      </c>
      <c r="C34" t="s">
        <v>2411</v>
      </c>
      <c r="D34" t="s">
        <v>2605</v>
      </c>
      <c r="E34" t="s">
        <v>2411</v>
      </c>
      <c r="F34" t="s">
        <v>2605</v>
      </c>
      <c r="G34" s="2">
        <v>5849.88</v>
      </c>
      <c r="H34" t="s">
        <v>158</v>
      </c>
    </row>
    <row r="35" spans="1:8">
      <c r="A35" s="1">
        <v>42872</v>
      </c>
      <c r="B35" t="s">
        <v>156</v>
      </c>
      <c r="C35" t="s">
        <v>1980</v>
      </c>
      <c r="D35" t="s">
        <v>2605</v>
      </c>
      <c r="E35" t="s">
        <v>1980</v>
      </c>
      <c r="F35" t="s">
        <v>2605</v>
      </c>
      <c r="G35" s="2">
        <v>5849.88</v>
      </c>
      <c r="H35" t="s">
        <v>158</v>
      </c>
    </row>
    <row r="36" spans="1:8">
      <c r="A36" s="1">
        <v>42872</v>
      </c>
      <c r="B36" t="s">
        <v>156</v>
      </c>
      <c r="C36" t="s">
        <v>1862</v>
      </c>
      <c r="D36" t="s">
        <v>2607</v>
      </c>
      <c r="E36" t="s">
        <v>1862</v>
      </c>
      <c r="F36" t="s">
        <v>2607</v>
      </c>
      <c r="G36" s="2">
        <v>5849.88</v>
      </c>
      <c r="H36" t="s">
        <v>158</v>
      </c>
    </row>
    <row r="37" spans="1:8">
      <c r="A37" s="1">
        <v>42872</v>
      </c>
      <c r="B37" t="s">
        <v>156</v>
      </c>
      <c r="C37" t="s">
        <v>2413</v>
      </c>
      <c r="D37" t="s">
        <v>2607</v>
      </c>
      <c r="E37" t="s">
        <v>2413</v>
      </c>
      <c r="F37" t="s">
        <v>2607</v>
      </c>
      <c r="G37" s="2">
        <v>5849.88</v>
      </c>
      <c r="H37" t="s">
        <v>158</v>
      </c>
    </row>
    <row r="38" spans="1:8">
      <c r="A38" s="1">
        <v>42873</v>
      </c>
      <c r="B38" t="s">
        <v>156</v>
      </c>
      <c r="C38" t="s">
        <v>2411</v>
      </c>
      <c r="D38" t="s">
        <v>2605</v>
      </c>
      <c r="E38" t="s">
        <v>2411</v>
      </c>
      <c r="F38" t="s">
        <v>2605</v>
      </c>
      <c r="G38" s="2">
        <v>5849.88</v>
      </c>
      <c r="H38" t="s">
        <v>158</v>
      </c>
    </row>
    <row r="39" spans="1:8">
      <c r="A39" s="1">
        <v>42873</v>
      </c>
      <c r="B39" t="s">
        <v>156</v>
      </c>
      <c r="C39" t="s">
        <v>2201</v>
      </c>
      <c r="D39" t="s">
        <v>2605</v>
      </c>
      <c r="E39" t="s">
        <v>2201</v>
      </c>
      <c r="F39" t="s">
        <v>2605</v>
      </c>
      <c r="G39" s="2">
        <v>5849.88</v>
      </c>
      <c r="H39" t="s">
        <v>158</v>
      </c>
    </row>
    <row r="40" spans="1:8">
      <c r="A40" s="1">
        <v>42873</v>
      </c>
      <c r="B40" t="s">
        <v>156</v>
      </c>
      <c r="C40" t="s">
        <v>1572</v>
      </c>
      <c r="D40" t="s">
        <v>2605</v>
      </c>
      <c r="E40" t="s">
        <v>1572</v>
      </c>
      <c r="F40" t="s">
        <v>2605</v>
      </c>
      <c r="G40" s="2">
        <v>5849.88</v>
      </c>
      <c r="H40" t="s">
        <v>158</v>
      </c>
    </row>
    <row r="41" spans="1:8">
      <c r="A41" s="1">
        <v>42874</v>
      </c>
      <c r="B41" t="s">
        <v>156</v>
      </c>
      <c r="C41" t="s">
        <v>1656</v>
      </c>
      <c r="D41" t="s">
        <v>2607</v>
      </c>
      <c r="E41" t="s">
        <v>1656</v>
      </c>
      <c r="F41" t="s">
        <v>2607</v>
      </c>
      <c r="G41" s="2">
        <v>5849.88</v>
      </c>
      <c r="H41" t="s">
        <v>158</v>
      </c>
    </row>
    <row r="42" spans="1:8">
      <c r="A42" s="1">
        <v>42872</v>
      </c>
      <c r="B42" t="s">
        <v>156</v>
      </c>
      <c r="C42" t="s">
        <v>2306</v>
      </c>
      <c r="D42" t="s">
        <v>2621</v>
      </c>
      <c r="E42" t="s">
        <v>2306</v>
      </c>
      <c r="F42" t="s">
        <v>2621</v>
      </c>
      <c r="G42" s="2">
        <v>5897.44</v>
      </c>
      <c r="H42" t="s">
        <v>158</v>
      </c>
    </row>
    <row r="43" spans="1:8">
      <c r="A43" s="1">
        <v>42872</v>
      </c>
      <c r="B43" t="s">
        <v>156</v>
      </c>
      <c r="C43" t="s">
        <v>2391</v>
      </c>
      <c r="D43" t="s">
        <v>2604</v>
      </c>
      <c r="E43" t="s">
        <v>2391</v>
      </c>
      <c r="F43" t="s">
        <v>2604</v>
      </c>
      <c r="G43" s="2">
        <v>5957.76</v>
      </c>
      <c r="H43" t="s">
        <v>158</v>
      </c>
    </row>
    <row r="44" spans="1:8">
      <c r="A44" s="1">
        <v>42873</v>
      </c>
      <c r="B44" t="s">
        <v>156</v>
      </c>
      <c r="C44" t="s">
        <v>2390</v>
      </c>
      <c r="D44" t="s">
        <v>2604</v>
      </c>
      <c r="E44" t="s">
        <v>2390</v>
      </c>
      <c r="F44" t="s">
        <v>2604</v>
      </c>
      <c r="G44" s="2">
        <v>5957.76</v>
      </c>
      <c r="H44" t="s">
        <v>158</v>
      </c>
    </row>
    <row r="45" spans="1:8">
      <c r="A45" s="1">
        <v>42874</v>
      </c>
      <c r="B45" t="s">
        <v>156</v>
      </c>
      <c r="C45" t="s">
        <v>2386</v>
      </c>
      <c r="D45" t="s">
        <v>2604</v>
      </c>
      <c r="E45" t="s">
        <v>2386</v>
      </c>
      <c r="F45" t="s">
        <v>2604</v>
      </c>
      <c r="G45" s="2">
        <v>5957.76</v>
      </c>
      <c r="H45" t="s">
        <v>158</v>
      </c>
    </row>
    <row r="46" spans="1:8">
      <c r="A46" s="1">
        <v>42874</v>
      </c>
      <c r="B46" t="s">
        <v>156</v>
      </c>
      <c r="C46" t="s">
        <v>2390</v>
      </c>
      <c r="D46" t="s">
        <v>2604</v>
      </c>
      <c r="E46" t="s">
        <v>2390</v>
      </c>
      <c r="F46" t="s">
        <v>2604</v>
      </c>
      <c r="G46" s="2">
        <v>5957.76</v>
      </c>
      <c r="H46" t="s">
        <v>158</v>
      </c>
    </row>
    <row r="47" spans="1:8">
      <c r="A47" s="1">
        <v>42871</v>
      </c>
      <c r="B47" t="s">
        <v>156</v>
      </c>
      <c r="C47" t="s">
        <v>2389</v>
      </c>
      <c r="D47" t="s">
        <v>2604</v>
      </c>
      <c r="E47" t="s">
        <v>2389</v>
      </c>
      <c r="F47" t="s">
        <v>2604</v>
      </c>
      <c r="G47" s="2">
        <v>8049.24</v>
      </c>
      <c r="H47" t="s">
        <v>158</v>
      </c>
    </row>
    <row r="48" spans="1:8">
      <c r="A48" s="1">
        <v>42871</v>
      </c>
      <c r="B48" t="s">
        <v>156</v>
      </c>
      <c r="C48" t="s">
        <v>2572</v>
      </c>
      <c r="D48" t="s">
        <v>2604</v>
      </c>
      <c r="E48" t="s">
        <v>2572</v>
      </c>
      <c r="F48" t="s">
        <v>2604</v>
      </c>
      <c r="G48" s="2">
        <v>8049.24</v>
      </c>
      <c r="H48" t="s">
        <v>158</v>
      </c>
    </row>
    <row r="49" spans="1:8">
      <c r="A49" s="1">
        <v>42871</v>
      </c>
      <c r="B49" t="s">
        <v>156</v>
      </c>
      <c r="C49" t="s">
        <v>2619</v>
      </c>
      <c r="D49" t="s">
        <v>2604</v>
      </c>
      <c r="E49" t="s">
        <v>2619</v>
      </c>
      <c r="F49" t="s">
        <v>2604</v>
      </c>
      <c r="G49" s="2">
        <v>8049.24</v>
      </c>
      <c r="H49" t="s">
        <v>158</v>
      </c>
    </row>
    <row r="50" spans="1:8">
      <c r="A50" s="1">
        <v>42871</v>
      </c>
      <c r="B50" t="s">
        <v>156</v>
      </c>
      <c r="C50" t="s">
        <v>2511</v>
      </c>
      <c r="D50" t="s">
        <v>2604</v>
      </c>
      <c r="E50" t="s">
        <v>2511</v>
      </c>
      <c r="F50" t="s">
        <v>2604</v>
      </c>
      <c r="G50" s="2">
        <v>9000.44</v>
      </c>
      <c r="H50" t="s">
        <v>158</v>
      </c>
    </row>
    <row r="51" spans="1:8">
      <c r="A51" s="1">
        <v>42873</v>
      </c>
      <c r="B51" t="s">
        <v>156</v>
      </c>
      <c r="C51" t="s">
        <v>2606</v>
      </c>
      <c r="D51" t="s">
        <v>2604</v>
      </c>
      <c r="E51" t="s">
        <v>2606</v>
      </c>
      <c r="F51" t="s">
        <v>2604</v>
      </c>
      <c r="G51" s="2">
        <v>9000.44</v>
      </c>
      <c r="H51" t="s">
        <v>158</v>
      </c>
    </row>
    <row r="52" spans="1:8">
      <c r="A52" s="1">
        <v>42873</v>
      </c>
      <c r="B52" t="s">
        <v>156</v>
      </c>
      <c r="C52" t="s">
        <v>667</v>
      </c>
      <c r="D52" t="s">
        <v>2563</v>
      </c>
      <c r="E52" t="s">
        <v>667</v>
      </c>
      <c r="F52" t="s">
        <v>2563</v>
      </c>
      <c r="G52" s="2">
        <v>10629.08</v>
      </c>
      <c r="H52" t="s">
        <v>158</v>
      </c>
    </row>
    <row r="53" spans="1:8">
      <c r="A53" s="1">
        <v>42871</v>
      </c>
      <c r="B53" t="s">
        <v>156</v>
      </c>
      <c r="C53" t="s">
        <v>1564</v>
      </c>
      <c r="D53" t="s">
        <v>2605</v>
      </c>
      <c r="E53" t="s">
        <v>1564</v>
      </c>
      <c r="F53" t="s">
        <v>2605</v>
      </c>
      <c r="G53" s="2">
        <v>11699.76</v>
      </c>
      <c r="H53" t="s">
        <v>158</v>
      </c>
    </row>
    <row r="54" spans="1:8">
      <c r="A54" s="1">
        <v>42872</v>
      </c>
      <c r="B54" t="s">
        <v>156</v>
      </c>
      <c r="C54" t="s">
        <v>2397</v>
      </c>
      <c r="D54" t="s">
        <v>2607</v>
      </c>
      <c r="E54" t="s">
        <v>2397</v>
      </c>
      <c r="F54" t="s">
        <v>2607</v>
      </c>
      <c r="G54" s="2">
        <v>11699.76</v>
      </c>
      <c r="H54" t="s">
        <v>158</v>
      </c>
    </row>
    <row r="55" spans="1:8">
      <c r="A55" s="1">
        <v>42873</v>
      </c>
      <c r="B55" t="s">
        <v>156</v>
      </c>
      <c r="C55" t="s">
        <v>2623</v>
      </c>
      <c r="D55" t="s">
        <v>2605</v>
      </c>
      <c r="E55" t="s">
        <v>2623</v>
      </c>
      <c r="F55" t="s">
        <v>2605</v>
      </c>
      <c r="G55" s="2">
        <v>11699.76</v>
      </c>
      <c r="H55" t="s">
        <v>158</v>
      </c>
    </row>
    <row r="56" spans="1:8">
      <c r="A56" s="1">
        <v>42871</v>
      </c>
      <c r="B56" t="s">
        <v>156</v>
      </c>
      <c r="C56" t="s">
        <v>1276</v>
      </c>
      <c r="D56" t="s">
        <v>2604</v>
      </c>
      <c r="E56" t="s">
        <v>1276</v>
      </c>
      <c r="F56" t="s">
        <v>2604</v>
      </c>
      <c r="G56" s="2">
        <v>13500.08</v>
      </c>
      <c r="H56" t="s">
        <v>158</v>
      </c>
    </row>
    <row r="57" spans="1:8">
      <c r="A57" s="1">
        <v>42871</v>
      </c>
      <c r="B57" t="s">
        <v>156</v>
      </c>
      <c r="C57" t="s">
        <v>2616</v>
      </c>
      <c r="D57" t="s">
        <v>2604</v>
      </c>
      <c r="E57" t="s">
        <v>2616</v>
      </c>
      <c r="F57" t="s">
        <v>2604</v>
      </c>
      <c r="G57" s="2">
        <v>13500.08</v>
      </c>
      <c r="H57" t="s">
        <v>158</v>
      </c>
    </row>
    <row r="58" spans="1:8">
      <c r="A58" s="1">
        <v>42871</v>
      </c>
      <c r="B58" t="s">
        <v>156</v>
      </c>
      <c r="C58" t="s">
        <v>2617</v>
      </c>
      <c r="D58" t="s">
        <v>2604</v>
      </c>
      <c r="E58" t="s">
        <v>2617</v>
      </c>
      <c r="F58" t="s">
        <v>2604</v>
      </c>
      <c r="G58" s="2">
        <v>13500.08</v>
      </c>
      <c r="H58" t="s">
        <v>158</v>
      </c>
    </row>
    <row r="59" spans="1:8">
      <c r="A59" s="1">
        <v>42871</v>
      </c>
      <c r="B59" t="s">
        <v>156</v>
      </c>
      <c r="C59" t="s">
        <v>1414</v>
      </c>
      <c r="D59" t="s">
        <v>2604</v>
      </c>
      <c r="E59" t="s">
        <v>1414</v>
      </c>
      <c r="F59" t="s">
        <v>2604</v>
      </c>
      <c r="G59" s="2">
        <v>13500.08</v>
      </c>
      <c r="H59" t="s">
        <v>158</v>
      </c>
    </row>
    <row r="60" spans="1:8">
      <c r="A60" s="1">
        <v>42872</v>
      </c>
      <c r="B60" t="s">
        <v>156</v>
      </c>
      <c r="C60" t="s">
        <v>1211</v>
      </c>
      <c r="D60" t="s">
        <v>2563</v>
      </c>
      <c r="E60" t="s">
        <v>1211</v>
      </c>
      <c r="F60" t="s">
        <v>2563</v>
      </c>
      <c r="G60" s="2">
        <v>13500.08</v>
      </c>
      <c r="H60" t="s">
        <v>158</v>
      </c>
    </row>
    <row r="61" spans="1:8">
      <c r="A61" s="1">
        <v>42872</v>
      </c>
      <c r="B61" t="s">
        <v>156</v>
      </c>
      <c r="C61" t="s">
        <v>980</v>
      </c>
      <c r="D61" t="s">
        <v>2563</v>
      </c>
      <c r="E61" t="s">
        <v>980</v>
      </c>
      <c r="F61" t="s">
        <v>2563</v>
      </c>
      <c r="G61" s="2">
        <v>13500.08</v>
      </c>
      <c r="H61" t="s">
        <v>158</v>
      </c>
    </row>
    <row r="62" spans="1:8">
      <c r="A62" s="1">
        <v>42872</v>
      </c>
      <c r="B62" t="s">
        <v>156</v>
      </c>
      <c r="C62" t="s">
        <v>1109</v>
      </c>
      <c r="D62" t="s">
        <v>2563</v>
      </c>
      <c r="E62" t="s">
        <v>1109</v>
      </c>
      <c r="F62" t="s">
        <v>2563</v>
      </c>
      <c r="G62" s="2">
        <v>13500.08</v>
      </c>
      <c r="H62" t="s">
        <v>158</v>
      </c>
    </row>
    <row r="63" spans="1:8">
      <c r="A63" s="1">
        <v>42872</v>
      </c>
      <c r="B63" t="s">
        <v>156</v>
      </c>
      <c r="C63" t="s">
        <v>2606</v>
      </c>
      <c r="D63" t="s">
        <v>2563</v>
      </c>
      <c r="E63" t="s">
        <v>2606</v>
      </c>
      <c r="F63" t="s">
        <v>2563</v>
      </c>
      <c r="G63" s="2">
        <v>13500.08</v>
      </c>
      <c r="H63" t="s">
        <v>158</v>
      </c>
    </row>
    <row r="64" spans="1:8">
      <c r="A64" s="1">
        <v>42872</v>
      </c>
      <c r="B64" t="s">
        <v>156</v>
      </c>
      <c r="C64" t="s">
        <v>77</v>
      </c>
      <c r="D64" t="s">
        <v>2563</v>
      </c>
      <c r="E64" t="s">
        <v>77</v>
      </c>
      <c r="F64" t="s">
        <v>2563</v>
      </c>
      <c r="G64" s="2">
        <v>13500.08</v>
      </c>
      <c r="H64" t="s">
        <v>158</v>
      </c>
    </row>
    <row r="65" spans="1:8">
      <c r="A65" s="1">
        <v>42873</v>
      </c>
      <c r="B65" t="s">
        <v>156</v>
      </c>
      <c r="C65" t="s">
        <v>1208</v>
      </c>
      <c r="D65" t="s">
        <v>2563</v>
      </c>
      <c r="E65" t="s">
        <v>1208</v>
      </c>
      <c r="F65" t="s">
        <v>2563</v>
      </c>
      <c r="G65" s="2">
        <v>13500.08</v>
      </c>
      <c r="H65" t="s">
        <v>158</v>
      </c>
    </row>
    <row r="66" spans="1:8">
      <c r="A66" s="1">
        <v>42873</v>
      </c>
      <c r="B66" t="s">
        <v>156</v>
      </c>
      <c r="C66" t="s">
        <v>1231</v>
      </c>
      <c r="D66" t="s">
        <v>2604</v>
      </c>
      <c r="E66" t="s">
        <v>1231</v>
      </c>
      <c r="F66" t="s">
        <v>2604</v>
      </c>
      <c r="G66" s="2">
        <v>13500.08</v>
      </c>
      <c r="H66" t="s">
        <v>158</v>
      </c>
    </row>
    <row r="67" spans="1:8">
      <c r="A67" s="1">
        <v>42873</v>
      </c>
      <c r="B67" t="s">
        <v>156</v>
      </c>
      <c r="C67" t="s">
        <v>2302</v>
      </c>
      <c r="D67" t="s">
        <v>2604</v>
      </c>
      <c r="E67" t="s">
        <v>2302</v>
      </c>
      <c r="F67" t="s">
        <v>2604</v>
      </c>
      <c r="G67" s="2">
        <v>13500.08</v>
      </c>
      <c r="H67" t="s">
        <v>158</v>
      </c>
    </row>
    <row r="68" spans="1:8">
      <c r="A68" s="1">
        <v>42874</v>
      </c>
      <c r="B68" t="s">
        <v>156</v>
      </c>
      <c r="C68" t="s">
        <v>1214</v>
      </c>
      <c r="D68" t="s">
        <v>2563</v>
      </c>
      <c r="E68" t="s">
        <v>1214</v>
      </c>
      <c r="F68" t="s">
        <v>2563</v>
      </c>
      <c r="G68" s="2">
        <v>13500.08</v>
      </c>
      <c r="H68" t="s">
        <v>158</v>
      </c>
    </row>
    <row r="69" spans="1:8">
      <c r="A69" s="1">
        <v>42874</v>
      </c>
      <c r="B69" t="s">
        <v>156</v>
      </c>
      <c r="C69" t="s">
        <v>1567</v>
      </c>
      <c r="D69" t="s">
        <v>2604</v>
      </c>
      <c r="E69" t="s">
        <v>1567</v>
      </c>
      <c r="F69" t="s">
        <v>2604</v>
      </c>
      <c r="G69" s="2">
        <v>13500.08</v>
      </c>
      <c r="H69" t="s">
        <v>158</v>
      </c>
    </row>
    <row r="70" spans="1:8">
      <c r="A70" s="1">
        <v>42874</v>
      </c>
      <c r="B70" t="s">
        <v>156</v>
      </c>
      <c r="C70" t="s">
        <v>1986</v>
      </c>
      <c r="D70" t="s">
        <v>2604</v>
      </c>
      <c r="E70" t="s">
        <v>1986</v>
      </c>
      <c r="F70" t="s">
        <v>2604</v>
      </c>
      <c r="G70" s="2">
        <v>13500.08</v>
      </c>
      <c r="H70" t="s">
        <v>158</v>
      </c>
    </row>
    <row r="71" spans="1:8">
      <c r="A71" s="1">
        <v>42874</v>
      </c>
      <c r="B71" t="s">
        <v>156</v>
      </c>
      <c r="C71" t="s">
        <v>1107</v>
      </c>
      <c r="D71" t="s">
        <v>2604</v>
      </c>
      <c r="E71" t="s">
        <v>1107</v>
      </c>
      <c r="F71" t="s">
        <v>2604</v>
      </c>
      <c r="G71" s="2">
        <v>13500.08</v>
      </c>
      <c r="H71" t="s">
        <v>158</v>
      </c>
    </row>
    <row r="72" spans="1:8">
      <c r="A72" s="1">
        <v>42871</v>
      </c>
      <c r="B72" t="s">
        <v>156</v>
      </c>
      <c r="C72" t="s">
        <v>2615</v>
      </c>
      <c r="D72" t="s">
        <v>2604</v>
      </c>
      <c r="E72" t="s">
        <v>2615</v>
      </c>
      <c r="F72" t="s">
        <v>2604</v>
      </c>
      <c r="G72" s="2">
        <v>21313.84</v>
      </c>
      <c r="H72" t="s">
        <v>158</v>
      </c>
    </row>
    <row r="73" spans="1:8">
      <c r="A73" s="1">
        <v>42871</v>
      </c>
      <c r="B73" t="s">
        <v>156</v>
      </c>
      <c r="C73" t="s">
        <v>2618</v>
      </c>
      <c r="D73" t="s">
        <v>2604</v>
      </c>
      <c r="E73" t="s">
        <v>2618</v>
      </c>
      <c r="F73" t="s">
        <v>2604</v>
      </c>
      <c r="G73" s="2">
        <v>21588.76</v>
      </c>
      <c r="H73" t="s">
        <v>158</v>
      </c>
    </row>
    <row r="74" spans="1:8">
      <c r="A74" s="1">
        <v>42871</v>
      </c>
      <c r="B74" t="s">
        <v>156</v>
      </c>
      <c r="C74" t="s">
        <v>1525</v>
      </c>
      <c r="D74" t="s">
        <v>2607</v>
      </c>
      <c r="E74" t="s">
        <v>1525</v>
      </c>
      <c r="F74" t="s">
        <v>2607</v>
      </c>
      <c r="G74" s="2">
        <v>30444.2</v>
      </c>
      <c r="H74" t="s">
        <v>158</v>
      </c>
    </row>
    <row r="75" spans="1:8">
      <c r="A75" s="1">
        <v>42874</v>
      </c>
      <c r="B75" t="s">
        <v>156</v>
      </c>
      <c r="C75" t="s">
        <v>2625</v>
      </c>
      <c r="D75" t="s">
        <v>2607</v>
      </c>
      <c r="E75" t="s">
        <v>2625</v>
      </c>
      <c r="F75" t="s">
        <v>2607</v>
      </c>
      <c r="G75" s="2">
        <v>40410.92</v>
      </c>
      <c r="H75" t="s">
        <v>158</v>
      </c>
    </row>
    <row r="76" spans="1:8">
      <c r="A76" s="50">
        <v>42873</v>
      </c>
      <c r="B76" s="51" t="s">
        <v>191</v>
      </c>
      <c r="C76" s="51">
        <v>3000277731</v>
      </c>
      <c r="D76" s="51"/>
      <c r="E76" s="51">
        <v>3000277731</v>
      </c>
      <c r="F76" s="51"/>
      <c r="G76" s="6">
        <v>22101.03</v>
      </c>
      <c r="H76" s="51" t="s">
        <v>158</v>
      </c>
    </row>
    <row r="77" spans="1:8">
      <c r="A77" s="50">
        <v>42873</v>
      </c>
      <c r="B77" s="51" t="s">
        <v>191</v>
      </c>
      <c r="C77" s="51">
        <v>3000277732</v>
      </c>
      <c r="D77" s="51"/>
      <c r="E77" s="51">
        <v>3000277732</v>
      </c>
      <c r="F77" s="51"/>
      <c r="G77" s="6">
        <v>22101.03</v>
      </c>
      <c r="H77" s="51" t="s">
        <v>158</v>
      </c>
    </row>
    <row r="78" spans="1:8">
      <c r="A78" s="51" t="s">
        <v>2600</v>
      </c>
      <c r="B78" s="51"/>
      <c r="C78" s="51"/>
      <c r="G78" s="6">
        <f>SUM(G1:G77)</f>
        <v>484220.22</v>
      </c>
    </row>
    <row r="79" spans="1:8">
      <c r="A79" s="51" t="s">
        <v>2601</v>
      </c>
      <c r="B79" s="51"/>
      <c r="C79" s="51"/>
    </row>
    <row r="80" spans="1:8">
      <c r="A80" s="51" t="s">
        <v>2602</v>
      </c>
      <c r="B80" s="51"/>
      <c r="C80" s="51"/>
    </row>
    <row r="81" spans="1:3">
      <c r="A81" s="51" t="s">
        <v>621</v>
      </c>
      <c r="B81" s="51"/>
      <c r="C81" s="51"/>
    </row>
    <row r="82" spans="1:3">
      <c r="A82" s="51"/>
      <c r="B82" s="51"/>
      <c r="C82" s="51"/>
    </row>
  </sheetData>
  <sortState ref="A16:H75">
    <sortCondition ref="G16:G75"/>
  </sortState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02"/>
  <sheetViews>
    <sheetView topLeftCell="A56" workbookViewId="0">
      <selection activeCell="B85" sqref="B85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2647</v>
      </c>
      <c r="E1" s="40"/>
      <c r="K1" s="618"/>
      <c r="L1" s="618"/>
      <c r="M1" s="618"/>
    </row>
    <row r="2" spans="1:15" ht="15">
      <c r="A2" s="618"/>
      <c r="B2" s="618"/>
      <c r="C2" s="618"/>
      <c r="D2" s="618"/>
      <c r="E2" s="618"/>
      <c r="F2" s="619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19"/>
      <c r="K3" s="41" t="s">
        <v>187</v>
      </c>
      <c r="L3" s="42"/>
      <c r="M3" s="618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618"/>
    </row>
    <row r="5" spans="1:15" ht="15" customHeight="1">
      <c r="A5" s="338" t="s">
        <v>138</v>
      </c>
      <c r="B5" s="339" t="s">
        <v>2638</v>
      </c>
      <c r="C5" s="339" t="s">
        <v>136</v>
      </c>
      <c r="D5" s="422">
        <v>1241.2</v>
      </c>
      <c r="E5" s="335"/>
      <c r="F5" s="496" t="s">
        <v>137</v>
      </c>
      <c r="G5" s="423"/>
      <c r="H5" s="335"/>
      <c r="I5" s="357"/>
      <c r="K5" s="357"/>
      <c r="L5" s="358"/>
      <c r="M5" s="359"/>
      <c r="N5" s="360"/>
      <c r="O5" s="360"/>
    </row>
    <row r="6" spans="1:15" ht="15" customHeight="1">
      <c r="A6" s="338" t="s">
        <v>138</v>
      </c>
      <c r="B6" s="396" t="s">
        <v>1307</v>
      </c>
      <c r="C6" s="339" t="s">
        <v>136</v>
      </c>
      <c r="D6" s="344">
        <v>-13500.08</v>
      </c>
      <c r="E6" s="335" t="s">
        <v>145</v>
      </c>
      <c r="F6" s="496" t="s">
        <v>190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339" t="s">
        <v>1342</v>
      </c>
      <c r="C7" s="339" t="s">
        <v>136</v>
      </c>
      <c r="D7" s="2">
        <v>13500.08</v>
      </c>
      <c r="E7" s="335"/>
      <c r="F7" s="496" t="s">
        <v>190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338" t="s">
        <v>138</v>
      </c>
      <c r="B8" s="339" t="s">
        <v>2642</v>
      </c>
      <c r="C8" s="339" t="s">
        <v>136</v>
      </c>
      <c r="D8" s="2">
        <v>13500.08</v>
      </c>
      <c r="E8" s="335"/>
      <c r="F8" s="496" t="s">
        <v>190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398" t="s">
        <v>2643</v>
      </c>
      <c r="C9" s="339" t="s">
        <v>136</v>
      </c>
      <c r="D9" s="2">
        <v>13500.08</v>
      </c>
      <c r="E9" s="335"/>
      <c r="F9" s="496" t="s">
        <v>190</v>
      </c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339" t="s">
        <v>1467</v>
      </c>
      <c r="C10" s="339" t="s">
        <v>136</v>
      </c>
      <c r="D10" s="2">
        <v>13500.08</v>
      </c>
      <c r="E10" s="335"/>
      <c r="F10" s="496" t="s">
        <v>190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398" t="s">
        <v>1291</v>
      </c>
      <c r="C11" s="339" t="s">
        <v>136</v>
      </c>
      <c r="D11" s="2">
        <v>13500.08</v>
      </c>
      <c r="E11" s="335"/>
      <c r="F11" s="496" t="s">
        <v>190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>
      <c r="A12" s="338" t="s">
        <v>138</v>
      </c>
      <c r="B12" s="398" t="s">
        <v>1039</v>
      </c>
      <c r="C12" s="339" t="s">
        <v>136</v>
      </c>
      <c r="D12" s="2">
        <v>13500.08</v>
      </c>
      <c r="E12" s="335"/>
      <c r="F12" s="496" t="s">
        <v>190</v>
      </c>
      <c r="G12" s="423"/>
      <c r="H12" s="335"/>
      <c r="I12" s="35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98" t="s">
        <v>1159</v>
      </c>
      <c r="C13" s="339" t="s">
        <v>136</v>
      </c>
      <c r="D13" s="2">
        <v>13500.08</v>
      </c>
      <c r="E13" s="335"/>
      <c r="F13" s="496" t="s">
        <v>190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98" t="s">
        <v>290</v>
      </c>
      <c r="C14" s="339" t="s">
        <v>136</v>
      </c>
      <c r="D14" s="2">
        <v>13500.08</v>
      </c>
      <c r="E14" s="335"/>
      <c r="F14" s="496" t="s">
        <v>190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98" t="s">
        <v>1289</v>
      </c>
      <c r="C15" s="339" t="s">
        <v>136</v>
      </c>
      <c r="D15" s="2">
        <v>13500.08</v>
      </c>
      <c r="E15" s="335"/>
      <c r="F15" s="496" t="s">
        <v>190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96" t="s">
        <v>1307</v>
      </c>
      <c r="C16" s="339" t="s">
        <v>136</v>
      </c>
      <c r="D16" s="2">
        <v>13500.08</v>
      </c>
      <c r="E16" s="335" t="s">
        <v>145</v>
      </c>
      <c r="F16" s="496" t="s">
        <v>190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8" t="s">
        <v>138</v>
      </c>
      <c r="B17" s="398" t="s">
        <v>2339</v>
      </c>
      <c r="C17" s="339" t="s">
        <v>136</v>
      </c>
      <c r="D17" s="2">
        <v>13500.08</v>
      </c>
      <c r="E17" s="335"/>
      <c r="F17" s="496" t="s">
        <v>190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8" t="s">
        <v>138</v>
      </c>
      <c r="B18" s="339" t="s">
        <v>1293</v>
      </c>
      <c r="C18" s="339" t="s">
        <v>136</v>
      </c>
      <c r="D18" s="2">
        <v>13500.08</v>
      </c>
      <c r="E18" s="335"/>
      <c r="F18" s="496" t="s">
        <v>190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338" t="s">
        <v>138</v>
      </c>
      <c r="B19" s="339" t="s">
        <v>1688</v>
      </c>
      <c r="C19" s="339" t="s">
        <v>136</v>
      </c>
      <c r="D19" s="2">
        <v>13500.08</v>
      </c>
      <c r="E19" s="335"/>
      <c r="F19" s="496" t="s">
        <v>190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338" t="s">
        <v>138</v>
      </c>
      <c r="B20" s="398" t="s">
        <v>2022</v>
      </c>
      <c r="C20" s="339" t="s">
        <v>136</v>
      </c>
      <c r="D20" s="48">
        <v>13500.08</v>
      </c>
      <c r="E20" s="335"/>
      <c r="F20" s="496" t="s">
        <v>190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 thickBot="1">
      <c r="A21" s="387" t="s">
        <v>138</v>
      </c>
      <c r="B21" s="362" t="s">
        <v>1158</v>
      </c>
      <c r="C21" s="362" t="s">
        <v>136</v>
      </c>
      <c r="D21" s="87">
        <v>13500.08</v>
      </c>
      <c r="E21" s="364"/>
      <c r="F21" s="495" t="s">
        <v>190</v>
      </c>
      <c r="G21" s="400"/>
      <c r="H21" s="364"/>
      <c r="I21" s="367"/>
      <c r="K21" s="357"/>
      <c r="L21" s="358"/>
      <c r="M21" s="359"/>
      <c r="N21" s="360"/>
      <c r="O21" s="360"/>
    </row>
    <row r="22" spans="1:15" ht="15" customHeight="1" thickBot="1">
      <c r="A22" s="391" t="s">
        <v>138</v>
      </c>
      <c r="B22" s="372" t="s">
        <v>2633</v>
      </c>
      <c r="C22" s="372" t="s">
        <v>844</v>
      </c>
      <c r="D22" s="504">
        <v>1241.2</v>
      </c>
      <c r="E22" s="373"/>
      <c r="F22" s="577" t="s">
        <v>137</v>
      </c>
      <c r="G22" s="404"/>
      <c r="H22" s="373"/>
      <c r="I22" s="375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98" t="s">
        <v>2644</v>
      </c>
      <c r="C23" s="339" t="s">
        <v>383</v>
      </c>
      <c r="D23" s="2">
        <v>21313.84</v>
      </c>
      <c r="E23" s="335"/>
      <c r="F23" s="496" t="s">
        <v>190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 thickBot="1">
      <c r="A24" s="387" t="s">
        <v>138</v>
      </c>
      <c r="B24" s="401" t="s">
        <v>2645</v>
      </c>
      <c r="C24" s="362" t="s">
        <v>383</v>
      </c>
      <c r="D24" s="87">
        <v>21588.76</v>
      </c>
      <c r="E24" s="364"/>
      <c r="F24" s="495" t="s">
        <v>190</v>
      </c>
      <c r="G24" s="400"/>
      <c r="H24" s="364"/>
      <c r="I24" s="367"/>
      <c r="K24" s="357"/>
      <c r="L24" s="358"/>
      <c r="M24" s="359"/>
      <c r="N24" s="360"/>
      <c r="O24" s="360"/>
    </row>
    <row r="25" spans="1:15" ht="15" customHeight="1" thickBot="1">
      <c r="A25" s="391" t="s">
        <v>138</v>
      </c>
      <c r="B25" s="507" t="s">
        <v>1537</v>
      </c>
      <c r="C25" s="372" t="s">
        <v>565</v>
      </c>
      <c r="D25" s="98">
        <v>30444.2</v>
      </c>
      <c r="E25" s="373"/>
      <c r="F25" s="577" t="s">
        <v>190</v>
      </c>
      <c r="G25" s="404"/>
      <c r="H25" s="373"/>
      <c r="I25" s="375"/>
      <c r="K25" s="357"/>
      <c r="L25" s="358"/>
      <c r="M25" s="359"/>
      <c r="N25" s="360"/>
      <c r="O25" s="360"/>
    </row>
    <row r="26" spans="1:15" ht="15" customHeight="1">
      <c r="A26" s="338" t="s">
        <v>138</v>
      </c>
      <c r="B26" s="339" t="s">
        <v>2629</v>
      </c>
      <c r="C26" s="339" t="s">
        <v>134</v>
      </c>
      <c r="D26" s="422">
        <v>1241.2</v>
      </c>
      <c r="E26" s="335"/>
      <c r="F26" s="496" t="s">
        <v>137</v>
      </c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>
      <c r="A27" s="338" t="s">
        <v>138</v>
      </c>
      <c r="B27" s="339" t="s">
        <v>2634</v>
      </c>
      <c r="C27" s="339" t="s">
        <v>134</v>
      </c>
      <c r="D27" s="422">
        <v>1241.2</v>
      </c>
      <c r="E27" s="335"/>
      <c r="F27" s="496" t="s">
        <v>137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>
      <c r="A28" s="338" t="s">
        <v>138</v>
      </c>
      <c r="B28" s="339" t="s">
        <v>2636</v>
      </c>
      <c r="C28" s="339" t="s">
        <v>134</v>
      </c>
      <c r="D28" s="422">
        <v>1241.2</v>
      </c>
      <c r="E28" s="335"/>
      <c r="F28" s="496" t="s">
        <v>137</v>
      </c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339" t="s">
        <v>2637</v>
      </c>
      <c r="C29" s="339" t="s">
        <v>134</v>
      </c>
      <c r="D29" s="422">
        <v>1241.2</v>
      </c>
      <c r="E29" s="335"/>
      <c r="F29" s="496" t="s">
        <v>137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338" t="s">
        <v>138</v>
      </c>
      <c r="B30" s="339" t="s">
        <v>2639</v>
      </c>
      <c r="C30" s="339" t="s">
        <v>134</v>
      </c>
      <c r="D30" s="422">
        <v>1241.2</v>
      </c>
      <c r="E30" s="335"/>
      <c r="F30" s="496" t="s">
        <v>137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338" t="s">
        <v>138</v>
      </c>
      <c r="B31" s="396" t="s">
        <v>2579</v>
      </c>
      <c r="C31" s="339" t="s">
        <v>134</v>
      </c>
      <c r="D31" s="344">
        <v>-5791.88</v>
      </c>
      <c r="E31" s="335" t="s">
        <v>135</v>
      </c>
      <c r="F31" s="496" t="s">
        <v>190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338" t="s">
        <v>138</v>
      </c>
      <c r="B32" s="396" t="s">
        <v>2449</v>
      </c>
      <c r="C32" s="339" t="s">
        <v>134</v>
      </c>
      <c r="D32" s="344">
        <v>-5849.88</v>
      </c>
      <c r="E32" s="335" t="s">
        <v>139</v>
      </c>
      <c r="F32" s="496" t="s">
        <v>190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8" t="s">
        <v>138</v>
      </c>
      <c r="B33" s="396" t="s">
        <v>2016</v>
      </c>
      <c r="C33" s="339" t="s">
        <v>134</v>
      </c>
      <c r="D33" s="344">
        <v>-5849.88</v>
      </c>
      <c r="E33" s="335" t="s">
        <v>140</v>
      </c>
      <c r="F33" s="496" t="s">
        <v>190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396" t="s">
        <v>1912</v>
      </c>
      <c r="C34" s="339" t="s">
        <v>134</v>
      </c>
      <c r="D34" s="344">
        <v>-5849.88</v>
      </c>
      <c r="E34" s="335" t="s">
        <v>142</v>
      </c>
      <c r="F34" s="496" t="s">
        <v>190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8" t="s">
        <v>138</v>
      </c>
      <c r="B35" s="396" t="s">
        <v>2451</v>
      </c>
      <c r="C35" s="339" t="s">
        <v>134</v>
      </c>
      <c r="D35" s="344">
        <v>-5849.88</v>
      </c>
      <c r="E35" s="335" t="s">
        <v>144</v>
      </c>
      <c r="F35" s="496" t="s">
        <v>190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338" t="s">
        <v>138</v>
      </c>
      <c r="B36" s="396" t="s">
        <v>2449</v>
      </c>
      <c r="C36" s="339" t="s">
        <v>134</v>
      </c>
      <c r="D36" s="344">
        <v>-5849.88</v>
      </c>
      <c r="E36" s="335" t="s">
        <v>139</v>
      </c>
      <c r="F36" s="496" t="s">
        <v>190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338" t="s">
        <v>138</v>
      </c>
      <c r="B37" s="396" t="s">
        <v>1693</v>
      </c>
      <c r="C37" s="339" t="s">
        <v>134</v>
      </c>
      <c r="D37" s="344">
        <v>-5849.88</v>
      </c>
      <c r="E37" s="335" t="s">
        <v>147</v>
      </c>
      <c r="F37" s="496" t="s">
        <v>190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>
      <c r="A38" s="338" t="s">
        <v>138</v>
      </c>
      <c r="B38" s="396" t="s">
        <v>2150</v>
      </c>
      <c r="C38" s="339" t="s">
        <v>134</v>
      </c>
      <c r="D38" s="344">
        <v>-5849.88</v>
      </c>
      <c r="E38" s="335" t="s">
        <v>225</v>
      </c>
      <c r="F38" s="496" t="s">
        <v>190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338" t="s">
        <v>138</v>
      </c>
      <c r="B39" s="396" t="s">
        <v>2579</v>
      </c>
      <c r="C39" s="339" t="s">
        <v>134</v>
      </c>
      <c r="D39" s="2">
        <v>5791.88</v>
      </c>
      <c r="E39" s="335" t="s">
        <v>135</v>
      </c>
      <c r="F39" s="496" t="s">
        <v>190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338" t="s">
        <v>138</v>
      </c>
      <c r="B40" s="396" t="s">
        <v>2449</v>
      </c>
      <c r="C40" s="339" t="s">
        <v>134</v>
      </c>
      <c r="D40" s="2">
        <v>5849.88</v>
      </c>
      <c r="E40" s="335" t="s">
        <v>139</v>
      </c>
      <c r="F40" s="496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338" t="s">
        <v>138</v>
      </c>
      <c r="B41" s="398" t="s">
        <v>1913</v>
      </c>
      <c r="C41" s="339" t="s">
        <v>134</v>
      </c>
      <c r="D41" s="2">
        <v>5849.88</v>
      </c>
      <c r="E41" s="335"/>
      <c r="F41" s="496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338" t="s">
        <v>138</v>
      </c>
      <c r="B42" s="339" t="s">
        <v>1708</v>
      </c>
      <c r="C42" s="339" t="s">
        <v>134</v>
      </c>
      <c r="D42" s="2">
        <v>5849.88</v>
      </c>
      <c r="E42" s="335"/>
      <c r="F42" s="496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>
      <c r="A43" s="338" t="s">
        <v>138</v>
      </c>
      <c r="B43" s="396" t="s">
        <v>2150</v>
      </c>
      <c r="C43" s="339" t="s">
        <v>134</v>
      </c>
      <c r="D43" s="2">
        <v>5849.88</v>
      </c>
      <c r="E43" s="335" t="s">
        <v>225</v>
      </c>
      <c r="F43" s="496" t="s">
        <v>190</v>
      </c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338" t="s">
        <v>138</v>
      </c>
      <c r="B44" s="396" t="s">
        <v>2449</v>
      </c>
      <c r="C44" s="339" t="s">
        <v>134</v>
      </c>
      <c r="D44" s="2">
        <v>5849.88</v>
      </c>
      <c r="E44" s="335" t="s">
        <v>139</v>
      </c>
      <c r="F44" s="496" t="s">
        <v>190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338" t="s">
        <v>138</v>
      </c>
      <c r="B45" s="396" t="s">
        <v>2016</v>
      </c>
      <c r="C45" s="339" t="s">
        <v>134</v>
      </c>
      <c r="D45" s="2">
        <v>5849.88</v>
      </c>
      <c r="E45" s="335" t="s">
        <v>140</v>
      </c>
      <c r="F45" s="496" t="s">
        <v>190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338" t="s">
        <v>138</v>
      </c>
      <c r="B46" s="396" t="s">
        <v>1912</v>
      </c>
      <c r="C46" s="339" t="s">
        <v>134</v>
      </c>
      <c r="D46" s="2">
        <v>5849.88</v>
      </c>
      <c r="E46" s="335" t="s">
        <v>142</v>
      </c>
      <c r="F46" s="496" t="s">
        <v>190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>
      <c r="A47" s="338" t="s">
        <v>138</v>
      </c>
      <c r="B47" s="396" t="s">
        <v>2451</v>
      </c>
      <c r="C47" s="339" t="s">
        <v>134</v>
      </c>
      <c r="D47" s="2">
        <v>5849.88</v>
      </c>
      <c r="E47" s="335" t="s">
        <v>144</v>
      </c>
      <c r="F47" s="496" t="s">
        <v>190</v>
      </c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>
      <c r="A48" s="338" t="s">
        <v>138</v>
      </c>
      <c r="B48" s="398" t="s">
        <v>2449</v>
      </c>
      <c r="C48" s="339" t="s">
        <v>134</v>
      </c>
      <c r="D48" s="2">
        <v>5849.88</v>
      </c>
      <c r="E48" s="335" t="s">
        <v>139</v>
      </c>
      <c r="F48" s="496" t="s">
        <v>190</v>
      </c>
      <c r="G48" s="423"/>
      <c r="H48" s="335"/>
      <c r="I48" s="357"/>
      <c r="K48" s="357"/>
      <c r="L48" s="358"/>
      <c r="M48" s="359"/>
      <c r="N48" s="360"/>
      <c r="O48" s="360"/>
    </row>
    <row r="49" spans="1:15" ht="15" customHeight="1">
      <c r="A49" s="338" t="s">
        <v>138</v>
      </c>
      <c r="B49" s="339" t="s">
        <v>2257</v>
      </c>
      <c r="C49" s="339" t="s">
        <v>134</v>
      </c>
      <c r="D49" s="2">
        <v>5849.88</v>
      </c>
      <c r="E49" s="335"/>
      <c r="F49" s="496" t="s">
        <v>190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338" t="s">
        <v>138</v>
      </c>
      <c r="B50" s="396" t="s">
        <v>1693</v>
      </c>
      <c r="C50" s="339" t="s">
        <v>134</v>
      </c>
      <c r="D50" s="2">
        <v>5849.88</v>
      </c>
      <c r="E50" s="335" t="s">
        <v>147</v>
      </c>
      <c r="F50" s="496" t="s">
        <v>190</v>
      </c>
      <c r="G50" s="423"/>
      <c r="H50" s="335"/>
      <c r="I50" s="35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39" t="s">
        <v>1768</v>
      </c>
      <c r="C51" s="339" t="s">
        <v>134</v>
      </c>
      <c r="D51" s="2">
        <v>5849.88</v>
      </c>
      <c r="E51" s="335"/>
      <c r="F51" s="496" t="s">
        <v>190</v>
      </c>
      <c r="G51" s="423"/>
      <c r="H51" s="335"/>
      <c r="I51" s="357"/>
      <c r="K51" s="357"/>
      <c r="L51" s="358"/>
      <c r="M51" s="359"/>
      <c r="N51" s="360"/>
      <c r="O51" s="360"/>
    </row>
    <row r="52" spans="1:15" ht="15" customHeight="1">
      <c r="A52" s="338" t="s">
        <v>138</v>
      </c>
      <c r="B52" s="339" t="s">
        <v>2343</v>
      </c>
      <c r="C52" s="339" t="s">
        <v>134</v>
      </c>
      <c r="D52" s="2">
        <v>5897.44</v>
      </c>
      <c r="E52" s="335"/>
      <c r="F52" s="496" t="s">
        <v>190</v>
      </c>
      <c r="G52" s="423"/>
      <c r="H52" s="335"/>
      <c r="I52" s="35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39" t="s">
        <v>1685</v>
      </c>
      <c r="C53" s="339" t="s">
        <v>134</v>
      </c>
      <c r="D53" s="2">
        <v>11699.76</v>
      </c>
      <c r="E53" s="335"/>
      <c r="F53" s="496" t="s">
        <v>190</v>
      </c>
      <c r="G53" s="423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38" t="s">
        <v>138</v>
      </c>
      <c r="B54" s="398" t="s">
        <v>2439</v>
      </c>
      <c r="C54" s="339" t="s">
        <v>134</v>
      </c>
      <c r="D54" s="2">
        <v>11699.76</v>
      </c>
      <c r="E54" s="335"/>
      <c r="F54" s="496" t="s">
        <v>190</v>
      </c>
      <c r="G54" s="423"/>
      <c r="H54" s="335"/>
      <c r="I54" s="357"/>
      <c r="K54" s="357"/>
      <c r="L54" s="358"/>
      <c r="M54" s="359"/>
      <c r="N54" s="360"/>
      <c r="O54" s="360"/>
    </row>
    <row r="55" spans="1:15" ht="15" customHeight="1" thickBot="1">
      <c r="A55" s="387" t="s">
        <v>138</v>
      </c>
      <c r="B55" s="362" t="s">
        <v>2641</v>
      </c>
      <c r="C55" s="362" t="s">
        <v>134</v>
      </c>
      <c r="D55" s="87">
        <v>11699.76</v>
      </c>
      <c r="E55" s="364"/>
      <c r="F55" s="495" t="s">
        <v>190</v>
      </c>
      <c r="G55" s="400"/>
      <c r="H55" s="364"/>
      <c r="I55" s="367"/>
      <c r="K55" s="357"/>
      <c r="L55" s="358"/>
      <c r="M55" s="359"/>
      <c r="N55" s="360"/>
      <c r="O55" s="360"/>
    </row>
    <row r="56" spans="1:15" ht="15" customHeight="1">
      <c r="A56" s="338" t="s">
        <v>138</v>
      </c>
      <c r="B56" s="339" t="s">
        <v>2635</v>
      </c>
      <c r="C56" s="339" t="s">
        <v>141</v>
      </c>
      <c r="D56" s="422">
        <v>1241.2</v>
      </c>
      <c r="E56" s="335"/>
      <c r="F56" s="496" t="s">
        <v>137</v>
      </c>
      <c r="G56" s="423"/>
      <c r="H56" s="335"/>
      <c r="I56" s="357"/>
      <c r="K56" s="357"/>
      <c r="L56" s="358"/>
      <c r="M56" s="359"/>
      <c r="N56" s="360"/>
      <c r="O56" s="360"/>
    </row>
    <row r="57" spans="1:15" ht="15" customHeight="1">
      <c r="A57" s="338" t="s">
        <v>138</v>
      </c>
      <c r="B57" s="396" t="s">
        <v>2581</v>
      </c>
      <c r="C57" s="339" t="s">
        <v>141</v>
      </c>
      <c r="D57" s="344">
        <v>-8049.24</v>
      </c>
      <c r="E57" s="335" t="s">
        <v>133</v>
      </c>
      <c r="F57" s="496" t="s">
        <v>190</v>
      </c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8" t="s">
        <v>138</v>
      </c>
      <c r="B58" s="396" t="s">
        <v>2433</v>
      </c>
      <c r="C58" s="339" t="s">
        <v>141</v>
      </c>
      <c r="D58" s="344">
        <v>-5957.76</v>
      </c>
      <c r="E58" s="335" t="s">
        <v>143</v>
      </c>
      <c r="F58" s="496" t="s">
        <v>190</v>
      </c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>
      <c r="A59" s="338" t="s">
        <v>138</v>
      </c>
      <c r="B59" s="396" t="s">
        <v>2432</v>
      </c>
      <c r="C59" s="339" t="s">
        <v>141</v>
      </c>
      <c r="D59" s="344">
        <v>-5957.76</v>
      </c>
      <c r="E59" s="335" t="s">
        <v>224</v>
      </c>
      <c r="F59" s="496" t="s">
        <v>190</v>
      </c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338" t="s">
        <v>138</v>
      </c>
      <c r="B60" s="396" t="s">
        <v>2429</v>
      </c>
      <c r="C60" s="339" t="s">
        <v>141</v>
      </c>
      <c r="D60" s="344">
        <v>-5957.76</v>
      </c>
      <c r="E60" s="335" t="s">
        <v>226</v>
      </c>
      <c r="F60" s="496" t="s">
        <v>190</v>
      </c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>
      <c r="A61" s="338" t="s">
        <v>138</v>
      </c>
      <c r="B61" s="396" t="s">
        <v>2433</v>
      </c>
      <c r="C61" s="339" t="s">
        <v>141</v>
      </c>
      <c r="D61" s="2">
        <v>5957.76</v>
      </c>
      <c r="E61" s="335" t="s">
        <v>143</v>
      </c>
      <c r="F61" s="496" t="s">
        <v>190</v>
      </c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>
      <c r="A62" s="338" t="s">
        <v>138</v>
      </c>
      <c r="B62" s="396" t="s">
        <v>2432</v>
      </c>
      <c r="C62" s="339" t="s">
        <v>141</v>
      </c>
      <c r="D62" s="2">
        <v>5957.76</v>
      </c>
      <c r="E62" s="335" t="s">
        <v>224</v>
      </c>
      <c r="F62" s="496" t="s">
        <v>190</v>
      </c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>
      <c r="A63" s="338" t="s">
        <v>138</v>
      </c>
      <c r="B63" s="396" t="s">
        <v>2429</v>
      </c>
      <c r="C63" s="339" t="s">
        <v>141</v>
      </c>
      <c r="D63" s="2">
        <v>5957.76</v>
      </c>
      <c r="E63" s="335" t="s">
        <v>226</v>
      </c>
      <c r="F63" s="496" t="s">
        <v>190</v>
      </c>
      <c r="G63" s="423"/>
      <c r="H63" s="335"/>
      <c r="I63" s="357"/>
      <c r="K63" s="357"/>
      <c r="L63" s="358"/>
      <c r="M63" s="359"/>
      <c r="N63" s="360"/>
      <c r="O63" s="360"/>
    </row>
    <row r="64" spans="1:15" ht="15" customHeight="1">
      <c r="A64" s="338" t="s">
        <v>138</v>
      </c>
      <c r="B64" s="339" t="s">
        <v>2432</v>
      </c>
      <c r="C64" s="339" t="s">
        <v>141</v>
      </c>
      <c r="D64" s="2">
        <v>5957.76</v>
      </c>
      <c r="E64" s="335" t="s">
        <v>224</v>
      </c>
      <c r="F64" s="496" t="s">
        <v>190</v>
      </c>
      <c r="G64" s="423"/>
      <c r="H64" s="335"/>
      <c r="I64" s="357"/>
      <c r="K64" s="357"/>
      <c r="L64" s="358"/>
      <c r="M64" s="359"/>
      <c r="N64" s="360"/>
      <c r="O64" s="360"/>
    </row>
    <row r="65" spans="1:15" ht="15" customHeight="1">
      <c r="A65" s="338" t="s">
        <v>138</v>
      </c>
      <c r="B65" s="398" t="s">
        <v>2431</v>
      </c>
      <c r="C65" s="339" t="s">
        <v>141</v>
      </c>
      <c r="D65" s="2">
        <v>8049.24</v>
      </c>
      <c r="E65" s="335"/>
      <c r="F65" s="496" t="s">
        <v>190</v>
      </c>
      <c r="G65" s="423"/>
      <c r="H65" s="335"/>
      <c r="I65" s="357"/>
      <c r="K65" s="357"/>
      <c r="L65" s="358"/>
      <c r="M65" s="359"/>
      <c r="N65" s="360"/>
      <c r="O65" s="360"/>
    </row>
    <row r="66" spans="1:15" ht="15" customHeight="1">
      <c r="A66" s="338" t="s">
        <v>138</v>
      </c>
      <c r="B66" s="396" t="s">
        <v>2581</v>
      </c>
      <c r="C66" s="339" t="s">
        <v>141</v>
      </c>
      <c r="D66" s="2">
        <v>8049.24</v>
      </c>
      <c r="E66" s="335" t="s">
        <v>133</v>
      </c>
      <c r="F66" s="496" t="s">
        <v>190</v>
      </c>
      <c r="G66" s="423"/>
      <c r="H66" s="335"/>
      <c r="I66" s="357"/>
      <c r="K66" s="357"/>
      <c r="L66" s="358"/>
      <c r="M66" s="359"/>
      <c r="N66" s="360"/>
      <c r="O66" s="360"/>
    </row>
    <row r="67" spans="1:15" ht="15" customHeight="1" thickBot="1">
      <c r="A67" s="387" t="s">
        <v>138</v>
      </c>
      <c r="B67" s="401" t="s">
        <v>2640</v>
      </c>
      <c r="C67" s="362" t="s">
        <v>141</v>
      </c>
      <c r="D67" s="87">
        <v>8049.24</v>
      </c>
      <c r="E67" s="364"/>
      <c r="F67" s="495" t="s">
        <v>190</v>
      </c>
      <c r="G67" s="400"/>
      <c r="H67" s="364"/>
      <c r="I67" s="367"/>
      <c r="K67" s="357"/>
      <c r="L67" s="358"/>
      <c r="M67" s="359"/>
      <c r="N67" s="360"/>
      <c r="O67" s="360"/>
    </row>
    <row r="68" spans="1:15" ht="15" customHeight="1" thickBot="1">
      <c r="A68" s="391" t="s">
        <v>138</v>
      </c>
      <c r="B68" s="507" t="s">
        <v>2646</v>
      </c>
      <c r="C68" s="372" t="s">
        <v>243</v>
      </c>
      <c r="D68" s="98">
        <v>40410.92</v>
      </c>
      <c r="E68" s="373"/>
      <c r="F68" s="577" t="s">
        <v>190</v>
      </c>
      <c r="G68" s="404"/>
      <c r="H68" s="373"/>
      <c r="I68" s="375"/>
      <c r="K68" s="357"/>
      <c r="L68" s="358"/>
      <c r="M68" s="359"/>
      <c r="N68" s="360"/>
      <c r="O68" s="360"/>
    </row>
    <row r="69" spans="1:15" ht="15" customHeight="1">
      <c r="A69" s="338" t="s">
        <v>138</v>
      </c>
      <c r="B69" s="396" t="s">
        <v>2628</v>
      </c>
      <c r="C69" s="339" t="s">
        <v>390</v>
      </c>
      <c r="D69" s="344">
        <v>-13500.08</v>
      </c>
      <c r="E69" s="335" t="s">
        <v>146</v>
      </c>
      <c r="F69" s="496" t="s">
        <v>190</v>
      </c>
      <c r="G69" s="423"/>
      <c r="H69" s="335"/>
      <c r="I69" s="357"/>
      <c r="K69" s="357"/>
      <c r="L69" s="358"/>
      <c r="M69" s="359"/>
      <c r="N69" s="360"/>
      <c r="O69" s="360"/>
    </row>
    <row r="70" spans="1:15" ht="15" customHeight="1">
      <c r="A70" s="338" t="s">
        <v>138</v>
      </c>
      <c r="B70" s="339" t="s">
        <v>2529</v>
      </c>
      <c r="C70" s="339" t="s">
        <v>390</v>
      </c>
      <c r="D70" s="2">
        <v>9000.44</v>
      </c>
      <c r="E70" s="335"/>
      <c r="F70" s="496" t="s">
        <v>190</v>
      </c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338" t="s">
        <v>138</v>
      </c>
      <c r="B71" s="339" t="s">
        <v>2628</v>
      </c>
      <c r="C71" s="339" t="s">
        <v>390</v>
      </c>
      <c r="D71" s="48">
        <v>9000.44</v>
      </c>
      <c r="E71" s="335" t="s">
        <v>146</v>
      </c>
      <c r="F71" s="496" t="s">
        <v>190</v>
      </c>
      <c r="G71" s="423"/>
      <c r="H71" s="335"/>
      <c r="I71" s="357"/>
      <c r="K71" s="357"/>
      <c r="L71" s="358"/>
      <c r="M71" s="359"/>
      <c r="N71" s="360"/>
      <c r="O71" s="360"/>
    </row>
    <row r="72" spans="1:15" ht="15" customHeight="1" thickBot="1">
      <c r="A72" s="387" t="s">
        <v>138</v>
      </c>
      <c r="B72" s="397" t="s">
        <v>2628</v>
      </c>
      <c r="C72" s="362" t="s">
        <v>390</v>
      </c>
      <c r="D72" s="87">
        <v>13500.08</v>
      </c>
      <c r="E72" s="364" t="s">
        <v>146</v>
      </c>
      <c r="F72" s="495" t="s">
        <v>190</v>
      </c>
      <c r="G72" s="400"/>
      <c r="H72" s="364"/>
      <c r="I72" s="367"/>
      <c r="K72" s="357"/>
      <c r="L72" s="358"/>
      <c r="M72" s="359"/>
      <c r="N72" s="360"/>
      <c r="O72" s="360"/>
    </row>
    <row r="73" spans="1:15" ht="15" customHeight="1">
      <c r="A73" s="338" t="s">
        <v>138</v>
      </c>
      <c r="B73" s="339" t="s">
        <v>2630</v>
      </c>
      <c r="C73" s="339" t="s">
        <v>457</v>
      </c>
      <c r="D73" s="422">
        <v>1241.2</v>
      </c>
      <c r="E73" s="335"/>
      <c r="F73" s="496" t="s">
        <v>137</v>
      </c>
      <c r="G73" s="423"/>
      <c r="H73" s="335"/>
      <c r="I73" s="357"/>
      <c r="K73" s="357"/>
      <c r="L73" s="358"/>
      <c r="M73" s="359"/>
      <c r="N73" s="360"/>
      <c r="O73" s="360"/>
    </row>
    <row r="74" spans="1:15" ht="15" customHeight="1">
      <c r="A74" s="338" t="s">
        <v>138</v>
      </c>
      <c r="B74" s="339" t="s">
        <v>2631</v>
      </c>
      <c r="C74" s="339" t="s">
        <v>457</v>
      </c>
      <c r="D74" s="422">
        <v>1241.2</v>
      </c>
      <c r="E74" s="335"/>
      <c r="F74" s="496" t="s">
        <v>137</v>
      </c>
      <c r="G74" s="423"/>
      <c r="H74" s="335"/>
      <c r="I74" s="357"/>
      <c r="K74" s="357"/>
      <c r="L74" s="358"/>
      <c r="M74" s="359"/>
      <c r="N74" s="360"/>
      <c r="O74" s="360"/>
    </row>
    <row r="75" spans="1:15" ht="15" customHeight="1">
      <c r="A75" s="338" t="s">
        <v>138</v>
      </c>
      <c r="B75" s="339" t="s">
        <v>2632</v>
      </c>
      <c r="C75" s="339" t="s">
        <v>457</v>
      </c>
      <c r="D75" s="422">
        <v>1241.2</v>
      </c>
      <c r="E75" s="335"/>
      <c r="F75" s="496" t="s">
        <v>137</v>
      </c>
      <c r="G75" s="423"/>
      <c r="H75" s="335"/>
      <c r="I75" s="357"/>
      <c r="K75" s="357"/>
      <c r="L75" s="358"/>
      <c r="M75" s="359"/>
      <c r="N75" s="360"/>
      <c r="O75" s="360"/>
    </row>
    <row r="76" spans="1:15" ht="15" customHeight="1">
      <c r="A76" s="338" t="s">
        <v>138</v>
      </c>
      <c r="B76" s="396" t="s">
        <v>2627</v>
      </c>
      <c r="C76" s="339" t="s">
        <v>457</v>
      </c>
      <c r="D76" s="344">
        <v>-2673.8</v>
      </c>
      <c r="E76" s="335" t="s">
        <v>137</v>
      </c>
      <c r="F76" s="496" t="s">
        <v>190</v>
      </c>
      <c r="G76" s="423"/>
      <c r="H76" s="335"/>
      <c r="I76" s="357"/>
      <c r="K76" s="357"/>
      <c r="L76" s="358"/>
      <c r="M76" s="359"/>
      <c r="N76" s="360"/>
      <c r="O76" s="360"/>
    </row>
    <row r="77" spans="1:15" ht="15" customHeight="1">
      <c r="A77" s="338" t="s">
        <v>138</v>
      </c>
      <c r="B77" s="396" t="s">
        <v>2627</v>
      </c>
      <c r="C77" s="339" t="s">
        <v>457</v>
      </c>
      <c r="D77" s="2">
        <v>2673.8</v>
      </c>
      <c r="E77" s="335" t="s">
        <v>137</v>
      </c>
      <c r="F77" s="496" t="s">
        <v>190</v>
      </c>
      <c r="G77" s="423"/>
      <c r="H77" s="335"/>
      <c r="I77" s="357"/>
      <c r="K77" s="357"/>
      <c r="L77" s="358"/>
      <c r="M77" s="359"/>
      <c r="N77" s="360"/>
      <c r="O77" s="360"/>
    </row>
    <row r="78" spans="1:15" ht="15" customHeight="1" thickBot="1">
      <c r="A78" s="338" t="s">
        <v>138</v>
      </c>
      <c r="B78" s="339" t="s">
        <v>2627</v>
      </c>
      <c r="C78" s="339" t="s">
        <v>457</v>
      </c>
      <c r="D78" s="2">
        <v>2673.8</v>
      </c>
      <c r="E78" s="335" t="s">
        <v>137</v>
      </c>
      <c r="F78" s="496" t="s">
        <v>190</v>
      </c>
      <c r="G78" s="423"/>
      <c r="H78" s="335"/>
      <c r="I78" s="357"/>
      <c r="J78" s="388"/>
      <c r="K78" s="357"/>
      <c r="L78" s="358"/>
      <c r="M78" s="359"/>
      <c r="N78" s="360"/>
      <c r="O78" s="360"/>
    </row>
    <row r="79" spans="1:15" ht="15" customHeight="1" thickBot="1">
      <c r="A79" s="387" t="s">
        <v>138</v>
      </c>
      <c r="B79" s="401" t="s">
        <v>702</v>
      </c>
      <c r="C79" s="362" t="s">
        <v>457</v>
      </c>
      <c r="D79" s="87">
        <v>10629.08</v>
      </c>
      <c r="E79" s="364"/>
      <c r="F79" s="495" t="s">
        <v>190</v>
      </c>
      <c r="G79" s="400"/>
      <c r="H79" s="364"/>
      <c r="I79" s="367"/>
      <c r="J79" s="388"/>
      <c r="K79" s="357"/>
      <c r="L79" s="358"/>
      <c r="M79" s="359"/>
      <c r="N79" s="360"/>
      <c r="O79" s="360"/>
    </row>
    <row r="80" spans="1:15" ht="15" customHeight="1" thickBot="1">
      <c r="A80" s="338" t="s">
        <v>138</v>
      </c>
      <c r="B80" s="622" t="s">
        <v>191</v>
      </c>
      <c r="C80" s="622">
        <v>3000277731</v>
      </c>
      <c r="D80" s="621">
        <v>22101.03</v>
      </c>
      <c r="E80" s="335"/>
      <c r="F80" s="496" t="s">
        <v>190</v>
      </c>
      <c r="G80" s="423"/>
      <c r="H80" s="335"/>
      <c r="I80" s="357"/>
      <c r="J80" s="388"/>
      <c r="K80" s="357"/>
      <c r="L80" s="358"/>
      <c r="M80" s="359"/>
      <c r="N80" s="360"/>
      <c r="O80" s="360"/>
    </row>
    <row r="81" spans="1:15" ht="15" customHeight="1" thickBot="1">
      <c r="A81" s="387" t="s">
        <v>138</v>
      </c>
      <c r="B81" s="623" t="s">
        <v>191</v>
      </c>
      <c r="C81" s="623">
        <v>3000277732</v>
      </c>
      <c r="D81" s="624">
        <v>22101.03</v>
      </c>
      <c r="E81" s="364"/>
      <c r="F81" s="495" t="s">
        <v>190</v>
      </c>
      <c r="G81" s="400"/>
      <c r="H81" s="364"/>
      <c r="I81" s="367"/>
      <c r="J81" s="394"/>
      <c r="K81" s="357"/>
      <c r="L81" s="358"/>
      <c r="M81" s="359"/>
      <c r="N81" s="360"/>
      <c r="O81" s="360"/>
    </row>
    <row r="82" spans="1:15" ht="15" customHeight="1">
      <c r="A82" s="354"/>
      <c r="B82" s="380"/>
      <c r="C82" s="380"/>
      <c r="D82" s="382"/>
      <c r="E82" s="335"/>
      <c r="F82" s="496"/>
      <c r="G82" s="423"/>
      <c r="H82" s="335"/>
      <c r="I82" s="357"/>
      <c r="K82" s="357"/>
      <c r="L82" s="358"/>
      <c r="M82" s="359"/>
      <c r="N82" s="360"/>
      <c r="O82" s="360"/>
    </row>
    <row r="83" spans="1:15" ht="15" customHeight="1">
      <c r="A83" s="354"/>
      <c r="B83" s="380"/>
      <c r="C83" s="380"/>
      <c r="D83" s="382"/>
      <c r="E83" s="335"/>
      <c r="F83" s="496"/>
      <c r="G83" s="423"/>
      <c r="H83" s="335"/>
      <c r="I83" s="357"/>
      <c r="K83" s="357"/>
      <c r="L83" s="358"/>
      <c r="M83" s="359"/>
      <c r="N83" s="360"/>
      <c r="O83" s="360"/>
    </row>
    <row r="84" spans="1:15" ht="15" customHeight="1">
      <c r="A84" s="354"/>
      <c r="B84" s="380"/>
      <c r="C84" s="380"/>
      <c r="D84" s="599"/>
      <c r="E84" s="335"/>
      <c r="F84" s="496"/>
      <c r="G84" s="423"/>
      <c r="H84" s="335"/>
      <c r="I84" s="357"/>
      <c r="K84" s="357"/>
      <c r="L84" s="358"/>
      <c r="M84" s="359"/>
      <c r="N84" s="360"/>
      <c r="O84" s="360"/>
    </row>
    <row r="85" spans="1:15" ht="15" customHeight="1">
      <c r="A85" s="64"/>
      <c r="B85" s="79"/>
      <c r="C85" s="61"/>
      <c r="D85" s="65">
        <f>SUM(D5:D84)</f>
        <v>484220.22000000009</v>
      </c>
      <c r="E85" s="65"/>
      <c r="F85" s="65"/>
      <c r="G85" s="65">
        <f>SUM(G5:G84)</f>
        <v>0</v>
      </c>
      <c r="H85" s="65"/>
      <c r="I85" s="65"/>
      <c r="J85" s="384">
        <f>SUM(J5:J84)</f>
        <v>0</v>
      </c>
      <c r="K85" s="65"/>
      <c r="L85" s="65">
        <f>SUM(L5:L84)</f>
        <v>0</v>
      </c>
      <c r="M85" s="65">
        <f>SUM(M5:M84)</f>
        <v>0</v>
      </c>
      <c r="N85" s="65"/>
      <c r="O85" s="49"/>
    </row>
    <row r="86" spans="1:15" ht="15" customHeight="1">
      <c r="A86" s="64"/>
      <c r="B86" s="79"/>
      <c r="C86" s="61"/>
      <c r="D86" s="65"/>
      <c r="E86" s="13"/>
      <c r="F86" s="75"/>
      <c r="G86" s="65"/>
      <c r="H86" s="13"/>
      <c r="L86" s="42"/>
      <c r="M86" s="71"/>
      <c r="N86" s="49"/>
      <c r="O86" s="49"/>
    </row>
    <row r="87" spans="1:15" ht="15" customHeight="1">
      <c r="A87" s="46"/>
      <c r="B87" s="47"/>
      <c r="C87" s="47"/>
      <c r="D87" s="55"/>
      <c r="E87" s="13"/>
      <c r="F87" s="70"/>
      <c r="L87" s="42"/>
      <c r="M87" s="71"/>
      <c r="N87" s="49"/>
      <c r="O87" s="49"/>
    </row>
    <row r="88" spans="1:15" ht="12.75">
      <c r="A88" s="46"/>
      <c r="B88" s="47"/>
      <c r="C88" s="47"/>
      <c r="D88" s="65"/>
      <c r="E88" s="65"/>
      <c r="F88" s="65"/>
      <c r="G88" s="65"/>
      <c r="H88" s="65"/>
      <c r="I88" s="65"/>
      <c r="J88" s="384"/>
      <c r="K88" s="65"/>
      <c r="L88" s="65"/>
      <c r="M88" s="65"/>
      <c r="N88" s="80"/>
      <c r="O88" s="49"/>
    </row>
    <row r="89" spans="1:15" ht="12.75">
      <c r="A89" s="46"/>
      <c r="B89" s="47"/>
      <c r="C89" s="47"/>
      <c r="D89" s="52"/>
      <c r="E89" s="13"/>
      <c r="F89" s="65"/>
      <c r="G89" s="73"/>
      <c r="H89" s="73"/>
      <c r="I89" s="73"/>
      <c r="J89" s="517"/>
      <c r="K89" s="73"/>
      <c r="L89" s="73"/>
      <c r="M89" s="154">
        <f>L85+M85-G85</f>
        <v>0</v>
      </c>
      <c r="N89" s="81"/>
      <c r="O89" s="54"/>
    </row>
    <row r="90" spans="1:15" ht="12.75">
      <c r="A90" s="46"/>
      <c r="B90" s="47"/>
      <c r="C90" s="47"/>
      <c r="D90" s="52"/>
      <c r="E90" s="13"/>
      <c r="F90" s="73"/>
      <c r="G90" s="73"/>
      <c r="H90" s="73"/>
      <c r="I90" s="73"/>
      <c r="J90" s="517"/>
      <c r="K90" s="73"/>
      <c r="L90" s="73"/>
      <c r="M90" s="81"/>
      <c r="N90" s="81"/>
      <c r="O90" s="54"/>
    </row>
    <row r="91" spans="1:15" ht="12.75">
      <c r="A91" s="46"/>
      <c r="B91" s="47"/>
      <c r="C91" s="47"/>
      <c r="D91" s="52"/>
      <c r="E91" s="13"/>
      <c r="F91" s="73"/>
      <c r="G91" s="73"/>
      <c r="H91" s="73"/>
      <c r="I91" s="73"/>
      <c r="J91" s="517"/>
      <c r="K91" s="73"/>
      <c r="L91" s="73"/>
      <c r="M91" s="81"/>
      <c r="N91" s="81"/>
      <c r="O91" s="54"/>
    </row>
    <row r="92" spans="1:15" ht="12.75">
      <c r="A92" s="46"/>
      <c r="B92" s="47"/>
      <c r="C92" s="47"/>
      <c r="D92" s="52"/>
      <c r="E92" s="13"/>
      <c r="F92" s="73"/>
      <c r="G92" s="82"/>
      <c r="H92" s="82"/>
      <c r="I92" s="83"/>
      <c r="J92" s="517"/>
      <c r="K92" s="73"/>
      <c r="L92" s="73"/>
      <c r="M92" s="81"/>
      <c r="N92" s="81"/>
      <c r="O92" s="54"/>
    </row>
    <row r="93" spans="1:15" ht="12.75">
      <c r="A93" s="46"/>
      <c r="B93" s="47"/>
      <c r="C93" s="47"/>
      <c r="D93" s="52"/>
      <c r="E93" s="13"/>
      <c r="F93" s="73"/>
      <c r="G93" s="73"/>
      <c r="H93" s="73"/>
      <c r="I93" s="73"/>
      <c r="J93" s="517"/>
      <c r="K93" s="73"/>
      <c r="L93" s="73"/>
      <c r="M93" s="81"/>
      <c r="N93" s="81"/>
      <c r="O93" s="54"/>
    </row>
    <row r="94" spans="1:15" ht="12.75">
      <c r="A94" s="46"/>
      <c r="B94" s="47"/>
      <c r="C94" s="47"/>
      <c r="D94" s="52"/>
      <c r="E94" s="13"/>
      <c r="F94" s="73"/>
      <c r="G94" s="73"/>
      <c r="H94" s="73"/>
      <c r="I94" s="73"/>
      <c r="J94" s="517"/>
      <c r="K94" s="73"/>
      <c r="L94" s="73"/>
      <c r="M94" s="81"/>
      <c r="N94" s="81"/>
      <c r="O94" s="54"/>
    </row>
    <row r="95" spans="1:15" ht="12.75">
      <c r="A95" s="46"/>
      <c r="B95" s="47"/>
      <c r="C95" s="47"/>
      <c r="D95" s="52"/>
      <c r="E95" s="13"/>
      <c r="F95" s="73"/>
      <c r="G95" s="83"/>
      <c r="H95" s="83"/>
      <c r="I95" s="83"/>
      <c r="J95" s="517"/>
      <c r="K95" s="73"/>
      <c r="L95" s="73"/>
      <c r="M95" s="81"/>
      <c r="N95" s="81"/>
      <c r="O95" s="54"/>
    </row>
    <row r="96" spans="1:15" ht="12.75">
      <c r="A96" s="46"/>
      <c r="B96" s="47"/>
      <c r="C96" s="47"/>
      <c r="D96" s="52"/>
      <c r="E96" s="13"/>
      <c r="F96" s="73"/>
      <c r="G96" s="73"/>
      <c r="H96" s="73"/>
      <c r="I96" s="73"/>
      <c r="J96" s="517"/>
      <c r="K96" s="73"/>
      <c r="L96" s="73"/>
      <c r="M96" s="81"/>
      <c r="N96" s="81"/>
      <c r="O96" s="54"/>
    </row>
    <row r="97" spans="1:15" ht="12.75">
      <c r="A97" s="46"/>
      <c r="B97" s="47"/>
      <c r="C97" s="47"/>
      <c r="D97" s="52"/>
      <c r="E97" s="13"/>
      <c r="F97" s="73"/>
      <c r="G97" s="73"/>
      <c r="H97" s="73"/>
      <c r="I97" s="73"/>
      <c r="J97" s="517"/>
      <c r="K97" s="73"/>
      <c r="L97" s="73"/>
      <c r="M97" s="81"/>
      <c r="N97" s="81"/>
      <c r="O97" s="54"/>
    </row>
    <row r="98" spans="1:15" ht="12.75">
      <c r="A98" s="46"/>
      <c r="B98" s="47"/>
      <c r="C98" s="73"/>
      <c r="D98" s="81"/>
      <c r="E98" s="13"/>
      <c r="F98" s="73"/>
      <c r="G98" s="73"/>
      <c r="H98" s="73"/>
      <c r="I98" s="73"/>
      <c r="J98" s="517"/>
      <c r="K98" s="73"/>
      <c r="L98" s="73"/>
      <c r="M98" s="81"/>
      <c r="N98" s="81"/>
      <c r="O98" s="54"/>
    </row>
    <row r="99" spans="1:15" ht="12.75">
      <c r="A99" s="46"/>
      <c r="B99" s="47"/>
      <c r="C99" s="73"/>
      <c r="D99" s="81"/>
      <c r="E99" s="13"/>
      <c r="F99" s="73"/>
      <c r="G99" s="73"/>
      <c r="H99" s="73"/>
      <c r="I99" s="73"/>
      <c r="J99" s="517"/>
      <c r="K99" s="73"/>
      <c r="L99" s="73"/>
      <c r="M99" s="81"/>
      <c r="N99" s="81"/>
      <c r="O99" s="54"/>
    </row>
    <row r="100" spans="1:15" ht="12.75">
      <c r="A100" s="46"/>
      <c r="B100" s="47"/>
      <c r="C100" s="47"/>
      <c r="D100" s="52"/>
      <c r="E100" s="13"/>
      <c r="F100" s="73"/>
      <c r="G100" s="73"/>
      <c r="H100" s="73"/>
      <c r="I100" s="73"/>
      <c r="J100" s="517"/>
      <c r="K100" s="73"/>
      <c r="L100" s="73"/>
      <c r="M100" s="81"/>
      <c r="N100" s="81"/>
      <c r="O100" s="54"/>
    </row>
    <row r="101" spans="1:15" ht="12.75">
      <c r="A101" s="46"/>
      <c r="B101" s="47"/>
      <c r="C101" s="47"/>
      <c r="D101" s="52"/>
      <c r="E101" s="13"/>
      <c r="F101" s="73"/>
      <c r="G101" s="73"/>
      <c r="H101" s="73"/>
      <c r="I101" s="73"/>
      <c r="J101" s="517"/>
      <c r="K101" s="73"/>
      <c r="L101" s="73"/>
      <c r="M101" s="81"/>
      <c r="N101" s="81"/>
      <c r="O101" s="54"/>
    </row>
    <row r="102" spans="1:15" ht="12.75">
      <c r="A102" s="46"/>
      <c r="B102" s="47"/>
      <c r="C102" s="47"/>
      <c r="D102" s="48"/>
      <c r="E102" s="13"/>
      <c r="F102"/>
      <c r="G102"/>
      <c r="H102"/>
      <c r="I102"/>
      <c r="J102" s="518"/>
      <c r="K102"/>
      <c r="L102"/>
      <c r="M102" s="54"/>
      <c r="N102" s="54"/>
      <c r="O102" s="54"/>
    </row>
    <row r="103" spans="1:15" ht="12.75">
      <c r="A103" s="46"/>
      <c r="B103" s="47"/>
      <c r="C103" s="47"/>
      <c r="D103" s="48"/>
      <c r="E103" s="13"/>
      <c r="F103"/>
      <c r="G103"/>
      <c r="H103"/>
      <c r="I103"/>
      <c r="J103" s="518"/>
      <c r="K103"/>
      <c r="L103"/>
      <c r="M103" s="54"/>
      <c r="N103" s="54"/>
      <c r="O103" s="54"/>
    </row>
    <row r="104" spans="1:15">
      <c r="A104" s="66"/>
      <c r="B104" s="40" t="s">
        <v>25</v>
      </c>
      <c r="E104" s="40"/>
      <c r="M104" s="45"/>
      <c r="N104" s="49"/>
      <c r="O104" s="49"/>
    </row>
    <row r="105" spans="1:15">
      <c r="A105" s="59"/>
      <c r="B105" s="40" t="s">
        <v>127</v>
      </c>
      <c r="E105" s="40"/>
      <c r="M105" s="45"/>
      <c r="N105" s="49"/>
      <c r="O105" s="49"/>
    </row>
    <row r="106" spans="1:15">
      <c r="A106" s="60"/>
      <c r="B106" s="40" t="s">
        <v>161</v>
      </c>
      <c r="E106" s="40"/>
      <c r="M106" s="45"/>
      <c r="N106" s="49"/>
      <c r="O106" s="49"/>
    </row>
    <row r="107" spans="1:15">
      <c r="M107" s="45"/>
      <c r="N107" s="49"/>
      <c r="O107" s="49"/>
    </row>
    <row r="108" spans="1:15">
      <c r="M108" s="45"/>
      <c r="N108" s="49"/>
      <c r="O108" s="49"/>
    </row>
    <row r="109" spans="1:15">
      <c r="M109" s="45"/>
      <c r="N109" s="49"/>
      <c r="O109" s="49"/>
    </row>
    <row r="110" spans="1:15">
      <c r="M110" s="45"/>
      <c r="N110" s="49"/>
      <c r="O110" s="49"/>
    </row>
    <row r="111" spans="1:15">
      <c r="M111" s="45"/>
      <c r="N111" s="49"/>
      <c r="O111" s="49"/>
    </row>
    <row r="112" spans="1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</sheetData>
  <autoFilter ref="A4:N88"/>
  <sortState ref="A5:F79">
    <sortCondition ref="C5:C79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tabColor indexed="29"/>
  </sheetPr>
  <dimension ref="A1:M168"/>
  <sheetViews>
    <sheetView topLeftCell="A34" workbookViewId="0">
      <selection activeCell="F7" sqref="F7"/>
    </sheetView>
  </sheetViews>
  <sheetFormatPr baseColWidth="10" defaultRowHeight="12"/>
  <cols>
    <col min="1" max="1" width="17.140625" style="40" customWidth="1"/>
    <col min="2" max="2" width="18.7109375" style="40" customWidth="1"/>
    <col min="3" max="3" width="14.28515625" style="40" customWidth="1"/>
    <col min="4" max="4" width="14" style="40" customWidth="1"/>
    <col min="5" max="5" width="13.85546875" style="40" customWidth="1"/>
    <col min="6" max="6" width="15" style="41" customWidth="1"/>
    <col min="7" max="7" width="11.28515625" style="41" bestFit="1" customWidth="1"/>
    <col min="8" max="8" width="1" style="43" customWidth="1"/>
    <col min="9" max="9" width="12.28515625" style="44" customWidth="1"/>
    <col min="10" max="10" width="14.7109375" style="41" bestFit="1" customWidth="1"/>
    <col min="11" max="11" width="13.28515625" style="41" bestFit="1" customWidth="1"/>
    <col min="12" max="12" width="11.5703125" style="40" bestFit="1" customWidth="1"/>
    <col min="13" max="16384" width="11.42578125" style="40"/>
  </cols>
  <sheetData>
    <row r="1" spans="1:13" ht="15">
      <c r="A1" s="67"/>
      <c r="B1" s="67"/>
      <c r="C1" s="67"/>
      <c r="D1" s="156" t="s">
        <v>466</v>
      </c>
      <c r="E1" s="67"/>
      <c r="F1" s="156"/>
      <c r="G1" s="156"/>
      <c r="H1" s="157"/>
      <c r="I1" s="68"/>
      <c r="J1" s="68"/>
      <c r="K1" s="68"/>
      <c r="L1" s="67"/>
    </row>
    <row r="2" spans="1:13" ht="15">
      <c r="A2" s="68"/>
      <c r="B2" s="68"/>
      <c r="C2" s="68"/>
      <c r="D2" s="68"/>
      <c r="E2" s="67"/>
      <c r="F2" s="156"/>
      <c r="G2" s="156"/>
      <c r="H2" s="157"/>
      <c r="I2" s="1049" t="s">
        <v>185</v>
      </c>
      <c r="J2" s="1049"/>
      <c r="K2" s="1049"/>
      <c r="L2" s="67"/>
    </row>
    <row r="3" spans="1:13" ht="12" customHeight="1">
      <c r="A3" s="1049" t="s">
        <v>186</v>
      </c>
      <c r="B3" s="1049"/>
      <c r="C3" s="1049"/>
      <c r="D3" s="1049"/>
      <c r="E3" s="67"/>
      <c r="F3" s="156"/>
      <c r="G3" s="156"/>
      <c r="H3" s="157"/>
      <c r="I3" s="68" t="s">
        <v>187</v>
      </c>
      <c r="J3" s="158"/>
      <c r="K3" s="68"/>
      <c r="L3" s="67"/>
    </row>
    <row r="4" spans="1:13" ht="12" customHeight="1">
      <c r="A4" s="159" t="s">
        <v>131</v>
      </c>
      <c r="B4" s="160" t="s">
        <v>548</v>
      </c>
      <c r="C4" s="160" t="s">
        <v>549</v>
      </c>
      <c r="D4" s="69" t="s">
        <v>550</v>
      </c>
      <c r="E4" s="67" t="s">
        <v>610</v>
      </c>
      <c r="F4" s="156" t="s">
        <v>611</v>
      </c>
      <c r="G4" s="156"/>
      <c r="H4" s="157"/>
      <c r="I4" s="68" t="s">
        <v>215</v>
      </c>
      <c r="J4" s="158"/>
      <c r="K4" s="68"/>
      <c r="L4" s="67"/>
    </row>
    <row r="5" spans="1:13" ht="15" customHeight="1">
      <c r="A5" s="161" t="s">
        <v>141</v>
      </c>
      <c r="B5" s="215" t="s">
        <v>396</v>
      </c>
      <c r="C5" s="163">
        <v>-10781.04</v>
      </c>
      <c r="D5" s="161" t="s">
        <v>475</v>
      </c>
      <c r="E5" s="185">
        <f>SUM(C5:D5)</f>
        <v>-10781.04</v>
      </c>
      <c r="F5" s="165"/>
      <c r="G5" s="156"/>
      <c r="H5" s="157"/>
      <c r="I5" s="68">
        <v>600684</v>
      </c>
      <c r="J5" s="158">
        <f>E5/1.16</f>
        <v>-9294.0000000000018</v>
      </c>
      <c r="K5" s="166">
        <f>J5*0.16</f>
        <v>-1487.0400000000004</v>
      </c>
      <c r="L5" s="167"/>
      <c r="M5" s="49"/>
    </row>
    <row r="6" spans="1:13" ht="15" customHeight="1">
      <c r="A6" s="161" t="s">
        <v>136</v>
      </c>
      <c r="B6" s="215" t="s">
        <v>244</v>
      </c>
      <c r="C6" s="163">
        <v>-9899.44</v>
      </c>
      <c r="D6" s="161" t="s">
        <v>475</v>
      </c>
      <c r="E6" s="185"/>
      <c r="F6" s="165"/>
      <c r="G6" s="156"/>
      <c r="H6" s="157"/>
      <c r="I6" s="68"/>
      <c r="J6" s="158"/>
      <c r="K6" s="166"/>
      <c r="L6" s="167"/>
      <c r="M6" s="49"/>
    </row>
    <row r="7" spans="1:13" ht="15" customHeight="1" thickBot="1">
      <c r="A7" s="168" t="s">
        <v>136</v>
      </c>
      <c r="B7" s="216" t="s">
        <v>87</v>
      </c>
      <c r="C7" s="170">
        <v>-9899.44</v>
      </c>
      <c r="D7" s="168" t="s">
        <v>475</v>
      </c>
      <c r="E7" s="171">
        <f>SUM(C6:C7)</f>
        <v>-19798.88</v>
      </c>
      <c r="F7" s="214">
        <f>SUM(E5:E7)</f>
        <v>-30579.920000000002</v>
      </c>
      <c r="G7" s="173"/>
      <c r="H7" s="174"/>
      <c r="I7" s="232">
        <v>600640</v>
      </c>
      <c r="J7" s="175">
        <f>E7/1.16</f>
        <v>-17068.000000000004</v>
      </c>
      <c r="K7" s="176">
        <f>J7*0.16</f>
        <v>-2730.8800000000006</v>
      </c>
      <c r="L7" s="177"/>
      <c r="M7" s="49"/>
    </row>
    <row r="8" spans="1:13" ht="15" customHeight="1" thickBot="1">
      <c r="A8" s="168" t="s">
        <v>136</v>
      </c>
      <c r="B8" s="216" t="s">
        <v>32</v>
      </c>
      <c r="C8" s="170">
        <v>-9899.44</v>
      </c>
      <c r="D8" s="168" t="s">
        <v>476</v>
      </c>
      <c r="E8" s="171">
        <f>SUM(C8)</f>
        <v>-9899.44</v>
      </c>
      <c r="F8" s="172"/>
      <c r="G8" s="173"/>
      <c r="H8" s="174"/>
      <c r="I8" s="232">
        <v>600640</v>
      </c>
      <c r="J8" s="175">
        <f>E8/1.16</f>
        <v>-8534.0000000000018</v>
      </c>
      <c r="K8" s="176">
        <f>J8*0.16</f>
        <v>-1365.4400000000003</v>
      </c>
      <c r="L8" s="177"/>
      <c r="M8" s="49"/>
    </row>
    <row r="9" spans="1:13" ht="15" customHeight="1" thickBot="1">
      <c r="A9" s="217" t="s">
        <v>134</v>
      </c>
      <c r="B9" s="218" t="s">
        <v>397</v>
      </c>
      <c r="C9" s="219">
        <v>1241.2</v>
      </c>
      <c r="D9" s="217" t="s">
        <v>485</v>
      </c>
      <c r="E9" s="220">
        <f>SUM(C9:D9)</f>
        <v>1241.2</v>
      </c>
      <c r="F9" s="221"/>
      <c r="G9" s="222"/>
      <c r="H9" s="223"/>
      <c r="I9" s="233">
        <v>600644</v>
      </c>
      <c r="J9" s="224">
        <f>E9/1.16</f>
        <v>1070</v>
      </c>
      <c r="K9" s="225">
        <f>J9*0.16</f>
        <v>171.20000000000002</v>
      </c>
      <c r="L9" s="226"/>
      <c r="M9" s="49"/>
    </row>
    <row r="10" spans="1:13" ht="15" customHeight="1">
      <c r="A10" s="161" t="s">
        <v>298</v>
      </c>
      <c r="B10" s="227" t="s">
        <v>400</v>
      </c>
      <c r="C10" s="179">
        <v>1241.2</v>
      </c>
      <c r="D10" s="161" t="s">
        <v>554</v>
      </c>
      <c r="E10" s="67"/>
      <c r="F10" s="165"/>
      <c r="G10" s="156"/>
      <c r="H10" s="157"/>
      <c r="I10" s="68"/>
      <c r="J10" s="158"/>
      <c r="K10" s="166"/>
      <c r="L10" s="167"/>
      <c r="M10" s="49"/>
    </row>
    <row r="11" spans="1:13" ht="15" customHeight="1">
      <c r="A11" s="161" t="s">
        <v>298</v>
      </c>
      <c r="B11" s="227" t="s">
        <v>402</v>
      </c>
      <c r="C11" s="179">
        <v>1241.2</v>
      </c>
      <c r="D11" s="161" t="s">
        <v>554</v>
      </c>
      <c r="E11" s="185">
        <f>SUM(C10:C11)</f>
        <v>2482.4</v>
      </c>
      <c r="F11" s="165"/>
      <c r="G11" s="156"/>
      <c r="H11" s="157"/>
      <c r="I11" s="68">
        <v>600638</v>
      </c>
      <c r="J11" s="158">
        <f>E11/1.16</f>
        <v>2140</v>
      </c>
      <c r="K11" s="166">
        <f>J11*0.16</f>
        <v>342.40000000000003</v>
      </c>
      <c r="L11" s="167"/>
      <c r="M11" s="49"/>
    </row>
    <row r="12" spans="1:13" ht="15" customHeight="1">
      <c r="A12" s="161" t="s">
        <v>141</v>
      </c>
      <c r="B12" s="227" t="s">
        <v>398</v>
      </c>
      <c r="C12" s="179">
        <v>1241.2</v>
      </c>
      <c r="D12" s="161" t="s">
        <v>554</v>
      </c>
      <c r="E12" s="67"/>
      <c r="F12" s="165"/>
      <c r="G12" s="156"/>
      <c r="H12" s="157"/>
      <c r="I12" s="68"/>
      <c r="J12" s="158"/>
      <c r="K12" s="166"/>
      <c r="L12" s="167"/>
      <c r="M12" s="49"/>
    </row>
    <row r="13" spans="1:13" ht="15" customHeight="1">
      <c r="A13" s="161" t="s">
        <v>141</v>
      </c>
      <c r="B13" s="227" t="s">
        <v>401</v>
      </c>
      <c r="C13" s="179">
        <v>1241.2</v>
      </c>
      <c r="D13" s="161" t="s">
        <v>554</v>
      </c>
      <c r="E13" s="67"/>
      <c r="F13" s="165"/>
      <c r="G13" s="156"/>
      <c r="H13" s="157"/>
      <c r="I13" s="68"/>
      <c r="J13" s="158"/>
      <c r="K13" s="166"/>
      <c r="L13" s="167"/>
      <c r="M13" s="49"/>
    </row>
    <row r="14" spans="1:13" ht="15" customHeight="1">
      <c r="A14" s="161" t="s">
        <v>141</v>
      </c>
      <c r="B14" s="227" t="s">
        <v>405</v>
      </c>
      <c r="C14" s="179">
        <v>1241.2</v>
      </c>
      <c r="D14" s="161" t="s">
        <v>554</v>
      </c>
      <c r="E14" s="67"/>
      <c r="F14" s="165"/>
      <c r="G14" s="156"/>
      <c r="H14" s="157"/>
      <c r="I14" s="68"/>
      <c r="J14" s="158"/>
      <c r="K14" s="166"/>
      <c r="L14" s="167"/>
      <c r="M14" s="49"/>
    </row>
    <row r="15" spans="1:13" ht="15" customHeight="1">
      <c r="A15" s="161" t="s">
        <v>141</v>
      </c>
      <c r="B15" s="227" t="s">
        <v>407</v>
      </c>
      <c r="C15" s="179">
        <v>1241.2</v>
      </c>
      <c r="D15" s="161" t="s">
        <v>554</v>
      </c>
      <c r="E15" s="185"/>
      <c r="F15" s="165"/>
      <c r="G15" s="156"/>
      <c r="H15" s="157"/>
      <c r="I15" s="68"/>
      <c r="J15" s="158"/>
      <c r="K15" s="166"/>
      <c r="L15" s="167"/>
      <c r="M15" s="49"/>
    </row>
    <row r="16" spans="1:13" ht="15" customHeight="1">
      <c r="A16" s="161" t="s">
        <v>141</v>
      </c>
      <c r="B16" s="227" t="s">
        <v>408</v>
      </c>
      <c r="C16" s="179">
        <v>1241.2</v>
      </c>
      <c r="D16" s="161" t="s">
        <v>554</v>
      </c>
      <c r="E16" s="185"/>
      <c r="F16" s="165"/>
      <c r="G16" s="156"/>
      <c r="H16" s="157"/>
      <c r="I16" s="68"/>
      <c r="J16" s="158"/>
      <c r="K16" s="166"/>
      <c r="L16" s="167"/>
      <c r="M16" s="49"/>
    </row>
    <row r="17" spans="1:13" ht="15" customHeight="1">
      <c r="A17" s="161" t="s">
        <v>141</v>
      </c>
      <c r="B17" s="181" t="s">
        <v>107</v>
      </c>
      <c r="C17" s="182">
        <v>6299.96</v>
      </c>
      <c r="D17" s="161" t="s">
        <v>554</v>
      </c>
      <c r="E17" s="212"/>
      <c r="F17" s="165"/>
      <c r="G17" s="156"/>
      <c r="H17" s="157"/>
      <c r="I17" s="68"/>
      <c r="J17" s="158"/>
      <c r="K17" s="166"/>
      <c r="L17" s="167"/>
      <c r="M17" s="49"/>
    </row>
    <row r="18" spans="1:13" ht="15" customHeight="1">
      <c r="A18" s="161" t="s">
        <v>141</v>
      </c>
      <c r="B18" s="181" t="s">
        <v>396</v>
      </c>
      <c r="C18" s="182">
        <v>6299.96</v>
      </c>
      <c r="D18" s="161" t="s">
        <v>554</v>
      </c>
      <c r="E18" s="212">
        <f>SUM(C12:C18)</f>
        <v>18805.919999999998</v>
      </c>
      <c r="F18" s="165"/>
      <c r="G18" s="156"/>
      <c r="H18" s="157"/>
      <c r="I18" s="68">
        <v>600684</v>
      </c>
      <c r="J18" s="158">
        <f>E18/1.16</f>
        <v>16212</v>
      </c>
      <c r="K18" s="166">
        <f>J18*0.16</f>
        <v>2593.92</v>
      </c>
      <c r="L18" s="167"/>
      <c r="M18" s="49"/>
    </row>
    <row r="19" spans="1:13" ht="15" customHeight="1">
      <c r="A19" s="161" t="s">
        <v>134</v>
      </c>
      <c r="B19" s="181" t="s">
        <v>406</v>
      </c>
      <c r="C19" s="182">
        <v>6750.04</v>
      </c>
      <c r="D19" s="161" t="s">
        <v>554</v>
      </c>
      <c r="E19" s="212">
        <f>SUM(C19)</f>
        <v>6750.04</v>
      </c>
      <c r="F19" s="165"/>
      <c r="G19" s="156"/>
      <c r="H19" s="157"/>
      <c r="I19" s="68">
        <v>600644</v>
      </c>
      <c r="J19" s="158">
        <f>E19/1.16</f>
        <v>5819</v>
      </c>
      <c r="K19" s="166">
        <f>J19*0.16</f>
        <v>931.04</v>
      </c>
      <c r="L19" s="167"/>
      <c r="M19" s="49"/>
    </row>
    <row r="20" spans="1:13" ht="15" customHeight="1">
      <c r="A20" s="161" t="s">
        <v>136</v>
      </c>
      <c r="B20" s="67" t="s">
        <v>403</v>
      </c>
      <c r="C20" s="185">
        <v>13500.08</v>
      </c>
      <c r="D20" s="161" t="s">
        <v>554</v>
      </c>
      <c r="E20" s="212"/>
      <c r="F20" s="165"/>
      <c r="G20" s="156"/>
      <c r="H20" s="157"/>
      <c r="I20" s="68"/>
      <c r="J20" s="158"/>
      <c r="K20" s="166"/>
      <c r="L20" s="167"/>
      <c r="M20" s="49"/>
    </row>
    <row r="21" spans="1:13" ht="15" customHeight="1" thickBot="1">
      <c r="A21" s="168" t="s">
        <v>136</v>
      </c>
      <c r="B21" s="228" t="s">
        <v>87</v>
      </c>
      <c r="C21" s="171">
        <v>13500.08</v>
      </c>
      <c r="D21" s="168" t="s">
        <v>554</v>
      </c>
      <c r="E21" s="213">
        <f>SUM(C20:C21)</f>
        <v>27000.16</v>
      </c>
      <c r="F21" s="172">
        <f>SUM(E10:E21)</f>
        <v>55038.520000000004</v>
      </c>
      <c r="G21" s="173"/>
      <c r="H21" s="174"/>
      <c r="I21" s="232">
        <v>600640</v>
      </c>
      <c r="J21" s="175">
        <f>E21/1.16</f>
        <v>23276</v>
      </c>
      <c r="K21" s="176">
        <f>J21*0.16</f>
        <v>3724.16</v>
      </c>
      <c r="L21" s="177"/>
      <c r="M21" s="49"/>
    </row>
    <row r="22" spans="1:13" ht="15" customHeight="1">
      <c r="A22" s="161" t="s">
        <v>298</v>
      </c>
      <c r="B22" s="227" t="s">
        <v>413</v>
      </c>
      <c r="C22" s="179">
        <v>1241.2</v>
      </c>
      <c r="D22" s="161" t="s">
        <v>552</v>
      </c>
      <c r="E22" s="212"/>
      <c r="F22" s="165"/>
      <c r="G22" s="156"/>
      <c r="H22" s="157"/>
      <c r="I22" s="68"/>
      <c r="J22" s="158"/>
      <c r="K22" s="166"/>
      <c r="L22" s="167"/>
      <c r="M22" s="49"/>
    </row>
    <row r="23" spans="1:13" ht="15" customHeight="1">
      <c r="A23" s="229" t="s">
        <v>298</v>
      </c>
      <c r="B23" s="227" t="s">
        <v>414</v>
      </c>
      <c r="C23" s="179">
        <v>1241.2</v>
      </c>
      <c r="D23" s="229" t="s">
        <v>552</v>
      </c>
      <c r="E23" s="212"/>
      <c r="F23" s="165"/>
      <c r="G23" s="156"/>
      <c r="H23" s="157"/>
      <c r="I23" s="68"/>
      <c r="J23" s="158"/>
      <c r="K23" s="166"/>
      <c r="L23" s="167"/>
      <c r="M23" s="49"/>
    </row>
    <row r="24" spans="1:13" ht="15" customHeight="1">
      <c r="A24" s="197" t="s">
        <v>298</v>
      </c>
      <c r="B24" s="67" t="s">
        <v>415</v>
      </c>
      <c r="C24" s="185">
        <v>19657.36</v>
      </c>
      <c r="D24" s="197" t="s">
        <v>552</v>
      </c>
      <c r="E24" s="212">
        <f>SUM(C22:C24)</f>
        <v>22139.760000000002</v>
      </c>
      <c r="F24" s="165"/>
      <c r="G24" s="156"/>
      <c r="H24" s="157"/>
      <c r="I24" s="68">
        <v>600638</v>
      </c>
      <c r="J24" s="158">
        <f>E24/1.16</f>
        <v>19086.000000000004</v>
      </c>
      <c r="K24" s="166">
        <f>J24*0.16</f>
        <v>3053.7600000000007</v>
      </c>
      <c r="L24" s="167"/>
      <c r="M24" s="49"/>
    </row>
    <row r="25" spans="1:13" ht="15" customHeight="1">
      <c r="A25" s="197" t="s">
        <v>134</v>
      </c>
      <c r="B25" s="67" t="s">
        <v>409</v>
      </c>
      <c r="C25" s="185">
        <v>6750.04</v>
      </c>
      <c r="D25" s="197" t="s">
        <v>552</v>
      </c>
      <c r="E25" s="212">
        <f>SUM(C25)</f>
        <v>6750.04</v>
      </c>
      <c r="F25" s="165"/>
      <c r="G25" s="156"/>
      <c r="H25" s="157"/>
      <c r="I25" s="68">
        <v>600644</v>
      </c>
      <c r="J25" s="158">
        <f>E25/1.16</f>
        <v>5819</v>
      </c>
      <c r="K25" s="166">
        <f>J25*0.16</f>
        <v>931.04</v>
      </c>
      <c r="L25" s="167"/>
      <c r="M25" s="49"/>
    </row>
    <row r="26" spans="1:13" ht="15" customHeight="1">
      <c r="A26" s="161" t="s">
        <v>454</v>
      </c>
      <c r="B26" s="181" t="s">
        <v>411</v>
      </c>
      <c r="C26" s="182">
        <v>8582.74</v>
      </c>
      <c r="D26" s="161" t="s">
        <v>552</v>
      </c>
      <c r="E26" s="212">
        <f>SUM(C26:D26)</f>
        <v>8582.74</v>
      </c>
      <c r="F26" s="165"/>
      <c r="G26" s="156"/>
      <c r="H26" s="157"/>
      <c r="I26" s="68">
        <v>600610</v>
      </c>
      <c r="J26" s="158">
        <f>E26/1.16</f>
        <v>7398.9137931034484</v>
      </c>
      <c r="K26" s="166">
        <f>J26*0.16</f>
        <v>1183.8262068965519</v>
      </c>
      <c r="L26" s="167"/>
      <c r="M26" s="49"/>
    </row>
    <row r="27" spans="1:13" ht="15" customHeight="1">
      <c r="A27" s="161" t="s">
        <v>136</v>
      </c>
      <c r="B27" s="181" t="s">
        <v>410</v>
      </c>
      <c r="C27" s="182">
        <v>13500.08</v>
      </c>
      <c r="D27" s="161" t="s">
        <v>552</v>
      </c>
      <c r="E27" s="212"/>
      <c r="F27" s="165"/>
      <c r="G27" s="156"/>
      <c r="H27" s="157"/>
      <c r="I27" s="68"/>
      <c r="J27" s="158"/>
      <c r="K27" s="166"/>
      <c r="L27" s="167"/>
      <c r="M27" s="49"/>
    </row>
    <row r="28" spans="1:13" ht="15" customHeight="1" thickBot="1">
      <c r="A28" s="168" t="s">
        <v>136</v>
      </c>
      <c r="B28" s="228" t="s">
        <v>32</v>
      </c>
      <c r="C28" s="171">
        <v>13504.72</v>
      </c>
      <c r="D28" s="168" t="s">
        <v>552</v>
      </c>
      <c r="E28" s="213">
        <f>SUM(C27:C28)</f>
        <v>27004.799999999999</v>
      </c>
      <c r="F28" s="214">
        <f>SUM(E22:E28)</f>
        <v>64477.34</v>
      </c>
      <c r="G28" s="173"/>
      <c r="H28" s="174"/>
      <c r="I28" s="232">
        <v>600640</v>
      </c>
      <c r="J28" s="175">
        <f>E28/1.16</f>
        <v>23280</v>
      </c>
      <c r="K28" s="176">
        <f>J28*0.16</f>
        <v>3724.8</v>
      </c>
      <c r="L28" s="177"/>
      <c r="M28" s="49"/>
    </row>
    <row r="29" spans="1:13" ht="15" customHeight="1">
      <c r="A29" s="161" t="s">
        <v>134</v>
      </c>
      <c r="B29" s="181" t="s">
        <v>417</v>
      </c>
      <c r="C29" s="182">
        <v>6750.04</v>
      </c>
      <c r="D29" s="161" t="s">
        <v>553</v>
      </c>
      <c r="E29" s="212"/>
      <c r="F29" s="165"/>
      <c r="G29" s="156"/>
      <c r="H29" s="157"/>
      <c r="I29" s="68"/>
      <c r="J29" s="158"/>
      <c r="K29" s="166"/>
      <c r="L29" s="167"/>
      <c r="M29" s="49"/>
    </row>
    <row r="30" spans="1:13" ht="15" customHeight="1">
      <c r="A30" s="161" t="s">
        <v>134</v>
      </c>
      <c r="B30" s="181" t="s">
        <v>418</v>
      </c>
      <c r="C30" s="182">
        <v>6750.04</v>
      </c>
      <c r="D30" s="161" t="s">
        <v>553</v>
      </c>
      <c r="E30" s="212">
        <f>SUM(C29:C30)</f>
        <v>13500.08</v>
      </c>
      <c r="F30" s="165"/>
      <c r="G30" s="156"/>
      <c r="H30" s="157"/>
      <c r="I30" s="68">
        <v>600644</v>
      </c>
      <c r="J30" s="158">
        <f>E30/1.16</f>
        <v>11638</v>
      </c>
      <c r="K30" s="166">
        <f>J30*0.16</f>
        <v>1862.08</v>
      </c>
      <c r="L30" s="167"/>
      <c r="M30" s="49"/>
    </row>
    <row r="31" spans="1:13" ht="15" customHeight="1">
      <c r="A31" s="161" t="s">
        <v>383</v>
      </c>
      <c r="B31" s="181" t="s">
        <v>426</v>
      </c>
      <c r="C31" s="182">
        <v>8780.0400000000009</v>
      </c>
      <c r="D31" s="161" t="s">
        <v>553</v>
      </c>
      <c r="E31" s="212">
        <f>SUM(C31)</f>
        <v>8780.0400000000009</v>
      </c>
      <c r="F31" s="165"/>
      <c r="G31" s="156"/>
      <c r="H31" s="157"/>
      <c r="I31" s="68">
        <v>600606</v>
      </c>
      <c r="J31" s="158">
        <f>E31/1.16</f>
        <v>7569.0000000000009</v>
      </c>
      <c r="K31" s="166">
        <f>J31*0.16</f>
        <v>1211.0400000000002</v>
      </c>
      <c r="L31" s="167"/>
      <c r="M31" s="49"/>
    </row>
    <row r="32" spans="1:13" ht="15" customHeight="1">
      <c r="A32" s="161" t="s">
        <v>457</v>
      </c>
      <c r="B32" s="181" t="s">
        <v>422</v>
      </c>
      <c r="C32" s="182">
        <v>8887.92</v>
      </c>
      <c r="D32" s="161" t="s">
        <v>553</v>
      </c>
      <c r="E32" s="212"/>
      <c r="F32" s="165"/>
      <c r="G32" s="156"/>
      <c r="H32" s="157"/>
      <c r="I32" s="68"/>
      <c r="J32" s="158"/>
      <c r="K32" s="166"/>
      <c r="L32" s="167"/>
      <c r="M32" s="49"/>
    </row>
    <row r="33" spans="1:13" ht="15" customHeight="1">
      <c r="A33" s="161" t="s">
        <v>457</v>
      </c>
      <c r="B33" s="181" t="s">
        <v>419</v>
      </c>
      <c r="C33" s="182">
        <v>16105.44</v>
      </c>
      <c r="D33" s="161" t="s">
        <v>553</v>
      </c>
      <c r="E33" s="212">
        <f>SUM(C32:C33)</f>
        <v>24993.360000000001</v>
      </c>
      <c r="F33" s="165"/>
      <c r="G33" s="156"/>
      <c r="H33" s="157"/>
      <c r="I33" s="68">
        <v>600691</v>
      </c>
      <c r="J33" s="158">
        <f>E33/1.16</f>
        <v>21546.000000000004</v>
      </c>
      <c r="K33" s="166">
        <f>J33*0.16</f>
        <v>3447.3600000000006</v>
      </c>
      <c r="L33" s="167"/>
      <c r="M33" s="49"/>
    </row>
    <row r="34" spans="1:13" ht="15" customHeight="1">
      <c r="A34" s="161" t="s">
        <v>136</v>
      </c>
      <c r="B34" s="181" t="s">
        <v>421</v>
      </c>
      <c r="C34" s="182">
        <v>4499.6400000000003</v>
      </c>
      <c r="D34" s="161" t="s">
        <v>553</v>
      </c>
      <c r="E34" s="212"/>
      <c r="F34" s="165"/>
      <c r="G34" s="156"/>
      <c r="H34" s="157"/>
      <c r="I34" s="68"/>
      <c r="J34" s="158"/>
      <c r="K34" s="166"/>
      <c r="L34" s="167"/>
      <c r="M34" s="49"/>
    </row>
    <row r="35" spans="1:13" ht="15" customHeight="1">
      <c r="A35" s="161" t="s">
        <v>136</v>
      </c>
      <c r="B35" s="181" t="s">
        <v>425</v>
      </c>
      <c r="C35" s="182">
        <v>9000.44</v>
      </c>
      <c r="D35" s="161" t="s">
        <v>553</v>
      </c>
      <c r="E35" s="212"/>
      <c r="F35" s="165"/>
      <c r="G35" s="156"/>
      <c r="H35" s="157"/>
      <c r="I35" s="68"/>
      <c r="J35" s="158"/>
      <c r="K35" s="166"/>
      <c r="L35" s="167"/>
      <c r="M35" s="49"/>
    </row>
    <row r="36" spans="1:13" ht="15" customHeight="1">
      <c r="A36" s="161" t="s">
        <v>136</v>
      </c>
      <c r="B36" s="181" t="s">
        <v>69</v>
      </c>
      <c r="C36" s="182">
        <v>9000.44</v>
      </c>
      <c r="D36" s="161" t="s">
        <v>553</v>
      </c>
      <c r="E36" s="212"/>
      <c r="F36" s="165"/>
      <c r="G36" s="156"/>
      <c r="H36" s="157"/>
      <c r="I36" s="68"/>
      <c r="J36" s="158"/>
      <c r="K36" s="166"/>
      <c r="L36" s="167"/>
      <c r="M36" s="49"/>
    </row>
    <row r="37" spans="1:13" ht="15" customHeight="1">
      <c r="A37" s="161" t="s">
        <v>136</v>
      </c>
      <c r="B37" s="181" t="s">
        <v>428</v>
      </c>
      <c r="C37" s="182">
        <v>13500.08</v>
      </c>
      <c r="D37" s="161" t="s">
        <v>553</v>
      </c>
      <c r="E37" s="212"/>
      <c r="F37" s="165"/>
      <c r="G37" s="156"/>
      <c r="H37" s="157"/>
      <c r="I37" s="68"/>
      <c r="J37" s="158"/>
      <c r="K37" s="166"/>
      <c r="L37" s="167"/>
      <c r="M37" s="49"/>
    </row>
    <row r="38" spans="1:13" ht="15" customHeight="1">
      <c r="A38" s="161" t="s">
        <v>136</v>
      </c>
      <c r="B38" s="181" t="s">
        <v>423</v>
      </c>
      <c r="C38" s="182">
        <v>17024.16</v>
      </c>
      <c r="D38" s="161" t="s">
        <v>553</v>
      </c>
      <c r="E38" s="212"/>
      <c r="F38" s="165"/>
      <c r="G38" s="156"/>
      <c r="H38" s="157"/>
      <c r="I38" s="68"/>
      <c r="J38" s="158"/>
      <c r="K38" s="166"/>
      <c r="L38" s="167"/>
      <c r="M38" s="49"/>
    </row>
    <row r="39" spans="1:13" ht="15" customHeight="1" thickBot="1">
      <c r="A39" s="168" t="s">
        <v>136</v>
      </c>
      <c r="B39" s="228" t="s">
        <v>424</v>
      </c>
      <c r="C39" s="171">
        <v>17024.16</v>
      </c>
      <c r="D39" s="168" t="s">
        <v>553</v>
      </c>
      <c r="E39" s="213">
        <f>SUM(C34:C39)</f>
        <v>70048.920000000013</v>
      </c>
      <c r="F39" s="214">
        <f>SUM(E29:E39)</f>
        <v>117322.40000000002</v>
      </c>
      <c r="G39" s="173"/>
      <c r="H39" s="174"/>
      <c r="I39" s="232">
        <v>600640</v>
      </c>
      <c r="J39" s="175">
        <f>E39/1.16</f>
        <v>60387.000000000015</v>
      </c>
      <c r="K39" s="176">
        <f>J39*0.16</f>
        <v>9661.9200000000019</v>
      </c>
      <c r="L39" s="177"/>
      <c r="M39" s="49"/>
    </row>
    <row r="40" spans="1:13" ht="15" customHeight="1">
      <c r="A40" s="161" t="s">
        <v>243</v>
      </c>
      <c r="B40" s="181" t="s">
        <v>430</v>
      </c>
      <c r="C40" s="182">
        <v>43058.39</v>
      </c>
      <c r="D40" s="161"/>
      <c r="E40" s="212"/>
      <c r="F40" s="165"/>
      <c r="G40" s="156"/>
      <c r="H40" s="157"/>
      <c r="I40" s="68"/>
      <c r="J40" s="158"/>
      <c r="K40" s="166"/>
      <c r="L40" s="167"/>
      <c r="M40" s="49"/>
    </row>
    <row r="41" spans="1:13" ht="15" customHeight="1">
      <c r="A41" s="161" t="s">
        <v>243</v>
      </c>
      <c r="B41" s="181" t="s">
        <v>431</v>
      </c>
      <c r="C41" s="182">
        <v>47058.38</v>
      </c>
      <c r="D41" s="161"/>
      <c r="E41" s="212"/>
      <c r="F41" s="165"/>
      <c r="G41" s="156"/>
      <c r="H41" s="157"/>
      <c r="I41" s="68"/>
      <c r="J41" s="158"/>
      <c r="K41" s="166"/>
      <c r="L41" s="167"/>
      <c r="M41" s="49"/>
    </row>
    <row r="42" spans="1:13" ht="15" customHeight="1">
      <c r="A42" s="161" t="s">
        <v>243</v>
      </c>
      <c r="B42" s="181" t="s">
        <v>432</v>
      </c>
      <c r="C42" s="182">
        <v>47058.38</v>
      </c>
      <c r="D42" s="161"/>
      <c r="E42" s="212"/>
      <c r="F42" s="165"/>
      <c r="G42" s="156"/>
      <c r="H42" s="157"/>
      <c r="I42" s="68"/>
      <c r="J42" s="158"/>
      <c r="K42" s="166"/>
      <c r="L42" s="167"/>
      <c r="M42" s="49"/>
    </row>
    <row r="43" spans="1:13" ht="15" customHeight="1">
      <c r="A43" s="161" t="s">
        <v>243</v>
      </c>
      <c r="B43" s="181" t="s">
        <v>433</v>
      </c>
      <c r="C43" s="182">
        <v>47058.38</v>
      </c>
      <c r="D43" s="161"/>
      <c r="E43" s="212"/>
      <c r="F43" s="165"/>
      <c r="G43" s="156"/>
      <c r="H43" s="157"/>
      <c r="I43" s="68"/>
      <c r="J43" s="158"/>
      <c r="K43" s="166"/>
      <c r="L43" s="167"/>
      <c r="M43" s="49"/>
    </row>
    <row r="44" spans="1:13" ht="15" customHeight="1">
      <c r="A44" s="161" t="s">
        <v>243</v>
      </c>
      <c r="B44" s="181" t="s">
        <v>431</v>
      </c>
      <c r="C44" s="182">
        <v>-47058.38</v>
      </c>
      <c r="D44" s="161"/>
      <c r="E44" s="212"/>
      <c r="F44" s="165"/>
      <c r="G44" s="156"/>
      <c r="H44" s="157"/>
      <c r="I44" s="68"/>
      <c r="J44" s="158"/>
      <c r="K44" s="166"/>
      <c r="L44" s="167"/>
      <c r="M44" s="49"/>
    </row>
    <row r="45" spans="1:13" ht="15" customHeight="1">
      <c r="A45" s="161" t="s">
        <v>243</v>
      </c>
      <c r="B45" s="181" t="s">
        <v>433</v>
      </c>
      <c r="C45" s="182">
        <v>-47058.38</v>
      </c>
      <c r="D45" s="161"/>
      <c r="E45" s="212"/>
      <c r="F45" s="165"/>
      <c r="G45" s="156"/>
      <c r="H45" s="157"/>
      <c r="I45" s="68"/>
      <c r="J45" s="158"/>
      <c r="K45" s="166"/>
      <c r="L45" s="167"/>
      <c r="M45" s="49"/>
    </row>
    <row r="46" spans="1:13" ht="15" customHeight="1">
      <c r="A46" s="161" t="s">
        <v>243</v>
      </c>
      <c r="B46" s="181" t="s">
        <v>432</v>
      </c>
      <c r="C46" s="182">
        <v>-47058.38</v>
      </c>
      <c r="D46" s="161"/>
      <c r="E46" s="212"/>
      <c r="F46" s="165"/>
      <c r="G46" s="156"/>
      <c r="H46" s="157"/>
      <c r="I46" s="68"/>
      <c r="J46" s="158"/>
      <c r="K46" s="166"/>
      <c r="L46" s="167"/>
      <c r="M46" s="49"/>
    </row>
    <row r="47" spans="1:13" ht="15" customHeight="1" thickBot="1">
      <c r="A47" s="168" t="s">
        <v>243</v>
      </c>
      <c r="B47" s="228" t="s">
        <v>430</v>
      </c>
      <c r="C47" s="171">
        <v>-43058.39</v>
      </c>
      <c r="D47" s="168"/>
      <c r="E47" s="213">
        <f>SUM(C40:C47)</f>
        <v>0</v>
      </c>
      <c r="F47" s="172"/>
      <c r="G47" s="173"/>
      <c r="H47" s="174"/>
      <c r="I47" s="232"/>
      <c r="J47" s="175"/>
      <c r="K47" s="176"/>
      <c r="L47" s="177"/>
      <c r="M47" s="49"/>
    </row>
    <row r="48" spans="1:13" ht="15" customHeight="1">
      <c r="A48" s="197"/>
      <c r="B48" s="184"/>
      <c r="C48" s="185"/>
      <c r="D48" s="197"/>
      <c r="E48" s="212"/>
      <c r="F48" s="165"/>
      <c r="G48" s="156"/>
      <c r="H48" s="157"/>
      <c r="I48" s="68"/>
      <c r="J48" s="158"/>
      <c r="K48" s="166"/>
      <c r="L48" s="167"/>
      <c r="M48" s="49"/>
    </row>
    <row r="49" spans="1:13" ht="15" customHeight="1">
      <c r="A49" s="192"/>
      <c r="B49" s="190"/>
      <c r="C49" s="190"/>
      <c r="D49" s="193"/>
      <c r="E49" s="185"/>
      <c r="F49" s="165"/>
      <c r="G49" s="156"/>
      <c r="H49" s="157"/>
      <c r="I49" s="68"/>
      <c r="J49" s="158"/>
      <c r="K49" s="166"/>
      <c r="L49" s="167"/>
      <c r="M49" s="49"/>
    </row>
    <row r="50" spans="1:13" ht="15" customHeight="1">
      <c r="A50" s="192"/>
      <c r="B50" s="68"/>
      <c r="C50" s="156"/>
      <c r="D50" s="194"/>
      <c r="E50" s="185"/>
      <c r="F50" s="165"/>
      <c r="G50" s="156"/>
      <c r="H50" s="157"/>
      <c r="I50" s="68"/>
      <c r="J50" s="158"/>
      <c r="K50" s="166"/>
      <c r="L50" s="167"/>
      <c r="M50" s="49"/>
    </row>
    <row r="51" spans="1:13" ht="15" customHeight="1">
      <c r="A51" s="192"/>
      <c r="B51" s="68"/>
      <c r="C51" s="194">
        <f>SUM(C5:C50)</f>
        <v>197600.09999999998</v>
      </c>
      <c r="D51" s="194"/>
      <c r="E51" s="185">
        <f>SUM(E5:E50)</f>
        <v>197600.10000000003</v>
      </c>
      <c r="F51" s="194"/>
      <c r="G51" s="194"/>
      <c r="H51" s="195">
        <f>SUM(H5:H50)</f>
        <v>0</v>
      </c>
      <c r="I51" s="234"/>
      <c r="J51" s="194">
        <f>SUM(J5:J50)</f>
        <v>170344.91379310348</v>
      </c>
      <c r="K51" s="194">
        <f>SUM(K5:K50)</f>
        <v>27255.186206896553</v>
      </c>
      <c r="L51" s="194"/>
      <c r="M51" s="150"/>
    </row>
    <row r="52" spans="1:13" ht="15" customHeight="1">
      <c r="A52" s="192"/>
      <c r="B52" s="68"/>
      <c r="C52" s="156"/>
      <c r="D52" s="194"/>
      <c r="E52" s="185"/>
      <c r="F52" s="165"/>
      <c r="G52" s="156"/>
      <c r="H52" s="157"/>
      <c r="I52" s="68"/>
      <c r="J52" s="158"/>
      <c r="K52" s="166"/>
      <c r="L52" s="167"/>
      <c r="M52" s="49"/>
    </row>
    <row r="53" spans="1:13" ht="15" customHeight="1">
      <c r="A53" s="196"/>
      <c r="B53" s="197"/>
      <c r="C53" s="197"/>
      <c r="D53" s="198"/>
      <c r="E53" s="67"/>
      <c r="F53" s="156"/>
      <c r="G53" s="156"/>
      <c r="H53" s="157"/>
      <c r="I53" s="68"/>
      <c r="J53" s="158"/>
      <c r="K53" s="166"/>
      <c r="L53" s="167"/>
      <c r="M53" s="49"/>
    </row>
    <row r="54" spans="1:13" ht="15">
      <c r="A54" s="196"/>
      <c r="B54" s="197"/>
      <c r="C54" s="197"/>
      <c r="D54" s="194"/>
      <c r="E54" s="185"/>
      <c r="F54" s="194"/>
      <c r="G54" s="194"/>
      <c r="H54" s="195"/>
      <c r="I54" s="234"/>
      <c r="J54" s="194"/>
      <c r="K54" s="194"/>
      <c r="L54" s="199"/>
      <c r="M54" s="49"/>
    </row>
    <row r="55" spans="1:13" ht="15.75" thickBot="1">
      <c r="A55" s="196"/>
      <c r="B55" s="197"/>
      <c r="C55" s="197"/>
      <c r="D55" s="185"/>
      <c r="E55" s="67"/>
      <c r="F55" s="67"/>
      <c r="G55" s="67"/>
      <c r="H55" s="200"/>
      <c r="I55" s="235"/>
      <c r="J55" s="67"/>
      <c r="K55" s="167"/>
      <c r="L55" s="167"/>
      <c r="M55" s="54"/>
    </row>
    <row r="56" spans="1:13" ht="15.75" thickBot="1">
      <c r="A56" s="196"/>
      <c r="B56" s="197"/>
      <c r="C56" s="197"/>
      <c r="D56" s="185"/>
      <c r="H56" s="200"/>
      <c r="I56" s="235"/>
      <c r="J56" s="201" t="s">
        <v>551</v>
      </c>
      <c r="K56" s="202">
        <f>J51+K51-E51</f>
        <v>0</v>
      </c>
      <c r="L56" s="167"/>
      <c r="M56" s="54"/>
    </row>
    <row r="57" spans="1:13" ht="15">
      <c r="A57" s="196"/>
      <c r="B57" s="197"/>
      <c r="C57" s="197"/>
      <c r="D57" s="185"/>
      <c r="H57" s="200"/>
      <c r="I57" s="235"/>
      <c r="J57" s="67"/>
      <c r="K57" s="167"/>
      <c r="L57" s="167"/>
      <c r="M57" s="54"/>
    </row>
    <row r="58" spans="1:13" ht="15">
      <c r="A58" s="196"/>
      <c r="B58" s="197"/>
      <c r="C58" s="197"/>
      <c r="D58" s="185"/>
      <c r="E58" s="230"/>
      <c r="F58" s="203"/>
      <c r="G58" s="204"/>
      <c r="H58" s="200"/>
      <c r="I58" s="235"/>
      <c r="J58" s="67"/>
      <c r="K58" s="167"/>
      <c r="L58" s="167"/>
      <c r="M58" s="54"/>
    </row>
    <row r="59" spans="1:13" ht="15">
      <c r="A59" s="196"/>
      <c r="B59" s="197"/>
      <c r="C59" s="197"/>
      <c r="D59" s="185"/>
      <c r="E59" s="330" t="s">
        <v>916</v>
      </c>
      <c r="F59" s="331">
        <v>42747</v>
      </c>
      <c r="G59" s="332">
        <v>278558.82</v>
      </c>
      <c r="H59" s="200"/>
      <c r="I59" s="235"/>
      <c r="J59" s="67"/>
      <c r="K59" s="167"/>
      <c r="L59" s="167"/>
      <c r="M59" s="54"/>
    </row>
    <row r="60" spans="1:13" ht="15">
      <c r="A60" s="196"/>
      <c r="B60" s="197"/>
      <c r="C60" s="197"/>
      <c r="D60" s="185"/>
      <c r="E60" s="330" t="s">
        <v>917</v>
      </c>
      <c r="F60" s="331">
        <v>42747</v>
      </c>
      <c r="G60" s="332">
        <v>197600.1</v>
      </c>
      <c r="H60" s="200"/>
      <c r="I60" s="235"/>
      <c r="J60" s="67"/>
      <c r="K60" s="167"/>
      <c r="L60" s="167"/>
      <c r="M60" s="54"/>
    </row>
    <row r="61" spans="1:13" ht="15">
      <c r="A61" s="196"/>
      <c r="B61" s="197"/>
      <c r="C61" s="197"/>
      <c r="D61" s="185"/>
      <c r="E61" s="231"/>
      <c r="F61" s="204"/>
      <c r="G61" s="204"/>
      <c r="H61" s="200"/>
      <c r="I61" s="235"/>
      <c r="J61" s="67"/>
      <c r="K61" s="167"/>
      <c r="L61" s="167"/>
      <c r="M61" s="54"/>
    </row>
    <row r="62" spans="1:13" ht="15">
      <c r="A62" s="196"/>
      <c r="B62" s="197"/>
      <c r="C62" s="197"/>
      <c r="D62" s="185"/>
      <c r="E62" s="67"/>
      <c r="F62" s="67"/>
      <c r="G62" s="67"/>
      <c r="H62" s="200"/>
      <c r="I62" s="235"/>
      <c r="J62" s="67"/>
      <c r="K62" s="167"/>
      <c r="L62" s="167"/>
      <c r="M62" s="54"/>
    </row>
    <row r="63" spans="1:13" ht="15">
      <c r="A63" s="196"/>
      <c r="B63" s="197"/>
      <c r="C63" s="197"/>
      <c r="D63" s="185"/>
      <c r="E63" s="67"/>
      <c r="F63" s="67"/>
      <c r="G63" s="67"/>
      <c r="H63" s="200"/>
      <c r="I63" s="235"/>
      <c r="J63" s="67"/>
      <c r="K63" s="167"/>
      <c r="L63" s="167"/>
      <c r="M63" s="54"/>
    </row>
    <row r="64" spans="1:13" ht="15">
      <c r="A64" s="196"/>
      <c r="B64" s="197"/>
      <c r="C64" s="67"/>
      <c r="D64" s="167"/>
      <c r="E64" s="67"/>
      <c r="F64" s="67"/>
      <c r="G64" s="67"/>
      <c r="H64" s="200"/>
      <c r="I64" s="235"/>
      <c r="J64" s="67"/>
      <c r="K64" s="167"/>
      <c r="L64" s="167"/>
      <c r="M64" s="54"/>
    </row>
    <row r="65" spans="1:13" ht="15">
      <c r="A65" s="196"/>
      <c r="B65" s="197"/>
      <c r="C65" s="67"/>
      <c r="D65" s="167"/>
      <c r="E65" s="67"/>
      <c r="F65" s="67"/>
      <c r="G65" s="67"/>
      <c r="H65" s="200"/>
      <c r="I65" s="235"/>
      <c r="J65" s="67"/>
      <c r="K65" s="167"/>
      <c r="L65" s="167"/>
      <c r="M65" s="54"/>
    </row>
    <row r="66" spans="1:13" ht="15">
      <c r="A66" s="196"/>
      <c r="B66" s="197"/>
      <c r="C66" s="197"/>
      <c r="D66" s="185"/>
      <c r="E66" s="67"/>
      <c r="F66" s="67"/>
      <c r="G66" s="67"/>
      <c r="H66" s="200"/>
      <c r="I66" s="235"/>
      <c r="J66" s="67"/>
      <c r="K66" s="167"/>
      <c r="L66" s="167"/>
      <c r="M66" s="54"/>
    </row>
    <row r="67" spans="1:13" ht="15">
      <c r="A67" s="196"/>
      <c r="B67" s="197"/>
      <c r="C67" s="197"/>
      <c r="D67" s="185"/>
      <c r="E67" s="67"/>
      <c r="F67" s="67"/>
      <c r="G67" s="67"/>
      <c r="H67" s="200"/>
      <c r="I67" s="235"/>
      <c r="J67" s="67"/>
      <c r="K67" s="167"/>
      <c r="L67" s="167"/>
      <c r="M67" s="54"/>
    </row>
    <row r="68" spans="1:13" ht="15">
      <c r="A68" s="196"/>
      <c r="B68" s="197"/>
      <c r="C68" s="197"/>
      <c r="D68" s="205"/>
      <c r="E68" s="180"/>
      <c r="F68" s="180"/>
      <c r="G68" s="180"/>
      <c r="H68" s="206"/>
      <c r="I68" s="236"/>
      <c r="J68" s="180"/>
      <c r="K68" s="207"/>
      <c r="L68" s="207"/>
      <c r="M68" s="54"/>
    </row>
    <row r="69" spans="1:13" ht="15">
      <c r="A69" s="196"/>
      <c r="B69" s="197"/>
      <c r="C69" s="197"/>
      <c r="D69" s="205"/>
      <c r="E69" s="180"/>
      <c r="F69" s="180"/>
      <c r="G69" s="180"/>
      <c r="H69" s="206"/>
      <c r="I69" s="236"/>
      <c r="J69" s="180"/>
      <c r="K69" s="207"/>
      <c r="L69" s="207"/>
      <c r="M69" s="54"/>
    </row>
    <row r="70" spans="1:13" ht="15">
      <c r="A70" s="208"/>
      <c r="B70" s="67" t="s">
        <v>25</v>
      </c>
      <c r="C70" s="67"/>
      <c r="D70" s="67"/>
      <c r="E70" s="67"/>
      <c r="F70" s="156"/>
      <c r="G70" s="156"/>
      <c r="H70" s="157"/>
      <c r="I70" s="68"/>
      <c r="J70" s="156"/>
      <c r="K70" s="209"/>
      <c r="L70" s="167"/>
      <c r="M70" s="49"/>
    </row>
    <row r="71" spans="1:13" ht="15">
      <c r="A71" s="210"/>
      <c r="B71" s="67" t="s">
        <v>127</v>
      </c>
      <c r="C71" s="67"/>
      <c r="D71" s="67"/>
      <c r="E71" s="67"/>
      <c r="F71" s="156"/>
      <c r="G71" s="156"/>
      <c r="H71" s="157"/>
      <c r="I71" s="68"/>
      <c r="J71" s="156"/>
      <c r="K71" s="209"/>
      <c r="L71" s="167"/>
      <c r="M71" s="49"/>
    </row>
    <row r="72" spans="1:13" ht="15">
      <c r="A72" s="211"/>
      <c r="B72" s="67" t="s">
        <v>161</v>
      </c>
      <c r="C72" s="67"/>
      <c r="D72" s="67"/>
      <c r="E72" s="67"/>
      <c r="F72" s="156"/>
      <c r="G72" s="156"/>
      <c r="H72" s="157"/>
      <c r="I72" s="68"/>
      <c r="J72" s="156"/>
      <c r="K72" s="209"/>
      <c r="L72" s="167"/>
      <c r="M72" s="49"/>
    </row>
    <row r="73" spans="1:13" ht="15">
      <c r="A73" s="67"/>
      <c r="B73" s="67"/>
      <c r="C73" s="67"/>
      <c r="D73" s="67"/>
      <c r="E73" s="67"/>
      <c r="F73" s="156"/>
      <c r="G73" s="156"/>
      <c r="H73" s="157"/>
      <c r="I73" s="68"/>
      <c r="J73" s="156"/>
      <c r="K73" s="209"/>
      <c r="L73" s="167"/>
      <c r="M73" s="49"/>
    </row>
    <row r="74" spans="1:13" ht="15">
      <c r="A74" s="67"/>
      <c r="B74" s="67"/>
      <c r="C74" s="67"/>
      <c r="D74" s="67"/>
      <c r="E74" s="67"/>
      <c r="F74" s="156"/>
      <c r="G74" s="156"/>
      <c r="H74" s="157"/>
      <c r="I74" s="68"/>
      <c r="J74" s="156"/>
      <c r="K74" s="209"/>
      <c r="L74" s="167"/>
      <c r="M74" s="49"/>
    </row>
    <row r="75" spans="1:13" ht="15">
      <c r="A75" s="67"/>
      <c r="B75" s="67"/>
      <c r="C75" s="67"/>
      <c r="D75" s="67"/>
      <c r="E75" s="67"/>
      <c r="F75" s="156"/>
      <c r="G75" s="156"/>
      <c r="H75" s="157"/>
      <c r="I75" s="68"/>
      <c r="J75" s="156"/>
      <c r="K75" s="209"/>
      <c r="L75" s="167"/>
      <c r="M75" s="49"/>
    </row>
    <row r="76" spans="1:13" ht="15">
      <c r="A76" s="67"/>
      <c r="B76" s="67"/>
      <c r="C76" s="67"/>
      <c r="D76" s="67"/>
      <c r="E76" s="67"/>
      <c r="F76" s="156"/>
      <c r="G76" s="156"/>
      <c r="H76" s="157"/>
      <c r="I76" s="68"/>
      <c r="J76" s="156"/>
      <c r="K76" s="209"/>
      <c r="L76" s="167"/>
      <c r="M76" s="49"/>
    </row>
    <row r="77" spans="1:13">
      <c r="K77" s="45"/>
      <c r="L77" s="49"/>
      <c r="M77" s="49"/>
    </row>
    <row r="78" spans="1:13">
      <c r="K78" s="45"/>
      <c r="L78" s="49"/>
      <c r="M78" s="49"/>
    </row>
    <row r="79" spans="1:13">
      <c r="K79" s="45"/>
      <c r="L79" s="49"/>
      <c r="M79" s="49"/>
    </row>
    <row r="80" spans="1:13">
      <c r="K80" s="45"/>
      <c r="L80" s="49"/>
      <c r="M80" s="49"/>
    </row>
    <row r="81" spans="11:13">
      <c r="K81" s="45"/>
      <c r="L81" s="49"/>
      <c r="M81" s="49"/>
    </row>
    <row r="82" spans="11:13">
      <c r="K82" s="45"/>
      <c r="L82" s="49"/>
      <c r="M82" s="49"/>
    </row>
    <row r="83" spans="11:13">
      <c r="K83" s="45"/>
      <c r="L83" s="49"/>
      <c r="M83" s="49"/>
    </row>
    <row r="84" spans="11:13">
      <c r="K84" s="45"/>
      <c r="L84" s="49"/>
      <c r="M84" s="49"/>
    </row>
    <row r="85" spans="11:13">
      <c r="K85" s="45"/>
      <c r="L85" s="49"/>
      <c r="M85" s="49"/>
    </row>
    <row r="86" spans="11:13">
      <c r="K86" s="45"/>
      <c r="L86" s="49"/>
      <c r="M86" s="49"/>
    </row>
    <row r="87" spans="11:13">
      <c r="K87" s="45"/>
      <c r="L87" s="49"/>
      <c r="M87" s="49"/>
    </row>
    <row r="88" spans="11:13">
      <c r="K88" s="45"/>
      <c r="L88" s="49"/>
      <c r="M88" s="49"/>
    </row>
    <row r="89" spans="11:13">
      <c r="K89" s="45"/>
      <c r="L89" s="49"/>
      <c r="M89" s="49"/>
    </row>
    <row r="90" spans="11:13">
      <c r="K90" s="45"/>
      <c r="L90" s="49"/>
      <c r="M90" s="49"/>
    </row>
    <row r="91" spans="11:13">
      <c r="K91" s="45"/>
      <c r="L91" s="49"/>
      <c r="M91" s="49"/>
    </row>
    <row r="92" spans="11:13">
      <c r="K92" s="45"/>
      <c r="L92" s="49"/>
      <c r="M92" s="49"/>
    </row>
    <row r="93" spans="11:13">
      <c r="K93" s="45"/>
      <c r="L93" s="49"/>
      <c r="M93" s="49"/>
    </row>
    <row r="94" spans="11:13">
      <c r="K94" s="45"/>
      <c r="L94" s="49"/>
      <c r="M94" s="49"/>
    </row>
    <row r="95" spans="11:13">
      <c r="K95" s="45"/>
      <c r="L95" s="49"/>
      <c r="M95" s="49"/>
    </row>
    <row r="96" spans="1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</sheetData>
  <autoFilter ref="A4:L54"/>
  <mergeCells count="2">
    <mergeCell ref="A3:D3"/>
    <mergeCell ref="I2:K2"/>
  </mergeCells>
  <phoneticPr fontId="0" type="noConversion"/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93"/>
  <sheetViews>
    <sheetView topLeftCell="A2" workbookViewId="0">
      <selection activeCell="F81" sqref="F81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2647</v>
      </c>
      <c r="E1" s="240"/>
      <c r="F1" s="240"/>
      <c r="G1" s="240"/>
      <c r="H1" s="533"/>
      <c r="I1" s="620"/>
      <c r="J1" s="620"/>
      <c r="K1" s="620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620"/>
      <c r="J2" s="620"/>
      <c r="K2" s="620"/>
      <c r="L2" s="239"/>
      <c r="M2" s="239"/>
    </row>
    <row r="3" spans="1:13" ht="15.75">
      <c r="A3" s="620"/>
      <c r="B3" s="620"/>
      <c r="C3" s="620"/>
      <c r="D3" s="620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620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620"/>
      <c r="L5" s="239"/>
      <c r="M5" s="239"/>
    </row>
    <row r="6" spans="1:13" ht="15" customHeight="1">
      <c r="A6" s="339" t="s">
        <v>141</v>
      </c>
      <c r="B6" s="431" t="s">
        <v>2572</v>
      </c>
      <c r="C6" s="344">
        <v>-8049.24</v>
      </c>
      <c r="D6" s="339" t="s">
        <v>2650</v>
      </c>
      <c r="E6" s="520">
        <f>SUM(C6:D6)</f>
        <v>-8049.24</v>
      </c>
      <c r="F6" s="521"/>
      <c r="G6" s="522"/>
      <c r="H6" s="533"/>
      <c r="I6" s="522">
        <v>600684</v>
      </c>
      <c r="J6" s="523">
        <f>E6/1.16</f>
        <v>-6939</v>
      </c>
      <c r="K6" s="524">
        <f>J6*0.16</f>
        <v>-1110.24</v>
      </c>
      <c r="L6" s="602"/>
      <c r="M6" s="252"/>
    </row>
    <row r="7" spans="1:13" ht="15" customHeight="1" thickBot="1">
      <c r="A7" s="362" t="s">
        <v>134</v>
      </c>
      <c r="B7" s="433" t="s">
        <v>2571</v>
      </c>
      <c r="C7" s="490">
        <v>-5791.88</v>
      </c>
      <c r="D7" s="362" t="s">
        <v>2650</v>
      </c>
      <c r="E7" s="525">
        <f>SUM(C7:D7)</f>
        <v>-5791.88</v>
      </c>
      <c r="F7" s="526">
        <f>SUM(E6:E7)</f>
        <v>-13841.119999999999</v>
      </c>
      <c r="G7" s="527"/>
      <c r="H7" s="537"/>
      <c r="I7" s="527">
        <v>600644</v>
      </c>
      <c r="J7" s="528">
        <f t="shared" ref="J7:J70" si="0">E7/1.16</f>
        <v>-4993</v>
      </c>
      <c r="K7" s="529">
        <f t="shared" ref="K7:K70" si="1">J7*0.16</f>
        <v>-798.88</v>
      </c>
      <c r="L7" s="607"/>
      <c r="M7" s="252"/>
    </row>
    <row r="8" spans="1:13" ht="15" customHeight="1">
      <c r="A8" s="339" t="s">
        <v>457</v>
      </c>
      <c r="B8" s="431" t="s">
        <v>2603</v>
      </c>
      <c r="C8" s="344">
        <v>-2673.8</v>
      </c>
      <c r="D8" s="339" t="s">
        <v>2652</v>
      </c>
      <c r="E8" s="520">
        <f>SUM(C8)</f>
        <v>-2673.8</v>
      </c>
      <c r="F8" s="521"/>
      <c r="G8" s="522"/>
      <c r="H8" s="533"/>
      <c r="I8" s="530">
        <v>600691</v>
      </c>
      <c r="J8" s="531">
        <f t="shared" si="0"/>
        <v>-2305.0000000000005</v>
      </c>
      <c r="K8" s="532">
        <f t="shared" si="1"/>
        <v>-368.80000000000007</v>
      </c>
      <c r="L8" s="611"/>
      <c r="M8" s="252"/>
    </row>
    <row r="9" spans="1:13" ht="15" customHeight="1">
      <c r="A9" s="339" t="s">
        <v>134</v>
      </c>
      <c r="B9" s="431" t="s">
        <v>2411</v>
      </c>
      <c r="C9" s="344">
        <v>-5849.88</v>
      </c>
      <c r="D9" s="339" t="s">
        <v>2652</v>
      </c>
      <c r="E9" s="520"/>
      <c r="F9" s="521"/>
      <c r="G9" s="522"/>
      <c r="H9" s="533"/>
      <c r="I9" s="522"/>
      <c r="J9" s="523"/>
      <c r="K9" s="524"/>
      <c r="L9" s="602"/>
      <c r="M9" s="252"/>
    </row>
    <row r="10" spans="1:13" ht="15" customHeight="1">
      <c r="A10" s="440" t="s">
        <v>134</v>
      </c>
      <c r="B10" s="431" t="s">
        <v>1980</v>
      </c>
      <c r="C10" s="344">
        <v>-5849.88</v>
      </c>
      <c r="D10" s="440" t="s">
        <v>2652</v>
      </c>
      <c r="E10" s="520"/>
      <c r="F10" s="521"/>
      <c r="G10" s="522"/>
      <c r="H10" s="533"/>
      <c r="I10" s="522"/>
      <c r="J10" s="523"/>
      <c r="K10" s="524"/>
      <c r="L10" s="602"/>
      <c r="M10" s="252"/>
    </row>
    <row r="11" spans="1:13" ht="15" customHeight="1">
      <c r="A11" s="380" t="s">
        <v>134</v>
      </c>
      <c r="B11" s="434" t="s">
        <v>1862</v>
      </c>
      <c r="C11" s="541">
        <v>-5849.88</v>
      </c>
      <c r="D11" s="380" t="s">
        <v>2652</v>
      </c>
      <c r="E11" s="520"/>
      <c r="F11" s="521"/>
      <c r="G11" s="522"/>
      <c r="H11" s="533"/>
      <c r="I11" s="522"/>
      <c r="J11" s="523"/>
      <c r="K11" s="524"/>
      <c r="L11" s="602"/>
      <c r="M11" s="252"/>
    </row>
    <row r="12" spans="1:13" ht="15" customHeight="1">
      <c r="A12" s="380" t="s">
        <v>134</v>
      </c>
      <c r="B12" s="434" t="s">
        <v>2413</v>
      </c>
      <c r="C12" s="541">
        <v>-5849.88</v>
      </c>
      <c r="D12" s="380" t="s">
        <v>2652</v>
      </c>
      <c r="E12" s="520">
        <f>SUM(C9:C12)</f>
        <v>-23399.52</v>
      </c>
      <c r="F12" s="521"/>
      <c r="G12" s="522"/>
      <c r="H12" s="533"/>
      <c r="I12" s="522">
        <v>600644</v>
      </c>
      <c r="J12" s="523">
        <f t="shared" si="0"/>
        <v>-20172</v>
      </c>
      <c r="K12" s="524">
        <f t="shared" si="1"/>
        <v>-3227.52</v>
      </c>
      <c r="L12" s="602"/>
      <c r="M12" s="252"/>
    </row>
    <row r="13" spans="1:13" ht="15" customHeight="1" thickBot="1">
      <c r="A13" s="451" t="s">
        <v>141</v>
      </c>
      <c r="B13" s="433" t="s">
        <v>2391</v>
      </c>
      <c r="C13" s="490">
        <v>-5957.76</v>
      </c>
      <c r="D13" s="451" t="s">
        <v>2652</v>
      </c>
      <c r="E13" s="525">
        <f>SUM(C13)</f>
        <v>-5957.76</v>
      </c>
      <c r="F13" s="526">
        <f>SUM(E8:E13)</f>
        <v>-32031.08</v>
      </c>
      <c r="G13" s="527"/>
      <c r="H13" s="537"/>
      <c r="I13" s="527">
        <v>600684</v>
      </c>
      <c r="J13" s="528">
        <f t="shared" si="0"/>
        <v>-5136.0000000000009</v>
      </c>
      <c r="K13" s="529">
        <f t="shared" si="1"/>
        <v>-821.76000000000022</v>
      </c>
      <c r="L13" s="607"/>
      <c r="M13" s="252"/>
    </row>
    <row r="14" spans="1:13" ht="15" customHeight="1">
      <c r="A14" s="339" t="s">
        <v>136</v>
      </c>
      <c r="B14" s="431" t="s">
        <v>1231</v>
      </c>
      <c r="C14" s="344">
        <v>-13500.08</v>
      </c>
      <c r="D14" s="339" t="s">
        <v>2656</v>
      </c>
      <c r="E14" s="520">
        <f>SUM(C14:D14)</f>
        <v>-13500.08</v>
      </c>
      <c r="F14" s="521"/>
      <c r="G14" s="522"/>
      <c r="H14" s="533"/>
      <c r="I14" s="530">
        <v>600640</v>
      </c>
      <c r="J14" s="531">
        <f t="shared" si="0"/>
        <v>-11638</v>
      </c>
      <c r="K14" s="532">
        <f t="shared" si="1"/>
        <v>-1862.08</v>
      </c>
      <c r="L14" s="611"/>
      <c r="M14" s="252"/>
    </row>
    <row r="15" spans="1:13" ht="15" customHeight="1">
      <c r="A15" s="339" t="s">
        <v>390</v>
      </c>
      <c r="B15" s="431" t="s">
        <v>2606</v>
      </c>
      <c r="C15" s="344">
        <v>-13500.08</v>
      </c>
      <c r="D15" s="339" t="s">
        <v>2656</v>
      </c>
      <c r="E15" s="520">
        <f>SUM(C15)</f>
        <v>-13500.08</v>
      </c>
      <c r="F15" s="521"/>
      <c r="G15" s="522"/>
      <c r="H15" s="533"/>
      <c r="I15" s="522">
        <v>600623</v>
      </c>
      <c r="J15" s="523">
        <f t="shared" si="0"/>
        <v>-11638</v>
      </c>
      <c r="K15" s="524">
        <f t="shared" si="1"/>
        <v>-1862.08</v>
      </c>
      <c r="L15" s="602"/>
      <c r="M15" s="252"/>
    </row>
    <row r="16" spans="1:13" ht="15" customHeight="1">
      <c r="A16" s="339" t="s">
        <v>134</v>
      </c>
      <c r="B16" s="431" t="s">
        <v>2411</v>
      </c>
      <c r="C16" s="344">
        <v>-5849.88</v>
      </c>
      <c r="D16" s="339" t="s">
        <v>2656</v>
      </c>
      <c r="E16" s="520"/>
      <c r="F16" s="521"/>
      <c r="G16" s="522"/>
      <c r="H16" s="533"/>
      <c r="I16" s="522"/>
      <c r="J16" s="523"/>
      <c r="K16" s="524"/>
      <c r="L16" s="602"/>
      <c r="M16" s="252"/>
    </row>
    <row r="17" spans="1:13" ht="15" customHeight="1" thickBot="1">
      <c r="A17" s="362" t="s">
        <v>134</v>
      </c>
      <c r="B17" s="433" t="s">
        <v>1572</v>
      </c>
      <c r="C17" s="490">
        <v>-5849.88</v>
      </c>
      <c r="D17" s="362" t="s">
        <v>2656</v>
      </c>
      <c r="E17" s="525">
        <f>SUM(C16:C17)</f>
        <v>-11699.76</v>
      </c>
      <c r="F17" s="526">
        <f>SUM(E14:E17)</f>
        <v>-38699.919999999998</v>
      </c>
      <c r="G17" s="527"/>
      <c r="H17" s="537"/>
      <c r="I17" s="527">
        <v>600644</v>
      </c>
      <c r="J17" s="528">
        <f t="shared" si="0"/>
        <v>-10086</v>
      </c>
      <c r="K17" s="529">
        <f t="shared" si="1"/>
        <v>-1613.76</v>
      </c>
      <c r="L17" s="607"/>
      <c r="M17" s="252"/>
    </row>
    <row r="18" spans="1:13" ht="15" customHeight="1">
      <c r="A18" s="440" t="s">
        <v>141</v>
      </c>
      <c r="B18" s="431" t="s">
        <v>2390</v>
      </c>
      <c r="C18" s="344">
        <v>-5957.76</v>
      </c>
      <c r="D18" s="440" t="s">
        <v>2657</v>
      </c>
      <c r="E18" s="520"/>
      <c r="F18" s="521"/>
      <c r="G18" s="522"/>
      <c r="H18" s="533"/>
      <c r="I18" s="530"/>
      <c r="J18" s="531"/>
      <c r="K18" s="532"/>
      <c r="L18" s="611"/>
      <c r="M18" s="252"/>
    </row>
    <row r="19" spans="1:13" ht="15" customHeight="1">
      <c r="A19" s="380" t="s">
        <v>141</v>
      </c>
      <c r="B19" s="434" t="s">
        <v>2386</v>
      </c>
      <c r="C19" s="541">
        <v>-5957.76</v>
      </c>
      <c r="D19" s="380" t="s">
        <v>2657</v>
      </c>
      <c r="E19" s="520">
        <f>SUM(C18:C19)</f>
        <v>-11915.52</v>
      </c>
      <c r="F19" s="521"/>
      <c r="G19" s="522"/>
      <c r="H19" s="533"/>
      <c r="I19" s="522">
        <v>600684</v>
      </c>
      <c r="J19" s="523">
        <f t="shared" si="0"/>
        <v>-10272.000000000002</v>
      </c>
      <c r="K19" s="524">
        <f t="shared" si="1"/>
        <v>-1643.5200000000004</v>
      </c>
      <c r="L19" s="602"/>
      <c r="M19" s="252"/>
    </row>
    <row r="20" spans="1:13" ht="15" customHeight="1" thickBot="1">
      <c r="A20" s="451" t="s">
        <v>134</v>
      </c>
      <c r="B20" s="433" t="s">
        <v>2112</v>
      </c>
      <c r="C20" s="490">
        <v>-5849.88</v>
      </c>
      <c r="D20" s="451" t="s">
        <v>2657</v>
      </c>
      <c r="E20" s="525">
        <f>SUM(C20)</f>
        <v>-5849.88</v>
      </c>
      <c r="F20" s="526">
        <f>SUM(E18:E20)</f>
        <v>-17765.400000000001</v>
      </c>
      <c r="G20" s="527"/>
      <c r="H20" s="537"/>
      <c r="I20" s="527">
        <v>600644</v>
      </c>
      <c r="J20" s="528">
        <f t="shared" si="0"/>
        <v>-5043</v>
      </c>
      <c r="K20" s="529">
        <f t="shared" si="1"/>
        <v>-806.88</v>
      </c>
      <c r="L20" s="607"/>
      <c r="M20" s="252"/>
    </row>
    <row r="21" spans="1:13" ht="15" customHeight="1">
      <c r="A21" s="339" t="s">
        <v>134</v>
      </c>
      <c r="B21" s="478" t="s">
        <v>2608</v>
      </c>
      <c r="C21" s="422">
        <v>1241.2</v>
      </c>
      <c r="D21" s="339" t="s">
        <v>2648</v>
      </c>
      <c r="E21" s="520"/>
      <c r="F21" s="521"/>
      <c r="G21" s="522"/>
      <c r="H21" s="533"/>
      <c r="I21" s="530"/>
      <c r="J21" s="531"/>
      <c r="K21" s="532"/>
      <c r="L21" s="602"/>
      <c r="M21" s="252"/>
    </row>
    <row r="22" spans="1:13" ht="15" customHeight="1">
      <c r="A22" s="339" t="s">
        <v>457</v>
      </c>
      <c r="B22" s="478" t="s">
        <v>2609</v>
      </c>
      <c r="C22" s="422">
        <v>1241.2</v>
      </c>
      <c r="D22" s="339" t="s">
        <v>2648</v>
      </c>
      <c r="E22" s="520"/>
      <c r="F22" s="521"/>
      <c r="G22" s="522"/>
      <c r="H22" s="533"/>
      <c r="I22" s="522"/>
      <c r="J22" s="523"/>
      <c r="K22" s="524"/>
      <c r="L22" s="602"/>
      <c r="M22" s="252"/>
    </row>
    <row r="23" spans="1:13" ht="15" customHeight="1">
      <c r="A23" s="339" t="s">
        <v>457</v>
      </c>
      <c r="B23" s="478" t="s">
        <v>2610</v>
      </c>
      <c r="C23" s="422">
        <v>1241.2</v>
      </c>
      <c r="D23" s="339" t="s">
        <v>2648</v>
      </c>
      <c r="E23" s="520"/>
      <c r="F23" s="521"/>
      <c r="G23" s="522"/>
      <c r="H23" s="533"/>
      <c r="I23" s="522"/>
      <c r="J23" s="523"/>
      <c r="K23" s="524"/>
      <c r="L23" s="602"/>
      <c r="M23" s="252"/>
    </row>
    <row r="24" spans="1:13" ht="15" customHeight="1">
      <c r="A24" s="339" t="s">
        <v>457</v>
      </c>
      <c r="B24" s="478" t="s">
        <v>2611</v>
      </c>
      <c r="C24" s="422">
        <v>1241.2</v>
      </c>
      <c r="D24" s="339" t="s">
        <v>2648</v>
      </c>
      <c r="E24" s="520"/>
      <c r="F24" s="521"/>
      <c r="G24" s="522"/>
      <c r="H24" s="533"/>
      <c r="I24" s="522"/>
      <c r="J24" s="523"/>
      <c r="K24" s="524"/>
      <c r="L24" s="602"/>
      <c r="M24" s="252"/>
    </row>
    <row r="25" spans="1:13" ht="15" customHeight="1">
      <c r="A25" s="339" t="s">
        <v>844</v>
      </c>
      <c r="B25" s="478" t="s">
        <v>2612</v>
      </c>
      <c r="C25" s="422">
        <v>1241.2</v>
      </c>
      <c r="D25" s="339" t="s">
        <v>2648</v>
      </c>
      <c r="E25" s="520"/>
      <c r="F25" s="521"/>
      <c r="G25" s="522"/>
      <c r="H25" s="533"/>
      <c r="I25" s="522"/>
      <c r="J25" s="523"/>
      <c r="K25" s="524"/>
      <c r="L25" s="602"/>
      <c r="M25" s="252"/>
    </row>
    <row r="26" spans="1:13" ht="15" customHeight="1">
      <c r="A26" s="339" t="s">
        <v>134</v>
      </c>
      <c r="B26" s="478" t="s">
        <v>2613</v>
      </c>
      <c r="C26" s="422">
        <v>1241.2</v>
      </c>
      <c r="D26" s="339" t="s">
        <v>2648</v>
      </c>
      <c r="E26" s="520"/>
      <c r="F26" s="521"/>
      <c r="G26" s="522"/>
      <c r="H26" s="533"/>
      <c r="I26" s="522"/>
      <c r="J26" s="523"/>
      <c r="K26" s="524"/>
      <c r="L26" s="602"/>
      <c r="M26" s="252"/>
    </row>
    <row r="27" spans="1:13" ht="15" customHeight="1" thickBot="1">
      <c r="A27" s="362" t="s">
        <v>141</v>
      </c>
      <c r="B27" s="509" t="s">
        <v>2614</v>
      </c>
      <c r="C27" s="505">
        <v>1241.2</v>
      </c>
      <c r="D27" s="362" t="s">
        <v>2648</v>
      </c>
      <c r="E27" s="525"/>
      <c r="F27" s="526">
        <f>SUM(C21:C27)</f>
        <v>8688.4</v>
      </c>
      <c r="G27" s="527"/>
      <c r="H27" s="537"/>
      <c r="I27" s="527">
        <v>803001</v>
      </c>
      <c r="J27" s="528">
        <f>F27/1.16</f>
        <v>7490</v>
      </c>
      <c r="K27" s="529">
        <f t="shared" si="1"/>
        <v>1198.4000000000001</v>
      </c>
      <c r="L27" s="607"/>
      <c r="M27" s="252"/>
    </row>
    <row r="28" spans="1:13" ht="15" customHeight="1">
      <c r="A28" s="339" t="s">
        <v>457</v>
      </c>
      <c r="B28" s="341" t="s">
        <v>2603</v>
      </c>
      <c r="C28" s="353">
        <v>2673.8</v>
      </c>
      <c r="D28" s="339" t="s">
        <v>2649</v>
      </c>
      <c r="E28" s="520">
        <f>SUM(C28:D28)</f>
        <v>2673.8</v>
      </c>
      <c r="F28" s="521"/>
      <c r="G28" s="522"/>
      <c r="H28" s="533"/>
      <c r="I28" s="530">
        <v>600691</v>
      </c>
      <c r="J28" s="531">
        <f t="shared" si="0"/>
        <v>2305.0000000000005</v>
      </c>
      <c r="K28" s="532">
        <f t="shared" si="1"/>
        <v>368.80000000000007</v>
      </c>
      <c r="L28" s="611"/>
      <c r="M28" s="252"/>
    </row>
    <row r="29" spans="1:13" ht="15" customHeight="1">
      <c r="A29" s="339" t="s">
        <v>134</v>
      </c>
      <c r="B29" s="341" t="s">
        <v>2571</v>
      </c>
      <c r="C29" s="353">
        <v>5791.88</v>
      </c>
      <c r="D29" s="339" t="s">
        <v>2649</v>
      </c>
      <c r="E29" s="520"/>
      <c r="F29" s="521"/>
      <c r="G29" s="522"/>
      <c r="H29" s="533"/>
      <c r="I29" s="522"/>
      <c r="J29" s="523"/>
      <c r="K29" s="524"/>
      <c r="L29" s="602"/>
      <c r="M29" s="252"/>
    </row>
    <row r="30" spans="1:13" ht="15" customHeight="1">
      <c r="A30" s="339" t="s">
        <v>134</v>
      </c>
      <c r="B30" s="341" t="s">
        <v>1863</v>
      </c>
      <c r="C30" s="353">
        <v>5849.88</v>
      </c>
      <c r="D30" s="339" t="s">
        <v>2649</v>
      </c>
      <c r="E30" s="520"/>
      <c r="F30" s="521"/>
      <c r="G30" s="522"/>
      <c r="H30" s="533"/>
      <c r="I30" s="522"/>
      <c r="J30" s="523"/>
      <c r="K30" s="524"/>
      <c r="L30" s="602"/>
      <c r="M30" s="252"/>
    </row>
    <row r="31" spans="1:13" ht="15" customHeight="1">
      <c r="A31" s="339" t="s">
        <v>134</v>
      </c>
      <c r="B31" s="341" t="s">
        <v>1587</v>
      </c>
      <c r="C31" s="353">
        <v>5849.88</v>
      </c>
      <c r="D31" s="339" t="s">
        <v>2649</v>
      </c>
      <c r="E31" s="520"/>
      <c r="F31" s="521"/>
      <c r="G31" s="522"/>
      <c r="H31" s="533"/>
      <c r="I31" s="522"/>
      <c r="J31" s="523"/>
      <c r="K31" s="524"/>
      <c r="L31" s="602"/>
      <c r="M31" s="252"/>
    </row>
    <row r="32" spans="1:13" ht="15" customHeight="1">
      <c r="A32" s="339" t="s">
        <v>134</v>
      </c>
      <c r="B32" s="341" t="s">
        <v>2112</v>
      </c>
      <c r="C32" s="353">
        <v>5849.88</v>
      </c>
      <c r="D32" s="339" t="s">
        <v>2649</v>
      </c>
      <c r="E32" s="520"/>
      <c r="F32" s="521"/>
      <c r="G32" s="522"/>
      <c r="H32" s="533"/>
      <c r="I32" s="522"/>
      <c r="J32" s="523"/>
      <c r="K32" s="524"/>
      <c r="L32" s="602"/>
      <c r="M32" s="252"/>
    </row>
    <row r="33" spans="1:13" ht="15" customHeight="1">
      <c r="A33" s="339" t="s">
        <v>134</v>
      </c>
      <c r="B33" s="341" t="s">
        <v>2411</v>
      </c>
      <c r="C33" s="353">
        <v>5849.88</v>
      </c>
      <c r="D33" s="339" t="s">
        <v>2649</v>
      </c>
      <c r="E33" s="520"/>
      <c r="F33" s="521"/>
      <c r="G33" s="522"/>
      <c r="H33" s="533"/>
      <c r="I33" s="522"/>
      <c r="J33" s="523"/>
      <c r="K33" s="524"/>
      <c r="L33" s="602"/>
      <c r="M33" s="252"/>
    </row>
    <row r="34" spans="1:13" ht="15" customHeight="1">
      <c r="A34" s="339" t="s">
        <v>134</v>
      </c>
      <c r="B34" s="341" t="s">
        <v>1564</v>
      </c>
      <c r="C34" s="353">
        <v>11699.76</v>
      </c>
      <c r="D34" s="339" t="s">
        <v>2649</v>
      </c>
      <c r="E34" s="520">
        <f>SUM(C29:C34)</f>
        <v>40891.160000000003</v>
      </c>
      <c r="F34" s="521"/>
      <c r="G34" s="522"/>
      <c r="H34" s="533"/>
      <c r="I34" s="522">
        <v>600644</v>
      </c>
      <c r="J34" s="523">
        <f t="shared" si="0"/>
        <v>35251.000000000007</v>
      </c>
      <c r="K34" s="524">
        <f t="shared" si="1"/>
        <v>5640.1600000000017</v>
      </c>
      <c r="L34" s="602"/>
      <c r="M34" s="252"/>
    </row>
    <row r="35" spans="1:13" ht="15" customHeight="1">
      <c r="A35" s="339" t="s">
        <v>141</v>
      </c>
      <c r="B35" s="341" t="s">
        <v>2389</v>
      </c>
      <c r="C35" s="353">
        <v>8049.24</v>
      </c>
      <c r="D35" s="339" t="s">
        <v>2649</v>
      </c>
      <c r="E35" s="520"/>
      <c r="F35" s="521"/>
      <c r="G35" s="522"/>
      <c r="H35" s="533"/>
      <c r="I35" s="522"/>
      <c r="J35" s="523"/>
      <c r="K35" s="524"/>
      <c r="L35" s="602"/>
      <c r="M35" s="252"/>
    </row>
    <row r="36" spans="1:13" ht="15" customHeight="1">
      <c r="A36" s="339" t="s">
        <v>141</v>
      </c>
      <c r="B36" s="341" t="s">
        <v>2572</v>
      </c>
      <c r="C36" s="353">
        <v>8049.24</v>
      </c>
      <c r="D36" s="339" t="s">
        <v>2649</v>
      </c>
      <c r="E36" s="520"/>
      <c r="F36" s="521"/>
      <c r="G36" s="522"/>
      <c r="H36" s="533"/>
      <c r="I36" s="522"/>
      <c r="J36" s="523"/>
      <c r="K36" s="524"/>
      <c r="L36" s="602"/>
      <c r="M36" s="252"/>
    </row>
    <row r="37" spans="1:13" ht="15" customHeight="1">
      <c r="A37" s="339" t="s">
        <v>141</v>
      </c>
      <c r="B37" s="341" t="s">
        <v>2619</v>
      </c>
      <c r="C37" s="353">
        <v>8049.24</v>
      </c>
      <c r="D37" s="339" t="s">
        <v>2649</v>
      </c>
      <c r="E37" s="520">
        <f>SUM(C35:C37)</f>
        <v>24147.72</v>
      </c>
      <c r="F37" s="521"/>
      <c r="G37" s="522"/>
      <c r="H37" s="533"/>
      <c r="I37" s="522">
        <v>600684</v>
      </c>
      <c r="J37" s="523">
        <f t="shared" si="0"/>
        <v>20817.000000000004</v>
      </c>
      <c r="K37" s="524">
        <f t="shared" si="1"/>
        <v>3330.7200000000007</v>
      </c>
      <c r="L37" s="602"/>
      <c r="M37" s="252"/>
    </row>
    <row r="38" spans="1:13" ht="15" customHeight="1">
      <c r="A38" s="339" t="s">
        <v>390</v>
      </c>
      <c r="B38" s="341" t="s">
        <v>2511</v>
      </c>
      <c r="C38" s="353">
        <v>9000.44</v>
      </c>
      <c r="D38" s="339" t="s">
        <v>2649</v>
      </c>
      <c r="E38" s="520">
        <f>SUM(C38)</f>
        <v>9000.44</v>
      </c>
      <c r="F38" s="521"/>
      <c r="G38" s="522"/>
      <c r="H38" s="533"/>
      <c r="I38" s="522">
        <v>600623</v>
      </c>
      <c r="J38" s="523">
        <f t="shared" si="0"/>
        <v>7759.0000000000009</v>
      </c>
      <c r="K38" s="524">
        <f t="shared" si="1"/>
        <v>1241.4400000000003</v>
      </c>
      <c r="L38" s="602"/>
      <c r="M38" s="252"/>
    </row>
    <row r="39" spans="1:13" ht="15" customHeight="1">
      <c r="A39" s="339" t="s">
        <v>136</v>
      </c>
      <c r="B39" s="341" t="s">
        <v>1276</v>
      </c>
      <c r="C39" s="353">
        <v>13500.08</v>
      </c>
      <c r="D39" s="339" t="s">
        <v>2649</v>
      </c>
      <c r="E39" s="520"/>
      <c r="F39" s="521"/>
      <c r="G39" s="522"/>
      <c r="H39" s="533"/>
      <c r="I39" s="522"/>
      <c r="J39" s="523"/>
      <c r="K39" s="524"/>
      <c r="L39" s="602"/>
      <c r="M39" s="252"/>
    </row>
    <row r="40" spans="1:13" ht="15" customHeight="1">
      <c r="A40" s="339" t="s">
        <v>136</v>
      </c>
      <c r="B40" s="341" t="s">
        <v>2616</v>
      </c>
      <c r="C40" s="353">
        <v>13500.08</v>
      </c>
      <c r="D40" s="339" t="s">
        <v>2649</v>
      </c>
      <c r="E40" s="520"/>
      <c r="F40" s="521"/>
      <c r="G40" s="522"/>
      <c r="H40" s="533"/>
      <c r="I40" s="522"/>
      <c r="J40" s="523"/>
      <c r="K40" s="524"/>
      <c r="L40" s="602"/>
      <c r="M40" s="252"/>
    </row>
    <row r="41" spans="1:13" ht="15" customHeight="1">
      <c r="A41" s="339" t="s">
        <v>136</v>
      </c>
      <c r="B41" s="341" t="s">
        <v>2617</v>
      </c>
      <c r="C41" s="353">
        <v>13500.08</v>
      </c>
      <c r="D41" s="339" t="s">
        <v>2649</v>
      </c>
      <c r="E41" s="520"/>
      <c r="F41" s="521"/>
      <c r="G41" s="522"/>
      <c r="H41" s="533"/>
      <c r="I41" s="522"/>
      <c r="J41" s="523"/>
      <c r="K41" s="524"/>
      <c r="L41" s="602"/>
      <c r="M41" s="252"/>
    </row>
    <row r="42" spans="1:13" ht="15" customHeight="1">
      <c r="A42" s="339" t="s">
        <v>136</v>
      </c>
      <c r="B42" s="341" t="s">
        <v>1414</v>
      </c>
      <c r="C42" s="353">
        <v>13500.08</v>
      </c>
      <c r="D42" s="339" t="s">
        <v>2649</v>
      </c>
      <c r="E42" s="520">
        <f>SUM(C39:C42)</f>
        <v>54000.32</v>
      </c>
      <c r="F42" s="521"/>
      <c r="G42" s="522"/>
      <c r="H42" s="533"/>
      <c r="I42" s="522">
        <v>600640</v>
      </c>
      <c r="J42" s="523">
        <f t="shared" si="0"/>
        <v>46552</v>
      </c>
      <c r="K42" s="524">
        <f t="shared" si="1"/>
        <v>7448.32</v>
      </c>
      <c r="L42" s="602"/>
      <c r="M42" s="252"/>
    </row>
    <row r="43" spans="1:13" ht="15" customHeight="1">
      <c r="A43" s="339" t="s">
        <v>383</v>
      </c>
      <c r="B43" s="341" t="s">
        <v>2615</v>
      </c>
      <c r="C43" s="353">
        <v>21313.84</v>
      </c>
      <c r="D43" s="339" t="s">
        <v>2649</v>
      </c>
      <c r="E43" s="520"/>
      <c r="F43" s="521"/>
      <c r="G43" s="522"/>
      <c r="H43" s="533"/>
      <c r="I43" s="522"/>
      <c r="J43" s="523"/>
      <c r="K43" s="524"/>
      <c r="L43" s="602"/>
      <c r="M43" s="252"/>
    </row>
    <row r="44" spans="1:13" ht="15" customHeight="1">
      <c r="A44" s="339" t="s">
        <v>383</v>
      </c>
      <c r="B44" s="414" t="s">
        <v>2618</v>
      </c>
      <c r="C44" s="382">
        <v>21588.76</v>
      </c>
      <c r="D44" s="339" t="s">
        <v>2649</v>
      </c>
      <c r="E44" s="520">
        <f>SUM(C43:C44)</f>
        <v>42902.6</v>
      </c>
      <c r="F44" s="521"/>
      <c r="G44" s="522"/>
      <c r="H44" s="533"/>
      <c r="I44" s="522">
        <v>600606</v>
      </c>
      <c r="J44" s="523">
        <f t="shared" si="0"/>
        <v>36985</v>
      </c>
      <c r="K44" s="524">
        <f t="shared" si="1"/>
        <v>5917.6</v>
      </c>
      <c r="L44" s="602"/>
      <c r="M44" s="252"/>
    </row>
    <row r="45" spans="1:13" ht="15" customHeight="1" thickBot="1">
      <c r="A45" s="362" t="s">
        <v>565</v>
      </c>
      <c r="B45" s="415" t="s">
        <v>1525</v>
      </c>
      <c r="C45" s="363">
        <v>30444.2</v>
      </c>
      <c r="D45" s="362" t="s">
        <v>2649</v>
      </c>
      <c r="E45" s="525">
        <f>SUM(C45)</f>
        <v>30444.2</v>
      </c>
      <c r="F45" s="526">
        <f>SUM(E28:E45)</f>
        <v>204060.24000000002</v>
      </c>
      <c r="G45" s="527"/>
      <c r="H45" s="537"/>
      <c r="I45" s="527">
        <v>600627</v>
      </c>
      <c r="J45" s="528">
        <f t="shared" si="0"/>
        <v>26245.000000000004</v>
      </c>
      <c r="K45" s="529">
        <f t="shared" si="1"/>
        <v>4199.2000000000007</v>
      </c>
      <c r="L45" s="607"/>
      <c r="M45" s="252"/>
    </row>
    <row r="46" spans="1:13" ht="15" customHeight="1">
      <c r="A46" s="339" t="s">
        <v>134</v>
      </c>
      <c r="B46" s="478" t="s">
        <v>2620</v>
      </c>
      <c r="C46" s="446">
        <v>1241.2</v>
      </c>
      <c r="D46" s="339" t="s">
        <v>2651</v>
      </c>
      <c r="E46" s="520">
        <f>SUM(C46:D46)</f>
        <v>1241.2</v>
      </c>
      <c r="F46" s="521"/>
      <c r="G46" s="522"/>
      <c r="H46" s="533"/>
      <c r="I46" s="530">
        <v>803001</v>
      </c>
      <c r="J46" s="531">
        <f t="shared" si="0"/>
        <v>1070</v>
      </c>
      <c r="K46" s="532">
        <f t="shared" si="1"/>
        <v>171.20000000000002</v>
      </c>
      <c r="L46" s="611"/>
      <c r="M46" s="252"/>
    </row>
    <row r="47" spans="1:13" ht="15" customHeight="1">
      <c r="A47" s="339" t="s">
        <v>457</v>
      </c>
      <c r="B47" s="341" t="s">
        <v>2603</v>
      </c>
      <c r="C47" s="353">
        <v>2673.8</v>
      </c>
      <c r="D47" s="339" t="s">
        <v>2651</v>
      </c>
      <c r="E47" s="520">
        <f>SUM(C47)</f>
        <v>2673.8</v>
      </c>
      <c r="F47" s="521"/>
      <c r="G47" s="522"/>
      <c r="H47" s="533"/>
      <c r="I47" s="522">
        <v>600691</v>
      </c>
      <c r="J47" s="523">
        <f t="shared" si="0"/>
        <v>2305.0000000000005</v>
      </c>
      <c r="K47" s="524">
        <f t="shared" si="1"/>
        <v>368.80000000000007</v>
      </c>
      <c r="L47" s="602"/>
      <c r="M47" s="252"/>
    </row>
    <row r="48" spans="1:13" ht="15" customHeight="1">
      <c r="A48" s="339" t="s">
        <v>134</v>
      </c>
      <c r="B48" s="341" t="s">
        <v>2411</v>
      </c>
      <c r="C48" s="353">
        <v>5849.88</v>
      </c>
      <c r="D48" s="339" t="s">
        <v>2651</v>
      </c>
      <c r="E48" s="520"/>
      <c r="F48" s="521"/>
      <c r="G48" s="522"/>
      <c r="H48" s="533"/>
      <c r="I48" s="522"/>
      <c r="J48" s="523"/>
      <c r="K48" s="524"/>
      <c r="L48" s="602"/>
      <c r="M48" s="252"/>
    </row>
    <row r="49" spans="1:13" ht="15" customHeight="1">
      <c r="A49" s="339" t="s">
        <v>134</v>
      </c>
      <c r="B49" s="341" t="s">
        <v>1980</v>
      </c>
      <c r="C49" s="353">
        <v>5849.88</v>
      </c>
      <c r="D49" s="339" t="s">
        <v>2651</v>
      </c>
      <c r="E49" s="520"/>
      <c r="F49" s="521"/>
      <c r="G49" s="522"/>
      <c r="H49" s="533"/>
      <c r="I49" s="522"/>
      <c r="J49" s="523"/>
      <c r="K49" s="524"/>
      <c r="L49" s="602"/>
      <c r="M49" s="252"/>
    </row>
    <row r="50" spans="1:13" ht="15" customHeight="1">
      <c r="A50" s="339" t="s">
        <v>134</v>
      </c>
      <c r="B50" s="341" t="s">
        <v>1862</v>
      </c>
      <c r="C50" s="353">
        <v>5849.88</v>
      </c>
      <c r="D50" s="339" t="s">
        <v>2651</v>
      </c>
      <c r="E50" s="520"/>
      <c r="F50" s="521"/>
      <c r="G50" s="522"/>
      <c r="H50" s="533"/>
      <c r="I50" s="522"/>
      <c r="J50" s="523"/>
      <c r="K50" s="524"/>
      <c r="L50" s="602"/>
      <c r="M50" s="252"/>
    </row>
    <row r="51" spans="1:13" ht="15" customHeight="1">
      <c r="A51" s="339" t="s">
        <v>134</v>
      </c>
      <c r="B51" s="341" t="s">
        <v>2413</v>
      </c>
      <c r="C51" s="353">
        <v>5849.88</v>
      </c>
      <c r="D51" s="339" t="s">
        <v>2651</v>
      </c>
      <c r="E51" s="520"/>
      <c r="F51" s="521"/>
      <c r="G51" s="522"/>
      <c r="H51" s="533"/>
      <c r="I51" s="522"/>
      <c r="J51" s="523"/>
      <c r="K51" s="524"/>
      <c r="L51" s="602"/>
      <c r="M51" s="252"/>
    </row>
    <row r="52" spans="1:13" ht="15" customHeight="1">
      <c r="A52" s="339" t="s">
        <v>134</v>
      </c>
      <c r="B52" s="341" t="s">
        <v>2306</v>
      </c>
      <c r="C52" s="353">
        <v>5897.44</v>
      </c>
      <c r="D52" s="339" t="s">
        <v>2651</v>
      </c>
      <c r="E52" s="356"/>
      <c r="F52" s="521"/>
      <c r="G52" s="522"/>
      <c r="H52" s="533"/>
      <c r="I52" s="522"/>
      <c r="J52" s="523"/>
      <c r="K52" s="524"/>
      <c r="L52" s="602"/>
      <c r="M52" s="252"/>
    </row>
    <row r="53" spans="1:13" ht="15" customHeight="1">
      <c r="A53" s="339" t="s">
        <v>134</v>
      </c>
      <c r="B53" s="341" t="s">
        <v>2397</v>
      </c>
      <c r="C53" s="353">
        <v>11699.76</v>
      </c>
      <c r="D53" s="339" t="s">
        <v>2651</v>
      </c>
      <c r="E53" s="356">
        <f>SUM(C48:C53)</f>
        <v>40996.720000000001</v>
      </c>
      <c r="F53" s="521"/>
      <c r="G53" s="522"/>
      <c r="H53" s="533"/>
      <c r="I53" s="522">
        <v>600644</v>
      </c>
      <c r="J53" s="523">
        <f t="shared" si="0"/>
        <v>35342</v>
      </c>
      <c r="K53" s="524">
        <f t="shared" si="1"/>
        <v>5654.72</v>
      </c>
      <c r="L53" s="602"/>
      <c r="M53" s="252"/>
    </row>
    <row r="54" spans="1:13" ht="15" customHeight="1">
      <c r="A54" s="339" t="s">
        <v>141</v>
      </c>
      <c r="B54" s="341" t="s">
        <v>2391</v>
      </c>
      <c r="C54" s="353">
        <v>5957.76</v>
      </c>
      <c r="D54" s="339" t="s">
        <v>2651</v>
      </c>
      <c r="E54" s="520">
        <f>SUM(C54)</f>
        <v>5957.76</v>
      </c>
      <c r="F54" s="521"/>
      <c r="G54" s="522"/>
      <c r="H54" s="533"/>
      <c r="I54" s="522">
        <v>600684</v>
      </c>
      <c r="J54" s="523">
        <f t="shared" si="0"/>
        <v>5136.0000000000009</v>
      </c>
      <c r="K54" s="524">
        <f t="shared" si="1"/>
        <v>821.76000000000022</v>
      </c>
      <c r="L54" s="602"/>
      <c r="M54" s="252"/>
    </row>
    <row r="55" spans="1:13" ht="15" customHeight="1">
      <c r="A55" s="339" t="s">
        <v>136</v>
      </c>
      <c r="B55" s="341" t="s">
        <v>1211</v>
      </c>
      <c r="C55" s="353">
        <v>13500.08</v>
      </c>
      <c r="D55" s="339" t="s">
        <v>2651</v>
      </c>
      <c r="E55" s="520"/>
      <c r="F55" s="521"/>
      <c r="G55" s="522"/>
      <c r="H55" s="533"/>
      <c r="I55" s="522"/>
      <c r="J55" s="523"/>
      <c r="K55" s="524"/>
      <c r="L55" s="602"/>
      <c r="M55" s="252"/>
    </row>
    <row r="56" spans="1:13" ht="15" customHeight="1">
      <c r="A56" s="339" t="s">
        <v>136</v>
      </c>
      <c r="B56" s="341" t="s">
        <v>980</v>
      </c>
      <c r="C56" s="353">
        <v>13500.08</v>
      </c>
      <c r="D56" s="339" t="s">
        <v>2651</v>
      </c>
      <c r="E56" s="520"/>
      <c r="F56" s="521"/>
      <c r="G56" s="522"/>
      <c r="H56" s="533"/>
      <c r="I56" s="522"/>
      <c r="J56" s="523"/>
      <c r="K56" s="524"/>
      <c r="L56" s="602"/>
      <c r="M56" s="252"/>
    </row>
    <row r="57" spans="1:13" ht="15" customHeight="1">
      <c r="A57" s="440" t="s">
        <v>136</v>
      </c>
      <c r="B57" s="341" t="s">
        <v>1109</v>
      </c>
      <c r="C57" s="353">
        <v>13500.08</v>
      </c>
      <c r="D57" s="440" t="s">
        <v>2651</v>
      </c>
      <c r="E57" s="520"/>
      <c r="F57" s="521"/>
      <c r="G57" s="522"/>
      <c r="H57" s="533"/>
      <c r="I57" s="522"/>
      <c r="J57" s="523"/>
      <c r="K57" s="524"/>
      <c r="L57" s="602"/>
      <c r="M57" s="252"/>
    </row>
    <row r="58" spans="1:13" ht="15" customHeight="1">
      <c r="A58" s="380" t="s">
        <v>136</v>
      </c>
      <c r="B58" s="414" t="s">
        <v>77</v>
      </c>
      <c r="C58" s="382">
        <v>13500.08</v>
      </c>
      <c r="D58" s="380" t="s">
        <v>2651</v>
      </c>
      <c r="E58" s="520">
        <f>SUM(C55:C58)</f>
        <v>54000.32</v>
      </c>
      <c r="F58" s="521"/>
      <c r="G58" s="522"/>
      <c r="H58" s="533"/>
      <c r="I58" s="522">
        <v>600640</v>
      </c>
      <c r="J58" s="523">
        <f t="shared" si="0"/>
        <v>46552</v>
      </c>
      <c r="K58" s="524">
        <f t="shared" si="1"/>
        <v>7448.32</v>
      </c>
      <c r="L58" s="602"/>
      <c r="M58" s="252"/>
    </row>
    <row r="59" spans="1:13" ht="15" customHeight="1" thickBot="1">
      <c r="A59" s="451" t="s">
        <v>390</v>
      </c>
      <c r="B59" s="415" t="s">
        <v>2606</v>
      </c>
      <c r="C59" s="363">
        <v>13500.08</v>
      </c>
      <c r="D59" s="451" t="s">
        <v>2651</v>
      </c>
      <c r="E59" s="525">
        <f>SUM(C59)</f>
        <v>13500.08</v>
      </c>
      <c r="F59" s="526">
        <f>SUM(E46:E59)</f>
        <v>118369.88</v>
      </c>
      <c r="G59" s="527"/>
      <c r="H59" s="537"/>
      <c r="I59" s="527">
        <v>600623</v>
      </c>
      <c r="J59" s="528">
        <f t="shared" si="0"/>
        <v>11638</v>
      </c>
      <c r="K59" s="529">
        <f t="shared" si="1"/>
        <v>1862.08</v>
      </c>
      <c r="L59" s="607"/>
      <c r="M59" s="252"/>
    </row>
    <row r="60" spans="1:13" ht="15" customHeight="1">
      <c r="A60" s="339" t="s">
        <v>134</v>
      </c>
      <c r="B60" s="478" t="s">
        <v>2622</v>
      </c>
      <c r="C60" s="446">
        <v>1241.2</v>
      </c>
      <c r="D60" s="339" t="s">
        <v>2653</v>
      </c>
      <c r="E60" s="520">
        <f>SUM(C60:D60)</f>
        <v>1241.2</v>
      </c>
      <c r="F60" s="521"/>
      <c r="G60" s="522"/>
      <c r="H60" s="533"/>
      <c r="I60" s="530">
        <v>803001</v>
      </c>
      <c r="J60" s="531">
        <f t="shared" si="0"/>
        <v>1070</v>
      </c>
      <c r="K60" s="532">
        <f t="shared" si="1"/>
        <v>171.20000000000002</v>
      </c>
      <c r="L60" s="611"/>
      <c r="M60" s="252"/>
    </row>
    <row r="61" spans="1:13" ht="15" customHeight="1">
      <c r="A61" s="339" t="s">
        <v>134</v>
      </c>
      <c r="B61" s="341" t="s">
        <v>2411</v>
      </c>
      <c r="C61" s="353">
        <v>5849.88</v>
      </c>
      <c r="D61" s="339" t="s">
        <v>2653</v>
      </c>
      <c r="E61" s="520"/>
      <c r="F61" s="521"/>
      <c r="G61" s="522"/>
      <c r="H61" s="533"/>
      <c r="I61" s="522"/>
      <c r="J61" s="523"/>
      <c r="K61" s="524"/>
      <c r="L61" s="602"/>
      <c r="M61" s="252"/>
    </row>
    <row r="62" spans="1:13" ht="15" customHeight="1">
      <c r="A62" s="339" t="s">
        <v>134</v>
      </c>
      <c r="B62" s="341" t="s">
        <v>2201</v>
      </c>
      <c r="C62" s="353">
        <v>5849.88</v>
      </c>
      <c r="D62" s="339" t="s">
        <v>2653</v>
      </c>
      <c r="E62" s="520"/>
      <c r="F62" s="521"/>
      <c r="G62" s="522"/>
      <c r="H62" s="533"/>
      <c r="I62" s="522"/>
      <c r="J62" s="523"/>
      <c r="K62" s="524"/>
      <c r="L62" s="602"/>
      <c r="M62" s="252"/>
    </row>
    <row r="63" spans="1:13" ht="15" customHeight="1">
      <c r="A63" s="339" t="s">
        <v>134</v>
      </c>
      <c r="B63" s="341" t="s">
        <v>1572</v>
      </c>
      <c r="C63" s="353">
        <v>5849.88</v>
      </c>
      <c r="D63" s="339" t="s">
        <v>2653</v>
      </c>
      <c r="E63" s="520"/>
      <c r="F63" s="521"/>
      <c r="G63" s="522"/>
      <c r="H63" s="533"/>
      <c r="I63" s="522"/>
      <c r="J63" s="523"/>
      <c r="K63" s="524"/>
      <c r="L63" s="602"/>
      <c r="M63" s="252"/>
    </row>
    <row r="64" spans="1:13" ht="15" customHeight="1">
      <c r="A64" s="339" t="s">
        <v>134</v>
      </c>
      <c r="B64" s="341" t="s">
        <v>2623</v>
      </c>
      <c r="C64" s="353">
        <v>11699.76</v>
      </c>
      <c r="D64" s="339" t="s">
        <v>2653</v>
      </c>
      <c r="E64" s="520">
        <f>SUM(C61:C64)</f>
        <v>29249.4</v>
      </c>
      <c r="F64" s="521"/>
      <c r="G64" s="522"/>
      <c r="H64" s="533"/>
      <c r="I64" s="522">
        <v>600644</v>
      </c>
      <c r="J64" s="523">
        <f t="shared" si="0"/>
        <v>25215.000000000004</v>
      </c>
      <c r="K64" s="524">
        <f t="shared" si="1"/>
        <v>4034.4000000000005</v>
      </c>
      <c r="L64" s="602"/>
      <c r="M64" s="252"/>
    </row>
    <row r="65" spans="1:13" ht="15" customHeight="1">
      <c r="A65" s="339" t="s">
        <v>141</v>
      </c>
      <c r="B65" s="341" t="s">
        <v>2390</v>
      </c>
      <c r="C65" s="353">
        <v>5957.76</v>
      </c>
      <c r="D65" s="339" t="s">
        <v>2653</v>
      </c>
      <c r="E65" s="520">
        <f>SUM(C65)</f>
        <v>5957.76</v>
      </c>
      <c r="F65" s="521"/>
      <c r="G65" s="522"/>
      <c r="H65" s="533"/>
      <c r="I65" s="522">
        <v>600684</v>
      </c>
      <c r="J65" s="523">
        <f t="shared" si="0"/>
        <v>5136.0000000000009</v>
      </c>
      <c r="K65" s="524">
        <f t="shared" si="1"/>
        <v>821.76000000000022</v>
      </c>
      <c r="L65" s="602"/>
      <c r="M65" s="252"/>
    </row>
    <row r="66" spans="1:13" ht="15" customHeight="1">
      <c r="A66" s="339" t="s">
        <v>390</v>
      </c>
      <c r="B66" s="341" t="s">
        <v>2606</v>
      </c>
      <c r="C66" s="353">
        <v>9000.44</v>
      </c>
      <c r="D66" s="339" t="s">
        <v>2653</v>
      </c>
      <c r="E66" s="520">
        <f>SUM(C66:D66)</f>
        <v>9000.44</v>
      </c>
      <c r="F66" s="521"/>
      <c r="G66" s="522"/>
      <c r="H66" s="533"/>
      <c r="I66" s="522">
        <v>600623</v>
      </c>
      <c r="J66" s="523">
        <f t="shared" si="0"/>
        <v>7759.0000000000009</v>
      </c>
      <c r="K66" s="524">
        <f t="shared" si="1"/>
        <v>1241.4400000000003</v>
      </c>
      <c r="L66" s="602"/>
      <c r="M66" s="252"/>
    </row>
    <row r="67" spans="1:13" ht="15" customHeight="1">
      <c r="A67" s="339" t="s">
        <v>457</v>
      </c>
      <c r="B67" s="341" t="s">
        <v>667</v>
      </c>
      <c r="C67" s="353">
        <v>10629.08</v>
      </c>
      <c r="D67" s="339" t="s">
        <v>2653</v>
      </c>
      <c r="E67" s="520">
        <f>SUM(C67)</f>
        <v>10629.08</v>
      </c>
      <c r="F67" s="521"/>
      <c r="G67" s="522"/>
      <c r="H67" s="533"/>
      <c r="I67" s="522">
        <v>600691</v>
      </c>
      <c r="J67" s="523">
        <f t="shared" si="0"/>
        <v>9163</v>
      </c>
      <c r="K67" s="524">
        <f t="shared" si="1"/>
        <v>1466.08</v>
      </c>
      <c r="L67" s="602"/>
      <c r="M67" s="252"/>
    </row>
    <row r="68" spans="1:13" ht="15" customHeight="1">
      <c r="A68" s="339" t="s">
        <v>136</v>
      </c>
      <c r="B68" s="341" t="s">
        <v>1208</v>
      </c>
      <c r="C68" s="353">
        <v>13500.08</v>
      </c>
      <c r="D68" s="339" t="s">
        <v>2653</v>
      </c>
      <c r="E68" s="520"/>
      <c r="F68" s="521"/>
      <c r="G68" s="522"/>
      <c r="H68" s="533"/>
      <c r="I68" s="522"/>
      <c r="J68" s="523"/>
      <c r="K68" s="524"/>
      <c r="L68" s="602"/>
      <c r="M68" s="252"/>
    </row>
    <row r="69" spans="1:13" ht="15" customHeight="1">
      <c r="A69" s="339" t="s">
        <v>136</v>
      </c>
      <c r="B69" s="341" t="s">
        <v>1231</v>
      </c>
      <c r="C69" s="353">
        <v>13500.08</v>
      </c>
      <c r="D69" s="339" t="s">
        <v>2653</v>
      </c>
      <c r="E69" s="520"/>
      <c r="F69" s="521"/>
      <c r="G69" s="522"/>
      <c r="H69" s="533"/>
      <c r="I69" s="522"/>
      <c r="J69" s="523"/>
      <c r="K69" s="524"/>
      <c r="L69" s="602"/>
      <c r="M69" s="252"/>
    </row>
    <row r="70" spans="1:13" ht="15" customHeight="1" thickBot="1">
      <c r="A70" s="362" t="s">
        <v>136</v>
      </c>
      <c r="B70" s="415" t="s">
        <v>2302</v>
      </c>
      <c r="C70" s="363">
        <v>13500.08</v>
      </c>
      <c r="D70" s="362" t="s">
        <v>2653</v>
      </c>
      <c r="E70" s="525">
        <f>SUM(C68:C70)</f>
        <v>40500.239999999998</v>
      </c>
      <c r="F70" s="526">
        <f>SUM(E60:E70)</f>
        <v>96578.12</v>
      </c>
      <c r="G70" s="527"/>
      <c r="H70" s="537"/>
      <c r="I70" s="527">
        <v>600640</v>
      </c>
      <c r="J70" s="528">
        <f t="shared" si="0"/>
        <v>34914</v>
      </c>
      <c r="K70" s="529">
        <f t="shared" si="1"/>
        <v>5586.24</v>
      </c>
      <c r="L70" s="607"/>
      <c r="M70" s="252"/>
    </row>
    <row r="71" spans="1:13" ht="15" customHeight="1">
      <c r="A71" s="339" t="s">
        <v>136</v>
      </c>
      <c r="B71" s="478" t="s">
        <v>2624</v>
      </c>
      <c r="C71" s="422">
        <v>1241.2</v>
      </c>
      <c r="D71" s="339" t="s">
        <v>2658</v>
      </c>
      <c r="E71" s="520"/>
      <c r="F71" s="521"/>
      <c r="G71" s="522"/>
      <c r="H71" s="533"/>
      <c r="I71" s="522"/>
      <c r="J71" s="523"/>
      <c r="K71" s="524"/>
      <c r="L71" s="602"/>
      <c r="M71" s="252"/>
    </row>
    <row r="72" spans="1:13" ht="15" customHeight="1">
      <c r="A72" s="339" t="s">
        <v>134</v>
      </c>
      <c r="B72" s="478" t="s">
        <v>2626</v>
      </c>
      <c r="C72" s="422">
        <v>1241.2</v>
      </c>
      <c r="D72" s="339" t="s">
        <v>2658</v>
      </c>
      <c r="E72" s="520">
        <f>SUM(C71:C72)</f>
        <v>2482.4</v>
      </c>
      <c r="F72" s="521"/>
      <c r="G72" s="522"/>
      <c r="H72" s="533"/>
      <c r="I72" s="522">
        <v>803001</v>
      </c>
      <c r="J72" s="523">
        <f t="shared" ref="J72:J80" si="2">E72/1.16</f>
        <v>2140</v>
      </c>
      <c r="K72" s="524">
        <f t="shared" ref="K72:K80" si="3">J72*0.16</f>
        <v>342.40000000000003</v>
      </c>
      <c r="L72" s="602"/>
      <c r="M72" s="252"/>
    </row>
    <row r="73" spans="1:13" ht="15" customHeight="1">
      <c r="A73" s="339" t="s">
        <v>134</v>
      </c>
      <c r="B73" s="341" t="s">
        <v>1656</v>
      </c>
      <c r="C73" s="2">
        <v>5849.88</v>
      </c>
      <c r="D73" s="339" t="s">
        <v>2658</v>
      </c>
      <c r="E73" s="520">
        <f>SUM(C73)</f>
        <v>5849.88</v>
      </c>
      <c r="F73" s="521"/>
      <c r="G73" s="522"/>
      <c r="H73" s="533"/>
      <c r="I73" s="522">
        <v>600644</v>
      </c>
      <c r="J73" s="523">
        <f t="shared" si="2"/>
        <v>5043</v>
      </c>
      <c r="K73" s="524">
        <f t="shared" si="3"/>
        <v>806.88</v>
      </c>
      <c r="L73" s="602"/>
      <c r="M73" s="252"/>
    </row>
    <row r="74" spans="1:13" ht="15" customHeight="1">
      <c r="A74" s="339" t="s">
        <v>141</v>
      </c>
      <c r="B74" s="341" t="s">
        <v>2386</v>
      </c>
      <c r="C74" s="2">
        <v>5957.76</v>
      </c>
      <c r="D74" s="339" t="s">
        <v>2658</v>
      </c>
      <c r="E74" s="520"/>
      <c r="F74" s="521"/>
      <c r="G74" s="522"/>
      <c r="H74" s="533"/>
      <c r="I74" s="522"/>
      <c r="J74" s="523"/>
      <c r="K74" s="524"/>
      <c r="L74" s="602"/>
      <c r="M74" s="252"/>
    </row>
    <row r="75" spans="1:13" ht="15" customHeight="1">
      <c r="A75" s="339" t="s">
        <v>141</v>
      </c>
      <c r="B75" s="341" t="s">
        <v>2390</v>
      </c>
      <c r="C75" s="2">
        <v>5957.76</v>
      </c>
      <c r="D75" s="339" t="s">
        <v>2658</v>
      </c>
      <c r="E75" s="520">
        <f>SUM(C74:C75)</f>
        <v>11915.52</v>
      </c>
      <c r="F75" s="521"/>
      <c r="G75" s="522"/>
      <c r="H75" s="533"/>
      <c r="I75" s="522">
        <v>600684</v>
      </c>
      <c r="J75" s="523">
        <f t="shared" si="2"/>
        <v>10272.000000000002</v>
      </c>
      <c r="K75" s="524">
        <f t="shared" si="3"/>
        <v>1643.5200000000004</v>
      </c>
      <c r="L75" s="602"/>
      <c r="M75" s="252"/>
    </row>
    <row r="76" spans="1:13" ht="15" customHeight="1">
      <c r="A76" s="339" t="s">
        <v>136</v>
      </c>
      <c r="B76" s="341" t="s">
        <v>1214</v>
      </c>
      <c r="C76" s="2">
        <v>13500.08</v>
      </c>
      <c r="D76" s="339" t="s">
        <v>2658</v>
      </c>
      <c r="E76" s="520"/>
      <c r="F76" s="521"/>
      <c r="G76" s="522"/>
      <c r="H76" s="533"/>
      <c r="I76" s="522"/>
      <c r="J76" s="523"/>
      <c r="K76" s="524"/>
      <c r="L76" s="602"/>
      <c r="M76" s="252"/>
    </row>
    <row r="77" spans="1:13" ht="15" customHeight="1">
      <c r="A77" s="339" t="s">
        <v>136</v>
      </c>
      <c r="B77" s="341" t="s">
        <v>1567</v>
      </c>
      <c r="C77" s="2">
        <v>13500.08</v>
      </c>
      <c r="D77" s="339" t="s">
        <v>2658</v>
      </c>
      <c r="E77" s="520"/>
      <c r="F77" s="521"/>
      <c r="G77" s="522"/>
      <c r="H77" s="533"/>
      <c r="I77" s="522"/>
      <c r="J77" s="523"/>
      <c r="K77" s="524"/>
      <c r="L77" s="602"/>
      <c r="M77" s="252"/>
    </row>
    <row r="78" spans="1:13" ht="15" customHeight="1">
      <c r="A78" s="339" t="s">
        <v>136</v>
      </c>
      <c r="B78" s="341" t="s">
        <v>1986</v>
      </c>
      <c r="C78" s="2">
        <v>13500.08</v>
      </c>
      <c r="D78" s="339" t="s">
        <v>2658</v>
      </c>
      <c r="E78" s="520"/>
      <c r="F78" s="521"/>
      <c r="G78" s="522"/>
      <c r="H78" s="533"/>
      <c r="I78" s="522"/>
      <c r="J78" s="523"/>
      <c r="K78" s="524"/>
      <c r="L78" s="602"/>
      <c r="M78" s="252"/>
    </row>
    <row r="79" spans="1:13" ht="15" customHeight="1">
      <c r="A79" s="339" t="s">
        <v>136</v>
      </c>
      <c r="B79" s="414" t="s">
        <v>1107</v>
      </c>
      <c r="C79" s="48">
        <v>13500.08</v>
      </c>
      <c r="D79" s="339" t="s">
        <v>2658</v>
      </c>
      <c r="E79" s="520">
        <f>SUM(C76:C79)</f>
        <v>54000.32</v>
      </c>
      <c r="F79" s="521"/>
      <c r="G79" s="522"/>
      <c r="H79" s="533"/>
      <c r="I79" s="522">
        <v>600640</v>
      </c>
      <c r="J79" s="523">
        <f t="shared" si="2"/>
        <v>46552</v>
      </c>
      <c r="K79" s="524">
        <f t="shared" si="3"/>
        <v>7448.32</v>
      </c>
      <c r="L79" s="602"/>
      <c r="M79" s="252"/>
    </row>
    <row r="80" spans="1:13" ht="15" customHeight="1" thickBot="1">
      <c r="A80" s="362" t="s">
        <v>243</v>
      </c>
      <c r="B80" s="415" t="s">
        <v>2625</v>
      </c>
      <c r="C80" s="87">
        <v>40410.92</v>
      </c>
      <c r="D80" s="362" t="s">
        <v>2658</v>
      </c>
      <c r="E80" s="525">
        <f>SUM(C80)</f>
        <v>40410.92</v>
      </c>
      <c r="F80" s="526">
        <f>SUM(E71:E80)</f>
        <v>114659.04</v>
      </c>
      <c r="G80" s="527"/>
      <c r="H80" s="537"/>
      <c r="I80" s="527">
        <v>600633</v>
      </c>
      <c r="J80" s="523">
        <f t="shared" si="2"/>
        <v>34837</v>
      </c>
      <c r="K80" s="524">
        <f t="shared" si="3"/>
        <v>5573.92</v>
      </c>
      <c r="L80" s="607"/>
      <c r="M80" s="252"/>
    </row>
    <row r="81" spans="1:13" ht="15" customHeight="1" thickBot="1">
      <c r="A81" s="625" t="s">
        <v>191</v>
      </c>
      <c r="B81" s="626">
        <v>3000277731</v>
      </c>
      <c r="C81" s="438">
        <v>22101.03</v>
      </c>
      <c r="D81" s="372" t="s">
        <v>2654</v>
      </c>
      <c r="E81" s="543"/>
      <c r="F81" s="544">
        <f>SUM(C81)</f>
        <v>22101.03</v>
      </c>
      <c r="G81" s="545"/>
      <c r="H81" s="546"/>
      <c r="I81" s="545">
        <v>242001</v>
      </c>
      <c r="J81" s="547">
        <f>F81/1.16</f>
        <v>19052.612068965518</v>
      </c>
      <c r="K81" s="548">
        <f>J81*0.16</f>
        <v>3048.417931034483</v>
      </c>
      <c r="L81" s="610"/>
      <c r="M81" s="252"/>
    </row>
    <row r="82" spans="1:13" ht="15" customHeight="1" thickBot="1">
      <c r="A82" s="625" t="s">
        <v>191</v>
      </c>
      <c r="B82" s="626">
        <v>3000277732</v>
      </c>
      <c r="C82" s="438">
        <v>22101.03</v>
      </c>
      <c r="D82" s="372" t="s">
        <v>2655</v>
      </c>
      <c r="E82" s="543"/>
      <c r="F82" s="544">
        <f>SUM(C82)</f>
        <v>22101.03</v>
      </c>
      <c r="G82" s="545"/>
      <c r="H82" s="546"/>
      <c r="I82" s="545">
        <v>242001</v>
      </c>
      <c r="J82" s="547">
        <f>F82/1.16</f>
        <v>19052.612068965518</v>
      </c>
      <c r="K82" s="548">
        <f>J82*0.16</f>
        <v>3048.417931034483</v>
      </c>
      <c r="L82" s="610"/>
      <c r="M82" s="252"/>
    </row>
    <row r="83" spans="1:13" ht="15" customHeight="1">
      <c r="A83" s="581"/>
      <c r="B83" s="582"/>
      <c r="C83" s="382"/>
      <c r="D83" s="380"/>
      <c r="E83" s="520"/>
      <c r="F83" s="521"/>
      <c r="G83" s="522"/>
      <c r="H83" s="533"/>
      <c r="I83" s="522"/>
      <c r="J83" s="523"/>
      <c r="K83" s="524"/>
      <c r="L83" s="252"/>
      <c r="M83" s="252"/>
    </row>
    <row r="84" spans="1:13" ht="15" customHeight="1">
      <c r="A84" s="325"/>
      <c r="B84" s="620"/>
      <c r="C84" s="281">
        <f>SUM(C6:C83)</f>
        <v>484220.2200000002</v>
      </c>
      <c r="D84" s="281"/>
      <c r="E84" s="281"/>
      <c r="F84" s="281">
        <f>SUM(F6:F83)</f>
        <v>484220.22</v>
      </c>
      <c r="G84" s="281"/>
      <c r="H84" s="534">
        <f>SUM(H6:H83)</f>
        <v>0</v>
      </c>
      <c r="I84" s="281"/>
      <c r="J84" s="281">
        <f>SUM(J6:J83)</f>
        <v>417431.22413793101</v>
      </c>
      <c r="K84" s="281">
        <f>SUM(K6:K83)</f>
        <v>66788.995862068972</v>
      </c>
      <c r="L84" s="281"/>
      <c r="M84" s="283"/>
    </row>
    <row r="85" spans="1:13" ht="15" customHeight="1">
      <c r="A85" s="278"/>
      <c r="B85" s="620"/>
      <c r="C85" s="240"/>
      <c r="D85" s="281"/>
      <c r="E85" s="281"/>
      <c r="F85" s="237"/>
      <c r="G85" s="240"/>
      <c r="H85" s="533"/>
      <c r="I85" s="240"/>
      <c r="J85" s="243"/>
      <c r="K85" s="251"/>
      <c r="L85" s="252"/>
      <c r="M85" s="252"/>
    </row>
    <row r="86" spans="1:13" ht="15" customHeight="1">
      <c r="A86" s="284"/>
      <c r="B86" s="273"/>
      <c r="C86" s="273"/>
      <c r="D86" s="285"/>
      <c r="E86" s="240"/>
      <c r="F86" s="240"/>
      <c r="G86" s="240"/>
      <c r="H86" s="533"/>
      <c r="I86" s="240"/>
      <c r="J86" s="243"/>
      <c r="K86" s="251"/>
      <c r="L86" s="252"/>
      <c r="M86" s="252"/>
    </row>
    <row r="87" spans="1:13" ht="15.75">
      <c r="A87" s="284"/>
      <c r="B87" s="273"/>
      <c r="C87" s="273"/>
      <c r="D87" s="281"/>
      <c r="E87" s="281"/>
      <c r="F87" s="281"/>
      <c r="G87" s="295"/>
      <c r="H87" s="534"/>
      <c r="I87" s="281"/>
      <c r="J87" s="281"/>
      <c r="K87" s="281"/>
      <c r="L87" s="286"/>
      <c r="M87" s="252"/>
    </row>
    <row r="88" spans="1:13" ht="15.75" thickBot="1">
      <c r="A88" s="603"/>
      <c r="B88" s="273"/>
      <c r="C88" s="273"/>
      <c r="D88" s="250"/>
      <c r="E88" s="330" t="s">
        <v>2659</v>
      </c>
      <c r="F88" s="331">
        <v>42880</v>
      </c>
      <c r="G88" s="332">
        <v>688895.26</v>
      </c>
      <c r="H88" s="535"/>
      <c r="I88" s="239"/>
      <c r="J88" s="239"/>
      <c r="K88" s="252"/>
      <c r="L88" s="252"/>
      <c r="M88" s="288"/>
    </row>
    <row r="89" spans="1:13" ht="16.5" thickBot="1">
      <c r="A89" s="284"/>
      <c r="B89" s="273"/>
      <c r="C89" s="273"/>
      <c r="D89" s="250"/>
      <c r="E89" s="330" t="s">
        <v>2660</v>
      </c>
      <c r="F89" s="331">
        <v>42880</v>
      </c>
      <c r="G89" s="332">
        <v>484220.22</v>
      </c>
      <c r="H89" s="535"/>
      <c r="I89" s="239"/>
      <c r="J89" s="289" t="s">
        <v>551</v>
      </c>
      <c r="K89" s="290">
        <f>J84+K84-F84</f>
        <v>0</v>
      </c>
      <c r="L89" s="252"/>
      <c r="M89" s="288"/>
    </row>
    <row r="90" spans="1:13" ht="15.75">
      <c r="A90" s="284"/>
      <c r="B90" s="273"/>
      <c r="C90" s="239"/>
      <c r="D90" s="252"/>
      <c r="E90" s="239"/>
      <c r="F90" s="239"/>
      <c r="G90" s="252"/>
      <c r="H90" s="535"/>
      <c r="I90" s="239"/>
      <c r="J90" s="239"/>
      <c r="K90" s="252"/>
      <c r="L90" s="252"/>
      <c r="M90" s="288"/>
    </row>
    <row r="91" spans="1:13" ht="15.75">
      <c r="A91" s="284"/>
      <c r="B91" s="273"/>
      <c r="C91" s="273"/>
      <c r="D91" s="250"/>
      <c r="E91" s="239"/>
      <c r="F91" s="239"/>
      <c r="G91" s="239"/>
      <c r="H91" s="535"/>
      <c r="I91" s="239"/>
      <c r="J91" s="239"/>
      <c r="K91" s="252"/>
      <c r="L91" s="252"/>
      <c r="M91" s="288"/>
    </row>
    <row r="92" spans="1:13" ht="15.75">
      <c r="A92" s="284"/>
      <c r="B92" s="273"/>
      <c r="C92" s="273"/>
      <c r="D92" s="250"/>
      <c r="E92" s="239"/>
      <c r="F92" s="239"/>
      <c r="G92" s="239"/>
      <c r="H92" s="535"/>
      <c r="I92" s="239"/>
      <c r="J92" s="239"/>
      <c r="K92" s="252"/>
      <c r="L92" s="252"/>
      <c r="M92" s="288"/>
    </row>
    <row r="93" spans="1:13" ht="15.75">
      <c r="A93" s="284"/>
      <c r="B93" s="273"/>
      <c r="C93" s="273"/>
      <c r="D93" s="291"/>
      <c r="E93" s="292"/>
      <c r="F93" s="292"/>
      <c r="G93" s="292"/>
      <c r="H93" s="536"/>
      <c r="I93" s="292"/>
      <c r="J93" s="292"/>
      <c r="K93" s="288"/>
      <c r="L93" s="288"/>
      <c r="M93" s="288"/>
    </row>
    <row r="94" spans="1:13" ht="15.75">
      <c r="A94" s="604"/>
      <c r="B94" s="605"/>
      <c r="C94" s="606"/>
      <c r="D94" s="520"/>
      <c r="E94" s="292"/>
      <c r="F94" s="292"/>
      <c r="G94" s="292"/>
      <c r="H94" s="536"/>
      <c r="I94" s="292"/>
      <c r="J94" s="292"/>
      <c r="K94" s="288"/>
      <c r="L94" s="288"/>
      <c r="M94" s="288"/>
    </row>
    <row r="95" spans="1:13" ht="15.75">
      <c r="A95" s="294"/>
      <c r="B95" s="239" t="s">
        <v>25</v>
      </c>
      <c r="C95" s="239"/>
      <c r="D95" s="239"/>
      <c r="E95" s="240"/>
      <c r="F95" s="240"/>
      <c r="G95" s="240"/>
      <c r="H95" s="533"/>
      <c r="I95" s="240"/>
      <c r="J95" s="240"/>
      <c r="K95" s="295"/>
      <c r="L95" s="252"/>
      <c r="M95" s="252"/>
    </row>
    <row r="96" spans="1:13" ht="15.75">
      <c r="A96" s="296"/>
      <c r="B96" s="239" t="s">
        <v>127</v>
      </c>
      <c r="C96" s="239"/>
      <c r="D96" s="239"/>
      <c r="E96" s="240"/>
      <c r="F96" s="240"/>
      <c r="G96" s="240"/>
      <c r="H96" s="533"/>
      <c r="I96" s="240"/>
      <c r="J96" s="240"/>
      <c r="K96" s="295"/>
      <c r="L96" s="252"/>
      <c r="M96" s="252"/>
    </row>
    <row r="97" spans="1:13" ht="15.75">
      <c r="A97" s="297"/>
      <c r="B97" s="239" t="s">
        <v>161</v>
      </c>
      <c r="C97" s="239"/>
      <c r="D97" s="239"/>
      <c r="E97" s="240"/>
      <c r="F97" s="240"/>
      <c r="G97" s="240"/>
      <c r="H97" s="533"/>
      <c r="I97" s="240"/>
      <c r="J97" s="240"/>
      <c r="K97" s="295"/>
      <c r="L97" s="252"/>
      <c r="M97" s="252"/>
    </row>
    <row r="98" spans="1:13" ht="15.75">
      <c r="A98" s="239"/>
      <c r="B98" s="239"/>
      <c r="C98" s="239"/>
      <c r="D98" s="239"/>
      <c r="E98" s="240"/>
      <c r="F98" s="240"/>
      <c r="G98" s="240"/>
      <c r="H98" s="533"/>
      <c r="I98" s="240"/>
      <c r="J98" s="240"/>
      <c r="K98" s="295"/>
      <c r="L98" s="252"/>
      <c r="M98" s="252"/>
    </row>
    <row r="99" spans="1:13" ht="15.75">
      <c r="A99" s="239"/>
      <c r="B99" s="239"/>
      <c r="C99" s="239"/>
      <c r="D99" s="239"/>
      <c r="E99" s="240"/>
      <c r="F99" s="240"/>
      <c r="G99" s="240"/>
      <c r="H99" s="533"/>
      <c r="I99" s="240"/>
      <c r="J99" s="240"/>
      <c r="K99" s="295"/>
      <c r="L99" s="252"/>
      <c r="M99" s="252"/>
    </row>
    <row r="100" spans="1:13">
      <c r="K100" s="45"/>
      <c r="L100" s="49"/>
      <c r="M100" s="49"/>
    </row>
    <row r="101" spans="1:13">
      <c r="K101" s="45"/>
      <c r="L101" s="49"/>
      <c r="M101" s="49"/>
    </row>
    <row r="102" spans="1:13">
      <c r="K102" s="45"/>
      <c r="L102" s="49"/>
      <c r="M102" s="49"/>
    </row>
    <row r="103" spans="1:13">
      <c r="K103" s="45"/>
      <c r="L103" s="49"/>
      <c r="M103" s="49"/>
    </row>
    <row r="104" spans="1:13">
      <c r="K104" s="45"/>
      <c r="L104" s="49"/>
      <c r="M104" s="49"/>
    </row>
    <row r="105" spans="1:13">
      <c r="K105" s="45"/>
      <c r="L105" s="49"/>
      <c r="M105" s="49"/>
    </row>
    <row r="106" spans="1:13">
      <c r="K106" s="45"/>
      <c r="L106" s="49"/>
      <c r="M106" s="49"/>
    </row>
    <row r="107" spans="1:13">
      <c r="K107" s="45"/>
      <c r="L107" s="49"/>
      <c r="M107" s="49"/>
    </row>
    <row r="108" spans="1:13">
      <c r="K108" s="45"/>
      <c r="L108" s="49"/>
      <c r="M108" s="49"/>
    </row>
    <row r="109" spans="1:13">
      <c r="K109" s="45"/>
      <c r="L109" s="49"/>
      <c r="M109" s="49"/>
    </row>
    <row r="110" spans="1:13">
      <c r="K110" s="45"/>
      <c r="L110" s="49"/>
      <c r="M110" s="49"/>
    </row>
    <row r="111" spans="1:13">
      <c r="K111" s="45"/>
      <c r="L111" s="49"/>
      <c r="M111" s="49"/>
    </row>
    <row r="112" spans="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</sheetData>
  <autoFilter ref="A5:L87"/>
  <sortState ref="A6:D80">
    <sortCondition ref="D6:D80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164"/>
  <sheetViews>
    <sheetView zoomScale="120" zoomScaleNormal="120" workbookViewId="0">
      <pane ySplit="4" topLeftCell="A89" activePane="bottomLeft" state="frozenSplit"/>
      <selection pane="bottomLeft" activeCell="C52" sqref="C52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customWidth="1"/>
    <col min="5" max="5" width="13" style="10" customWidth="1"/>
    <col min="6" max="6" width="12.5703125" style="10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2661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42875</v>
      </c>
      <c r="B5" s="343" t="s">
        <v>160</v>
      </c>
      <c r="C5" s="431" t="s">
        <v>77</v>
      </c>
      <c r="D5" s="343"/>
      <c r="E5" s="333"/>
      <c r="F5" s="333"/>
      <c r="G5" s="344">
        <v>-13500.08</v>
      </c>
      <c r="H5" s="335" t="s">
        <v>133</v>
      </c>
      <c r="I5" s="344">
        <v>-13500.08</v>
      </c>
      <c r="J5" s="336"/>
      <c r="K5" s="337"/>
      <c r="L5" s="337"/>
      <c r="M5" s="338" t="s">
        <v>138</v>
      </c>
      <c r="N5" s="339" t="s">
        <v>290</v>
      </c>
      <c r="O5" s="339" t="s">
        <v>136</v>
      </c>
      <c r="P5" s="339" t="s">
        <v>2709</v>
      </c>
      <c r="Q5" s="28"/>
      <c r="R5" s="29"/>
    </row>
    <row r="6" spans="1:18" s="24" customFormat="1" ht="12.75">
      <c r="A6" s="342">
        <v>42875</v>
      </c>
      <c r="B6" s="343" t="s">
        <v>160</v>
      </c>
      <c r="C6" s="431" t="s">
        <v>980</v>
      </c>
      <c r="D6" s="343"/>
      <c r="E6" s="333"/>
      <c r="F6" s="333"/>
      <c r="G6" s="344">
        <v>-13500.08</v>
      </c>
      <c r="H6" s="335" t="s">
        <v>135</v>
      </c>
      <c r="I6" s="344">
        <v>-13500.08</v>
      </c>
      <c r="J6" s="336"/>
      <c r="K6" s="337"/>
      <c r="L6" s="337"/>
      <c r="M6" s="338" t="s">
        <v>138</v>
      </c>
      <c r="N6" s="339" t="s">
        <v>1039</v>
      </c>
      <c r="O6" s="339" t="s">
        <v>136</v>
      </c>
      <c r="P6" s="339" t="s">
        <v>2709</v>
      </c>
      <c r="Q6" s="28"/>
      <c r="R6" s="29"/>
    </row>
    <row r="7" spans="1:18" s="24" customFormat="1" ht="12.75">
      <c r="A7" s="342">
        <v>42875</v>
      </c>
      <c r="B7" s="343" t="s">
        <v>160</v>
      </c>
      <c r="C7" s="431" t="s">
        <v>1109</v>
      </c>
      <c r="D7" s="343"/>
      <c r="E7" s="333"/>
      <c r="F7" s="333"/>
      <c r="G7" s="344">
        <v>-13500.08</v>
      </c>
      <c r="H7" s="335" t="s">
        <v>137</v>
      </c>
      <c r="I7" s="344">
        <v>-13500.08</v>
      </c>
      <c r="J7" s="336"/>
      <c r="K7" s="337"/>
      <c r="L7" s="337"/>
      <c r="M7" s="338" t="s">
        <v>138</v>
      </c>
      <c r="N7" s="339" t="s">
        <v>1159</v>
      </c>
      <c r="O7" s="339" t="s">
        <v>136</v>
      </c>
      <c r="P7" s="339" t="s">
        <v>2709</v>
      </c>
      <c r="Q7" s="28"/>
      <c r="R7" s="29"/>
    </row>
    <row r="8" spans="1:18" s="24" customFormat="1" ht="12.75">
      <c r="A8" s="342">
        <v>42875</v>
      </c>
      <c r="B8" s="343" t="s">
        <v>160</v>
      </c>
      <c r="C8" s="431" t="s">
        <v>2511</v>
      </c>
      <c r="D8" s="343"/>
      <c r="E8" s="333"/>
      <c r="F8" s="333"/>
      <c r="G8" s="344">
        <v>-9000.44</v>
      </c>
      <c r="H8" s="335"/>
      <c r="I8" s="344">
        <v>-9000.44</v>
      </c>
      <c r="J8" s="336"/>
      <c r="K8" s="337"/>
      <c r="L8" s="337"/>
      <c r="M8" s="338" t="s">
        <v>138</v>
      </c>
      <c r="N8" s="339" t="s">
        <v>2529</v>
      </c>
      <c r="O8" s="339" t="s">
        <v>390</v>
      </c>
      <c r="P8" s="339" t="s">
        <v>2709</v>
      </c>
      <c r="Q8" s="28"/>
      <c r="R8" s="29"/>
    </row>
    <row r="9" spans="1:18" s="24" customFormat="1" ht="12.75">
      <c r="A9" s="342">
        <v>42875</v>
      </c>
      <c r="B9" s="343" t="s">
        <v>160</v>
      </c>
      <c r="C9" s="431" t="s">
        <v>2571</v>
      </c>
      <c r="D9" s="343"/>
      <c r="E9" s="333"/>
      <c r="F9" s="333"/>
      <c r="G9" s="344">
        <v>-5791.88</v>
      </c>
      <c r="H9" s="335" t="s">
        <v>139</v>
      </c>
      <c r="I9" s="344">
        <v>-5791.88</v>
      </c>
      <c r="J9" s="336"/>
      <c r="K9" s="337"/>
      <c r="L9" s="337"/>
      <c r="M9" s="338" t="s">
        <v>138</v>
      </c>
      <c r="N9" s="339" t="s">
        <v>2579</v>
      </c>
      <c r="O9" s="339" t="s">
        <v>134</v>
      </c>
      <c r="P9" s="339" t="s">
        <v>2709</v>
      </c>
      <c r="Q9" s="28"/>
      <c r="R9" s="29"/>
    </row>
    <row r="10" spans="1:18" s="24" customFormat="1" ht="12.75">
      <c r="A10" s="342">
        <v>42875</v>
      </c>
      <c r="B10" s="343" t="s">
        <v>160</v>
      </c>
      <c r="C10" s="431" t="s">
        <v>1852</v>
      </c>
      <c r="D10" s="343"/>
      <c r="E10" s="333"/>
      <c r="F10" s="333"/>
      <c r="G10" s="344">
        <v>-5849.88</v>
      </c>
      <c r="H10" s="335" t="s">
        <v>140</v>
      </c>
      <c r="I10" s="344">
        <v>-5849.88</v>
      </c>
      <c r="J10" s="336"/>
      <c r="K10" s="337"/>
      <c r="L10" s="337"/>
      <c r="M10" s="338" t="s">
        <v>138</v>
      </c>
      <c r="N10" s="339" t="s">
        <v>1906</v>
      </c>
      <c r="O10" s="339" t="s">
        <v>134</v>
      </c>
      <c r="P10" s="339" t="s">
        <v>2709</v>
      </c>
      <c r="Q10" s="28"/>
      <c r="R10" s="29"/>
    </row>
    <row r="11" spans="1:18" s="24" customFormat="1" ht="12.75">
      <c r="A11" s="342">
        <v>42875</v>
      </c>
      <c r="B11" s="343" t="s">
        <v>160</v>
      </c>
      <c r="C11" s="431" t="s">
        <v>1645</v>
      </c>
      <c r="D11" s="343"/>
      <c r="E11" s="333"/>
      <c r="F11" s="333"/>
      <c r="G11" s="344">
        <v>-5849.88</v>
      </c>
      <c r="H11" s="335" t="s">
        <v>142</v>
      </c>
      <c r="I11" s="344">
        <v>-5849.88</v>
      </c>
      <c r="J11" s="336"/>
      <c r="K11" s="337"/>
      <c r="L11" s="337"/>
      <c r="M11" s="338" t="s">
        <v>138</v>
      </c>
      <c r="N11" s="339" t="s">
        <v>1760</v>
      </c>
      <c r="O11" s="339" t="s">
        <v>134</v>
      </c>
      <c r="P11" s="339" t="s">
        <v>2709</v>
      </c>
      <c r="Q11" s="28"/>
      <c r="R11" s="29"/>
    </row>
    <row r="12" spans="1:18" s="24" customFormat="1" ht="12.75">
      <c r="A12" s="342">
        <v>42875</v>
      </c>
      <c r="B12" s="343" t="s">
        <v>160</v>
      </c>
      <c r="C12" s="431" t="s">
        <v>1211</v>
      </c>
      <c r="D12" s="343"/>
      <c r="E12" s="333"/>
      <c r="F12" s="333"/>
      <c r="G12" s="344">
        <v>-13500.08</v>
      </c>
      <c r="H12" s="335" t="s">
        <v>143</v>
      </c>
      <c r="I12" s="344">
        <v>-13500.08</v>
      </c>
      <c r="J12" s="336"/>
      <c r="K12" s="337"/>
      <c r="L12" s="337"/>
      <c r="M12" s="338" t="s">
        <v>138</v>
      </c>
      <c r="N12" s="339" t="s">
        <v>1291</v>
      </c>
      <c r="O12" s="339" t="s">
        <v>136</v>
      </c>
      <c r="P12" s="339" t="s">
        <v>2709</v>
      </c>
      <c r="Q12" s="28"/>
      <c r="R12" s="29"/>
    </row>
    <row r="13" spans="1:18" s="24" customFormat="1" ht="12.75">
      <c r="A13" s="342">
        <v>42875</v>
      </c>
      <c r="B13" s="343" t="s">
        <v>160</v>
      </c>
      <c r="C13" s="431" t="s">
        <v>1414</v>
      </c>
      <c r="D13" s="343"/>
      <c r="E13" s="333"/>
      <c r="F13" s="333"/>
      <c r="G13" s="344">
        <v>-13500.08</v>
      </c>
      <c r="H13" s="335" t="s">
        <v>144</v>
      </c>
      <c r="I13" s="344">
        <v>-13500.08</v>
      </c>
      <c r="J13" s="336"/>
      <c r="K13" s="337"/>
      <c r="L13" s="337"/>
      <c r="M13" s="338" t="s">
        <v>138</v>
      </c>
      <c r="N13" s="339" t="s">
        <v>1467</v>
      </c>
      <c r="O13" s="339" t="s">
        <v>136</v>
      </c>
      <c r="P13" s="339" t="s">
        <v>2709</v>
      </c>
      <c r="Q13" s="28"/>
      <c r="R13" s="29"/>
    </row>
    <row r="14" spans="1:18" s="24" customFormat="1" ht="12.75">
      <c r="A14" s="342">
        <v>42875</v>
      </c>
      <c r="B14" s="343" t="s">
        <v>160</v>
      </c>
      <c r="C14" s="431" t="s">
        <v>2397</v>
      </c>
      <c r="D14" s="343"/>
      <c r="E14" s="333"/>
      <c r="F14" s="333"/>
      <c r="G14" s="344">
        <v>-11699.76</v>
      </c>
      <c r="H14" s="335" t="s">
        <v>145</v>
      </c>
      <c r="I14" s="344">
        <v>-11699.76</v>
      </c>
      <c r="J14" s="336"/>
      <c r="K14" s="337"/>
      <c r="L14" s="337"/>
      <c r="M14" s="338" t="s">
        <v>138</v>
      </c>
      <c r="N14" s="339" t="s">
        <v>2439</v>
      </c>
      <c r="O14" s="339" t="s">
        <v>134</v>
      </c>
      <c r="P14" s="339" t="s">
        <v>2709</v>
      </c>
      <c r="Q14" s="28"/>
      <c r="R14" s="29"/>
    </row>
    <row r="15" spans="1:18" s="24" customFormat="1" ht="12.75">
      <c r="A15" s="342">
        <v>42878</v>
      </c>
      <c r="B15" s="343" t="s">
        <v>160</v>
      </c>
      <c r="C15" s="343" t="s">
        <v>2517</v>
      </c>
      <c r="D15" s="343"/>
      <c r="E15" s="333"/>
      <c r="F15" s="333"/>
      <c r="G15" s="344">
        <v>-21588.76</v>
      </c>
      <c r="H15" s="335" t="s">
        <v>146</v>
      </c>
      <c r="I15" s="344">
        <v>-21588.76</v>
      </c>
      <c r="J15" s="336"/>
      <c r="K15" s="337"/>
      <c r="L15" s="337"/>
      <c r="M15" s="338" t="s">
        <v>138</v>
      </c>
      <c r="N15" s="339" t="s">
        <v>2545</v>
      </c>
      <c r="O15" s="339" t="s">
        <v>383</v>
      </c>
      <c r="P15" s="339" t="s">
        <v>2711</v>
      </c>
      <c r="Q15" s="28"/>
      <c r="R15" s="29"/>
    </row>
    <row r="16" spans="1:18" s="24" customFormat="1" ht="12.75">
      <c r="A16" s="342">
        <v>42879</v>
      </c>
      <c r="B16" s="343" t="s">
        <v>160</v>
      </c>
      <c r="C16" s="343" t="s">
        <v>2401</v>
      </c>
      <c r="D16" s="343"/>
      <c r="E16" s="333"/>
      <c r="F16" s="333"/>
      <c r="G16" s="344">
        <v>-5849.88</v>
      </c>
      <c r="H16" s="335" t="s">
        <v>147</v>
      </c>
      <c r="I16" s="344">
        <v>-5849.88</v>
      </c>
      <c r="J16" s="336"/>
      <c r="K16" s="337"/>
      <c r="L16" s="337"/>
      <c r="M16" s="338" t="s">
        <v>138</v>
      </c>
      <c r="N16" s="339" t="s">
        <v>2443</v>
      </c>
      <c r="O16" s="339" t="s">
        <v>134</v>
      </c>
      <c r="P16" s="339" t="s">
        <v>2717</v>
      </c>
      <c r="Q16" s="28"/>
      <c r="R16" s="29"/>
    </row>
    <row r="17" spans="1:18" s="24" customFormat="1" ht="12.75">
      <c r="A17" s="342">
        <v>42879</v>
      </c>
      <c r="B17" s="343" t="s">
        <v>160</v>
      </c>
      <c r="C17" s="343" t="s">
        <v>2665</v>
      </c>
      <c r="D17" s="343"/>
      <c r="E17" s="333"/>
      <c r="F17" s="333"/>
      <c r="G17" s="344">
        <v>-28806.28</v>
      </c>
      <c r="H17" s="335" t="s">
        <v>224</v>
      </c>
      <c r="I17" s="344">
        <v>-28806.28</v>
      </c>
      <c r="J17" s="336"/>
      <c r="K17" s="337"/>
      <c r="L17" s="337"/>
      <c r="M17" s="338" t="s">
        <v>138</v>
      </c>
      <c r="N17" s="339" t="s">
        <v>2686</v>
      </c>
      <c r="O17" s="339" t="s">
        <v>718</v>
      </c>
      <c r="P17" s="339" t="s">
        <v>2717</v>
      </c>
      <c r="Q17" s="28"/>
      <c r="R17" s="29"/>
    </row>
    <row r="18" spans="1:18" s="24" customFormat="1" ht="12.75">
      <c r="A18" s="342">
        <v>42880</v>
      </c>
      <c r="B18" s="343" t="s">
        <v>160</v>
      </c>
      <c r="C18" s="343" t="s">
        <v>806</v>
      </c>
      <c r="D18" s="343"/>
      <c r="E18" s="333"/>
      <c r="F18" s="333"/>
      <c r="G18" s="344">
        <v>-5957.76</v>
      </c>
      <c r="H18" s="335" t="s">
        <v>225</v>
      </c>
      <c r="I18" s="344">
        <v>-5957.76</v>
      </c>
      <c r="J18" s="336"/>
      <c r="K18" s="337"/>
      <c r="L18" s="337"/>
      <c r="M18" s="338" t="s">
        <v>138</v>
      </c>
      <c r="N18" s="339" t="s">
        <v>859</v>
      </c>
      <c r="O18" s="339" t="s">
        <v>141</v>
      </c>
      <c r="P18" s="339" t="s">
        <v>2722</v>
      </c>
      <c r="Q18" s="28"/>
      <c r="R18" s="29"/>
    </row>
    <row r="19" spans="1:18" s="24" customFormat="1" ht="12.75">
      <c r="A19" s="342">
        <v>42881</v>
      </c>
      <c r="B19" s="343" t="s">
        <v>160</v>
      </c>
      <c r="C19" s="343" t="s">
        <v>103</v>
      </c>
      <c r="D19" s="343"/>
      <c r="E19" s="333"/>
      <c r="F19" s="333"/>
      <c r="G19" s="344">
        <v>-5957.76</v>
      </c>
      <c r="H19" s="335" t="s">
        <v>226</v>
      </c>
      <c r="I19" s="344">
        <v>-5957.76</v>
      </c>
      <c r="J19" s="336"/>
      <c r="K19" s="337"/>
      <c r="L19" s="337"/>
      <c r="M19" s="338" t="s">
        <v>138</v>
      </c>
      <c r="N19" s="339" t="s">
        <v>314</v>
      </c>
      <c r="O19" s="339" t="s">
        <v>141</v>
      </c>
      <c r="P19" s="339" t="s">
        <v>2721</v>
      </c>
      <c r="Q19" s="28"/>
      <c r="R19" s="29"/>
    </row>
    <row r="20" spans="1:18" s="24" customFormat="1" ht="12.75">
      <c r="A20" s="570">
        <v>42875</v>
      </c>
      <c r="B20" s="571" t="s">
        <v>156</v>
      </c>
      <c r="C20" s="579" t="s">
        <v>2666</v>
      </c>
      <c r="D20" s="571"/>
      <c r="E20" s="333"/>
      <c r="F20" s="333"/>
      <c r="G20" s="580">
        <v>1241.2</v>
      </c>
      <c r="H20" s="335"/>
      <c r="I20" s="399"/>
      <c r="J20" s="572">
        <v>1241.2</v>
      </c>
      <c r="K20" s="337"/>
      <c r="L20" s="337"/>
      <c r="M20" s="338" t="s">
        <v>138</v>
      </c>
      <c r="N20" s="339" t="s">
        <v>2688</v>
      </c>
      <c r="O20" s="339" t="s">
        <v>134</v>
      </c>
      <c r="P20" s="339" t="s">
        <v>2708</v>
      </c>
      <c r="Q20" s="28"/>
      <c r="R20" s="29"/>
    </row>
    <row r="21" spans="1:18" s="24" customFormat="1" ht="12.75">
      <c r="A21" s="570">
        <v>42875</v>
      </c>
      <c r="B21" s="571" t="s">
        <v>156</v>
      </c>
      <c r="C21" s="579" t="s">
        <v>2667</v>
      </c>
      <c r="D21" s="571"/>
      <c r="E21" s="333"/>
      <c r="F21" s="333"/>
      <c r="G21" s="580">
        <v>1241.2</v>
      </c>
      <c r="H21" s="335"/>
      <c r="I21" s="399"/>
      <c r="J21" s="572">
        <v>1241.2</v>
      </c>
      <c r="K21" s="337"/>
      <c r="L21" s="337"/>
      <c r="M21" s="338" t="s">
        <v>138</v>
      </c>
      <c r="N21" s="339" t="s">
        <v>2689</v>
      </c>
      <c r="O21" s="339" t="s">
        <v>390</v>
      </c>
      <c r="P21" s="339" t="s">
        <v>2708</v>
      </c>
      <c r="Q21" s="28"/>
      <c r="R21" s="29"/>
    </row>
    <row r="22" spans="1:18" s="24" customFormat="1" ht="12.75">
      <c r="A22" s="570">
        <v>42875</v>
      </c>
      <c r="B22" s="571" t="s">
        <v>156</v>
      </c>
      <c r="C22" s="579" t="s">
        <v>2669</v>
      </c>
      <c r="D22" s="571"/>
      <c r="E22" s="333"/>
      <c r="F22" s="333"/>
      <c r="G22" s="580">
        <v>1241.2</v>
      </c>
      <c r="H22" s="335"/>
      <c r="I22" s="399"/>
      <c r="J22" s="572">
        <v>1241.2</v>
      </c>
      <c r="K22" s="337"/>
      <c r="L22" s="337"/>
      <c r="M22" s="338" t="s">
        <v>138</v>
      </c>
      <c r="N22" s="339" t="s">
        <v>2690</v>
      </c>
      <c r="O22" s="339" t="s">
        <v>141</v>
      </c>
      <c r="P22" s="339" t="s">
        <v>2708</v>
      </c>
      <c r="Q22" s="28"/>
      <c r="R22" s="29"/>
    </row>
    <row r="23" spans="1:18" s="24" customFormat="1" ht="12.75">
      <c r="A23" s="570">
        <v>42875</v>
      </c>
      <c r="B23" s="571" t="s">
        <v>156</v>
      </c>
      <c r="C23" s="579" t="s">
        <v>2670</v>
      </c>
      <c r="D23" s="571"/>
      <c r="E23" s="333"/>
      <c r="F23" s="333"/>
      <c r="G23" s="580">
        <v>1241.2</v>
      </c>
      <c r="H23" s="335"/>
      <c r="I23" s="399"/>
      <c r="J23" s="572">
        <v>1241.2</v>
      </c>
      <c r="K23" s="337"/>
      <c r="L23" s="337"/>
      <c r="M23" s="338" t="s">
        <v>138</v>
      </c>
      <c r="N23" s="339" t="s">
        <v>2691</v>
      </c>
      <c r="O23" s="339" t="s">
        <v>141</v>
      </c>
      <c r="P23" s="339" t="s">
        <v>2708</v>
      </c>
      <c r="Q23" s="28"/>
      <c r="R23" s="29"/>
    </row>
    <row r="24" spans="1:18" s="24" customFormat="1" ht="12.75">
      <c r="A24" s="570">
        <v>42878</v>
      </c>
      <c r="B24" s="571" t="s">
        <v>156</v>
      </c>
      <c r="C24" s="579" t="s">
        <v>2671</v>
      </c>
      <c r="D24" s="571"/>
      <c r="E24" s="333"/>
      <c r="F24" s="333"/>
      <c r="G24" s="572">
        <v>1241.2</v>
      </c>
      <c r="H24" s="335"/>
      <c r="I24" s="399"/>
      <c r="J24" s="572">
        <v>1241.2</v>
      </c>
      <c r="K24" s="337"/>
      <c r="L24" s="337"/>
      <c r="M24" s="338" t="s">
        <v>138</v>
      </c>
      <c r="N24" s="339" t="s">
        <v>2692</v>
      </c>
      <c r="O24" s="339" t="s">
        <v>134</v>
      </c>
      <c r="P24" s="339" t="s">
        <v>2710</v>
      </c>
      <c r="Q24" s="28"/>
      <c r="R24" s="29"/>
    </row>
    <row r="25" spans="1:18" s="24" customFormat="1" ht="12.75">
      <c r="A25" s="570">
        <v>42878</v>
      </c>
      <c r="B25" s="571" t="s">
        <v>156</v>
      </c>
      <c r="C25" s="579" t="s">
        <v>2672</v>
      </c>
      <c r="D25" s="571"/>
      <c r="E25" s="333"/>
      <c r="F25" s="333"/>
      <c r="G25" s="572">
        <v>1241.2</v>
      </c>
      <c r="H25" s="335"/>
      <c r="I25" s="399"/>
      <c r="J25" s="572">
        <v>1241.2</v>
      </c>
      <c r="K25" s="337"/>
      <c r="L25" s="337"/>
      <c r="M25" s="338" t="s">
        <v>138</v>
      </c>
      <c r="N25" s="339" t="s">
        <v>2693</v>
      </c>
      <c r="O25" s="339" t="s">
        <v>134</v>
      </c>
      <c r="P25" s="339" t="s">
        <v>2710</v>
      </c>
      <c r="Q25" s="28"/>
      <c r="R25" s="29"/>
    </row>
    <row r="26" spans="1:18" s="24" customFormat="1" ht="12.75">
      <c r="A26" s="570">
        <v>42879</v>
      </c>
      <c r="B26" s="571" t="s">
        <v>156</v>
      </c>
      <c r="C26" s="579" t="s">
        <v>2676</v>
      </c>
      <c r="D26" s="571"/>
      <c r="E26" s="333"/>
      <c r="F26" s="333"/>
      <c r="G26" s="572">
        <v>1241.2</v>
      </c>
      <c r="H26" s="335"/>
      <c r="I26" s="399"/>
      <c r="J26" s="572">
        <v>1241.2</v>
      </c>
      <c r="K26" s="337"/>
      <c r="L26" s="337"/>
      <c r="M26" s="338" t="s">
        <v>138</v>
      </c>
      <c r="N26" s="339" t="s">
        <v>2694</v>
      </c>
      <c r="O26" s="339" t="s">
        <v>134</v>
      </c>
      <c r="P26" s="339" t="s">
        <v>2712</v>
      </c>
      <c r="Q26" s="28"/>
      <c r="R26" s="29"/>
    </row>
    <row r="27" spans="1:18" s="24" customFormat="1" ht="12.75">
      <c r="A27" s="570">
        <v>42879</v>
      </c>
      <c r="B27" s="571" t="s">
        <v>156</v>
      </c>
      <c r="C27" s="579" t="s">
        <v>2678</v>
      </c>
      <c r="D27" s="571"/>
      <c r="E27" s="333"/>
      <c r="F27" s="333"/>
      <c r="G27" s="572">
        <v>1241.2</v>
      </c>
      <c r="H27" s="335"/>
      <c r="I27" s="399"/>
      <c r="J27" s="572">
        <v>1241.2</v>
      </c>
      <c r="K27" s="337"/>
      <c r="L27" s="337"/>
      <c r="M27" s="338" t="s">
        <v>138</v>
      </c>
      <c r="N27" s="339" t="s">
        <v>2695</v>
      </c>
      <c r="O27" s="339" t="s">
        <v>134</v>
      </c>
      <c r="P27" s="339" t="s">
        <v>2712</v>
      </c>
      <c r="Q27" s="28"/>
      <c r="R27" s="29"/>
    </row>
    <row r="28" spans="1:18" s="24" customFormat="1" ht="12.75">
      <c r="A28" s="570">
        <v>42879</v>
      </c>
      <c r="B28" s="571" t="s">
        <v>156</v>
      </c>
      <c r="C28" s="579" t="s">
        <v>2679</v>
      </c>
      <c r="D28" s="571"/>
      <c r="E28" s="333"/>
      <c r="F28" s="333"/>
      <c r="G28" s="572">
        <v>1241.2</v>
      </c>
      <c r="H28" s="335"/>
      <c r="I28" s="399"/>
      <c r="J28" s="572">
        <v>1241.2</v>
      </c>
      <c r="K28" s="337"/>
      <c r="L28" s="337"/>
      <c r="M28" s="338" t="s">
        <v>138</v>
      </c>
      <c r="N28" s="339" t="s">
        <v>2696</v>
      </c>
      <c r="O28" s="339" t="s">
        <v>136</v>
      </c>
      <c r="P28" s="339" t="s">
        <v>2712</v>
      </c>
      <c r="Q28" s="28"/>
      <c r="R28" s="29"/>
    </row>
    <row r="29" spans="1:18" s="24" customFormat="1" ht="12.75">
      <c r="A29" s="570">
        <v>42879</v>
      </c>
      <c r="B29" s="571" t="s">
        <v>156</v>
      </c>
      <c r="C29" s="579" t="s">
        <v>2680</v>
      </c>
      <c r="D29" s="571"/>
      <c r="E29" s="333"/>
      <c r="F29" s="333"/>
      <c r="G29" s="572">
        <v>1241.2</v>
      </c>
      <c r="H29" s="335"/>
      <c r="I29" s="399"/>
      <c r="J29" s="572">
        <v>1241.2</v>
      </c>
      <c r="K29" s="337"/>
      <c r="L29" s="337"/>
      <c r="M29" s="338" t="s">
        <v>138</v>
      </c>
      <c r="N29" s="339" t="s">
        <v>2697</v>
      </c>
      <c r="O29" s="339" t="s">
        <v>298</v>
      </c>
      <c r="P29" s="339" t="s">
        <v>2712</v>
      </c>
      <c r="Q29" s="28"/>
      <c r="R29" s="29"/>
    </row>
    <row r="30" spans="1:18" s="24" customFormat="1" ht="12.75">
      <c r="A30" s="570">
        <v>42880</v>
      </c>
      <c r="B30" s="571" t="s">
        <v>156</v>
      </c>
      <c r="C30" s="571" t="s">
        <v>2681</v>
      </c>
      <c r="D30" s="571"/>
      <c r="E30" s="333"/>
      <c r="F30" s="333"/>
      <c r="G30" s="580">
        <v>1241.2</v>
      </c>
      <c r="H30" s="335"/>
      <c r="I30" s="399"/>
      <c r="J30" s="572">
        <v>1241.2</v>
      </c>
      <c r="K30" s="337"/>
      <c r="L30" s="337"/>
      <c r="M30" s="338" t="s">
        <v>138</v>
      </c>
      <c r="N30" s="339" t="s">
        <v>2698</v>
      </c>
      <c r="O30" s="339" t="s">
        <v>141</v>
      </c>
      <c r="P30" s="339" t="s">
        <v>2719</v>
      </c>
      <c r="Q30" s="28"/>
      <c r="R30" s="29"/>
    </row>
    <row r="31" spans="1:18" s="24" customFormat="1" ht="12.75">
      <c r="A31" s="1">
        <v>42879</v>
      </c>
      <c r="B31" t="s">
        <v>156</v>
      </c>
      <c r="C31" s="341" t="s">
        <v>538</v>
      </c>
      <c r="D31"/>
      <c r="E31" s="333"/>
      <c r="F31" s="333"/>
      <c r="G31" s="2">
        <v>1740</v>
      </c>
      <c r="H31" s="335"/>
      <c r="I31" s="2">
        <v>1740</v>
      </c>
      <c r="J31" s="336"/>
      <c r="K31" s="337"/>
      <c r="L31" s="337"/>
      <c r="M31" s="338" t="s">
        <v>138</v>
      </c>
      <c r="N31" s="339" t="s">
        <v>575</v>
      </c>
      <c r="O31" s="339" t="s">
        <v>141</v>
      </c>
      <c r="P31" s="339" t="s">
        <v>2713</v>
      </c>
      <c r="Q31" s="28"/>
      <c r="R31" s="29"/>
    </row>
    <row r="32" spans="1:18" s="24" customFormat="1" ht="12.75">
      <c r="A32" s="1">
        <v>42879</v>
      </c>
      <c r="B32" t="s">
        <v>156</v>
      </c>
      <c r="C32" s="494" t="s">
        <v>2309</v>
      </c>
      <c r="D32"/>
      <c r="E32" s="333"/>
      <c r="F32" s="333"/>
      <c r="G32" s="2">
        <v>1740</v>
      </c>
      <c r="H32" s="335"/>
      <c r="I32" s="2">
        <v>1740</v>
      </c>
      <c r="J32" s="336"/>
      <c r="K32" s="337"/>
      <c r="L32" s="337"/>
      <c r="M32" s="338" t="s">
        <v>138</v>
      </c>
      <c r="N32" s="339" t="s">
        <v>2346</v>
      </c>
      <c r="O32" s="339" t="s">
        <v>141</v>
      </c>
      <c r="P32" s="339" t="s">
        <v>2712</v>
      </c>
      <c r="Q32" s="28"/>
      <c r="R32" s="29"/>
    </row>
    <row r="33" spans="1:18" s="24" customFormat="1" ht="12.75">
      <c r="A33" s="1">
        <v>42879</v>
      </c>
      <c r="B33" t="s">
        <v>156</v>
      </c>
      <c r="C33" s="494" t="s">
        <v>1682</v>
      </c>
      <c r="D33"/>
      <c r="E33" s="333"/>
      <c r="F33" s="333"/>
      <c r="G33" s="2">
        <v>1740</v>
      </c>
      <c r="H33" s="335"/>
      <c r="I33" s="2">
        <v>1740</v>
      </c>
      <c r="J33" s="336"/>
      <c r="K33" s="337"/>
      <c r="L33" s="337"/>
      <c r="M33" s="338" t="s">
        <v>138</v>
      </c>
      <c r="N33" s="339" t="s">
        <v>1784</v>
      </c>
      <c r="O33" s="339" t="s">
        <v>141</v>
      </c>
      <c r="P33" s="339" t="s">
        <v>2712</v>
      </c>
      <c r="Q33" s="28"/>
      <c r="R33" s="29"/>
    </row>
    <row r="34" spans="1:18" s="24" customFormat="1" ht="12.75">
      <c r="A34" s="1">
        <v>42879</v>
      </c>
      <c r="B34" t="s">
        <v>156</v>
      </c>
      <c r="C34" s="494" t="s">
        <v>1985</v>
      </c>
      <c r="D34"/>
      <c r="E34" s="333"/>
      <c r="F34" s="333"/>
      <c r="G34" s="2">
        <v>1740</v>
      </c>
      <c r="H34" s="335"/>
      <c r="I34" s="2">
        <v>1740</v>
      </c>
      <c r="J34" s="336"/>
      <c r="K34" s="337"/>
      <c r="L34" s="337"/>
      <c r="M34" s="338" t="s">
        <v>138</v>
      </c>
      <c r="N34" s="339" t="s">
        <v>2021</v>
      </c>
      <c r="O34" s="339" t="s">
        <v>136</v>
      </c>
      <c r="P34" s="339" t="s">
        <v>2715</v>
      </c>
      <c r="Q34" s="28"/>
      <c r="R34" s="29"/>
    </row>
    <row r="35" spans="1:18" s="24" customFormat="1" ht="12.75">
      <c r="A35" s="1">
        <v>42879</v>
      </c>
      <c r="B35" t="s">
        <v>156</v>
      </c>
      <c r="C35" s="494" t="s">
        <v>539</v>
      </c>
      <c r="D35"/>
      <c r="E35" s="333"/>
      <c r="F35" s="333"/>
      <c r="G35" s="2">
        <v>1740</v>
      </c>
      <c r="H35" s="335"/>
      <c r="I35" s="2">
        <v>1740</v>
      </c>
      <c r="J35" s="336"/>
      <c r="K35" s="337"/>
      <c r="L35" s="337"/>
      <c r="M35" s="338" t="s">
        <v>138</v>
      </c>
      <c r="N35" s="339" t="s">
        <v>576</v>
      </c>
      <c r="O35" s="339" t="s">
        <v>141</v>
      </c>
      <c r="P35" s="339" t="s">
        <v>2713</v>
      </c>
      <c r="Q35" s="28"/>
      <c r="R35" s="29"/>
    </row>
    <row r="36" spans="1:18" s="24" customFormat="1" ht="12.75">
      <c r="A36" s="1">
        <v>42879</v>
      </c>
      <c r="B36" t="s">
        <v>156</v>
      </c>
      <c r="C36" s="494" t="s">
        <v>2506</v>
      </c>
      <c r="D36"/>
      <c r="E36" s="333"/>
      <c r="F36" s="333"/>
      <c r="G36" s="2">
        <v>1740</v>
      </c>
      <c r="H36" s="335"/>
      <c r="I36" s="2">
        <v>1740</v>
      </c>
      <c r="J36" s="336"/>
      <c r="K36" s="337"/>
      <c r="L36" s="337"/>
      <c r="M36" s="338" t="s">
        <v>138</v>
      </c>
      <c r="N36" s="339" t="s">
        <v>2541</v>
      </c>
      <c r="O36" s="339" t="s">
        <v>136</v>
      </c>
      <c r="P36" s="339" t="s">
        <v>2715</v>
      </c>
      <c r="Q36" s="28"/>
      <c r="R36" s="29"/>
    </row>
    <row r="37" spans="1:18" s="24" customFormat="1" ht="12.75">
      <c r="A37" s="1">
        <v>42879</v>
      </c>
      <c r="B37" t="s">
        <v>156</v>
      </c>
      <c r="C37" s="494" t="s">
        <v>1569</v>
      </c>
      <c r="D37"/>
      <c r="E37" s="333"/>
      <c r="F37" s="333"/>
      <c r="G37" s="2">
        <v>1740</v>
      </c>
      <c r="H37" s="335"/>
      <c r="I37" s="2">
        <v>1740</v>
      </c>
      <c r="J37" s="336"/>
      <c r="K37" s="337"/>
      <c r="L37" s="337"/>
      <c r="M37" s="338" t="s">
        <v>138</v>
      </c>
      <c r="N37" s="339" t="s">
        <v>1690</v>
      </c>
      <c r="O37" s="339" t="s">
        <v>136</v>
      </c>
      <c r="P37" s="339" t="s">
        <v>2715</v>
      </c>
      <c r="Q37" s="28"/>
      <c r="R37" s="29"/>
    </row>
    <row r="38" spans="1:18" s="24" customFormat="1" ht="12.75">
      <c r="A38" s="1">
        <v>42879</v>
      </c>
      <c r="B38" t="s">
        <v>156</v>
      </c>
      <c r="C38" s="494" t="s">
        <v>1072</v>
      </c>
      <c r="D38"/>
      <c r="E38" s="333"/>
      <c r="F38" s="333"/>
      <c r="G38" s="2">
        <v>1740</v>
      </c>
      <c r="H38" s="335"/>
      <c r="I38" s="2">
        <v>1740</v>
      </c>
      <c r="J38" s="336"/>
      <c r="K38" s="337"/>
      <c r="L38" s="337"/>
      <c r="M38" s="338" t="s">
        <v>138</v>
      </c>
      <c r="N38" s="339" t="s">
        <v>1132</v>
      </c>
      <c r="O38" s="339" t="s">
        <v>136</v>
      </c>
      <c r="P38" s="339" t="s">
        <v>2714</v>
      </c>
      <c r="Q38" s="28"/>
      <c r="R38" s="29"/>
    </row>
    <row r="39" spans="1:18" s="24" customFormat="1" ht="12.75">
      <c r="A39" s="1">
        <v>42879</v>
      </c>
      <c r="B39" t="s">
        <v>156</v>
      </c>
      <c r="C39" s="494" t="s">
        <v>937</v>
      </c>
      <c r="D39"/>
      <c r="E39" s="333"/>
      <c r="F39" s="333"/>
      <c r="G39" s="2">
        <v>1740</v>
      </c>
      <c r="H39" s="335"/>
      <c r="I39" s="2">
        <v>1740</v>
      </c>
      <c r="J39" s="336"/>
      <c r="K39" s="337"/>
      <c r="L39" s="337"/>
      <c r="M39" s="338" t="s">
        <v>138</v>
      </c>
      <c r="N39" s="339" t="s">
        <v>999</v>
      </c>
      <c r="O39" s="339" t="s">
        <v>136</v>
      </c>
      <c r="P39" s="339" t="s">
        <v>2715</v>
      </c>
      <c r="Q39" s="28"/>
      <c r="R39" s="29"/>
    </row>
    <row r="40" spans="1:18" s="24" customFormat="1" ht="12.75">
      <c r="A40" s="1">
        <v>42879</v>
      </c>
      <c r="B40" t="s">
        <v>156</v>
      </c>
      <c r="C40" s="494" t="s">
        <v>2208</v>
      </c>
      <c r="D40"/>
      <c r="E40" s="333"/>
      <c r="F40" s="333"/>
      <c r="G40" s="2">
        <v>1740</v>
      </c>
      <c r="H40" s="335"/>
      <c r="I40" s="2">
        <v>1740</v>
      </c>
      <c r="J40" s="336"/>
      <c r="K40" s="337"/>
      <c r="L40" s="337"/>
      <c r="M40" s="338" t="s">
        <v>138</v>
      </c>
      <c r="N40" s="339" t="s">
        <v>2245</v>
      </c>
      <c r="O40" s="339" t="s">
        <v>457</v>
      </c>
      <c r="P40" s="339" t="s">
        <v>2714</v>
      </c>
      <c r="Q40" s="28"/>
      <c r="R40" s="29"/>
    </row>
    <row r="41" spans="1:18" s="24" customFormat="1" ht="12.75">
      <c r="A41" s="1">
        <v>42879</v>
      </c>
      <c r="B41" t="s">
        <v>156</v>
      </c>
      <c r="C41" s="494" t="s">
        <v>1625</v>
      </c>
      <c r="D41"/>
      <c r="E41" s="333"/>
      <c r="F41" s="333"/>
      <c r="G41" s="2">
        <v>1740</v>
      </c>
      <c r="H41" s="335"/>
      <c r="I41" s="2">
        <v>1740</v>
      </c>
      <c r="J41" s="336"/>
      <c r="K41" s="337"/>
      <c r="L41" s="337"/>
      <c r="M41" s="338" t="s">
        <v>138</v>
      </c>
      <c r="N41" s="339" t="s">
        <v>1742</v>
      </c>
      <c r="O41" s="339" t="s">
        <v>141</v>
      </c>
      <c r="P41" s="339" t="s">
        <v>2712</v>
      </c>
      <c r="Q41" s="28"/>
      <c r="R41" s="29"/>
    </row>
    <row r="42" spans="1:18" s="24" customFormat="1" ht="12.75">
      <c r="A42" s="1">
        <v>42879</v>
      </c>
      <c r="B42" t="s">
        <v>156</v>
      </c>
      <c r="C42" s="494" t="s">
        <v>2311</v>
      </c>
      <c r="D42"/>
      <c r="E42" s="333"/>
      <c r="F42" s="333"/>
      <c r="G42" s="2">
        <v>1740</v>
      </c>
      <c r="H42" s="335"/>
      <c r="I42" s="2">
        <v>1740</v>
      </c>
      <c r="J42" s="336"/>
      <c r="K42" s="337"/>
      <c r="L42" s="337"/>
      <c r="M42" s="338" t="s">
        <v>138</v>
      </c>
      <c r="N42" s="339" t="s">
        <v>2348</v>
      </c>
      <c r="O42" s="339" t="s">
        <v>141</v>
      </c>
      <c r="P42" s="339" t="s">
        <v>2712</v>
      </c>
      <c r="Q42" s="28"/>
      <c r="R42" s="29"/>
    </row>
    <row r="43" spans="1:18" s="24" customFormat="1" ht="12.75">
      <c r="A43" s="1">
        <v>42879</v>
      </c>
      <c r="B43" t="s">
        <v>156</v>
      </c>
      <c r="C43" s="494" t="s">
        <v>2414</v>
      </c>
      <c r="D43"/>
      <c r="E43" s="333"/>
      <c r="F43" s="333"/>
      <c r="G43" s="2">
        <v>1740</v>
      </c>
      <c r="H43" s="335"/>
      <c r="I43" s="2">
        <v>1740</v>
      </c>
      <c r="J43" s="336"/>
      <c r="K43" s="337"/>
      <c r="L43" s="337"/>
      <c r="M43" s="338" t="s">
        <v>138</v>
      </c>
      <c r="N43" s="339" t="s">
        <v>2463</v>
      </c>
      <c r="O43" s="339" t="s">
        <v>457</v>
      </c>
      <c r="P43" s="339" t="s">
        <v>2714</v>
      </c>
      <c r="Q43" s="28"/>
      <c r="R43" s="29"/>
    </row>
    <row r="44" spans="1:18" s="24" customFormat="1" ht="12.75">
      <c r="A44" s="1">
        <v>42879</v>
      </c>
      <c r="B44" t="s">
        <v>156</v>
      </c>
      <c r="C44" s="494" t="s">
        <v>2200</v>
      </c>
      <c r="D44"/>
      <c r="E44" s="333"/>
      <c r="F44" s="333"/>
      <c r="G44" s="353">
        <v>1740</v>
      </c>
      <c r="H44" s="335"/>
      <c r="I44" s="2">
        <v>1740</v>
      </c>
      <c r="J44" s="336"/>
      <c r="K44" s="337"/>
      <c r="L44" s="337"/>
      <c r="M44" s="338" t="s">
        <v>138</v>
      </c>
      <c r="N44" s="339" t="s">
        <v>2242</v>
      </c>
      <c r="O44" s="339" t="s">
        <v>136</v>
      </c>
      <c r="P44" s="339" t="s">
        <v>2716</v>
      </c>
      <c r="Q44" s="28"/>
      <c r="R44" s="29"/>
    </row>
    <row r="45" spans="1:18" s="24" customFormat="1" ht="12.75">
      <c r="A45" s="1">
        <v>42879</v>
      </c>
      <c r="B45" t="s">
        <v>156</v>
      </c>
      <c r="C45" s="494" t="s">
        <v>1440</v>
      </c>
      <c r="D45"/>
      <c r="E45" s="333"/>
      <c r="F45" s="333"/>
      <c r="G45" s="2">
        <v>1740</v>
      </c>
      <c r="H45" s="335"/>
      <c r="I45" s="2">
        <v>1740</v>
      </c>
      <c r="J45" s="336"/>
      <c r="K45" s="337"/>
      <c r="L45" s="337"/>
      <c r="M45" s="338" t="s">
        <v>138</v>
      </c>
      <c r="N45" s="339" t="s">
        <v>1487</v>
      </c>
      <c r="O45" s="339" t="s">
        <v>457</v>
      </c>
      <c r="P45" s="339" t="s">
        <v>2713</v>
      </c>
      <c r="Q45" s="28"/>
      <c r="R45" s="29"/>
    </row>
    <row r="46" spans="1:18" s="24" customFormat="1" ht="12.75">
      <c r="A46" s="1">
        <v>42879</v>
      </c>
      <c r="B46" t="s">
        <v>156</v>
      </c>
      <c r="C46" s="494" t="s">
        <v>1844</v>
      </c>
      <c r="D46"/>
      <c r="E46" s="333"/>
      <c r="F46" s="333"/>
      <c r="G46" s="2">
        <v>1740</v>
      </c>
      <c r="H46" s="335"/>
      <c r="I46" s="2">
        <v>1740</v>
      </c>
      <c r="J46" s="336"/>
      <c r="K46" s="337"/>
      <c r="L46" s="337"/>
      <c r="M46" s="338" t="s">
        <v>138</v>
      </c>
      <c r="N46" s="339" t="s">
        <v>1899</v>
      </c>
      <c r="O46" s="339" t="s">
        <v>141</v>
      </c>
      <c r="P46" s="339" t="s">
        <v>2713</v>
      </c>
      <c r="Q46" s="28"/>
      <c r="R46" s="29"/>
    </row>
    <row r="47" spans="1:18" s="24" customFormat="1" ht="12.75">
      <c r="A47" s="1">
        <v>42879</v>
      </c>
      <c r="B47" t="s">
        <v>156</v>
      </c>
      <c r="C47" s="494" t="s">
        <v>2513</v>
      </c>
      <c r="D47"/>
      <c r="E47" s="333"/>
      <c r="F47" s="333"/>
      <c r="G47" s="2">
        <v>1740</v>
      </c>
      <c r="H47" s="335"/>
      <c r="I47" s="2">
        <v>1740</v>
      </c>
      <c r="J47" s="336"/>
      <c r="K47" s="337"/>
      <c r="L47" s="337"/>
      <c r="M47" s="338" t="s">
        <v>138</v>
      </c>
      <c r="N47" s="339" t="s">
        <v>2540</v>
      </c>
      <c r="O47" s="339" t="s">
        <v>141</v>
      </c>
      <c r="P47" s="339" t="s">
        <v>2712</v>
      </c>
      <c r="Q47" s="28"/>
      <c r="R47" s="29"/>
    </row>
    <row r="48" spans="1:18" s="24" customFormat="1" ht="12.75">
      <c r="A48" s="1">
        <v>42879</v>
      </c>
      <c r="B48" t="s">
        <v>156</v>
      </c>
      <c r="C48" s="494" t="s">
        <v>2509</v>
      </c>
      <c r="D48"/>
      <c r="E48" s="333"/>
      <c r="F48" s="333"/>
      <c r="G48" s="2">
        <v>1740</v>
      </c>
      <c r="H48" s="335"/>
      <c r="I48" s="2">
        <v>1740</v>
      </c>
      <c r="J48" s="336"/>
      <c r="K48" s="337"/>
      <c r="L48" s="337"/>
      <c r="M48" s="338" t="s">
        <v>138</v>
      </c>
      <c r="N48" s="339" t="s">
        <v>2537</v>
      </c>
      <c r="O48" s="339" t="s">
        <v>457</v>
      </c>
      <c r="P48" s="339" t="s">
        <v>2714</v>
      </c>
      <c r="Q48" s="28"/>
      <c r="R48" s="29"/>
    </row>
    <row r="49" spans="1:18" s="24" customFormat="1" ht="12.75">
      <c r="A49" s="1">
        <v>42879</v>
      </c>
      <c r="B49" t="s">
        <v>156</v>
      </c>
      <c r="C49" s="494" t="s">
        <v>1648</v>
      </c>
      <c r="D49"/>
      <c r="E49" s="333"/>
      <c r="F49" s="333"/>
      <c r="G49" s="2">
        <v>1740</v>
      </c>
      <c r="H49" s="335"/>
      <c r="I49" s="2">
        <v>1740</v>
      </c>
      <c r="J49" s="336"/>
      <c r="K49" s="337"/>
      <c r="L49" s="337"/>
      <c r="M49" s="338" t="s">
        <v>138</v>
      </c>
      <c r="N49" s="339" t="s">
        <v>1763</v>
      </c>
      <c r="O49" s="339" t="s">
        <v>136</v>
      </c>
      <c r="P49" s="339" t="s">
        <v>2715</v>
      </c>
      <c r="Q49" s="28"/>
      <c r="R49" s="29"/>
    </row>
    <row r="50" spans="1:18" s="24" customFormat="1" ht="12.75">
      <c r="A50" s="1">
        <v>42879</v>
      </c>
      <c r="B50" t="s">
        <v>156</v>
      </c>
      <c r="C50" s="494" t="s">
        <v>1075</v>
      </c>
      <c r="D50"/>
      <c r="E50" s="333"/>
      <c r="F50" s="333"/>
      <c r="G50" s="2">
        <v>1740</v>
      </c>
      <c r="H50" s="335"/>
      <c r="I50" s="2">
        <v>1740</v>
      </c>
      <c r="J50" s="336"/>
      <c r="K50" s="337"/>
      <c r="L50" s="337"/>
      <c r="M50" s="338" t="s">
        <v>138</v>
      </c>
      <c r="N50" s="339" t="s">
        <v>1127</v>
      </c>
      <c r="O50" s="339" t="s">
        <v>136</v>
      </c>
      <c r="P50" s="339" t="s">
        <v>2714</v>
      </c>
      <c r="Q50" s="28"/>
      <c r="R50" s="29"/>
    </row>
    <row r="51" spans="1:18" s="24" customFormat="1" ht="12.75">
      <c r="A51" s="1">
        <v>42879</v>
      </c>
      <c r="B51" t="s">
        <v>156</v>
      </c>
      <c r="C51" s="494" t="s">
        <v>2120</v>
      </c>
      <c r="D51"/>
      <c r="E51" s="333"/>
      <c r="F51" s="333"/>
      <c r="G51" s="2">
        <v>1740</v>
      </c>
      <c r="H51" s="335"/>
      <c r="I51" s="2">
        <v>1740</v>
      </c>
      <c r="J51" s="336"/>
      <c r="K51" s="337"/>
      <c r="L51" s="337"/>
      <c r="M51" s="338" t="s">
        <v>138</v>
      </c>
      <c r="N51" s="339" t="s">
        <v>2158</v>
      </c>
      <c r="O51" s="339" t="s">
        <v>457</v>
      </c>
      <c r="P51" s="339" t="s">
        <v>2714</v>
      </c>
      <c r="Q51" s="28"/>
      <c r="R51" s="29"/>
    </row>
    <row r="52" spans="1:18" s="24" customFormat="1" ht="12.75">
      <c r="A52" s="1">
        <v>42879</v>
      </c>
      <c r="B52" t="s">
        <v>156</v>
      </c>
      <c r="C52" s="494" t="s">
        <v>1675</v>
      </c>
      <c r="D52"/>
      <c r="E52" s="333"/>
      <c r="F52" s="333"/>
      <c r="G52" s="2">
        <v>1740</v>
      </c>
      <c r="H52" s="335"/>
      <c r="I52" s="2">
        <v>1740</v>
      </c>
      <c r="J52" s="336"/>
      <c r="K52" s="337"/>
      <c r="L52" s="337"/>
      <c r="M52" s="338" t="s">
        <v>138</v>
      </c>
      <c r="N52" s="339" t="s">
        <v>1777</v>
      </c>
      <c r="O52" s="339" t="s">
        <v>141</v>
      </c>
      <c r="P52" s="339" t="s">
        <v>2712</v>
      </c>
      <c r="Q52" s="28"/>
      <c r="R52" s="29"/>
    </row>
    <row r="53" spans="1:18" s="24" customFormat="1" ht="12.75">
      <c r="A53" s="1">
        <v>42879</v>
      </c>
      <c r="B53" t="s">
        <v>156</v>
      </c>
      <c r="C53" s="494" t="s">
        <v>1628</v>
      </c>
      <c r="D53"/>
      <c r="E53" s="333"/>
      <c r="F53" s="333"/>
      <c r="G53" s="2">
        <v>1740</v>
      </c>
      <c r="H53" s="335"/>
      <c r="I53" s="2">
        <v>1740</v>
      </c>
      <c r="J53" s="336"/>
      <c r="K53" s="337"/>
      <c r="L53" s="337"/>
      <c r="M53" s="338" t="s">
        <v>138</v>
      </c>
      <c r="N53" s="339" t="s">
        <v>1745</v>
      </c>
      <c r="O53" s="339" t="s">
        <v>141</v>
      </c>
      <c r="P53" s="339" t="s">
        <v>2713</v>
      </c>
      <c r="Q53" s="28"/>
      <c r="R53" s="29"/>
    </row>
    <row r="54" spans="1:18" s="24" customFormat="1" ht="12.75">
      <c r="A54" s="1">
        <v>42879</v>
      </c>
      <c r="B54" t="s">
        <v>156</v>
      </c>
      <c r="C54" s="494" t="s">
        <v>1253</v>
      </c>
      <c r="D54"/>
      <c r="E54" s="333"/>
      <c r="F54" s="333"/>
      <c r="G54" s="2">
        <v>1740</v>
      </c>
      <c r="H54" s="335"/>
      <c r="I54" s="2">
        <v>1740</v>
      </c>
      <c r="J54" s="336"/>
      <c r="K54" s="337"/>
      <c r="L54" s="337"/>
      <c r="M54" s="338" t="s">
        <v>138</v>
      </c>
      <c r="N54" s="339" t="s">
        <v>1354</v>
      </c>
      <c r="O54" s="339" t="s">
        <v>457</v>
      </c>
      <c r="P54" s="339" t="s">
        <v>2714</v>
      </c>
      <c r="Q54" s="28"/>
      <c r="R54" s="29"/>
    </row>
    <row r="55" spans="1:18" s="24" customFormat="1" ht="12.75">
      <c r="A55" s="1">
        <v>42879</v>
      </c>
      <c r="B55" t="s">
        <v>156</v>
      </c>
      <c r="C55" s="494" t="s">
        <v>657</v>
      </c>
      <c r="D55"/>
      <c r="E55" s="333"/>
      <c r="F55" s="333"/>
      <c r="G55" s="2">
        <v>1740</v>
      </c>
      <c r="H55" s="335"/>
      <c r="I55" s="2">
        <v>1740</v>
      </c>
      <c r="J55" s="336"/>
      <c r="K55" s="337"/>
      <c r="L55" s="337"/>
      <c r="M55" s="338" t="s">
        <v>138</v>
      </c>
      <c r="N55" s="339" t="s">
        <v>709</v>
      </c>
      <c r="O55" s="339" t="s">
        <v>136</v>
      </c>
      <c r="P55" s="339" t="s">
        <v>2714</v>
      </c>
      <c r="Q55" s="28"/>
      <c r="R55" s="29"/>
    </row>
    <row r="56" spans="1:18" s="24" customFormat="1" ht="12.75">
      <c r="A56" s="1">
        <v>42879</v>
      </c>
      <c r="B56" t="s">
        <v>156</v>
      </c>
      <c r="C56" s="494" t="s">
        <v>1593</v>
      </c>
      <c r="D56"/>
      <c r="E56" s="333"/>
      <c r="F56" s="333"/>
      <c r="G56" s="2">
        <v>1740</v>
      </c>
      <c r="H56" s="335"/>
      <c r="I56" s="2">
        <v>1740</v>
      </c>
      <c r="J56" s="336"/>
      <c r="K56" s="337"/>
      <c r="L56" s="337"/>
      <c r="M56" s="338" t="s">
        <v>138</v>
      </c>
      <c r="N56" s="339" t="s">
        <v>1714</v>
      </c>
      <c r="O56" s="339" t="s">
        <v>136</v>
      </c>
      <c r="P56" s="339" t="s">
        <v>2715</v>
      </c>
      <c r="Q56" s="28"/>
      <c r="R56" s="29"/>
    </row>
    <row r="57" spans="1:18" s="24" customFormat="1" ht="12.75">
      <c r="A57" s="1">
        <v>42879</v>
      </c>
      <c r="B57" t="s">
        <v>156</v>
      </c>
      <c r="C57" s="494" t="s">
        <v>1215</v>
      </c>
      <c r="D57"/>
      <c r="E57" s="333"/>
      <c r="F57" s="333"/>
      <c r="G57" s="2">
        <v>1740</v>
      </c>
      <c r="H57" s="335"/>
      <c r="I57" s="2">
        <v>1740</v>
      </c>
      <c r="J57" s="336"/>
      <c r="K57" s="337"/>
      <c r="L57" s="337"/>
      <c r="M57" s="338" t="s">
        <v>138</v>
      </c>
      <c r="N57" s="339" t="s">
        <v>1294</v>
      </c>
      <c r="O57" s="339" t="s">
        <v>136</v>
      </c>
      <c r="P57" s="339" t="s">
        <v>2714</v>
      </c>
      <c r="Q57" s="28"/>
      <c r="R57" s="29"/>
    </row>
    <row r="58" spans="1:18" s="24" customFormat="1" ht="12.75">
      <c r="A58" s="1">
        <v>42879</v>
      </c>
      <c r="B58" t="s">
        <v>156</v>
      </c>
      <c r="C58" s="494" t="s">
        <v>2232</v>
      </c>
      <c r="D58"/>
      <c r="E58" s="333"/>
      <c r="F58" s="333"/>
      <c r="G58" s="2">
        <v>1740</v>
      </c>
      <c r="H58" s="335"/>
      <c r="I58" s="2">
        <v>1740</v>
      </c>
      <c r="J58" s="336"/>
      <c r="K58" s="337"/>
      <c r="L58" s="337"/>
      <c r="M58" s="338" t="s">
        <v>138</v>
      </c>
      <c r="N58" s="339" t="s">
        <v>2238</v>
      </c>
      <c r="O58" s="339" t="s">
        <v>141</v>
      </c>
      <c r="P58" s="339" t="s">
        <v>2712</v>
      </c>
      <c r="Q58" s="28"/>
      <c r="R58" s="29"/>
    </row>
    <row r="59" spans="1:18" s="24" customFormat="1" ht="12.75">
      <c r="A59" s="1">
        <v>42879</v>
      </c>
      <c r="B59" t="s">
        <v>156</v>
      </c>
      <c r="C59" s="494" t="s">
        <v>1676</v>
      </c>
      <c r="D59"/>
      <c r="E59" s="333"/>
      <c r="F59" s="333"/>
      <c r="G59" s="2">
        <v>1740</v>
      </c>
      <c r="H59" s="335"/>
      <c r="I59" s="2">
        <v>1740</v>
      </c>
      <c r="J59" s="336"/>
      <c r="K59" s="337"/>
      <c r="L59" s="337"/>
      <c r="M59" s="338" t="s">
        <v>138</v>
      </c>
      <c r="N59" s="339" t="s">
        <v>1778</v>
      </c>
      <c r="O59" s="339" t="s">
        <v>141</v>
      </c>
      <c r="P59" s="339" t="s">
        <v>2713</v>
      </c>
      <c r="Q59" s="28"/>
      <c r="R59" s="29"/>
    </row>
    <row r="60" spans="1:18" s="24" customFormat="1" ht="12.75">
      <c r="A60" s="1">
        <v>42879</v>
      </c>
      <c r="B60" t="s">
        <v>156</v>
      </c>
      <c r="C60" s="494" t="s">
        <v>1671</v>
      </c>
      <c r="D60"/>
      <c r="E60" s="333"/>
      <c r="F60" s="333"/>
      <c r="G60" s="2">
        <v>1740</v>
      </c>
      <c r="H60" s="335"/>
      <c r="I60" s="2">
        <v>1740</v>
      </c>
      <c r="J60" s="336"/>
      <c r="K60" s="337"/>
      <c r="L60" s="337"/>
      <c r="M60" s="338" t="s">
        <v>138</v>
      </c>
      <c r="N60" s="339" t="s">
        <v>1773</v>
      </c>
      <c r="O60" s="339" t="s">
        <v>141</v>
      </c>
      <c r="P60" s="339" t="s">
        <v>2713</v>
      </c>
      <c r="Q60" s="28"/>
      <c r="R60" s="29"/>
    </row>
    <row r="61" spans="1:18" s="24" customFormat="1" ht="12.75">
      <c r="A61" s="1">
        <v>42879</v>
      </c>
      <c r="B61" t="s">
        <v>156</v>
      </c>
      <c r="C61" s="494" t="s">
        <v>811</v>
      </c>
      <c r="D61"/>
      <c r="E61" s="333"/>
      <c r="F61" s="333"/>
      <c r="G61" s="2">
        <v>1740</v>
      </c>
      <c r="H61" s="335"/>
      <c r="I61" s="2">
        <v>1740</v>
      </c>
      <c r="J61" s="336"/>
      <c r="K61" s="337"/>
      <c r="L61" s="337"/>
      <c r="M61" s="338" t="s">
        <v>138</v>
      </c>
      <c r="N61" s="339" t="s">
        <v>862</v>
      </c>
      <c r="O61" s="339" t="s">
        <v>136</v>
      </c>
      <c r="P61" s="339" t="s">
        <v>2714</v>
      </c>
      <c r="Q61" s="28"/>
      <c r="R61" s="29"/>
    </row>
    <row r="62" spans="1:18" s="24" customFormat="1" ht="12.75">
      <c r="A62" s="1">
        <v>42879</v>
      </c>
      <c r="B62" t="s">
        <v>156</v>
      </c>
      <c r="C62" s="494" t="s">
        <v>55</v>
      </c>
      <c r="D62"/>
      <c r="E62" s="333"/>
      <c r="F62" s="333"/>
      <c r="G62" s="2">
        <v>1740</v>
      </c>
      <c r="H62" s="335"/>
      <c r="I62" s="2">
        <v>1740</v>
      </c>
      <c r="J62" s="336"/>
      <c r="K62" s="337"/>
      <c r="L62" s="337"/>
      <c r="M62" s="338" t="s">
        <v>138</v>
      </c>
      <c r="N62" s="339" t="s">
        <v>269</v>
      </c>
      <c r="O62" s="339" t="s">
        <v>136</v>
      </c>
      <c r="P62" s="339" t="s">
        <v>2714</v>
      </c>
      <c r="Q62" s="28"/>
      <c r="R62" s="29"/>
    </row>
    <row r="63" spans="1:18" s="24" customFormat="1" ht="12.75">
      <c r="A63" s="1">
        <v>42879</v>
      </c>
      <c r="B63" t="s">
        <v>156</v>
      </c>
      <c r="C63" s="494" t="s">
        <v>2125</v>
      </c>
      <c r="D63"/>
      <c r="E63" s="333"/>
      <c r="F63" s="333"/>
      <c r="G63" s="2">
        <v>1740</v>
      </c>
      <c r="H63" s="335"/>
      <c r="I63" s="2">
        <v>1740</v>
      </c>
      <c r="J63" s="336"/>
      <c r="K63" s="337"/>
      <c r="L63" s="337"/>
      <c r="M63" s="338" t="s">
        <v>138</v>
      </c>
      <c r="N63" s="339" t="s">
        <v>2163</v>
      </c>
      <c r="O63" s="339" t="s">
        <v>136</v>
      </c>
      <c r="P63" s="339" t="s">
        <v>2715</v>
      </c>
      <c r="Q63" s="28"/>
      <c r="R63" s="29"/>
    </row>
    <row r="64" spans="1:18" s="24" customFormat="1" ht="12.75">
      <c r="A64" s="1">
        <v>42879</v>
      </c>
      <c r="B64" t="s">
        <v>156</v>
      </c>
      <c r="C64" s="494" t="s">
        <v>1573</v>
      </c>
      <c r="D64"/>
      <c r="E64" s="333"/>
      <c r="F64" s="333"/>
      <c r="G64" s="2">
        <v>1740</v>
      </c>
      <c r="H64" s="335"/>
      <c r="I64" s="2">
        <v>1740</v>
      </c>
      <c r="J64" s="336"/>
      <c r="K64" s="337"/>
      <c r="L64" s="337"/>
      <c r="M64" s="338" t="s">
        <v>138</v>
      </c>
      <c r="N64" s="339" t="s">
        <v>1694</v>
      </c>
      <c r="O64" s="339" t="s">
        <v>136</v>
      </c>
      <c r="P64" s="339" t="s">
        <v>2715</v>
      </c>
      <c r="Q64" s="28"/>
      <c r="R64" s="29"/>
    </row>
    <row r="65" spans="1:18" s="24" customFormat="1" ht="12.75">
      <c r="A65" s="1">
        <v>42879</v>
      </c>
      <c r="B65" t="s">
        <v>156</v>
      </c>
      <c r="C65" s="494" t="s">
        <v>2305</v>
      </c>
      <c r="D65"/>
      <c r="E65" s="333"/>
      <c r="F65" s="333"/>
      <c r="G65" s="2">
        <v>1740</v>
      </c>
      <c r="H65" s="335"/>
      <c r="I65" s="2">
        <v>1740</v>
      </c>
      <c r="J65" s="336"/>
      <c r="K65" s="337"/>
      <c r="L65" s="337"/>
      <c r="M65" s="338" t="s">
        <v>138</v>
      </c>
      <c r="N65" s="339" t="s">
        <v>2342</v>
      </c>
      <c r="O65" s="339" t="s">
        <v>141</v>
      </c>
      <c r="P65" s="339" t="s">
        <v>2712</v>
      </c>
      <c r="Q65" s="28"/>
      <c r="R65" s="29"/>
    </row>
    <row r="66" spans="1:18" s="24" customFormat="1" ht="12.75">
      <c r="A66" s="1">
        <v>42879</v>
      </c>
      <c r="B66" t="s">
        <v>156</v>
      </c>
      <c r="C66" s="494" t="s">
        <v>1847</v>
      </c>
      <c r="D66"/>
      <c r="E66" s="333"/>
      <c r="F66" s="333"/>
      <c r="G66" s="2">
        <v>1740</v>
      </c>
      <c r="H66" s="335"/>
      <c r="I66" s="2">
        <v>1740</v>
      </c>
      <c r="J66" s="336"/>
      <c r="K66" s="337"/>
      <c r="L66" s="337"/>
      <c r="M66" s="338" t="s">
        <v>138</v>
      </c>
      <c r="N66" s="339" t="s">
        <v>1901</v>
      </c>
      <c r="O66" s="339" t="s">
        <v>141</v>
      </c>
      <c r="P66" s="339" t="s">
        <v>2712</v>
      </c>
      <c r="Q66" s="28"/>
      <c r="R66" s="29"/>
    </row>
    <row r="67" spans="1:18" s="24" customFormat="1" ht="12.75">
      <c r="A67" s="1">
        <v>42879</v>
      </c>
      <c r="B67" t="s">
        <v>156</v>
      </c>
      <c r="C67" s="494" t="s">
        <v>1217</v>
      </c>
      <c r="D67"/>
      <c r="E67" s="333"/>
      <c r="F67" s="333"/>
      <c r="G67" s="2">
        <v>1740</v>
      </c>
      <c r="H67" s="335"/>
      <c r="I67" s="2">
        <v>1740</v>
      </c>
      <c r="J67" s="336"/>
      <c r="K67" s="337"/>
      <c r="L67" s="337"/>
      <c r="M67" s="338" t="s">
        <v>138</v>
      </c>
      <c r="N67" s="339" t="s">
        <v>1297</v>
      </c>
      <c r="O67" s="339" t="s">
        <v>136</v>
      </c>
      <c r="P67" s="339" t="s">
        <v>2715</v>
      </c>
      <c r="Q67" s="28"/>
      <c r="R67" s="29"/>
    </row>
    <row r="68" spans="1:18" s="24" customFormat="1" ht="12.75">
      <c r="A68" s="1">
        <v>42879</v>
      </c>
      <c r="B68" t="s">
        <v>156</v>
      </c>
      <c r="C68" s="494" t="s">
        <v>531</v>
      </c>
      <c r="D68"/>
      <c r="E68" s="333"/>
      <c r="F68" s="333"/>
      <c r="G68" s="2">
        <v>1740</v>
      </c>
      <c r="H68" s="335"/>
      <c r="I68" s="2">
        <v>1740</v>
      </c>
      <c r="J68" s="336"/>
      <c r="K68" s="337"/>
      <c r="L68" s="337"/>
      <c r="M68" s="338" t="s">
        <v>138</v>
      </c>
      <c r="N68" s="339" t="s">
        <v>573</v>
      </c>
      <c r="O68" s="339" t="s">
        <v>136</v>
      </c>
      <c r="P68" s="339" t="s">
        <v>2714</v>
      </c>
      <c r="Q68" s="28"/>
      <c r="R68" s="29"/>
    </row>
    <row r="69" spans="1:18" s="24" customFormat="1" ht="12.75">
      <c r="A69" s="1">
        <v>42879</v>
      </c>
      <c r="B69" t="s">
        <v>156</v>
      </c>
      <c r="C69" s="494" t="s">
        <v>1580</v>
      </c>
      <c r="D69"/>
      <c r="E69" s="333"/>
      <c r="F69" s="333"/>
      <c r="G69" s="2">
        <v>1740</v>
      </c>
      <c r="H69" s="335"/>
      <c r="I69" s="2">
        <v>1740</v>
      </c>
      <c r="J69" s="336"/>
      <c r="K69" s="337"/>
      <c r="L69" s="337"/>
      <c r="M69" s="338" t="s">
        <v>138</v>
      </c>
      <c r="N69" s="339" t="s">
        <v>1701</v>
      </c>
      <c r="O69" s="339" t="s">
        <v>136</v>
      </c>
      <c r="P69" s="339" t="s">
        <v>2715</v>
      </c>
      <c r="Q69" s="28"/>
      <c r="R69" s="29"/>
    </row>
    <row r="70" spans="1:18" s="24" customFormat="1" ht="12.75">
      <c r="A70" s="1">
        <v>42879</v>
      </c>
      <c r="B70" t="s">
        <v>156</v>
      </c>
      <c r="C70" s="494" t="s">
        <v>1871</v>
      </c>
      <c r="D70"/>
      <c r="E70" s="333"/>
      <c r="F70" s="333"/>
      <c r="G70" s="2">
        <v>1740</v>
      </c>
      <c r="H70" s="335"/>
      <c r="I70" s="2">
        <v>1740</v>
      </c>
      <c r="J70" s="336"/>
      <c r="K70" s="337"/>
      <c r="L70" s="337"/>
      <c r="M70" s="338" t="s">
        <v>138</v>
      </c>
      <c r="N70" s="339" t="s">
        <v>1919</v>
      </c>
      <c r="O70" s="339" t="s">
        <v>136</v>
      </c>
      <c r="P70" s="339" t="s">
        <v>2714</v>
      </c>
      <c r="Q70" s="28"/>
      <c r="R70" s="29"/>
    </row>
    <row r="71" spans="1:18" s="24" customFormat="1" ht="12.75">
      <c r="A71" s="1">
        <v>42879</v>
      </c>
      <c r="B71" t="s">
        <v>156</v>
      </c>
      <c r="C71" s="494" t="s">
        <v>1100</v>
      </c>
      <c r="D71"/>
      <c r="E71" s="333"/>
      <c r="F71" s="333"/>
      <c r="G71" s="2">
        <v>1740</v>
      </c>
      <c r="H71" s="335"/>
      <c r="I71" s="2">
        <v>1740</v>
      </c>
      <c r="J71" s="336"/>
      <c r="K71" s="337"/>
      <c r="L71" s="337"/>
      <c r="M71" s="338" t="s">
        <v>138</v>
      </c>
      <c r="N71" s="339" t="s">
        <v>1154</v>
      </c>
      <c r="O71" s="339" t="s">
        <v>136</v>
      </c>
      <c r="P71" s="339" t="s">
        <v>2714</v>
      </c>
      <c r="Q71" s="28"/>
      <c r="R71" s="29"/>
    </row>
    <row r="72" spans="1:18" s="24" customFormat="1" ht="12.75">
      <c r="A72" s="1">
        <v>42879</v>
      </c>
      <c r="B72" t="s">
        <v>156</v>
      </c>
      <c r="C72" s="494" t="s">
        <v>90</v>
      </c>
      <c r="D72"/>
      <c r="E72" s="333"/>
      <c r="F72" s="333"/>
      <c r="G72" s="2">
        <v>1740</v>
      </c>
      <c r="H72" s="335"/>
      <c r="I72" s="2">
        <v>1740</v>
      </c>
      <c r="J72" s="336"/>
      <c r="K72" s="337"/>
      <c r="L72" s="337"/>
      <c r="M72" s="338" t="s">
        <v>138</v>
      </c>
      <c r="N72" s="339" t="s">
        <v>301</v>
      </c>
      <c r="O72" s="339" t="s">
        <v>141</v>
      </c>
      <c r="P72" s="339" t="s">
        <v>2713</v>
      </c>
      <c r="Q72" s="28"/>
      <c r="R72" s="29"/>
    </row>
    <row r="73" spans="1:18" s="24" customFormat="1" ht="12.75">
      <c r="A73" s="1">
        <v>42879</v>
      </c>
      <c r="B73" t="s">
        <v>156</v>
      </c>
      <c r="C73" s="494" t="s">
        <v>1622</v>
      </c>
      <c r="D73"/>
      <c r="E73" s="333"/>
      <c r="F73" s="333"/>
      <c r="G73" s="2">
        <v>1740</v>
      </c>
      <c r="H73" s="335"/>
      <c r="I73" s="2">
        <v>1740</v>
      </c>
      <c r="J73" s="336"/>
      <c r="K73" s="337"/>
      <c r="L73" s="337"/>
      <c r="M73" s="338" t="s">
        <v>138</v>
      </c>
      <c r="N73" s="339" t="s">
        <v>1739</v>
      </c>
      <c r="O73" s="339" t="s">
        <v>141</v>
      </c>
      <c r="P73" s="339" t="s">
        <v>2712</v>
      </c>
      <c r="Q73" s="28"/>
      <c r="R73" s="29"/>
    </row>
    <row r="74" spans="1:18" s="24" customFormat="1" ht="12.75">
      <c r="A74" s="1">
        <v>42879</v>
      </c>
      <c r="B74" t="s">
        <v>156</v>
      </c>
      <c r="C74" s="494" t="s">
        <v>2233</v>
      </c>
      <c r="D74"/>
      <c r="E74" s="333"/>
      <c r="F74" s="333"/>
      <c r="G74" s="2">
        <v>1740</v>
      </c>
      <c r="H74" s="335"/>
      <c r="I74" s="2">
        <v>1740</v>
      </c>
      <c r="J74" s="336"/>
      <c r="K74" s="337"/>
      <c r="L74" s="337"/>
      <c r="M74" s="338" t="s">
        <v>138</v>
      </c>
      <c r="N74" s="339" t="s">
        <v>2271</v>
      </c>
      <c r="O74" s="339" t="s">
        <v>141</v>
      </c>
      <c r="P74" s="339" t="s">
        <v>2712</v>
      </c>
      <c r="Q74" s="28"/>
      <c r="R74" s="29"/>
    </row>
    <row r="75" spans="1:18" s="24" customFormat="1" ht="12.75">
      <c r="A75" s="1">
        <v>42879</v>
      </c>
      <c r="B75" t="s">
        <v>156</v>
      </c>
      <c r="C75" s="494" t="s">
        <v>1575</v>
      </c>
      <c r="D75"/>
      <c r="E75" s="333"/>
      <c r="F75" s="333"/>
      <c r="G75" s="2">
        <v>1740</v>
      </c>
      <c r="H75" s="335"/>
      <c r="I75" s="2">
        <v>1740</v>
      </c>
      <c r="J75" s="336"/>
      <c r="K75" s="337"/>
      <c r="L75" s="337"/>
      <c r="M75" s="338" t="s">
        <v>138</v>
      </c>
      <c r="N75" s="339" t="s">
        <v>1696</v>
      </c>
      <c r="O75" s="339" t="s">
        <v>136</v>
      </c>
      <c r="P75" s="339" t="s">
        <v>2715</v>
      </c>
      <c r="Q75" s="28"/>
      <c r="R75" s="29"/>
    </row>
    <row r="76" spans="1:18" s="24" customFormat="1" ht="12.75">
      <c r="A76" s="1">
        <v>42879</v>
      </c>
      <c r="B76" t="s">
        <v>156</v>
      </c>
      <c r="C76" s="494" t="s">
        <v>2388</v>
      </c>
      <c r="D76"/>
      <c r="E76" s="333"/>
      <c r="F76" s="333"/>
      <c r="G76" s="2">
        <v>1740</v>
      </c>
      <c r="H76" s="335"/>
      <c r="I76" s="2">
        <v>1740</v>
      </c>
      <c r="J76" s="336"/>
      <c r="K76" s="337"/>
      <c r="L76" s="337"/>
      <c r="M76" s="338" t="s">
        <v>138</v>
      </c>
      <c r="N76" s="339" t="s">
        <v>2459</v>
      </c>
      <c r="O76" s="339" t="s">
        <v>141</v>
      </c>
      <c r="P76" s="339" t="s">
        <v>2713</v>
      </c>
      <c r="Q76" s="28"/>
      <c r="R76" s="29"/>
    </row>
    <row r="77" spans="1:18" s="24" customFormat="1" ht="12.75">
      <c r="A77" s="1">
        <v>42879</v>
      </c>
      <c r="B77" t="s">
        <v>156</v>
      </c>
      <c r="C77" s="494" t="s">
        <v>1610</v>
      </c>
      <c r="D77"/>
      <c r="E77" s="333"/>
      <c r="F77" s="333"/>
      <c r="G77" s="2">
        <v>1740</v>
      </c>
      <c r="H77" s="335"/>
      <c r="I77" s="2">
        <v>1740</v>
      </c>
      <c r="J77" s="336"/>
      <c r="K77" s="337"/>
      <c r="L77" s="337"/>
      <c r="M77" s="338" t="s">
        <v>138</v>
      </c>
      <c r="N77" s="339" t="s">
        <v>1731</v>
      </c>
      <c r="O77" s="339" t="s">
        <v>141</v>
      </c>
      <c r="P77" s="339" t="s">
        <v>2713</v>
      </c>
      <c r="Q77" s="28"/>
      <c r="R77" s="29"/>
    </row>
    <row r="78" spans="1:18" s="24" customFormat="1" ht="12.75">
      <c r="A78" s="1">
        <v>42879</v>
      </c>
      <c r="B78" t="s">
        <v>156</v>
      </c>
      <c r="C78" s="494" t="s">
        <v>965</v>
      </c>
      <c r="D78"/>
      <c r="E78" s="333"/>
      <c r="F78" s="333"/>
      <c r="G78" s="2">
        <v>1740</v>
      </c>
      <c r="H78" s="335"/>
      <c r="I78" s="2">
        <v>1740</v>
      </c>
      <c r="J78" s="336"/>
      <c r="K78" s="337"/>
      <c r="L78" s="337"/>
      <c r="M78" s="338" t="s">
        <v>138</v>
      </c>
      <c r="N78" s="339" t="s">
        <v>1026</v>
      </c>
      <c r="O78" s="339" t="s">
        <v>136</v>
      </c>
      <c r="P78" s="339" t="s">
        <v>2714</v>
      </c>
      <c r="Q78" s="28"/>
      <c r="R78" s="29"/>
    </row>
    <row r="79" spans="1:18" s="24" customFormat="1" ht="12.75">
      <c r="A79" s="1">
        <v>42879</v>
      </c>
      <c r="B79" t="s">
        <v>156</v>
      </c>
      <c r="C79" s="494" t="s">
        <v>1406</v>
      </c>
      <c r="D79"/>
      <c r="E79" s="333"/>
      <c r="F79" s="333"/>
      <c r="G79" s="2">
        <v>1740</v>
      </c>
      <c r="H79" s="335"/>
      <c r="I79" s="2">
        <v>1740</v>
      </c>
      <c r="J79" s="336"/>
      <c r="K79" s="337"/>
      <c r="L79" s="337"/>
      <c r="M79" s="338" t="s">
        <v>138</v>
      </c>
      <c r="N79" s="339" t="s">
        <v>1459</v>
      </c>
      <c r="O79" s="339" t="s">
        <v>136</v>
      </c>
      <c r="P79" s="339" t="s">
        <v>2714</v>
      </c>
      <c r="Q79" s="28"/>
      <c r="R79" s="29"/>
    </row>
    <row r="80" spans="1:18" s="24" customFormat="1" ht="12.75">
      <c r="A80" s="1">
        <v>42879</v>
      </c>
      <c r="B80" t="s">
        <v>156</v>
      </c>
      <c r="C80" s="494" t="s">
        <v>1577</v>
      </c>
      <c r="D80"/>
      <c r="E80" s="333"/>
      <c r="F80" s="333"/>
      <c r="G80" s="2">
        <v>1740</v>
      </c>
      <c r="H80" s="335"/>
      <c r="I80" s="2">
        <v>1740</v>
      </c>
      <c r="J80" s="336"/>
      <c r="K80" s="337"/>
      <c r="L80" s="337"/>
      <c r="M80" s="338" t="s">
        <v>138</v>
      </c>
      <c r="N80" s="339" t="s">
        <v>1698</v>
      </c>
      <c r="O80" s="339" t="s">
        <v>136</v>
      </c>
      <c r="P80" s="339" t="s">
        <v>2715</v>
      </c>
      <c r="Q80" s="28"/>
      <c r="R80" s="29"/>
    </row>
    <row r="81" spans="1:18" s="24" customFormat="1" ht="12.75">
      <c r="A81" s="1">
        <v>42879</v>
      </c>
      <c r="B81" t="s">
        <v>156</v>
      </c>
      <c r="C81" s="494" t="s">
        <v>2405</v>
      </c>
      <c r="D81"/>
      <c r="E81" s="333"/>
      <c r="F81" s="333"/>
      <c r="G81" s="2">
        <v>1740</v>
      </c>
      <c r="H81" s="335"/>
      <c r="I81" s="2">
        <v>1740</v>
      </c>
      <c r="J81" s="336"/>
      <c r="K81" s="337"/>
      <c r="L81" s="337"/>
      <c r="M81" s="338" t="s">
        <v>138</v>
      </c>
      <c r="N81" s="339" t="s">
        <v>2462</v>
      </c>
      <c r="O81" s="339" t="s">
        <v>457</v>
      </c>
      <c r="P81" s="339" t="s">
        <v>2714</v>
      </c>
      <c r="Q81" s="28"/>
      <c r="R81" s="29"/>
    </row>
    <row r="82" spans="1:18" s="24" customFormat="1" ht="12.75">
      <c r="A82" s="1">
        <v>42879</v>
      </c>
      <c r="B82" t="s">
        <v>156</v>
      </c>
      <c r="C82" s="494" t="s">
        <v>654</v>
      </c>
      <c r="D82"/>
      <c r="E82" s="333"/>
      <c r="F82" s="333"/>
      <c r="G82" s="2">
        <v>1740</v>
      </c>
      <c r="H82" s="335"/>
      <c r="I82" s="2">
        <v>1740</v>
      </c>
      <c r="J82" s="336"/>
      <c r="K82" s="337"/>
      <c r="L82" s="337"/>
      <c r="M82" s="338" t="s">
        <v>138</v>
      </c>
      <c r="N82" s="339" t="s">
        <v>708</v>
      </c>
      <c r="O82" s="339" t="s">
        <v>136</v>
      </c>
      <c r="P82" s="339" t="s">
        <v>2714</v>
      </c>
      <c r="Q82" s="28"/>
      <c r="R82" s="29"/>
    </row>
    <row r="83" spans="1:18" s="24" customFormat="1" ht="12.75">
      <c r="A83" s="1">
        <v>42879</v>
      </c>
      <c r="B83" t="s">
        <v>156</v>
      </c>
      <c r="C83" s="494" t="s">
        <v>1634</v>
      </c>
      <c r="D83"/>
      <c r="E83" s="333"/>
      <c r="F83" s="333"/>
      <c r="G83" s="2">
        <v>1740</v>
      </c>
      <c r="H83" s="335"/>
      <c r="I83" s="2">
        <v>1740</v>
      </c>
      <c r="J83" s="336"/>
      <c r="K83" s="337"/>
      <c r="L83" s="337"/>
      <c r="M83" s="338" t="s">
        <v>138</v>
      </c>
      <c r="N83" s="339" t="s">
        <v>1750</v>
      </c>
      <c r="O83" s="339" t="s">
        <v>141</v>
      </c>
      <c r="P83" s="339" t="s">
        <v>2713</v>
      </c>
      <c r="Q83" s="28"/>
      <c r="R83" s="29"/>
    </row>
    <row r="84" spans="1:18" s="24" customFormat="1" ht="12.75">
      <c r="A84" s="1">
        <v>42879</v>
      </c>
      <c r="B84" t="s">
        <v>156</v>
      </c>
      <c r="C84" s="494" t="s">
        <v>2224</v>
      </c>
      <c r="D84"/>
      <c r="E84" s="333"/>
      <c r="F84" s="333"/>
      <c r="G84" s="2">
        <v>1740</v>
      </c>
      <c r="H84" s="335"/>
      <c r="I84" s="2">
        <v>1740</v>
      </c>
      <c r="J84" s="336"/>
      <c r="K84" s="337"/>
      <c r="L84" s="337"/>
      <c r="M84" s="338" t="s">
        <v>138</v>
      </c>
      <c r="N84" s="339" t="s">
        <v>2237</v>
      </c>
      <c r="O84" s="339" t="s">
        <v>141</v>
      </c>
      <c r="P84" s="339" t="s">
        <v>2713</v>
      </c>
      <c r="Q84" s="28"/>
      <c r="R84" s="29"/>
    </row>
    <row r="85" spans="1:18" s="24" customFormat="1" ht="12.75">
      <c r="A85" s="1">
        <v>42879</v>
      </c>
      <c r="B85" t="s">
        <v>156</v>
      </c>
      <c r="C85" s="494" t="s">
        <v>2512</v>
      </c>
      <c r="D85"/>
      <c r="E85" s="333"/>
      <c r="F85" s="333"/>
      <c r="G85" s="2">
        <v>1740</v>
      </c>
      <c r="H85" s="335"/>
      <c r="I85" s="2">
        <v>1740</v>
      </c>
      <c r="J85" s="336"/>
      <c r="K85" s="337"/>
      <c r="L85" s="337"/>
      <c r="M85" s="338" t="s">
        <v>138</v>
      </c>
      <c r="N85" s="339" t="s">
        <v>2538</v>
      </c>
      <c r="O85" s="339" t="s">
        <v>457</v>
      </c>
      <c r="P85" s="339" t="s">
        <v>2713</v>
      </c>
      <c r="Q85" s="28"/>
      <c r="R85" s="29"/>
    </row>
    <row r="86" spans="1:18" s="24" customFormat="1" ht="12.75">
      <c r="A86" s="1">
        <v>42879</v>
      </c>
      <c r="B86" t="s">
        <v>156</v>
      </c>
      <c r="C86" s="494" t="s">
        <v>2091</v>
      </c>
      <c r="D86"/>
      <c r="E86" s="333"/>
      <c r="F86" s="333"/>
      <c r="G86" s="2">
        <v>1740</v>
      </c>
      <c r="H86" s="335"/>
      <c r="I86" s="2">
        <v>1740</v>
      </c>
      <c r="J86" s="336"/>
      <c r="K86" s="337"/>
      <c r="L86" s="337"/>
      <c r="M86" s="338" t="s">
        <v>138</v>
      </c>
      <c r="N86" s="339" t="s">
        <v>2168</v>
      </c>
      <c r="O86" s="339" t="s">
        <v>136</v>
      </c>
      <c r="P86" s="339" t="s">
        <v>2715</v>
      </c>
      <c r="Q86" s="28"/>
      <c r="R86" s="29"/>
    </row>
    <row r="87" spans="1:18" s="24" customFormat="1" ht="12.75">
      <c r="A87" s="1">
        <v>42879</v>
      </c>
      <c r="B87" t="s">
        <v>156</v>
      </c>
      <c r="C87" s="494" t="s">
        <v>1237</v>
      </c>
      <c r="D87"/>
      <c r="E87" s="333"/>
      <c r="F87" s="333"/>
      <c r="G87" s="2">
        <v>1740</v>
      </c>
      <c r="H87" s="335"/>
      <c r="I87" s="2">
        <v>1740</v>
      </c>
      <c r="J87" s="336"/>
      <c r="K87" s="337"/>
      <c r="L87" s="337"/>
      <c r="M87" s="338" t="s">
        <v>138</v>
      </c>
      <c r="N87" s="339" t="s">
        <v>1312</v>
      </c>
      <c r="O87" s="339" t="s">
        <v>136</v>
      </c>
      <c r="P87" s="339" t="s">
        <v>2715</v>
      </c>
      <c r="Q87" s="28"/>
      <c r="R87" s="29"/>
    </row>
    <row r="88" spans="1:18" s="24" customFormat="1" ht="12.75">
      <c r="A88" s="1">
        <v>42879</v>
      </c>
      <c r="B88" t="s">
        <v>156</v>
      </c>
      <c r="C88" s="494" t="s">
        <v>2402</v>
      </c>
      <c r="D88"/>
      <c r="E88" s="333"/>
      <c r="F88" s="333"/>
      <c r="G88" s="2">
        <v>1740</v>
      </c>
      <c r="H88" s="335"/>
      <c r="I88" s="2">
        <v>1740</v>
      </c>
      <c r="J88" s="336"/>
      <c r="K88" s="337"/>
      <c r="L88" s="337"/>
      <c r="M88" s="338" t="s">
        <v>138</v>
      </c>
      <c r="N88" s="339" t="s">
        <v>2461</v>
      </c>
      <c r="O88" s="339" t="s">
        <v>457</v>
      </c>
      <c r="P88" s="339" t="s">
        <v>2713</v>
      </c>
      <c r="Q88" s="28"/>
      <c r="R88" s="29"/>
    </row>
    <row r="89" spans="1:18" s="24" customFormat="1" ht="12.75">
      <c r="A89" s="1">
        <v>42879</v>
      </c>
      <c r="B89" t="s">
        <v>156</v>
      </c>
      <c r="C89" s="494" t="s">
        <v>2092</v>
      </c>
      <c r="D89"/>
      <c r="E89" s="333"/>
      <c r="F89" s="333"/>
      <c r="G89" s="2">
        <v>1740</v>
      </c>
      <c r="H89" s="335"/>
      <c r="I89" s="2">
        <v>1740</v>
      </c>
      <c r="J89" s="336"/>
      <c r="K89" s="337"/>
      <c r="L89" s="337"/>
      <c r="M89" s="338" t="s">
        <v>138</v>
      </c>
      <c r="N89" s="339" t="s">
        <v>2165</v>
      </c>
      <c r="O89" s="339" t="s">
        <v>141</v>
      </c>
      <c r="P89" s="339" t="s">
        <v>2713</v>
      </c>
      <c r="Q89" s="28"/>
      <c r="R89" s="29"/>
    </row>
    <row r="90" spans="1:18" s="24" customFormat="1" ht="12.75">
      <c r="A90" s="1">
        <v>42879</v>
      </c>
      <c r="B90" t="s">
        <v>156</v>
      </c>
      <c r="C90" s="494" t="s">
        <v>2113</v>
      </c>
      <c r="D90"/>
      <c r="E90" s="333"/>
      <c r="F90" s="333"/>
      <c r="G90" s="2">
        <v>1740</v>
      </c>
      <c r="H90" s="335"/>
      <c r="I90" s="2">
        <v>1740</v>
      </c>
      <c r="J90" s="336"/>
      <c r="K90" s="337"/>
      <c r="L90" s="337"/>
      <c r="M90" s="338" t="s">
        <v>138</v>
      </c>
      <c r="N90" s="339" t="s">
        <v>2151</v>
      </c>
      <c r="O90" s="339" t="s">
        <v>141</v>
      </c>
      <c r="P90" s="339" t="s">
        <v>2712</v>
      </c>
      <c r="Q90" s="28"/>
      <c r="R90" s="29"/>
    </row>
    <row r="91" spans="1:18" s="24" customFormat="1" ht="12.75">
      <c r="A91" s="1">
        <v>42879</v>
      </c>
      <c r="B91" t="s">
        <v>156</v>
      </c>
      <c r="C91" s="494" t="s">
        <v>1968</v>
      </c>
      <c r="D91"/>
      <c r="E91" s="333"/>
      <c r="F91" s="333"/>
      <c r="G91" s="353">
        <v>1740</v>
      </c>
      <c r="H91" s="335"/>
      <c r="I91" s="2">
        <v>1740</v>
      </c>
      <c r="J91" s="336"/>
      <c r="K91" s="337"/>
      <c r="L91" s="337"/>
      <c r="M91" s="338" t="s">
        <v>138</v>
      </c>
      <c r="N91" s="339" t="s">
        <v>2011</v>
      </c>
      <c r="O91" s="339" t="s">
        <v>136</v>
      </c>
      <c r="P91" s="339" t="s">
        <v>2716</v>
      </c>
      <c r="Q91" s="28"/>
      <c r="R91" s="29"/>
    </row>
    <row r="92" spans="1:18" s="24" customFormat="1" ht="12.75">
      <c r="A92" s="1">
        <v>42879</v>
      </c>
      <c r="B92" t="s">
        <v>156</v>
      </c>
      <c r="C92" s="494" t="s">
        <v>2219</v>
      </c>
      <c r="D92"/>
      <c r="E92" s="333"/>
      <c r="F92" s="333"/>
      <c r="G92" s="2">
        <v>1740</v>
      </c>
      <c r="H92" s="335"/>
      <c r="I92" s="2">
        <v>1740</v>
      </c>
      <c r="J92" s="336"/>
      <c r="K92" s="337"/>
      <c r="L92" s="337"/>
      <c r="M92" s="338" t="s">
        <v>138</v>
      </c>
      <c r="N92" s="339" t="s">
        <v>2246</v>
      </c>
      <c r="O92" s="339" t="s">
        <v>457</v>
      </c>
      <c r="P92" s="339" t="s">
        <v>2714</v>
      </c>
      <c r="Q92" s="28"/>
      <c r="R92" s="29"/>
    </row>
    <row r="93" spans="1:18" s="24" customFormat="1" ht="12.75">
      <c r="A93" s="1">
        <v>42879</v>
      </c>
      <c r="B93" t="s">
        <v>156</v>
      </c>
      <c r="C93" s="494" t="s">
        <v>1405</v>
      </c>
      <c r="D93"/>
      <c r="E93" s="333"/>
      <c r="F93" s="333"/>
      <c r="G93" s="2">
        <v>1740</v>
      </c>
      <c r="H93" s="335"/>
      <c r="I93" s="2">
        <v>1740</v>
      </c>
      <c r="J93" s="336"/>
      <c r="K93" s="337"/>
      <c r="L93" s="337"/>
      <c r="M93" s="338" t="s">
        <v>138</v>
      </c>
      <c r="N93" s="339" t="s">
        <v>1458</v>
      </c>
      <c r="O93" s="339" t="s">
        <v>136</v>
      </c>
      <c r="P93" s="339" t="s">
        <v>2715</v>
      </c>
      <c r="Q93" s="28"/>
      <c r="R93" s="29"/>
    </row>
    <row r="94" spans="1:18" s="24" customFormat="1" ht="12.75">
      <c r="A94" s="1">
        <v>42879</v>
      </c>
      <c r="B94" t="s">
        <v>156</v>
      </c>
      <c r="C94" s="494" t="s">
        <v>1605</v>
      </c>
      <c r="D94"/>
      <c r="E94" s="333"/>
      <c r="F94" s="333"/>
      <c r="G94" s="2">
        <v>1740</v>
      </c>
      <c r="H94" s="335"/>
      <c r="I94" s="2">
        <v>1740</v>
      </c>
      <c r="J94" s="336"/>
      <c r="K94" s="337"/>
      <c r="L94" s="337"/>
      <c r="M94" s="338" t="s">
        <v>138</v>
      </c>
      <c r="N94" s="339" t="s">
        <v>1726</v>
      </c>
      <c r="O94" s="339" t="s">
        <v>136</v>
      </c>
      <c r="P94" s="339" t="s">
        <v>2715</v>
      </c>
      <c r="Q94" s="28"/>
      <c r="R94" s="29"/>
    </row>
    <row r="95" spans="1:18" s="24" customFormat="1" ht="12.75">
      <c r="A95" s="1">
        <v>42879</v>
      </c>
      <c r="B95" t="s">
        <v>156</v>
      </c>
      <c r="C95" s="494" t="s">
        <v>1223</v>
      </c>
      <c r="D95"/>
      <c r="E95" s="333"/>
      <c r="F95" s="333"/>
      <c r="G95" s="2">
        <v>1740</v>
      </c>
      <c r="H95" s="335"/>
      <c r="I95" s="2">
        <v>1740</v>
      </c>
      <c r="J95" s="336"/>
      <c r="K95" s="337"/>
      <c r="L95" s="337"/>
      <c r="M95" s="338" t="s">
        <v>138</v>
      </c>
      <c r="N95" s="339" t="s">
        <v>1300</v>
      </c>
      <c r="O95" s="339" t="s">
        <v>136</v>
      </c>
      <c r="P95" s="339" t="s">
        <v>2715</v>
      </c>
      <c r="Q95" s="28"/>
      <c r="R95" s="29"/>
    </row>
    <row r="96" spans="1:18" s="24" customFormat="1" ht="12.75">
      <c r="A96" s="1">
        <v>42879</v>
      </c>
      <c r="B96" t="s">
        <v>156</v>
      </c>
      <c r="C96" s="494" t="s">
        <v>2095</v>
      </c>
      <c r="D96"/>
      <c r="E96" s="333"/>
      <c r="F96" s="333"/>
      <c r="G96" s="2">
        <v>1740</v>
      </c>
      <c r="H96" s="335"/>
      <c r="I96" s="2">
        <v>1740</v>
      </c>
      <c r="J96" s="336"/>
      <c r="K96" s="337"/>
      <c r="L96" s="337"/>
      <c r="M96" s="338" t="s">
        <v>138</v>
      </c>
      <c r="N96" s="339" t="s">
        <v>2169</v>
      </c>
      <c r="O96" s="339" t="s">
        <v>457</v>
      </c>
      <c r="P96" s="339" t="s">
        <v>2713</v>
      </c>
      <c r="Q96" s="28"/>
      <c r="R96" s="29"/>
    </row>
    <row r="97" spans="1:18" s="24" customFormat="1" ht="12.75">
      <c r="A97" s="1">
        <v>42879</v>
      </c>
      <c r="B97" t="s">
        <v>156</v>
      </c>
      <c r="C97" s="494" t="s">
        <v>1582</v>
      </c>
      <c r="D97"/>
      <c r="E97" s="333"/>
      <c r="F97" s="333"/>
      <c r="G97" s="2">
        <v>1740</v>
      </c>
      <c r="H97" s="335"/>
      <c r="I97" s="2">
        <v>1740</v>
      </c>
      <c r="J97" s="336"/>
      <c r="K97" s="337"/>
      <c r="L97" s="337"/>
      <c r="M97" s="338" t="s">
        <v>138</v>
      </c>
      <c r="N97" s="339" t="s">
        <v>1703</v>
      </c>
      <c r="O97" s="339" t="s">
        <v>136</v>
      </c>
      <c r="P97" s="339" t="s">
        <v>2715</v>
      </c>
      <c r="Q97" s="28"/>
      <c r="R97" s="29"/>
    </row>
    <row r="98" spans="1:18" s="24" customFormat="1" ht="12.75">
      <c r="A98" s="1">
        <v>42879</v>
      </c>
      <c r="B98" t="s">
        <v>156</v>
      </c>
      <c r="C98" s="494" t="s">
        <v>2323</v>
      </c>
      <c r="D98"/>
      <c r="E98" s="333"/>
      <c r="F98" s="333"/>
      <c r="G98" s="2">
        <v>1740</v>
      </c>
      <c r="H98" s="335"/>
      <c r="I98" s="2">
        <v>1740</v>
      </c>
      <c r="J98" s="336"/>
      <c r="K98" s="337"/>
      <c r="L98" s="337"/>
      <c r="M98" s="338" t="s">
        <v>138</v>
      </c>
      <c r="N98" s="339" t="s">
        <v>2361</v>
      </c>
      <c r="O98" s="339" t="s">
        <v>136</v>
      </c>
      <c r="P98" s="339" t="s">
        <v>2715</v>
      </c>
      <c r="Q98" s="28"/>
      <c r="R98" s="29"/>
    </row>
    <row r="99" spans="1:18" s="24" customFormat="1" ht="12.75">
      <c r="A99" s="1">
        <v>42879</v>
      </c>
      <c r="B99" t="s">
        <v>156</v>
      </c>
      <c r="C99" s="494" t="s">
        <v>1626</v>
      </c>
      <c r="D99"/>
      <c r="E99" s="333"/>
      <c r="F99" s="333"/>
      <c r="G99" s="2">
        <v>1740</v>
      </c>
      <c r="H99" s="335"/>
      <c r="I99" s="2">
        <v>1740</v>
      </c>
      <c r="J99" s="336"/>
      <c r="K99" s="337"/>
      <c r="L99" s="337"/>
      <c r="M99" s="338" t="s">
        <v>138</v>
      </c>
      <c r="N99" s="339" t="s">
        <v>1743</v>
      </c>
      <c r="O99" s="339" t="s">
        <v>141</v>
      </c>
      <c r="P99" s="339" t="s">
        <v>2713</v>
      </c>
      <c r="Q99" s="28"/>
      <c r="R99" s="29"/>
    </row>
    <row r="100" spans="1:18" s="24" customFormat="1" ht="12.75">
      <c r="A100" s="1">
        <v>42879</v>
      </c>
      <c r="B100" t="s">
        <v>156</v>
      </c>
      <c r="C100" s="494" t="s">
        <v>2213</v>
      </c>
      <c r="D100"/>
      <c r="E100" s="333"/>
      <c r="F100" s="333"/>
      <c r="G100" s="2">
        <v>1740</v>
      </c>
      <c r="H100" s="335"/>
      <c r="I100" s="2">
        <v>1740</v>
      </c>
      <c r="J100" s="336"/>
      <c r="K100" s="337"/>
      <c r="L100" s="337"/>
      <c r="M100" s="338" t="s">
        <v>138</v>
      </c>
      <c r="N100" s="339" t="s">
        <v>2236</v>
      </c>
      <c r="O100" s="339" t="s">
        <v>141</v>
      </c>
      <c r="P100" s="339" t="s">
        <v>2713</v>
      </c>
      <c r="Q100" s="28"/>
      <c r="R100" s="29"/>
    </row>
    <row r="101" spans="1:18" s="24" customFormat="1" ht="12.75">
      <c r="A101" s="1">
        <v>42879</v>
      </c>
      <c r="B101" t="s">
        <v>156</v>
      </c>
      <c r="C101" s="494" t="s">
        <v>2299</v>
      </c>
      <c r="D101"/>
      <c r="E101" s="333"/>
      <c r="F101" s="333"/>
      <c r="G101" s="2">
        <v>1740</v>
      </c>
      <c r="H101" s="335"/>
      <c r="I101" s="2">
        <v>1740</v>
      </c>
      <c r="J101" s="336"/>
      <c r="K101" s="337"/>
      <c r="L101" s="337"/>
      <c r="M101" s="338" t="s">
        <v>138</v>
      </c>
      <c r="N101" s="339" t="s">
        <v>2336</v>
      </c>
      <c r="O101" s="339" t="s">
        <v>141</v>
      </c>
      <c r="P101" s="339" t="s">
        <v>2712</v>
      </c>
      <c r="Q101" s="28"/>
      <c r="R101" s="29"/>
    </row>
    <row r="102" spans="1:18" s="24" customFormat="1" ht="12.75">
      <c r="A102" s="1">
        <v>42879</v>
      </c>
      <c r="B102" t="s">
        <v>156</v>
      </c>
      <c r="C102" s="494" t="s">
        <v>1232</v>
      </c>
      <c r="D102"/>
      <c r="E102" s="333"/>
      <c r="F102" s="333"/>
      <c r="G102" s="2">
        <v>1740</v>
      </c>
      <c r="H102" s="335"/>
      <c r="I102" s="2">
        <v>1740</v>
      </c>
      <c r="J102" s="336"/>
      <c r="K102" s="337"/>
      <c r="L102" s="337"/>
      <c r="M102" s="338" t="s">
        <v>138</v>
      </c>
      <c r="N102" s="339" t="s">
        <v>1308</v>
      </c>
      <c r="O102" s="339" t="s">
        <v>136</v>
      </c>
      <c r="P102" s="339" t="s">
        <v>2715</v>
      </c>
      <c r="Q102" s="28"/>
      <c r="R102" s="29"/>
    </row>
    <row r="103" spans="1:18" s="24" customFormat="1" ht="12.75">
      <c r="A103" s="1">
        <v>42879</v>
      </c>
      <c r="B103" t="s">
        <v>156</v>
      </c>
      <c r="C103" s="494" t="s">
        <v>540</v>
      </c>
      <c r="D103"/>
      <c r="E103" s="333"/>
      <c r="F103" s="333"/>
      <c r="G103" s="2">
        <v>1740</v>
      </c>
      <c r="H103" s="335"/>
      <c r="I103" s="2">
        <v>1740</v>
      </c>
      <c r="J103" s="336"/>
      <c r="K103" s="337"/>
      <c r="L103" s="337"/>
      <c r="M103" s="338" t="s">
        <v>138</v>
      </c>
      <c r="N103" s="339" t="s">
        <v>577</v>
      </c>
      <c r="O103" s="339" t="s">
        <v>141</v>
      </c>
      <c r="P103" s="339" t="s">
        <v>2713</v>
      </c>
      <c r="Q103" s="28"/>
      <c r="R103" s="29"/>
    </row>
    <row r="104" spans="1:18" s="24" customFormat="1" ht="12.75">
      <c r="A104" s="1">
        <v>42879</v>
      </c>
      <c r="B104" t="s">
        <v>156</v>
      </c>
      <c r="C104" s="494" t="s">
        <v>1629</v>
      </c>
      <c r="D104"/>
      <c r="E104" s="333"/>
      <c r="F104" s="333"/>
      <c r="G104" s="2">
        <v>1740</v>
      </c>
      <c r="H104" s="335"/>
      <c r="I104" s="2">
        <v>1740</v>
      </c>
      <c r="J104" s="336"/>
      <c r="K104" s="337"/>
      <c r="L104" s="337"/>
      <c r="M104" s="338" t="s">
        <v>138</v>
      </c>
      <c r="N104" s="339" t="s">
        <v>1746</v>
      </c>
      <c r="O104" s="339" t="s">
        <v>141</v>
      </c>
      <c r="P104" s="339" t="s">
        <v>2713</v>
      </c>
      <c r="Q104" s="28"/>
      <c r="R104" s="29"/>
    </row>
    <row r="105" spans="1:18" s="24" customFormat="1" ht="12.75">
      <c r="A105" s="1">
        <v>42879</v>
      </c>
      <c r="B105" t="s">
        <v>156</v>
      </c>
      <c r="C105" s="494" t="s">
        <v>2319</v>
      </c>
      <c r="D105"/>
      <c r="E105" s="333"/>
      <c r="F105" s="333"/>
      <c r="G105" s="2">
        <v>1740</v>
      </c>
      <c r="H105" s="335"/>
      <c r="I105" s="2">
        <v>1740</v>
      </c>
      <c r="J105" s="336"/>
      <c r="K105" s="337"/>
      <c r="L105" s="337"/>
      <c r="M105" s="338" t="s">
        <v>138</v>
      </c>
      <c r="N105" s="339" t="s">
        <v>2356</v>
      </c>
      <c r="O105" s="339" t="s">
        <v>141</v>
      </c>
      <c r="P105" s="339" t="s">
        <v>2712</v>
      </c>
      <c r="Q105" s="28"/>
      <c r="R105" s="29"/>
    </row>
    <row r="106" spans="1:18" s="24" customFormat="1" ht="12.75">
      <c r="A106" s="1">
        <v>42879</v>
      </c>
      <c r="B106" t="s">
        <v>156</v>
      </c>
      <c r="C106" s="494" t="s">
        <v>1962</v>
      </c>
      <c r="D106"/>
      <c r="E106" s="333"/>
      <c r="F106" s="333"/>
      <c r="G106" s="2">
        <v>1740</v>
      </c>
      <c r="H106" s="335"/>
      <c r="I106" s="2">
        <v>1740</v>
      </c>
      <c r="J106" s="336"/>
      <c r="K106" s="337"/>
      <c r="L106" s="337"/>
      <c r="M106" s="338" t="s">
        <v>138</v>
      </c>
      <c r="N106" s="339" t="s">
        <v>2244</v>
      </c>
      <c r="O106" s="339" t="s">
        <v>136</v>
      </c>
      <c r="P106" s="339" t="s">
        <v>2714</v>
      </c>
      <c r="Q106" s="28"/>
      <c r="R106" s="29"/>
    </row>
    <row r="107" spans="1:18" s="24" customFormat="1" ht="12.75">
      <c r="A107" s="1">
        <v>42879</v>
      </c>
      <c r="B107" t="s">
        <v>156</v>
      </c>
      <c r="C107" s="494" t="s">
        <v>1592</v>
      </c>
      <c r="D107"/>
      <c r="E107" s="333"/>
      <c r="F107" s="333"/>
      <c r="G107" s="2">
        <v>1740</v>
      </c>
      <c r="H107" s="335"/>
      <c r="I107" s="2">
        <v>1740</v>
      </c>
      <c r="J107" s="336"/>
      <c r="K107" s="337"/>
      <c r="L107" s="337"/>
      <c r="M107" s="338" t="s">
        <v>138</v>
      </c>
      <c r="N107" s="339" t="s">
        <v>1713</v>
      </c>
      <c r="O107" s="339" t="s">
        <v>136</v>
      </c>
      <c r="P107" s="339" t="s">
        <v>2715</v>
      </c>
      <c r="Q107" s="28"/>
      <c r="R107" s="29"/>
    </row>
    <row r="108" spans="1:18" s="24" customFormat="1" ht="12.75">
      <c r="A108" s="1">
        <v>42879</v>
      </c>
      <c r="B108" t="s">
        <v>156</v>
      </c>
      <c r="C108" s="494" t="s">
        <v>1077</v>
      </c>
      <c r="D108"/>
      <c r="E108" s="333"/>
      <c r="F108" s="333"/>
      <c r="G108" s="2">
        <v>1740</v>
      </c>
      <c r="H108" s="335"/>
      <c r="I108" s="2">
        <v>1740</v>
      </c>
      <c r="J108" s="336"/>
      <c r="K108" s="337"/>
      <c r="L108" s="337"/>
      <c r="M108" s="338" t="s">
        <v>138</v>
      </c>
      <c r="N108" s="339" t="s">
        <v>1137</v>
      </c>
      <c r="O108" s="339" t="s">
        <v>136</v>
      </c>
      <c r="P108" s="339" t="s">
        <v>2714</v>
      </c>
      <c r="Q108" s="28"/>
      <c r="R108" s="29"/>
    </row>
    <row r="109" spans="1:18" s="24" customFormat="1" ht="12.75">
      <c r="A109" s="1">
        <v>42879</v>
      </c>
      <c r="B109" t="s">
        <v>156</v>
      </c>
      <c r="C109" s="494" t="s">
        <v>1843</v>
      </c>
      <c r="D109"/>
      <c r="E109" s="333"/>
      <c r="F109" s="333"/>
      <c r="G109" s="2">
        <v>1740</v>
      </c>
      <c r="H109" s="335"/>
      <c r="I109" s="2">
        <v>1740</v>
      </c>
      <c r="J109" s="336"/>
      <c r="K109" s="337"/>
      <c r="L109" s="337"/>
      <c r="M109" s="338" t="s">
        <v>138</v>
      </c>
      <c r="N109" s="339" t="s">
        <v>1898</v>
      </c>
      <c r="O109" s="339" t="s">
        <v>141</v>
      </c>
      <c r="P109" s="339" t="s">
        <v>2712</v>
      </c>
      <c r="Q109" s="28"/>
      <c r="R109" s="29"/>
    </row>
    <row r="110" spans="1:18" s="24" customFormat="1" ht="12.75">
      <c r="A110" s="1">
        <v>42879</v>
      </c>
      <c r="B110" t="s">
        <v>156</v>
      </c>
      <c r="C110" s="494" t="s">
        <v>2321</v>
      </c>
      <c r="D110"/>
      <c r="E110" s="333"/>
      <c r="F110" s="333"/>
      <c r="G110" s="2">
        <v>1740</v>
      </c>
      <c r="H110" s="335"/>
      <c r="I110" s="2">
        <v>1740</v>
      </c>
      <c r="J110" s="336"/>
      <c r="K110" s="337"/>
      <c r="L110" s="337"/>
      <c r="M110" s="338" t="s">
        <v>138</v>
      </c>
      <c r="N110" s="339" t="s">
        <v>2360</v>
      </c>
      <c r="O110" s="339" t="s">
        <v>141</v>
      </c>
      <c r="P110" s="339" t="s">
        <v>2713</v>
      </c>
      <c r="Q110" s="28"/>
      <c r="R110" s="29"/>
    </row>
    <row r="111" spans="1:18" s="24" customFormat="1" ht="12.75">
      <c r="A111" s="1">
        <v>42879</v>
      </c>
      <c r="B111" t="s">
        <v>156</v>
      </c>
      <c r="C111" s="494" t="s">
        <v>1681</v>
      </c>
      <c r="D111"/>
      <c r="E111" s="333"/>
      <c r="F111" s="333"/>
      <c r="G111" s="2">
        <v>1740</v>
      </c>
      <c r="H111" s="335"/>
      <c r="I111" s="2">
        <v>1740</v>
      </c>
      <c r="J111" s="336"/>
      <c r="K111" s="337"/>
      <c r="L111" s="337"/>
      <c r="M111" s="338" t="s">
        <v>138</v>
      </c>
      <c r="N111" s="339" t="s">
        <v>1783</v>
      </c>
      <c r="O111" s="339" t="s">
        <v>141</v>
      </c>
      <c r="P111" s="339" t="s">
        <v>2712</v>
      </c>
      <c r="Q111" s="28"/>
      <c r="R111" s="29"/>
    </row>
    <row r="112" spans="1:18" s="24" customFormat="1" ht="12.75">
      <c r="A112" s="1">
        <v>42875</v>
      </c>
      <c r="B112" t="s">
        <v>156</v>
      </c>
      <c r="C112" s="487" t="s">
        <v>2571</v>
      </c>
      <c r="D112"/>
      <c r="E112" s="333"/>
      <c r="F112" s="333"/>
      <c r="G112" s="353">
        <v>5791.88</v>
      </c>
      <c r="H112" s="335" t="s">
        <v>139</v>
      </c>
      <c r="I112" s="2">
        <v>5791.88</v>
      </c>
      <c r="J112" s="336"/>
      <c r="K112" s="337"/>
      <c r="L112" s="337"/>
      <c r="M112" s="338" t="s">
        <v>138</v>
      </c>
      <c r="N112" s="339" t="s">
        <v>2579</v>
      </c>
      <c r="O112" s="339" t="s">
        <v>134</v>
      </c>
      <c r="P112" s="339" t="s">
        <v>2708</v>
      </c>
      <c r="Q112" s="28"/>
      <c r="R112" s="29"/>
    </row>
    <row r="113" spans="1:18" s="24" customFormat="1" ht="12.75">
      <c r="A113" s="1">
        <v>42878</v>
      </c>
      <c r="B113" t="s">
        <v>156</v>
      </c>
      <c r="C113" s="494" t="s">
        <v>2620</v>
      </c>
      <c r="D113"/>
      <c r="E113" s="333"/>
      <c r="F113" s="333"/>
      <c r="G113" s="2">
        <v>5791.88</v>
      </c>
      <c r="H113" s="335"/>
      <c r="I113" s="2">
        <v>5791.88</v>
      </c>
      <c r="J113" s="336"/>
      <c r="K113" s="337"/>
      <c r="L113" s="337"/>
      <c r="M113" s="338" t="s">
        <v>138</v>
      </c>
      <c r="N113" s="339" t="s">
        <v>2636</v>
      </c>
      <c r="O113" s="339" t="s">
        <v>134</v>
      </c>
      <c r="P113" s="339" t="s">
        <v>2710</v>
      </c>
      <c r="Q113" s="28"/>
      <c r="R113" s="29"/>
    </row>
    <row r="114" spans="1:18" s="24" customFormat="1" ht="12.75">
      <c r="A114" s="1">
        <v>42875</v>
      </c>
      <c r="B114" t="s">
        <v>156</v>
      </c>
      <c r="C114" s="630" t="s">
        <v>1645</v>
      </c>
      <c r="D114"/>
      <c r="E114" s="333"/>
      <c r="F114" s="333"/>
      <c r="G114" s="353">
        <v>5849.88</v>
      </c>
      <c r="H114" s="335" t="s">
        <v>142</v>
      </c>
      <c r="I114" s="2">
        <v>5849.88</v>
      </c>
      <c r="J114" s="336"/>
      <c r="K114" s="337"/>
      <c r="L114" s="337"/>
      <c r="M114" s="338" t="s">
        <v>138</v>
      </c>
      <c r="N114" s="339" t="s">
        <v>1760</v>
      </c>
      <c r="O114" s="339" t="s">
        <v>134</v>
      </c>
      <c r="P114" s="339" t="s">
        <v>2708</v>
      </c>
      <c r="Q114" s="28"/>
      <c r="R114" s="29"/>
    </row>
    <row r="115" spans="1:18" s="24" customFormat="1" ht="12.75">
      <c r="A115" s="1">
        <v>42875</v>
      </c>
      <c r="B115" t="s">
        <v>156</v>
      </c>
      <c r="C115" s="630" t="s">
        <v>1852</v>
      </c>
      <c r="D115"/>
      <c r="E115" s="333"/>
      <c r="F115" s="333"/>
      <c r="G115" s="353">
        <v>5849.88</v>
      </c>
      <c r="H115" s="335" t="s">
        <v>140</v>
      </c>
      <c r="I115" s="2">
        <v>5849.88</v>
      </c>
      <c r="J115" s="336"/>
      <c r="K115" s="337"/>
      <c r="L115" s="337"/>
      <c r="M115" s="338" t="s">
        <v>138</v>
      </c>
      <c r="N115" s="339" t="s">
        <v>1906</v>
      </c>
      <c r="O115" s="339" t="s">
        <v>134</v>
      </c>
      <c r="P115" s="339" t="s">
        <v>2708</v>
      </c>
      <c r="Q115" s="28"/>
      <c r="R115" s="29"/>
    </row>
    <row r="116" spans="1:18" s="24" customFormat="1" ht="12.75">
      <c r="A116" s="1">
        <v>42879</v>
      </c>
      <c r="B116" t="s">
        <v>156</v>
      </c>
      <c r="C116" s="631" t="s">
        <v>2401</v>
      </c>
      <c r="D116"/>
      <c r="E116" s="333"/>
      <c r="F116" s="333"/>
      <c r="G116" s="353">
        <v>5849.88</v>
      </c>
      <c r="H116" s="335" t="s">
        <v>147</v>
      </c>
      <c r="I116" s="2">
        <v>5849.88</v>
      </c>
      <c r="J116" s="336"/>
      <c r="K116" s="337"/>
      <c r="L116" s="337"/>
      <c r="M116" s="338" t="s">
        <v>138</v>
      </c>
      <c r="N116" s="339" t="s">
        <v>2443</v>
      </c>
      <c r="O116" s="339" t="s">
        <v>134</v>
      </c>
      <c r="P116" s="339" t="s">
        <v>2716</v>
      </c>
      <c r="Q116" s="28"/>
      <c r="R116" s="29"/>
    </row>
    <row r="117" spans="1:18" s="24" customFormat="1" ht="12.75">
      <c r="A117" s="1">
        <v>42881</v>
      </c>
      <c r="B117" t="s">
        <v>156</v>
      </c>
      <c r="C117" s="631" t="s">
        <v>2400</v>
      </c>
      <c r="D117"/>
      <c r="E117" s="333"/>
      <c r="F117" s="333"/>
      <c r="G117" s="353">
        <v>5849.88</v>
      </c>
      <c r="H117" s="335"/>
      <c r="I117" s="2">
        <v>5849.88</v>
      </c>
      <c r="J117" s="336"/>
      <c r="K117" s="337"/>
      <c r="L117" s="337"/>
      <c r="M117" s="338" t="s">
        <v>138</v>
      </c>
      <c r="N117" s="339" t="s">
        <v>2442</v>
      </c>
      <c r="O117" s="339" t="s">
        <v>134</v>
      </c>
      <c r="P117" s="339" t="s">
        <v>2720</v>
      </c>
      <c r="Q117" s="28"/>
      <c r="R117" s="29"/>
    </row>
    <row r="118" spans="1:18" s="24" customFormat="1" ht="12.75">
      <c r="A118" s="1">
        <v>42881</v>
      </c>
      <c r="B118" t="s">
        <v>156</v>
      </c>
      <c r="C118" s="631" t="s">
        <v>1644</v>
      </c>
      <c r="D118"/>
      <c r="E118" s="333"/>
      <c r="F118" s="333"/>
      <c r="G118" s="353">
        <v>5849.88</v>
      </c>
      <c r="H118" s="335"/>
      <c r="I118" s="2">
        <v>5849.88</v>
      </c>
      <c r="J118" s="336"/>
      <c r="K118" s="337"/>
      <c r="L118" s="337"/>
      <c r="M118" s="338" t="s">
        <v>138</v>
      </c>
      <c r="N118" s="339" t="s">
        <v>1759</v>
      </c>
      <c r="O118" s="339" t="s">
        <v>134</v>
      </c>
      <c r="P118" s="339" t="s">
        <v>2720</v>
      </c>
      <c r="Q118" s="28"/>
      <c r="R118" s="29"/>
    </row>
    <row r="119" spans="1:18" s="24" customFormat="1" ht="12.75">
      <c r="A119" s="1">
        <v>42878</v>
      </c>
      <c r="B119" t="s">
        <v>156</v>
      </c>
      <c r="C119" s="494" t="s">
        <v>2392</v>
      </c>
      <c r="D119"/>
      <c r="E119" s="333"/>
      <c r="F119" s="333"/>
      <c r="G119" s="2">
        <v>5957.76</v>
      </c>
      <c r="H119" s="335"/>
      <c r="I119" s="2">
        <v>5957.76</v>
      </c>
      <c r="J119" s="336"/>
      <c r="K119" s="337"/>
      <c r="L119" s="337"/>
      <c r="M119" s="338" t="s">
        <v>138</v>
      </c>
      <c r="N119" s="339" t="s">
        <v>2434</v>
      </c>
      <c r="O119" s="339" t="s">
        <v>141</v>
      </c>
      <c r="P119" s="339" t="s">
        <v>2710</v>
      </c>
      <c r="Q119" s="28"/>
      <c r="R119" s="29"/>
    </row>
    <row r="120" spans="1:18" s="24" customFormat="1" ht="12.75">
      <c r="A120" s="1">
        <v>42878</v>
      </c>
      <c r="B120" t="s">
        <v>156</v>
      </c>
      <c r="C120" s="494" t="s">
        <v>2387</v>
      </c>
      <c r="D120"/>
      <c r="E120" s="333"/>
      <c r="F120" s="333"/>
      <c r="G120" s="2">
        <v>5957.76</v>
      </c>
      <c r="H120" s="335"/>
      <c r="I120" s="2">
        <v>5957.76</v>
      </c>
      <c r="J120" s="336"/>
      <c r="K120" s="337"/>
      <c r="L120" s="337"/>
      <c r="M120" s="338" t="s">
        <v>138</v>
      </c>
      <c r="N120" s="339" t="s">
        <v>2430</v>
      </c>
      <c r="O120" s="339" t="s">
        <v>141</v>
      </c>
      <c r="P120" s="339" t="s">
        <v>2710</v>
      </c>
      <c r="Q120" s="28"/>
      <c r="R120" s="29"/>
    </row>
    <row r="121" spans="1:18" s="24" customFormat="1" ht="12.75">
      <c r="A121" s="1">
        <v>42879</v>
      </c>
      <c r="B121" t="s">
        <v>156</v>
      </c>
      <c r="C121" s="631" t="s">
        <v>2677</v>
      </c>
      <c r="D121"/>
      <c r="E121" s="333"/>
      <c r="F121" s="333"/>
      <c r="G121" s="353">
        <v>5957.76</v>
      </c>
      <c r="H121" s="335"/>
      <c r="I121" s="2">
        <v>5957.76</v>
      </c>
      <c r="J121" s="336"/>
      <c r="K121" s="337"/>
      <c r="L121" s="337"/>
      <c r="M121" s="338" t="s">
        <v>138</v>
      </c>
      <c r="N121" s="339" t="s">
        <v>2699</v>
      </c>
      <c r="O121" s="339" t="s">
        <v>141</v>
      </c>
      <c r="P121" s="339" t="s">
        <v>2716</v>
      </c>
      <c r="Q121" s="28"/>
      <c r="R121" s="29"/>
    </row>
    <row r="122" spans="1:18" s="24" customFormat="1" ht="12.75">
      <c r="A122" s="1">
        <v>42879</v>
      </c>
      <c r="B122" t="s">
        <v>156</v>
      </c>
      <c r="C122" s="631" t="s">
        <v>806</v>
      </c>
      <c r="D122"/>
      <c r="E122" s="333"/>
      <c r="F122" s="333"/>
      <c r="G122" s="353">
        <v>5957.76</v>
      </c>
      <c r="H122" s="335" t="s">
        <v>225</v>
      </c>
      <c r="I122" s="2">
        <v>5957.76</v>
      </c>
      <c r="J122" s="336"/>
      <c r="K122" s="337"/>
      <c r="L122" s="337"/>
      <c r="M122" s="338" t="s">
        <v>138</v>
      </c>
      <c r="N122" s="339" t="s">
        <v>859</v>
      </c>
      <c r="O122" s="339" t="s">
        <v>141</v>
      </c>
      <c r="P122" s="339" t="s">
        <v>2716</v>
      </c>
      <c r="Q122" s="28"/>
      <c r="R122" s="29"/>
    </row>
    <row r="123" spans="1:18" s="24" customFormat="1" ht="12.75">
      <c r="A123" s="1">
        <v>42880</v>
      </c>
      <c r="B123" t="s">
        <v>156</v>
      </c>
      <c r="C123" s="487" t="s">
        <v>806</v>
      </c>
      <c r="D123"/>
      <c r="E123" s="333"/>
      <c r="F123" s="333"/>
      <c r="G123" s="353">
        <v>5957.76</v>
      </c>
      <c r="H123" s="335" t="s">
        <v>225</v>
      </c>
      <c r="I123" s="2">
        <v>5957.76</v>
      </c>
      <c r="J123" s="336"/>
      <c r="K123" s="337"/>
      <c r="L123" s="337"/>
      <c r="M123" s="338" t="s">
        <v>138</v>
      </c>
      <c r="N123" s="339" t="s">
        <v>859</v>
      </c>
      <c r="O123" s="339" t="s">
        <v>141</v>
      </c>
      <c r="P123" s="339" t="s">
        <v>2719</v>
      </c>
      <c r="Q123" s="28"/>
      <c r="R123" s="29"/>
    </row>
    <row r="124" spans="1:18" s="24" customFormat="1" ht="12.75">
      <c r="A124" s="1">
        <v>42880</v>
      </c>
      <c r="B124" t="s">
        <v>156</v>
      </c>
      <c r="C124" s="487" t="s">
        <v>103</v>
      </c>
      <c r="D124"/>
      <c r="E124" s="333"/>
      <c r="F124" s="333"/>
      <c r="G124" s="353">
        <v>5957.76</v>
      </c>
      <c r="H124" s="335" t="s">
        <v>226</v>
      </c>
      <c r="I124" s="2">
        <v>5957.76</v>
      </c>
      <c r="J124" s="336"/>
      <c r="K124" s="337"/>
      <c r="L124" s="337"/>
      <c r="M124" s="338" t="s">
        <v>138</v>
      </c>
      <c r="N124" s="339" t="s">
        <v>314</v>
      </c>
      <c r="O124" s="339" t="s">
        <v>141</v>
      </c>
      <c r="P124" s="339" t="s">
        <v>2719</v>
      </c>
      <c r="Q124" s="28"/>
      <c r="R124" s="29"/>
    </row>
    <row r="125" spans="1:18" s="24" customFormat="1" ht="12.75">
      <c r="A125" s="1">
        <v>42881</v>
      </c>
      <c r="B125" t="s">
        <v>156</v>
      </c>
      <c r="C125" s="631" t="s">
        <v>2681</v>
      </c>
      <c r="D125"/>
      <c r="E125" s="333"/>
      <c r="F125" s="333"/>
      <c r="G125" s="353">
        <v>5957.76</v>
      </c>
      <c r="H125" s="335"/>
      <c r="I125" s="2">
        <v>5957.76</v>
      </c>
      <c r="J125" s="336"/>
      <c r="K125" s="337"/>
      <c r="L125" s="337"/>
      <c r="M125" s="338" t="s">
        <v>138</v>
      </c>
      <c r="N125" s="339" t="s">
        <v>2698</v>
      </c>
      <c r="O125" s="339" t="s">
        <v>141</v>
      </c>
      <c r="P125" s="339" t="s">
        <v>2720</v>
      </c>
      <c r="Q125" s="28"/>
      <c r="R125" s="29"/>
    </row>
    <row r="126" spans="1:18" s="24" customFormat="1" ht="12.75">
      <c r="A126" s="1">
        <v>42875</v>
      </c>
      <c r="B126" t="s">
        <v>156</v>
      </c>
      <c r="C126" s="630" t="s">
        <v>2315</v>
      </c>
      <c r="D126"/>
      <c r="E126" s="333"/>
      <c r="F126" s="333"/>
      <c r="G126" s="353">
        <v>6351</v>
      </c>
      <c r="H126" s="335"/>
      <c r="I126" s="2">
        <v>6351</v>
      </c>
      <c r="J126" s="336"/>
      <c r="K126" s="337"/>
      <c r="L126" s="337"/>
      <c r="M126" s="338" t="s">
        <v>138</v>
      </c>
      <c r="N126" s="339" t="s">
        <v>2352</v>
      </c>
      <c r="O126" s="339" t="s">
        <v>141</v>
      </c>
      <c r="P126" s="339" t="s">
        <v>2708</v>
      </c>
      <c r="Q126" s="28"/>
      <c r="R126" s="29"/>
    </row>
    <row r="127" spans="1:18" s="24" customFormat="1" ht="12.75">
      <c r="A127" s="1">
        <v>42878</v>
      </c>
      <c r="B127" t="s">
        <v>156</v>
      </c>
      <c r="C127" s="494" t="s">
        <v>2673</v>
      </c>
      <c r="D127"/>
      <c r="E127" s="333"/>
      <c r="F127" s="333"/>
      <c r="G127" s="2">
        <v>6351</v>
      </c>
      <c r="H127" s="335"/>
      <c r="I127" s="2">
        <v>6351</v>
      </c>
      <c r="J127" s="336"/>
      <c r="K127" s="337"/>
      <c r="L127" s="337"/>
      <c r="M127" s="338" t="s">
        <v>138</v>
      </c>
      <c r="N127" s="339" t="s">
        <v>2700</v>
      </c>
      <c r="O127" s="339" t="s">
        <v>141</v>
      </c>
      <c r="P127" s="339" t="s">
        <v>2710</v>
      </c>
      <c r="Q127" s="28"/>
      <c r="R127" s="29"/>
    </row>
    <row r="128" spans="1:18" s="24" customFormat="1" ht="12.75">
      <c r="A128" s="1">
        <v>42875</v>
      </c>
      <c r="B128" t="s">
        <v>156</v>
      </c>
      <c r="C128" s="630" t="s">
        <v>2384</v>
      </c>
      <c r="D128"/>
      <c r="E128" s="333"/>
      <c r="F128" s="333"/>
      <c r="G128" s="353">
        <v>8049.24</v>
      </c>
      <c r="H128" s="335"/>
      <c r="I128" s="2">
        <v>8049.24</v>
      </c>
      <c r="J128" s="336"/>
      <c r="K128" s="337"/>
      <c r="L128" s="337"/>
      <c r="M128" s="338" t="s">
        <v>138</v>
      </c>
      <c r="N128" s="339" t="s">
        <v>2427</v>
      </c>
      <c r="O128" s="339" t="s">
        <v>141</v>
      </c>
      <c r="P128" s="339" t="s">
        <v>2708</v>
      </c>
      <c r="Q128" s="28"/>
      <c r="R128" s="29"/>
    </row>
    <row r="129" spans="1:18" s="24" customFormat="1" ht="12.75">
      <c r="A129" s="1">
        <v>42879</v>
      </c>
      <c r="B129" t="s">
        <v>156</v>
      </c>
      <c r="C129" s="631" t="s">
        <v>2085</v>
      </c>
      <c r="D129"/>
      <c r="E129" s="333"/>
      <c r="F129" s="333"/>
      <c r="G129" s="353">
        <v>8049.24</v>
      </c>
      <c r="H129" s="335"/>
      <c r="I129" s="2">
        <v>8049.24</v>
      </c>
      <c r="J129" s="336"/>
      <c r="K129" s="337"/>
      <c r="L129" s="337"/>
      <c r="M129" s="338" t="s">
        <v>138</v>
      </c>
      <c r="N129" s="339" t="s">
        <v>2166</v>
      </c>
      <c r="O129" s="339" t="s">
        <v>141</v>
      </c>
      <c r="P129" s="339" t="s">
        <v>2716</v>
      </c>
      <c r="Q129" s="28"/>
      <c r="R129" s="29"/>
    </row>
    <row r="130" spans="1:18" s="24" customFormat="1" ht="12.75">
      <c r="A130" s="1">
        <v>42880</v>
      </c>
      <c r="B130" t="s">
        <v>156</v>
      </c>
      <c r="C130" s="487" t="s">
        <v>949</v>
      </c>
      <c r="D130"/>
      <c r="E130" s="333"/>
      <c r="F130" s="333"/>
      <c r="G130" s="353">
        <v>8049.24</v>
      </c>
      <c r="H130" s="335"/>
      <c r="I130" s="2">
        <v>8049.24</v>
      </c>
      <c r="J130" s="336"/>
      <c r="K130" s="337"/>
      <c r="L130" s="337"/>
      <c r="M130" s="338" t="s">
        <v>138</v>
      </c>
      <c r="N130" s="339" t="s">
        <v>1011</v>
      </c>
      <c r="O130" s="339" t="s">
        <v>141</v>
      </c>
      <c r="P130" s="339" t="s">
        <v>2719</v>
      </c>
      <c r="Q130" s="28"/>
      <c r="R130" s="29"/>
    </row>
    <row r="131" spans="1:18" s="24" customFormat="1" ht="12.75">
      <c r="A131" s="1">
        <v>42875</v>
      </c>
      <c r="B131" t="s">
        <v>156</v>
      </c>
      <c r="C131" s="630" t="s">
        <v>2668</v>
      </c>
      <c r="D131"/>
      <c r="E131" s="333"/>
      <c r="F131" s="333"/>
      <c r="G131" s="353">
        <v>9000.44</v>
      </c>
      <c r="H131" s="335"/>
      <c r="I131" s="2">
        <v>9000.44</v>
      </c>
      <c r="J131" s="336"/>
      <c r="K131" s="337"/>
      <c r="L131" s="337"/>
      <c r="M131" s="338" t="s">
        <v>138</v>
      </c>
      <c r="N131" s="339" t="s">
        <v>2701</v>
      </c>
      <c r="O131" s="339" t="s">
        <v>390</v>
      </c>
      <c r="P131" s="339" t="s">
        <v>2708</v>
      </c>
      <c r="Q131" s="28"/>
      <c r="R131" s="29"/>
    </row>
    <row r="132" spans="1:18" s="24" customFormat="1" ht="12.75">
      <c r="A132" s="1">
        <v>42881</v>
      </c>
      <c r="B132" t="s">
        <v>156</v>
      </c>
      <c r="C132" s="631" t="s">
        <v>2683</v>
      </c>
      <c r="D132"/>
      <c r="E132" s="333"/>
      <c r="F132" s="333"/>
      <c r="G132" s="353">
        <v>9000.44</v>
      </c>
      <c r="H132" s="335"/>
      <c r="I132" s="2">
        <v>9000.44</v>
      </c>
      <c r="J132" s="336"/>
      <c r="K132" s="337"/>
      <c r="L132" s="337"/>
      <c r="M132" s="338" t="s">
        <v>138</v>
      </c>
      <c r="N132" s="339" t="s">
        <v>2702</v>
      </c>
      <c r="O132" s="339" t="s">
        <v>390</v>
      </c>
      <c r="P132" s="339" t="s">
        <v>2720</v>
      </c>
      <c r="Q132" s="28"/>
      <c r="R132" s="29"/>
    </row>
    <row r="133" spans="1:18" s="24" customFormat="1" ht="12.75">
      <c r="A133" s="1">
        <v>42880</v>
      </c>
      <c r="B133" t="s">
        <v>156</v>
      </c>
      <c r="C133" s="631" t="s">
        <v>2682</v>
      </c>
      <c r="D133"/>
      <c r="E133" s="333"/>
      <c r="F133" s="333"/>
      <c r="G133" s="353">
        <v>10629.08</v>
      </c>
      <c r="H133" s="335"/>
      <c r="I133" s="2">
        <v>10629.08</v>
      </c>
      <c r="J133" s="336"/>
      <c r="K133" s="337"/>
      <c r="L133" s="337"/>
      <c r="M133" s="338" t="s">
        <v>138</v>
      </c>
      <c r="N133" s="339" t="s">
        <v>2703</v>
      </c>
      <c r="O133" s="339" t="s">
        <v>457</v>
      </c>
      <c r="P133" s="339" t="s">
        <v>2719</v>
      </c>
      <c r="Q133" s="28"/>
      <c r="R133" s="29"/>
    </row>
    <row r="134" spans="1:18" s="24" customFormat="1" ht="12.75">
      <c r="A134" s="1">
        <v>42875</v>
      </c>
      <c r="B134" t="s">
        <v>156</v>
      </c>
      <c r="C134" s="487" t="s">
        <v>2397</v>
      </c>
      <c r="D134"/>
      <c r="E134" s="333"/>
      <c r="F134" s="333"/>
      <c r="G134" s="353">
        <v>11699.76</v>
      </c>
      <c r="H134" s="335" t="s">
        <v>145</v>
      </c>
      <c r="I134" s="2">
        <v>11699.76</v>
      </c>
      <c r="J134" s="336"/>
      <c r="K134" s="337"/>
      <c r="L134" s="337"/>
      <c r="M134" s="338" t="s">
        <v>138</v>
      </c>
      <c r="N134" s="339" t="s">
        <v>2439</v>
      </c>
      <c r="O134" s="339" t="s">
        <v>134</v>
      </c>
      <c r="P134" s="339" t="s">
        <v>2708</v>
      </c>
      <c r="Q134" s="28"/>
      <c r="R134" s="29"/>
    </row>
    <row r="135" spans="1:18" s="24" customFormat="1" ht="12.75">
      <c r="A135" s="1">
        <v>42875</v>
      </c>
      <c r="B135" t="s">
        <v>156</v>
      </c>
      <c r="C135" s="487" t="s">
        <v>77</v>
      </c>
      <c r="D135"/>
      <c r="E135" s="333"/>
      <c r="F135" s="333"/>
      <c r="G135" s="353">
        <v>13500.08</v>
      </c>
      <c r="H135" s="335" t="s">
        <v>133</v>
      </c>
      <c r="I135" s="2">
        <v>13500.08</v>
      </c>
      <c r="J135" s="336"/>
      <c r="K135" s="337"/>
      <c r="L135" s="337"/>
      <c r="M135" s="338" t="s">
        <v>138</v>
      </c>
      <c r="N135" s="339" t="s">
        <v>290</v>
      </c>
      <c r="O135" s="339" t="s">
        <v>136</v>
      </c>
      <c r="P135" s="339" t="s">
        <v>2708</v>
      </c>
      <c r="Q135" s="28"/>
      <c r="R135" s="29"/>
    </row>
    <row r="136" spans="1:18" s="24" customFormat="1" ht="12.75">
      <c r="A136" s="1">
        <v>42875</v>
      </c>
      <c r="B136" t="s">
        <v>156</v>
      </c>
      <c r="C136" s="487" t="s">
        <v>980</v>
      </c>
      <c r="D136"/>
      <c r="E136" s="333"/>
      <c r="F136" s="333"/>
      <c r="G136" s="353">
        <v>13500.08</v>
      </c>
      <c r="H136" s="335" t="s">
        <v>135</v>
      </c>
      <c r="I136" s="2">
        <v>13500.08</v>
      </c>
      <c r="J136" s="336"/>
      <c r="K136" s="337"/>
      <c r="L136" s="337"/>
      <c r="M136" s="338" t="s">
        <v>138</v>
      </c>
      <c r="N136" s="339" t="s">
        <v>1039</v>
      </c>
      <c r="O136" s="339" t="s">
        <v>136</v>
      </c>
      <c r="P136" s="339" t="s">
        <v>2708</v>
      </c>
      <c r="Q136" s="28"/>
      <c r="R136" s="29"/>
    </row>
    <row r="137" spans="1:18" s="24" customFormat="1" ht="12.75">
      <c r="A137" s="1">
        <v>42875</v>
      </c>
      <c r="B137" t="s">
        <v>156</v>
      </c>
      <c r="C137" s="487" t="s">
        <v>1109</v>
      </c>
      <c r="D137"/>
      <c r="E137" s="333"/>
      <c r="F137" s="333"/>
      <c r="G137" s="353">
        <v>13500.08</v>
      </c>
      <c r="H137" s="335" t="s">
        <v>137</v>
      </c>
      <c r="I137" s="2">
        <v>13500.08</v>
      </c>
      <c r="J137" s="336"/>
      <c r="K137" s="337"/>
      <c r="L137" s="337"/>
      <c r="M137" s="338" t="s">
        <v>138</v>
      </c>
      <c r="N137" s="339" t="s">
        <v>1159</v>
      </c>
      <c r="O137" s="339" t="s">
        <v>136</v>
      </c>
      <c r="P137" s="339" t="s">
        <v>2708</v>
      </c>
      <c r="Q137" s="28"/>
      <c r="R137" s="29"/>
    </row>
    <row r="138" spans="1:18" s="24" customFormat="1" ht="12.75">
      <c r="A138" s="1">
        <v>42875</v>
      </c>
      <c r="B138" t="s">
        <v>156</v>
      </c>
      <c r="C138" s="487" t="s">
        <v>1211</v>
      </c>
      <c r="D138"/>
      <c r="E138" s="333"/>
      <c r="F138" s="333"/>
      <c r="G138" s="353">
        <v>13500.08</v>
      </c>
      <c r="H138" s="335" t="s">
        <v>143</v>
      </c>
      <c r="I138" s="2">
        <v>13500.08</v>
      </c>
      <c r="J138" s="336"/>
      <c r="K138" s="337"/>
      <c r="L138" s="337"/>
      <c r="M138" s="338" t="s">
        <v>138</v>
      </c>
      <c r="N138" s="339" t="s">
        <v>1291</v>
      </c>
      <c r="O138" s="339" t="s">
        <v>136</v>
      </c>
      <c r="P138" s="339" t="s">
        <v>2708</v>
      </c>
      <c r="Q138" s="28"/>
      <c r="R138" s="29"/>
    </row>
    <row r="139" spans="1:18" s="24" customFormat="1" ht="12.75">
      <c r="A139" s="1">
        <v>42875</v>
      </c>
      <c r="B139" t="s">
        <v>156</v>
      </c>
      <c r="C139" s="487" t="s">
        <v>1414</v>
      </c>
      <c r="D139"/>
      <c r="E139" s="333"/>
      <c r="F139" s="333"/>
      <c r="G139" s="353">
        <v>13500.08</v>
      </c>
      <c r="H139" s="335" t="s">
        <v>144</v>
      </c>
      <c r="I139" s="2">
        <v>13500.08</v>
      </c>
      <c r="J139" s="336"/>
      <c r="K139" s="337"/>
      <c r="L139" s="337"/>
      <c r="M139" s="338" t="s">
        <v>138</v>
      </c>
      <c r="N139" s="339" t="s">
        <v>1467</v>
      </c>
      <c r="O139" s="339" t="s">
        <v>136</v>
      </c>
      <c r="P139" s="339" t="s">
        <v>2708</v>
      </c>
      <c r="Q139" s="28"/>
      <c r="R139" s="29"/>
    </row>
    <row r="140" spans="1:18" s="24" customFormat="1" ht="12.75">
      <c r="A140" s="1">
        <v>42878</v>
      </c>
      <c r="B140" t="s">
        <v>156</v>
      </c>
      <c r="C140" s="494" t="s">
        <v>1248</v>
      </c>
      <c r="D140"/>
      <c r="E140" s="333"/>
      <c r="F140" s="333"/>
      <c r="G140" s="2">
        <v>13500.08</v>
      </c>
      <c r="H140" s="335"/>
      <c r="I140" s="2">
        <v>13500.08</v>
      </c>
      <c r="J140" s="336"/>
      <c r="K140" s="337"/>
      <c r="L140" s="337"/>
      <c r="M140" s="338" t="s">
        <v>138</v>
      </c>
      <c r="N140" s="339" t="s">
        <v>1321</v>
      </c>
      <c r="O140" s="339" t="s">
        <v>136</v>
      </c>
      <c r="P140" s="339" t="s">
        <v>2710</v>
      </c>
      <c r="Q140" s="28"/>
      <c r="R140" s="29"/>
    </row>
    <row r="141" spans="1:18" s="24" customFormat="1" ht="12.75">
      <c r="A141" s="1">
        <v>42878</v>
      </c>
      <c r="B141" t="s">
        <v>156</v>
      </c>
      <c r="C141" s="494" t="s">
        <v>2674</v>
      </c>
      <c r="D141"/>
      <c r="E141" s="333"/>
      <c r="F141" s="333"/>
      <c r="G141" s="2">
        <v>13500.08</v>
      </c>
      <c r="H141" s="335"/>
      <c r="I141" s="2">
        <v>13500.08</v>
      </c>
      <c r="J141" s="336"/>
      <c r="K141" s="337"/>
      <c r="L141" s="337"/>
      <c r="M141" s="338" t="s">
        <v>138</v>
      </c>
      <c r="N141" s="339" t="s">
        <v>2704</v>
      </c>
      <c r="O141" s="339" t="s">
        <v>136</v>
      </c>
      <c r="P141" s="339" t="s">
        <v>2710</v>
      </c>
      <c r="Q141" s="28"/>
      <c r="R141" s="29"/>
    </row>
    <row r="142" spans="1:18" s="24" customFormat="1" ht="12.75">
      <c r="A142" s="1">
        <v>42879</v>
      </c>
      <c r="B142" t="s">
        <v>156</v>
      </c>
      <c r="C142" s="631" t="s">
        <v>1598</v>
      </c>
      <c r="D142"/>
      <c r="E142" s="333"/>
      <c r="F142" s="333"/>
      <c r="G142" s="353">
        <v>13500.08</v>
      </c>
      <c r="H142" s="335"/>
      <c r="I142" s="2">
        <v>13500.08</v>
      </c>
      <c r="J142" s="336"/>
      <c r="K142" s="337"/>
      <c r="L142" s="337"/>
      <c r="M142" s="338" t="s">
        <v>138</v>
      </c>
      <c r="N142" s="339" t="s">
        <v>1719</v>
      </c>
      <c r="O142" s="339" t="s">
        <v>136</v>
      </c>
      <c r="P142" s="339" t="s">
        <v>2716</v>
      </c>
      <c r="Q142" s="28"/>
      <c r="R142" s="29"/>
    </row>
    <row r="143" spans="1:18" s="24" customFormat="1" ht="12.75">
      <c r="A143" s="1">
        <v>42880</v>
      </c>
      <c r="B143" t="s">
        <v>156</v>
      </c>
      <c r="C143" s="631" t="s">
        <v>2404</v>
      </c>
      <c r="D143"/>
      <c r="E143" s="333"/>
      <c r="F143" s="333"/>
      <c r="G143" s="353">
        <v>13500.08</v>
      </c>
      <c r="H143" s="335"/>
      <c r="I143" s="2">
        <v>13500.08</v>
      </c>
      <c r="J143" s="336"/>
      <c r="K143" s="337"/>
      <c r="L143" s="337"/>
      <c r="M143" s="338" t="s">
        <v>138</v>
      </c>
      <c r="N143" s="339" t="s">
        <v>2444</v>
      </c>
      <c r="O143" s="339" t="s">
        <v>136</v>
      </c>
      <c r="P143" s="339" t="s">
        <v>2719</v>
      </c>
      <c r="Q143" s="28"/>
      <c r="R143" s="29"/>
    </row>
    <row r="144" spans="1:18" s="24" customFormat="1" ht="12.75">
      <c r="A144" s="1">
        <v>42880</v>
      </c>
      <c r="B144" t="s">
        <v>156</v>
      </c>
      <c r="C144" s="631" t="s">
        <v>1584</v>
      </c>
      <c r="D144"/>
      <c r="E144" s="333"/>
      <c r="F144" s="333"/>
      <c r="G144" s="353">
        <v>13500.08</v>
      </c>
      <c r="H144" s="335"/>
      <c r="I144" s="2">
        <v>13500.08</v>
      </c>
      <c r="J144" s="336"/>
      <c r="K144" s="337"/>
      <c r="L144" s="337"/>
      <c r="M144" s="338" t="s">
        <v>138</v>
      </c>
      <c r="N144" s="339" t="s">
        <v>1705</v>
      </c>
      <c r="O144" s="339" t="s">
        <v>136</v>
      </c>
      <c r="P144" s="339" t="s">
        <v>2719</v>
      </c>
      <c r="Q144" s="28"/>
      <c r="R144" s="29"/>
    </row>
    <row r="145" spans="1:18" s="24" customFormat="1" ht="12.75">
      <c r="A145" s="1">
        <v>42880</v>
      </c>
      <c r="B145" t="s">
        <v>156</v>
      </c>
      <c r="C145" s="631" t="s">
        <v>1229</v>
      </c>
      <c r="D145"/>
      <c r="E145" s="333"/>
      <c r="F145" s="333"/>
      <c r="G145" s="2">
        <v>13500.08</v>
      </c>
      <c r="H145" s="335"/>
      <c r="I145" s="2">
        <v>13500.08</v>
      </c>
      <c r="J145" s="336"/>
      <c r="K145" s="337"/>
      <c r="L145" s="337"/>
      <c r="M145" s="338" t="s">
        <v>138</v>
      </c>
      <c r="N145" s="339" t="s">
        <v>1306</v>
      </c>
      <c r="O145" s="339" t="s">
        <v>136</v>
      </c>
      <c r="P145" s="339" t="s">
        <v>2719</v>
      </c>
      <c r="Q145" s="28"/>
      <c r="R145" s="29"/>
    </row>
    <row r="146" spans="1:18" s="24" customFormat="1" ht="12.75">
      <c r="A146" s="1">
        <v>42881</v>
      </c>
      <c r="B146" t="s">
        <v>156</v>
      </c>
      <c r="C146" s="487" t="s">
        <v>1225</v>
      </c>
      <c r="D146"/>
      <c r="E146" s="333"/>
      <c r="F146" s="333"/>
      <c r="G146" s="353">
        <v>13500.08</v>
      </c>
      <c r="H146" s="335"/>
      <c r="I146" s="2">
        <v>13500.08</v>
      </c>
      <c r="J146" s="336"/>
      <c r="K146" s="337"/>
      <c r="L146" s="337"/>
      <c r="M146" s="338" t="s">
        <v>138</v>
      </c>
      <c r="N146" s="339" t="s">
        <v>1302</v>
      </c>
      <c r="O146" s="339" t="s">
        <v>136</v>
      </c>
      <c r="P146" s="339" t="s">
        <v>2720</v>
      </c>
      <c r="Q146" s="28"/>
      <c r="R146" s="29"/>
    </row>
    <row r="147" spans="1:18" s="24" customFormat="1" ht="12.75">
      <c r="A147" s="1">
        <v>42881</v>
      </c>
      <c r="B147" t="s">
        <v>156</v>
      </c>
      <c r="C147" s="631" t="s">
        <v>1619</v>
      </c>
      <c r="D147"/>
      <c r="E147" s="333"/>
      <c r="F147" s="333"/>
      <c r="G147" s="353">
        <v>13500.08</v>
      </c>
      <c r="H147" s="335"/>
      <c r="I147" s="2">
        <v>13500.08</v>
      </c>
      <c r="J147" s="336"/>
      <c r="K147" s="337"/>
      <c r="L147" s="337"/>
      <c r="M147" s="338" t="s">
        <v>138</v>
      </c>
      <c r="N147" s="339" t="s">
        <v>1738</v>
      </c>
      <c r="O147" s="339" t="s">
        <v>136</v>
      </c>
      <c r="P147" s="339" t="s">
        <v>2720</v>
      </c>
      <c r="Q147" s="28"/>
      <c r="R147" s="29"/>
    </row>
    <row r="148" spans="1:18" s="24" customFormat="1" ht="12.75">
      <c r="A148" s="1">
        <v>42881</v>
      </c>
      <c r="B148" t="s">
        <v>156</v>
      </c>
      <c r="C148" s="487" t="s">
        <v>1227</v>
      </c>
      <c r="D148"/>
      <c r="E148" s="333"/>
      <c r="F148" s="333"/>
      <c r="G148" s="353">
        <v>13500.08</v>
      </c>
      <c r="H148" s="335"/>
      <c r="I148" s="2">
        <v>13500.08</v>
      </c>
      <c r="J148" s="336"/>
      <c r="K148" s="337"/>
      <c r="L148" s="337"/>
      <c r="M148" s="338" t="s">
        <v>138</v>
      </c>
      <c r="N148" s="339" t="s">
        <v>1304</v>
      </c>
      <c r="O148" s="339" t="s">
        <v>136</v>
      </c>
      <c r="P148" s="339" t="s">
        <v>2720</v>
      </c>
      <c r="Q148" s="28"/>
      <c r="R148" s="29"/>
    </row>
    <row r="149" spans="1:18" s="24" customFormat="1" ht="12.75">
      <c r="A149" s="1">
        <v>42881</v>
      </c>
      <c r="B149" t="s">
        <v>156</v>
      </c>
      <c r="C149" s="631" t="s">
        <v>1241</v>
      </c>
      <c r="D149"/>
      <c r="E149" s="333"/>
      <c r="F149" s="333"/>
      <c r="G149" s="353">
        <v>13500.08</v>
      </c>
      <c r="H149" s="335"/>
      <c r="I149" s="2">
        <v>13500.08</v>
      </c>
      <c r="J149" s="336"/>
      <c r="K149" s="337"/>
      <c r="L149" s="337"/>
      <c r="M149" s="338" t="s">
        <v>138</v>
      </c>
      <c r="N149" s="339" t="s">
        <v>1315</v>
      </c>
      <c r="O149" s="339" t="s">
        <v>136</v>
      </c>
      <c r="P149" s="339" t="s">
        <v>2720</v>
      </c>
      <c r="Q149" s="28"/>
      <c r="R149" s="29"/>
    </row>
    <row r="150" spans="1:18" s="24" customFormat="1" ht="12.75">
      <c r="A150" s="1">
        <v>42880</v>
      </c>
      <c r="B150" t="s">
        <v>156</v>
      </c>
      <c r="C150" s="631" t="s">
        <v>2194</v>
      </c>
      <c r="D150"/>
      <c r="E150" s="333"/>
      <c r="F150" s="333"/>
      <c r="G150" s="353">
        <v>19565.72</v>
      </c>
      <c r="H150" s="335"/>
      <c r="I150" s="2">
        <v>19565.72</v>
      </c>
      <c r="J150" s="336"/>
      <c r="K150" s="337"/>
      <c r="L150" s="337"/>
      <c r="M150" s="338" t="s">
        <v>138</v>
      </c>
      <c r="N150" s="339" t="s">
        <v>2235</v>
      </c>
      <c r="O150" s="339" t="s">
        <v>298</v>
      </c>
      <c r="P150" s="339" t="s">
        <v>2719</v>
      </c>
      <c r="Q150" s="28"/>
      <c r="R150" s="29"/>
    </row>
    <row r="151" spans="1:18" s="24" customFormat="1" ht="12.75">
      <c r="A151" s="1">
        <v>42881</v>
      </c>
      <c r="B151" t="s">
        <v>156</v>
      </c>
      <c r="C151" s="631" t="s">
        <v>2684</v>
      </c>
      <c r="D151"/>
      <c r="E151" s="333"/>
      <c r="F151" s="333"/>
      <c r="G151" s="353">
        <v>20454.28</v>
      </c>
      <c r="H151" s="335"/>
      <c r="I151" s="2">
        <v>20454.28</v>
      </c>
      <c r="J151" s="336"/>
      <c r="K151" s="337"/>
      <c r="L151" s="337"/>
      <c r="M151" s="338" t="s">
        <v>138</v>
      </c>
      <c r="N151" s="339" t="s">
        <v>2705</v>
      </c>
      <c r="O151" s="339" t="s">
        <v>298</v>
      </c>
      <c r="P151" s="339" t="s">
        <v>2720</v>
      </c>
      <c r="Q151" s="28"/>
      <c r="R151" s="29"/>
    </row>
    <row r="152" spans="1:18" s="24" customFormat="1" ht="12.75">
      <c r="A152" s="1">
        <v>42875</v>
      </c>
      <c r="B152" t="s">
        <v>156</v>
      </c>
      <c r="C152" s="630" t="s">
        <v>771</v>
      </c>
      <c r="D152"/>
      <c r="E152" s="333"/>
      <c r="F152" s="333"/>
      <c r="G152" s="353">
        <v>21588.76</v>
      </c>
      <c r="H152" s="335"/>
      <c r="I152" s="2">
        <v>21588.76</v>
      </c>
      <c r="J152" s="336"/>
      <c r="K152" s="337"/>
      <c r="L152" s="337"/>
      <c r="M152" s="338" t="s">
        <v>138</v>
      </c>
      <c r="N152" s="339" t="s">
        <v>834</v>
      </c>
      <c r="O152" s="339" t="s">
        <v>383</v>
      </c>
      <c r="P152" s="339" t="s">
        <v>2708</v>
      </c>
      <c r="Q152" s="28"/>
      <c r="R152" s="29"/>
    </row>
    <row r="153" spans="1:18" s="24" customFormat="1" ht="12.75">
      <c r="A153" s="1">
        <v>42875</v>
      </c>
      <c r="B153" t="s">
        <v>156</v>
      </c>
      <c r="C153" s="630" t="s">
        <v>2505</v>
      </c>
      <c r="D153"/>
      <c r="E153" s="333"/>
      <c r="F153" s="333"/>
      <c r="G153" s="353">
        <v>21588.76</v>
      </c>
      <c r="H153" s="335"/>
      <c r="I153" s="2">
        <v>21588.76</v>
      </c>
      <c r="J153" s="336"/>
      <c r="K153" s="337"/>
      <c r="L153" s="337"/>
      <c r="M153" s="338" t="s">
        <v>138</v>
      </c>
      <c r="N153" s="339" t="s">
        <v>2544</v>
      </c>
      <c r="O153" s="339" t="s">
        <v>383</v>
      </c>
      <c r="P153" s="339" t="s">
        <v>2708</v>
      </c>
      <c r="Q153" s="28"/>
      <c r="R153" s="29"/>
    </row>
    <row r="154" spans="1:18" s="24" customFormat="1" ht="12.75">
      <c r="A154" s="1">
        <v>42878</v>
      </c>
      <c r="B154" t="s">
        <v>156</v>
      </c>
      <c r="C154" s="341" t="s">
        <v>2517</v>
      </c>
      <c r="D154"/>
      <c r="E154" s="333"/>
      <c r="F154" s="333"/>
      <c r="G154" s="2">
        <v>21588.76</v>
      </c>
      <c r="H154" s="335" t="s">
        <v>146</v>
      </c>
      <c r="I154" s="2">
        <v>21588.76</v>
      </c>
      <c r="J154" s="336"/>
      <c r="K154" s="337"/>
      <c r="L154" s="337"/>
      <c r="M154" s="338" t="s">
        <v>138</v>
      </c>
      <c r="N154" s="339" t="s">
        <v>2545</v>
      </c>
      <c r="O154" s="339" t="s">
        <v>383</v>
      </c>
      <c r="P154" s="339" t="s">
        <v>2710</v>
      </c>
      <c r="Q154" s="28"/>
      <c r="R154" s="29"/>
    </row>
    <row r="155" spans="1:18" s="24" customFormat="1" ht="12.75">
      <c r="A155" s="1">
        <v>42875</v>
      </c>
      <c r="B155" t="s">
        <v>156</v>
      </c>
      <c r="C155" s="488" t="s">
        <v>2665</v>
      </c>
      <c r="D155"/>
      <c r="E155" s="333"/>
      <c r="F155" s="333"/>
      <c r="G155" s="353">
        <v>28806.28</v>
      </c>
      <c r="H155" s="335" t="s">
        <v>224</v>
      </c>
      <c r="I155" s="2">
        <v>28806.28</v>
      </c>
      <c r="J155" s="336"/>
      <c r="K155" s="337"/>
      <c r="L155" s="337"/>
      <c r="M155" s="338" t="s">
        <v>138</v>
      </c>
      <c r="N155" s="339" t="s">
        <v>2686</v>
      </c>
      <c r="O155" s="339" t="s">
        <v>2687</v>
      </c>
      <c r="P155" s="339" t="s">
        <v>2708</v>
      </c>
      <c r="Q155" s="28"/>
      <c r="R155" s="29"/>
    </row>
    <row r="156" spans="1:18" s="24" customFormat="1" ht="12.75">
      <c r="A156" s="1">
        <v>42879</v>
      </c>
      <c r="B156" t="s">
        <v>156</v>
      </c>
      <c r="C156" s="341" t="s">
        <v>2665</v>
      </c>
      <c r="D156"/>
      <c r="E156" s="333"/>
      <c r="F156" s="333"/>
      <c r="G156" s="353">
        <v>28806.28</v>
      </c>
      <c r="H156" s="335" t="s">
        <v>224</v>
      </c>
      <c r="I156" s="2">
        <v>28806.28</v>
      </c>
      <c r="J156" s="336"/>
      <c r="K156" s="337"/>
      <c r="L156" s="337"/>
      <c r="M156" s="338" t="s">
        <v>138</v>
      </c>
      <c r="N156" s="339" t="s">
        <v>2686</v>
      </c>
      <c r="O156" s="339" t="s">
        <v>2687</v>
      </c>
      <c r="P156" s="339" t="s">
        <v>2716</v>
      </c>
      <c r="Q156" s="28"/>
      <c r="R156" s="29"/>
    </row>
    <row r="157" spans="1:18" s="24" customFormat="1" ht="12.75">
      <c r="A157" s="1">
        <v>42881</v>
      </c>
      <c r="B157" t="s">
        <v>156</v>
      </c>
      <c r="C157" s="488" t="s">
        <v>2685</v>
      </c>
      <c r="D157"/>
      <c r="E157" s="333"/>
      <c r="F157" s="333"/>
      <c r="G157" s="353">
        <v>37976.080000000002</v>
      </c>
      <c r="H157" s="335"/>
      <c r="I157" s="2">
        <v>37976.080000000002</v>
      </c>
      <c r="J157" s="336"/>
      <c r="K157" s="337"/>
      <c r="L157" s="337"/>
      <c r="M157" s="338" t="s">
        <v>138</v>
      </c>
      <c r="N157" s="339" t="s">
        <v>2706</v>
      </c>
      <c r="O157" s="339" t="s">
        <v>243</v>
      </c>
      <c r="P157" s="339" t="s">
        <v>2720</v>
      </c>
      <c r="Q157" s="28"/>
      <c r="R157" s="29"/>
    </row>
    <row r="158" spans="1:18" s="24" customFormat="1" ht="12.75">
      <c r="A158" s="50">
        <v>42880</v>
      </c>
      <c r="B158" s="51" t="s">
        <v>829</v>
      </c>
      <c r="C158" s="51">
        <v>2000275590</v>
      </c>
      <c r="D158" s="51"/>
      <c r="E158" s="333"/>
      <c r="F158" s="333"/>
      <c r="G158" s="6">
        <v>-4640</v>
      </c>
      <c r="H158" s="335"/>
      <c r="I158" s="6">
        <v>-4640</v>
      </c>
      <c r="J158" s="336"/>
      <c r="K158" s="337"/>
      <c r="L158" s="337"/>
      <c r="M158" s="338"/>
      <c r="N158" s="323"/>
      <c r="O158" s="323" t="s">
        <v>829</v>
      </c>
      <c r="P158" s="339" t="s">
        <v>2723</v>
      </c>
      <c r="Q158" s="28"/>
      <c r="R158" s="29"/>
    </row>
    <row r="159" spans="1:18" s="24" customFormat="1" ht="12.75">
      <c r="A159" s="50">
        <v>42880</v>
      </c>
      <c r="B159" s="51" t="s">
        <v>829</v>
      </c>
      <c r="C159" s="51">
        <v>2000275583</v>
      </c>
      <c r="D159" s="51"/>
      <c r="E159" s="333"/>
      <c r="F159" s="333"/>
      <c r="G159" s="6">
        <v>-79239.600000000006</v>
      </c>
      <c r="H159" s="335"/>
      <c r="I159" s="6">
        <v>-79239.600000000006</v>
      </c>
      <c r="J159" s="336"/>
      <c r="K159" s="337"/>
      <c r="L159" s="337"/>
      <c r="M159" s="338"/>
      <c r="N159" s="323"/>
      <c r="O159" s="323" t="s">
        <v>829</v>
      </c>
      <c r="P159" s="339" t="s">
        <v>2724</v>
      </c>
      <c r="Q159" s="28"/>
      <c r="R159" s="29"/>
    </row>
    <row r="160" spans="1:18" s="24" customFormat="1" ht="12.75">
      <c r="A160" s="418"/>
      <c r="B160" s="341"/>
      <c r="C160" s="341"/>
      <c r="D160" s="353"/>
      <c r="E160" s="333"/>
      <c r="F160" s="333"/>
      <c r="G160" s="353"/>
      <c r="H160" s="335"/>
      <c r="I160" s="399"/>
      <c r="J160" s="336"/>
      <c r="K160" s="337"/>
      <c r="L160" s="337"/>
      <c r="M160" s="338"/>
      <c r="N160" s="339"/>
      <c r="O160" s="339"/>
      <c r="P160" s="339"/>
      <c r="Q160" s="28"/>
      <c r="R160" s="29"/>
    </row>
    <row r="161" spans="1:18" s="24" customFormat="1" ht="13.5" thickBot="1">
      <c r="A161" s="499"/>
      <c r="B161" s="431"/>
      <c r="C161" s="431"/>
      <c r="D161" s="334"/>
      <c r="E161" s="333"/>
      <c r="F161" s="333"/>
      <c r="G161" s="399"/>
      <c r="H161" s="335"/>
      <c r="I161" s="399"/>
      <c r="J161" s="336"/>
      <c r="K161" s="337"/>
      <c r="L161" s="337"/>
      <c r="M161" s="338"/>
      <c r="N161" s="339"/>
      <c r="O161" s="339"/>
      <c r="P161" s="339"/>
      <c r="Q161" s="28"/>
      <c r="R161" s="29"/>
    </row>
    <row r="162" spans="1:18" ht="12.75" thickBot="1">
      <c r="D162" s="72">
        <f>SUM(D5:D161)</f>
        <v>0</v>
      </c>
      <c r="G162" s="72">
        <f>SUM(G5:G161)</f>
        <v>459453.9600000002</v>
      </c>
      <c r="I162" s="72">
        <f>SUM(I5:I161)</f>
        <v>445800.76000000013</v>
      </c>
      <c r="J162" s="72">
        <f>SUM(J5:J161)</f>
        <v>13653.200000000003</v>
      </c>
      <c r="K162" s="36"/>
      <c r="N162" s="37" t="s">
        <v>223</v>
      </c>
      <c r="O162" s="38">
        <f>SUM(I162:K162)</f>
        <v>459453.96000000014</v>
      </c>
    </row>
    <row r="163" spans="1:18" s="22" customFormat="1" ht="12.75">
      <c r="A163" s="50"/>
      <c r="B163" s="51"/>
      <c r="C163" s="443"/>
      <c r="D163" s="559"/>
      <c r="E163" s="10"/>
      <c r="F163" s="10"/>
      <c r="G163" s="6"/>
      <c r="I163" s="10"/>
      <c r="J163" s="10"/>
      <c r="K163" s="10"/>
      <c r="L163" s="10"/>
      <c r="M163" s="34"/>
      <c r="N163" s="35"/>
      <c r="O163" s="31"/>
      <c r="P163" s="32"/>
      <c r="Q163" s="33"/>
      <c r="R163" s="9"/>
    </row>
    <row r="164" spans="1:18" s="22" customFormat="1">
      <c r="A164" s="39"/>
      <c r="B164" s="10"/>
      <c r="C164" s="10"/>
      <c r="D164" s="10"/>
      <c r="E164" s="10"/>
      <c r="F164" s="10"/>
      <c r="G164" s="36"/>
      <c r="I164" s="10"/>
      <c r="J164" s="10"/>
      <c r="K164" s="10"/>
      <c r="L164" s="10"/>
      <c r="M164" s="34"/>
      <c r="N164" s="35"/>
      <c r="O164" s="31"/>
      <c r="P164" s="32"/>
      <c r="Q164" s="33"/>
      <c r="R164" s="9"/>
    </row>
  </sheetData>
  <autoFilter ref="A4:R162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H159"/>
  <sheetViews>
    <sheetView topLeftCell="A133" workbookViewId="0">
      <selection activeCell="E167" sqref="E167"/>
    </sheetView>
  </sheetViews>
  <sheetFormatPr baseColWidth="10" defaultRowHeight="12.75"/>
  <cols>
    <col min="2" max="2" width="33" bestFit="1" customWidth="1"/>
  </cols>
  <sheetData>
    <row r="1" spans="1:8">
      <c r="A1" s="342">
        <v>42875</v>
      </c>
      <c r="B1" s="343" t="s">
        <v>160</v>
      </c>
      <c r="C1" s="343" t="s">
        <v>77</v>
      </c>
      <c r="D1" s="343" t="s">
        <v>2563</v>
      </c>
      <c r="E1" s="343" t="s">
        <v>77</v>
      </c>
      <c r="F1" s="343" t="s">
        <v>2563</v>
      </c>
      <c r="G1" s="344">
        <v>-13500.08</v>
      </c>
      <c r="H1" s="343"/>
    </row>
    <row r="2" spans="1:8">
      <c r="A2" s="342">
        <v>42875</v>
      </c>
      <c r="B2" s="343" t="s">
        <v>160</v>
      </c>
      <c r="C2" s="343" t="s">
        <v>980</v>
      </c>
      <c r="D2" s="343" t="s">
        <v>2563</v>
      </c>
      <c r="E2" s="343" t="s">
        <v>980</v>
      </c>
      <c r="F2" s="343" t="s">
        <v>2563</v>
      </c>
      <c r="G2" s="344">
        <v>-13500.08</v>
      </c>
      <c r="H2" s="343"/>
    </row>
    <row r="3" spans="1:8">
      <c r="A3" s="342">
        <v>42875</v>
      </c>
      <c r="B3" s="343" t="s">
        <v>160</v>
      </c>
      <c r="C3" s="343" t="s">
        <v>1109</v>
      </c>
      <c r="D3" s="343" t="s">
        <v>2563</v>
      </c>
      <c r="E3" s="343" t="s">
        <v>1109</v>
      </c>
      <c r="F3" s="343" t="s">
        <v>2563</v>
      </c>
      <c r="G3" s="344">
        <v>-13500.08</v>
      </c>
      <c r="H3" s="343"/>
    </row>
    <row r="4" spans="1:8">
      <c r="A4" s="342">
        <v>42875</v>
      </c>
      <c r="B4" s="343" t="s">
        <v>160</v>
      </c>
      <c r="C4" s="343" t="s">
        <v>2511</v>
      </c>
      <c r="D4" s="343" t="s">
        <v>2604</v>
      </c>
      <c r="E4" s="343" t="s">
        <v>2511</v>
      </c>
      <c r="F4" s="343" t="s">
        <v>2604</v>
      </c>
      <c r="G4" s="344">
        <v>-9000.44</v>
      </c>
      <c r="H4" s="343"/>
    </row>
    <row r="5" spans="1:8">
      <c r="A5" s="342">
        <v>42875</v>
      </c>
      <c r="B5" s="343" t="s">
        <v>160</v>
      </c>
      <c r="C5" s="343" t="s">
        <v>2571</v>
      </c>
      <c r="D5" s="343" t="s">
        <v>2605</v>
      </c>
      <c r="E5" s="343" t="s">
        <v>2571</v>
      </c>
      <c r="F5" s="343" t="s">
        <v>2605</v>
      </c>
      <c r="G5" s="344">
        <v>-5791.88</v>
      </c>
      <c r="H5" s="343"/>
    </row>
    <row r="6" spans="1:8">
      <c r="A6" s="342">
        <v>42875</v>
      </c>
      <c r="B6" s="343" t="s">
        <v>160</v>
      </c>
      <c r="C6" s="343" t="s">
        <v>1852</v>
      </c>
      <c r="D6" s="343" t="s">
        <v>2094</v>
      </c>
      <c r="E6" s="343" t="s">
        <v>1852</v>
      </c>
      <c r="F6" s="343" t="s">
        <v>2094</v>
      </c>
      <c r="G6" s="344">
        <v>-5849.88</v>
      </c>
      <c r="H6" s="343"/>
    </row>
    <row r="7" spans="1:8">
      <c r="A7" s="342">
        <v>42875</v>
      </c>
      <c r="B7" s="343" t="s">
        <v>160</v>
      </c>
      <c r="C7" s="343" t="s">
        <v>1645</v>
      </c>
      <c r="D7" s="343" t="s">
        <v>2231</v>
      </c>
      <c r="E7" s="343" t="s">
        <v>1645</v>
      </c>
      <c r="F7" s="343" t="s">
        <v>2231</v>
      </c>
      <c r="G7" s="344">
        <v>-5849.88</v>
      </c>
      <c r="H7" s="343"/>
    </row>
    <row r="8" spans="1:8">
      <c r="A8" s="342">
        <v>42875</v>
      </c>
      <c r="B8" s="343" t="s">
        <v>160</v>
      </c>
      <c r="C8" s="343" t="s">
        <v>1211</v>
      </c>
      <c r="D8" s="343" t="s">
        <v>2563</v>
      </c>
      <c r="E8" s="343" t="s">
        <v>1211</v>
      </c>
      <c r="F8" s="343" t="s">
        <v>2563</v>
      </c>
      <c r="G8" s="344">
        <v>-13500.08</v>
      </c>
      <c r="H8" s="343"/>
    </row>
    <row r="9" spans="1:8">
      <c r="A9" s="342">
        <v>42875</v>
      </c>
      <c r="B9" s="343" t="s">
        <v>160</v>
      </c>
      <c r="C9" s="343" t="s">
        <v>1414</v>
      </c>
      <c r="D9" s="343" t="s">
        <v>2604</v>
      </c>
      <c r="E9" s="343" t="s">
        <v>1414</v>
      </c>
      <c r="F9" s="343" t="s">
        <v>2604</v>
      </c>
      <c r="G9" s="344">
        <v>-13500.08</v>
      </c>
      <c r="H9" s="343"/>
    </row>
    <row r="10" spans="1:8">
      <c r="A10" s="342">
        <v>42875</v>
      </c>
      <c r="B10" s="343" t="s">
        <v>160</v>
      </c>
      <c r="C10" s="343" t="s">
        <v>2397</v>
      </c>
      <c r="D10" s="343" t="s">
        <v>2607</v>
      </c>
      <c r="E10" s="343" t="s">
        <v>2397</v>
      </c>
      <c r="F10" s="343" t="s">
        <v>2607</v>
      </c>
      <c r="G10" s="344">
        <v>-11699.76</v>
      </c>
      <c r="H10" s="343"/>
    </row>
    <row r="11" spans="1:8">
      <c r="A11" s="342">
        <v>42878</v>
      </c>
      <c r="B11" s="343" t="s">
        <v>160</v>
      </c>
      <c r="C11" s="343" t="s">
        <v>2517</v>
      </c>
      <c r="D11" s="343" t="s">
        <v>2565</v>
      </c>
      <c r="E11" s="343" t="s">
        <v>2517</v>
      </c>
      <c r="F11" s="343" t="s">
        <v>2565</v>
      </c>
      <c r="G11" s="344">
        <v>-21588.76</v>
      </c>
      <c r="H11" s="343"/>
    </row>
    <row r="12" spans="1:8">
      <c r="A12" s="342">
        <v>42879</v>
      </c>
      <c r="B12" s="343" t="s">
        <v>160</v>
      </c>
      <c r="C12" s="343" t="s">
        <v>2401</v>
      </c>
      <c r="D12" s="343" t="s">
        <v>2567</v>
      </c>
      <c r="E12" s="343" t="s">
        <v>2401</v>
      </c>
      <c r="F12" s="343" t="s">
        <v>2567</v>
      </c>
      <c r="G12" s="344">
        <v>-5849.88</v>
      </c>
      <c r="H12" s="343"/>
    </row>
    <row r="13" spans="1:8">
      <c r="A13" s="342">
        <v>42879</v>
      </c>
      <c r="B13" s="343" t="s">
        <v>160</v>
      </c>
      <c r="C13" s="343" t="s">
        <v>2665</v>
      </c>
      <c r="D13" s="343" t="s">
        <v>2607</v>
      </c>
      <c r="E13" s="343" t="s">
        <v>2665</v>
      </c>
      <c r="F13" s="343" t="s">
        <v>2607</v>
      </c>
      <c r="G13" s="344">
        <v>-28806.28</v>
      </c>
      <c r="H13" s="343"/>
    </row>
    <row r="14" spans="1:8">
      <c r="A14" s="342">
        <v>42880</v>
      </c>
      <c r="B14" s="343" t="s">
        <v>160</v>
      </c>
      <c r="C14" s="343" t="s">
        <v>806</v>
      </c>
      <c r="D14" s="343" t="s">
        <v>2604</v>
      </c>
      <c r="E14" s="343" t="s">
        <v>806</v>
      </c>
      <c r="F14" s="343" t="s">
        <v>2604</v>
      </c>
      <c r="G14" s="344">
        <v>-5957.76</v>
      </c>
      <c r="H14" s="343"/>
    </row>
    <row r="15" spans="1:8">
      <c r="A15" s="342">
        <v>42881</v>
      </c>
      <c r="B15" s="343" t="s">
        <v>160</v>
      </c>
      <c r="C15" s="343" t="s">
        <v>103</v>
      </c>
      <c r="D15" s="343" t="s">
        <v>2563</v>
      </c>
      <c r="E15" s="343" t="s">
        <v>103</v>
      </c>
      <c r="F15" s="343" t="s">
        <v>2563</v>
      </c>
      <c r="G15" s="344">
        <v>-5957.76</v>
      </c>
      <c r="H15" s="343"/>
    </row>
    <row r="16" spans="1:8">
      <c r="A16" s="570">
        <v>42875</v>
      </c>
      <c r="B16" s="571" t="s">
        <v>156</v>
      </c>
      <c r="C16" s="571" t="s">
        <v>2666</v>
      </c>
      <c r="D16" s="571" t="s">
        <v>157</v>
      </c>
      <c r="E16" s="571" t="s">
        <v>2666</v>
      </c>
      <c r="F16" s="571" t="s">
        <v>157</v>
      </c>
      <c r="G16" s="572">
        <v>1241.2</v>
      </c>
      <c r="H16" s="571" t="s">
        <v>158</v>
      </c>
    </row>
    <row r="17" spans="1:8">
      <c r="A17" s="570">
        <v>42875</v>
      </c>
      <c r="B17" s="571" t="s">
        <v>156</v>
      </c>
      <c r="C17" s="571" t="s">
        <v>2667</v>
      </c>
      <c r="D17" s="571" t="s">
        <v>157</v>
      </c>
      <c r="E17" s="571" t="s">
        <v>2667</v>
      </c>
      <c r="F17" s="571" t="s">
        <v>157</v>
      </c>
      <c r="G17" s="572">
        <v>1241.2</v>
      </c>
      <c r="H17" s="571" t="s">
        <v>158</v>
      </c>
    </row>
    <row r="18" spans="1:8">
      <c r="A18" s="570">
        <v>42875</v>
      </c>
      <c r="B18" s="571" t="s">
        <v>156</v>
      </c>
      <c r="C18" s="571" t="s">
        <v>2669</v>
      </c>
      <c r="D18" s="571" t="s">
        <v>157</v>
      </c>
      <c r="E18" s="571" t="s">
        <v>2669</v>
      </c>
      <c r="F18" s="571" t="s">
        <v>157</v>
      </c>
      <c r="G18" s="572">
        <v>1241.2</v>
      </c>
      <c r="H18" s="571" t="s">
        <v>158</v>
      </c>
    </row>
    <row r="19" spans="1:8">
      <c r="A19" s="570">
        <v>42875</v>
      </c>
      <c r="B19" s="571" t="s">
        <v>156</v>
      </c>
      <c r="C19" s="571" t="s">
        <v>2670</v>
      </c>
      <c r="D19" s="571" t="s">
        <v>157</v>
      </c>
      <c r="E19" s="571" t="s">
        <v>2670</v>
      </c>
      <c r="F19" s="571" t="s">
        <v>157</v>
      </c>
      <c r="G19" s="572">
        <v>1241.2</v>
      </c>
      <c r="H19" s="571" t="s">
        <v>158</v>
      </c>
    </row>
    <row r="20" spans="1:8">
      <c r="A20" s="570">
        <v>42878</v>
      </c>
      <c r="B20" s="571" t="s">
        <v>156</v>
      </c>
      <c r="C20" s="571" t="s">
        <v>2671</v>
      </c>
      <c r="D20" s="571" t="s">
        <v>157</v>
      </c>
      <c r="E20" s="571" t="s">
        <v>2671</v>
      </c>
      <c r="F20" s="571" t="s">
        <v>157</v>
      </c>
      <c r="G20" s="572">
        <v>1241.2</v>
      </c>
      <c r="H20" s="571" t="s">
        <v>158</v>
      </c>
    </row>
    <row r="21" spans="1:8">
      <c r="A21" s="570">
        <v>42878</v>
      </c>
      <c r="B21" s="571" t="s">
        <v>156</v>
      </c>
      <c r="C21" s="571" t="s">
        <v>2672</v>
      </c>
      <c r="D21" s="571" t="s">
        <v>157</v>
      </c>
      <c r="E21" s="571" t="s">
        <v>2672</v>
      </c>
      <c r="F21" s="571" t="s">
        <v>157</v>
      </c>
      <c r="G21" s="572">
        <v>1241.2</v>
      </c>
      <c r="H21" s="571" t="s">
        <v>158</v>
      </c>
    </row>
    <row r="22" spans="1:8">
      <c r="A22" s="570">
        <v>42879</v>
      </c>
      <c r="B22" s="571" t="s">
        <v>156</v>
      </c>
      <c r="C22" s="571" t="s">
        <v>2676</v>
      </c>
      <c r="D22" s="571" t="s">
        <v>157</v>
      </c>
      <c r="E22" s="571" t="s">
        <v>2676</v>
      </c>
      <c r="F22" s="571" t="s">
        <v>157</v>
      </c>
      <c r="G22" s="572">
        <v>1241.2</v>
      </c>
      <c r="H22" s="571" t="s">
        <v>158</v>
      </c>
    </row>
    <row r="23" spans="1:8">
      <c r="A23" s="570">
        <v>42879</v>
      </c>
      <c r="B23" s="571" t="s">
        <v>156</v>
      </c>
      <c r="C23" s="571" t="s">
        <v>2678</v>
      </c>
      <c r="D23" s="571" t="s">
        <v>157</v>
      </c>
      <c r="E23" s="571" t="s">
        <v>2678</v>
      </c>
      <c r="F23" s="571" t="s">
        <v>157</v>
      </c>
      <c r="G23" s="572">
        <v>1241.2</v>
      </c>
      <c r="H23" s="571" t="s">
        <v>158</v>
      </c>
    </row>
    <row r="24" spans="1:8">
      <c r="A24" s="570">
        <v>42879</v>
      </c>
      <c r="B24" s="571" t="s">
        <v>156</v>
      </c>
      <c r="C24" s="571" t="s">
        <v>2679</v>
      </c>
      <c r="D24" s="571" t="s">
        <v>157</v>
      </c>
      <c r="E24" s="571" t="s">
        <v>2679</v>
      </c>
      <c r="F24" s="571" t="s">
        <v>157</v>
      </c>
      <c r="G24" s="572">
        <v>1241.2</v>
      </c>
      <c r="H24" s="571" t="s">
        <v>158</v>
      </c>
    </row>
    <row r="25" spans="1:8">
      <c r="A25" s="570">
        <v>42879</v>
      </c>
      <c r="B25" s="571" t="s">
        <v>156</v>
      </c>
      <c r="C25" s="571" t="s">
        <v>2680</v>
      </c>
      <c r="D25" s="571" t="s">
        <v>157</v>
      </c>
      <c r="E25" s="571" t="s">
        <v>2680</v>
      </c>
      <c r="F25" s="571" t="s">
        <v>157</v>
      </c>
      <c r="G25" s="572">
        <v>1241.2</v>
      </c>
      <c r="H25" s="571" t="s">
        <v>158</v>
      </c>
    </row>
    <row r="26" spans="1:8">
      <c r="A26" s="570">
        <v>42880</v>
      </c>
      <c r="B26" s="571" t="s">
        <v>156</v>
      </c>
      <c r="C26" s="571" t="s">
        <v>2681</v>
      </c>
      <c r="D26" s="571" t="s">
        <v>157</v>
      </c>
      <c r="E26" s="571" t="s">
        <v>2681</v>
      </c>
      <c r="F26" s="571" t="s">
        <v>157</v>
      </c>
      <c r="G26" s="572">
        <v>1241.2</v>
      </c>
      <c r="H26" s="571" t="s">
        <v>158</v>
      </c>
    </row>
    <row r="27" spans="1:8">
      <c r="A27" s="1">
        <v>42879</v>
      </c>
      <c r="B27" t="s">
        <v>156</v>
      </c>
      <c r="C27" t="s">
        <v>538</v>
      </c>
      <c r="D27" t="s">
        <v>2675</v>
      </c>
      <c r="E27" t="s">
        <v>538</v>
      </c>
      <c r="F27" t="s">
        <v>2675</v>
      </c>
      <c r="G27" s="2">
        <v>1740</v>
      </c>
      <c r="H27" t="s">
        <v>158</v>
      </c>
    </row>
    <row r="28" spans="1:8">
      <c r="A28" s="1">
        <v>42879</v>
      </c>
      <c r="B28" t="s">
        <v>156</v>
      </c>
      <c r="C28" t="s">
        <v>2309</v>
      </c>
      <c r="D28" t="s">
        <v>2675</v>
      </c>
      <c r="E28" t="s">
        <v>2309</v>
      </c>
      <c r="F28" t="s">
        <v>2675</v>
      </c>
      <c r="G28" s="2">
        <v>1740</v>
      </c>
      <c r="H28" t="s">
        <v>158</v>
      </c>
    </row>
    <row r="29" spans="1:8">
      <c r="A29" s="1">
        <v>42879</v>
      </c>
      <c r="B29" t="s">
        <v>156</v>
      </c>
      <c r="C29" t="s">
        <v>1682</v>
      </c>
      <c r="D29" t="s">
        <v>2675</v>
      </c>
      <c r="E29" t="s">
        <v>1682</v>
      </c>
      <c r="F29" t="s">
        <v>2675</v>
      </c>
      <c r="G29" s="2">
        <v>1740</v>
      </c>
      <c r="H29" t="s">
        <v>158</v>
      </c>
    </row>
    <row r="30" spans="1:8">
      <c r="A30" s="1">
        <v>42879</v>
      </c>
      <c r="B30" t="s">
        <v>156</v>
      </c>
      <c r="C30" t="s">
        <v>1985</v>
      </c>
      <c r="D30" t="s">
        <v>2675</v>
      </c>
      <c r="E30" t="s">
        <v>1985</v>
      </c>
      <c r="F30" t="s">
        <v>2675</v>
      </c>
      <c r="G30" s="2">
        <v>1740</v>
      </c>
      <c r="H30" t="s">
        <v>158</v>
      </c>
    </row>
    <row r="31" spans="1:8">
      <c r="A31" s="1">
        <v>42879</v>
      </c>
      <c r="B31" t="s">
        <v>156</v>
      </c>
      <c r="C31" t="s">
        <v>539</v>
      </c>
      <c r="D31" t="s">
        <v>2675</v>
      </c>
      <c r="E31" t="s">
        <v>539</v>
      </c>
      <c r="F31" t="s">
        <v>2675</v>
      </c>
      <c r="G31" s="2">
        <v>1740</v>
      </c>
      <c r="H31" t="s">
        <v>158</v>
      </c>
    </row>
    <row r="32" spans="1:8">
      <c r="A32" s="1">
        <v>42879</v>
      </c>
      <c r="B32" t="s">
        <v>156</v>
      </c>
      <c r="C32" t="s">
        <v>2506</v>
      </c>
      <c r="D32" t="s">
        <v>2675</v>
      </c>
      <c r="E32" t="s">
        <v>2506</v>
      </c>
      <c r="F32" t="s">
        <v>2675</v>
      </c>
      <c r="G32" s="2">
        <v>1740</v>
      </c>
      <c r="H32" t="s">
        <v>158</v>
      </c>
    </row>
    <row r="33" spans="1:8">
      <c r="A33" s="1">
        <v>42879</v>
      </c>
      <c r="B33" t="s">
        <v>156</v>
      </c>
      <c r="C33" t="s">
        <v>1569</v>
      </c>
      <c r="D33" t="s">
        <v>2675</v>
      </c>
      <c r="E33" t="s">
        <v>1569</v>
      </c>
      <c r="F33" t="s">
        <v>2675</v>
      </c>
      <c r="G33" s="2">
        <v>1740</v>
      </c>
      <c r="H33" t="s">
        <v>158</v>
      </c>
    </row>
    <row r="34" spans="1:8">
      <c r="A34" s="1">
        <v>42879</v>
      </c>
      <c r="B34" t="s">
        <v>156</v>
      </c>
      <c r="C34" t="s">
        <v>1072</v>
      </c>
      <c r="D34" t="s">
        <v>2675</v>
      </c>
      <c r="E34" t="s">
        <v>1072</v>
      </c>
      <c r="F34" t="s">
        <v>2675</v>
      </c>
      <c r="G34" s="2">
        <v>1740</v>
      </c>
      <c r="H34" t="s">
        <v>158</v>
      </c>
    </row>
    <row r="35" spans="1:8">
      <c r="A35" s="1">
        <v>42879</v>
      </c>
      <c r="B35" t="s">
        <v>156</v>
      </c>
      <c r="C35" t="s">
        <v>937</v>
      </c>
      <c r="D35" t="s">
        <v>2675</v>
      </c>
      <c r="E35" t="s">
        <v>937</v>
      </c>
      <c r="F35" t="s">
        <v>2675</v>
      </c>
      <c r="G35" s="2">
        <v>1740</v>
      </c>
      <c r="H35" t="s">
        <v>158</v>
      </c>
    </row>
    <row r="36" spans="1:8">
      <c r="A36" s="1">
        <v>42879</v>
      </c>
      <c r="B36" t="s">
        <v>156</v>
      </c>
      <c r="C36" t="s">
        <v>2208</v>
      </c>
      <c r="D36" t="s">
        <v>2675</v>
      </c>
      <c r="E36" t="s">
        <v>2208</v>
      </c>
      <c r="F36" t="s">
        <v>2675</v>
      </c>
      <c r="G36" s="2">
        <v>1740</v>
      </c>
      <c r="H36" t="s">
        <v>158</v>
      </c>
    </row>
    <row r="37" spans="1:8">
      <c r="A37" s="1">
        <v>42879</v>
      </c>
      <c r="B37" t="s">
        <v>156</v>
      </c>
      <c r="C37" t="s">
        <v>1625</v>
      </c>
      <c r="D37" t="s">
        <v>2675</v>
      </c>
      <c r="E37" t="s">
        <v>1625</v>
      </c>
      <c r="F37" t="s">
        <v>2675</v>
      </c>
      <c r="G37" s="2">
        <v>1740</v>
      </c>
      <c r="H37" t="s">
        <v>158</v>
      </c>
    </row>
    <row r="38" spans="1:8">
      <c r="A38" s="1">
        <v>42879</v>
      </c>
      <c r="B38" t="s">
        <v>156</v>
      </c>
      <c r="C38" t="s">
        <v>2311</v>
      </c>
      <c r="D38" t="s">
        <v>2675</v>
      </c>
      <c r="E38" t="s">
        <v>2311</v>
      </c>
      <c r="F38" t="s">
        <v>2675</v>
      </c>
      <c r="G38" s="2">
        <v>1740</v>
      </c>
      <c r="H38" t="s">
        <v>158</v>
      </c>
    </row>
    <row r="39" spans="1:8">
      <c r="A39" s="1">
        <v>42879</v>
      </c>
      <c r="B39" t="s">
        <v>156</v>
      </c>
      <c r="C39" t="s">
        <v>2414</v>
      </c>
      <c r="D39" t="s">
        <v>2675</v>
      </c>
      <c r="E39" t="s">
        <v>2414</v>
      </c>
      <c r="F39" t="s">
        <v>2675</v>
      </c>
      <c r="G39" s="2">
        <v>1740</v>
      </c>
      <c r="H39" t="s">
        <v>158</v>
      </c>
    </row>
    <row r="40" spans="1:8">
      <c r="A40" s="1">
        <v>42879</v>
      </c>
      <c r="B40" t="s">
        <v>156</v>
      </c>
      <c r="C40" t="s">
        <v>2200</v>
      </c>
      <c r="D40" t="s">
        <v>2675</v>
      </c>
      <c r="E40" t="s">
        <v>2200</v>
      </c>
      <c r="F40" t="s">
        <v>2675</v>
      </c>
      <c r="G40" s="2">
        <v>1740</v>
      </c>
      <c r="H40" t="s">
        <v>158</v>
      </c>
    </row>
    <row r="41" spans="1:8">
      <c r="A41" s="1">
        <v>42879</v>
      </c>
      <c r="B41" t="s">
        <v>156</v>
      </c>
      <c r="C41" t="s">
        <v>1440</v>
      </c>
      <c r="D41" t="s">
        <v>2675</v>
      </c>
      <c r="E41" t="s">
        <v>1440</v>
      </c>
      <c r="F41" t="s">
        <v>2675</v>
      </c>
      <c r="G41" s="2">
        <v>1740</v>
      </c>
      <c r="H41" t="s">
        <v>158</v>
      </c>
    </row>
    <row r="42" spans="1:8">
      <c r="A42" s="1">
        <v>42879</v>
      </c>
      <c r="B42" t="s">
        <v>156</v>
      </c>
      <c r="C42" t="s">
        <v>1844</v>
      </c>
      <c r="D42" t="s">
        <v>2675</v>
      </c>
      <c r="E42" t="s">
        <v>1844</v>
      </c>
      <c r="F42" t="s">
        <v>2675</v>
      </c>
      <c r="G42" s="2">
        <v>1740</v>
      </c>
      <c r="H42" t="s">
        <v>158</v>
      </c>
    </row>
    <row r="43" spans="1:8">
      <c r="A43" s="1">
        <v>42879</v>
      </c>
      <c r="B43" t="s">
        <v>156</v>
      </c>
      <c r="C43" t="s">
        <v>2513</v>
      </c>
      <c r="D43" t="s">
        <v>2675</v>
      </c>
      <c r="E43" t="s">
        <v>2513</v>
      </c>
      <c r="F43" t="s">
        <v>2675</v>
      </c>
      <c r="G43" s="2">
        <v>1740</v>
      </c>
      <c r="H43" t="s">
        <v>158</v>
      </c>
    </row>
    <row r="44" spans="1:8">
      <c r="A44" s="1">
        <v>42879</v>
      </c>
      <c r="B44" t="s">
        <v>156</v>
      </c>
      <c r="C44" t="s">
        <v>2509</v>
      </c>
      <c r="D44" t="s">
        <v>2675</v>
      </c>
      <c r="E44" t="s">
        <v>2509</v>
      </c>
      <c r="F44" t="s">
        <v>2675</v>
      </c>
      <c r="G44" s="2">
        <v>1740</v>
      </c>
      <c r="H44" t="s">
        <v>158</v>
      </c>
    </row>
    <row r="45" spans="1:8">
      <c r="A45" s="1">
        <v>42879</v>
      </c>
      <c r="B45" t="s">
        <v>156</v>
      </c>
      <c r="C45" t="s">
        <v>1648</v>
      </c>
      <c r="D45" t="s">
        <v>2675</v>
      </c>
      <c r="E45" t="s">
        <v>1648</v>
      </c>
      <c r="F45" t="s">
        <v>2675</v>
      </c>
      <c r="G45" s="2">
        <v>1740</v>
      </c>
      <c r="H45" t="s">
        <v>158</v>
      </c>
    </row>
    <row r="46" spans="1:8">
      <c r="A46" s="1">
        <v>42879</v>
      </c>
      <c r="B46" t="s">
        <v>156</v>
      </c>
      <c r="C46" t="s">
        <v>1075</v>
      </c>
      <c r="D46" t="s">
        <v>2675</v>
      </c>
      <c r="E46" t="s">
        <v>1075</v>
      </c>
      <c r="F46" t="s">
        <v>2675</v>
      </c>
      <c r="G46" s="2">
        <v>1740</v>
      </c>
      <c r="H46" t="s">
        <v>158</v>
      </c>
    </row>
    <row r="47" spans="1:8">
      <c r="A47" s="1">
        <v>42879</v>
      </c>
      <c r="B47" t="s">
        <v>156</v>
      </c>
      <c r="C47" t="s">
        <v>2120</v>
      </c>
      <c r="D47" t="s">
        <v>2675</v>
      </c>
      <c r="E47" t="s">
        <v>2120</v>
      </c>
      <c r="F47" t="s">
        <v>2675</v>
      </c>
      <c r="G47" s="2">
        <v>1740</v>
      </c>
      <c r="H47" t="s">
        <v>158</v>
      </c>
    </row>
    <row r="48" spans="1:8">
      <c r="A48" s="1">
        <v>42879</v>
      </c>
      <c r="B48" t="s">
        <v>156</v>
      </c>
      <c r="C48" t="s">
        <v>1675</v>
      </c>
      <c r="D48" t="s">
        <v>2675</v>
      </c>
      <c r="E48" t="s">
        <v>1675</v>
      </c>
      <c r="F48" t="s">
        <v>2675</v>
      </c>
      <c r="G48" s="2">
        <v>1740</v>
      </c>
      <c r="H48" t="s">
        <v>158</v>
      </c>
    </row>
    <row r="49" spans="1:8">
      <c r="A49" s="1">
        <v>42879</v>
      </c>
      <c r="B49" t="s">
        <v>156</v>
      </c>
      <c r="C49" t="s">
        <v>1628</v>
      </c>
      <c r="D49" t="s">
        <v>2675</v>
      </c>
      <c r="E49" t="s">
        <v>1628</v>
      </c>
      <c r="F49" t="s">
        <v>2675</v>
      </c>
      <c r="G49" s="2">
        <v>1740</v>
      </c>
      <c r="H49" t="s">
        <v>158</v>
      </c>
    </row>
    <row r="50" spans="1:8">
      <c r="A50" s="1">
        <v>42879</v>
      </c>
      <c r="B50" t="s">
        <v>156</v>
      </c>
      <c r="C50" t="s">
        <v>1253</v>
      </c>
      <c r="D50" t="s">
        <v>2675</v>
      </c>
      <c r="E50" t="s">
        <v>1253</v>
      </c>
      <c r="F50" t="s">
        <v>2675</v>
      </c>
      <c r="G50" s="2">
        <v>1740</v>
      </c>
      <c r="H50" t="s">
        <v>158</v>
      </c>
    </row>
    <row r="51" spans="1:8">
      <c r="A51" s="1">
        <v>42879</v>
      </c>
      <c r="B51" t="s">
        <v>156</v>
      </c>
      <c r="C51" t="s">
        <v>657</v>
      </c>
      <c r="D51" t="s">
        <v>2675</v>
      </c>
      <c r="E51" t="s">
        <v>657</v>
      </c>
      <c r="F51" t="s">
        <v>2675</v>
      </c>
      <c r="G51" s="2">
        <v>1740</v>
      </c>
      <c r="H51" t="s">
        <v>158</v>
      </c>
    </row>
    <row r="52" spans="1:8">
      <c r="A52" s="1">
        <v>42879</v>
      </c>
      <c r="B52" t="s">
        <v>156</v>
      </c>
      <c r="C52" t="s">
        <v>1593</v>
      </c>
      <c r="D52" t="s">
        <v>2675</v>
      </c>
      <c r="E52" t="s">
        <v>1593</v>
      </c>
      <c r="F52" t="s">
        <v>2675</v>
      </c>
      <c r="G52" s="2">
        <v>1740</v>
      </c>
      <c r="H52" t="s">
        <v>158</v>
      </c>
    </row>
    <row r="53" spans="1:8">
      <c r="A53" s="1">
        <v>42879</v>
      </c>
      <c r="B53" t="s">
        <v>156</v>
      </c>
      <c r="C53" t="s">
        <v>1215</v>
      </c>
      <c r="D53" t="s">
        <v>2675</v>
      </c>
      <c r="E53" t="s">
        <v>1215</v>
      </c>
      <c r="F53" t="s">
        <v>2675</v>
      </c>
      <c r="G53" s="2">
        <v>1740</v>
      </c>
      <c r="H53" t="s">
        <v>158</v>
      </c>
    </row>
    <row r="54" spans="1:8">
      <c r="A54" s="1">
        <v>42879</v>
      </c>
      <c r="B54" t="s">
        <v>156</v>
      </c>
      <c r="C54" t="s">
        <v>2232</v>
      </c>
      <c r="D54" t="s">
        <v>2675</v>
      </c>
      <c r="E54" t="s">
        <v>2232</v>
      </c>
      <c r="F54" t="s">
        <v>2675</v>
      </c>
      <c r="G54" s="2">
        <v>1740</v>
      </c>
      <c r="H54" t="s">
        <v>158</v>
      </c>
    </row>
    <row r="55" spans="1:8">
      <c r="A55" s="1">
        <v>42879</v>
      </c>
      <c r="B55" t="s">
        <v>156</v>
      </c>
      <c r="C55" t="s">
        <v>1676</v>
      </c>
      <c r="D55" t="s">
        <v>2675</v>
      </c>
      <c r="E55" t="s">
        <v>1676</v>
      </c>
      <c r="F55" t="s">
        <v>2675</v>
      </c>
      <c r="G55" s="2">
        <v>1740</v>
      </c>
      <c r="H55" t="s">
        <v>158</v>
      </c>
    </row>
    <row r="56" spans="1:8">
      <c r="A56" s="1">
        <v>42879</v>
      </c>
      <c r="B56" t="s">
        <v>156</v>
      </c>
      <c r="C56" t="s">
        <v>1671</v>
      </c>
      <c r="D56" t="s">
        <v>2675</v>
      </c>
      <c r="E56" t="s">
        <v>1671</v>
      </c>
      <c r="F56" t="s">
        <v>2675</v>
      </c>
      <c r="G56" s="2">
        <v>1740</v>
      </c>
      <c r="H56" t="s">
        <v>158</v>
      </c>
    </row>
    <row r="57" spans="1:8">
      <c r="A57" s="1">
        <v>42879</v>
      </c>
      <c r="B57" t="s">
        <v>156</v>
      </c>
      <c r="C57" t="s">
        <v>811</v>
      </c>
      <c r="D57" t="s">
        <v>2675</v>
      </c>
      <c r="E57" t="s">
        <v>811</v>
      </c>
      <c r="F57" t="s">
        <v>2675</v>
      </c>
      <c r="G57" s="2">
        <v>1740</v>
      </c>
      <c r="H57" t="s">
        <v>158</v>
      </c>
    </row>
    <row r="58" spans="1:8">
      <c r="A58" s="1">
        <v>42879</v>
      </c>
      <c r="B58" t="s">
        <v>156</v>
      </c>
      <c r="C58" t="s">
        <v>55</v>
      </c>
      <c r="D58" t="s">
        <v>2675</v>
      </c>
      <c r="E58" t="s">
        <v>55</v>
      </c>
      <c r="F58" t="s">
        <v>2675</v>
      </c>
      <c r="G58" s="2">
        <v>1740</v>
      </c>
      <c r="H58" t="s">
        <v>158</v>
      </c>
    </row>
    <row r="59" spans="1:8">
      <c r="A59" s="1">
        <v>42879</v>
      </c>
      <c r="B59" t="s">
        <v>156</v>
      </c>
      <c r="C59" t="s">
        <v>2125</v>
      </c>
      <c r="D59" t="s">
        <v>2675</v>
      </c>
      <c r="E59" t="s">
        <v>2125</v>
      </c>
      <c r="F59" t="s">
        <v>2675</v>
      </c>
      <c r="G59" s="2">
        <v>1740</v>
      </c>
      <c r="H59" t="s">
        <v>158</v>
      </c>
    </row>
    <row r="60" spans="1:8">
      <c r="A60" s="1">
        <v>42879</v>
      </c>
      <c r="B60" t="s">
        <v>156</v>
      </c>
      <c r="C60" t="s">
        <v>1573</v>
      </c>
      <c r="D60" t="s">
        <v>2675</v>
      </c>
      <c r="E60" t="s">
        <v>1573</v>
      </c>
      <c r="F60" t="s">
        <v>2675</v>
      </c>
      <c r="G60" s="2">
        <v>1740</v>
      </c>
      <c r="H60" t="s">
        <v>158</v>
      </c>
    </row>
    <row r="61" spans="1:8">
      <c r="A61" s="1">
        <v>42879</v>
      </c>
      <c r="B61" t="s">
        <v>156</v>
      </c>
      <c r="C61" t="s">
        <v>2305</v>
      </c>
      <c r="D61" t="s">
        <v>2675</v>
      </c>
      <c r="E61" t="s">
        <v>2305</v>
      </c>
      <c r="F61" t="s">
        <v>2675</v>
      </c>
      <c r="G61" s="2">
        <v>1740</v>
      </c>
      <c r="H61" t="s">
        <v>158</v>
      </c>
    </row>
    <row r="62" spans="1:8">
      <c r="A62" s="1">
        <v>42879</v>
      </c>
      <c r="B62" t="s">
        <v>156</v>
      </c>
      <c r="C62" t="s">
        <v>1847</v>
      </c>
      <c r="D62" t="s">
        <v>2675</v>
      </c>
      <c r="E62" t="s">
        <v>1847</v>
      </c>
      <c r="F62" t="s">
        <v>2675</v>
      </c>
      <c r="G62" s="2">
        <v>1740</v>
      </c>
      <c r="H62" t="s">
        <v>158</v>
      </c>
    </row>
    <row r="63" spans="1:8">
      <c r="A63" s="1">
        <v>42879</v>
      </c>
      <c r="B63" t="s">
        <v>156</v>
      </c>
      <c r="C63" t="s">
        <v>1217</v>
      </c>
      <c r="D63" t="s">
        <v>2675</v>
      </c>
      <c r="E63" t="s">
        <v>1217</v>
      </c>
      <c r="F63" t="s">
        <v>2675</v>
      </c>
      <c r="G63" s="2">
        <v>1740</v>
      </c>
      <c r="H63" t="s">
        <v>158</v>
      </c>
    </row>
    <row r="64" spans="1:8">
      <c r="A64" s="1">
        <v>42879</v>
      </c>
      <c r="B64" t="s">
        <v>156</v>
      </c>
      <c r="C64" t="s">
        <v>531</v>
      </c>
      <c r="D64" t="s">
        <v>2675</v>
      </c>
      <c r="E64" t="s">
        <v>531</v>
      </c>
      <c r="F64" t="s">
        <v>2675</v>
      </c>
      <c r="G64" s="2">
        <v>1740</v>
      </c>
      <c r="H64" t="s">
        <v>158</v>
      </c>
    </row>
    <row r="65" spans="1:8">
      <c r="A65" s="1">
        <v>42879</v>
      </c>
      <c r="B65" t="s">
        <v>156</v>
      </c>
      <c r="C65" t="s">
        <v>1580</v>
      </c>
      <c r="D65" t="s">
        <v>2675</v>
      </c>
      <c r="E65" t="s">
        <v>1580</v>
      </c>
      <c r="F65" t="s">
        <v>2675</v>
      </c>
      <c r="G65" s="2">
        <v>1740</v>
      </c>
      <c r="H65" t="s">
        <v>158</v>
      </c>
    </row>
    <row r="66" spans="1:8">
      <c r="A66" s="1">
        <v>42879</v>
      </c>
      <c r="B66" t="s">
        <v>156</v>
      </c>
      <c r="C66" t="s">
        <v>1871</v>
      </c>
      <c r="D66" t="s">
        <v>2675</v>
      </c>
      <c r="E66" t="s">
        <v>1871</v>
      </c>
      <c r="F66" t="s">
        <v>2675</v>
      </c>
      <c r="G66" s="2">
        <v>1740</v>
      </c>
      <c r="H66" t="s">
        <v>158</v>
      </c>
    </row>
    <row r="67" spans="1:8">
      <c r="A67" s="1">
        <v>42879</v>
      </c>
      <c r="B67" t="s">
        <v>156</v>
      </c>
      <c r="C67" t="s">
        <v>1100</v>
      </c>
      <c r="D67" t="s">
        <v>2675</v>
      </c>
      <c r="E67" t="s">
        <v>1100</v>
      </c>
      <c r="F67" t="s">
        <v>2675</v>
      </c>
      <c r="G67" s="2">
        <v>1740</v>
      </c>
      <c r="H67" t="s">
        <v>158</v>
      </c>
    </row>
    <row r="68" spans="1:8">
      <c r="A68" s="1">
        <v>42879</v>
      </c>
      <c r="B68" t="s">
        <v>156</v>
      </c>
      <c r="C68" t="s">
        <v>90</v>
      </c>
      <c r="D68" t="s">
        <v>2675</v>
      </c>
      <c r="E68" t="s">
        <v>90</v>
      </c>
      <c r="F68" t="s">
        <v>2675</v>
      </c>
      <c r="G68" s="2">
        <v>1740</v>
      </c>
      <c r="H68" t="s">
        <v>158</v>
      </c>
    </row>
    <row r="69" spans="1:8">
      <c r="A69" s="1">
        <v>42879</v>
      </c>
      <c r="B69" t="s">
        <v>156</v>
      </c>
      <c r="C69" t="s">
        <v>1622</v>
      </c>
      <c r="D69" t="s">
        <v>2675</v>
      </c>
      <c r="E69" t="s">
        <v>1622</v>
      </c>
      <c r="F69" t="s">
        <v>2675</v>
      </c>
      <c r="G69" s="2">
        <v>1740</v>
      </c>
      <c r="H69" t="s">
        <v>158</v>
      </c>
    </row>
    <row r="70" spans="1:8">
      <c r="A70" s="1">
        <v>42879</v>
      </c>
      <c r="B70" t="s">
        <v>156</v>
      </c>
      <c r="C70" t="s">
        <v>2233</v>
      </c>
      <c r="D70" t="s">
        <v>2675</v>
      </c>
      <c r="E70" t="s">
        <v>2233</v>
      </c>
      <c r="F70" t="s">
        <v>2675</v>
      </c>
      <c r="G70" s="2">
        <v>1740</v>
      </c>
      <c r="H70" t="s">
        <v>158</v>
      </c>
    </row>
    <row r="71" spans="1:8">
      <c r="A71" s="1">
        <v>42879</v>
      </c>
      <c r="B71" t="s">
        <v>156</v>
      </c>
      <c r="C71" t="s">
        <v>1575</v>
      </c>
      <c r="D71" t="s">
        <v>2675</v>
      </c>
      <c r="E71" t="s">
        <v>1575</v>
      </c>
      <c r="F71" t="s">
        <v>2675</v>
      </c>
      <c r="G71" s="2">
        <v>1740</v>
      </c>
      <c r="H71" t="s">
        <v>158</v>
      </c>
    </row>
    <row r="72" spans="1:8">
      <c r="A72" s="1">
        <v>42879</v>
      </c>
      <c r="B72" t="s">
        <v>156</v>
      </c>
      <c r="C72" t="s">
        <v>2388</v>
      </c>
      <c r="D72" t="s">
        <v>2675</v>
      </c>
      <c r="E72" t="s">
        <v>2388</v>
      </c>
      <c r="F72" t="s">
        <v>2675</v>
      </c>
      <c r="G72" s="2">
        <v>1740</v>
      </c>
      <c r="H72" t="s">
        <v>158</v>
      </c>
    </row>
    <row r="73" spans="1:8">
      <c r="A73" s="1">
        <v>42879</v>
      </c>
      <c r="B73" t="s">
        <v>156</v>
      </c>
      <c r="C73" t="s">
        <v>1610</v>
      </c>
      <c r="D73" t="s">
        <v>2675</v>
      </c>
      <c r="E73" t="s">
        <v>1610</v>
      </c>
      <c r="F73" t="s">
        <v>2675</v>
      </c>
      <c r="G73" s="2">
        <v>1740</v>
      </c>
      <c r="H73" t="s">
        <v>158</v>
      </c>
    </row>
    <row r="74" spans="1:8">
      <c r="A74" s="1">
        <v>42879</v>
      </c>
      <c r="B74" t="s">
        <v>156</v>
      </c>
      <c r="C74" t="s">
        <v>965</v>
      </c>
      <c r="D74" t="s">
        <v>2675</v>
      </c>
      <c r="E74" t="s">
        <v>965</v>
      </c>
      <c r="F74" t="s">
        <v>2675</v>
      </c>
      <c r="G74" s="2">
        <v>1740</v>
      </c>
      <c r="H74" t="s">
        <v>158</v>
      </c>
    </row>
    <row r="75" spans="1:8">
      <c r="A75" s="1">
        <v>42879</v>
      </c>
      <c r="B75" t="s">
        <v>156</v>
      </c>
      <c r="C75" t="s">
        <v>1406</v>
      </c>
      <c r="D75" t="s">
        <v>2675</v>
      </c>
      <c r="E75" t="s">
        <v>1406</v>
      </c>
      <c r="F75" t="s">
        <v>2675</v>
      </c>
      <c r="G75" s="2">
        <v>1740</v>
      </c>
      <c r="H75" t="s">
        <v>158</v>
      </c>
    </row>
    <row r="76" spans="1:8">
      <c r="A76" s="1">
        <v>42879</v>
      </c>
      <c r="B76" t="s">
        <v>156</v>
      </c>
      <c r="C76" t="s">
        <v>1577</v>
      </c>
      <c r="D76" t="s">
        <v>2675</v>
      </c>
      <c r="E76" t="s">
        <v>1577</v>
      </c>
      <c r="F76" t="s">
        <v>2675</v>
      </c>
      <c r="G76" s="2">
        <v>1740</v>
      </c>
      <c r="H76" t="s">
        <v>158</v>
      </c>
    </row>
    <row r="77" spans="1:8">
      <c r="A77" s="1">
        <v>42879</v>
      </c>
      <c r="B77" t="s">
        <v>156</v>
      </c>
      <c r="C77" t="s">
        <v>2405</v>
      </c>
      <c r="D77" t="s">
        <v>2675</v>
      </c>
      <c r="E77" t="s">
        <v>2405</v>
      </c>
      <c r="F77" t="s">
        <v>2675</v>
      </c>
      <c r="G77" s="2">
        <v>1740</v>
      </c>
      <c r="H77" t="s">
        <v>158</v>
      </c>
    </row>
    <row r="78" spans="1:8">
      <c r="A78" s="1">
        <v>42879</v>
      </c>
      <c r="B78" t="s">
        <v>156</v>
      </c>
      <c r="C78" t="s">
        <v>654</v>
      </c>
      <c r="D78" t="s">
        <v>2675</v>
      </c>
      <c r="E78" t="s">
        <v>654</v>
      </c>
      <c r="F78" t="s">
        <v>2675</v>
      </c>
      <c r="G78" s="2">
        <v>1740</v>
      </c>
      <c r="H78" t="s">
        <v>158</v>
      </c>
    </row>
    <row r="79" spans="1:8">
      <c r="A79" s="1">
        <v>42879</v>
      </c>
      <c r="B79" t="s">
        <v>156</v>
      </c>
      <c r="C79" t="s">
        <v>1634</v>
      </c>
      <c r="D79" t="s">
        <v>2675</v>
      </c>
      <c r="E79" t="s">
        <v>1634</v>
      </c>
      <c r="F79" t="s">
        <v>2675</v>
      </c>
      <c r="G79" s="2">
        <v>1740</v>
      </c>
      <c r="H79" t="s">
        <v>158</v>
      </c>
    </row>
    <row r="80" spans="1:8">
      <c r="A80" s="1">
        <v>42879</v>
      </c>
      <c r="B80" t="s">
        <v>156</v>
      </c>
      <c r="C80" t="s">
        <v>2224</v>
      </c>
      <c r="D80" t="s">
        <v>2675</v>
      </c>
      <c r="E80" t="s">
        <v>2224</v>
      </c>
      <c r="F80" t="s">
        <v>2675</v>
      </c>
      <c r="G80" s="2">
        <v>1740</v>
      </c>
      <c r="H80" t="s">
        <v>158</v>
      </c>
    </row>
    <row r="81" spans="1:8">
      <c r="A81" s="1">
        <v>42879</v>
      </c>
      <c r="B81" t="s">
        <v>156</v>
      </c>
      <c r="C81" t="s">
        <v>2512</v>
      </c>
      <c r="D81" t="s">
        <v>2675</v>
      </c>
      <c r="E81" t="s">
        <v>2512</v>
      </c>
      <c r="F81" t="s">
        <v>2675</v>
      </c>
      <c r="G81" s="2">
        <v>1740</v>
      </c>
      <c r="H81" t="s">
        <v>158</v>
      </c>
    </row>
    <row r="82" spans="1:8">
      <c r="A82" s="1">
        <v>42879</v>
      </c>
      <c r="B82" t="s">
        <v>156</v>
      </c>
      <c r="C82" t="s">
        <v>2091</v>
      </c>
      <c r="D82" t="s">
        <v>2675</v>
      </c>
      <c r="E82" t="s">
        <v>2091</v>
      </c>
      <c r="F82" t="s">
        <v>2675</v>
      </c>
      <c r="G82" s="2">
        <v>1740</v>
      </c>
      <c r="H82" t="s">
        <v>158</v>
      </c>
    </row>
    <row r="83" spans="1:8">
      <c r="A83" s="1">
        <v>42879</v>
      </c>
      <c r="B83" t="s">
        <v>156</v>
      </c>
      <c r="C83" t="s">
        <v>1237</v>
      </c>
      <c r="D83" t="s">
        <v>2675</v>
      </c>
      <c r="E83" t="s">
        <v>1237</v>
      </c>
      <c r="F83" t="s">
        <v>2675</v>
      </c>
      <c r="G83" s="2">
        <v>1740</v>
      </c>
      <c r="H83" t="s">
        <v>158</v>
      </c>
    </row>
    <row r="84" spans="1:8">
      <c r="A84" s="1">
        <v>42879</v>
      </c>
      <c r="B84" t="s">
        <v>156</v>
      </c>
      <c r="C84" t="s">
        <v>2402</v>
      </c>
      <c r="D84" t="s">
        <v>2675</v>
      </c>
      <c r="E84" t="s">
        <v>2402</v>
      </c>
      <c r="F84" t="s">
        <v>2675</v>
      </c>
      <c r="G84" s="2">
        <v>1740</v>
      </c>
      <c r="H84" t="s">
        <v>158</v>
      </c>
    </row>
    <row r="85" spans="1:8">
      <c r="A85" s="1">
        <v>42879</v>
      </c>
      <c r="B85" t="s">
        <v>156</v>
      </c>
      <c r="C85" t="s">
        <v>2092</v>
      </c>
      <c r="D85" t="s">
        <v>2675</v>
      </c>
      <c r="E85" t="s">
        <v>2092</v>
      </c>
      <c r="F85" t="s">
        <v>2675</v>
      </c>
      <c r="G85" s="2">
        <v>1740</v>
      </c>
      <c r="H85" t="s">
        <v>158</v>
      </c>
    </row>
    <row r="86" spans="1:8">
      <c r="A86" s="1">
        <v>42879</v>
      </c>
      <c r="B86" t="s">
        <v>156</v>
      </c>
      <c r="C86" t="s">
        <v>2113</v>
      </c>
      <c r="D86" t="s">
        <v>2675</v>
      </c>
      <c r="E86" t="s">
        <v>2113</v>
      </c>
      <c r="F86" t="s">
        <v>2675</v>
      </c>
      <c r="G86" s="2">
        <v>1740</v>
      </c>
      <c r="H86" t="s">
        <v>158</v>
      </c>
    </row>
    <row r="87" spans="1:8">
      <c r="A87" s="1">
        <v>42879</v>
      </c>
      <c r="B87" t="s">
        <v>156</v>
      </c>
      <c r="C87" t="s">
        <v>1968</v>
      </c>
      <c r="D87" t="s">
        <v>2675</v>
      </c>
      <c r="E87" t="s">
        <v>1968</v>
      </c>
      <c r="F87" t="s">
        <v>2675</v>
      </c>
      <c r="G87" s="2">
        <v>1740</v>
      </c>
      <c r="H87" t="s">
        <v>158</v>
      </c>
    </row>
    <row r="88" spans="1:8">
      <c r="A88" s="1">
        <v>42879</v>
      </c>
      <c r="B88" t="s">
        <v>156</v>
      </c>
      <c r="C88" t="s">
        <v>2219</v>
      </c>
      <c r="D88" t="s">
        <v>2675</v>
      </c>
      <c r="E88" t="s">
        <v>2219</v>
      </c>
      <c r="F88" t="s">
        <v>2675</v>
      </c>
      <c r="G88" s="2">
        <v>1740</v>
      </c>
      <c r="H88" t="s">
        <v>158</v>
      </c>
    </row>
    <row r="89" spans="1:8">
      <c r="A89" s="1">
        <v>42879</v>
      </c>
      <c r="B89" t="s">
        <v>156</v>
      </c>
      <c r="C89" t="s">
        <v>1405</v>
      </c>
      <c r="D89" t="s">
        <v>2675</v>
      </c>
      <c r="E89" t="s">
        <v>1405</v>
      </c>
      <c r="F89" t="s">
        <v>2675</v>
      </c>
      <c r="G89" s="2">
        <v>1740</v>
      </c>
      <c r="H89" t="s">
        <v>158</v>
      </c>
    </row>
    <row r="90" spans="1:8">
      <c r="A90" s="1">
        <v>42879</v>
      </c>
      <c r="B90" t="s">
        <v>156</v>
      </c>
      <c r="C90" t="s">
        <v>1605</v>
      </c>
      <c r="D90" t="s">
        <v>2675</v>
      </c>
      <c r="E90" t="s">
        <v>1605</v>
      </c>
      <c r="F90" t="s">
        <v>2675</v>
      </c>
      <c r="G90" s="2">
        <v>1740</v>
      </c>
      <c r="H90" t="s">
        <v>158</v>
      </c>
    </row>
    <row r="91" spans="1:8">
      <c r="A91" s="1">
        <v>42879</v>
      </c>
      <c r="B91" t="s">
        <v>156</v>
      </c>
      <c r="C91" t="s">
        <v>1223</v>
      </c>
      <c r="D91" t="s">
        <v>2675</v>
      </c>
      <c r="E91" t="s">
        <v>1223</v>
      </c>
      <c r="F91" t="s">
        <v>2675</v>
      </c>
      <c r="G91" s="2">
        <v>1740</v>
      </c>
      <c r="H91" t="s">
        <v>158</v>
      </c>
    </row>
    <row r="92" spans="1:8">
      <c r="A92" s="1">
        <v>42879</v>
      </c>
      <c r="B92" t="s">
        <v>156</v>
      </c>
      <c r="C92" t="s">
        <v>2095</v>
      </c>
      <c r="D92" t="s">
        <v>2675</v>
      </c>
      <c r="E92" t="s">
        <v>2095</v>
      </c>
      <c r="F92" t="s">
        <v>2675</v>
      </c>
      <c r="G92" s="2">
        <v>1740</v>
      </c>
      <c r="H92" t="s">
        <v>158</v>
      </c>
    </row>
    <row r="93" spans="1:8">
      <c r="A93" s="1">
        <v>42879</v>
      </c>
      <c r="B93" t="s">
        <v>156</v>
      </c>
      <c r="C93" t="s">
        <v>1582</v>
      </c>
      <c r="D93" t="s">
        <v>2675</v>
      </c>
      <c r="E93" t="s">
        <v>1582</v>
      </c>
      <c r="F93" t="s">
        <v>2675</v>
      </c>
      <c r="G93" s="2">
        <v>1740</v>
      </c>
      <c r="H93" t="s">
        <v>158</v>
      </c>
    </row>
    <row r="94" spans="1:8">
      <c r="A94" s="1">
        <v>42879</v>
      </c>
      <c r="B94" t="s">
        <v>156</v>
      </c>
      <c r="C94" t="s">
        <v>2323</v>
      </c>
      <c r="D94" t="s">
        <v>2675</v>
      </c>
      <c r="E94" t="s">
        <v>2323</v>
      </c>
      <c r="F94" t="s">
        <v>2675</v>
      </c>
      <c r="G94" s="2">
        <v>1740</v>
      </c>
      <c r="H94" t="s">
        <v>158</v>
      </c>
    </row>
    <row r="95" spans="1:8">
      <c r="A95" s="1">
        <v>42879</v>
      </c>
      <c r="B95" t="s">
        <v>156</v>
      </c>
      <c r="C95" t="s">
        <v>1626</v>
      </c>
      <c r="D95" t="s">
        <v>2675</v>
      </c>
      <c r="E95" t="s">
        <v>1626</v>
      </c>
      <c r="F95" t="s">
        <v>2675</v>
      </c>
      <c r="G95" s="2">
        <v>1740</v>
      </c>
      <c r="H95" t="s">
        <v>158</v>
      </c>
    </row>
    <row r="96" spans="1:8">
      <c r="A96" s="1">
        <v>42879</v>
      </c>
      <c r="B96" t="s">
        <v>156</v>
      </c>
      <c r="C96" t="s">
        <v>2213</v>
      </c>
      <c r="D96" t="s">
        <v>2675</v>
      </c>
      <c r="E96" t="s">
        <v>2213</v>
      </c>
      <c r="F96" t="s">
        <v>2675</v>
      </c>
      <c r="G96" s="2">
        <v>1740</v>
      </c>
      <c r="H96" t="s">
        <v>158</v>
      </c>
    </row>
    <row r="97" spans="1:8">
      <c r="A97" s="1">
        <v>42879</v>
      </c>
      <c r="B97" t="s">
        <v>156</v>
      </c>
      <c r="C97" t="s">
        <v>2299</v>
      </c>
      <c r="D97" t="s">
        <v>2675</v>
      </c>
      <c r="E97" t="s">
        <v>2299</v>
      </c>
      <c r="F97" t="s">
        <v>2675</v>
      </c>
      <c r="G97" s="2">
        <v>1740</v>
      </c>
      <c r="H97" t="s">
        <v>158</v>
      </c>
    </row>
    <row r="98" spans="1:8">
      <c r="A98" s="1">
        <v>42879</v>
      </c>
      <c r="B98" t="s">
        <v>156</v>
      </c>
      <c r="C98" t="s">
        <v>1232</v>
      </c>
      <c r="D98" t="s">
        <v>2675</v>
      </c>
      <c r="E98" t="s">
        <v>1232</v>
      </c>
      <c r="F98" t="s">
        <v>2675</v>
      </c>
      <c r="G98" s="2">
        <v>1740</v>
      </c>
      <c r="H98" t="s">
        <v>158</v>
      </c>
    </row>
    <row r="99" spans="1:8">
      <c r="A99" s="1">
        <v>42879</v>
      </c>
      <c r="B99" t="s">
        <v>156</v>
      </c>
      <c r="C99" t="s">
        <v>540</v>
      </c>
      <c r="D99" t="s">
        <v>2675</v>
      </c>
      <c r="E99" t="s">
        <v>540</v>
      </c>
      <c r="F99" t="s">
        <v>2675</v>
      </c>
      <c r="G99" s="2">
        <v>1740</v>
      </c>
      <c r="H99" t="s">
        <v>158</v>
      </c>
    </row>
    <row r="100" spans="1:8">
      <c r="A100" s="1">
        <v>42879</v>
      </c>
      <c r="B100" t="s">
        <v>156</v>
      </c>
      <c r="C100" t="s">
        <v>1629</v>
      </c>
      <c r="D100" t="s">
        <v>2675</v>
      </c>
      <c r="E100" t="s">
        <v>1629</v>
      </c>
      <c r="F100" t="s">
        <v>2675</v>
      </c>
      <c r="G100" s="2">
        <v>1740</v>
      </c>
      <c r="H100" t="s">
        <v>158</v>
      </c>
    </row>
    <row r="101" spans="1:8">
      <c r="A101" s="1">
        <v>42879</v>
      </c>
      <c r="B101" t="s">
        <v>156</v>
      </c>
      <c r="C101" t="s">
        <v>2319</v>
      </c>
      <c r="D101" t="s">
        <v>2675</v>
      </c>
      <c r="E101" t="s">
        <v>2319</v>
      </c>
      <c r="F101" t="s">
        <v>2675</v>
      </c>
      <c r="G101" s="2">
        <v>1740</v>
      </c>
      <c r="H101" t="s">
        <v>158</v>
      </c>
    </row>
    <row r="102" spans="1:8">
      <c r="A102" s="1">
        <v>42879</v>
      </c>
      <c r="B102" t="s">
        <v>156</v>
      </c>
      <c r="C102" t="s">
        <v>1962</v>
      </c>
      <c r="D102" t="s">
        <v>2675</v>
      </c>
      <c r="E102" t="s">
        <v>1962</v>
      </c>
      <c r="F102" t="s">
        <v>2675</v>
      </c>
      <c r="G102" s="2">
        <v>1740</v>
      </c>
      <c r="H102" t="s">
        <v>158</v>
      </c>
    </row>
    <row r="103" spans="1:8">
      <c r="A103" s="1">
        <v>42879</v>
      </c>
      <c r="B103" t="s">
        <v>156</v>
      </c>
      <c r="C103" t="s">
        <v>1592</v>
      </c>
      <c r="D103" t="s">
        <v>2675</v>
      </c>
      <c r="E103" t="s">
        <v>1592</v>
      </c>
      <c r="F103" t="s">
        <v>2675</v>
      </c>
      <c r="G103" s="2">
        <v>1740</v>
      </c>
      <c r="H103" t="s">
        <v>158</v>
      </c>
    </row>
    <row r="104" spans="1:8">
      <c r="A104" s="1">
        <v>42879</v>
      </c>
      <c r="B104" t="s">
        <v>156</v>
      </c>
      <c r="C104" t="s">
        <v>1077</v>
      </c>
      <c r="D104" t="s">
        <v>2675</v>
      </c>
      <c r="E104" t="s">
        <v>1077</v>
      </c>
      <c r="F104" t="s">
        <v>2675</v>
      </c>
      <c r="G104" s="2">
        <v>1740</v>
      </c>
      <c r="H104" t="s">
        <v>158</v>
      </c>
    </row>
    <row r="105" spans="1:8">
      <c r="A105" s="1">
        <v>42879</v>
      </c>
      <c r="B105" t="s">
        <v>156</v>
      </c>
      <c r="C105" t="s">
        <v>1843</v>
      </c>
      <c r="D105" t="s">
        <v>2675</v>
      </c>
      <c r="E105" t="s">
        <v>1843</v>
      </c>
      <c r="F105" t="s">
        <v>2675</v>
      </c>
      <c r="G105" s="2">
        <v>1740</v>
      </c>
      <c r="H105" t="s">
        <v>158</v>
      </c>
    </row>
    <row r="106" spans="1:8">
      <c r="A106" s="1">
        <v>42879</v>
      </c>
      <c r="B106" t="s">
        <v>156</v>
      </c>
      <c r="C106" t="s">
        <v>2321</v>
      </c>
      <c r="D106" t="s">
        <v>2675</v>
      </c>
      <c r="E106" t="s">
        <v>2321</v>
      </c>
      <c r="F106" t="s">
        <v>2675</v>
      </c>
      <c r="G106" s="2">
        <v>1740</v>
      </c>
      <c r="H106" t="s">
        <v>158</v>
      </c>
    </row>
    <row r="107" spans="1:8">
      <c r="A107" s="1">
        <v>42879</v>
      </c>
      <c r="B107" t="s">
        <v>156</v>
      </c>
      <c r="C107" t="s">
        <v>1681</v>
      </c>
      <c r="D107" t="s">
        <v>2675</v>
      </c>
      <c r="E107" t="s">
        <v>1681</v>
      </c>
      <c r="F107" t="s">
        <v>2675</v>
      </c>
      <c r="G107" s="2">
        <v>1740</v>
      </c>
      <c r="H107" t="s">
        <v>158</v>
      </c>
    </row>
    <row r="108" spans="1:8">
      <c r="A108" s="1">
        <v>42875</v>
      </c>
      <c r="B108" t="s">
        <v>156</v>
      </c>
      <c r="C108" t="s">
        <v>2571</v>
      </c>
      <c r="D108" t="s">
        <v>2605</v>
      </c>
      <c r="E108" t="s">
        <v>2571</v>
      </c>
      <c r="F108" t="s">
        <v>2605</v>
      </c>
      <c r="G108" s="2">
        <v>5791.88</v>
      </c>
      <c r="H108" t="s">
        <v>158</v>
      </c>
    </row>
    <row r="109" spans="1:8">
      <c r="A109" s="1">
        <v>42878</v>
      </c>
      <c r="B109" t="s">
        <v>156</v>
      </c>
      <c r="C109" t="s">
        <v>2620</v>
      </c>
      <c r="D109" t="s">
        <v>2607</v>
      </c>
      <c r="E109" t="s">
        <v>2620</v>
      </c>
      <c r="F109" t="s">
        <v>2607</v>
      </c>
      <c r="G109" s="2">
        <v>5791.88</v>
      </c>
      <c r="H109" t="s">
        <v>158</v>
      </c>
    </row>
    <row r="110" spans="1:8">
      <c r="A110" s="1">
        <v>42875</v>
      </c>
      <c r="B110" t="s">
        <v>156</v>
      </c>
      <c r="C110" t="s">
        <v>1645</v>
      </c>
      <c r="D110" t="s">
        <v>2607</v>
      </c>
      <c r="E110" t="s">
        <v>1645</v>
      </c>
      <c r="F110" t="s">
        <v>2607</v>
      </c>
      <c r="G110" s="2">
        <v>5849.88</v>
      </c>
      <c r="H110" t="s">
        <v>158</v>
      </c>
    </row>
    <row r="111" spans="1:8">
      <c r="A111" s="1">
        <v>42875</v>
      </c>
      <c r="B111" t="s">
        <v>156</v>
      </c>
      <c r="C111" t="s">
        <v>1852</v>
      </c>
      <c r="D111" t="s">
        <v>2607</v>
      </c>
      <c r="E111" t="s">
        <v>1852</v>
      </c>
      <c r="F111" t="s">
        <v>2607</v>
      </c>
      <c r="G111" s="2">
        <v>5849.88</v>
      </c>
      <c r="H111" t="s">
        <v>158</v>
      </c>
    </row>
    <row r="112" spans="1:8">
      <c r="A112" s="1">
        <v>42879</v>
      </c>
      <c r="B112" t="s">
        <v>156</v>
      </c>
      <c r="C112" t="s">
        <v>2401</v>
      </c>
      <c r="D112" t="s">
        <v>2605</v>
      </c>
      <c r="E112" t="s">
        <v>2401</v>
      </c>
      <c r="F112" t="s">
        <v>2605</v>
      </c>
      <c r="G112" s="2">
        <v>5849.88</v>
      </c>
      <c r="H112" t="s">
        <v>158</v>
      </c>
    </row>
    <row r="113" spans="1:8">
      <c r="A113" s="1">
        <v>42881</v>
      </c>
      <c r="B113" t="s">
        <v>156</v>
      </c>
      <c r="C113" t="s">
        <v>2400</v>
      </c>
      <c r="D113" t="s">
        <v>2605</v>
      </c>
      <c r="E113" t="s">
        <v>2400</v>
      </c>
      <c r="F113" t="s">
        <v>2605</v>
      </c>
      <c r="G113" s="2">
        <v>5849.88</v>
      </c>
      <c r="H113" t="s">
        <v>158</v>
      </c>
    </row>
    <row r="114" spans="1:8">
      <c r="A114" s="1">
        <v>42881</v>
      </c>
      <c r="B114" t="s">
        <v>156</v>
      </c>
      <c r="C114" t="s">
        <v>1644</v>
      </c>
      <c r="D114" t="s">
        <v>2605</v>
      </c>
      <c r="E114" t="s">
        <v>1644</v>
      </c>
      <c r="F114" t="s">
        <v>2605</v>
      </c>
      <c r="G114" s="2">
        <v>5849.88</v>
      </c>
      <c r="H114" t="s">
        <v>158</v>
      </c>
    </row>
    <row r="115" spans="1:8">
      <c r="A115" s="1">
        <v>42878</v>
      </c>
      <c r="B115" t="s">
        <v>156</v>
      </c>
      <c r="C115" t="s">
        <v>2392</v>
      </c>
      <c r="D115" t="s">
        <v>2604</v>
      </c>
      <c r="E115" t="s">
        <v>2392</v>
      </c>
      <c r="F115" t="s">
        <v>2604</v>
      </c>
      <c r="G115" s="2">
        <v>5957.76</v>
      </c>
      <c r="H115" t="s">
        <v>158</v>
      </c>
    </row>
    <row r="116" spans="1:8">
      <c r="A116" s="1">
        <v>42878</v>
      </c>
      <c r="B116" t="s">
        <v>156</v>
      </c>
      <c r="C116" t="s">
        <v>2387</v>
      </c>
      <c r="D116" t="s">
        <v>2604</v>
      </c>
      <c r="E116" t="s">
        <v>2387</v>
      </c>
      <c r="F116" t="s">
        <v>2604</v>
      </c>
      <c r="G116" s="2">
        <v>5957.76</v>
      </c>
      <c r="H116" t="s">
        <v>158</v>
      </c>
    </row>
    <row r="117" spans="1:8">
      <c r="A117" s="1">
        <v>42879</v>
      </c>
      <c r="B117" t="s">
        <v>156</v>
      </c>
      <c r="C117" t="s">
        <v>2677</v>
      </c>
      <c r="D117" t="s">
        <v>2604</v>
      </c>
      <c r="E117" t="s">
        <v>2677</v>
      </c>
      <c r="F117" t="s">
        <v>2604</v>
      </c>
      <c r="G117" s="2">
        <v>5957.76</v>
      </c>
      <c r="H117" t="s">
        <v>158</v>
      </c>
    </row>
    <row r="118" spans="1:8">
      <c r="A118" s="1">
        <v>42879</v>
      </c>
      <c r="B118" t="s">
        <v>156</v>
      </c>
      <c r="C118" t="s">
        <v>806</v>
      </c>
      <c r="D118" t="s">
        <v>2604</v>
      </c>
      <c r="E118" t="s">
        <v>806</v>
      </c>
      <c r="F118" t="s">
        <v>2604</v>
      </c>
      <c r="G118" s="2">
        <v>5957.76</v>
      </c>
      <c r="H118" t="s">
        <v>158</v>
      </c>
    </row>
    <row r="119" spans="1:8">
      <c r="A119" s="1">
        <v>42880</v>
      </c>
      <c r="B119" t="s">
        <v>156</v>
      </c>
      <c r="C119" t="s">
        <v>806</v>
      </c>
      <c r="D119" t="s">
        <v>2604</v>
      </c>
      <c r="E119" t="s">
        <v>806</v>
      </c>
      <c r="F119" t="s">
        <v>2604</v>
      </c>
      <c r="G119" s="2">
        <v>5957.76</v>
      </c>
      <c r="H119" t="s">
        <v>158</v>
      </c>
    </row>
    <row r="120" spans="1:8">
      <c r="A120" s="1">
        <v>42880</v>
      </c>
      <c r="B120" t="s">
        <v>156</v>
      </c>
      <c r="C120" t="s">
        <v>103</v>
      </c>
      <c r="D120" t="s">
        <v>2563</v>
      </c>
      <c r="E120" t="s">
        <v>103</v>
      </c>
      <c r="F120" t="s">
        <v>2563</v>
      </c>
      <c r="G120" s="2">
        <v>5957.76</v>
      </c>
      <c r="H120" t="s">
        <v>158</v>
      </c>
    </row>
    <row r="121" spans="1:8">
      <c r="A121" s="1">
        <v>42881</v>
      </c>
      <c r="B121" t="s">
        <v>156</v>
      </c>
      <c r="C121" t="s">
        <v>2681</v>
      </c>
      <c r="D121" t="s">
        <v>2604</v>
      </c>
      <c r="E121" t="s">
        <v>2681</v>
      </c>
      <c r="F121" t="s">
        <v>2604</v>
      </c>
      <c r="G121" s="2">
        <v>5957.76</v>
      </c>
      <c r="H121" t="s">
        <v>158</v>
      </c>
    </row>
    <row r="122" spans="1:8">
      <c r="A122" s="1">
        <v>42875</v>
      </c>
      <c r="B122" t="s">
        <v>156</v>
      </c>
      <c r="C122" t="s">
        <v>2315</v>
      </c>
      <c r="D122" t="s">
        <v>2604</v>
      </c>
      <c r="E122" t="s">
        <v>2315</v>
      </c>
      <c r="F122" t="s">
        <v>2604</v>
      </c>
      <c r="G122" s="2">
        <v>6351</v>
      </c>
      <c r="H122" t="s">
        <v>158</v>
      </c>
    </row>
    <row r="123" spans="1:8">
      <c r="A123" s="1">
        <v>42878</v>
      </c>
      <c r="B123" t="s">
        <v>156</v>
      </c>
      <c r="C123" t="s">
        <v>2673</v>
      </c>
      <c r="D123" t="s">
        <v>2604</v>
      </c>
      <c r="E123" t="s">
        <v>2673</v>
      </c>
      <c r="F123" t="s">
        <v>2604</v>
      </c>
      <c r="G123" s="2">
        <v>6351</v>
      </c>
      <c r="H123" t="s">
        <v>158</v>
      </c>
    </row>
    <row r="124" spans="1:8">
      <c r="A124" s="1">
        <v>42875</v>
      </c>
      <c r="B124" t="s">
        <v>156</v>
      </c>
      <c r="C124" t="s">
        <v>2384</v>
      </c>
      <c r="D124" t="s">
        <v>2604</v>
      </c>
      <c r="E124" t="s">
        <v>2384</v>
      </c>
      <c r="F124" t="s">
        <v>2604</v>
      </c>
      <c r="G124" s="2">
        <v>8049.24</v>
      </c>
      <c r="H124" t="s">
        <v>158</v>
      </c>
    </row>
    <row r="125" spans="1:8">
      <c r="A125" s="1">
        <v>42879</v>
      </c>
      <c r="B125" t="s">
        <v>156</v>
      </c>
      <c r="C125" t="s">
        <v>2085</v>
      </c>
      <c r="D125" t="s">
        <v>2604</v>
      </c>
      <c r="E125" t="s">
        <v>2085</v>
      </c>
      <c r="F125" t="s">
        <v>2604</v>
      </c>
      <c r="G125" s="2">
        <v>8049.24</v>
      </c>
      <c r="H125" t="s">
        <v>158</v>
      </c>
    </row>
    <row r="126" spans="1:8">
      <c r="A126" s="1">
        <v>42880</v>
      </c>
      <c r="B126" t="s">
        <v>156</v>
      </c>
      <c r="C126" t="s">
        <v>949</v>
      </c>
      <c r="D126" t="s">
        <v>2604</v>
      </c>
      <c r="E126" t="s">
        <v>949</v>
      </c>
      <c r="F126" t="s">
        <v>2604</v>
      </c>
      <c r="G126" s="2">
        <v>8049.24</v>
      </c>
      <c r="H126" t="s">
        <v>158</v>
      </c>
    </row>
    <row r="127" spans="1:8">
      <c r="A127" s="1">
        <v>42875</v>
      </c>
      <c r="B127" t="s">
        <v>156</v>
      </c>
      <c r="C127" t="s">
        <v>2668</v>
      </c>
      <c r="D127" t="s">
        <v>2604</v>
      </c>
      <c r="E127" t="s">
        <v>2668</v>
      </c>
      <c r="F127" t="s">
        <v>2604</v>
      </c>
      <c r="G127" s="2">
        <v>9000.44</v>
      </c>
      <c r="H127" t="s">
        <v>158</v>
      </c>
    </row>
    <row r="128" spans="1:8">
      <c r="A128" s="1">
        <v>42881</v>
      </c>
      <c r="B128" t="s">
        <v>156</v>
      </c>
      <c r="C128" t="s">
        <v>2683</v>
      </c>
      <c r="D128" t="s">
        <v>2604</v>
      </c>
      <c r="E128" t="s">
        <v>2683</v>
      </c>
      <c r="F128" t="s">
        <v>2604</v>
      </c>
      <c r="G128" s="2">
        <v>9000.44</v>
      </c>
      <c r="H128" t="s">
        <v>158</v>
      </c>
    </row>
    <row r="129" spans="1:8">
      <c r="A129" s="1">
        <v>42880</v>
      </c>
      <c r="B129" t="s">
        <v>156</v>
      </c>
      <c r="C129" t="s">
        <v>2682</v>
      </c>
      <c r="D129" t="s">
        <v>2604</v>
      </c>
      <c r="E129" t="s">
        <v>2682</v>
      </c>
      <c r="F129" t="s">
        <v>2604</v>
      </c>
      <c r="G129" s="2">
        <v>10629.08</v>
      </c>
      <c r="H129" t="s">
        <v>158</v>
      </c>
    </row>
    <row r="130" spans="1:8">
      <c r="A130" s="1">
        <v>42875</v>
      </c>
      <c r="B130" t="s">
        <v>156</v>
      </c>
      <c r="C130" t="s">
        <v>2397</v>
      </c>
      <c r="D130" t="s">
        <v>2607</v>
      </c>
      <c r="E130" t="s">
        <v>2397</v>
      </c>
      <c r="F130" t="s">
        <v>2607</v>
      </c>
      <c r="G130" s="2">
        <v>11699.76</v>
      </c>
      <c r="H130" t="s">
        <v>158</v>
      </c>
    </row>
    <row r="131" spans="1:8">
      <c r="A131" s="1">
        <v>42875</v>
      </c>
      <c r="B131" t="s">
        <v>156</v>
      </c>
      <c r="C131" t="s">
        <v>77</v>
      </c>
      <c r="D131" t="s">
        <v>2563</v>
      </c>
      <c r="E131" t="s">
        <v>77</v>
      </c>
      <c r="F131" t="s">
        <v>2563</v>
      </c>
      <c r="G131" s="2">
        <v>13500.08</v>
      </c>
      <c r="H131" t="s">
        <v>158</v>
      </c>
    </row>
    <row r="132" spans="1:8">
      <c r="A132" s="1">
        <v>42875</v>
      </c>
      <c r="B132" t="s">
        <v>156</v>
      </c>
      <c r="C132" t="s">
        <v>980</v>
      </c>
      <c r="D132" t="s">
        <v>2563</v>
      </c>
      <c r="E132" t="s">
        <v>980</v>
      </c>
      <c r="F132" t="s">
        <v>2563</v>
      </c>
      <c r="G132" s="2">
        <v>13500.08</v>
      </c>
      <c r="H132" t="s">
        <v>158</v>
      </c>
    </row>
    <row r="133" spans="1:8">
      <c r="A133" s="1">
        <v>42875</v>
      </c>
      <c r="B133" t="s">
        <v>156</v>
      </c>
      <c r="C133" t="s">
        <v>1109</v>
      </c>
      <c r="D133" t="s">
        <v>2563</v>
      </c>
      <c r="E133" t="s">
        <v>1109</v>
      </c>
      <c r="F133" t="s">
        <v>2563</v>
      </c>
      <c r="G133" s="2">
        <v>13500.08</v>
      </c>
      <c r="H133" t="s">
        <v>158</v>
      </c>
    </row>
    <row r="134" spans="1:8">
      <c r="A134" s="1">
        <v>42875</v>
      </c>
      <c r="B134" t="s">
        <v>156</v>
      </c>
      <c r="C134" t="s">
        <v>1211</v>
      </c>
      <c r="D134" t="s">
        <v>2563</v>
      </c>
      <c r="E134" t="s">
        <v>1211</v>
      </c>
      <c r="F134" t="s">
        <v>2563</v>
      </c>
      <c r="G134" s="2">
        <v>13500.08</v>
      </c>
      <c r="H134" t="s">
        <v>158</v>
      </c>
    </row>
    <row r="135" spans="1:8">
      <c r="A135" s="1">
        <v>42875</v>
      </c>
      <c r="B135" t="s">
        <v>156</v>
      </c>
      <c r="C135" t="s">
        <v>1414</v>
      </c>
      <c r="D135" t="s">
        <v>2604</v>
      </c>
      <c r="E135" t="s">
        <v>1414</v>
      </c>
      <c r="F135" t="s">
        <v>2604</v>
      </c>
      <c r="G135" s="2">
        <v>13500.08</v>
      </c>
      <c r="H135" t="s">
        <v>158</v>
      </c>
    </row>
    <row r="136" spans="1:8">
      <c r="A136" s="1">
        <v>42878</v>
      </c>
      <c r="B136" t="s">
        <v>156</v>
      </c>
      <c r="C136" t="s">
        <v>1248</v>
      </c>
      <c r="D136" t="s">
        <v>2563</v>
      </c>
      <c r="E136" t="s">
        <v>1248</v>
      </c>
      <c r="F136" t="s">
        <v>2563</v>
      </c>
      <c r="G136" s="2">
        <v>13500.08</v>
      </c>
      <c r="H136" t="s">
        <v>158</v>
      </c>
    </row>
    <row r="137" spans="1:8">
      <c r="A137" s="1">
        <v>42878</v>
      </c>
      <c r="B137" t="s">
        <v>156</v>
      </c>
      <c r="C137" t="s">
        <v>2674</v>
      </c>
      <c r="D137" t="s">
        <v>2604</v>
      </c>
      <c r="E137" t="s">
        <v>2674</v>
      </c>
      <c r="F137" t="s">
        <v>2604</v>
      </c>
      <c r="G137" s="2">
        <v>13500.08</v>
      </c>
      <c r="H137" t="s">
        <v>158</v>
      </c>
    </row>
    <row r="138" spans="1:8">
      <c r="A138" s="1">
        <v>42879</v>
      </c>
      <c r="B138" t="s">
        <v>156</v>
      </c>
      <c r="C138" t="s">
        <v>1598</v>
      </c>
      <c r="D138" t="s">
        <v>2604</v>
      </c>
      <c r="E138" t="s">
        <v>1598</v>
      </c>
      <c r="F138" t="s">
        <v>2604</v>
      </c>
      <c r="G138" s="2">
        <v>13500.08</v>
      </c>
      <c r="H138" t="s">
        <v>158</v>
      </c>
    </row>
    <row r="139" spans="1:8">
      <c r="A139" s="1">
        <v>42880</v>
      </c>
      <c r="B139" t="s">
        <v>156</v>
      </c>
      <c r="C139" t="s">
        <v>2404</v>
      </c>
      <c r="D139" t="s">
        <v>2604</v>
      </c>
      <c r="E139" t="s">
        <v>2404</v>
      </c>
      <c r="F139" t="s">
        <v>2604</v>
      </c>
      <c r="G139" s="2">
        <v>13500.08</v>
      </c>
      <c r="H139" t="s">
        <v>158</v>
      </c>
    </row>
    <row r="140" spans="1:8">
      <c r="A140" s="1">
        <v>42880</v>
      </c>
      <c r="B140" t="s">
        <v>156</v>
      </c>
      <c r="C140" t="s">
        <v>1584</v>
      </c>
      <c r="D140" t="s">
        <v>2563</v>
      </c>
      <c r="E140" t="s">
        <v>1584</v>
      </c>
      <c r="F140" t="s">
        <v>2563</v>
      </c>
      <c r="G140" s="2">
        <v>13500.08</v>
      </c>
      <c r="H140" t="s">
        <v>158</v>
      </c>
    </row>
    <row r="141" spans="1:8">
      <c r="A141" s="1">
        <v>42880</v>
      </c>
      <c r="B141" t="s">
        <v>156</v>
      </c>
      <c r="C141" t="s">
        <v>1229</v>
      </c>
      <c r="D141" t="s">
        <v>2604</v>
      </c>
      <c r="E141" t="s">
        <v>1229</v>
      </c>
      <c r="F141" t="s">
        <v>2604</v>
      </c>
      <c r="G141" s="2">
        <v>13500.08</v>
      </c>
      <c r="H141" t="s">
        <v>158</v>
      </c>
    </row>
    <row r="142" spans="1:8">
      <c r="A142" s="1">
        <v>42881</v>
      </c>
      <c r="B142" t="s">
        <v>156</v>
      </c>
      <c r="C142" t="s">
        <v>1225</v>
      </c>
      <c r="D142" t="s">
        <v>2604</v>
      </c>
      <c r="E142" t="s">
        <v>1225</v>
      </c>
      <c r="F142" t="s">
        <v>2604</v>
      </c>
      <c r="G142" s="2">
        <v>13500.08</v>
      </c>
      <c r="H142" t="s">
        <v>158</v>
      </c>
    </row>
    <row r="143" spans="1:8">
      <c r="A143" s="1">
        <v>42881</v>
      </c>
      <c r="B143" t="s">
        <v>156</v>
      </c>
      <c r="C143" t="s">
        <v>1619</v>
      </c>
      <c r="D143" t="s">
        <v>2604</v>
      </c>
      <c r="E143" t="s">
        <v>1619</v>
      </c>
      <c r="F143" t="s">
        <v>2604</v>
      </c>
      <c r="G143" s="2">
        <v>13500.08</v>
      </c>
      <c r="H143" t="s">
        <v>158</v>
      </c>
    </row>
    <row r="144" spans="1:8">
      <c r="A144" s="1">
        <v>42881</v>
      </c>
      <c r="B144" t="s">
        <v>156</v>
      </c>
      <c r="C144" t="s">
        <v>1227</v>
      </c>
      <c r="D144" t="s">
        <v>2563</v>
      </c>
      <c r="E144" t="s">
        <v>1227</v>
      </c>
      <c r="F144" t="s">
        <v>2563</v>
      </c>
      <c r="G144" s="2">
        <v>13500.08</v>
      </c>
      <c r="H144" t="s">
        <v>158</v>
      </c>
    </row>
    <row r="145" spans="1:8">
      <c r="A145" s="1">
        <v>42881</v>
      </c>
      <c r="B145" t="s">
        <v>156</v>
      </c>
      <c r="C145" t="s">
        <v>1241</v>
      </c>
      <c r="D145" t="s">
        <v>2563</v>
      </c>
      <c r="E145" t="s">
        <v>1241</v>
      </c>
      <c r="F145" t="s">
        <v>2563</v>
      </c>
      <c r="G145" s="2">
        <v>13500.08</v>
      </c>
      <c r="H145" t="s">
        <v>158</v>
      </c>
    </row>
    <row r="146" spans="1:8">
      <c r="A146" s="1">
        <v>42880</v>
      </c>
      <c r="B146" t="s">
        <v>156</v>
      </c>
      <c r="C146" t="s">
        <v>2194</v>
      </c>
      <c r="D146" t="s">
        <v>2604</v>
      </c>
      <c r="E146" t="s">
        <v>2194</v>
      </c>
      <c r="F146" t="s">
        <v>2604</v>
      </c>
      <c r="G146" s="2">
        <v>19565.72</v>
      </c>
      <c r="H146" t="s">
        <v>158</v>
      </c>
    </row>
    <row r="147" spans="1:8">
      <c r="A147" s="1">
        <v>42881</v>
      </c>
      <c r="B147" t="s">
        <v>156</v>
      </c>
      <c r="C147" t="s">
        <v>2684</v>
      </c>
      <c r="D147" t="s">
        <v>2563</v>
      </c>
      <c r="E147" t="s">
        <v>2684</v>
      </c>
      <c r="F147" t="s">
        <v>2563</v>
      </c>
      <c r="G147" s="2">
        <v>20454.28</v>
      </c>
      <c r="H147" t="s">
        <v>158</v>
      </c>
    </row>
    <row r="148" spans="1:8">
      <c r="A148" s="1">
        <v>42875</v>
      </c>
      <c r="B148" t="s">
        <v>156</v>
      </c>
      <c r="C148" t="s">
        <v>771</v>
      </c>
      <c r="D148" t="s">
        <v>2604</v>
      </c>
      <c r="E148" t="s">
        <v>771</v>
      </c>
      <c r="F148" t="s">
        <v>2604</v>
      </c>
      <c r="G148" s="2">
        <v>21588.76</v>
      </c>
      <c r="H148" t="s">
        <v>158</v>
      </c>
    </row>
    <row r="149" spans="1:8">
      <c r="A149" s="1">
        <v>42875</v>
      </c>
      <c r="B149" t="s">
        <v>156</v>
      </c>
      <c r="C149" t="s">
        <v>2505</v>
      </c>
      <c r="D149" t="s">
        <v>2563</v>
      </c>
      <c r="E149" t="s">
        <v>2505</v>
      </c>
      <c r="F149" t="s">
        <v>2563</v>
      </c>
      <c r="G149" s="2">
        <v>21588.76</v>
      </c>
      <c r="H149" t="s">
        <v>158</v>
      </c>
    </row>
    <row r="150" spans="1:8">
      <c r="A150" s="1">
        <v>42878</v>
      </c>
      <c r="B150" t="s">
        <v>156</v>
      </c>
      <c r="C150" t="s">
        <v>2517</v>
      </c>
      <c r="D150" t="s">
        <v>2604</v>
      </c>
      <c r="E150" t="s">
        <v>2517</v>
      </c>
      <c r="F150" t="s">
        <v>2604</v>
      </c>
      <c r="G150" s="2">
        <v>21588.76</v>
      </c>
      <c r="H150" t="s">
        <v>158</v>
      </c>
    </row>
    <row r="151" spans="1:8">
      <c r="A151" s="1">
        <v>42875</v>
      </c>
      <c r="B151" t="s">
        <v>156</v>
      </c>
      <c r="C151" t="s">
        <v>2665</v>
      </c>
      <c r="D151" t="s">
        <v>2607</v>
      </c>
      <c r="E151" t="s">
        <v>2665</v>
      </c>
      <c r="F151" t="s">
        <v>2607</v>
      </c>
      <c r="G151" s="2">
        <v>28806.28</v>
      </c>
      <c r="H151" t="s">
        <v>158</v>
      </c>
    </row>
    <row r="152" spans="1:8">
      <c r="A152" s="1">
        <v>42879</v>
      </c>
      <c r="B152" t="s">
        <v>156</v>
      </c>
      <c r="C152" t="s">
        <v>2665</v>
      </c>
      <c r="D152" t="s">
        <v>2607</v>
      </c>
      <c r="E152" t="s">
        <v>2665</v>
      </c>
      <c r="F152" t="s">
        <v>2607</v>
      </c>
      <c r="G152" s="2">
        <v>28806.28</v>
      </c>
      <c r="H152" t="s">
        <v>158</v>
      </c>
    </row>
    <row r="153" spans="1:8">
      <c r="A153" s="1">
        <v>42881</v>
      </c>
      <c r="B153" t="s">
        <v>156</v>
      </c>
      <c r="C153" t="s">
        <v>2685</v>
      </c>
      <c r="D153" t="s">
        <v>2607</v>
      </c>
      <c r="E153" t="s">
        <v>2685</v>
      </c>
      <c r="F153" t="s">
        <v>2607</v>
      </c>
      <c r="G153" s="2">
        <v>37976.080000000002</v>
      </c>
      <c r="H153" t="s">
        <v>158</v>
      </c>
    </row>
    <row r="154" spans="1:8">
      <c r="A154" s="50">
        <v>42880</v>
      </c>
      <c r="B154" s="51" t="s">
        <v>829</v>
      </c>
      <c r="C154" s="51">
        <v>2000275590</v>
      </c>
      <c r="D154" s="51"/>
      <c r="E154" s="51">
        <v>2000275590</v>
      </c>
      <c r="F154" s="6"/>
      <c r="G154" s="6">
        <v>-4640</v>
      </c>
    </row>
    <row r="155" spans="1:8">
      <c r="A155" s="50">
        <v>42880</v>
      </c>
      <c r="B155" s="51" t="s">
        <v>829</v>
      </c>
      <c r="C155" s="51">
        <v>2000275583</v>
      </c>
      <c r="D155" s="51"/>
      <c r="E155" s="51">
        <v>2000275583</v>
      </c>
      <c r="F155" s="6"/>
      <c r="G155" s="6">
        <v>-79239.600000000006</v>
      </c>
    </row>
    <row r="156" spans="1:8">
      <c r="A156" t="s">
        <v>2662</v>
      </c>
      <c r="G156" s="6">
        <f>SUM(G1:G155)</f>
        <v>459453.9600000002</v>
      </c>
    </row>
    <row r="157" spans="1:8">
      <c r="A157" t="s">
        <v>2663</v>
      </c>
    </row>
    <row r="158" spans="1:8">
      <c r="A158" t="s">
        <v>2664</v>
      </c>
    </row>
    <row r="159" spans="1:8">
      <c r="A159" t="s">
        <v>621</v>
      </c>
    </row>
  </sheetData>
  <sortState ref="A16:H153">
    <sortCondition ref="G16:G153"/>
  </sortState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77"/>
  <sheetViews>
    <sheetView topLeftCell="A122" workbookViewId="0">
      <selection activeCell="H151" sqref="H151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2707</v>
      </c>
      <c r="E1" s="40"/>
      <c r="K1" s="627"/>
      <c r="L1" s="627"/>
      <c r="M1" s="627"/>
    </row>
    <row r="2" spans="1:15" ht="15">
      <c r="A2" s="627"/>
      <c r="B2" s="627"/>
      <c r="C2" s="627"/>
      <c r="D2" s="627"/>
      <c r="E2" s="627"/>
      <c r="F2" s="628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28"/>
      <c r="K3" s="41" t="s">
        <v>187</v>
      </c>
      <c r="L3" s="42"/>
      <c r="M3" s="627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627"/>
    </row>
    <row r="5" spans="1:15" ht="12" customHeight="1">
      <c r="A5" s="338" t="s">
        <v>138</v>
      </c>
      <c r="B5" s="339" t="s">
        <v>2696</v>
      </c>
      <c r="C5" s="339" t="s">
        <v>136</v>
      </c>
      <c r="D5" s="572">
        <v>1241.2</v>
      </c>
      <c r="E5" s="335"/>
      <c r="F5" s="496" t="s">
        <v>137</v>
      </c>
      <c r="G5" s="357"/>
      <c r="L5" s="42"/>
      <c r="M5" s="627"/>
    </row>
    <row r="6" spans="1:15" ht="15" customHeight="1">
      <c r="A6" s="338" t="s">
        <v>138</v>
      </c>
      <c r="B6" s="396" t="s">
        <v>290</v>
      </c>
      <c r="C6" s="339" t="s">
        <v>136</v>
      </c>
      <c r="D6" s="344">
        <v>-13500.08</v>
      </c>
      <c r="E6" s="335" t="s">
        <v>133</v>
      </c>
      <c r="F6" s="496" t="s">
        <v>190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338" t="s">
        <v>138</v>
      </c>
      <c r="B7" s="396" t="s">
        <v>1039</v>
      </c>
      <c r="C7" s="339" t="s">
        <v>136</v>
      </c>
      <c r="D7" s="344">
        <v>-13500.08</v>
      </c>
      <c r="E7" s="335" t="s">
        <v>135</v>
      </c>
      <c r="F7" s="496" t="s">
        <v>190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338" t="s">
        <v>138</v>
      </c>
      <c r="B8" s="396" t="s">
        <v>1159</v>
      </c>
      <c r="C8" s="339" t="s">
        <v>136</v>
      </c>
      <c r="D8" s="344">
        <v>-13500.08</v>
      </c>
      <c r="E8" s="335" t="s">
        <v>137</v>
      </c>
      <c r="F8" s="496" t="s">
        <v>190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338" t="s">
        <v>138</v>
      </c>
      <c r="B9" s="396" t="s">
        <v>1291</v>
      </c>
      <c r="C9" s="339" t="s">
        <v>136</v>
      </c>
      <c r="D9" s="344">
        <v>-13500.08</v>
      </c>
      <c r="E9" s="335" t="s">
        <v>143</v>
      </c>
      <c r="F9" s="496" t="s">
        <v>190</v>
      </c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338" t="s">
        <v>138</v>
      </c>
      <c r="B10" s="396" t="s">
        <v>1467</v>
      </c>
      <c r="C10" s="339" t="s">
        <v>136</v>
      </c>
      <c r="D10" s="344">
        <v>-13500.08</v>
      </c>
      <c r="E10" s="335" t="s">
        <v>144</v>
      </c>
      <c r="F10" s="496" t="s">
        <v>190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338" t="s">
        <v>138</v>
      </c>
      <c r="B11" s="339" t="s">
        <v>2021</v>
      </c>
      <c r="C11" s="339" t="s">
        <v>136</v>
      </c>
      <c r="D11" s="2">
        <v>1740</v>
      </c>
      <c r="E11" s="335"/>
      <c r="F11" s="496" t="s">
        <v>190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>
      <c r="A12" s="338" t="s">
        <v>138</v>
      </c>
      <c r="B12" s="339" t="s">
        <v>2541</v>
      </c>
      <c r="C12" s="339" t="s">
        <v>136</v>
      </c>
      <c r="D12" s="2">
        <v>1740</v>
      </c>
      <c r="E12" s="335"/>
      <c r="F12" s="496" t="s">
        <v>190</v>
      </c>
      <c r="G12" s="423"/>
      <c r="H12" s="335"/>
      <c r="I12" s="357"/>
      <c r="K12" s="357"/>
      <c r="L12" s="358"/>
      <c r="M12" s="359"/>
      <c r="N12" s="360"/>
      <c r="O12" s="360"/>
    </row>
    <row r="13" spans="1:15" ht="15" customHeight="1">
      <c r="A13" s="338" t="s">
        <v>138</v>
      </c>
      <c r="B13" s="339" t="s">
        <v>1690</v>
      </c>
      <c r="C13" s="339" t="s">
        <v>136</v>
      </c>
      <c r="D13" s="2">
        <v>1740</v>
      </c>
      <c r="E13" s="335"/>
      <c r="F13" s="496" t="s">
        <v>190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338" t="s">
        <v>138</v>
      </c>
      <c r="B14" s="339" t="s">
        <v>1132</v>
      </c>
      <c r="C14" s="339" t="s">
        <v>136</v>
      </c>
      <c r="D14" s="2">
        <v>1740</v>
      </c>
      <c r="E14" s="335"/>
      <c r="F14" s="496" t="s">
        <v>190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338" t="s">
        <v>138</v>
      </c>
      <c r="B15" s="339" t="s">
        <v>999</v>
      </c>
      <c r="C15" s="339" t="s">
        <v>136</v>
      </c>
      <c r="D15" s="2">
        <v>1740</v>
      </c>
      <c r="E15" s="335"/>
      <c r="F15" s="496" t="s">
        <v>190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338" t="s">
        <v>138</v>
      </c>
      <c r="B16" s="339" t="s">
        <v>2242</v>
      </c>
      <c r="C16" s="339" t="s">
        <v>136</v>
      </c>
      <c r="D16" s="2">
        <v>1740</v>
      </c>
      <c r="E16" s="335"/>
      <c r="F16" s="496" t="s">
        <v>190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338" t="s">
        <v>138</v>
      </c>
      <c r="B17" s="339" t="s">
        <v>1763</v>
      </c>
      <c r="C17" s="339" t="s">
        <v>136</v>
      </c>
      <c r="D17" s="2">
        <v>1740</v>
      </c>
      <c r="E17" s="335"/>
      <c r="F17" s="496" t="s">
        <v>190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338" t="s">
        <v>138</v>
      </c>
      <c r="B18" s="339" t="s">
        <v>1127</v>
      </c>
      <c r="C18" s="339" t="s">
        <v>136</v>
      </c>
      <c r="D18" s="2">
        <v>1740</v>
      </c>
      <c r="E18" s="335"/>
      <c r="F18" s="496" t="s">
        <v>190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338" t="s">
        <v>138</v>
      </c>
      <c r="B19" s="339" t="s">
        <v>709</v>
      </c>
      <c r="C19" s="339" t="s">
        <v>136</v>
      </c>
      <c r="D19" s="2">
        <v>1740</v>
      </c>
      <c r="E19" s="335"/>
      <c r="F19" s="496" t="s">
        <v>190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338" t="s">
        <v>138</v>
      </c>
      <c r="B20" s="339" t="s">
        <v>1714</v>
      </c>
      <c r="C20" s="339" t="s">
        <v>136</v>
      </c>
      <c r="D20" s="2">
        <v>1740</v>
      </c>
      <c r="E20" s="335"/>
      <c r="F20" s="496" t="s">
        <v>190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338" t="s">
        <v>138</v>
      </c>
      <c r="B21" s="339" t="s">
        <v>1294</v>
      </c>
      <c r="C21" s="339" t="s">
        <v>136</v>
      </c>
      <c r="D21" s="2">
        <v>1740</v>
      </c>
      <c r="E21" s="335"/>
      <c r="F21" s="496" t="s">
        <v>190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338" t="s">
        <v>138</v>
      </c>
      <c r="B22" s="339" t="s">
        <v>862</v>
      </c>
      <c r="C22" s="339" t="s">
        <v>136</v>
      </c>
      <c r="D22" s="2">
        <v>1740</v>
      </c>
      <c r="E22" s="335"/>
      <c r="F22" s="496" t="s">
        <v>190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>
      <c r="A23" s="338" t="s">
        <v>138</v>
      </c>
      <c r="B23" s="339" t="s">
        <v>269</v>
      </c>
      <c r="C23" s="339" t="s">
        <v>136</v>
      </c>
      <c r="D23" s="2">
        <v>1740</v>
      </c>
      <c r="E23" s="335"/>
      <c r="F23" s="496" t="s">
        <v>190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>
      <c r="A24" s="338" t="s">
        <v>138</v>
      </c>
      <c r="B24" s="339" t="s">
        <v>2163</v>
      </c>
      <c r="C24" s="339" t="s">
        <v>136</v>
      </c>
      <c r="D24" s="2">
        <v>1740</v>
      </c>
      <c r="E24" s="335"/>
      <c r="F24" s="496" t="s">
        <v>190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>
      <c r="A25" s="338" t="s">
        <v>138</v>
      </c>
      <c r="B25" s="339" t="s">
        <v>1694</v>
      </c>
      <c r="C25" s="339" t="s">
        <v>136</v>
      </c>
      <c r="D25" s="2">
        <v>1740</v>
      </c>
      <c r="E25" s="335"/>
      <c r="F25" s="496" t="s">
        <v>190</v>
      </c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>
      <c r="A26" s="338" t="s">
        <v>138</v>
      </c>
      <c r="B26" s="339" t="s">
        <v>1297</v>
      </c>
      <c r="C26" s="339" t="s">
        <v>136</v>
      </c>
      <c r="D26" s="2">
        <v>1740</v>
      </c>
      <c r="E26" s="335"/>
      <c r="F26" s="496" t="s">
        <v>190</v>
      </c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>
      <c r="A27" s="338" t="s">
        <v>138</v>
      </c>
      <c r="B27" s="339" t="s">
        <v>573</v>
      </c>
      <c r="C27" s="339" t="s">
        <v>136</v>
      </c>
      <c r="D27" s="2">
        <v>1740</v>
      </c>
      <c r="E27" s="335"/>
      <c r="F27" s="496" t="s">
        <v>190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>
      <c r="A28" s="338" t="s">
        <v>138</v>
      </c>
      <c r="B28" s="339" t="s">
        <v>1701</v>
      </c>
      <c r="C28" s="339" t="s">
        <v>136</v>
      </c>
      <c r="D28" s="2">
        <v>1740</v>
      </c>
      <c r="E28" s="335"/>
      <c r="F28" s="496" t="s">
        <v>190</v>
      </c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>
      <c r="A29" s="338" t="s">
        <v>138</v>
      </c>
      <c r="B29" s="339" t="s">
        <v>1919</v>
      </c>
      <c r="C29" s="339" t="s">
        <v>136</v>
      </c>
      <c r="D29" s="2">
        <v>1740</v>
      </c>
      <c r="E29" s="335"/>
      <c r="F29" s="496" t="s">
        <v>190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338" t="s">
        <v>138</v>
      </c>
      <c r="B30" s="339" t="s">
        <v>1154</v>
      </c>
      <c r="C30" s="339" t="s">
        <v>136</v>
      </c>
      <c r="D30" s="2">
        <v>1740</v>
      </c>
      <c r="E30" s="335"/>
      <c r="F30" s="496" t="s">
        <v>190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338" t="s">
        <v>138</v>
      </c>
      <c r="B31" s="339" t="s">
        <v>1696</v>
      </c>
      <c r="C31" s="339" t="s">
        <v>136</v>
      </c>
      <c r="D31" s="2">
        <v>1740</v>
      </c>
      <c r="E31" s="335"/>
      <c r="F31" s="496" t="s">
        <v>190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338" t="s">
        <v>138</v>
      </c>
      <c r="B32" s="339" t="s">
        <v>1026</v>
      </c>
      <c r="C32" s="339" t="s">
        <v>136</v>
      </c>
      <c r="D32" s="2">
        <v>1740</v>
      </c>
      <c r="E32" s="335"/>
      <c r="F32" s="496" t="s">
        <v>190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338" t="s">
        <v>138</v>
      </c>
      <c r="B33" s="339" t="s">
        <v>1459</v>
      </c>
      <c r="C33" s="339" t="s">
        <v>136</v>
      </c>
      <c r="D33" s="2">
        <v>1740</v>
      </c>
      <c r="E33" s="335"/>
      <c r="F33" s="496" t="s">
        <v>190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338" t="s">
        <v>138</v>
      </c>
      <c r="B34" s="339" t="s">
        <v>1698</v>
      </c>
      <c r="C34" s="339" t="s">
        <v>136</v>
      </c>
      <c r="D34" s="2">
        <v>1740</v>
      </c>
      <c r="E34" s="335"/>
      <c r="F34" s="496" t="s">
        <v>190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338" t="s">
        <v>138</v>
      </c>
      <c r="B35" s="339" t="s">
        <v>708</v>
      </c>
      <c r="C35" s="339" t="s">
        <v>136</v>
      </c>
      <c r="D35" s="2">
        <v>1740</v>
      </c>
      <c r="E35" s="335"/>
      <c r="F35" s="496" t="s">
        <v>190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338" t="s">
        <v>138</v>
      </c>
      <c r="B36" s="339" t="s">
        <v>2168</v>
      </c>
      <c r="C36" s="339" t="s">
        <v>136</v>
      </c>
      <c r="D36" s="2">
        <v>1740</v>
      </c>
      <c r="E36" s="335"/>
      <c r="F36" s="496" t="s">
        <v>190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338" t="s">
        <v>138</v>
      </c>
      <c r="B37" s="339" t="s">
        <v>1312</v>
      </c>
      <c r="C37" s="339" t="s">
        <v>136</v>
      </c>
      <c r="D37" s="2">
        <v>1740</v>
      </c>
      <c r="E37" s="335"/>
      <c r="F37" s="496" t="s">
        <v>190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>
      <c r="A38" s="338" t="s">
        <v>138</v>
      </c>
      <c r="B38" s="339" t="s">
        <v>2011</v>
      </c>
      <c r="C38" s="339" t="s">
        <v>136</v>
      </c>
      <c r="D38" s="2">
        <v>1740</v>
      </c>
      <c r="E38" s="335"/>
      <c r="F38" s="496" t="s">
        <v>190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338" t="s">
        <v>138</v>
      </c>
      <c r="B39" s="339" t="s">
        <v>1458</v>
      </c>
      <c r="C39" s="339" t="s">
        <v>136</v>
      </c>
      <c r="D39" s="2">
        <v>1740</v>
      </c>
      <c r="E39" s="335"/>
      <c r="F39" s="496" t="s">
        <v>190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338" t="s">
        <v>138</v>
      </c>
      <c r="B40" s="339" t="s">
        <v>1726</v>
      </c>
      <c r="C40" s="339" t="s">
        <v>136</v>
      </c>
      <c r="D40" s="2">
        <v>1740</v>
      </c>
      <c r="E40" s="335"/>
      <c r="F40" s="496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338" t="s">
        <v>138</v>
      </c>
      <c r="B41" s="339" t="s">
        <v>1300</v>
      </c>
      <c r="C41" s="339" t="s">
        <v>136</v>
      </c>
      <c r="D41" s="2">
        <v>1740</v>
      </c>
      <c r="E41" s="335"/>
      <c r="F41" s="496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338" t="s">
        <v>138</v>
      </c>
      <c r="B42" s="339" t="s">
        <v>1703</v>
      </c>
      <c r="C42" s="339" t="s">
        <v>136</v>
      </c>
      <c r="D42" s="2">
        <v>1740</v>
      </c>
      <c r="E42" s="335"/>
      <c r="F42" s="496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>
      <c r="A43" s="338" t="s">
        <v>138</v>
      </c>
      <c r="B43" s="339" t="s">
        <v>2361</v>
      </c>
      <c r="C43" s="339" t="s">
        <v>136</v>
      </c>
      <c r="D43" s="2">
        <v>1740</v>
      </c>
      <c r="E43" s="335"/>
      <c r="F43" s="496" t="s">
        <v>190</v>
      </c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338" t="s">
        <v>138</v>
      </c>
      <c r="B44" s="339" t="s">
        <v>1308</v>
      </c>
      <c r="C44" s="339" t="s">
        <v>136</v>
      </c>
      <c r="D44" s="2">
        <v>1740</v>
      </c>
      <c r="E44" s="335"/>
      <c r="F44" s="496" t="s">
        <v>190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338" t="s">
        <v>138</v>
      </c>
      <c r="B45" s="339" t="s">
        <v>2244</v>
      </c>
      <c r="C45" s="339" t="s">
        <v>136</v>
      </c>
      <c r="D45" s="2">
        <v>1740</v>
      </c>
      <c r="E45" s="335"/>
      <c r="F45" s="496" t="s">
        <v>190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338" t="s">
        <v>138</v>
      </c>
      <c r="B46" s="339" t="s">
        <v>1713</v>
      </c>
      <c r="C46" s="339" t="s">
        <v>136</v>
      </c>
      <c r="D46" s="2">
        <v>1740</v>
      </c>
      <c r="E46" s="335"/>
      <c r="F46" s="496" t="s">
        <v>190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>
      <c r="A47" s="338" t="s">
        <v>138</v>
      </c>
      <c r="B47" s="339" t="s">
        <v>1137</v>
      </c>
      <c r="C47" s="339" t="s">
        <v>136</v>
      </c>
      <c r="D47" s="2">
        <v>1740</v>
      </c>
      <c r="E47" s="335"/>
      <c r="F47" s="496" t="s">
        <v>190</v>
      </c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>
      <c r="A48" s="338" t="s">
        <v>138</v>
      </c>
      <c r="B48" s="396" t="s">
        <v>290</v>
      </c>
      <c r="C48" s="339" t="s">
        <v>136</v>
      </c>
      <c r="D48" s="2">
        <v>13500.08</v>
      </c>
      <c r="E48" s="335" t="s">
        <v>133</v>
      </c>
      <c r="F48" s="496" t="s">
        <v>190</v>
      </c>
      <c r="G48" s="423"/>
      <c r="H48" s="335"/>
      <c r="I48" s="357"/>
      <c r="K48" s="357"/>
      <c r="L48" s="358"/>
      <c r="M48" s="359"/>
      <c r="N48" s="360"/>
      <c r="O48" s="360"/>
    </row>
    <row r="49" spans="1:15" ht="15" customHeight="1">
      <c r="A49" s="338" t="s">
        <v>138</v>
      </c>
      <c r="B49" s="396" t="s">
        <v>1039</v>
      </c>
      <c r="C49" s="339" t="s">
        <v>136</v>
      </c>
      <c r="D49" s="2">
        <v>13500.08</v>
      </c>
      <c r="E49" s="335" t="s">
        <v>135</v>
      </c>
      <c r="F49" s="496" t="s">
        <v>190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338" t="s">
        <v>138</v>
      </c>
      <c r="B50" s="396" t="s">
        <v>1159</v>
      </c>
      <c r="C50" s="339" t="s">
        <v>136</v>
      </c>
      <c r="D50" s="2">
        <v>13500.08</v>
      </c>
      <c r="E50" s="335" t="s">
        <v>137</v>
      </c>
      <c r="F50" s="496" t="s">
        <v>190</v>
      </c>
      <c r="G50" s="423"/>
      <c r="H50" s="335"/>
      <c r="I50" s="357"/>
      <c r="K50" s="357"/>
      <c r="L50" s="358"/>
      <c r="M50" s="359"/>
      <c r="N50" s="360"/>
      <c r="O50" s="360"/>
    </row>
    <row r="51" spans="1:15" ht="15" customHeight="1">
      <c r="A51" s="338" t="s">
        <v>138</v>
      </c>
      <c r="B51" s="396" t="s">
        <v>1291</v>
      </c>
      <c r="C51" s="339" t="s">
        <v>136</v>
      </c>
      <c r="D51" s="2">
        <v>13500.08</v>
      </c>
      <c r="E51" s="335" t="s">
        <v>143</v>
      </c>
      <c r="F51" s="496" t="s">
        <v>190</v>
      </c>
      <c r="G51" s="423"/>
      <c r="H51" s="335"/>
      <c r="I51" s="357"/>
      <c r="K51" s="357"/>
      <c r="L51" s="358"/>
      <c r="M51" s="359"/>
      <c r="N51" s="360"/>
      <c r="O51" s="360"/>
    </row>
    <row r="52" spans="1:15" ht="15" customHeight="1">
      <c r="A52" s="338" t="s">
        <v>138</v>
      </c>
      <c r="B52" s="396" t="s">
        <v>1467</v>
      </c>
      <c r="C52" s="339" t="s">
        <v>136</v>
      </c>
      <c r="D52" s="2">
        <v>13500.08</v>
      </c>
      <c r="E52" s="335" t="s">
        <v>144</v>
      </c>
      <c r="F52" s="496" t="s">
        <v>190</v>
      </c>
      <c r="G52" s="423"/>
      <c r="H52" s="335"/>
      <c r="I52" s="357"/>
      <c r="K52" s="357"/>
      <c r="L52" s="358"/>
      <c r="M52" s="359"/>
      <c r="N52" s="360"/>
      <c r="O52" s="360"/>
    </row>
    <row r="53" spans="1:15" ht="15" customHeight="1">
      <c r="A53" s="338" t="s">
        <v>138</v>
      </c>
      <c r="B53" s="339" t="s">
        <v>1321</v>
      </c>
      <c r="C53" s="339" t="s">
        <v>136</v>
      </c>
      <c r="D53" s="2">
        <v>13500.08</v>
      </c>
      <c r="E53" s="335"/>
      <c r="F53" s="496" t="s">
        <v>190</v>
      </c>
      <c r="G53" s="423"/>
      <c r="H53" s="335"/>
      <c r="I53" s="357"/>
      <c r="K53" s="357"/>
      <c r="L53" s="358"/>
      <c r="M53" s="359"/>
      <c r="N53" s="360"/>
      <c r="O53" s="360"/>
    </row>
    <row r="54" spans="1:15" ht="15" customHeight="1">
      <c r="A54" s="338" t="s">
        <v>138</v>
      </c>
      <c r="B54" s="339" t="s">
        <v>2704</v>
      </c>
      <c r="C54" s="339" t="s">
        <v>136</v>
      </c>
      <c r="D54" s="2">
        <v>13500.08</v>
      </c>
      <c r="E54" s="335"/>
      <c r="F54" s="496" t="s">
        <v>190</v>
      </c>
      <c r="G54" s="423"/>
      <c r="H54" s="335"/>
      <c r="I54" s="357"/>
      <c r="K54" s="357"/>
      <c r="L54" s="358"/>
      <c r="M54" s="359"/>
      <c r="N54" s="360"/>
      <c r="O54" s="360"/>
    </row>
    <row r="55" spans="1:15" ht="15" customHeight="1">
      <c r="A55" s="338" t="s">
        <v>138</v>
      </c>
      <c r="B55" s="398" t="s">
        <v>1719</v>
      </c>
      <c r="C55" s="339" t="s">
        <v>136</v>
      </c>
      <c r="D55" s="2">
        <v>13500.08</v>
      </c>
      <c r="E55" s="335"/>
      <c r="F55" s="496" t="s">
        <v>190</v>
      </c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338" t="s">
        <v>138</v>
      </c>
      <c r="B56" s="339" t="s">
        <v>2444</v>
      </c>
      <c r="C56" s="339" t="s">
        <v>136</v>
      </c>
      <c r="D56" s="2">
        <v>13500.08</v>
      </c>
      <c r="E56" s="335"/>
      <c r="F56" s="496" t="s">
        <v>190</v>
      </c>
      <c r="G56" s="423"/>
      <c r="H56" s="335"/>
      <c r="I56" s="357"/>
      <c r="K56" s="357"/>
      <c r="L56" s="358"/>
      <c r="M56" s="359"/>
      <c r="N56" s="360"/>
      <c r="O56" s="360"/>
    </row>
    <row r="57" spans="1:15" ht="15" customHeight="1">
      <c r="A57" s="338" t="s">
        <v>138</v>
      </c>
      <c r="B57" s="398" t="s">
        <v>1705</v>
      </c>
      <c r="C57" s="339" t="s">
        <v>136</v>
      </c>
      <c r="D57" s="2">
        <v>13500.08</v>
      </c>
      <c r="E57" s="335"/>
      <c r="F57" s="496" t="s">
        <v>190</v>
      </c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338" t="s">
        <v>138</v>
      </c>
      <c r="B58" s="339" t="s">
        <v>1306</v>
      </c>
      <c r="C58" s="339" t="s">
        <v>136</v>
      </c>
      <c r="D58" s="2">
        <v>13500.08</v>
      </c>
      <c r="E58" s="335"/>
      <c r="F58" s="496" t="s">
        <v>190</v>
      </c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>
      <c r="A59" s="338" t="s">
        <v>138</v>
      </c>
      <c r="B59" s="339" t="s">
        <v>1302</v>
      </c>
      <c r="C59" s="339" t="s">
        <v>136</v>
      </c>
      <c r="D59" s="2">
        <v>13500.08</v>
      </c>
      <c r="E59" s="335"/>
      <c r="F59" s="496" t="s">
        <v>190</v>
      </c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338" t="s">
        <v>138</v>
      </c>
      <c r="B60" s="339" t="s">
        <v>1738</v>
      </c>
      <c r="C60" s="339" t="s">
        <v>136</v>
      </c>
      <c r="D60" s="2">
        <v>13500.08</v>
      </c>
      <c r="E60" s="335"/>
      <c r="F60" s="496" t="s">
        <v>190</v>
      </c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>
      <c r="A61" s="338" t="s">
        <v>138</v>
      </c>
      <c r="B61" s="339" t="s">
        <v>1304</v>
      </c>
      <c r="C61" s="339" t="s">
        <v>136</v>
      </c>
      <c r="D61" s="2">
        <v>13500.08</v>
      </c>
      <c r="E61" s="335"/>
      <c r="F61" s="496" t="s">
        <v>190</v>
      </c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 thickBot="1">
      <c r="A62" s="387" t="s">
        <v>138</v>
      </c>
      <c r="B62" s="401" t="s">
        <v>1315</v>
      </c>
      <c r="C62" s="362" t="s">
        <v>136</v>
      </c>
      <c r="D62" s="87">
        <v>13500.08</v>
      </c>
      <c r="E62" s="364"/>
      <c r="F62" s="495" t="s">
        <v>190</v>
      </c>
      <c r="G62" s="400"/>
      <c r="H62" s="364"/>
      <c r="I62" s="367"/>
      <c r="K62" s="357"/>
      <c r="L62" s="358"/>
      <c r="M62" s="359"/>
      <c r="N62" s="360"/>
      <c r="O62" s="360"/>
    </row>
    <row r="63" spans="1:15" ht="15" customHeight="1">
      <c r="A63" s="338" t="s">
        <v>138</v>
      </c>
      <c r="B63" s="396" t="s">
        <v>2545</v>
      </c>
      <c r="C63" s="339" t="s">
        <v>383</v>
      </c>
      <c r="D63" s="344">
        <v>-21588.76</v>
      </c>
      <c r="E63" s="335" t="s">
        <v>146</v>
      </c>
      <c r="F63" s="496" t="s">
        <v>190</v>
      </c>
      <c r="G63" s="423"/>
      <c r="H63" s="335"/>
      <c r="I63" s="357"/>
      <c r="K63" s="357"/>
      <c r="L63" s="358"/>
      <c r="M63" s="359"/>
      <c r="N63" s="360"/>
      <c r="O63" s="360"/>
    </row>
    <row r="64" spans="1:15" ht="15" customHeight="1">
      <c r="A64" s="338" t="s">
        <v>138</v>
      </c>
      <c r="B64" s="339" t="s">
        <v>834</v>
      </c>
      <c r="C64" s="339" t="s">
        <v>383</v>
      </c>
      <c r="D64" s="2">
        <v>21588.76</v>
      </c>
      <c r="E64" s="335"/>
      <c r="F64" s="496" t="s">
        <v>190</v>
      </c>
      <c r="G64" s="423"/>
      <c r="H64" s="335"/>
      <c r="I64" s="357"/>
      <c r="K64" s="357"/>
      <c r="L64" s="358"/>
      <c r="M64" s="359"/>
      <c r="N64" s="360"/>
      <c r="O64" s="360"/>
    </row>
    <row r="65" spans="1:15" ht="15" customHeight="1">
      <c r="A65" s="338" t="s">
        <v>138</v>
      </c>
      <c r="B65" s="398" t="s">
        <v>2544</v>
      </c>
      <c r="C65" s="339" t="s">
        <v>383</v>
      </c>
      <c r="D65" s="2">
        <v>21588.76</v>
      </c>
      <c r="E65" s="335"/>
      <c r="F65" s="496" t="s">
        <v>190</v>
      </c>
      <c r="G65" s="423"/>
      <c r="H65" s="335"/>
      <c r="I65" s="357"/>
      <c r="K65" s="357"/>
      <c r="L65" s="358"/>
      <c r="M65" s="359"/>
      <c r="N65" s="360"/>
      <c r="O65" s="360"/>
    </row>
    <row r="66" spans="1:15" ht="15" customHeight="1" thickBot="1">
      <c r="A66" s="387" t="s">
        <v>138</v>
      </c>
      <c r="B66" s="397" t="s">
        <v>2545</v>
      </c>
      <c r="C66" s="362" t="s">
        <v>383</v>
      </c>
      <c r="D66" s="87">
        <v>21588.76</v>
      </c>
      <c r="E66" s="364" t="s">
        <v>146</v>
      </c>
      <c r="F66" s="495" t="s">
        <v>190</v>
      </c>
      <c r="G66" s="400"/>
      <c r="H66" s="364"/>
      <c r="I66" s="367"/>
      <c r="K66" s="357"/>
      <c r="L66" s="358"/>
      <c r="M66" s="359"/>
      <c r="N66" s="360"/>
      <c r="O66" s="360"/>
    </row>
    <row r="67" spans="1:15" ht="15" customHeight="1">
      <c r="A67" s="338" t="s">
        <v>138</v>
      </c>
      <c r="B67" s="339" t="s">
        <v>2697</v>
      </c>
      <c r="C67" s="339" t="s">
        <v>298</v>
      </c>
      <c r="D67" s="572">
        <v>1241.2</v>
      </c>
      <c r="E67" s="335"/>
      <c r="F67" s="496" t="s">
        <v>137</v>
      </c>
      <c r="G67" s="423"/>
      <c r="H67" s="335"/>
      <c r="I67" s="357"/>
      <c r="K67" s="357"/>
      <c r="L67" s="358"/>
      <c r="M67" s="359"/>
      <c r="N67" s="360"/>
      <c r="O67" s="360"/>
    </row>
    <row r="68" spans="1:15" ht="15" customHeight="1">
      <c r="A68" s="338" t="s">
        <v>138</v>
      </c>
      <c r="B68" s="398" t="s">
        <v>2235</v>
      </c>
      <c r="C68" s="339" t="s">
        <v>298</v>
      </c>
      <c r="D68" s="2">
        <v>19565.72</v>
      </c>
      <c r="E68" s="335"/>
      <c r="F68" s="496" t="s">
        <v>190</v>
      </c>
      <c r="G68" s="423"/>
      <c r="H68" s="335"/>
      <c r="I68" s="357"/>
      <c r="K68" s="357"/>
      <c r="L68" s="358"/>
      <c r="M68" s="359"/>
      <c r="N68" s="360"/>
      <c r="O68" s="360"/>
    </row>
    <row r="69" spans="1:15" ht="15" customHeight="1" thickBot="1">
      <c r="A69" s="387" t="s">
        <v>138</v>
      </c>
      <c r="B69" s="362" t="s">
        <v>2705</v>
      </c>
      <c r="C69" s="362" t="s">
        <v>298</v>
      </c>
      <c r="D69" s="87">
        <v>20454.28</v>
      </c>
      <c r="E69" s="364"/>
      <c r="F69" s="495" t="s">
        <v>190</v>
      </c>
      <c r="G69" s="400"/>
      <c r="H69" s="364"/>
      <c r="I69" s="367"/>
      <c r="K69" s="357"/>
      <c r="L69" s="358"/>
      <c r="M69" s="359"/>
      <c r="N69" s="360"/>
      <c r="O69" s="360"/>
    </row>
    <row r="70" spans="1:15" ht="15" customHeight="1">
      <c r="A70" s="338" t="s">
        <v>138</v>
      </c>
      <c r="B70" s="396" t="s">
        <v>2686</v>
      </c>
      <c r="C70" s="339" t="s">
        <v>718</v>
      </c>
      <c r="D70" s="344">
        <v>-28806.28</v>
      </c>
      <c r="E70" s="335" t="s">
        <v>224</v>
      </c>
      <c r="F70" s="496" t="s">
        <v>190</v>
      </c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338" t="s">
        <v>138</v>
      </c>
      <c r="B71" s="396" t="s">
        <v>2686</v>
      </c>
      <c r="C71" s="339" t="s">
        <v>2687</v>
      </c>
      <c r="D71" s="2">
        <v>28806.28</v>
      </c>
      <c r="E71" s="335" t="s">
        <v>224</v>
      </c>
      <c r="F71" s="496" t="s">
        <v>190</v>
      </c>
      <c r="G71" s="423"/>
      <c r="H71" s="335"/>
      <c r="I71" s="357"/>
      <c r="K71" s="357"/>
      <c r="L71" s="358"/>
      <c r="M71" s="359"/>
      <c r="N71" s="360"/>
      <c r="O71" s="360"/>
    </row>
    <row r="72" spans="1:15" ht="15" customHeight="1" thickBot="1">
      <c r="A72" s="387" t="s">
        <v>138</v>
      </c>
      <c r="B72" s="401" t="s">
        <v>2686</v>
      </c>
      <c r="C72" s="362" t="s">
        <v>2687</v>
      </c>
      <c r="D72" s="87">
        <v>28806.28</v>
      </c>
      <c r="E72" s="364" t="s">
        <v>224</v>
      </c>
      <c r="F72" s="495" t="s">
        <v>190</v>
      </c>
      <c r="G72" s="400"/>
      <c r="H72" s="364"/>
      <c r="I72" s="367"/>
      <c r="K72" s="357"/>
      <c r="L72" s="358"/>
      <c r="M72" s="359"/>
      <c r="N72" s="360"/>
      <c r="O72" s="360"/>
    </row>
    <row r="73" spans="1:15" ht="15" customHeight="1">
      <c r="A73" s="338" t="s">
        <v>138</v>
      </c>
      <c r="B73" s="339" t="s">
        <v>2688</v>
      </c>
      <c r="C73" s="339" t="s">
        <v>134</v>
      </c>
      <c r="D73" s="572">
        <v>1241.2</v>
      </c>
      <c r="E73" s="335"/>
      <c r="F73" s="496" t="s">
        <v>137</v>
      </c>
      <c r="G73" s="423"/>
      <c r="H73" s="335"/>
      <c r="I73" s="357"/>
      <c r="K73" s="357"/>
      <c r="L73" s="358"/>
      <c r="M73" s="359"/>
      <c r="N73" s="360"/>
      <c r="O73" s="360"/>
    </row>
    <row r="74" spans="1:15" ht="15" customHeight="1">
      <c r="A74" s="338" t="s">
        <v>138</v>
      </c>
      <c r="B74" s="339" t="s">
        <v>2692</v>
      </c>
      <c r="C74" s="339" t="s">
        <v>134</v>
      </c>
      <c r="D74" s="572">
        <v>1241.2</v>
      </c>
      <c r="E74" s="335"/>
      <c r="F74" s="496" t="s">
        <v>137</v>
      </c>
      <c r="G74" s="423"/>
      <c r="H74" s="335"/>
      <c r="I74" s="357"/>
      <c r="K74" s="357"/>
      <c r="L74" s="358"/>
      <c r="M74" s="359"/>
      <c r="N74" s="360"/>
      <c r="O74" s="360"/>
    </row>
    <row r="75" spans="1:15" ht="15" customHeight="1">
      <c r="A75" s="338" t="s">
        <v>138</v>
      </c>
      <c r="B75" s="339" t="s">
        <v>2693</v>
      </c>
      <c r="C75" s="339" t="s">
        <v>134</v>
      </c>
      <c r="D75" s="572">
        <v>1241.2</v>
      </c>
      <c r="E75" s="335"/>
      <c r="F75" s="496" t="s">
        <v>137</v>
      </c>
      <c r="G75" s="423"/>
      <c r="H75" s="335"/>
      <c r="I75" s="357"/>
      <c r="K75" s="357"/>
      <c r="L75" s="358"/>
      <c r="M75" s="359"/>
      <c r="N75" s="360"/>
      <c r="O75" s="360"/>
    </row>
    <row r="76" spans="1:15" ht="15" customHeight="1">
      <c r="A76" s="338" t="s">
        <v>138</v>
      </c>
      <c r="B76" s="339" t="s">
        <v>2694</v>
      </c>
      <c r="C76" s="339" t="s">
        <v>134</v>
      </c>
      <c r="D76" s="572">
        <v>1241.2</v>
      </c>
      <c r="E76" s="335"/>
      <c r="F76" s="496" t="s">
        <v>137</v>
      </c>
      <c r="G76" s="423"/>
      <c r="H76" s="335"/>
      <c r="I76" s="357"/>
      <c r="K76" s="357"/>
      <c r="L76" s="358"/>
      <c r="M76" s="359"/>
      <c r="N76" s="360"/>
      <c r="O76" s="360"/>
    </row>
    <row r="77" spans="1:15" ht="15" customHeight="1">
      <c r="A77" s="338" t="s">
        <v>138</v>
      </c>
      <c r="B77" s="339" t="s">
        <v>2695</v>
      </c>
      <c r="C77" s="339" t="s">
        <v>134</v>
      </c>
      <c r="D77" s="572">
        <v>1241.2</v>
      </c>
      <c r="E77" s="335"/>
      <c r="F77" s="496" t="s">
        <v>137</v>
      </c>
      <c r="G77" s="423"/>
      <c r="H77" s="335"/>
      <c r="I77" s="357"/>
      <c r="K77" s="357"/>
      <c r="L77" s="358"/>
      <c r="M77" s="359"/>
      <c r="N77" s="360"/>
      <c r="O77" s="360"/>
    </row>
    <row r="78" spans="1:15" ht="15" customHeight="1">
      <c r="A78" s="338" t="s">
        <v>138</v>
      </c>
      <c r="B78" s="396" t="s">
        <v>2579</v>
      </c>
      <c r="C78" s="339" t="s">
        <v>134</v>
      </c>
      <c r="D78" s="344">
        <v>-5791.88</v>
      </c>
      <c r="E78" s="335" t="s">
        <v>139</v>
      </c>
      <c r="F78" s="496" t="s">
        <v>190</v>
      </c>
      <c r="G78" s="423"/>
      <c r="H78" s="335"/>
      <c r="I78" s="357"/>
      <c r="K78" s="357"/>
      <c r="L78" s="358"/>
      <c r="M78" s="359"/>
      <c r="N78" s="360"/>
      <c r="O78" s="360"/>
    </row>
    <row r="79" spans="1:15" ht="15" customHeight="1">
      <c r="A79" s="338" t="s">
        <v>138</v>
      </c>
      <c r="B79" s="396" t="s">
        <v>1906</v>
      </c>
      <c r="C79" s="339" t="s">
        <v>134</v>
      </c>
      <c r="D79" s="344">
        <v>-5849.88</v>
      </c>
      <c r="E79" s="335" t="s">
        <v>140</v>
      </c>
      <c r="F79" s="496" t="s">
        <v>190</v>
      </c>
      <c r="G79" s="423"/>
      <c r="H79" s="335"/>
      <c r="I79" s="357"/>
      <c r="K79" s="357"/>
      <c r="L79" s="358"/>
      <c r="M79" s="359"/>
      <c r="N79" s="360"/>
      <c r="O79" s="360"/>
    </row>
    <row r="80" spans="1:15" ht="15" customHeight="1">
      <c r="A80" s="338" t="s">
        <v>138</v>
      </c>
      <c r="B80" s="396" t="s">
        <v>1760</v>
      </c>
      <c r="C80" s="339" t="s">
        <v>134</v>
      </c>
      <c r="D80" s="344">
        <v>-5849.88</v>
      </c>
      <c r="E80" s="335" t="s">
        <v>142</v>
      </c>
      <c r="F80" s="496" t="s">
        <v>190</v>
      </c>
      <c r="G80" s="423"/>
      <c r="H80" s="335"/>
      <c r="I80" s="357"/>
      <c r="K80" s="357"/>
      <c r="L80" s="358"/>
      <c r="M80" s="359"/>
      <c r="N80" s="360"/>
      <c r="O80" s="360"/>
    </row>
    <row r="81" spans="1:15" ht="15" customHeight="1">
      <c r="A81" s="338" t="s">
        <v>138</v>
      </c>
      <c r="B81" s="396" t="s">
        <v>2439</v>
      </c>
      <c r="C81" s="339" t="s">
        <v>134</v>
      </c>
      <c r="D81" s="344">
        <v>-11699.76</v>
      </c>
      <c r="E81" s="335" t="s">
        <v>145</v>
      </c>
      <c r="F81" s="496" t="s">
        <v>190</v>
      </c>
      <c r="G81" s="423"/>
      <c r="H81" s="335"/>
      <c r="I81" s="357"/>
      <c r="K81" s="357"/>
      <c r="L81" s="358"/>
      <c r="M81" s="359"/>
      <c r="N81" s="360"/>
      <c r="O81" s="360"/>
    </row>
    <row r="82" spans="1:15" ht="15" customHeight="1">
      <c r="A82" s="338" t="s">
        <v>138</v>
      </c>
      <c r="B82" s="396" t="s">
        <v>2443</v>
      </c>
      <c r="C82" s="339" t="s">
        <v>134</v>
      </c>
      <c r="D82" s="344">
        <v>-5849.88</v>
      </c>
      <c r="E82" s="335" t="s">
        <v>147</v>
      </c>
      <c r="F82" s="496" t="s">
        <v>190</v>
      </c>
      <c r="G82" s="423"/>
      <c r="H82" s="335"/>
      <c r="I82" s="357"/>
      <c r="K82" s="357"/>
      <c r="L82" s="358"/>
      <c r="M82" s="359"/>
      <c r="N82" s="360"/>
      <c r="O82" s="360"/>
    </row>
    <row r="83" spans="1:15" ht="15" customHeight="1">
      <c r="A83" s="338" t="s">
        <v>138</v>
      </c>
      <c r="B83" s="396" t="s">
        <v>2579</v>
      </c>
      <c r="C83" s="339" t="s">
        <v>134</v>
      </c>
      <c r="D83" s="2">
        <v>5791.88</v>
      </c>
      <c r="E83" s="335" t="s">
        <v>139</v>
      </c>
      <c r="F83" s="496" t="s">
        <v>190</v>
      </c>
      <c r="G83" s="423"/>
      <c r="H83" s="335"/>
      <c r="I83" s="357"/>
      <c r="K83" s="357"/>
      <c r="L83" s="358"/>
      <c r="M83" s="359"/>
      <c r="N83" s="360"/>
      <c r="O83" s="360"/>
    </row>
    <row r="84" spans="1:15" ht="15" customHeight="1">
      <c r="A84" s="338" t="s">
        <v>138</v>
      </c>
      <c r="B84" s="339" t="s">
        <v>2636</v>
      </c>
      <c r="C84" s="339" t="s">
        <v>134</v>
      </c>
      <c r="D84" s="2">
        <v>5791.88</v>
      </c>
      <c r="E84" s="335"/>
      <c r="F84" s="496" t="s">
        <v>190</v>
      </c>
      <c r="G84" s="423"/>
      <c r="H84" s="335"/>
      <c r="I84" s="357"/>
      <c r="K84" s="357"/>
      <c r="L84" s="358"/>
      <c r="M84" s="359"/>
      <c r="N84" s="360"/>
      <c r="O84" s="360"/>
    </row>
    <row r="85" spans="1:15" ht="15" customHeight="1">
      <c r="A85" s="338" t="s">
        <v>138</v>
      </c>
      <c r="B85" s="396" t="s">
        <v>1760</v>
      </c>
      <c r="C85" s="339" t="s">
        <v>134</v>
      </c>
      <c r="D85" s="2">
        <v>5849.88</v>
      </c>
      <c r="E85" s="335" t="s">
        <v>142</v>
      </c>
      <c r="F85" s="496" t="s">
        <v>190</v>
      </c>
      <c r="G85" s="423"/>
      <c r="H85" s="335"/>
      <c r="I85" s="357"/>
      <c r="K85" s="357"/>
      <c r="L85" s="358"/>
      <c r="M85" s="359"/>
      <c r="N85" s="360"/>
      <c r="O85" s="360"/>
    </row>
    <row r="86" spans="1:15" ht="15" customHeight="1">
      <c r="A86" s="338" t="s">
        <v>138</v>
      </c>
      <c r="B86" s="396" t="s">
        <v>1906</v>
      </c>
      <c r="C86" s="339" t="s">
        <v>134</v>
      </c>
      <c r="D86" s="2">
        <v>5849.88</v>
      </c>
      <c r="E86" s="335" t="s">
        <v>140</v>
      </c>
      <c r="F86" s="496" t="s">
        <v>190</v>
      </c>
      <c r="G86" s="423"/>
      <c r="H86" s="335"/>
      <c r="I86" s="357"/>
      <c r="K86" s="357"/>
      <c r="L86" s="358"/>
      <c r="M86" s="359"/>
      <c r="N86" s="360"/>
      <c r="O86" s="360"/>
    </row>
    <row r="87" spans="1:15" ht="15" customHeight="1">
      <c r="A87" s="338" t="s">
        <v>138</v>
      </c>
      <c r="B87" s="396" t="s">
        <v>2443</v>
      </c>
      <c r="C87" s="339" t="s">
        <v>134</v>
      </c>
      <c r="D87" s="2">
        <v>5849.88</v>
      </c>
      <c r="E87" s="335" t="s">
        <v>147</v>
      </c>
      <c r="F87" s="496" t="s">
        <v>190</v>
      </c>
      <c r="G87" s="423"/>
      <c r="H87" s="335"/>
      <c r="I87" s="357"/>
      <c r="K87" s="357"/>
      <c r="L87" s="358"/>
      <c r="M87" s="359"/>
      <c r="N87" s="360"/>
      <c r="O87" s="360"/>
    </row>
    <row r="88" spans="1:15" ht="15" customHeight="1">
      <c r="A88" s="338" t="s">
        <v>138</v>
      </c>
      <c r="B88" s="339" t="s">
        <v>2442</v>
      </c>
      <c r="C88" s="339" t="s">
        <v>134</v>
      </c>
      <c r="D88" s="2">
        <v>5849.88</v>
      </c>
      <c r="E88" s="335"/>
      <c r="F88" s="496" t="s">
        <v>190</v>
      </c>
      <c r="G88" s="423"/>
      <c r="H88" s="335"/>
      <c r="I88" s="357"/>
      <c r="K88" s="357"/>
      <c r="L88" s="358"/>
      <c r="M88" s="359"/>
      <c r="N88" s="360"/>
      <c r="O88" s="360"/>
    </row>
    <row r="89" spans="1:15" ht="15" customHeight="1">
      <c r="A89" s="338" t="s">
        <v>138</v>
      </c>
      <c r="B89" s="339" t="s">
        <v>1759</v>
      </c>
      <c r="C89" s="339" t="s">
        <v>134</v>
      </c>
      <c r="D89" s="2">
        <v>5849.88</v>
      </c>
      <c r="E89" s="335"/>
      <c r="F89" s="496" t="s">
        <v>190</v>
      </c>
      <c r="G89" s="423"/>
      <c r="H89" s="335"/>
      <c r="I89" s="357"/>
      <c r="K89" s="357"/>
      <c r="L89" s="358"/>
      <c r="M89" s="359"/>
      <c r="N89" s="360"/>
      <c r="O89" s="360"/>
    </row>
    <row r="90" spans="1:15" ht="15" customHeight="1" thickBot="1">
      <c r="A90" s="387" t="s">
        <v>138</v>
      </c>
      <c r="B90" s="397" t="s">
        <v>2439</v>
      </c>
      <c r="C90" s="362" t="s">
        <v>134</v>
      </c>
      <c r="D90" s="87">
        <v>11699.76</v>
      </c>
      <c r="E90" s="364" t="s">
        <v>145</v>
      </c>
      <c r="F90" s="495" t="s">
        <v>190</v>
      </c>
      <c r="G90" s="400"/>
      <c r="H90" s="364"/>
      <c r="I90" s="367"/>
      <c r="K90" s="357"/>
      <c r="L90" s="358"/>
      <c r="M90" s="359"/>
      <c r="N90" s="360"/>
      <c r="O90" s="360"/>
    </row>
    <row r="91" spans="1:15" ht="15" customHeight="1">
      <c r="A91" s="338" t="s">
        <v>138</v>
      </c>
      <c r="B91" s="339" t="s">
        <v>2690</v>
      </c>
      <c r="C91" s="339" t="s">
        <v>141</v>
      </c>
      <c r="D91" s="572">
        <v>1241.2</v>
      </c>
      <c r="E91" s="335"/>
      <c r="F91" s="496" t="s">
        <v>137</v>
      </c>
      <c r="G91" s="423"/>
      <c r="H91" s="335"/>
      <c r="I91" s="357"/>
      <c r="K91" s="357"/>
      <c r="L91" s="358"/>
      <c r="M91" s="359"/>
      <c r="N91" s="360"/>
      <c r="O91" s="360"/>
    </row>
    <row r="92" spans="1:15" ht="15" customHeight="1">
      <c r="A92" s="338" t="s">
        <v>138</v>
      </c>
      <c r="B92" s="339" t="s">
        <v>2691</v>
      </c>
      <c r="C92" s="339" t="s">
        <v>141</v>
      </c>
      <c r="D92" s="572">
        <v>1241.2</v>
      </c>
      <c r="E92" s="335"/>
      <c r="F92" s="496" t="s">
        <v>137</v>
      </c>
      <c r="G92" s="423"/>
      <c r="H92" s="335"/>
      <c r="I92" s="357"/>
      <c r="K92" s="357"/>
      <c r="L92" s="358"/>
      <c r="M92" s="359"/>
      <c r="N92" s="360"/>
      <c r="O92" s="360"/>
    </row>
    <row r="93" spans="1:15" ht="15" customHeight="1">
      <c r="A93" s="338" t="s">
        <v>138</v>
      </c>
      <c r="B93" s="339" t="s">
        <v>2698</v>
      </c>
      <c r="C93" s="339" t="s">
        <v>141</v>
      </c>
      <c r="D93" s="572">
        <v>1241.2</v>
      </c>
      <c r="E93" s="335"/>
      <c r="F93" s="496" t="s">
        <v>137</v>
      </c>
      <c r="G93" s="423"/>
      <c r="H93" s="335"/>
      <c r="I93" s="357"/>
      <c r="K93" s="357"/>
      <c r="L93" s="358"/>
      <c r="M93" s="359"/>
      <c r="N93" s="360"/>
      <c r="O93" s="360"/>
    </row>
    <row r="94" spans="1:15" ht="15" customHeight="1">
      <c r="A94" s="338" t="s">
        <v>138</v>
      </c>
      <c r="B94" s="396" t="s">
        <v>859</v>
      </c>
      <c r="C94" s="339" t="s">
        <v>141</v>
      </c>
      <c r="D94" s="344">
        <v>-5957.76</v>
      </c>
      <c r="E94" s="335" t="s">
        <v>225</v>
      </c>
      <c r="F94" s="496" t="s">
        <v>190</v>
      </c>
      <c r="G94" s="423"/>
      <c r="H94" s="335"/>
      <c r="I94" s="357"/>
      <c r="K94" s="357"/>
      <c r="L94" s="358"/>
      <c r="M94" s="359"/>
      <c r="N94" s="360"/>
      <c r="O94" s="360"/>
    </row>
    <row r="95" spans="1:15" ht="15" customHeight="1">
      <c r="A95" s="338" t="s">
        <v>138</v>
      </c>
      <c r="B95" s="396" t="s">
        <v>314</v>
      </c>
      <c r="C95" s="339" t="s">
        <v>141</v>
      </c>
      <c r="D95" s="344">
        <v>-5957.76</v>
      </c>
      <c r="E95" s="335" t="s">
        <v>226</v>
      </c>
      <c r="F95" s="496" t="s">
        <v>190</v>
      </c>
      <c r="G95" s="423"/>
      <c r="H95" s="335"/>
      <c r="I95" s="357"/>
      <c r="K95" s="357"/>
      <c r="L95" s="358"/>
      <c r="M95" s="359"/>
      <c r="N95" s="360"/>
      <c r="O95" s="360"/>
    </row>
    <row r="96" spans="1:15" ht="15" customHeight="1">
      <c r="A96" s="338" t="s">
        <v>138</v>
      </c>
      <c r="B96" s="339" t="s">
        <v>575</v>
      </c>
      <c r="C96" s="339" t="s">
        <v>141</v>
      </c>
      <c r="D96" s="2">
        <v>1740</v>
      </c>
      <c r="E96" s="335"/>
      <c r="F96" s="496" t="s">
        <v>190</v>
      </c>
      <c r="G96" s="423"/>
      <c r="H96" s="335"/>
      <c r="I96" s="357"/>
      <c r="K96" s="357"/>
      <c r="L96" s="358"/>
      <c r="M96" s="359"/>
      <c r="N96" s="360"/>
      <c r="O96" s="360"/>
    </row>
    <row r="97" spans="1:15" ht="15" customHeight="1">
      <c r="A97" s="338" t="s">
        <v>138</v>
      </c>
      <c r="B97" s="339" t="s">
        <v>2346</v>
      </c>
      <c r="C97" s="339" t="s">
        <v>141</v>
      </c>
      <c r="D97" s="2">
        <v>1740</v>
      </c>
      <c r="E97" s="335"/>
      <c r="F97" s="496" t="s">
        <v>190</v>
      </c>
      <c r="G97" s="423"/>
      <c r="H97" s="335"/>
      <c r="I97" s="357"/>
      <c r="K97" s="357"/>
      <c r="L97" s="358"/>
      <c r="M97" s="359"/>
      <c r="N97" s="360"/>
      <c r="O97" s="360"/>
    </row>
    <row r="98" spans="1:15" ht="15" customHeight="1">
      <c r="A98" s="338" t="s">
        <v>138</v>
      </c>
      <c r="B98" s="339" t="s">
        <v>1784</v>
      </c>
      <c r="C98" s="339" t="s">
        <v>141</v>
      </c>
      <c r="D98" s="2">
        <v>1740</v>
      </c>
      <c r="E98" s="335"/>
      <c r="F98" s="496" t="s">
        <v>190</v>
      </c>
      <c r="G98" s="423"/>
      <c r="H98" s="335"/>
      <c r="I98" s="357"/>
      <c r="K98" s="357"/>
      <c r="L98" s="358"/>
      <c r="M98" s="359"/>
      <c r="N98" s="360"/>
      <c r="O98" s="360"/>
    </row>
    <row r="99" spans="1:15" ht="15" customHeight="1">
      <c r="A99" s="338" t="s">
        <v>138</v>
      </c>
      <c r="B99" s="339" t="s">
        <v>576</v>
      </c>
      <c r="C99" s="339" t="s">
        <v>141</v>
      </c>
      <c r="D99" s="2">
        <v>1740</v>
      </c>
      <c r="E99" s="335"/>
      <c r="F99" s="496" t="s">
        <v>190</v>
      </c>
      <c r="G99" s="423"/>
      <c r="H99" s="335"/>
      <c r="I99" s="357"/>
      <c r="K99" s="357"/>
      <c r="L99" s="358"/>
      <c r="M99" s="359"/>
      <c r="N99" s="360"/>
      <c r="O99" s="360"/>
    </row>
    <row r="100" spans="1:15" ht="15" customHeight="1">
      <c r="A100" s="338" t="s">
        <v>138</v>
      </c>
      <c r="B100" s="339" t="s">
        <v>1742</v>
      </c>
      <c r="C100" s="339" t="s">
        <v>141</v>
      </c>
      <c r="D100" s="2">
        <v>1740</v>
      </c>
      <c r="E100" s="335"/>
      <c r="F100" s="496" t="s">
        <v>190</v>
      </c>
      <c r="G100" s="423"/>
      <c r="H100" s="335"/>
      <c r="I100" s="357"/>
      <c r="K100" s="357"/>
      <c r="L100" s="358"/>
      <c r="M100" s="359"/>
      <c r="N100" s="360"/>
      <c r="O100" s="360"/>
    </row>
    <row r="101" spans="1:15" ht="15" customHeight="1">
      <c r="A101" s="338" t="s">
        <v>138</v>
      </c>
      <c r="B101" s="339" t="s">
        <v>2348</v>
      </c>
      <c r="C101" s="339" t="s">
        <v>141</v>
      </c>
      <c r="D101" s="2">
        <v>1740</v>
      </c>
      <c r="E101" s="335"/>
      <c r="F101" s="496" t="s">
        <v>190</v>
      </c>
      <c r="G101" s="423"/>
      <c r="H101" s="335"/>
      <c r="I101" s="357"/>
      <c r="K101" s="357"/>
      <c r="L101" s="358"/>
      <c r="M101" s="359"/>
      <c r="N101" s="360"/>
      <c r="O101" s="360"/>
    </row>
    <row r="102" spans="1:15" ht="15" customHeight="1">
      <c r="A102" s="338" t="s">
        <v>138</v>
      </c>
      <c r="B102" s="339" t="s">
        <v>1899</v>
      </c>
      <c r="C102" s="339" t="s">
        <v>141</v>
      </c>
      <c r="D102" s="2">
        <v>1740</v>
      </c>
      <c r="E102" s="335"/>
      <c r="F102" s="496" t="s">
        <v>190</v>
      </c>
      <c r="G102" s="423"/>
      <c r="H102" s="335"/>
      <c r="I102" s="357"/>
      <c r="K102" s="357"/>
      <c r="L102" s="358"/>
      <c r="M102" s="359"/>
      <c r="N102" s="360"/>
      <c r="O102" s="360"/>
    </row>
    <row r="103" spans="1:15" ht="15" customHeight="1">
      <c r="A103" s="338" t="s">
        <v>138</v>
      </c>
      <c r="B103" s="339" t="s">
        <v>2540</v>
      </c>
      <c r="C103" s="339" t="s">
        <v>141</v>
      </c>
      <c r="D103" s="2">
        <v>1740</v>
      </c>
      <c r="E103" s="335"/>
      <c r="F103" s="496" t="s">
        <v>190</v>
      </c>
      <c r="G103" s="423"/>
      <c r="H103" s="335"/>
      <c r="I103" s="357"/>
      <c r="K103" s="357"/>
      <c r="L103" s="358"/>
      <c r="M103" s="359"/>
      <c r="N103" s="360"/>
      <c r="O103" s="360"/>
    </row>
    <row r="104" spans="1:15" ht="15" customHeight="1">
      <c r="A104" s="338" t="s">
        <v>138</v>
      </c>
      <c r="B104" s="339" t="s">
        <v>1777</v>
      </c>
      <c r="C104" s="339" t="s">
        <v>141</v>
      </c>
      <c r="D104" s="2">
        <v>1740</v>
      </c>
      <c r="E104" s="335"/>
      <c r="F104" s="496" t="s">
        <v>190</v>
      </c>
      <c r="G104" s="423"/>
      <c r="H104" s="335"/>
      <c r="I104" s="357"/>
      <c r="K104" s="357"/>
      <c r="L104" s="358"/>
      <c r="M104" s="359"/>
      <c r="N104" s="360"/>
      <c r="O104" s="360"/>
    </row>
    <row r="105" spans="1:15" ht="15" customHeight="1">
      <c r="A105" s="338" t="s">
        <v>138</v>
      </c>
      <c r="B105" s="339" t="s">
        <v>1745</v>
      </c>
      <c r="C105" s="339" t="s">
        <v>141</v>
      </c>
      <c r="D105" s="2">
        <v>1740</v>
      </c>
      <c r="E105" s="335"/>
      <c r="F105" s="496" t="s">
        <v>190</v>
      </c>
      <c r="G105" s="423"/>
      <c r="H105" s="335"/>
      <c r="I105" s="357"/>
      <c r="K105" s="357"/>
      <c r="L105" s="358"/>
      <c r="M105" s="359"/>
      <c r="N105" s="360"/>
      <c r="O105" s="360"/>
    </row>
    <row r="106" spans="1:15" ht="15" customHeight="1">
      <c r="A106" s="338" t="s">
        <v>138</v>
      </c>
      <c r="B106" s="339" t="s">
        <v>2238</v>
      </c>
      <c r="C106" s="339" t="s">
        <v>141</v>
      </c>
      <c r="D106" s="2">
        <v>1740</v>
      </c>
      <c r="E106" s="335"/>
      <c r="F106" s="496" t="s">
        <v>190</v>
      </c>
      <c r="G106" s="423"/>
      <c r="H106" s="335"/>
      <c r="I106" s="357"/>
      <c r="K106" s="357"/>
      <c r="L106" s="358"/>
      <c r="M106" s="359"/>
      <c r="N106" s="360"/>
      <c r="O106" s="360"/>
    </row>
    <row r="107" spans="1:15" ht="15" customHeight="1">
      <c r="A107" s="338" t="s">
        <v>138</v>
      </c>
      <c r="B107" s="339" t="s">
        <v>1778</v>
      </c>
      <c r="C107" s="339" t="s">
        <v>141</v>
      </c>
      <c r="D107" s="2">
        <v>1740</v>
      </c>
      <c r="E107" s="335"/>
      <c r="F107" s="496" t="s">
        <v>190</v>
      </c>
      <c r="G107" s="423"/>
      <c r="H107" s="335"/>
      <c r="I107" s="357"/>
      <c r="K107" s="357"/>
      <c r="L107" s="358"/>
      <c r="M107" s="359"/>
      <c r="N107" s="360"/>
      <c r="O107" s="360"/>
    </row>
    <row r="108" spans="1:15" ht="15" customHeight="1">
      <c r="A108" s="338" t="s">
        <v>138</v>
      </c>
      <c r="B108" s="339" t="s">
        <v>1773</v>
      </c>
      <c r="C108" s="339" t="s">
        <v>141</v>
      </c>
      <c r="D108" s="2">
        <v>1740</v>
      </c>
      <c r="E108" s="335"/>
      <c r="F108" s="496" t="s">
        <v>190</v>
      </c>
      <c r="G108" s="423"/>
      <c r="H108" s="335"/>
      <c r="I108" s="357"/>
      <c r="K108" s="357"/>
      <c r="L108" s="358"/>
      <c r="M108" s="359"/>
      <c r="N108" s="360"/>
      <c r="O108" s="360"/>
    </row>
    <row r="109" spans="1:15" ht="15" customHeight="1">
      <c r="A109" s="338" t="s">
        <v>138</v>
      </c>
      <c r="B109" s="339" t="s">
        <v>2342</v>
      </c>
      <c r="C109" s="339" t="s">
        <v>141</v>
      </c>
      <c r="D109" s="2">
        <v>1740</v>
      </c>
      <c r="E109" s="335"/>
      <c r="F109" s="496" t="s">
        <v>190</v>
      </c>
      <c r="G109" s="423"/>
      <c r="H109" s="335"/>
      <c r="I109" s="357"/>
      <c r="K109" s="357"/>
      <c r="L109" s="358"/>
      <c r="M109" s="359"/>
      <c r="N109" s="360"/>
      <c r="O109" s="360"/>
    </row>
    <row r="110" spans="1:15" ht="15" customHeight="1">
      <c r="A110" s="338" t="s">
        <v>138</v>
      </c>
      <c r="B110" s="339" t="s">
        <v>1901</v>
      </c>
      <c r="C110" s="339" t="s">
        <v>141</v>
      </c>
      <c r="D110" s="2">
        <v>1740</v>
      </c>
      <c r="E110" s="335"/>
      <c r="F110" s="496" t="s">
        <v>190</v>
      </c>
      <c r="G110" s="423"/>
      <c r="H110" s="335"/>
      <c r="I110" s="357"/>
      <c r="K110" s="357"/>
      <c r="L110" s="358"/>
      <c r="M110" s="359"/>
      <c r="N110" s="360"/>
      <c r="O110" s="360"/>
    </row>
    <row r="111" spans="1:15" ht="15" customHeight="1">
      <c r="A111" s="338" t="s">
        <v>138</v>
      </c>
      <c r="B111" s="339" t="s">
        <v>301</v>
      </c>
      <c r="C111" s="339" t="s">
        <v>141</v>
      </c>
      <c r="D111" s="2">
        <v>1740</v>
      </c>
      <c r="E111" s="335"/>
      <c r="F111" s="496" t="s">
        <v>190</v>
      </c>
      <c r="G111" s="423"/>
      <c r="H111" s="335"/>
      <c r="I111" s="357"/>
      <c r="K111" s="357"/>
      <c r="L111" s="358"/>
      <c r="M111" s="359"/>
      <c r="N111" s="360"/>
      <c r="O111" s="360"/>
    </row>
    <row r="112" spans="1:15" ht="15" customHeight="1">
      <c r="A112" s="338" t="s">
        <v>138</v>
      </c>
      <c r="B112" s="339" t="s">
        <v>1739</v>
      </c>
      <c r="C112" s="339" t="s">
        <v>141</v>
      </c>
      <c r="D112" s="2">
        <v>1740</v>
      </c>
      <c r="E112" s="335"/>
      <c r="F112" s="496" t="s">
        <v>190</v>
      </c>
      <c r="G112" s="423"/>
      <c r="H112" s="335"/>
      <c r="I112" s="357"/>
      <c r="K112" s="357"/>
      <c r="L112" s="358"/>
      <c r="M112" s="359"/>
      <c r="N112" s="360"/>
      <c r="O112" s="360"/>
    </row>
    <row r="113" spans="1:15" ht="15" customHeight="1">
      <c r="A113" s="338" t="s">
        <v>138</v>
      </c>
      <c r="B113" s="339" t="s">
        <v>2271</v>
      </c>
      <c r="C113" s="339" t="s">
        <v>141</v>
      </c>
      <c r="D113" s="2">
        <v>1740</v>
      </c>
      <c r="E113" s="335"/>
      <c r="F113" s="496" t="s">
        <v>190</v>
      </c>
      <c r="G113" s="423"/>
      <c r="H113" s="335"/>
      <c r="I113" s="357"/>
      <c r="K113" s="357"/>
      <c r="L113" s="358"/>
      <c r="M113" s="359"/>
      <c r="N113" s="360"/>
      <c r="O113" s="360"/>
    </row>
    <row r="114" spans="1:15" ht="15" customHeight="1">
      <c r="A114" s="338" t="s">
        <v>138</v>
      </c>
      <c r="B114" s="339" t="s">
        <v>2459</v>
      </c>
      <c r="C114" s="339" t="s">
        <v>141</v>
      </c>
      <c r="D114" s="2">
        <v>1740</v>
      </c>
      <c r="E114" s="335"/>
      <c r="F114" s="496" t="s">
        <v>190</v>
      </c>
      <c r="G114" s="423"/>
      <c r="H114" s="335"/>
      <c r="I114" s="357"/>
      <c r="K114" s="357"/>
      <c r="L114" s="358"/>
      <c r="M114" s="359"/>
      <c r="N114" s="360"/>
      <c r="O114" s="360"/>
    </row>
    <row r="115" spans="1:15" ht="15" customHeight="1">
      <c r="A115" s="338" t="s">
        <v>138</v>
      </c>
      <c r="B115" s="339" t="s">
        <v>1731</v>
      </c>
      <c r="C115" s="339" t="s">
        <v>141</v>
      </c>
      <c r="D115" s="2">
        <v>1740</v>
      </c>
      <c r="E115" s="335"/>
      <c r="F115" s="496" t="s">
        <v>190</v>
      </c>
      <c r="G115" s="423"/>
      <c r="H115" s="335"/>
      <c r="I115" s="357"/>
      <c r="K115" s="357"/>
      <c r="L115" s="358"/>
      <c r="M115" s="359"/>
      <c r="N115" s="360"/>
      <c r="O115" s="360"/>
    </row>
    <row r="116" spans="1:15" ht="15" customHeight="1">
      <c r="A116" s="338" t="s">
        <v>138</v>
      </c>
      <c r="B116" s="339" t="s">
        <v>1750</v>
      </c>
      <c r="C116" s="339" t="s">
        <v>141</v>
      </c>
      <c r="D116" s="2">
        <v>1740</v>
      </c>
      <c r="E116" s="335"/>
      <c r="F116" s="496" t="s">
        <v>190</v>
      </c>
      <c r="G116" s="423"/>
      <c r="H116" s="335"/>
      <c r="I116" s="357"/>
      <c r="K116" s="357"/>
      <c r="L116" s="358"/>
      <c r="M116" s="359"/>
      <c r="N116" s="360"/>
      <c r="O116" s="360"/>
    </row>
    <row r="117" spans="1:15" ht="15" customHeight="1">
      <c r="A117" s="338" t="s">
        <v>138</v>
      </c>
      <c r="B117" s="339" t="s">
        <v>2237</v>
      </c>
      <c r="C117" s="339" t="s">
        <v>141</v>
      </c>
      <c r="D117" s="2">
        <v>1740</v>
      </c>
      <c r="E117" s="335"/>
      <c r="F117" s="496" t="s">
        <v>190</v>
      </c>
      <c r="G117" s="423"/>
      <c r="H117" s="335"/>
      <c r="I117" s="357"/>
      <c r="K117" s="357"/>
      <c r="L117" s="358"/>
      <c r="M117" s="359"/>
      <c r="N117" s="360"/>
      <c r="O117" s="360"/>
    </row>
    <row r="118" spans="1:15" ht="15" customHeight="1">
      <c r="A118" s="338" t="s">
        <v>138</v>
      </c>
      <c r="B118" s="339" t="s">
        <v>2165</v>
      </c>
      <c r="C118" s="339" t="s">
        <v>141</v>
      </c>
      <c r="D118" s="2">
        <v>1740</v>
      </c>
      <c r="E118" s="335"/>
      <c r="F118" s="496" t="s">
        <v>190</v>
      </c>
      <c r="G118" s="423"/>
      <c r="H118" s="335"/>
      <c r="I118" s="357"/>
      <c r="K118" s="357"/>
      <c r="L118" s="358"/>
      <c r="M118" s="359"/>
      <c r="N118" s="360"/>
      <c r="O118" s="360"/>
    </row>
    <row r="119" spans="1:15" ht="15" customHeight="1">
      <c r="A119" s="338" t="s">
        <v>138</v>
      </c>
      <c r="B119" s="339" t="s">
        <v>2151</v>
      </c>
      <c r="C119" s="339" t="s">
        <v>141</v>
      </c>
      <c r="D119" s="2">
        <v>1740</v>
      </c>
      <c r="E119" s="335"/>
      <c r="F119" s="496" t="s">
        <v>190</v>
      </c>
      <c r="G119" s="423"/>
      <c r="H119" s="335"/>
      <c r="I119" s="357"/>
      <c r="K119" s="357"/>
      <c r="L119" s="358"/>
      <c r="M119" s="359"/>
      <c r="N119" s="360"/>
      <c r="O119" s="360"/>
    </row>
    <row r="120" spans="1:15" ht="15" customHeight="1">
      <c r="A120" s="338" t="s">
        <v>138</v>
      </c>
      <c r="B120" s="339" t="s">
        <v>1743</v>
      </c>
      <c r="C120" s="339" t="s">
        <v>141</v>
      </c>
      <c r="D120" s="2">
        <v>1740</v>
      </c>
      <c r="E120" s="335"/>
      <c r="F120" s="496" t="s">
        <v>190</v>
      </c>
      <c r="G120" s="423"/>
      <c r="H120" s="335"/>
      <c r="I120" s="357"/>
      <c r="K120" s="357"/>
      <c r="L120" s="358"/>
      <c r="M120" s="359"/>
      <c r="N120" s="360"/>
      <c r="O120" s="360"/>
    </row>
    <row r="121" spans="1:15" ht="15" customHeight="1">
      <c r="A121" s="338" t="s">
        <v>138</v>
      </c>
      <c r="B121" s="339" t="s">
        <v>2236</v>
      </c>
      <c r="C121" s="339" t="s">
        <v>141</v>
      </c>
      <c r="D121" s="2">
        <v>1740</v>
      </c>
      <c r="E121" s="335"/>
      <c r="F121" s="496" t="s">
        <v>190</v>
      </c>
      <c r="G121" s="423"/>
      <c r="H121" s="335"/>
      <c r="I121" s="357"/>
      <c r="K121" s="357"/>
      <c r="L121" s="358"/>
      <c r="M121" s="359"/>
      <c r="N121" s="360"/>
      <c r="O121" s="360"/>
    </row>
    <row r="122" spans="1:15" ht="15" customHeight="1">
      <c r="A122" s="338" t="s">
        <v>138</v>
      </c>
      <c r="B122" s="339" t="s">
        <v>2336</v>
      </c>
      <c r="C122" s="339" t="s">
        <v>141</v>
      </c>
      <c r="D122" s="2">
        <v>1740</v>
      </c>
      <c r="E122" s="335"/>
      <c r="F122" s="496" t="s">
        <v>190</v>
      </c>
      <c r="G122" s="423"/>
      <c r="H122" s="335"/>
      <c r="I122" s="357"/>
      <c r="K122" s="357"/>
      <c r="L122" s="358"/>
      <c r="M122" s="359"/>
      <c r="N122" s="360"/>
      <c r="O122" s="360"/>
    </row>
    <row r="123" spans="1:15" ht="15" customHeight="1">
      <c r="A123" s="338" t="s">
        <v>138</v>
      </c>
      <c r="B123" s="339" t="s">
        <v>577</v>
      </c>
      <c r="C123" s="339" t="s">
        <v>141</v>
      </c>
      <c r="D123" s="2">
        <v>1740</v>
      </c>
      <c r="E123" s="335"/>
      <c r="F123" s="496" t="s">
        <v>190</v>
      </c>
      <c r="G123" s="423"/>
      <c r="H123" s="335"/>
      <c r="I123" s="357"/>
      <c r="K123" s="357"/>
      <c r="L123" s="358"/>
      <c r="M123" s="359"/>
      <c r="N123" s="360"/>
      <c r="O123" s="360"/>
    </row>
    <row r="124" spans="1:15" ht="15" customHeight="1">
      <c r="A124" s="338" t="s">
        <v>138</v>
      </c>
      <c r="B124" s="339" t="s">
        <v>1746</v>
      </c>
      <c r="C124" s="339" t="s">
        <v>141</v>
      </c>
      <c r="D124" s="2">
        <v>1740</v>
      </c>
      <c r="E124" s="335"/>
      <c r="F124" s="496" t="s">
        <v>190</v>
      </c>
      <c r="G124" s="423"/>
      <c r="H124" s="335"/>
      <c r="I124" s="357"/>
      <c r="K124" s="357"/>
      <c r="L124" s="358"/>
      <c r="M124" s="359"/>
      <c r="N124" s="360"/>
      <c r="O124" s="360"/>
    </row>
    <row r="125" spans="1:15" ht="15" customHeight="1">
      <c r="A125" s="338" t="s">
        <v>138</v>
      </c>
      <c r="B125" s="339" t="s">
        <v>2356</v>
      </c>
      <c r="C125" s="339" t="s">
        <v>141</v>
      </c>
      <c r="D125" s="2">
        <v>1740</v>
      </c>
      <c r="E125" s="335"/>
      <c r="F125" s="496" t="s">
        <v>190</v>
      </c>
      <c r="G125" s="423"/>
      <c r="H125" s="335"/>
      <c r="I125" s="357"/>
      <c r="K125" s="357"/>
      <c r="L125" s="358"/>
      <c r="M125" s="359"/>
      <c r="N125" s="360"/>
      <c r="O125" s="360"/>
    </row>
    <row r="126" spans="1:15" ht="15" customHeight="1">
      <c r="A126" s="338" t="s">
        <v>138</v>
      </c>
      <c r="B126" s="339" t="s">
        <v>1898</v>
      </c>
      <c r="C126" s="339" t="s">
        <v>141</v>
      </c>
      <c r="D126" s="2">
        <v>1740</v>
      </c>
      <c r="E126" s="335"/>
      <c r="F126" s="496" t="s">
        <v>190</v>
      </c>
      <c r="G126" s="423"/>
      <c r="H126" s="335"/>
      <c r="I126" s="357"/>
      <c r="K126" s="357"/>
      <c r="L126" s="358"/>
      <c r="M126" s="359"/>
      <c r="N126" s="360"/>
      <c r="O126" s="360"/>
    </row>
    <row r="127" spans="1:15" ht="15" customHeight="1">
      <c r="A127" s="338" t="s">
        <v>138</v>
      </c>
      <c r="B127" s="339" t="s">
        <v>2360</v>
      </c>
      <c r="C127" s="339" t="s">
        <v>141</v>
      </c>
      <c r="D127" s="2">
        <v>1740</v>
      </c>
      <c r="E127" s="335"/>
      <c r="F127" s="496" t="s">
        <v>190</v>
      </c>
      <c r="G127" s="423"/>
      <c r="H127" s="335"/>
      <c r="I127" s="357"/>
      <c r="K127" s="357"/>
      <c r="L127" s="358"/>
      <c r="M127" s="359"/>
      <c r="N127" s="360"/>
      <c r="O127" s="360"/>
    </row>
    <row r="128" spans="1:15" ht="15" customHeight="1">
      <c r="A128" s="338" t="s">
        <v>138</v>
      </c>
      <c r="B128" s="339" t="s">
        <v>1783</v>
      </c>
      <c r="C128" s="339" t="s">
        <v>141</v>
      </c>
      <c r="D128" s="2">
        <v>1740</v>
      </c>
      <c r="E128" s="335"/>
      <c r="F128" s="496" t="s">
        <v>190</v>
      </c>
      <c r="G128" s="423"/>
      <c r="H128" s="335"/>
      <c r="I128" s="357"/>
      <c r="K128" s="357"/>
      <c r="L128" s="358"/>
      <c r="M128" s="359"/>
      <c r="N128" s="360"/>
      <c r="O128" s="360"/>
    </row>
    <row r="129" spans="1:15" ht="15" customHeight="1">
      <c r="A129" s="338" t="s">
        <v>138</v>
      </c>
      <c r="B129" s="398" t="s">
        <v>2434</v>
      </c>
      <c r="C129" s="339" t="s">
        <v>141</v>
      </c>
      <c r="D129" s="2">
        <v>5957.76</v>
      </c>
      <c r="E129" s="335"/>
      <c r="F129" s="496" t="s">
        <v>190</v>
      </c>
      <c r="G129" s="423"/>
      <c r="H129" s="335"/>
      <c r="I129" s="357"/>
      <c r="K129" s="357"/>
      <c r="L129" s="358"/>
      <c r="M129" s="359"/>
      <c r="N129" s="360"/>
      <c r="O129" s="360"/>
    </row>
    <row r="130" spans="1:15" ht="15" customHeight="1">
      <c r="A130" s="338" t="s">
        <v>138</v>
      </c>
      <c r="B130" s="339" t="s">
        <v>2430</v>
      </c>
      <c r="C130" s="339" t="s">
        <v>141</v>
      </c>
      <c r="D130" s="2">
        <v>5957.76</v>
      </c>
      <c r="E130" s="335"/>
      <c r="F130" s="496" t="s">
        <v>190</v>
      </c>
      <c r="G130" s="423"/>
      <c r="H130" s="335"/>
      <c r="I130" s="357"/>
      <c r="K130" s="357"/>
      <c r="L130" s="358"/>
      <c r="M130" s="359"/>
      <c r="N130" s="360"/>
      <c r="O130" s="360"/>
    </row>
    <row r="131" spans="1:15" ht="15" customHeight="1">
      <c r="A131" s="338" t="s">
        <v>138</v>
      </c>
      <c r="B131" s="339" t="s">
        <v>2699</v>
      </c>
      <c r="C131" s="339" t="s">
        <v>141</v>
      </c>
      <c r="D131" s="2">
        <v>5957.76</v>
      </c>
      <c r="E131" s="335"/>
      <c r="F131" s="496" t="s">
        <v>190</v>
      </c>
      <c r="G131" s="423"/>
      <c r="H131" s="335"/>
      <c r="I131" s="357"/>
      <c r="K131" s="357"/>
      <c r="L131" s="358"/>
      <c r="M131" s="359"/>
      <c r="N131" s="360"/>
      <c r="O131" s="360"/>
    </row>
    <row r="132" spans="1:15" ht="15" customHeight="1">
      <c r="A132" s="338" t="s">
        <v>138</v>
      </c>
      <c r="B132" s="396" t="s">
        <v>859</v>
      </c>
      <c r="C132" s="339" t="s">
        <v>141</v>
      </c>
      <c r="D132" s="2">
        <v>5957.76</v>
      </c>
      <c r="E132" s="335" t="s">
        <v>225</v>
      </c>
      <c r="F132" s="496" t="s">
        <v>190</v>
      </c>
      <c r="G132" s="423"/>
      <c r="H132" s="335"/>
      <c r="I132" s="357"/>
      <c r="K132" s="357"/>
      <c r="L132" s="358"/>
      <c r="M132" s="359"/>
      <c r="N132" s="360"/>
      <c r="O132" s="360"/>
    </row>
    <row r="133" spans="1:15" ht="15" customHeight="1">
      <c r="A133" s="338" t="s">
        <v>138</v>
      </c>
      <c r="B133" s="339" t="s">
        <v>859</v>
      </c>
      <c r="C133" s="339" t="s">
        <v>141</v>
      </c>
      <c r="D133" s="2">
        <v>5957.76</v>
      </c>
      <c r="E133" s="335" t="s">
        <v>225</v>
      </c>
      <c r="F133" s="496" t="s">
        <v>190</v>
      </c>
      <c r="G133" s="423"/>
      <c r="H133" s="335"/>
      <c r="I133" s="357"/>
      <c r="K133" s="357"/>
      <c r="L133" s="358"/>
      <c r="M133" s="359"/>
      <c r="N133" s="360"/>
      <c r="O133" s="360"/>
    </row>
    <row r="134" spans="1:15" ht="15" customHeight="1">
      <c r="A134" s="338" t="s">
        <v>138</v>
      </c>
      <c r="B134" s="396" t="s">
        <v>314</v>
      </c>
      <c r="C134" s="339" t="s">
        <v>141</v>
      </c>
      <c r="D134" s="2">
        <v>5957.76</v>
      </c>
      <c r="E134" s="335" t="s">
        <v>226</v>
      </c>
      <c r="F134" s="496" t="s">
        <v>190</v>
      </c>
      <c r="G134" s="423"/>
      <c r="H134" s="335"/>
      <c r="I134" s="357"/>
      <c r="K134" s="357"/>
      <c r="L134" s="358"/>
      <c r="M134" s="359"/>
      <c r="N134" s="360"/>
      <c r="O134" s="360"/>
    </row>
    <row r="135" spans="1:15" ht="15" customHeight="1">
      <c r="A135" s="338" t="s">
        <v>138</v>
      </c>
      <c r="B135" s="339" t="s">
        <v>2698</v>
      </c>
      <c r="C135" s="339" t="s">
        <v>141</v>
      </c>
      <c r="D135" s="2">
        <v>5957.76</v>
      </c>
      <c r="E135" s="335"/>
      <c r="F135" s="496" t="s">
        <v>190</v>
      </c>
      <c r="G135" s="423"/>
      <c r="H135" s="335"/>
      <c r="I135" s="357"/>
      <c r="K135" s="357"/>
      <c r="L135" s="358"/>
      <c r="M135" s="359"/>
      <c r="N135" s="360"/>
      <c r="O135" s="360"/>
    </row>
    <row r="136" spans="1:15" ht="15" customHeight="1">
      <c r="A136" s="338" t="s">
        <v>138</v>
      </c>
      <c r="B136" s="398" t="s">
        <v>2352</v>
      </c>
      <c r="C136" s="339" t="s">
        <v>141</v>
      </c>
      <c r="D136" s="2">
        <v>6351</v>
      </c>
      <c r="E136" s="335"/>
      <c r="F136" s="496" t="s">
        <v>190</v>
      </c>
      <c r="G136" s="423"/>
      <c r="H136" s="335"/>
      <c r="I136" s="357"/>
      <c r="K136" s="357"/>
      <c r="L136" s="358"/>
      <c r="M136" s="359"/>
      <c r="N136" s="360"/>
      <c r="O136" s="360"/>
    </row>
    <row r="137" spans="1:15" ht="15" customHeight="1">
      <c r="A137" s="338" t="s">
        <v>138</v>
      </c>
      <c r="B137" s="339" t="s">
        <v>2700</v>
      </c>
      <c r="C137" s="339" t="s">
        <v>141</v>
      </c>
      <c r="D137" s="2">
        <v>6351</v>
      </c>
      <c r="E137" s="335"/>
      <c r="F137" s="496" t="s">
        <v>190</v>
      </c>
      <c r="G137" s="423"/>
      <c r="H137" s="335"/>
      <c r="I137" s="357"/>
      <c r="K137" s="357"/>
      <c r="L137" s="358"/>
      <c r="M137" s="359"/>
      <c r="N137" s="360"/>
      <c r="O137" s="360"/>
    </row>
    <row r="138" spans="1:15" ht="15" customHeight="1">
      <c r="A138" s="338" t="s">
        <v>138</v>
      </c>
      <c r="B138" s="398" t="s">
        <v>2427</v>
      </c>
      <c r="C138" s="339" t="s">
        <v>141</v>
      </c>
      <c r="D138" s="2">
        <v>8049.24</v>
      </c>
      <c r="E138" s="335"/>
      <c r="F138" s="496" t="s">
        <v>190</v>
      </c>
      <c r="G138" s="423"/>
      <c r="H138" s="335"/>
      <c r="I138" s="357"/>
      <c r="K138" s="357"/>
      <c r="L138" s="358"/>
      <c r="M138" s="359"/>
      <c r="N138" s="360"/>
      <c r="O138" s="360"/>
    </row>
    <row r="139" spans="1:15" ht="15" customHeight="1">
      <c r="A139" s="338" t="s">
        <v>138</v>
      </c>
      <c r="B139" s="339" t="s">
        <v>2166</v>
      </c>
      <c r="C139" s="339" t="s">
        <v>141</v>
      </c>
      <c r="D139" s="2">
        <v>8049.24</v>
      </c>
      <c r="E139" s="335"/>
      <c r="F139" s="496" t="s">
        <v>190</v>
      </c>
      <c r="G139" s="423"/>
      <c r="H139" s="335"/>
      <c r="I139" s="357"/>
      <c r="K139" s="357"/>
      <c r="L139" s="358"/>
      <c r="M139" s="359"/>
      <c r="N139" s="360"/>
      <c r="O139" s="360"/>
    </row>
    <row r="140" spans="1:15" ht="15" customHeight="1" thickBot="1">
      <c r="A140" s="387" t="s">
        <v>138</v>
      </c>
      <c r="B140" s="362" t="s">
        <v>1011</v>
      </c>
      <c r="C140" s="362" t="s">
        <v>141</v>
      </c>
      <c r="D140" s="87">
        <v>8049.24</v>
      </c>
      <c r="E140" s="364"/>
      <c r="F140" s="495" t="s">
        <v>190</v>
      </c>
      <c r="G140" s="400"/>
      <c r="H140" s="364"/>
      <c r="I140" s="367"/>
      <c r="K140" s="357"/>
      <c r="L140" s="358"/>
      <c r="M140" s="359"/>
      <c r="N140" s="360"/>
      <c r="O140" s="360"/>
    </row>
    <row r="141" spans="1:15" ht="15" customHeight="1" thickBot="1">
      <c r="A141" s="391" t="s">
        <v>138</v>
      </c>
      <c r="B141" s="372" t="s">
        <v>2706</v>
      </c>
      <c r="C141" s="372" t="s">
        <v>243</v>
      </c>
      <c r="D141" s="98">
        <v>37976.080000000002</v>
      </c>
      <c r="E141" s="373"/>
      <c r="F141" s="577" t="s">
        <v>190</v>
      </c>
      <c r="G141" s="404"/>
      <c r="H141" s="373"/>
      <c r="I141" s="375"/>
      <c r="K141" s="357"/>
      <c r="L141" s="358"/>
      <c r="M141" s="359"/>
      <c r="N141" s="360"/>
      <c r="O141" s="360"/>
    </row>
    <row r="142" spans="1:15" ht="15" customHeight="1">
      <c r="A142" s="338" t="s">
        <v>138</v>
      </c>
      <c r="B142" s="339" t="s">
        <v>2689</v>
      </c>
      <c r="C142" s="339" t="s">
        <v>390</v>
      </c>
      <c r="D142" s="572">
        <v>1241.2</v>
      </c>
      <c r="E142" s="335"/>
      <c r="F142" s="496" t="s">
        <v>137</v>
      </c>
      <c r="G142" s="423"/>
      <c r="H142" s="335"/>
      <c r="I142" s="357"/>
      <c r="K142" s="357"/>
      <c r="L142" s="358"/>
      <c r="M142" s="359"/>
      <c r="N142" s="360"/>
      <c r="O142" s="360"/>
    </row>
    <row r="143" spans="1:15" ht="15" customHeight="1">
      <c r="A143" s="338" t="s">
        <v>138</v>
      </c>
      <c r="B143" s="339" t="s">
        <v>2529</v>
      </c>
      <c r="C143" s="339" t="s">
        <v>390</v>
      </c>
      <c r="D143" s="344">
        <v>-9000.44</v>
      </c>
      <c r="E143" s="335"/>
      <c r="F143" s="496" t="s">
        <v>190</v>
      </c>
      <c r="G143" s="423"/>
      <c r="H143" s="335"/>
      <c r="I143" s="357"/>
      <c r="K143" s="357"/>
      <c r="L143" s="358"/>
      <c r="M143" s="359"/>
      <c r="N143" s="360"/>
      <c r="O143" s="360"/>
    </row>
    <row r="144" spans="1:15" ht="15" customHeight="1">
      <c r="A144" s="338" t="s">
        <v>138</v>
      </c>
      <c r="B144" s="398" t="s">
        <v>2701</v>
      </c>
      <c r="C144" s="339" t="s">
        <v>390</v>
      </c>
      <c r="D144" s="2">
        <v>9000.44</v>
      </c>
      <c r="E144" s="335"/>
      <c r="F144" s="496" t="s">
        <v>190</v>
      </c>
      <c r="G144" s="423"/>
      <c r="H144" s="335"/>
      <c r="I144" s="357"/>
      <c r="K144" s="357"/>
      <c r="L144" s="358"/>
      <c r="M144" s="359"/>
      <c r="N144" s="360"/>
      <c r="O144" s="360"/>
    </row>
    <row r="145" spans="1:15" ht="15" customHeight="1" thickBot="1">
      <c r="A145" s="387" t="s">
        <v>138</v>
      </c>
      <c r="B145" s="362" t="s">
        <v>2702</v>
      </c>
      <c r="C145" s="362" t="s">
        <v>390</v>
      </c>
      <c r="D145" s="87">
        <v>9000.44</v>
      </c>
      <c r="E145" s="364"/>
      <c r="F145" s="495" t="s">
        <v>190</v>
      </c>
      <c r="G145" s="400"/>
      <c r="H145" s="364"/>
      <c r="I145" s="367"/>
      <c r="K145" s="357"/>
      <c r="L145" s="358"/>
      <c r="M145" s="359"/>
      <c r="N145" s="360"/>
      <c r="O145" s="360"/>
    </row>
    <row r="146" spans="1:15" ht="15" customHeight="1">
      <c r="A146" s="338" t="s">
        <v>138</v>
      </c>
      <c r="B146" s="339" t="s">
        <v>2245</v>
      </c>
      <c r="C146" s="339" t="s">
        <v>457</v>
      </c>
      <c r="D146" s="2">
        <v>1740</v>
      </c>
      <c r="E146" s="335"/>
      <c r="F146" s="496" t="s">
        <v>190</v>
      </c>
      <c r="G146" s="423"/>
      <c r="H146" s="335"/>
      <c r="I146" s="357"/>
      <c r="K146" s="357"/>
      <c r="L146" s="358"/>
      <c r="M146" s="359"/>
      <c r="N146" s="360"/>
      <c r="O146" s="360"/>
    </row>
    <row r="147" spans="1:15" ht="15" customHeight="1">
      <c r="A147" s="338" t="s">
        <v>138</v>
      </c>
      <c r="B147" s="339" t="s">
        <v>2463</v>
      </c>
      <c r="C147" s="339" t="s">
        <v>457</v>
      </c>
      <c r="D147" s="2">
        <v>1740</v>
      </c>
      <c r="E147" s="335"/>
      <c r="F147" s="496" t="s">
        <v>190</v>
      </c>
      <c r="G147" s="423"/>
      <c r="H147" s="335"/>
      <c r="I147" s="357"/>
      <c r="K147" s="357"/>
      <c r="L147" s="358"/>
      <c r="M147" s="359"/>
      <c r="N147" s="360"/>
      <c r="O147" s="360"/>
    </row>
    <row r="148" spans="1:15" ht="15" customHeight="1">
      <c r="A148" s="338" t="s">
        <v>138</v>
      </c>
      <c r="B148" s="339" t="s">
        <v>1487</v>
      </c>
      <c r="C148" s="339" t="s">
        <v>457</v>
      </c>
      <c r="D148" s="2">
        <v>1740</v>
      </c>
      <c r="E148" s="335"/>
      <c r="F148" s="496" t="s">
        <v>190</v>
      </c>
      <c r="G148" s="423"/>
      <c r="H148" s="335"/>
      <c r="I148" s="357"/>
      <c r="K148" s="357"/>
      <c r="L148" s="358"/>
      <c r="M148" s="359"/>
      <c r="N148" s="360"/>
      <c r="O148" s="360"/>
    </row>
    <row r="149" spans="1:15" ht="15" customHeight="1">
      <c r="A149" s="338" t="s">
        <v>138</v>
      </c>
      <c r="B149" s="339" t="s">
        <v>2537</v>
      </c>
      <c r="C149" s="339" t="s">
        <v>457</v>
      </c>
      <c r="D149" s="2">
        <v>1740</v>
      </c>
      <c r="E149" s="335"/>
      <c r="F149" s="496" t="s">
        <v>190</v>
      </c>
      <c r="G149" s="423"/>
      <c r="H149" s="335"/>
      <c r="I149" s="357"/>
      <c r="K149" s="357"/>
      <c r="L149" s="358"/>
      <c r="M149" s="359"/>
      <c r="N149" s="360"/>
      <c r="O149" s="360"/>
    </row>
    <row r="150" spans="1:15" ht="15" customHeight="1">
      <c r="A150" s="338" t="s">
        <v>138</v>
      </c>
      <c r="B150" s="339" t="s">
        <v>2158</v>
      </c>
      <c r="C150" s="339" t="s">
        <v>457</v>
      </c>
      <c r="D150" s="2">
        <v>1740</v>
      </c>
      <c r="E150" s="335"/>
      <c r="F150" s="496" t="s">
        <v>190</v>
      </c>
      <c r="G150" s="423"/>
      <c r="H150" s="335"/>
      <c r="I150" s="357"/>
      <c r="K150" s="357"/>
      <c r="L150" s="358"/>
      <c r="M150" s="359"/>
      <c r="N150" s="360"/>
      <c r="O150" s="360"/>
    </row>
    <row r="151" spans="1:15" ht="15" customHeight="1">
      <c r="A151" s="338" t="s">
        <v>138</v>
      </c>
      <c r="B151" s="339" t="s">
        <v>1354</v>
      </c>
      <c r="C151" s="339" t="s">
        <v>457</v>
      </c>
      <c r="D151" s="2">
        <v>1740</v>
      </c>
      <c r="E151" s="335"/>
      <c r="F151" s="496" t="s">
        <v>190</v>
      </c>
      <c r="G151" s="423"/>
      <c r="H151" s="335"/>
      <c r="I151" s="357"/>
      <c r="K151" s="357"/>
      <c r="L151" s="358"/>
      <c r="M151" s="359"/>
      <c r="N151" s="360"/>
      <c r="O151" s="360"/>
    </row>
    <row r="152" spans="1:15" ht="15" customHeight="1">
      <c r="A152" s="338" t="s">
        <v>138</v>
      </c>
      <c r="B152" s="339" t="s">
        <v>2462</v>
      </c>
      <c r="C152" s="339" t="s">
        <v>457</v>
      </c>
      <c r="D152" s="2">
        <v>1740</v>
      </c>
      <c r="E152" s="335"/>
      <c r="F152" s="496" t="s">
        <v>190</v>
      </c>
      <c r="G152" s="423"/>
      <c r="H152" s="335"/>
      <c r="I152" s="357"/>
      <c r="K152" s="357"/>
      <c r="L152" s="358"/>
      <c r="M152" s="359"/>
      <c r="N152" s="360"/>
      <c r="O152" s="360"/>
    </row>
    <row r="153" spans="1:15" ht="15" customHeight="1">
      <c r="A153" s="338" t="s">
        <v>138</v>
      </c>
      <c r="B153" s="339" t="s">
        <v>2538</v>
      </c>
      <c r="C153" s="339" t="s">
        <v>457</v>
      </c>
      <c r="D153" s="2">
        <v>1740</v>
      </c>
      <c r="E153" s="335"/>
      <c r="F153" s="496" t="s">
        <v>190</v>
      </c>
      <c r="G153" s="423"/>
      <c r="H153" s="335"/>
      <c r="I153" s="357"/>
      <c r="K153" s="357"/>
      <c r="L153" s="358"/>
      <c r="M153" s="359"/>
      <c r="N153" s="360"/>
      <c r="O153" s="360"/>
    </row>
    <row r="154" spans="1:15" ht="15" customHeight="1">
      <c r="A154" s="338" t="s">
        <v>138</v>
      </c>
      <c r="B154" s="339" t="s">
        <v>2461</v>
      </c>
      <c r="C154" s="339" t="s">
        <v>457</v>
      </c>
      <c r="D154" s="2">
        <v>1740</v>
      </c>
      <c r="E154" s="335"/>
      <c r="F154" s="496" t="s">
        <v>190</v>
      </c>
      <c r="G154" s="423"/>
      <c r="H154" s="335"/>
      <c r="I154" s="357"/>
      <c r="K154" s="357"/>
      <c r="L154" s="358"/>
      <c r="M154" s="359"/>
      <c r="N154" s="360"/>
      <c r="O154" s="360"/>
    </row>
    <row r="155" spans="1:15" ht="15" customHeight="1">
      <c r="A155" s="338" t="s">
        <v>138</v>
      </c>
      <c r="B155" s="339" t="s">
        <v>2246</v>
      </c>
      <c r="C155" s="339" t="s">
        <v>457</v>
      </c>
      <c r="D155" s="2">
        <v>1740</v>
      </c>
      <c r="E155" s="335"/>
      <c r="F155" s="496" t="s">
        <v>190</v>
      </c>
      <c r="G155" s="423"/>
      <c r="H155" s="335"/>
      <c r="I155" s="357"/>
      <c r="K155" s="357"/>
      <c r="L155" s="358"/>
      <c r="M155" s="359"/>
      <c r="N155" s="360"/>
      <c r="O155" s="360"/>
    </row>
    <row r="156" spans="1:15" ht="15" customHeight="1">
      <c r="A156" s="338" t="s">
        <v>138</v>
      </c>
      <c r="B156" s="339" t="s">
        <v>2169</v>
      </c>
      <c r="C156" s="339" t="s">
        <v>457</v>
      </c>
      <c r="D156" s="2">
        <v>1740</v>
      </c>
      <c r="E156" s="335"/>
      <c r="F156" s="496" t="s">
        <v>190</v>
      </c>
      <c r="G156" s="423"/>
      <c r="H156" s="335"/>
      <c r="I156" s="357"/>
      <c r="K156" s="357"/>
      <c r="L156" s="358"/>
      <c r="M156" s="359"/>
      <c r="N156" s="360"/>
      <c r="O156" s="360"/>
    </row>
    <row r="157" spans="1:15" ht="15" customHeight="1" thickBot="1">
      <c r="A157" s="387" t="s">
        <v>138</v>
      </c>
      <c r="B157" s="362" t="s">
        <v>2703</v>
      </c>
      <c r="C157" s="362" t="s">
        <v>457</v>
      </c>
      <c r="D157" s="87">
        <v>10629.08</v>
      </c>
      <c r="E157" s="364"/>
      <c r="F157" s="495" t="s">
        <v>190</v>
      </c>
      <c r="G157" s="400"/>
      <c r="H157" s="364"/>
      <c r="I157" s="367"/>
      <c r="J157" s="388"/>
      <c r="K157" s="357"/>
      <c r="L157" s="358"/>
      <c r="M157" s="359"/>
      <c r="N157" s="360"/>
      <c r="O157" s="360"/>
    </row>
    <row r="158" spans="1:15" ht="15" customHeight="1" thickBot="1">
      <c r="A158" s="391"/>
      <c r="B158" s="480" t="s">
        <v>829</v>
      </c>
      <c r="C158" s="480">
        <v>2000275590</v>
      </c>
      <c r="D158" s="438">
        <v>-4640</v>
      </c>
      <c r="E158" s="373"/>
      <c r="F158" s="577" t="s">
        <v>190</v>
      </c>
      <c r="G158" s="404"/>
      <c r="H158" s="373"/>
      <c r="I158" s="375"/>
      <c r="K158" s="357"/>
      <c r="L158" s="358"/>
      <c r="M158" s="359"/>
      <c r="N158" s="360"/>
      <c r="O158" s="360"/>
    </row>
    <row r="159" spans="1:15" ht="15" customHeight="1" thickBot="1">
      <c r="A159" s="391"/>
      <c r="B159" s="480" t="s">
        <v>829</v>
      </c>
      <c r="C159" s="480">
        <v>2000275583</v>
      </c>
      <c r="D159" s="438">
        <v>-79239.600000000006</v>
      </c>
      <c r="E159" s="373"/>
      <c r="F159" s="577" t="s">
        <v>190</v>
      </c>
      <c r="G159" s="404"/>
      <c r="H159" s="373"/>
      <c r="I159" s="375"/>
      <c r="K159" s="357"/>
      <c r="L159" s="358"/>
      <c r="M159" s="359"/>
      <c r="N159" s="360"/>
      <c r="O159" s="360"/>
    </row>
    <row r="160" spans="1:15" ht="15" customHeight="1">
      <c r="A160" s="64"/>
      <c r="B160" s="79"/>
      <c r="C160" s="61"/>
      <c r="D160" s="65">
        <f>SUM(D6:D159)</f>
        <v>458212.76000000024</v>
      </c>
      <c r="E160" s="65"/>
      <c r="F160" s="65"/>
      <c r="G160" s="65">
        <f>SUM(G6:G159)</f>
        <v>0</v>
      </c>
      <c r="H160" s="65"/>
      <c r="I160" s="65"/>
      <c r="J160" s="384">
        <f>SUM(J6:J159)</f>
        <v>0</v>
      </c>
      <c r="K160" s="65"/>
      <c r="L160" s="65">
        <f>SUM(L6:L159)</f>
        <v>0</v>
      </c>
      <c r="M160" s="65">
        <f>SUM(M6:M159)</f>
        <v>0</v>
      </c>
      <c r="N160" s="65"/>
      <c r="O160" s="49"/>
    </row>
    <row r="161" spans="1:15" ht="15" customHeight="1">
      <c r="A161" s="64"/>
      <c r="B161" s="79"/>
      <c r="C161" s="61"/>
      <c r="D161" s="65"/>
      <c r="E161" s="13"/>
      <c r="F161" s="75"/>
      <c r="G161" s="65"/>
      <c r="H161" s="13"/>
      <c r="L161" s="42"/>
      <c r="M161" s="71"/>
      <c r="N161" s="49"/>
      <c r="O161" s="49"/>
    </row>
    <row r="162" spans="1:15" ht="15" customHeight="1">
      <c r="A162" s="46"/>
      <c r="B162" s="47"/>
      <c r="C162" s="47"/>
      <c r="D162" s="55"/>
      <c r="E162" s="13"/>
      <c r="F162" s="70"/>
      <c r="L162" s="42"/>
      <c r="M162" s="71"/>
      <c r="N162" s="49"/>
      <c r="O162" s="49"/>
    </row>
    <row r="163" spans="1:15" ht="12.75">
      <c r="A163" s="46"/>
      <c r="B163" s="47"/>
      <c r="C163" s="47"/>
      <c r="D163" s="65"/>
      <c r="E163" s="65"/>
      <c r="F163" s="65"/>
      <c r="G163" s="65"/>
      <c r="H163" s="65"/>
      <c r="I163" s="65"/>
      <c r="J163" s="384"/>
      <c r="K163" s="65"/>
      <c r="L163" s="65"/>
      <c r="M163" s="65"/>
      <c r="N163" s="80"/>
      <c r="O163" s="49"/>
    </row>
    <row r="164" spans="1:15" ht="12.75">
      <c r="A164" s="46"/>
      <c r="B164" s="47"/>
      <c r="C164" s="47"/>
      <c r="D164" s="52"/>
      <c r="E164" s="13"/>
      <c r="F164" s="65"/>
      <c r="G164" s="73"/>
      <c r="H164" s="73"/>
      <c r="I164" s="73"/>
      <c r="J164" s="517"/>
      <c r="K164" s="73"/>
      <c r="L164" s="73"/>
      <c r="M164" s="154">
        <f>L160+M160-G160</f>
        <v>0</v>
      </c>
      <c r="N164" s="81"/>
      <c r="O164" s="54"/>
    </row>
    <row r="165" spans="1:15" ht="12.75">
      <c r="A165" s="46"/>
      <c r="B165" s="47"/>
      <c r="C165" s="47"/>
      <c r="D165" s="52"/>
      <c r="E165" s="13"/>
      <c r="F165" s="73"/>
      <c r="G165" s="73"/>
      <c r="H165" s="73"/>
      <c r="I165" s="73"/>
      <c r="J165" s="517"/>
      <c r="K165" s="73"/>
      <c r="L165" s="73"/>
      <c r="M165" s="81"/>
      <c r="N165" s="81"/>
      <c r="O165" s="54"/>
    </row>
    <row r="166" spans="1:15" ht="12.75">
      <c r="A166" s="46"/>
      <c r="B166" s="47"/>
      <c r="C166" s="47"/>
      <c r="D166" s="52"/>
      <c r="E166" s="13"/>
      <c r="F166" s="73"/>
      <c r="G166" s="73"/>
      <c r="H166" s="73"/>
      <c r="I166" s="73"/>
      <c r="J166" s="517"/>
      <c r="K166" s="73"/>
      <c r="L166" s="73"/>
      <c r="M166" s="81"/>
      <c r="N166" s="81"/>
      <c r="O166" s="54"/>
    </row>
    <row r="167" spans="1:15" ht="12.75">
      <c r="A167" s="46"/>
      <c r="B167" s="47"/>
      <c r="C167" s="47"/>
      <c r="D167" s="52"/>
      <c r="E167" s="13"/>
      <c r="F167" s="73"/>
      <c r="G167" s="82"/>
      <c r="H167" s="82"/>
      <c r="I167" s="83"/>
      <c r="J167" s="517"/>
      <c r="K167" s="73"/>
      <c r="L167" s="73"/>
      <c r="M167" s="81"/>
      <c r="N167" s="81"/>
      <c r="O167" s="54"/>
    </row>
    <row r="168" spans="1:15" ht="12.75">
      <c r="A168" s="46"/>
      <c r="B168" s="47"/>
      <c r="C168" s="47"/>
      <c r="D168" s="52"/>
      <c r="E168" s="13"/>
      <c r="F168" s="73"/>
      <c r="G168" s="73"/>
      <c r="H168" s="73"/>
      <c r="I168" s="73"/>
      <c r="J168" s="517"/>
      <c r="K168" s="73"/>
      <c r="L168" s="73"/>
      <c r="M168" s="81"/>
      <c r="N168" s="81"/>
      <c r="O168" s="54"/>
    </row>
    <row r="169" spans="1:15" ht="12.75">
      <c r="A169" s="46"/>
      <c r="B169" s="47"/>
      <c r="C169" s="47"/>
      <c r="D169" s="52"/>
      <c r="E169" s="13"/>
      <c r="F169" s="73"/>
      <c r="G169" s="73"/>
      <c r="H169" s="73"/>
      <c r="I169" s="73"/>
      <c r="J169" s="517"/>
      <c r="K169" s="73"/>
      <c r="L169" s="73"/>
      <c r="M169" s="81"/>
      <c r="N169" s="81"/>
      <c r="O169" s="54"/>
    </row>
    <row r="170" spans="1:15" ht="12.75">
      <c r="A170" s="46"/>
      <c r="B170" s="47"/>
      <c r="C170" s="47"/>
      <c r="D170" s="52"/>
      <c r="E170" s="13"/>
      <c r="F170" s="73"/>
      <c r="G170" s="83"/>
      <c r="H170" s="83"/>
      <c r="I170" s="83"/>
      <c r="J170" s="517"/>
      <c r="K170" s="73"/>
      <c r="L170" s="73"/>
      <c r="M170" s="81"/>
      <c r="N170" s="81"/>
      <c r="O170" s="54"/>
    </row>
    <row r="171" spans="1:15" ht="12.75">
      <c r="A171" s="46"/>
      <c r="B171" s="47"/>
      <c r="C171" s="47"/>
      <c r="D171" s="52"/>
      <c r="E171" s="13"/>
      <c r="F171" s="73"/>
      <c r="G171" s="73"/>
      <c r="H171" s="73"/>
      <c r="I171" s="73"/>
      <c r="J171" s="517"/>
      <c r="K171" s="73"/>
      <c r="L171" s="73"/>
      <c r="M171" s="81"/>
      <c r="N171" s="81"/>
      <c r="O171" s="54"/>
    </row>
    <row r="172" spans="1:15" ht="12.75">
      <c r="A172" s="46"/>
      <c r="B172" s="47"/>
      <c r="C172" s="47"/>
      <c r="D172" s="52"/>
      <c r="E172" s="13"/>
      <c r="F172" s="73"/>
      <c r="G172" s="73"/>
      <c r="H172" s="73"/>
      <c r="I172" s="73"/>
      <c r="J172" s="517"/>
      <c r="K172" s="73"/>
      <c r="L172" s="73"/>
      <c r="M172" s="81"/>
      <c r="N172" s="81"/>
      <c r="O172" s="54"/>
    </row>
    <row r="173" spans="1:15" ht="12.75">
      <c r="A173" s="46"/>
      <c r="B173" s="47"/>
      <c r="C173" s="73"/>
      <c r="D173" s="81"/>
      <c r="E173" s="13"/>
      <c r="F173" s="73"/>
      <c r="G173" s="73"/>
      <c r="H173" s="73"/>
      <c r="I173" s="73"/>
      <c r="J173" s="517"/>
      <c r="K173" s="73"/>
      <c r="L173" s="73"/>
      <c r="M173" s="81"/>
      <c r="N173" s="81"/>
      <c r="O173" s="54"/>
    </row>
    <row r="174" spans="1:15" ht="12.75">
      <c r="A174" s="46"/>
      <c r="B174" s="47"/>
      <c r="C174" s="73"/>
      <c r="D174" s="81"/>
      <c r="E174" s="13"/>
      <c r="F174" s="73"/>
      <c r="G174" s="73"/>
      <c r="H174" s="73"/>
      <c r="I174" s="73"/>
      <c r="J174" s="517"/>
      <c r="K174" s="73"/>
      <c r="L174" s="73"/>
      <c r="M174" s="81"/>
      <c r="N174" s="81"/>
      <c r="O174" s="54"/>
    </row>
    <row r="175" spans="1:15" ht="12.75">
      <c r="A175" s="46"/>
      <c r="B175" s="47"/>
      <c r="C175" s="47"/>
      <c r="D175" s="52"/>
      <c r="E175" s="13"/>
      <c r="F175" s="73"/>
      <c r="G175" s="73"/>
      <c r="H175" s="73"/>
      <c r="I175" s="73"/>
      <c r="J175" s="517"/>
      <c r="K175" s="73"/>
      <c r="L175" s="73"/>
      <c r="M175" s="81"/>
      <c r="N175" s="81"/>
      <c r="O175" s="54"/>
    </row>
    <row r="176" spans="1:15" ht="12.75">
      <c r="A176" s="46"/>
      <c r="B176" s="47"/>
      <c r="C176" s="47"/>
      <c r="D176" s="52"/>
      <c r="E176" s="13"/>
      <c r="F176" s="73"/>
      <c r="G176" s="73"/>
      <c r="H176" s="73"/>
      <c r="I176" s="73"/>
      <c r="J176" s="517"/>
      <c r="K176" s="73"/>
      <c r="L176" s="73"/>
      <c r="M176" s="81"/>
      <c r="N176" s="81"/>
      <c r="O176" s="54"/>
    </row>
    <row r="177" spans="1:15" ht="12.75">
      <c r="A177" s="46"/>
      <c r="B177" s="47"/>
      <c r="C177" s="47"/>
      <c r="D177" s="48"/>
      <c r="E177" s="13"/>
      <c r="F177"/>
      <c r="G177"/>
      <c r="H177"/>
      <c r="I177"/>
      <c r="J177" s="518"/>
      <c r="K177"/>
      <c r="L177"/>
      <c r="M177" s="54"/>
      <c r="N177" s="54"/>
      <c r="O177" s="54"/>
    </row>
    <row r="178" spans="1:15" ht="12.75">
      <c r="A178" s="46"/>
      <c r="B178" s="47"/>
      <c r="C178" s="47"/>
      <c r="D178" s="48"/>
      <c r="E178" s="13"/>
      <c r="F178"/>
      <c r="G178"/>
      <c r="H178"/>
      <c r="I178"/>
      <c r="J178" s="518"/>
      <c r="K178"/>
      <c r="L178"/>
      <c r="M178" s="54"/>
      <c r="N178" s="54"/>
      <c r="O178" s="54"/>
    </row>
    <row r="179" spans="1:15">
      <c r="A179" s="66"/>
      <c r="B179" s="40" t="s">
        <v>25</v>
      </c>
      <c r="E179" s="40"/>
      <c r="M179" s="45"/>
      <c r="N179" s="49"/>
      <c r="O179" s="49"/>
    </row>
    <row r="180" spans="1:15">
      <c r="A180" s="59"/>
      <c r="B180" s="40" t="s">
        <v>127</v>
      </c>
      <c r="E180" s="40"/>
      <c r="M180" s="45"/>
      <c r="N180" s="49"/>
      <c r="O180" s="49"/>
    </row>
    <row r="181" spans="1:15">
      <c r="A181" s="60"/>
      <c r="B181" s="40" t="s">
        <v>161</v>
      </c>
      <c r="E181" s="40"/>
      <c r="M181" s="45"/>
      <c r="N181" s="49"/>
      <c r="O181" s="49"/>
    </row>
    <row r="182" spans="1:15">
      <c r="M182" s="45"/>
      <c r="N182" s="49"/>
      <c r="O182" s="49"/>
    </row>
    <row r="183" spans="1:15">
      <c r="M183" s="45"/>
      <c r="N183" s="49"/>
      <c r="O183" s="49"/>
    </row>
    <row r="184" spans="1:15">
      <c r="M184" s="45"/>
      <c r="N184" s="49"/>
      <c r="O184" s="49"/>
    </row>
    <row r="185" spans="1:15">
      <c r="M185" s="45"/>
      <c r="N185" s="49"/>
      <c r="O185" s="49"/>
    </row>
    <row r="186" spans="1:15">
      <c r="M186" s="45"/>
      <c r="N186" s="49"/>
      <c r="O186" s="49"/>
    </row>
    <row r="187" spans="1:15">
      <c r="M187" s="45"/>
      <c r="N187" s="49"/>
      <c r="O187" s="49"/>
    </row>
    <row r="188" spans="1:15">
      <c r="M188" s="45"/>
      <c r="N188" s="49"/>
      <c r="O188" s="49"/>
    </row>
    <row r="189" spans="1:15">
      <c r="M189" s="45"/>
      <c r="N189" s="49"/>
      <c r="O189" s="49"/>
    </row>
    <row r="190" spans="1:15">
      <c r="M190" s="45"/>
      <c r="N190" s="49"/>
      <c r="O190" s="49"/>
    </row>
    <row r="191" spans="1:15">
      <c r="M191" s="45"/>
      <c r="N191" s="49"/>
      <c r="O191" s="49"/>
    </row>
    <row r="192" spans="1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  <row r="222" spans="13:15">
      <c r="M222" s="45"/>
      <c r="N222" s="49"/>
      <c r="O222" s="49"/>
    </row>
    <row r="223" spans="13:15">
      <c r="M223" s="45"/>
      <c r="N223" s="49"/>
      <c r="O223" s="49"/>
    </row>
    <row r="224" spans="13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  <row r="227" spans="13:15">
      <c r="M227" s="45"/>
      <c r="N227" s="49"/>
      <c r="O227" s="49"/>
    </row>
    <row r="228" spans="13:15">
      <c r="M228" s="45"/>
      <c r="N228" s="49"/>
      <c r="O228" s="49"/>
    </row>
    <row r="229" spans="13:15">
      <c r="M229" s="45"/>
      <c r="N229" s="49"/>
      <c r="O229" s="49"/>
    </row>
    <row r="230" spans="13:15">
      <c r="M230" s="45"/>
      <c r="N230" s="49"/>
      <c r="O230" s="49"/>
    </row>
    <row r="231" spans="13:15">
      <c r="M231" s="45"/>
      <c r="N231" s="49"/>
      <c r="O231" s="49"/>
    </row>
    <row r="232" spans="13:15">
      <c r="M232" s="45"/>
      <c r="N232" s="49"/>
      <c r="O232" s="49"/>
    </row>
    <row r="233" spans="13:15">
      <c r="M233" s="45"/>
      <c r="N233" s="49"/>
      <c r="O233" s="49"/>
    </row>
    <row r="234" spans="13:15">
      <c r="M234" s="45"/>
      <c r="N234" s="49"/>
      <c r="O234" s="49"/>
    </row>
    <row r="235" spans="13:15">
      <c r="M235" s="45"/>
      <c r="N235" s="49"/>
      <c r="O235" s="49"/>
    </row>
    <row r="236" spans="13:15">
      <c r="M236" s="45"/>
      <c r="N236" s="49"/>
      <c r="O236" s="49"/>
    </row>
    <row r="237" spans="13:15">
      <c r="M237" s="45"/>
      <c r="N237" s="49"/>
      <c r="O237" s="49"/>
    </row>
    <row r="238" spans="13:15">
      <c r="M238" s="45"/>
      <c r="N238" s="49"/>
      <c r="O238" s="49"/>
    </row>
    <row r="239" spans="13:15">
      <c r="M239" s="45"/>
      <c r="N239" s="49"/>
      <c r="O239" s="49"/>
    </row>
    <row r="240" spans="13:15">
      <c r="M240" s="45"/>
      <c r="N240" s="49"/>
      <c r="O240" s="49"/>
    </row>
    <row r="241" spans="13:15">
      <c r="M241" s="45"/>
      <c r="N241" s="49"/>
      <c r="O241" s="49"/>
    </row>
    <row r="242" spans="13:15">
      <c r="M242" s="45"/>
      <c r="N242" s="49"/>
      <c r="O242" s="49"/>
    </row>
    <row r="243" spans="13:15">
      <c r="M243" s="45"/>
      <c r="N243" s="49"/>
      <c r="O243" s="49"/>
    </row>
    <row r="244" spans="13:15">
      <c r="M244" s="45"/>
      <c r="N244" s="49"/>
      <c r="O244" s="49"/>
    </row>
    <row r="245" spans="13:15">
      <c r="M245" s="45"/>
      <c r="N245" s="49"/>
      <c r="O245" s="49"/>
    </row>
    <row r="246" spans="13:15">
      <c r="M246" s="45"/>
      <c r="N246" s="49"/>
      <c r="O246" s="49"/>
    </row>
    <row r="247" spans="13:15">
      <c r="M247" s="45"/>
      <c r="N247" s="49"/>
      <c r="O247" s="49"/>
    </row>
    <row r="248" spans="13:15">
      <c r="M248" s="45"/>
      <c r="N248" s="49"/>
      <c r="O248" s="49"/>
    </row>
    <row r="249" spans="13:15">
      <c r="M249" s="45"/>
      <c r="N249" s="49"/>
      <c r="O249" s="49"/>
    </row>
    <row r="250" spans="13:15">
      <c r="M250" s="45"/>
      <c r="N250" s="49"/>
      <c r="O250" s="49"/>
    </row>
    <row r="251" spans="13:15">
      <c r="M251" s="45"/>
      <c r="N251" s="49"/>
      <c r="O251" s="49"/>
    </row>
    <row r="252" spans="13:15">
      <c r="M252" s="45"/>
      <c r="N252" s="49"/>
      <c r="O252" s="49"/>
    </row>
    <row r="253" spans="13:15">
      <c r="M253" s="45"/>
      <c r="N253" s="49"/>
      <c r="O253" s="49"/>
    </row>
    <row r="254" spans="13:15">
      <c r="M254" s="45"/>
      <c r="N254" s="49"/>
      <c r="O254" s="49"/>
    </row>
    <row r="255" spans="13:15">
      <c r="M255" s="45"/>
      <c r="N255" s="49"/>
      <c r="O255" s="49"/>
    </row>
    <row r="256" spans="13:15">
      <c r="M256" s="45"/>
      <c r="N256" s="49"/>
      <c r="O256" s="49"/>
    </row>
    <row r="257" spans="13:15">
      <c r="M257" s="45"/>
      <c r="N257" s="49"/>
      <c r="O257" s="49"/>
    </row>
    <row r="258" spans="13:15">
      <c r="M258" s="45"/>
      <c r="N258" s="49"/>
      <c r="O258" s="49"/>
    </row>
    <row r="259" spans="13:15">
      <c r="M259" s="45"/>
      <c r="N259" s="49"/>
      <c r="O259" s="49"/>
    </row>
    <row r="260" spans="13:15">
      <c r="M260" s="45"/>
      <c r="N260" s="49"/>
      <c r="O260" s="49"/>
    </row>
    <row r="261" spans="13:15">
      <c r="M261" s="45"/>
      <c r="N261" s="49"/>
      <c r="O261" s="49"/>
    </row>
    <row r="262" spans="13:15">
      <c r="M262" s="45"/>
      <c r="N262" s="49"/>
      <c r="O262" s="49"/>
    </row>
    <row r="263" spans="13:15">
      <c r="M263" s="45"/>
      <c r="N263" s="49"/>
      <c r="O263" s="49"/>
    </row>
    <row r="264" spans="13:15">
      <c r="M264" s="45"/>
      <c r="N264" s="49"/>
      <c r="O264" s="49"/>
    </row>
    <row r="265" spans="13:15">
      <c r="M265" s="45"/>
      <c r="N265" s="49"/>
      <c r="O265" s="49"/>
    </row>
    <row r="266" spans="13:15">
      <c r="M266" s="45"/>
      <c r="N266" s="49"/>
      <c r="O266" s="49"/>
    </row>
    <row r="267" spans="13:15">
      <c r="M267" s="45"/>
      <c r="N267" s="49"/>
      <c r="O267" s="49"/>
    </row>
    <row r="268" spans="13:15">
      <c r="M268" s="45"/>
      <c r="N268" s="49"/>
      <c r="O268" s="49"/>
    </row>
    <row r="269" spans="13:15">
      <c r="M269" s="45"/>
      <c r="N269" s="49"/>
      <c r="O269" s="49"/>
    </row>
    <row r="270" spans="13:15">
      <c r="M270" s="45"/>
      <c r="N270" s="49"/>
      <c r="O270" s="49"/>
    </row>
    <row r="271" spans="13:15">
      <c r="M271" s="45"/>
      <c r="N271" s="49"/>
      <c r="O271" s="49"/>
    </row>
    <row r="272" spans="13:15">
      <c r="M272" s="45"/>
      <c r="N272" s="49"/>
      <c r="O272" s="49"/>
    </row>
    <row r="273" spans="13:15">
      <c r="M273" s="45"/>
      <c r="N273" s="49"/>
      <c r="O273" s="49"/>
    </row>
    <row r="274" spans="13:15">
      <c r="M274" s="45"/>
      <c r="N274" s="49"/>
      <c r="O274" s="49"/>
    </row>
    <row r="275" spans="13:15">
      <c r="M275" s="45"/>
      <c r="N275" s="49"/>
      <c r="O275" s="49"/>
    </row>
    <row r="276" spans="13:15">
      <c r="M276" s="45"/>
      <c r="N276" s="49"/>
      <c r="O276" s="49"/>
    </row>
    <row r="277" spans="13:15">
      <c r="M277" s="45"/>
      <c r="N277" s="49"/>
      <c r="O277" s="49"/>
    </row>
  </sheetData>
  <autoFilter ref="A4:N163"/>
  <sortState ref="A5:F157">
    <sortCondition ref="C5:C157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73"/>
  <sheetViews>
    <sheetView topLeftCell="A154" workbookViewId="0">
      <selection activeCell="G169" sqref="G169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2718</v>
      </c>
      <c r="E1" s="240"/>
      <c r="F1" s="240"/>
      <c r="G1" s="240"/>
      <c r="H1" s="533"/>
      <c r="I1" s="629"/>
      <c r="J1" s="629"/>
      <c r="K1" s="629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629"/>
      <c r="J2" s="629"/>
      <c r="K2" s="629"/>
      <c r="L2" s="239"/>
      <c r="M2" s="239"/>
    </row>
    <row r="3" spans="1:13" ht="15.75">
      <c r="A3" s="629"/>
      <c r="B3" s="629"/>
      <c r="C3" s="629"/>
      <c r="D3" s="629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629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629"/>
      <c r="L5" s="239"/>
      <c r="M5" s="239"/>
    </row>
    <row r="6" spans="1:13" ht="15" customHeight="1">
      <c r="A6" s="339" t="s">
        <v>136</v>
      </c>
      <c r="B6" s="431" t="s">
        <v>77</v>
      </c>
      <c r="C6" s="344">
        <v>-13500.08</v>
      </c>
      <c r="D6" s="339" t="s">
        <v>2709</v>
      </c>
      <c r="E6" s="520"/>
      <c r="F6" s="521"/>
      <c r="G6" s="522"/>
      <c r="H6" s="533"/>
      <c r="I6" s="522"/>
      <c r="J6" s="523"/>
      <c r="K6" s="524"/>
      <c r="L6" s="602"/>
      <c r="M6" s="252"/>
    </row>
    <row r="7" spans="1:13" ht="15" customHeight="1">
      <c r="A7" s="339" t="s">
        <v>136</v>
      </c>
      <c r="B7" s="431" t="s">
        <v>980</v>
      </c>
      <c r="C7" s="344">
        <v>-13500.08</v>
      </c>
      <c r="D7" s="339" t="s">
        <v>2709</v>
      </c>
      <c r="E7" s="520"/>
      <c r="F7" s="521"/>
      <c r="G7" s="522"/>
      <c r="H7" s="533"/>
      <c r="I7" s="522"/>
      <c r="J7" s="523"/>
      <c r="K7" s="524"/>
      <c r="L7" s="602"/>
      <c r="M7" s="252"/>
    </row>
    <row r="8" spans="1:13" ht="15" customHeight="1">
      <c r="A8" s="339" t="s">
        <v>136</v>
      </c>
      <c r="B8" s="431" t="s">
        <v>1109</v>
      </c>
      <c r="C8" s="344">
        <v>-13500.08</v>
      </c>
      <c r="D8" s="339" t="s">
        <v>2709</v>
      </c>
      <c r="E8" s="520"/>
      <c r="F8" s="521"/>
      <c r="G8" s="522"/>
      <c r="H8" s="533"/>
      <c r="I8" s="522"/>
      <c r="J8" s="523"/>
      <c r="K8" s="524"/>
      <c r="L8" s="602"/>
      <c r="M8" s="252"/>
    </row>
    <row r="9" spans="1:13" ht="15" customHeight="1">
      <c r="A9" s="339" t="s">
        <v>136</v>
      </c>
      <c r="B9" s="431" t="s">
        <v>1211</v>
      </c>
      <c r="C9" s="344">
        <v>-13500.08</v>
      </c>
      <c r="D9" s="339" t="s">
        <v>2709</v>
      </c>
      <c r="E9" s="520"/>
      <c r="F9" s="521"/>
      <c r="G9" s="522"/>
      <c r="H9" s="533"/>
      <c r="I9" s="522"/>
      <c r="J9" s="523"/>
      <c r="K9" s="524"/>
      <c r="L9" s="602"/>
      <c r="M9" s="252"/>
    </row>
    <row r="10" spans="1:13" ht="15" customHeight="1">
      <c r="A10" s="339" t="s">
        <v>136</v>
      </c>
      <c r="B10" s="431" t="s">
        <v>1414</v>
      </c>
      <c r="C10" s="344">
        <v>-13500.08</v>
      </c>
      <c r="D10" s="339" t="s">
        <v>2709</v>
      </c>
      <c r="E10" s="520">
        <f>SUM(C6:C10)</f>
        <v>-67500.399999999994</v>
      </c>
      <c r="F10" s="521"/>
      <c r="G10" s="522"/>
      <c r="H10" s="533"/>
      <c r="I10" s="522">
        <v>600640</v>
      </c>
      <c r="J10" s="523">
        <f>E10/1.16</f>
        <v>-58190</v>
      </c>
      <c r="K10" s="524">
        <f>J10*0.16</f>
        <v>-9310.4</v>
      </c>
      <c r="L10" s="602"/>
      <c r="M10" s="252"/>
    </row>
    <row r="11" spans="1:13" ht="15" customHeight="1">
      <c r="A11" s="339" t="s">
        <v>390</v>
      </c>
      <c r="B11" s="431" t="s">
        <v>2511</v>
      </c>
      <c r="C11" s="344">
        <v>-9000.44</v>
      </c>
      <c r="D11" s="339" t="s">
        <v>2709</v>
      </c>
      <c r="E11" s="520">
        <f>SUM(C11:D11)</f>
        <v>-9000.44</v>
      </c>
      <c r="F11" s="521"/>
      <c r="G11" s="522"/>
      <c r="H11" s="533"/>
      <c r="I11" s="522">
        <v>600623</v>
      </c>
      <c r="J11" s="523">
        <f t="shared" ref="J11:J68" si="0">E11/1.16</f>
        <v>-7759.0000000000009</v>
      </c>
      <c r="K11" s="524">
        <f t="shared" ref="K11:K68" si="1">J11*0.16</f>
        <v>-1241.4400000000003</v>
      </c>
      <c r="L11" s="602"/>
      <c r="M11" s="252"/>
    </row>
    <row r="12" spans="1:13" ht="15" customHeight="1">
      <c r="A12" s="339" t="s">
        <v>134</v>
      </c>
      <c r="B12" s="431" t="s">
        <v>2571</v>
      </c>
      <c r="C12" s="344">
        <v>-5791.88</v>
      </c>
      <c r="D12" s="339" t="s">
        <v>2709</v>
      </c>
      <c r="E12" s="520"/>
      <c r="F12" s="521"/>
      <c r="G12" s="522"/>
      <c r="H12" s="533"/>
      <c r="I12" s="522"/>
      <c r="J12" s="523"/>
      <c r="K12" s="524"/>
      <c r="L12" s="602"/>
      <c r="M12" s="252"/>
    </row>
    <row r="13" spans="1:13" ht="15" customHeight="1">
      <c r="A13" s="339" t="s">
        <v>134</v>
      </c>
      <c r="B13" s="431" t="s">
        <v>1852</v>
      </c>
      <c r="C13" s="344">
        <v>-5849.88</v>
      </c>
      <c r="D13" s="339" t="s">
        <v>2709</v>
      </c>
      <c r="E13" s="520"/>
      <c r="F13" s="521"/>
      <c r="G13" s="522"/>
      <c r="H13" s="533"/>
      <c r="I13" s="522"/>
      <c r="J13" s="523"/>
      <c r="K13" s="524"/>
      <c r="L13" s="602"/>
      <c r="M13" s="252"/>
    </row>
    <row r="14" spans="1:13" ht="15" customHeight="1">
      <c r="A14" s="339" t="s">
        <v>134</v>
      </c>
      <c r="B14" s="431" t="s">
        <v>1645</v>
      </c>
      <c r="C14" s="344">
        <v>-5849.88</v>
      </c>
      <c r="D14" s="339" t="s">
        <v>2709</v>
      </c>
      <c r="E14" s="520"/>
      <c r="F14" s="521"/>
      <c r="G14" s="522"/>
      <c r="H14" s="533"/>
      <c r="I14" s="522"/>
      <c r="J14" s="523"/>
      <c r="K14" s="524"/>
      <c r="L14" s="602"/>
      <c r="M14" s="252"/>
    </row>
    <row r="15" spans="1:13" ht="15" customHeight="1" thickBot="1">
      <c r="A15" s="362" t="s">
        <v>134</v>
      </c>
      <c r="B15" s="433" t="s">
        <v>2397</v>
      </c>
      <c r="C15" s="490">
        <v>-11699.76</v>
      </c>
      <c r="D15" s="362" t="s">
        <v>2709</v>
      </c>
      <c r="E15" s="525">
        <f>SUM(C12:C15)</f>
        <v>-29191.4</v>
      </c>
      <c r="F15" s="526">
        <f>SUM(E8:E15)</f>
        <v>-105692.23999999999</v>
      </c>
      <c r="G15" s="527"/>
      <c r="H15" s="537"/>
      <c r="I15" s="527">
        <v>600644</v>
      </c>
      <c r="J15" s="528">
        <f t="shared" si="0"/>
        <v>-25165.000000000004</v>
      </c>
      <c r="K15" s="529">
        <f t="shared" si="1"/>
        <v>-4026.4000000000005</v>
      </c>
      <c r="L15" s="607"/>
      <c r="M15" s="252"/>
    </row>
    <row r="16" spans="1:13" ht="15" customHeight="1" thickBot="1">
      <c r="A16" s="372" t="s">
        <v>383</v>
      </c>
      <c r="B16" s="542" t="s">
        <v>2517</v>
      </c>
      <c r="C16" s="452">
        <v>-21588.76</v>
      </c>
      <c r="D16" s="372" t="s">
        <v>2711</v>
      </c>
      <c r="E16" s="543"/>
      <c r="F16" s="544">
        <f>SUM(C16:E16)</f>
        <v>-21588.76</v>
      </c>
      <c r="G16" s="545"/>
      <c r="H16" s="546"/>
      <c r="I16" s="527">
        <v>600606</v>
      </c>
      <c r="J16" s="547">
        <f>F16/1.16</f>
        <v>-18611</v>
      </c>
      <c r="K16" s="548">
        <f t="shared" si="1"/>
        <v>-2977.76</v>
      </c>
      <c r="L16" s="610"/>
      <c r="M16" s="252"/>
    </row>
    <row r="17" spans="1:13" ht="15" customHeight="1">
      <c r="A17" s="339" t="s">
        <v>134</v>
      </c>
      <c r="B17" s="431" t="s">
        <v>2401</v>
      </c>
      <c r="C17" s="344">
        <v>-5849.88</v>
      </c>
      <c r="D17" s="339" t="s">
        <v>2717</v>
      </c>
      <c r="E17" s="520">
        <f>SUM(C17:D17)</f>
        <v>-5849.88</v>
      </c>
      <c r="F17" s="521"/>
      <c r="G17" s="522"/>
      <c r="H17" s="533"/>
      <c r="I17" s="530">
        <v>600644</v>
      </c>
      <c r="J17" s="531">
        <f t="shared" si="0"/>
        <v>-5043</v>
      </c>
      <c r="K17" s="532">
        <f t="shared" si="1"/>
        <v>-806.88</v>
      </c>
      <c r="L17" s="602"/>
      <c r="M17" s="252"/>
    </row>
    <row r="18" spans="1:13" ht="15" customHeight="1" thickBot="1">
      <c r="A18" s="362" t="s">
        <v>718</v>
      </c>
      <c r="B18" s="433" t="s">
        <v>2665</v>
      </c>
      <c r="C18" s="490">
        <v>-28806.28</v>
      </c>
      <c r="D18" s="362" t="s">
        <v>2717</v>
      </c>
      <c r="E18" s="525">
        <f>SUM(C18:D18)</f>
        <v>-28806.28</v>
      </c>
      <c r="F18" s="526">
        <f>SUM(E17:E18)</f>
        <v>-34656.159999999996</v>
      </c>
      <c r="G18" s="527"/>
      <c r="H18" s="537"/>
      <c r="I18" s="527">
        <v>600626</v>
      </c>
      <c r="J18" s="528">
        <f t="shared" si="0"/>
        <v>-24833</v>
      </c>
      <c r="K18" s="529">
        <f t="shared" si="1"/>
        <v>-3973.28</v>
      </c>
      <c r="L18" s="607"/>
      <c r="M18" s="252"/>
    </row>
    <row r="19" spans="1:13" ht="15" customHeight="1" thickBot="1">
      <c r="A19" s="372" t="s">
        <v>141</v>
      </c>
      <c r="B19" s="542" t="s">
        <v>806</v>
      </c>
      <c r="C19" s="452">
        <v>-5957.76</v>
      </c>
      <c r="D19" s="372" t="s">
        <v>2722</v>
      </c>
      <c r="E19" s="543"/>
      <c r="F19" s="544">
        <f>SUM(C19:E19)</f>
        <v>-5957.76</v>
      </c>
      <c r="G19" s="545"/>
      <c r="H19" s="546"/>
      <c r="I19" s="545">
        <v>600684</v>
      </c>
      <c r="J19" s="547">
        <f>F19/1.16</f>
        <v>-5136.0000000000009</v>
      </c>
      <c r="K19" s="548">
        <f t="shared" si="1"/>
        <v>-821.76000000000022</v>
      </c>
      <c r="L19" s="610"/>
      <c r="M19" s="252"/>
    </row>
    <row r="20" spans="1:13" ht="15" customHeight="1" thickBot="1">
      <c r="A20" s="372" t="s">
        <v>141</v>
      </c>
      <c r="B20" s="542" t="s">
        <v>103</v>
      </c>
      <c r="C20" s="452">
        <v>-5957.76</v>
      </c>
      <c r="D20" s="372" t="s">
        <v>2721</v>
      </c>
      <c r="E20" s="543"/>
      <c r="F20" s="544">
        <f>SUM(C20:E20)</f>
        <v>-5957.76</v>
      </c>
      <c r="G20" s="545"/>
      <c r="H20" s="546"/>
      <c r="I20" s="545">
        <v>600684</v>
      </c>
      <c r="J20" s="547">
        <f>F20/1.16</f>
        <v>-5136.0000000000009</v>
      </c>
      <c r="K20" s="548">
        <f t="shared" si="1"/>
        <v>-821.76000000000022</v>
      </c>
      <c r="L20" s="610"/>
      <c r="M20" s="252"/>
    </row>
    <row r="21" spans="1:13" ht="15" customHeight="1">
      <c r="A21" s="339" t="s">
        <v>134</v>
      </c>
      <c r="B21" s="579" t="s">
        <v>2666</v>
      </c>
      <c r="C21" s="580">
        <v>1241.2</v>
      </c>
      <c r="D21" s="339" t="s">
        <v>2708</v>
      </c>
      <c r="E21" s="520"/>
      <c r="F21" s="521"/>
      <c r="G21" s="522"/>
      <c r="H21" s="533"/>
      <c r="I21" s="522"/>
      <c r="J21" s="523"/>
      <c r="K21" s="524"/>
      <c r="L21" s="602"/>
      <c r="M21" s="252"/>
    </row>
    <row r="22" spans="1:13" ht="15" customHeight="1">
      <c r="A22" s="339" t="s">
        <v>390</v>
      </c>
      <c r="B22" s="579" t="s">
        <v>2667</v>
      </c>
      <c r="C22" s="580">
        <v>1241.2</v>
      </c>
      <c r="D22" s="339" t="s">
        <v>2708</v>
      </c>
      <c r="E22" s="520"/>
      <c r="F22" s="521"/>
      <c r="G22" s="522"/>
      <c r="H22" s="533"/>
      <c r="I22" s="522"/>
      <c r="J22" s="523"/>
      <c r="K22" s="524"/>
      <c r="L22" s="602"/>
      <c r="M22" s="252"/>
    </row>
    <row r="23" spans="1:13" ht="15" customHeight="1">
      <c r="A23" s="339" t="s">
        <v>141</v>
      </c>
      <c r="B23" s="579" t="s">
        <v>2669</v>
      </c>
      <c r="C23" s="580">
        <v>1241.2</v>
      </c>
      <c r="D23" s="339" t="s">
        <v>2708</v>
      </c>
      <c r="E23" s="520"/>
      <c r="F23" s="521"/>
      <c r="G23" s="522"/>
      <c r="H23" s="533"/>
      <c r="I23" s="522"/>
      <c r="J23" s="523"/>
      <c r="K23" s="524"/>
      <c r="L23" s="602"/>
      <c r="M23" s="252"/>
    </row>
    <row r="24" spans="1:13" ht="15" customHeight="1">
      <c r="A24" s="339" t="s">
        <v>141</v>
      </c>
      <c r="B24" s="579" t="s">
        <v>2670</v>
      </c>
      <c r="C24" s="580">
        <v>1241.2</v>
      </c>
      <c r="D24" s="339" t="s">
        <v>2708</v>
      </c>
      <c r="E24" s="520">
        <f>SUM(C21:C24)</f>
        <v>4964.8</v>
      </c>
      <c r="F24" s="521"/>
      <c r="G24" s="522"/>
      <c r="H24" s="533"/>
      <c r="I24" s="522">
        <v>803001</v>
      </c>
      <c r="J24" s="523">
        <f t="shared" si="0"/>
        <v>4280</v>
      </c>
      <c r="K24" s="524">
        <f t="shared" si="1"/>
        <v>684.80000000000007</v>
      </c>
      <c r="L24" s="602"/>
      <c r="M24" s="252"/>
    </row>
    <row r="25" spans="1:13" ht="15" customHeight="1">
      <c r="A25" s="339" t="s">
        <v>134</v>
      </c>
      <c r="B25" s="494" t="s">
        <v>2571</v>
      </c>
      <c r="C25" s="353">
        <v>5791.88</v>
      </c>
      <c r="D25" s="339" t="s">
        <v>2708</v>
      </c>
      <c r="E25" s="520"/>
      <c r="F25" s="521"/>
      <c r="G25" s="522"/>
      <c r="H25" s="533"/>
      <c r="I25" s="522"/>
      <c r="J25" s="523"/>
      <c r="K25" s="524"/>
      <c r="L25" s="602"/>
      <c r="M25" s="252"/>
    </row>
    <row r="26" spans="1:13" ht="15" customHeight="1">
      <c r="A26" s="339" t="s">
        <v>134</v>
      </c>
      <c r="B26" s="494" t="s">
        <v>1645</v>
      </c>
      <c r="C26" s="353">
        <v>5849.88</v>
      </c>
      <c r="D26" s="339" t="s">
        <v>2708</v>
      </c>
      <c r="E26" s="520"/>
      <c r="F26" s="521"/>
      <c r="G26" s="522"/>
      <c r="H26" s="533"/>
      <c r="I26" s="522"/>
      <c r="J26" s="523"/>
      <c r="K26" s="524"/>
      <c r="L26" s="602"/>
      <c r="M26" s="252"/>
    </row>
    <row r="27" spans="1:13" ht="15" customHeight="1">
      <c r="A27" s="339" t="s">
        <v>134</v>
      </c>
      <c r="B27" s="494" t="s">
        <v>1852</v>
      </c>
      <c r="C27" s="353">
        <v>5849.88</v>
      </c>
      <c r="D27" s="339" t="s">
        <v>2708</v>
      </c>
      <c r="E27" s="520"/>
      <c r="F27" s="521"/>
      <c r="G27" s="522"/>
      <c r="H27" s="533"/>
      <c r="I27" s="522"/>
      <c r="J27" s="523"/>
      <c r="K27" s="524"/>
      <c r="L27" s="602"/>
      <c r="M27" s="252"/>
    </row>
    <row r="28" spans="1:13" ht="15" customHeight="1">
      <c r="A28" s="339" t="s">
        <v>134</v>
      </c>
      <c r="B28" s="494" t="s">
        <v>2397</v>
      </c>
      <c r="C28" s="353">
        <v>11699.76</v>
      </c>
      <c r="D28" s="339" t="s">
        <v>2708</v>
      </c>
      <c r="E28" s="520">
        <f>SUM(C25:C28)</f>
        <v>29191.4</v>
      </c>
      <c r="F28" s="521"/>
      <c r="G28" s="522"/>
      <c r="H28" s="533"/>
      <c r="I28" s="522">
        <v>600644</v>
      </c>
      <c r="J28" s="523">
        <f t="shared" si="0"/>
        <v>25165.000000000004</v>
      </c>
      <c r="K28" s="524">
        <f t="shared" si="1"/>
        <v>4026.4000000000005</v>
      </c>
      <c r="L28" s="602"/>
      <c r="M28" s="252"/>
    </row>
    <row r="29" spans="1:13" ht="15" customHeight="1">
      <c r="A29" s="339" t="s">
        <v>141</v>
      </c>
      <c r="B29" s="494" t="s">
        <v>2315</v>
      </c>
      <c r="C29" s="353">
        <v>6351</v>
      </c>
      <c r="D29" s="339" t="s">
        <v>2708</v>
      </c>
      <c r="E29" s="520"/>
      <c r="F29" s="521"/>
      <c r="G29" s="522"/>
      <c r="H29" s="533"/>
      <c r="I29" s="522"/>
      <c r="J29" s="523"/>
      <c r="K29" s="524"/>
      <c r="L29" s="602"/>
      <c r="M29" s="252"/>
    </row>
    <row r="30" spans="1:13" ht="15" customHeight="1">
      <c r="A30" s="339" t="s">
        <v>141</v>
      </c>
      <c r="B30" s="494" t="s">
        <v>2384</v>
      </c>
      <c r="C30" s="353">
        <v>8049.24</v>
      </c>
      <c r="D30" s="339" t="s">
        <v>2708</v>
      </c>
      <c r="E30" s="520">
        <f>SUM(C29:C30)</f>
        <v>14400.24</v>
      </c>
      <c r="F30" s="521"/>
      <c r="G30" s="522"/>
      <c r="H30" s="533"/>
      <c r="I30" s="522">
        <v>600684</v>
      </c>
      <c r="J30" s="523">
        <f t="shared" si="0"/>
        <v>12414</v>
      </c>
      <c r="K30" s="524">
        <f t="shared" si="1"/>
        <v>1986.24</v>
      </c>
      <c r="L30" s="602"/>
      <c r="M30" s="252"/>
    </row>
    <row r="31" spans="1:13" ht="15" customHeight="1">
      <c r="A31" s="339" t="s">
        <v>390</v>
      </c>
      <c r="B31" s="494" t="s">
        <v>2668</v>
      </c>
      <c r="C31" s="353">
        <v>9000.44</v>
      </c>
      <c r="D31" s="339" t="s">
        <v>2708</v>
      </c>
      <c r="E31" s="520">
        <f>SUM(C31:D31)</f>
        <v>9000.44</v>
      </c>
      <c r="F31" s="521"/>
      <c r="G31" s="522"/>
      <c r="H31" s="533"/>
      <c r="I31" s="522">
        <v>600623</v>
      </c>
      <c r="J31" s="523">
        <f t="shared" si="0"/>
        <v>7759.0000000000009</v>
      </c>
      <c r="K31" s="524">
        <f t="shared" si="1"/>
        <v>1241.4400000000003</v>
      </c>
      <c r="L31" s="602"/>
      <c r="M31" s="252"/>
    </row>
    <row r="32" spans="1:13" ht="15" customHeight="1">
      <c r="A32" s="339" t="s">
        <v>136</v>
      </c>
      <c r="B32" s="494" t="s">
        <v>77</v>
      </c>
      <c r="C32" s="353">
        <v>13500.08</v>
      </c>
      <c r="D32" s="339" t="s">
        <v>2708</v>
      </c>
      <c r="E32" s="520"/>
      <c r="F32" s="521"/>
      <c r="G32" s="522"/>
      <c r="H32" s="533"/>
      <c r="I32" s="522"/>
      <c r="J32" s="523"/>
      <c r="K32" s="524"/>
      <c r="L32" s="602"/>
      <c r="M32" s="252"/>
    </row>
    <row r="33" spans="1:13" ht="15" customHeight="1">
      <c r="A33" s="339" t="s">
        <v>136</v>
      </c>
      <c r="B33" s="494" t="s">
        <v>980</v>
      </c>
      <c r="C33" s="353">
        <v>13500.08</v>
      </c>
      <c r="D33" s="339" t="s">
        <v>2708</v>
      </c>
      <c r="E33" s="520"/>
      <c r="F33" s="521"/>
      <c r="G33" s="522"/>
      <c r="H33" s="533"/>
      <c r="I33" s="522"/>
      <c r="J33" s="523"/>
      <c r="K33" s="524"/>
      <c r="L33" s="602"/>
      <c r="M33" s="252"/>
    </row>
    <row r="34" spans="1:13" ht="15" customHeight="1">
      <c r="A34" s="339" t="s">
        <v>136</v>
      </c>
      <c r="B34" s="494" t="s">
        <v>1109</v>
      </c>
      <c r="C34" s="353">
        <v>13500.08</v>
      </c>
      <c r="D34" s="339" t="s">
        <v>2708</v>
      </c>
      <c r="E34" s="520"/>
      <c r="F34" s="521"/>
      <c r="G34" s="522"/>
      <c r="H34" s="533"/>
      <c r="I34" s="522"/>
      <c r="J34" s="523"/>
      <c r="K34" s="524"/>
      <c r="L34" s="602"/>
      <c r="M34" s="252"/>
    </row>
    <row r="35" spans="1:13" ht="15" customHeight="1">
      <c r="A35" s="339" t="s">
        <v>136</v>
      </c>
      <c r="B35" s="494" t="s">
        <v>1211</v>
      </c>
      <c r="C35" s="353">
        <v>13500.08</v>
      </c>
      <c r="D35" s="339" t="s">
        <v>2708</v>
      </c>
      <c r="E35" s="520"/>
      <c r="F35" s="521"/>
      <c r="G35" s="522"/>
      <c r="H35" s="533"/>
      <c r="I35" s="522"/>
      <c r="J35" s="523"/>
      <c r="K35" s="524"/>
      <c r="L35" s="602"/>
      <c r="M35" s="252"/>
    </row>
    <row r="36" spans="1:13" ht="15" customHeight="1">
      <c r="A36" s="339" t="s">
        <v>136</v>
      </c>
      <c r="B36" s="494" t="s">
        <v>1414</v>
      </c>
      <c r="C36" s="353">
        <v>13500.08</v>
      </c>
      <c r="D36" s="339" t="s">
        <v>2708</v>
      </c>
      <c r="E36" s="520">
        <f>SUM(C32:C36)</f>
        <v>67500.399999999994</v>
      </c>
      <c r="F36" s="521"/>
      <c r="G36" s="522"/>
      <c r="H36" s="533"/>
      <c r="I36" s="522">
        <v>600640</v>
      </c>
      <c r="J36" s="523">
        <f t="shared" si="0"/>
        <v>58190</v>
      </c>
      <c r="K36" s="524">
        <f t="shared" si="1"/>
        <v>9310.4</v>
      </c>
      <c r="L36" s="602"/>
      <c r="M36" s="252"/>
    </row>
    <row r="37" spans="1:13" ht="15" customHeight="1">
      <c r="A37" s="339" t="s">
        <v>383</v>
      </c>
      <c r="B37" s="494" t="s">
        <v>771</v>
      </c>
      <c r="C37" s="353">
        <v>21588.76</v>
      </c>
      <c r="D37" s="339" t="s">
        <v>2708</v>
      </c>
      <c r="E37" s="520"/>
      <c r="F37" s="521"/>
      <c r="G37" s="522"/>
      <c r="H37" s="533"/>
      <c r="I37" s="522"/>
      <c r="J37" s="523"/>
      <c r="K37" s="524"/>
      <c r="L37" s="602"/>
      <c r="M37" s="252"/>
    </row>
    <row r="38" spans="1:13" ht="15" customHeight="1">
      <c r="A38" s="339" t="s">
        <v>383</v>
      </c>
      <c r="B38" s="494" t="s">
        <v>2505</v>
      </c>
      <c r="C38" s="353">
        <v>21588.76</v>
      </c>
      <c r="D38" s="339" t="s">
        <v>2708</v>
      </c>
      <c r="E38" s="520">
        <f>SUM(C37:C38)</f>
        <v>43177.52</v>
      </c>
      <c r="F38" s="521"/>
      <c r="G38" s="522"/>
      <c r="H38" s="533"/>
      <c r="I38" s="522">
        <v>600606</v>
      </c>
      <c r="J38" s="523">
        <f t="shared" si="0"/>
        <v>37222</v>
      </c>
      <c r="K38" s="524">
        <f t="shared" si="1"/>
        <v>5955.52</v>
      </c>
      <c r="L38" s="602"/>
      <c r="M38" s="252"/>
    </row>
    <row r="39" spans="1:13" ht="15" customHeight="1" thickBot="1">
      <c r="A39" s="362" t="s">
        <v>2687</v>
      </c>
      <c r="B39" s="415" t="s">
        <v>2665</v>
      </c>
      <c r="C39" s="363">
        <v>28806.28</v>
      </c>
      <c r="D39" s="362" t="s">
        <v>2708</v>
      </c>
      <c r="E39" s="525">
        <f>SUM(C39)</f>
        <v>28806.28</v>
      </c>
      <c r="F39" s="526">
        <f>SUM(E21:E39)</f>
        <v>197041.08</v>
      </c>
      <c r="G39" s="527"/>
      <c r="H39" s="537"/>
      <c r="I39" s="527">
        <v>600626</v>
      </c>
      <c r="J39" s="528">
        <f t="shared" si="0"/>
        <v>24833</v>
      </c>
      <c r="K39" s="529">
        <f t="shared" si="1"/>
        <v>3973.28</v>
      </c>
      <c r="L39" s="607"/>
      <c r="M39" s="252"/>
    </row>
    <row r="40" spans="1:13" ht="15" customHeight="1">
      <c r="A40" s="339" t="s">
        <v>134</v>
      </c>
      <c r="B40" s="579" t="s">
        <v>2671</v>
      </c>
      <c r="C40" s="572">
        <v>1241.2</v>
      </c>
      <c r="D40" s="339" t="s">
        <v>2710</v>
      </c>
      <c r="E40" s="520"/>
      <c r="F40" s="521"/>
      <c r="G40" s="522"/>
      <c r="H40" s="533"/>
      <c r="I40" s="530"/>
      <c r="J40" s="531"/>
      <c r="K40" s="532"/>
      <c r="L40" s="602"/>
      <c r="M40" s="252"/>
    </row>
    <row r="41" spans="1:13" ht="15" customHeight="1">
      <c r="A41" s="339" t="s">
        <v>134</v>
      </c>
      <c r="B41" s="579" t="s">
        <v>2672</v>
      </c>
      <c r="C41" s="572">
        <v>1241.2</v>
      </c>
      <c r="D41" s="339" t="s">
        <v>2710</v>
      </c>
      <c r="E41" s="520">
        <f>SUM(C40:C41)</f>
        <v>2482.4</v>
      </c>
      <c r="F41" s="521"/>
      <c r="G41" s="522"/>
      <c r="H41" s="533"/>
      <c r="I41" s="522">
        <v>803001</v>
      </c>
      <c r="J41" s="523">
        <f t="shared" si="0"/>
        <v>2140</v>
      </c>
      <c r="K41" s="524">
        <f t="shared" si="1"/>
        <v>342.40000000000003</v>
      </c>
      <c r="L41" s="602"/>
      <c r="M41" s="252"/>
    </row>
    <row r="42" spans="1:13" ht="15" customHeight="1">
      <c r="A42" s="339" t="s">
        <v>134</v>
      </c>
      <c r="B42" s="494" t="s">
        <v>2620</v>
      </c>
      <c r="C42" s="2">
        <v>5791.88</v>
      </c>
      <c r="D42" s="339" t="s">
        <v>2710</v>
      </c>
      <c r="E42" s="520">
        <f>SUM(C42)</f>
        <v>5791.88</v>
      </c>
      <c r="F42" s="521"/>
      <c r="G42" s="522"/>
      <c r="H42" s="533"/>
      <c r="I42" s="522">
        <v>600644</v>
      </c>
      <c r="J42" s="523">
        <f t="shared" si="0"/>
        <v>4993</v>
      </c>
      <c r="K42" s="524">
        <f t="shared" si="1"/>
        <v>798.88</v>
      </c>
      <c r="L42" s="602"/>
      <c r="M42" s="252"/>
    </row>
    <row r="43" spans="1:13" ht="15" customHeight="1">
      <c r="A43" s="339" t="s">
        <v>141</v>
      </c>
      <c r="B43" s="494" t="s">
        <v>2392</v>
      </c>
      <c r="C43" s="2">
        <v>5957.76</v>
      </c>
      <c r="D43" s="339" t="s">
        <v>2710</v>
      </c>
      <c r="E43" s="520"/>
      <c r="F43" s="521"/>
      <c r="G43" s="522"/>
      <c r="H43" s="533"/>
      <c r="I43" s="522"/>
      <c r="J43" s="523"/>
      <c r="K43" s="524"/>
      <c r="L43" s="602"/>
      <c r="M43" s="252"/>
    </row>
    <row r="44" spans="1:13" ht="15" customHeight="1">
      <c r="A44" s="339" t="s">
        <v>141</v>
      </c>
      <c r="B44" s="494" t="s">
        <v>2387</v>
      </c>
      <c r="C44" s="2">
        <v>5957.76</v>
      </c>
      <c r="D44" s="339" t="s">
        <v>2710</v>
      </c>
      <c r="E44" s="520"/>
      <c r="F44" s="521"/>
      <c r="G44" s="522"/>
      <c r="H44" s="533"/>
      <c r="I44" s="522"/>
      <c r="J44" s="523"/>
      <c r="K44" s="524"/>
      <c r="L44" s="602"/>
      <c r="M44" s="252"/>
    </row>
    <row r="45" spans="1:13" ht="15" customHeight="1">
      <c r="A45" s="339" t="s">
        <v>141</v>
      </c>
      <c r="B45" s="494" t="s">
        <v>2673</v>
      </c>
      <c r="C45" s="2">
        <v>6351</v>
      </c>
      <c r="D45" s="339" t="s">
        <v>2710</v>
      </c>
      <c r="E45" s="520">
        <f>SUM(C43:C45)</f>
        <v>18266.52</v>
      </c>
      <c r="F45" s="521"/>
      <c r="G45" s="522"/>
      <c r="H45" s="533"/>
      <c r="I45" s="522">
        <v>600684</v>
      </c>
      <c r="J45" s="523">
        <f t="shared" si="0"/>
        <v>15747.000000000002</v>
      </c>
      <c r="K45" s="524">
        <f t="shared" si="1"/>
        <v>2519.5200000000004</v>
      </c>
      <c r="L45" s="602"/>
      <c r="M45" s="252"/>
    </row>
    <row r="46" spans="1:13" ht="15" customHeight="1">
      <c r="A46" s="339" t="s">
        <v>136</v>
      </c>
      <c r="B46" s="494" t="s">
        <v>1248</v>
      </c>
      <c r="C46" s="2">
        <v>13500.08</v>
      </c>
      <c r="D46" s="339" t="s">
        <v>2710</v>
      </c>
      <c r="E46" s="520"/>
      <c r="F46" s="521"/>
      <c r="G46" s="522"/>
      <c r="H46" s="533"/>
      <c r="I46" s="522"/>
      <c r="J46" s="523"/>
      <c r="K46" s="524"/>
      <c r="L46" s="602"/>
      <c r="M46" s="252"/>
    </row>
    <row r="47" spans="1:13" ht="15" customHeight="1">
      <c r="A47" s="339" t="s">
        <v>136</v>
      </c>
      <c r="B47" s="494" t="s">
        <v>2674</v>
      </c>
      <c r="C47" s="2">
        <v>13500.08</v>
      </c>
      <c r="D47" s="339" t="s">
        <v>2710</v>
      </c>
      <c r="E47" s="520">
        <f>SUM(C46:C47)</f>
        <v>27000.16</v>
      </c>
      <c r="F47" s="521"/>
      <c r="G47" s="522"/>
      <c r="H47" s="533"/>
      <c r="I47" s="522">
        <v>600640</v>
      </c>
      <c r="J47" s="523">
        <f t="shared" si="0"/>
        <v>23276</v>
      </c>
      <c r="K47" s="524">
        <f t="shared" si="1"/>
        <v>3724.16</v>
      </c>
      <c r="L47" s="602"/>
      <c r="M47" s="252"/>
    </row>
    <row r="48" spans="1:13" ht="15" customHeight="1" thickBot="1">
      <c r="A48" s="362" t="s">
        <v>383</v>
      </c>
      <c r="B48" s="415" t="s">
        <v>2517</v>
      </c>
      <c r="C48" s="87">
        <v>21588.76</v>
      </c>
      <c r="D48" s="362" t="s">
        <v>2710</v>
      </c>
      <c r="E48" s="525">
        <f>SUM(C48)</f>
        <v>21588.76</v>
      </c>
      <c r="F48" s="526">
        <f>SUM(E40:E48)</f>
        <v>75129.72</v>
      </c>
      <c r="G48" s="527"/>
      <c r="H48" s="537"/>
      <c r="I48" s="527">
        <v>600606</v>
      </c>
      <c r="J48" s="528">
        <f t="shared" si="0"/>
        <v>18611</v>
      </c>
      <c r="K48" s="529">
        <f t="shared" si="1"/>
        <v>2977.76</v>
      </c>
      <c r="L48" s="607"/>
      <c r="M48" s="252"/>
    </row>
    <row r="49" spans="1:13" ht="15" customHeight="1">
      <c r="A49" s="339" t="s">
        <v>134</v>
      </c>
      <c r="B49" s="579" t="s">
        <v>2676</v>
      </c>
      <c r="C49" s="572">
        <v>1241.2</v>
      </c>
      <c r="D49" s="339" t="s">
        <v>2712</v>
      </c>
      <c r="E49" s="520"/>
      <c r="F49" s="521"/>
      <c r="G49" s="522"/>
      <c r="H49" s="533"/>
      <c r="I49" s="522"/>
      <c r="J49" s="523"/>
      <c r="K49" s="524"/>
      <c r="L49" s="602"/>
      <c r="M49" s="252"/>
    </row>
    <row r="50" spans="1:13" ht="15" customHeight="1">
      <c r="A50" s="339" t="s">
        <v>134</v>
      </c>
      <c r="B50" s="579" t="s">
        <v>2678</v>
      </c>
      <c r="C50" s="572">
        <v>1241.2</v>
      </c>
      <c r="D50" s="339" t="s">
        <v>2712</v>
      </c>
      <c r="E50" s="520"/>
      <c r="F50" s="521"/>
      <c r="G50" s="522"/>
      <c r="H50" s="533"/>
      <c r="I50" s="522"/>
      <c r="J50" s="523"/>
      <c r="K50" s="524"/>
      <c r="L50" s="602"/>
      <c r="M50" s="252"/>
    </row>
    <row r="51" spans="1:13" ht="15" customHeight="1">
      <c r="A51" s="339" t="s">
        <v>136</v>
      </c>
      <c r="B51" s="579" t="s">
        <v>2679</v>
      </c>
      <c r="C51" s="572">
        <v>1241.2</v>
      </c>
      <c r="D51" s="339" t="s">
        <v>2712</v>
      </c>
      <c r="E51" s="520"/>
      <c r="F51" s="521"/>
      <c r="G51" s="522"/>
      <c r="H51" s="533"/>
      <c r="I51" s="522"/>
      <c r="J51" s="523"/>
      <c r="K51" s="524"/>
      <c r="L51" s="602"/>
      <c r="M51" s="252"/>
    </row>
    <row r="52" spans="1:13" ht="15" customHeight="1">
      <c r="A52" s="339" t="s">
        <v>298</v>
      </c>
      <c r="B52" s="579" t="s">
        <v>2680</v>
      </c>
      <c r="C52" s="572">
        <v>1241.2</v>
      </c>
      <c r="D52" s="339" t="s">
        <v>2712</v>
      </c>
      <c r="E52" s="520">
        <f>SUM(C49:C52)</f>
        <v>4964.8</v>
      </c>
      <c r="F52" s="521"/>
      <c r="G52" s="522"/>
      <c r="H52" s="533"/>
      <c r="I52" s="522">
        <v>803001</v>
      </c>
      <c r="J52" s="523">
        <f t="shared" si="0"/>
        <v>4280</v>
      </c>
      <c r="K52" s="524">
        <f t="shared" si="1"/>
        <v>684.80000000000007</v>
      </c>
      <c r="L52" s="602"/>
      <c r="M52" s="252"/>
    </row>
    <row r="53" spans="1:13" ht="15" customHeight="1">
      <c r="A53" s="339" t="s">
        <v>141</v>
      </c>
      <c r="B53" s="494" t="s">
        <v>2309</v>
      </c>
      <c r="C53" s="2">
        <v>1740</v>
      </c>
      <c r="D53" s="339" t="s">
        <v>2712</v>
      </c>
      <c r="E53" s="520"/>
      <c r="F53" s="521"/>
      <c r="G53" s="522"/>
      <c r="H53" s="533"/>
      <c r="I53" s="522"/>
      <c r="J53" s="523"/>
      <c r="K53" s="524"/>
      <c r="L53" s="602"/>
      <c r="M53" s="252"/>
    </row>
    <row r="54" spans="1:13" ht="15" customHeight="1">
      <c r="A54" s="339" t="s">
        <v>141</v>
      </c>
      <c r="B54" s="494" t="s">
        <v>1682</v>
      </c>
      <c r="C54" s="2">
        <v>1740</v>
      </c>
      <c r="D54" s="339" t="s">
        <v>2712</v>
      </c>
      <c r="E54" s="520"/>
      <c r="F54" s="521"/>
      <c r="G54" s="522"/>
      <c r="H54" s="533"/>
      <c r="I54" s="522"/>
      <c r="J54" s="523"/>
      <c r="K54" s="524"/>
      <c r="L54" s="602"/>
      <c r="M54" s="252"/>
    </row>
    <row r="55" spans="1:13" ht="15" customHeight="1">
      <c r="A55" s="339" t="s">
        <v>141</v>
      </c>
      <c r="B55" s="494" t="s">
        <v>1625</v>
      </c>
      <c r="C55" s="2">
        <v>1740</v>
      </c>
      <c r="D55" s="339" t="s">
        <v>2712</v>
      </c>
      <c r="E55" s="520"/>
      <c r="F55" s="521"/>
      <c r="G55" s="522"/>
      <c r="H55" s="533"/>
      <c r="I55" s="522"/>
      <c r="J55" s="523"/>
      <c r="K55" s="524"/>
      <c r="L55" s="602"/>
      <c r="M55" s="252"/>
    </row>
    <row r="56" spans="1:13" ht="15" customHeight="1">
      <c r="A56" s="339" t="s">
        <v>141</v>
      </c>
      <c r="B56" s="494" t="s">
        <v>2311</v>
      </c>
      <c r="C56" s="2">
        <v>1740</v>
      </c>
      <c r="D56" s="339" t="s">
        <v>2712</v>
      </c>
      <c r="E56" s="520"/>
      <c r="F56" s="521"/>
      <c r="G56" s="522"/>
      <c r="H56" s="533"/>
      <c r="I56" s="522"/>
      <c r="J56" s="523"/>
      <c r="K56" s="524"/>
      <c r="L56" s="602"/>
      <c r="M56" s="252"/>
    </row>
    <row r="57" spans="1:13" ht="15" customHeight="1">
      <c r="A57" s="339" t="s">
        <v>141</v>
      </c>
      <c r="B57" s="494" t="s">
        <v>2513</v>
      </c>
      <c r="C57" s="2">
        <v>1740</v>
      </c>
      <c r="D57" s="339" t="s">
        <v>2712</v>
      </c>
      <c r="E57" s="520"/>
      <c r="F57" s="521"/>
      <c r="G57" s="522"/>
      <c r="H57" s="533"/>
      <c r="I57" s="522"/>
      <c r="J57" s="523"/>
      <c r="K57" s="524"/>
      <c r="L57" s="602"/>
      <c r="M57" s="252"/>
    </row>
    <row r="58" spans="1:13" ht="15" customHeight="1">
      <c r="A58" s="339" t="s">
        <v>141</v>
      </c>
      <c r="B58" s="494" t="s">
        <v>1675</v>
      </c>
      <c r="C58" s="2">
        <v>1740</v>
      </c>
      <c r="D58" s="339" t="s">
        <v>2712</v>
      </c>
      <c r="E58" s="520"/>
      <c r="F58" s="521"/>
      <c r="G58" s="522"/>
      <c r="H58" s="533"/>
      <c r="I58" s="522"/>
      <c r="J58" s="523"/>
      <c r="K58" s="524"/>
      <c r="L58" s="602"/>
      <c r="M58" s="252"/>
    </row>
    <row r="59" spans="1:13" ht="15" customHeight="1">
      <c r="A59" s="339" t="s">
        <v>141</v>
      </c>
      <c r="B59" s="494" t="s">
        <v>2232</v>
      </c>
      <c r="C59" s="2">
        <v>1740</v>
      </c>
      <c r="D59" s="339" t="s">
        <v>2712</v>
      </c>
      <c r="E59" s="520"/>
      <c r="F59" s="521"/>
      <c r="G59" s="522"/>
      <c r="H59" s="533"/>
      <c r="I59" s="522"/>
      <c r="J59" s="523"/>
      <c r="K59" s="524"/>
      <c r="L59" s="602"/>
      <c r="M59" s="252"/>
    </row>
    <row r="60" spans="1:13" ht="15" customHeight="1">
      <c r="A60" s="339" t="s">
        <v>141</v>
      </c>
      <c r="B60" s="494" t="s">
        <v>2305</v>
      </c>
      <c r="C60" s="2">
        <v>1740</v>
      </c>
      <c r="D60" s="339" t="s">
        <v>2712</v>
      </c>
      <c r="E60" s="520"/>
      <c r="F60" s="521"/>
      <c r="G60" s="522"/>
      <c r="H60" s="533"/>
      <c r="I60" s="522"/>
      <c r="J60" s="523"/>
      <c r="K60" s="524"/>
      <c r="L60" s="602"/>
      <c r="M60" s="252"/>
    </row>
    <row r="61" spans="1:13" ht="15" customHeight="1">
      <c r="A61" s="339" t="s">
        <v>141</v>
      </c>
      <c r="B61" s="494" t="s">
        <v>1847</v>
      </c>
      <c r="C61" s="2">
        <v>1740</v>
      </c>
      <c r="D61" s="339" t="s">
        <v>2712</v>
      </c>
      <c r="E61" s="520"/>
      <c r="F61" s="521"/>
      <c r="G61" s="522"/>
      <c r="H61" s="533"/>
      <c r="I61" s="522"/>
      <c r="J61" s="523"/>
      <c r="K61" s="524"/>
      <c r="L61" s="602"/>
      <c r="M61" s="252"/>
    </row>
    <row r="62" spans="1:13" ht="15" customHeight="1">
      <c r="A62" s="339" t="s">
        <v>141</v>
      </c>
      <c r="B62" s="494" t="s">
        <v>1622</v>
      </c>
      <c r="C62" s="2">
        <v>1740</v>
      </c>
      <c r="D62" s="339" t="s">
        <v>2712</v>
      </c>
      <c r="E62" s="520"/>
      <c r="F62" s="521"/>
      <c r="G62" s="522"/>
      <c r="H62" s="533"/>
      <c r="I62" s="522"/>
      <c r="J62" s="523"/>
      <c r="K62" s="524"/>
      <c r="L62" s="602"/>
      <c r="M62" s="252"/>
    </row>
    <row r="63" spans="1:13" ht="15" customHeight="1">
      <c r="A63" s="339" t="s">
        <v>141</v>
      </c>
      <c r="B63" s="494" t="s">
        <v>2233</v>
      </c>
      <c r="C63" s="2">
        <v>1740</v>
      </c>
      <c r="D63" s="339" t="s">
        <v>2712</v>
      </c>
      <c r="E63" s="520"/>
      <c r="F63" s="521"/>
      <c r="G63" s="522"/>
      <c r="H63" s="533"/>
      <c r="I63" s="522"/>
      <c r="J63" s="523"/>
      <c r="K63" s="524"/>
      <c r="L63" s="602"/>
      <c r="M63" s="252"/>
    </row>
    <row r="64" spans="1:13" ht="15" customHeight="1">
      <c r="A64" s="339" t="s">
        <v>141</v>
      </c>
      <c r="B64" s="494" t="s">
        <v>2113</v>
      </c>
      <c r="C64" s="2">
        <v>1740</v>
      </c>
      <c r="D64" s="339" t="s">
        <v>2712</v>
      </c>
      <c r="E64" s="520"/>
      <c r="F64" s="521"/>
      <c r="G64" s="522"/>
      <c r="H64" s="533"/>
      <c r="I64" s="522"/>
      <c r="J64" s="523"/>
      <c r="K64" s="524"/>
      <c r="L64" s="602"/>
      <c r="M64" s="252"/>
    </row>
    <row r="65" spans="1:13" ht="15" customHeight="1">
      <c r="A65" s="339" t="s">
        <v>141</v>
      </c>
      <c r="B65" s="494" t="s">
        <v>2299</v>
      </c>
      <c r="C65" s="2">
        <v>1740</v>
      </c>
      <c r="D65" s="339" t="s">
        <v>2712</v>
      </c>
      <c r="E65" s="520"/>
      <c r="F65" s="521"/>
      <c r="G65" s="522"/>
      <c r="H65" s="533"/>
      <c r="I65" s="522"/>
      <c r="J65" s="523"/>
      <c r="K65" s="524"/>
      <c r="L65" s="602"/>
      <c r="M65" s="252"/>
    </row>
    <row r="66" spans="1:13" ht="15" customHeight="1">
      <c r="A66" s="339" t="s">
        <v>141</v>
      </c>
      <c r="B66" s="496" t="s">
        <v>2319</v>
      </c>
      <c r="C66" s="48">
        <v>1740</v>
      </c>
      <c r="D66" s="339" t="s">
        <v>2712</v>
      </c>
      <c r="E66" s="520"/>
      <c r="F66" s="521"/>
      <c r="G66" s="522"/>
      <c r="H66" s="533"/>
      <c r="I66" s="522"/>
      <c r="J66" s="523"/>
      <c r="K66" s="524"/>
      <c r="L66" s="602"/>
      <c r="M66" s="252"/>
    </row>
    <row r="67" spans="1:13" ht="15" customHeight="1">
      <c r="A67" s="339" t="s">
        <v>141</v>
      </c>
      <c r="B67" s="496" t="s">
        <v>1843</v>
      </c>
      <c r="C67" s="48">
        <v>1740</v>
      </c>
      <c r="D67" s="339" t="s">
        <v>2712</v>
      </c>
      <c r="E67" s="520"/>
      <c r="F67" s="521"/>
      <c r="G67" s="522"/>
      <c r="H67" s="533"/>
      <c r="I67" s="522"/>
      <c r="J67" s="523"/>
      <c r="K67" s="524"/>
      <c r="L67" s="602"/>
      <c r="M67" s="252"/>
    </row>
    <row r="68" spans="1:13" ht="15" customHeight="1" thickBot="1">
      <c r="A68" s="362" t="s">
        <v>141</v>
      </c>
      <c r="B68" s="495" t="s">
        <v>1681</v>
      </c>
      <c r="C68" s="87">
        <v>1740</v>
      </c>
      <c r="D68" s="362" t="s">
        <v>2712</v>
      </c>
      <c r="E68" s="525">
        <f>SUM(C53:C68)</f>
        <v>27840</v>
      </c>
      <c r="F68" s="526">
        <f>SUM(E49:E68)</f>
        <v>32804.800000000003</v>
      </c>
      <c r="G68" s="527"/>
      <c r="H68" s="537"/>
      <c r="I68" s="527">
        <v>600684</v>
      </c>
      <c r="J68" s="528">
        <f t="shared" si="0"/>
        <v>24000</v>
      </c>
      <c r="K68" s="529">
        <f t="shared" si="1"/>
        <v>3840</v>
      </c>
      <c r="L68" s="607"/>
      <c r="M68" s="252"/>
    </row>
    <row r="69" spans="1:13" ht="15" customHeight="1">
      <c r="A69" s="339" t="s">
        <v>141</v>
      </c>
      <c r="B69" s="341" t="s">
        <v>538</v>
      </c>
      <c r="C69" s="2">
        <v>1740</v>
      </c>
      <c r="D69" s="339" t="s">
        <v>2713</v>
      </c>
      <c r="E69" s="520"/>
      <c r="F69" s="521"/>
      <c r="G69" s="522"/>
      <c r="H69" s="533"/>
      <c r="I69" s="522"/>
      <c r="J69" s="523"/>
      <c r="K69" s="524"/>
      <c r="L69" s="602"/>
      <c r="M69" s="252"/>
    </row>
    <row r="70" spans="1:13" ht="15" customHeight="1">
      <c r="A70" s="339" t="s">
        <v>141</v>
      </c>
      <c r="B70" s="494" t="s">
        <v>539</v>
      </c>
      <c r="C70" s="2">
        <v>1740</v>
      </c>
      <c r="D70" s="339" t="s">
        <v>2713</v>
      </c>
      <c r="E70" s="520"/>
      <c r="F70" s="521"/>
      <c r="G70" s="522"/>
      <c r="H70" s="533"/>
      <c r="I70" s="522"/>
      <c r="J70" s="523"/>
      <c r="K70" s="524"/>
      <c r="L70" s="602"/>
      <c r="M70" s="252"/>
    </row>
    <row r="71" spans="1:13" ht="15" customHeight="1">
      <c r="A71" s="339" t="s">
        <v>141</v>
      </c>
      <c r="B71" s="494" t="s">
        <v>1844</v>
      </c>
      <c r="C71" s="2">
        <v>1740</v>
      </c>
      <c r="D71" s="339" t="s">
        <v>2713</v>
      </c>
      <c r="E71" s="520"/>
      <c r="F71" s="521"/>
      <c r="G71" s="522"/>
      <c r="H71" s="533"/>
      <c r="I71" s="522"/>
      <c r="J71" s="523"/>
      <c r="K71" s="524"/>
      <c r="L71" s="602"/>
      <c r="M71" s="252"/>
    </row>
    <row r="72" spans="1:13" ht="15" customHeight="1">
      <c r="A72" s="339" t="s">
        <v>141</v>
      </c>
      <c r="B72" s="494" t="s">
        <v>1628</v>
      </c>
      <c r="C72" s="2">
        <v>1740</v>
      </c>
      <c r="D72" s="339" t="s">
        <v>2713</v>
      </c>
      <c r="E72" s="520"/>
      <c r="F72" s="521"/>
      <c r="G72" s="522"/>
      <c r="H72" s="533"/>
      <c r="I72" s="522"/>
      <c r="J72" s="523"/>
      <c r="K72" s="524"/>
      <c r="L72" s="602"/>
      <c r="M72" s="252"/>
    </row>
    <row r="73" spans="1:13" ht="15" customHeight="1">
      <c r="A73" s="339" t="s">
        <v>141</v>
      </c>
      <c r="B73" s="494" t="s">
        <v>1676</v>
      </c>
      <c r="C73" s="2">
        <v>1740</v>
      </c>
      <c r="D73" s="339" t="s">
        <v>2713</v>
      </c>
      <c r="E73" s="520"/>
      <c r="F73" s="521"/>
      <c r="G73" s="522"/>
      <c r="H73" s="533"/>
      <c r="I73" s="522"/>
      <c r="J73" s="523"/>
      <c r="K73" s="524"/>
      <c r="L73" s="602"/>
      <c r="M73" s="252"/>
    </row>
    <row r="74" spans="1:13" ht="15" customHeight="1">
      <c r="A74" s="339" t="s">
        <v>141</v>
      </c>
      <c r="B74" s="494" t="s">
        <v>1671</v>
      </c>
      <c r="C74" s="2">
        <v>1740</v>
      </c>
      <c r="D74" s="339" t="s">
        <v>2713</v>
      </c>
      <c r="E74" s="520"/>
      <c r="F74" s="521"/>
      <c r="G74" s="522"/>
      <c r="H74" s="533"/>
      <c r="I74" s="522"/>
      <c r="J74" s="523"/>
      <c r="K74" s="524"/>
      <c r="L74" s="602"/>
      <c r="M74" s="252"/>
    </row>
    <row r="75" spans="1:13" ht="15" customHeight="1">
      <c r="A75" s="339" t="s">
        <v>141</v>
      </c>
      <c r="B75" s="494" t="s">
        <v>90</v>
      </c>
      <c r="C75" s="2">
        <v>1740</v>
      </c>
      <c r="D75" s="339" t="s">
        <v>2713</v>
      </c>
      <c r="E75" s="520"/>
      <c r="F75" s="521"/>
      <c r="G75" s="522"/>
      <c r="H75" s="533"/>
      <c r="I75" s="522"/>
      <c r="J75" s="523"/>
      <c r="K75" s="524"/>
      <c r="L75" s="602"/>
      <c r="M75" s="252"/>
    </row>
    <row r="76" spans="1:13" ht="15" customHeight="1">
      <c r="A76" s="339" t="s">
        <v>141</v>
      </c>
      <c r="B76" s="494" t="s">
        <v>2388</v>
      </c>
      <c r="C76" s="2">
        <v>1740</v>
      </c>
      <c r="D76" s="339" t="s">
        <v>2713</v>
      </c>
      <c r="E76" s="520"/>
      <c r="F76" s="521"/>
      <c r="G76" s="522"/>
      <c r="H76" s="533"/>
      <c r="I76" s="522"/>
      <c r="J76" s="523"/>
      <c r="K76" s="524"/>
      <c r="L76" s="602"/>
      <c r="M76" s="252"/>
    </row>
    <row r="77" spans="1:13" ht="15" customHeight="1">
      <c r="A77" s="339" t="s">
        <v>141</v>
      </c>
      <c r="B77" s="494" t="s">
        <v>1610</v>
      </c>
      <c r="C77" s="2">
        <v>1740</v>
      </c>
      <c r="D77" s="339" t="s">
        <v>2713</v>
      </c>
      <c r="E77" s="520"/>
      <c r="F77" s="521"/>
      <c r="G77" s="522"/>
      <c r="H77" s="533"/>
      <c r="I77" s="522"/>
      <c r="J77" s="523"/>
      <c r="K77" s="524"/>
      <c r="L77" s="602"/>
      <c r="M77" s="252"/>
    </row>
    <row r="78" spans="1:13" ht="15" customHeight="1">
      <c r="A78" s="339" t="s">
        <v>141</v>
      </c>
      <c r="B78" s="494" t="s">
        <v>1634</v>
      </c>
      <c r="C78" s="2">
        <v>1740</v>
      </c>
      <c r="D78" s="339" t="s">
        <v>2713</v>
      </c>
      <c r="E78" s="520"/>
      <c r="F78" s="521"/>
      <c r="G78" s="522"/>
      <c r="H78" s="533"/>
      <c r="I78" s="522"/>
      <c r="J78" s="523"/>
      <c r="K78" s="524"/>
      <c r="L78" s="602"/>
      <c r="M78" s="252"/>
    </row>
    <row r="79" spans="1:13" ht="15" customHeight="1">
      <c r="A79" s="339" t="s">
        <v>141</v>
      </c>
      <c r="B79" s="494" t="s">
        <v>2224</v>
      </c>
      <c r="C79" s="2">
        <v>1740</v>
      </c>
      <c r="D79" s="339" t="s">
        <v>2713</v>
      </c>
      <c r="E79" s="520"/>
      <c r="F79" s="521"/>
      <c r="G79" s="522"/>
      <c r="H79" s="533"/>
      <c r="I79" s="522"/>
      <c r="J79" s="523"/>
      <c r="K79" s="524"/>
      <c r="L79" s="602"/>
      <c r="M79" s="252"/>
    </row>
    <row r="80" spans="1:13" ht="15" customHeight="1">
      <c r="A80" s="339" t="s">
        <v>141</v>
      </c>
      <c r="B80" s="494" t="s">
        <v>2092</v>
      </c>
      <c r="C80" s="2">
        <v>1740</v>
      </c>
      <c r="D80" s="339" t="s">
        <v>2713</v>
      </c>
      <c r="E80" s="520"/>
      <c r="F80" s="521"/>
      <c r="G80" s="522"/>
      <c r="H80" s="533"/>
      <c r="I80" s="522"/>
      <c r="J80" s="523"/>
      <c r="K80" s="524"/>
      <c r="L80" s="602"/>
      <c r="M80" s="252"/>
    </row>
    <row r="81" spans="1:13" ht="15" customHeight="1">
      <c r="A81" s="339" t="s">
        <v>141</v>
      </c>
      <c r="B81" s="494" t="s">
        <v>1626</v>
      </c>
      <c r="C81" s="2">
        <v>1740</v>
      </c>
      <c r="D81" s="339" t="s">
        <v>2713</v>
      </c>
      <c r="E81" s="520"/>
      <c r="F81" s="521"/>
      <c r="G81" s="522"/>
      <c r="H81" s="533"/>
      <c r="I81" s="522"/>
      <c r="J81" s="523"/>
      <c r="K81" s="524"/>
      <c r="L81" s="602"/>
      <c r="M81" s="252"/>
    </row>
    <row r="82" spans="1:13" ht="15" customHeight="1">
      <c r="A82" s="339" t="s">
        <v>141</v>
      </c>
      <c r="B82" s="494" t="s">
        <v>2213</v>
      </c>
      <c r="C82" s="2">
        <v>1740</v>
      </c>
      <c r="D82" s="339" t="s">
        <v>2713</v>
      </c>
      <c r="E82" s="520"/>
      <c r="F82" s="521"/>
      <c r="G82" s="522"/>
      <c r="H82" s="533"/>
      <c r="I82" s="522"/>
      <c r="J82" s="523"/>
      <c r="K82" s="524"/>
      <c r="L82" s="602"/>
      <c r="M82" s="252"/>
    </row>
    <row r="83" spans="1:13" ht="15" customHeight="1">
      <c r="A83" s="440" t="s">
        <v>141</v>
      </c>
      <c r="B83" s="494" t="s">
        <v>540</v>
      </c>
      <c r="C83" s="2">
        <v>1740</v>
      </c>
      <c r="D83" s="440" t="s">
        <v>2713</v>
      </c>
      <c r="E83" s="520"/>
      <c r="F83" s="521"/>
      <c r="G83" s="522"/>
      <c r="H83" s="533"/>
      <c r="I83" s="522"/>
      <c r="J83" s="523"/>
      <c r="K83" s="524"/>
      <c r="L83" s="602"/>
      <c r="M83" s="252"/>
    </row>
    <row r="84" spans="1:13" ht="15" customHeight="1">
      <c r="A84" s="380" t="s">
        <v>141</v>
      </c>
      <c r="B84" s="496" t="s">
        <v>1629</v>
      </c>
      <c r="C84" s="48">
        <v>1740</v>
      </c>
      <c r="D84" s="380" t="s">
        <v>2713</v>
      </c>
      <c r="E84" s="520"/>
      <c r="F84" s="521"/>
      <c r="G84" s="522"/>
      <c r="H84" s="533"/>
      <c r="I84" s="522"/>
      <c r="J84" s="523"/>
      <c r="K84" s="524"/>
      <c r="L84" s="602"/>
      <c r="M84" s="252"/>
    </row>
    <row r="85" spans="1:13" ht="15" customHeight="1">
      <c r="A85" s="380" t="s">
        <v>141</v>
      </c>
      <c r="B85" s="496" t="s">
        <v>2321</v>
      </c>
      <c r="C85" s="48">
        <v>1740</v>
      </c>
      <c r="D85" s="380" t="s">
        <v>2713</v>
      </c>
      <c r="E85" s="520">
        <f>SUM(C69:C85)</f>
        <v>29580</v>
      </c>
      <c r="F85" s="521"/>
      <c r="G85" s="522"/>
      <c r="H85" s="533"/>
      <c r="I85" s="522">
        <v>600684</v>
      </c>
      <c r="J85" s="523">
        <f t="shared" ref="J85:J138" si="2">E85/1.16</f>
        <v>25500</v>
      </c>
      <c r="K85" s="524">
        <f t="shared" ref="K85:K138" si="3">J85*0.16</f>
        <v>4080</v>
      </c>
      <c r="L85" s="602"/>
      <c r="M85" s="252"/>
    </row>
    <row r="86" spans="1:13" ht="15" customHeight="1">
      <c r="A86" s="380" t="s">
        <v>457</v>
      </c>
      <c r="B86" s="496" t="s">
        <v>1440</v>
      </c>
      <c r="C86" s="48">
        <v>1740</v>
      </c>
      <c r="D86" s="380" t="s">
        <v>2713</v>
      </c>
      <c r="E86" s="520"/>
      <c r="F86" s="521"/>
      <c r="G86" s="522"/>
      <c r="H86" s="533"/>
      <c r="I86" s="522"/>
      <c r="J86" s="523"/>
      <c r="K86" s="524"/>
      <c r="L86" s="602"/>
      <c r="M86" s="252"/>
    </row>
    <row r="87" spans="1:13" ht="15" customHeight="1">
      <c r="A87" s="380" t="s">
        <v>457</v>
      </c>
      <c r="B87" s="496" t="s">
        <v>2512</v>
      </c>
      <c r="C87" s="48">
        <v>1740</v>
      </c>
      <c r="D87" s="380" t="s">
        <v>2713</v>
      </c>
      <c r="E87" s="520"/>
      <c r="F87" s="521"/>
      <c r="G87" s="522"/>
      <c r="H87" s="533"/>
      <c r="I87" s="522"/>
      <c r="J87" s="523"/>
      <c r="K87" s="524"/>
      <c r="L87" s="602"/>
      <c r="M87" s="252"/>
    </row>
    <row r="88" spans="1:13" ht="15" customHeight="1">
      <c r="A88" s="339" t="s">
        <v>457</v>
      </c>
      <c r="B88" s="494" t="s">
        <v>2402</v>
      </c>
      <c r="C88" s="2">
        <v>1740</v>
      </c>
      <c r="D88" s="339" t="s">
        <v>2713</v>
      </c>
      <c r="E88" s="520"/>
      <c r="F88" s="521"/>
      <c r="G88" s="522"/>
      <c r="H88" s="533"/>
      <c r="I88" s="522"/>
      <c r="J88" s="523"/>
      <c r="K88" s="524"/>
      <c r="L88" s="602"/>
      <c r="M88" s="252"/>
    </row>
    <row r="89" spans="1:13" ht="15" customHeight="1" thickBot="1">
      <c r="A89" s="362" t="s">
        <v>457</v>
      </c>
      <c r="B89" s="495" t="s">
        <v>2095</v>
      </c>
      <c r="C89" s="87">
        <v>1740</v>
      </c>
      <c r="D89" s="362" t="s">
        <v>2713</v>
      </c>
      <c r="E89" s="525">
        <f>SUM(C86:C89)</f>
        <v>6960</v>
      </c>
      <c r="F89" s="526">
        <f>SUM(E71:E89)</f>
        <v>36540</v>
      </c>
      <c r="G89" s="527"/>
      <c r="H89" s="537"/>
      <c r="I89" s="527">
        <v>600691</v>
      </c>
      <c r="J89" s="528">
        <f t="shared" si="2"/>
        <v>6000</v>
      </c>
      <c r="K89" s="529">
        <f t="shared" si="3"/>
        <v>960</v>
      </c>
      <c r="L89" s="607"/>
      <c r="M89" s="252"/>
    </row>
    <row r="90" spans="1:13" ht="15" customHeight="1">
      <c r="A90" s="339" t="s">
        <v>457</v>
      </c>
      <c r="B90" s="494" t="s">
        <v>2208</v>
      </c>
      <c r="C90" s="2">
        <v>1740</v>
      </c>
      <c r="D90" s="339" t="s">
        <v>2714</v>
      </c>
      <c r="E90" s="520"/>
      <c r="F90" s="521"/>
      <c r="G90" s="522"/>
      <c r="H90" s="533"/>
      <c r="I90" s="522"/>
      <c r="J90" s="523"/>
      <c r="K90" s="524"/>
      <c r="L90" s="602"/>
      <c r="M90" s="252"/>
    </row>
    <row r="91" spans="1:13" ht="15" customHeight="1">
      <c r="A91" s="339" t="s">
        <v>457</v>
      </c>
      <c r="B91" s="494" t="s">
        <v>2414</v>
      </c>
      <c r="C91" s="2">
        <v>1740</v>
      </c>
      <c r="D91" s="339" t="s">
        <v>2714</v>
      </c>
      <c r="E91" s="520"/>
      <c r="F91" s="521"/>
      <c r="G91" s="522"/>
      <c r="H91" s="533"/>
      <c r="I91" s="522"/>
      <c r="J91" s="523"/>
      <c r="K91" s="524"/>
      <c r="L91" s="602"/>
      <c r="M91" s="252"/>
    </row>
    <row r="92" spans="1:13" ht="15" customHeight="1">
      <c r="A92" s="339" t="s">
        <v>457</v>
      </c>
      <c r="B92" s="494" t="s">
        <v>2509</v>
      </c>
      <c r="C92" s="2">
        <v>1740</v>
      </c>
      <c r="D92" s="339" t="s">
        <v>2714</v>
      </c>
      <c r="E92" s="520"/>
      <c r="F92" s="521"/>
      <c r="G92" s="522"/>
      <c r="H92" s="533"/>
      <c r="I92" s="522"/>
      <c r="J92" s="523"/>
      <c r="K92" s="524"/>
      <c r="L92" s="602"/>
      <c r="M92" s="252"/>
    </row>
    <row r="93" spans="1:13" ht="15" customHeight="1">
      <c r="A93" s="339" t="s">
        <v>457</v>
      </c>
      <c r="B93" s="494" t="s">
        <v>2120</v>
      </c>
      <c r="C93" s="2">
        <v>1740</v>
      </c>
      <c r="D93" s="339" t="s">
        <v>2714</v>
      </c>
      <c r="E93" s="520"/>
      <c r="F93" s="521"/>
      <c r="G93" s="522"/>
      <c r="H93" s="533"/>
      <c r="I93" s="522"/>
      <c r="J93" s="523"/>
      <c r="K93" s="524"/>
      <c r="L93" s="602"/>
      <c r="M93" s="252"/>
    </row>
    <row r="94" spans="1:13" ht="15" customHeight="1">
      <c r="A94" s="339" t="s">
        <v>457</v>
      </c>
      <c r="B94" s="494" t="s">
        <v>1253</v>
      </c>
      <c r="C94" s="2">
        <v>1740</v>
      </c>
      <c r="D94" s="339" t="s">
        <v>2714</v>
      </c>
      <c r="E94" s="520"/>
      <c r="F94" s="521"/>
      <c r="G94" s="522"/>
      <c r="H94" s="533"/>
      <c r="I94" s="522"/>
      <c r="J94" s="523"/>
      <c r="K94" s="524"/>
      <c r="L94" s="602"/>
      <c r="M94" s="252"/>
    </row>
    <row r="95" spans="1:13" ht="15" customHeight="1">
      <c r="A95" s="339" t="s">
        <v>457</v>
      </c>
      <c r="B95" s="494" t="s">
        <v>2405</v>
      </c>
      <c r="C95" s="2">
        <v>1740</v>
      </c>
      <c r="D95" s="339" t="s">
        <v>2714</v>
      </c>
      <c r="E95" s="520"/>
      <c r="F95" s="521"/>
      <c r="G95" s="522"/>
      <c r="H95" s="533"/>
      <c r="I95" s="522"/>
      <c r="J95" s="523"/>
      <c r="K95" s="524"/>
      <c r="L95" s="602"/>
      <c r="M95" s="252"/>
    </row>
    <row r="96" spans="1:13" ht="15" customHeight="1">
      <c r="A96" s="339" t="s">
        <v>457</v>
      </c>
      <c r="B96" s="494" t="s">
        <v>2219</v>
      </c>
      <c r="C96" s="2">
        <v>1740</v>
      </c>
      <c r="D96" s="339" t="s">
        <v>2714</v>
      </c>
      <c r="E96" s="520">
        <f>SUM(C90:C96)</f>
        <v>12180</v>
      </c>
      <c r="F96" s="521"/>
      <c r="G96" s="522"/>
      <c r="H96" s="533"/>
      <c r="I96" s="522">
        <v>600691</v>
      </c>
      <c r="J96" s="523">
        <f t="shared" si="2"/>
        <v>10500</v>
      </c>
      <c r="K96" s="524">
        <f t="shared" si="3"/>
        <v>1680</v>
      </c>
      <c r="L96" s="602"/>
      <c r="M96" s="252"/>
    </row>
    <row r="97" spans="1:13" ht="15" customHeight="1">
      <c r="A97" s="339" t="s">
        <v>136</v>
      </c>
      <c r="B97" s="494" t="s">
        <v>1072</v>
      </c>
      <c r="C97" s="2">
        <v>1740</v>
      </c>
      <c r="D97" s="339" t="s">
        <v>2714</v>
      </c>
      <c r="E97" s="520"/>
      <c r="F97" s="521"/>
      <c r="G97" s="522"/>
      <c r="H97" s="533"/>
      <c r="I97" s="522"/>
      <c r="J97" s="523"/>
      <c r="K97" s="524"/>
      <c r="L97" s="602"/>
      <c r="M97" s="252"/>
    </row>
    <row r="98" spans="1:13" ht="15" customHeight="1">
      <c r="A98" s="339" t="s">
        <v>136</v>
      </c>
      <c r="B98" s="494" t="s">
        <v>1075</v>
      </c>
      <c r="C98" s="2">
        <v>1740</v>
      </c>
      <c r="D98" s="339" t="s">
        <v>2714</v>
      </c>
      <c r="E98" s="520"/>
      <c r="F98" s="521"/>
      <c r="G98" s="522"/>
      <c r="H98" s="533"/>
      <c r="I98" s="522"/>
      <c r="J98" s="523"/>
      <c r="K98" s="524"/>
      <c r="L98" s="602"/>
      <c r="M98" s="252"/>
    </row>
    <row r="99" spans="1:13" ht="15" customHeight="1">
      <c r="A99" s="339" t="s">
        <v>136</v>
      </c>
      <c r="B99" s="494" t="s">
        <v>657</v>
      </c>
      <c r="C99" s="2">
        <v>1740</v>
      </c>
      <c r="D99" s="339" t="s">
        <v>2714</v>
      </c>
      <c r="E99" s="520"/>
      <c r="F99" s="521"/>
      <c r="G99" s="522"/>
      <c r="H99" s="533"/>
      <c r="I99" s="522"/>
      <c r="J99" s="523"/>
      <c r="K99" s="524"/>
      <c r="L99" s="602"/>
      <c r="M99" s="252"/>
    </row>
    <row r="100" spans="1:13" ht="15" customHeight="1">
      <c r="A100" s="339" t="s">
        <v>136</v>
      </c>
      <c r="B100" s="494" t="s">
        <v>1215</v>
      </c>
      <c r="C100" s="2">
        <v>1740</v>
      </c>
      <c r="D100" s="339" t="s">
        <v>2714</v>
      </c>
      <c r="E100" s="520"/>
      <c r="F100" s="521"/>
      <c r="G100" s="522"/>
      <c r="H100" s="533"/>
      <c r="I100" s="522"/>
      <c r="J100" s="523"/>
      <c r="K100" s="524"/>
      <c r="L100" s="602"/>
      <c r="M100" s="252"/>
    </row>
    <row r="101" spans="1:13" ht="15" customHeight="1">
      <c r="A101" s="339" t="s">
        <v>136</v>
      </c>
      <c r="B101" s="494" t="s">
        <v>811</v>
      </c>
      <c r="C101" s="2">
        <v>1740</v>
      </c>
      <c r="D101" s="339" t="s">
        <v>2714</v>
      </c>
      <c r="E101" s="520"/>
      <c r="F101" s="521"/>
      <c r="G101" s="522"/>
      <c r="H101" s="533"/>
      <c r="I101" s="522"/>
      <c r="J101" s="523"/>
      <c r="K101" s="524"/>
      <c r="L101" s="602"/>
      <c r="M101" s="252"/>
    </row>
    <row r="102" spans="1:13" ht="15" customHeight="1">
      <c r="A102" s="339" t="s">
        <v>136</v>
      </c>
      <c r="B102" s="494" t="s">
        <v>55</v>
      </c>
      <c r="C102" s="2">
        <v>1740</v>
      </c>
      <c r="D102" s="339" t="s">
        <v>2714</v>
      </c>
      <c r="E102" s="520"/>
      <c r="F102" s="521"/>
      <c r="G102" s="522"/>
      <c r="H102" s="533"/>
      <c r="I102" s="522"/>
      <c r="J102" s="523"/>
      <c r="K102" s="524"/>
      <c r="L102" s="602"/>
      <c r="M102" s="252"/>
    </row>
    <row r="103" spans="1:13" ht="15" customHeight="1">
      <c r="A103" s="339" t="s">
        <v>136</v>
      </c>
      <c r="B103" s="494" t="s">
        <v>531</v>
      </c>
      <c r="C103" s="2">
        <v>1740</v>
      </c>
      <c r="D103" s="339" t="s">
        <v>2714</v>
      </c>
      <c r="E103" s="520"/>
      <c r="F103" s="521"/>
      <c r="G103" s="522"/>
      <c r="H103" s="533"/>
      <c r="I103" s="522"/>
      <c r="J103" s="523"/>
      <c r="K103" s="524"/>
      <c r="L103" s="602"/>
      <c r="M103" s="252"/>
    </row>
    <row r="104" spans="1:13" ht="15" customHeight="1">
      <c r="A104" s="339" t="s">
        <v>136</v>
      </c>
      <c r="B104" s="494" t="s">
        <v>1871</v>
      </c>
      <c r="C104" s="2">
        <v>1740</v>
      </c>
      <c r="D104" s="339" t="s">
        <v>2714</v>
      </c>
      <c r="E104" s="520"/>
      <c r="F104" s="521"/>
      <c r="G104" s="522"/>
      <c r="H104" s="533"/>
      <c r="I104" s="522"/>
      <c r="J104" s="523"/>
      <c r="K104" s="524"/>
      <c r="L104" s="602"/>
      <c r="M104" s="252"/>
    </row>
    <row r="105" spans="1:13" ht="15" customHeight="1">
      <c r="A105" s="339" t="s">
        <v>136</v>
      </c>
      <c r="B105" s="494" t="s">
        <v>1100</v>
      </c>
      <c r="C105" s="2">
        <v>1740</v>
      </c>
      <c r="D105" s="339" t="s">
        <v>2714</v>
      </c>
      <c r="E105" s="520"/>
      <c r="F105" s="521"/>
      <c r="G105" s="522"/>
      <c r="H105" s="533"/>
      <c r="I105" s="522"/>
      <c r="J105" s="523"/>
      <c r="K105" s="524"/>
      <c r="L105" s="602"/>
      <c r="M105" s="252"/>
    </row>
    <row r="106" spans="1:13" ht="15" customHeight="1">
      <c r="A106" s="339" t="s">
        <v>136</v>
      </c>
      <c r="B106" s="494" t="s">
        <v>965</v>
      </c>
      <c r="C106" s="2">
        <v>1740</v>
      </c>
      <c r="D106" s="339" t="s">
        <v>2714</v>
      </c>
      <c r="E106" s="520"/>
      <c r="F106" s="521"/>
      <c r="G106" s="522"/>
      <c r="H106" s="533"/>
      <c r="I106" s="522"/>
      <c r="J106" s="523"/>
      <c r="K106" s="524"/>
      <c r="L106" s="602"/>
      <c r="M106" s="252"/>
    </row>
    <row r="107" spans="1:13" ht="15" customHeight="1">
      <c r="A107" s="339" t="s">
        <v>136</v>
      </c>
      <c r="B107" s="494" t="s">
        <v>1406</v>
      </c>
      <c r="C107" s="2">
        <v>1740</v>
      </c>
      <c r="D107" s="339" t="s">
        <v>2714</v>
      </c>
      <c r="E107" s="520"/>
      <c r="F107" s="521"/>
      <c r="G107" s="522"/>
      <c r="H107" s="533"/>
      <c r="I107" s="522"/>
      <c r="J107" s="523"/>
      <c r="K107" s="524"/>
      <c r="L107" s="602"/>
      <c r="M107" s="252"/>
    </row>
    <row r="108" spans="1:13" ht="15" customHeight="1">
      <c r="A108" s="339" t="s">
        <v>136</v>
      </c>
      <c r="B108" s="494" t="s">
        <v>654</v>
      </c>
      <c r="C108" s="2">
        <v>1740</v>
      </c>
      <c r="D108" s="339" t="s">
        <v>2714</v>
      </c>
      <c r="E108" s="520"/>
      <c r="F108" s="521"/>
      <c r="G108" s="522"/>
      <c r="H108" s="533"/>
      <c r="I108" s="522"/>
      <c r="J108" s="523"/>
      <c r="K108" s="524"/>
      <c r="L108" s="602"/>
      <c r="M108" s="252"/>
    </row>
    <row r="109" spans="1:13" ht="15" customHeight="1">
      <c r="A109" s="339" t="s">
        <v>136</v>
      </c>
      <c r="B109" s="494" t="s">
        <v>1962</v>
      </c>
      <c r="C109" s="2">
        <v>1740</v>
      </c>
      <c r="D109" s="339" t="s">
        <v>2714</v>
      </c>
      <c r="E109" s="520"/>
      <c r="F109" s="521"/>
      <c r="G109" s="522"/>
      <c r="H109" s="533"/>
      <c r="I109" s="522"/>
      <c r="J109" s="523">
        <f t="shared" si="2"/>
        <v>0</v>
      </c>
      <c r="K109" s="524">
        <f t="shared" si="3"/>
        <v>0</v>
      </c>
      <c r="L109" s="602"/>
      <c r="M109" s="252"/>
    </row>
    <row r="110" spans="1:13" ht="15" customHeight="1" thickBot="1">
      <c r="A110" s="362" t="s">
        <v>136</v>
      </c>
      <c r="B110" s="495" t="s">
        <v>1077</v>
      </c>
      <c r="C110" s="87">
        <v>1740</v>
      </c>
      <c r="D110" s="362" t="s">
        <v>2714</v>
      </c>
      <c r="E110" s="525">
        <f>SUM(C97:C110)</f>
        <v>24360</v>
      </c>
      <c r="F110" s="526">
        <f>SUM(E94:E110)</f>
        <v>36540</v>
      </c>
      <c r="G110" s="527"/>
      <c r="H110" s="537"/>
      <c r="I110" s="527">
        <v>600640</v>
      </c>
      <c r="J110" s="528">
        <f t="shared" si="2"/>
        <v>21000</v>
      </c>
      <c r="K110" s="529">
        <f t="shared" si="3"/>
        <v>3360</v>
      </c>
      <c r="L110" s="607"/>
      <c r="M110" s="252"/>
    </row>
    <row r="111" spans="1:13" ht="15" customHeight="1">
      <c r="A111" s="339" t="s">
        <v>136</v>
      </c>
      <c r="B111" s="494" t="s">
        <v>1985</v>
      </c>
      <c r="C111" s="2">
        <v>1740</v>
      </c>
      <c r="D111" s="339" t="s">
        <v>2715</v>
      </c>
      <c r="E111" s="520"/>
      <c r="F111" s="521"/>
      <c r="G111" s="522"/>
      <c r="H111" s="533"/>
      <c r="I111" s="522"/>
      <c r="J111" s="523"/>
      <c r="K111" s="524"/>
      <c r="L111" s="602"/>
      <c r="M111" s="252"/>
    </row>
    <row r="112" spans="1:13" ht="15" customHeight="1">
      <c r="A112" s="339" t="s">
        <v>136</v>
      </c>
      <c r="B112" s="494" t="s">
        <v>2506</v>
      </c>
      <c r="C112" s="2">
        <v>1740</v>
      </c>
      <c r="D112" s="339" t="s">
        <v>2715</v>
      </c>
      <c r="E112" s="520"/>
      <c r="F112" s="521"/>
      <c r="G112" s="522"/>
      <c r="H112" s="533"/>
      <c r="I112" s="522"/>
      <c r="J112" s="523"/>
      <c r="K112" s="524"/>
      <c r="L112" s="602"/>
      <c r="M112" s="252"/>
    </row>
    <row r="113" spans="1:13" ht="15" customHeight="1">
      <c r="A113" s="339" t="s">
        <v>136</v>
      </c>
      <c r="B113" s="494" t="s">
        <v>1569</v>
      </c>
      <c r="C113" s="2">
        <v>1740</v>
      </c>
      <c r="D113" s="339" t="s">
        <v>2715</v>
      </c>
      <c r="E113" s="520"/>
      <c r="F113" s="521"/>
      <c r="G113" s="522"/>
      <c r="H113" s="533"/>
      <c r="I113" s="522"/>
      <c r="J113" s="523"/>
      <c r="K113" s="524"/>
      <c r="L113" s="602"/>
      <c r="M113" s="252"/>
    </row>
    <row r="114" spans="1:13" ht="15" customHeight="1">
      <c r="A114" s="339" t="s">
        <v>136</v>
      </c>
      <c r="B114" s="494" t="s">
        <v>937</v>
      </c>
      <c r="C114" s="2">
        <v>1740</v>
      </c>
      <c r="D114" s="339" t="s">
        <v>2715</v>
      </c>
      <c r="E114" s="520"/>
      <c r="F114" s="521"/>
      <c r="G114" s="522"/>
      <c r="H114" s="533"/>
      <c r="I114" s="522"/>
      <c r="J114" s="523"/>
      <c r="K114" s="524"/>
      <c r="L114" s="602"/>
      <c r="M114" s="252"/>
    </row>
    <row r="115" spans="1:13" ht="15" customHeight="1">
      <c r="A115" s="339" t="s">
        <v>136</v>
      </c>
      <c r="B115" s="494" t="s">
        <v>1648</v>
      </c>
      <c r="C115" s="2">
        <v>1740</v>
      </c>
      <c r="D115" s="339" t="s">
        <v>2715</v>
      </c>
      <c r="E115" s="520"/>
      <c r="F115" s="521"/>
      <c r="G115" s="522"/>
      <c r="H115" s="533"/>
      <c r="I115" s="522"/>
      <c r="J115" s="523"/>
      <c r="K115" s="524"/>
      <c r="L115" s="602"/>
      <c r="M115" s="252"/>
    </row>
    <row r="116" spans="1:13" ht="15" customHeight="1">
      <c r="A116" s="339" t="s">
        <v>136</v>
      </c>
      <c r="B116" s="494" t="s">
        <v>1593</v>
      </c>
      <c r="C116" s="2">
        <v>1740</v>
      </c>
      <c r="D116" s="339" t="s">
        <v>2715</v>
      </c>
      <c r="E116" s="520"/>
      <c r="F116" s="521"/>
      <c r="G116" s="522"/>
      <c r="H116" s="533"/>
      <c r="I116" s="522"/>
      <c r="J116" s="523"/>
      <c r="K116" s="524"/>
      <c r="L116" s="602"/>
      <c r="M116" s="252"/>
    </row>
    <row r="117" spans="1:13" ht="15" customHeight="1">
      <c r="A117" s="339" t="s">
        <v>136</v>
      </c>
      <c r="B117" s="494" t="s">
        <v>2125</v>
      </c>
      <c r="C117" s="2">
        <v>1740</v>
      </c>
      <c r="D117" s="339" t="s">
        <v>2715</v>
      </c>
      <c r="E117" s="520"/>
      <c r="F117" s="521"/>
      <c r="G117" s="522"/>
      <c r="H117" s="533"/>
      <c r="I117" s="522"/>
      <c r="J117" s="523"/>
      <c r="K117" s="524"/>
      <c r="L117" s="602"/>
      <c r="M117" s="252"/>
    </row>
    <row r="118" spans="1:13" ht="15" customHeight="1">
      <c r="A118" s="339" t="s">
        <v>136</v>
      </c>
      <c r="B118" s="494" t="s">
        <v>1573</v>
      </c>
      <c r="C118" s="2">
        <v>1740</v>
      </c>
      <c r="D118" s="339" t="s">
        <v>2715</v>
      </c>
      <c r="E118" s="520"/>
      <c r="F118" s="521"/>
      <c r="G118" s="522"/>
      <c r="H118" s="533"/>
      <c r="I118" s="522"/>
      <c r="J118" s="523"/>
      <c r="K118" s="524"/>
      <c r="L118" s="602"/>
      <c r="M118" s="252"/>
    </row>
    <row r="119" spans="1:13" ht="15" customHeight="1">
      <c r="A119" s="339" t="s">
        <v>136</v>
      </c>
      <c r="B119" s="494" t="s">
        <v>1217</v>
      </c>
      <c r="C119" s="2">
        <v>1740</v>
      </c>
      <c r="D119" s="339" t="s">
        <v>2715</v>
      </c>
      <c r="E119" s="520"/>
      <c r="F119" s="521"/>
      <c r="G119" s="522"/>
      <c r="H119" s="533"/>
      <c r="I119" s="522"/>
      <c r="J119" s="523"/>
      <c r="K119" s="524"/>
      <c r="L119" s="602"/>
      <c r="M119" s="252"/>
    </row>
    <row r="120" spans="1:13" ht="15" customHeight="1">
      <c r="A120" s="339" t="s">
        <v>136</v>
      </c>
      <c r="B120" s="494" t="s">
        <v>1580</v>
      </c>
      <c r="C120" s="2">
        <v>1740</v>
      </c>
      <c r="D120" s="339" t="s">
        <v>2715</v>
      </c>
      <c r="E120" s="520"/>
      <c r="F120" s="521"/>
      <c r="G120" s="522"/>
      <c r="H120" s="533"/>
      <c r="I120" s="522"/>
      <c r="J120" s="523"/>
      <c r="K120" s="524"/>
      <c r="L120" s="602"/>
      <c r="M120" s="252"/>
    </row>
    <row r="121" spans="1:13" ht="15" customHeight="1">
      <c r="A121" s="339" t="s">
        <v>136</v>
      </c>
      <c r="B121" s="494" t="s">
        <v>1575</v>
      </c>
      <c r="C121" s="2">
        <v>1740</v>
      </c>
      <c r="D121" s="339" t="s">
        <v>2715</v>
      </c>
      <c r="E121" s="520"/>
      <c r="F121" s="521"/>
      <c r="G121" s="522"/>
      <c r="H121" s="533"/>
      <c r="I121" s="522"/>
      <c r="J121" s="523"/>
      <c r="K121" s="524"/>
      <c r="L121" s="602"/>
      <c r="M121" s="252"/>
    </row>
    <row r="122" spans="1:13" ht="15" customHeight="1">
      <c r="A122" s="339" t="s">
        <v>136</v>
      </c>
      <c r="B122" s="494" t="s">
        <v>1577</v>
      </c>
      <c r="C122" s="2">
        <v>1740</v>
      </c>
      <c r="D122" s="339" t="s">
        <v>2715</v>
      </c>
      <c r="E122" s="520"/>
      <c r="F122" s="521"/>
      <c r="G122" s="522"/>
      <c r="H122" s="533"/>
      <c r="I122" s="522"/>
      <c r="J122" s="523"/>
      <c r="K122" s="524"/>
      <c r="L122" s="602"/>
      <c r="M122" s="252"/>
    </row>
    <row r="123" spans="1:13" ht="15" customHeight="1">
      <c r="A123" s="339" t="s">
        <v>136</v>
      </c>
      <c r="B123" s="494" t="s">
        <v>2091</v>
      </c>
      <c r="C123" s="2">
        <v>1740</v>
      </c>
      <c r="D123" s="339" t="s">
        <v>2715</v>
      </c>
      <c r="E123" s="520"/>
      <c r="F123" s="521"/>
      <c r="G123" s="522"/>
      <c r="H123" s="533"/>
      <c r="I123" s="522"/>
      <c r="J123" s="523"/>
      <c r="K123" s="524"/>
      <c r="L123" s="602"/>
      <c r="M123" s="252"/>
    </row>
    <row r="124" spans="1:13" ht="15" customHeight="1">
      <c r="A124" s="339" t="s">
        <v>136</v>
      </c>
      <c r="B124" s="494" t="s">
        <v>1237</v>
      </c>
      <c r="C124" s="2">
        <v>1740</v>
      </c>
      <c r="D124" s="339" t="s">
        <v>2715</v>
      </c>
      <c r="E124" s="520"/>
      <c r="F124" s="521"/>
      <c r="G124" s="522"/>
      <c r="H124" s="533"/>
      <c r="I124" s="522"/>
      <c r="J124" s="523"/>
      <c r="K124" s="524"/>
      <c r="L124" s="602"/>
      <c r="M124" s="252"/>
    </row>
    <row r="125" spans="1:13" ht="15" customHeight="1">
      <c r="A125" s="339" t="s">
        <v>136</v>
      </c>
      <c r="B125" s="494" t="s">
        <v>1405</v>
      </c>
      <c r="C125" s="2">
        <v>1740</v>
      </c>
      <c r="D125" s="339" t="s">
        <v>2715</v>
      </c>
      <c r="E125" s="520"/>
      <c r="F125" s="521"/>
      <c r="G125" s="522"/>
      <c r="H125" s="533"/>
      <c r="I125" s="522"/>
      <c r="J125" s="523"/>
      <c r="K125" s="524"/>
      <c r="L125" s="602"/>
      <c r="M125" s="252"/>
    </row>
    <row r="126" spans="1:13" ht="15" customHeight="1">
      <c r="A126" s="339" t="s">
        <v>136</v>
      </c>
      <c r="B126" s="494" t="s">
        <v>1605</v>
      </c>
      <c r="C126" s="2">
        <v>1740</v>
      </c>
      <c r="D126" s="339" t="s">
        <v>2715</v>
      </c>
      <c r="E126" s="520"/>
      <c r="F126" s="521"/>
      <c r="G126" s="522"/>
      <c r="H126" s="533"/>
      <c r="I126" s="522"/>
      <c r="J126" s="523"/>
      <c r="K126" s="524"/>
      <c r="L126" s="602"/>
      <c r="M126" s="252"/>
    </row>
    <row r="127" spans="1:13" ht="15" customHeight="1">
      <c r="A127" s="339" t="s">
        <v>136</v>
      </c>
      <c r="B127" s="494" t="s">
        <v>1223</v>
      </c>
      <c r="C127" s="2">
        <v>1740</v>
      </c>
      <c r="D127" s="339" t="s">
        <v>2715</v>
      </c>
      <c r="E127" s="520"/>
      <c r="F127" s="521"/>
      <c r="G127" s="522"/>
      <c r="H127" s="533"/>
      <c r="I127" s="522"/>
      <c r="J127" s="523"/>
      <c r="K127" s="524"/>
      <c r="L127" s="602"/>
      <c r="M127" s="252"/>
    </row>
    <row r="128" spans="1:13" ht="15" customHeight="1">
      <c r="A128" s="339" t="s">
        <v>136</v>
      </c>
      <c r="B128" s="494" t="s">
        <v>1582</v>
      </c>
      <c r="C128" s="2">
        <v>1740</v>
      </c>
      <c r="D128" s="339" t="s">
        <v>2715</v>
      </c>
      <c r="E128" s="520"/>
      <c r="F128" s="521"/>
      <c r="G128" s="522"/>
      <c r="H128" s="533"/>
      <c r="I128" s="522"/>
      <c r="J128" s="523"/>
      <c r="K128" s="524"/>
      <c r="L128" s="602"/>
      <c r="M128" s="252"/>
    </row>
    <row r="129" spans="1:13" ht="15" customHeight="1">
      <c r="A129" s="339" t="s">
        <v>136</v>
      </c>
      <c r="B129" s="494" t="s">
        <v>2323</v>
      </c>
      <c r="C129" s="2">
        <v>1740</v>
      </c>
      <c r="D129" s="339" t="s">
        <v>2715</v>
      </c>
      <c r="E129" s="520"/>
      <c r="F129" s="521"/>
      <c r="G129" s="522"/>
      <c r="H129" s="533"/>
      <c r="I129" s="522"/>
      <c r="J129" s="523"/>
      <c r="K129" s="524"/>
      <c r="L129" s="602"/>
      <c r="M129" s="252"/>
    </row>
    <row r="130" spans="1:13" ht="15" customHeight="1">
      <c r="A130" s="339" t="s">
        <v>136</v>
      </c>
      <c r="B130" s="494" t="s">
        <v>1232</v>
      </c>
      <c r="C130" s="2">
        <v>1740</v>
      </c>
      <c r="D130" s="339" t="s">
        <v>2715</v>
      </c>
      <c r="E130" s="520"/>
      <c r="F130" s="521"/>
      <c r="G130" s="522"/>
      <c r="H130" s="533"/>
      <c r="I130" s="522"/>
      <c r="J130" s="523"/>
      <c r="K130" s="524"/>
      <c r="L130" s="602"/>
      <c r="M130" s="252"/>
    </row>
    <row r="131" spans="1:13" ht="15" customHeight="1" thickBot="1">
      <c r="A131" s="362" t="s">
        <v>136</v>
      </c>
      <c r="B131" s="495" t="s">
        <v>1592</v>
      </c>
      <c r="C131" s="87">
        <v>1740</v>
      </c>
      <c r="D131" s="362" t="s">
        <v>2715</v>
      </c>
      <c r="E131" s="525"/>
      <c r="F131" s="526">
        <f>SUM(C111:C131)</f>
        <v>36540</v>
      </c>
      <c r="G131" s="527"/>
      <c r="H131" s="537"/>
      <c r="I131" s="527">
        <v>600640</v>
      </c>
      <c r="J131" s="528">
        <f>F131/1.16</f>
        <v>31500.000000000004</v>
      </c>
      <c r="K131" s="529">
        <f t="shared" si="3"/>
        <v>5040.0000000000009</v>
      </c>
      <c r="L131" s="607"/>
      <c r="M131" s="252"/>
    </row>
    <row r="132" spans="1:13" ht="15" customHeight="1">
      <c r="A132" s="339" t="s">
        <v>136</v>
      </c>
      <c r="B132" s="494" t="s">
        <v>2200</v>
      </c>
      <c r="C132" s="353">
        <v>1740</v>
      </c>
      <c r="D132" s="339" t="s">
        <v>2716</v>
      </c>
      <c r="E132" s="520"/>
      <c r="F132" s="521"/>
      <c r="G132" s="522"/>
      <c r="H132" s="533"/>
      <c r="I132" s="530"/>
      <c r="J132" s="531"/>
      <c r="K132" s="532"/>
      <c r="L132" s="602"/>
      <c r="M132" s="252"/>
    </row>
    <row r="133" spans="1:13" ht="15" customHeight="1">
      <c r="A133" s="339" t="s">
        <v>136</v>
      </c>
      <c r="B133" s="494" t="s">
        <v>1968</v>
      </c>
      <c r="C133" s="353">
        <v>1740</v>
      </c>
      <c r="D133" s="339" t="s">
        <v>2716</v>
      </c>
      <c r="E133" s="520"/>
      <c r="F133" s="521"/>
      <c r="G133" s="522"/>
      <c r="H133" s="533"/>
      <c r="I133" s="522"/>
      <c r="J133" s="523"/>
      <c r="K133" s="524"/>
      <c r="L133" s="602"/>
      <c r="M133" s="252"/>
    </row>
    <row r="134" spans="1:13" ht="15" customHeight="1">
      <c r="A134" s="339" t="s">
        <v>136</v>
      </c>
      <c r="B134" s="494" t="s">
        <v>1598</v>
      </c>
      <c r="C134" s="353">
        <v>13500.08</v>
      </c>
      <c r="D134" s="339" t="s">
        <v>2716</v>
      </c>
      <c r="E134" s="520">
        <f>SUM(C132:C134)</f>
        <v>16980.080000000002</v>
      </c>
      <c r="F134" s="521"/>
      <c r="G134" s="522"/>
      <c r="H134" s="533"/>
      <c r="I134" s="522">
        <v>600640</v>
      </c>
      <c r="J134" s="523">
        <f t="shared" si="2"/>
        <v>14638.000000000002</v>
      </c>
      <c r="K134" s="524">
        <f t="shared" si="3"/>
        <v>2342.0800000000004</v>
      </c>
      <c r="L134" s="602"/>
      <c r="M134" s="252"/>
    </row>
    <row r="135" spans="1:13" ht="15" customHeight="1">
      <c r="A135" s="339" t="s">
        <v>134</v>
      </c>
      <c r="B135" s="494" t="s">
        <v>2401</v>
      </c>
      <c r="C135" s="353">
        <v>5849.88</v>
      </c>
      <c r="D135" s="339" t="s">
        <v>2716</v>
      </c>
      <c r="E135" s="520">
        <f>SUM(C135:D135)</f>
        <v>5849.88</v>
      </c>
      <c r="F135" s="521"/>
      <c r="G135" s="522"/>
      <c r="H135" s="533"/>
      <c r="I135" s="522">
        <v>600644</v>
      </c>
      <c r="J135" s="523">
        <f t="shared" si="2"/>
        <v>5043</v>
      </c>
      <c r="K135" s="524">
        <f t="shared" si="3"/>
        <v>806.88</v>
      </c>
      <c r="L135" s="602"/>
      <c r="M135" s="252"/>
    </row>
    <row r="136" spans="1:13" ht="15" customHeight="1">
      <c r="A136" s="339" t="s">
        <v>141</v>
      </c>
      <c r="B136" s="494" t="s">
        <v>2677</v>
      </c>
      <c r="C136" s="353">
        <v>5957.76</v>
      </c>
      <c r="D136" s="339" t="s">
        <v>2716</v>
      </c>
      <c r="E136" s="520"/>
      <c r="F136" s="521"/>
      <c r="G136" s="522"/>
      <c r="H136" s="533"/>
      <c r="I136" s="522"/>
      <c r="J136" s="523"/>
      <c r="K136" s="524"/>
      <c r="L136" s="602"/>
      <c r="M136" s="252"/>
    </row>
    <row r="137" spans="1:13" ht="15" customHeight="1">
      <c r="A137" s="339" t="s">
        <v>141</v>
      </c>
      <c r="B137" s="494" t="s">
        <v>806</v>
      </c>
      <c r="C137" s="353">
        <v>5957.76</v>
      </c>
      <c r="D137" s="339" t="s">
        <v>2716</v>
      </c>
      <c r="E137" s="520"/>
      <c r="F137" s="521"/>
      <c r="G137" s="522"/>
      <c r="H137" s="533"/>
      <c r="I137" s="522"/>
      <c r="J137" s="523"/>
      <c r="K137" s="524"/>
      <c r="L137" s="602"/>
      <c r="M137" s="252"/>
    </row>
    <row r="138" spans="1:13" ht="15" customHeight="1">
      <c r="A138" s="339" t="s">
        <v>141</v>
      </c>
      <c r="B138" s="494" t="s">
        <v>2085</v>
      </c>
      <c r="C138" s="353">
        <v>8049.24</v>
      </c>
      <c r="D138" s="339" t="s">
        <v>2716</v>
      </c>
      <c r="E138" s="520">
        <f>SUM(C136:C138)</f>
        <v>19964.760000000002</v>
      </c>
      <c r="F138" s="521"/>
      <c r="G138" s="522"/>
      <c r="H138" s="533"/>
      <c r="I138" s="522">
        <v>600684</v>
      </c>
      <c r="J138" s="523">
        <f t="shared" si="2"/>
        <v>17211.000000000004</v>
      </c>
      <c r="K138" s="524">
        <f t="shared" si="3"/>
        <v>2753.7600000000007</v>
      </c>
      <c r="L138" s="602"/>
      <c r="M138" s="252"/>
    </row>
    <row r="139" spans="1:13" ht="15" customHeight="1" thickBot="1">
      <c r="A139" s="362" t="s">
        <v>2687</v>
      </c>
      <c r="B139" s="415" t="s">
        <v>2665</v>
      </c>
      <c r="C139" s="363">
        <v>28806.28</v>
      </c>
      <c r="D139" s="362" t="s">
        <v>2716</v>
      </c>
      <c r="E139" s="525">
        <f>SUM(C139)</f>
        <v>28806.28</v>
      </c>
      <c r="F139" s="526">
        <f>SUM(E132:E139)</f>
        <v>71601</v>
      </c>
      <c r="G139" s="527"/>
      <c r="H139" s="537"/>
      <c r="I139" s="527">
        <v>600626</v>
      </c>
      <c r="J139" s="528">
        <f t="shared" ref="J139:J158" si="4">E139/1.16</f>
        <v>24833</v>
      </c>
      <c r="K139" s="529">
        <f t="shared" ref="K139:K158" si="5">J139*0.16</f>
        <v>3973.28</v>
      </c>
      <c r="L139" s="607"/>
      <c r="M139" s="252"/>
    </row>
    <row r="140" spans="1:13" ht="15" customHeight="1">
      <c r="A140" s="339" t="s">
        <v>141</v>
      </c>
      <c r="B140" s="579" t="s">
        <v>2681</v>
      </c>
      <c r="C140" s="580">
        <v>1241.2</v>
      </c>
      <c r="D140" s="339" t="s">
        <v>2719</v>
      </c>
      <c r="E140" s="520">
        <f>SUM(C140:D140)</f>
        <v>1241.2</v>
      </c>
      <c r="F140" s="521"/>
      <c r="G140" s="522"/>
      <c r="H140" s="533"/>
      <c r="I140" s="530">
        <v>803001</v>
      </c>
      <c r="J140" s="531">
        <f t="shared" si="4"/>
        <v>1070</v>
      </c>
      <c r="K140" s="532">
        <f t="shared" si="5"/>
        <v>171.20000000000002</v>
      </c>
      <c r="L140" s="602"/>
      <c r="M140" s="252"/>
    </row>
    <row r="141" spans="1:13" ht="15" customHeight="1">
      <c r="A141" s="339" t="s">
        <v>141</v>
      </c>
      <c r="B141" s="494" t="s">
        <v>806</v>
      </c>
      <c r="C141" s="353">
        <v>5957.76</v>
      </c>
      <c r="D141" s="339" t="s">
        <v>2719</v>
      </c>
      <c r="E141" s="520"/>
      <c r="F141" s="521"/>
      <c r="G141" s="522"/>
      <c r="H141" s="533"/>
      <c r="I141" s="522"/>
      <c r="J141" s="523"/>
      <c r="K141" s="524"/>
      <c r="L141" s="602"/>
      <c r="M141" s="252"/>
    </row>
    <row r="142" spans="1:13" ht="15" customHeight="1">
      <c r="A142" s="339" t="s">
        <v>141</v>
      </c>
      <c r="B142" s="494" t="s">
        <v>103</v>
      </c>
      <c r="C142" s="353">
        <v>5957.76</v>
      </c>
      <c r="D142" s="339" t="s">
        <v>2719</v>
      </c>
      <c r="E142" s="520"/>
      <c r="F142" s="521"/>
      <c r="G142" s="522"/>
      <c r="H142" s="533"/>
      <c r="I142" s="522"/>
      <c r="J142" s="523"/>
      <c r="K142" s="524"/>
      <c r="L142" s="602"/>
      <c r="M142" s="252"/>
    </row>
    <row r="143" spans="1:13" ht="15" customHeight="1">
      <c r="A143" s="339" t="s">
        <v>141</v>
      </c>
      <c r="B143" s="494" t="s">
        <v>949</v>
      </c>
      <c r="C143" s="353">
        <v>8049.24</v>
      </c>
      <c r="D143" s="339" t="s">
        <v>2719</v>
      </c>
      <c r="E143" s="520">
        <f>SUM(C141:C143)</f>
        <v>19964.760000000002</v>
      </c>
      <c r="F143" s="521"/>
      <c r="G143" s="522"/>
      <c r="H143" s="533"/>
      <c r="I143" s="522">
        <v>600684</v>
      </c>
      <c r="J143" s="523">
        <f t="shared" si="4"/>
        <v>17211.000000000004</v>
      </c>
      <c r="K143" s="524">
        <f t="shared" si="5"/>
        <v>2753.7600000000007</v>
      </c>
      <c r="L143" s="602"/>
      <c r="M143" s="252"/>
    </row>
    <row r="144" spans="1:13" ht="15" customHeight="1">
      <c r="A144" s="339" t="s">
        <v>457</v>
      </c>
      <c r="B144" s="494" t="s">
        <v>2682</v>
      </c>
      <c r="C144" s="353">
        <v>10629.08</v>
      </c>
      <c r="D144" s="339" t="s">
        <v>2719</v>
      </c>
      <c r="E144" s="520">
        <f>SUM(C144)</f>
        <v>10629.08</v>
      </c>
      <c r="F144" s="521"/>
      <c r="G144" s="522"/>
      <c r="H144" s="533"/>
      <c r="I144" s="522">
        <v>600691</v>
      </c>
      <c r="J144" s="523">
        <f t="shared" si="4"/>
        <v>9163</v>
      </c>
      <c r="K144" s="524">
        <f t="shared" si="5"/>
        <v>1466.08</v>
      </c>
      <c r="L144" s="602"/>
      <c r="M144" s="252"/>
    </row>
    <row r="145" spans="1:13" ht="15" customHeight="1">
      <c r="A145" s="339" t="s">
        <v>136</v>
      </c>
      <c r="B145" s="494" t="s">
        <v>2404</v>
      </c>
      <c r="C145" s="353">
        <v>13500.08</v>
      </c>
      <c r="D145" s="339" t="s">
        <v>2719</v>
      </c>
      <c r="E145" s="520"/>
      <c r="F145" s="521"/>
      <c r="G145" s="522"/>
      <c r="H145" s="533"/>
      <c r="I145" s="522"/>
      <c r="J145" s="523"/>
      <c r="K145" s="524"/>
      <c r="L145" s="602"/>
      <c r="M145" s="252"/>
    </row>
    <row r="146" spans="1:13" ht="15" customHeight="1">
      <c r="A146" s="339" t="s">
        <v>136</v>
      </c>
      <c r="B146" s="494" t="s">
        <v>1584</v>
      </c>
      <c r="C146" s="353">
        <v>13500.08</v>
      </c>
      <c r="D146" s="339" t="s">
        <v>2719</v>
      </c>
      <c r="E146" s="520"/>
      <c r="F146" s="521"/>
      <c r="G146" s="522"/>
      <c r="H146" s="533"/>
      <c r="I146" s="522"/>
      <c r="J146" s="523"/>
      <c r="K146" s="524"/>
      <c r="L146" s="602"/>
      <c r="M146" s="252"/>
    </row>
    <row r="147" spans="1:13" ht="15" customHeight="1">
      <c r="A147" s="339" t="s">
        <v>136</v>
      </c>
      <c r="B147" s="496" t="s">
        <v>1229</v>
      </c>
      <c r="C147" s="48">
        <v>13500.08</v>
      </c>
      <c r="D147" s="339" t="s">
        <v>2719</v>
      </c>
      <c r="E147" s="356">
        <f>SUM(C145:C147)</f>
        <v>40500.239999999998</v>
      </c>
      <c r="F147" s="521"/>
      <c r="G147" s="522"/>
      <c r="H147" s="533"/>
      <c r="I147" s="522">
        <v>600640</v>
      </c>
      <c r="J147" s="523">
        <f t="shared" si="4"/>
        <v>34914</v>
      </c>
      <c r="K147" s="524">
        <f t="shared" si="5"/>
        <v>5586.24</v>
      </c>
      <c r="L147" s="602"/>
      <c r="M147" s="252"/>
    </row>
    <row r="148" spans="1:13" ht="15" customHeight="1" thickBot="1">
      <c r="A148" s="362" t="s">
        <v>298</v>
      </c>
      <c r="B148" s="495" t="s">
        <v>2194</v>
      </c>
      <c r="C148" s="363">
        <v>19565.72</v>
      </c>
      <c r="D148" s="362" t="s">
        <v>2719</v>
      </c>
      <c r="E148" s="366">
        <f>SUM(C148)</f>
        <v>19565.72</v>
      </c>
      <c r="F148" s="526">
        <f>SUM(E140:E148)</f>
        <v>91901</v>
      </c>
      <c r="G148" s="527"/>
      <c r="H148" s="537"/>
      <c r="I148" s="527">
        <v>600638</v>
      </c>
      <c r="J148" s="528">
        <f t="shared" si="4"/>
        <v>16867.000000000004</v>
      </c>
      <c r="K148" s="529">
        <f t="shared" si="5"/>
        <v>2698.7200000000007</v>
      </c>
      <c r="L148" s="607"/>
      <c r="M148" s="252"/>
    </row>
    <row r="149" spans="1:13" ht="15" customHeight="1">
      <c r="A149" s="339" t="s">
        <v>134</v>
      </c>
      <c r="B149" s="494" t="s">
        <v>2400</v>
      </c>
      <c r="C149" s="353">
        <v>5849.88</v>
      </c>
      <c r="D149" s="339" t="s">
        <v>2720</v>
      </c>
      <c r="E149" s="520"/>
      <c r="F149" s="521"/>
      <c r="G149" s="522"/>
      <c r="H149" s="533"/>
      <c r="I149" s="530"/>
      <c r="J149" s="531"/>
      <c r="K149" s="532"/>
      <c r="L149" s="602"/>
      <c r="M149" s="252"/>
    </row>
    <row r="150" spans="1:13" ht="15" customHeight="1">
      <c r="A150" s="339" t="s">
        <v>134</v>
      </c>
      <c r="B150" s="494" t="s">
        <v>1644</v>
      </c>
      <c r="C150" s="353">
        <v>5849.88</v>
      </c>
      <c r="D150" s="339" t="s">
        <v>2720</v>
      </c>
      <c r="E150" s="520">
        <f>SUM(C149:C150)</f>
        <v>11699.76</v>
      </c>
      <c r="F150" s="521"/>
      <c r="G150" s="522"/>
      <c r="H150" s="533"/>
      <c r="I150" s="522">
        <v>600644</v>
      </c>
      <c r="J150" s="523">
        <f t="shared" si="4"/>
        <v>10086</v>
      </c>
      <c r="K150" s="524">
        <f t="shared" si="5"/>
        <v>1613.76</v>
      </c>
      <c r="L150" s="602"/>
      <c r="M150" s="252"/>
    </row>
    <row r="151" spans="1:13" ht="15" customHeight="1">
      <c r="A151" s="339" t="s">
        <v>141</v>
      </c>
      <c r="B151" s="494" t="s">
        <v>2681</v>
      </c>
      <c r="C151" s="353">
        <v>5957.76</v>
      </c>
      <c r="D151" s="339" t="s">
        <v>2720</v>
      </c>
      <c r="E151" s="520">
        <f>SUM(C151)</f>
        <v>5957.76</v>
      </c>
      <c r="F151" s="521"/>
      <c r="G151" s="522"/>
      <c r="H151" s="533"/>
      <c r="I151" s="522">
        <v>600684</v>
      </c>
      <c r="J151" s="523">
        <f t="shared" si="4"/>
        <v>5136.0000000000009</v>
      </c>
      <c r="K151" s="524">
        <f t="shared" si="5"/>
        <v>821.76000000000022</v>
      </c>
      <c r="L151" s="602"/>
      <c r="M151" s="252"/>
    </row>
    <row r="152" spans="1:13" ht="15" customHeight="1">
      <c r="A152" s="339" t="s">
        <v>390</v>
      </c>
      <c r="B152" s="494" t="s">
        <v>2683</v>
      </c>
      <c r="C152" s="353">
        <v>9000.44</v>
      </c>
      <c r="D152" s="339" t="s">
        <v>2720</v>
      </c>
      <c r="E152" s="520">
        <f>SUM(C152:D152)</f>
        <v>9000.44</v>
      </c>
      <c r="F152" s="521"/>
      <c r="G152" s="522"/>
      <c r="H152" s="533"/>
      <c r="I152" s="522">
        <v>600623</v>
      </c>
      <c r="J152" s="523">
        <f t="shared" si="4"/>
        <v>7759.0000000000009</v>
      </c>
      <c r="K152" s="524">
        <f t="shared" si="5"/>
        <v>1241.4400000000003</v>
      </c>
      <c r="L152" s="602"/>
      <c r="M152" s="252"/>
    </row>
    <row r="153" spans="1:13" ht="15" customHeight="1">
      <c r="A153" s="339" t="s">
        <v>136</v>
      </c>
      <c r="B153" s="494" t="s">
        <v>1225</v>
      </c>
      <c r="C153" s="353">
        <v>13500.08</v>
      </c>
      <c r="D153" s="339" t="s">
        <v>2720</v>
      </c>
      <c r="E153" s="520"/>
      <c r="F153" s="521"/>
      <c r="G153" s="522"/>
      <c r="H153" s="533"/>
      <c r="I153" s="522"/>
      <c r="J153" s="523"/>
      <c r="K153" s="524"/>
      <c r="L153" s="602"/>
      <c r="M153" s="252"/>
    </row>
    <row r="154" spans="1:13" ht="15" customHeight="1">
      <c r="A154" s="339" t="s">
        <v>136</v>
      </c>
      <c r="B154" s="494" t="s">
        <v>1619</v>
      </c>
      <c r="C154" s="353">
        <v>13500.08</v>
      </c>
      <c r="D154" s="339" t="s">
        <v>2720</v>
      </c>
      <c r="E154" s="520"/>
      <c r="F154" s="521"/>
      <c r="G154" s="522"/>
      <c r="H154" s="533"/>
      <c r="I154" s="522"/>
      <c r="J154" s="523"/>
      <c r="K154" s="524"/>
      <c r="L154" s="602"/>
      <c r="M154" s="252"/>
    </row>
    <row r="155" spans="1:13" ht="15" customHeight="1">
      <c r="A155" s="339" t="s">
        <v>136</v>
      </c>
      <c r="B155" s="494" t="s">
        <v>1227</v>
      </c>
      <c r="C155" s="353">
        <v>13500.08</v>
      </c>
      <c r="D155" s="339" t="s">
        <v>2720</v>
      </c>
      <c r="E155" s="520"/>
      <c r="F155" s="521"/>
      <c r="G155" s="522"/>
      <c r="H155" s="533"/>
      <c r="I155" s="522"/>
      <c r="J155" s="523"/>
      <c r="K155" s="524"/>
      <c r="L155" s="602"/>
      <c r="M155" s="252"/>
    </row>
    <row r="156" spans="1:13" ht="15" customHeight="1">
      <c r="A156" s="339" t="s">
        <v>136</v>
      </c>
      <c r="B156" s="494" t="s">
        <v>1241</v>
      </c>
      <c r="C156" s="353">
        <v>13500.08</v>
      </c>
      <c r="D156" s="339" t="s">
        <v>2720</v>
      </c>
      <c r="E156" s="520">
        <f>SUM(C153:C156)</f>
        <v>54000.32</v>
      </c>
      <c r="F156" s="521"/>
      <c r="G156" s="522"/>
      <c r="H156" s="533"/>
      <c r="I156" s="522">
        <v>600640</v>
      </c>
      <c r="J156" s="523">
        <f t="shared" si="4"/>
        <v>46552</v>
      </c>
      <c r="K156" s="524">
        <f t="shared" si="5"/>
        <v>7448.32</v>
      </c>
      <c r="L156" s="602"/>
      <c r="M156" s="252"/>
    </row>
    <row r="157" spans="1:13" ht="15" customHeight="1">
      <c r="A157" s="339" t="s">
        <v>298</v>
      </c>
      <c r="B157" s="494" t="s">
        <v>2684</v>
      </c>
      <c r="C157" s="353">
        <v>20454.28</v>
      </c>
      <c r="D157" s="339" t="s">
        <v>2720</v>
      </c>
      <c r="E157" s="520">
        <f>SUM(C157)</f>
        <v>20454.28</v>
      </c>
      <c r="F157" s="521"/>
      <c r="G157" s="522"/>
      <c r="H157" s="533"/>
      <c r="I157" s="522">
        <v>600638</v>
      </c>
      <c r="J157" s="523">
        <f t="shared" si="4"/>
        <v>17633</v>
      </c>
      <c r="K157" s="524">
        <f t="shared" si="5"/>
        <v>2821.28</v>
      </c>
      <c r="L157" s="602"/>
      <c r="M157" s="252"/>
    </row>
    <row r="158" spans="1:13" ht="15" customHeight="1" thickBot="1">
      <c r="A158" s="362" t="s">
        <v>243</v>
      </c>
      <c r="B158" s="415" t="s">
        <v>2685</v>
      </c>
      <c r="C158" s="363">
        <v>37976.080000000002</v>
      </c>
      <c r="D158" s="362" t="s">
        <v>2720</v>
      </c>
      <c r="E158" s="525">
        <f>SUM(C158:D158)</f>
        <v>37976.080000000002</v>
      </c>
      <c r="F158" s="526">
        <f>SUM(E149:E158)</f>
        <v>139088.64000000001</v>
      </c>
      <c r="G158" s="527"/>
      <c r="H158" s="537"/>
      <c r="I158" s="527">
        <v>600633</v>
      </c>
      <c r="J158" s="528">
        <f t="shared" si="4"/>
        <v>32738.000000000004</v>
      </c>
      <c r="K158" s="529">
        <f t="shared" si="5"/>
        <v>5238.0800000000008</v>
      </c>
      <c r="L158" s="607"/>
      <c r="M158" s="252"/>
    </row>
    <row r="159" spans="1:13" ht="15" customHeight="1" thickBot="1">
      <c r="A159" s="480" t="s">
        <v>829</v>
      </c>
      <c r="B159" s="482">
        <v>2000275590</v>
      </c>
      <c r="C159" s="438">
        <v>-4640</v>
      </c>
      <c r="D159" s="372" t="s">
        <v>2723</v>
      </c>
      <c r="E159" s="543"/>
      <c r="F159" s="544">
        <f>SUM(C159)</f>
        <v>-4640</v>
      </c>
      <c r="G159" s="545"/>
      <c r="H159" s="546"/>
      <c r="I159" s="545">
        <v>700064</v>
      </c>
      <c r="J159" s="547">
        <f>F159/1.16</f>
        <v>-4000.0000000000005</v>
      </c>
      <c r="K159" s="548">
        <f>J159*0.16</f>
        <v>-640.00000000000011</v>
      </c>
      <c r="L159" s="610"/>
      <c r="M159" s="252"/>
    </row>
    <row r="160" spans="1:13" ht="15" customHeight="1" thickBot="1">
      <c r="A160" s="480" t="s">
        <v>829</v>
      </c>
      <c r="B160" s="482">
        <v>2000275583</v>
      </c>
      <c r="C160" s="438">
        <v>-79239.600000000006</v>
      </c>
      <c r="D160" s="372" t="s">
        <v>2724</v>
      </c>
      <c r="E160" s="543"/>
      <c r="F160" s="544">
        <f>SUM(C160)</f>
        <v>-79239.600000000006</v>
      </c>
      <c r="G160" s="545"/>
      <c r="H160" s="546"/>
      <c r="I160" s="545">
        <v>700064</v>
      </c>
      <c r="J160" s="547">
        <f>F160/1.16</f>
        <v>-68310.000000000015</v>
      </c>
      <c r="K160" s="548">
        <f>J160*0.16</f>
        <v>-10929.600000000002</v>
      </c>
      <c r="L160" s="610"/>
      <c r="M160" s="252"/>
    </row>
    <row r="161" spans="1:13" ht="15" customHeight="1">
      <c r="A161" s="380"/>
      <c r="B161" s="414"/>
      <c r="C161" s="382"/>
      <c r="D161" s="380"/>
      <c r="E161" s="520"/>
      <c r="F161" s="521"/>
      <c r="G161" s="522"/>
      <c r="H161" s="533"/>
      <c r="I161" s="522"/>
      <c r="J161" s="523"/>
      <c r="K161" s="524"/>
      <c r="L161" s="602"/>
      <c r="M161" s="252"/>
    </row>
    <row r="162" spans="1:13" ht="15" customHeight="1">
      <c r="A162" s="632"/>
      <c r="B162" s="633"/>
      <c r="C162" s="449"/>
      <c r="D162" s="380"/>
      <c r="E162" s="520"/>
      <c r="F162" s="521"/>
      <c r="G162" s="522"/>
      <c r="H162" s="533"/>
      <c r="I162" s="522"/>
      <c r="J162" s="523"/>
      <c r="K162" s="524"/>
      <c r="L162" s="602"/>
      <c r="M162" s="252"/>
    </row>
    <row r="163" spans="1:13" ht="15" customHeight="1">
      <c r="A163" s="581"/>
      <c r="B163" s="582"/>
      <c r="C163" s="382"/>
      <c r="D163" s="380"/>
      <c r="E163" s="520"/>
      <c r="F163" s="521"/>
      <c r="G163" s="522"/>
      <c r="H163" s="533"/>
      <c r="I163" s="522"/>
      <c r="J163" s="523"/>
      <c r="K163" s="524"/>
      <c r="L163" s="252"/>
      <c r="M163" s="252"/>
    </row>
    <row r="164" spans="1:13" ht="15" customHeight="1">
      <c r="A164" s="325"/>
      <c r="B164" s="629"/>
      <c r="C164" s="281">
        <f>SUM(C6:C163)</f>
        <v>459453.9600000002</v>
      </c>
      <c r="D164" s="281"/>
      <c r="E164" s="281"/>
      <c r="F164" s="281">
        <f>SUM(F6:F163)</f>
        <v>459453.96000000008</v>
      </c>
      <c r="G164" s="281"/>
      <c r="H164" s="534">
        <f>SUM(H6:H163)</f>
        <v>0</v>
      </c>
      <c r="I164" s="281"/>
      <c r="J164" s="281">
        <f>SUM(J6:J163)</f>
        <v>396081</v>
      </c>
      <c r="K164" s="281">
        <f>SUM(K6:K163)</f>
        <v>63372.960000000006</v>
      </c>
      <c r="L164" s="281"/>
      <c r="M164" s="283"/>
    </row>
    <row r="165" spans="1:13" ht="15" customHeight="1">
      <c r="A165" s="278"/>
      <c r="B165" s="629"/>
      <c r="C165" s="240"/>
      <c r="D165" s="281"/>
      <c r="E165" s="281"/>
      <c r="F165" s="237"/>
      <c r="G165" s="240"/>
      <c r="H165" s="533"/>
      <c r="I165" s="240"/>
      <c r="J165" s="243"/>
      <c r="K165" s="251"/>
      <c r="L165" s="252"/>
      <c r="M165" s="252"/>
    </row>
    <row r="166" spans="1:13" ht="15" customHeight="1">
      <c r="A166" s="284"/>
      <c r="B166" s="273"/>
      <c r="C166" s="273"/>
      <c r="D166" s="285"/>
      <c r="E166" s="240"/>
      <c r="F166" s="240"/>
      <c r="G166" s="240"/>
      <c r="H166" s="533"/>
      <c r="I166" s="240"/>
      <c r="J166" s="243"/>
      <c r="K166" s="251"/>
      <c r="L166" s="252"/>
      <c r="M166" s="252"/>
    </row>
    <row r="167" spans="1:13" ht="15.75">
      <c r="A167" s="284"/>
      <c r="B167" s="273"/>
      <c r="C167" s="273"/>
      <c r="D167" s="281"/>
      <c r="E167" s="281"/>
      <c r="F167" s="281"/>
      <c r="G167" s="295"/>
      <c r="H167" s="534"/>
      <c r="I167" s="281"/>
      <c r="J167" s="281"/>
      <c r="K167" s="281"/>
      <c r="L167" s="286"/>
      <c r="M167" s="252"/>
    </row>
    <row r="168" spans="1:13" ht="15.75" thickBot="1">
      <c r="A168" s="603"/>
      <c r="B168" s="273"/>
      <c r="C168" s="273"/>
      <c r="D168" s="250"/>
      <c r="E168" s="330" t="s">
        <v>2726</v>
      </c>
      <c r="F168" s="331">
        <v>42886</v>
      </c>
      <c r="G168" s="332">
        <v>459453.96</v>
      </c>
      <c r="H168" s="535"/>
      <c r="I168" s="239"/>
      <c r="J168" s="239"/>
      <c r="K168" s="252"/>
      <c r="L168" s="252"/>
      <c r="M168" s="288"/>
    </row>
    <row r="169" spans="1:13" ht="16.5" thickBot="1">
      <c r="A169" s="284"/>
      <c r="B169" s="273"/>
      <c r="C169" s="273"/>
      <c r="D169" s="250"/>
      <c r="E169" s="330" t="s">
        <v>2725</v>
      </c>
      <c r="F169" s="331">
        <v>42886</v>
      </c>
      <c r="G169" s="332">
        <v>974918.52</v>
      </c>
      <c r="H169" s="535"/>
      <c r="I169" s="239"/>
      <c r="J169" s="289" t="s">
        <v>551</v>
      </c>
      <c r="K169" s="290">
        <f>J164+K164-F164</f>
        <v>0</v>
      </c>
      <c r="L169" s="252"/>
      <c r="M169" s="288"/>
    </row>
    <row r="170" spans="1:13" ht="15.75">
      <c r="A170" s="284"/>
      <c r="B170" s="273"/>
      <c r="C170" s="239"/>
      <c r="D170" s="252"/>
      <c r="E170" s="239"/>
      <c r="F170" s="239"/>
      <c r="G170" s="252"/>
      <c r="H170" s="535"/>
      <c r="I170" s="239"/>
      <c r="J170" s="239"/>
      <c r="K170" s="252"/>
      <c r="L170" s="252"/>
      <c r="M170" s="288"/>
    </row>
    <row r="171" spans="1:13" ht="15.75">
      <c r="A171" s="284"/>
      <c r="B171" s="273"/>
      <c r="C171" s="273"/>
      <c r="D171" s="250"/>
      <c r="E171" s="239"/>
      <c r="F171" s="239"/>
      <c r="G171" s="239"/>
      <c r="H171" s="535"/>
      <c r="I171" s="239"/>
      <c r="J171" s="239"/>
      <c r="K171" s="252"/>
      <c r="L171" s="252"/>
      <c r="M171" s="288"/>
    </row>
    <row r="172" spans="1:13" ht="15.75">
      <c r="A172" s="284"/>
      <c r="B172" s="273"/>
      <c r="C172" s="273"/>
      <c r="D172" s="250"/>
      <c r="E172" s="239"/>
      <c r="F172" s="239"/>
      <c r="G172" s="239"/>
      <c r="H172" s="535"/>
      <c r="I172" s="239"/>
      <c r="J172" s="239"/>
      <c r="K172" s="252"/>
      <c r="L172" s="252"/>
      <c r="M172" s="288"/>
    </row>
    <row r="173" spans="1:13" ht="15.75">
      <c r="A173" s="284"/>
      <c r="B173" s="273"/>
      <c r="C173" s="273"/>
      <c r="D173" s="291"/>
      <c r="E173" s="292"/>
      <c r="F173" s="292"/>
      <c r="G173" s="292"/>
      <c r="H173" s="536"/>
      <c r="I173" s="292"/>
      <c r="J173" s="292"/>
      <c r="K173" s="288"/>
      <c r="L173" s="288"/>
      <c r="M173" s="288"/>
    </row>
    <row r="174" spans="1:13" ht="15.75">
      <c r="A174" s="604"/>
      <c r="B174" s="605"/>
      <c r="C174" s="606"/>
      <c r="D174" s="520"/>
      <c r="E174" s="292"/>
      <c r="F174" s="292"/>
      <c r="G174" s="292"/>
      <c r="H174" s="536"/>
      <c r="I174" s="292"/>
      <c r="J174" s="292"/>
      <c r="K174" s="288"/>
      <c r="L174" s="288"/>
      <c r="M174" s="288"/>
    </row>
    <row r="175" spans="1:13" ht="15.75">
      <c r="A175" s="294"/>
      <c r="B175" s="239" t="s">
        <v>25</v>
      </c>
      <c r="C175" s="239"/>
      <c r="D175" s="239"/>
      <c r="E175" s="240"/>
      <c r="F175" s="240"/>
      <c r="G175" s="240"/>
      <c r="H175" s="533"/>
      <c r="I175" s="240"/>
      <c r="J175" s="240"/>
      <c r="K175" s="295"/>
      <c r="L175" s="252"/>
      <c r="M175" s="252"/>
    </row>
    <row r="176" spans="1:13" ht="15.75">
      <c r="A176" s="296"/>
      <c r="B176" s="239" t="s">
        <v>127</v>
      </c>
      <c r="C176" s="239"/>
      <c r="D176" s="239"/>
      <c r="E176" s="240"/>
      <c r="F176" s="240"/>
      <c r="G176" s="240"/>
      <c r="H176" s="533"/>
      <c r="I176" s="240"/>
      <c r="J176" s="240"/>
      <c r="K176" s="295"/>
      <c r="L176" s="252"/>
      <c r="M176" s="252"/>
    </row>
    <row r="177" spans="1:13" ht="15.75">
      <c r="A177" s="297"/>
      <c r="B177" s="239" t="s">
        <v>161</v>
      </c>
      <c r="C177" s="239"/>
      <c r="D177" s="239"/>
      <c r="E177" s="240"/>
      <c r="F177" s="240"/>
      <c r="G177" s="240"/>
      <c r="H177" s="533"/>
      <c r="I177" s="240"/>
      <c r="J177" s="240"/>
      <c r="K177" s="295"/>
      <c r="L177" s="252"/>
      <c r="M177" s="252"/>
    </row>
    <row r="178" spans="1:13" ht="15.75">
      <c r="A178" s="239"/>
      <c r="B178" s="239"/>
      <c r="C178" s="239"/>
      <c r="D178" s="239"/>
      <c r="E178" s="240"/>
      <c r="F178" s="240"/>
      <c r="G178" s="240"/>
      <c r="H178" s="533"/>
      <c r="I178" s="240"/>
      <c r="J178" s="240"/>
      <c r="K178" s="295"/>
      <c r="L178" s="252"/>
      <c r="M178" s="252"/>
    </row>
    <row r="179" spans="1:13" ht="15.75">
      <c r="A179" s="239"/>
      <c r="B179" s="239"/>
      <c r="C179" s="239"/>
      <c r="D179" s="239"/>
      <c r="E179" s="240"/>
      <c r="F179" s="240"/>
      <c r="G179" s="240"/>
      <c r="H179" s="533"/>
      <c r="I179" s="240"/>
      <c r="J179" s="240"/>
      <c r="K179" s="295"/>
      <c r="L179" s="252"/>
      <c r="M179" s="252"/>
    </row>
    <row r="180" spans="1:13">
      <c r="K180" s="45"/>
      <c r="L180" s="49"/>
      <c r="M180" s="49"/>
    </row>
    <row r="181" spans="1:13">
      <c r="K181" s="45"/>
      <c r="L181" s="49"/>
      <c r="M181" s="49"/>
    </row>
    <row r="182" spans="1:13">
      <c r="K182" s="45"/>
      <c r="L182" s="49"/>
      <c r="M182" s="49"/>
    </row>
    <row r="183" spans="1:13">
      <c r="K183" s="45"/>
      <c r="L183" s="49"/>
      <c r="M183" s="49"/>
    </row>
    <row r="184" spans="1:13">
      <c r="K184" s="45"/>
      <c r="L184" s="49"/>
      <c r="M184" s="49"/>
    </row>
    <row r="185" spans="1:13">
      <c r="K185" s="45"/>
      <c r="L185" s="49"/>
      <c r="M185" s="49"/>
    </row>
    <row r="186" spans="1:13">
      <c r="K186" s="45"/>
      <c r="L186" s="49"/>
      <c r="M186" s="49"/>
    </row>
    <row r="187" spans="1:13">
      <c r="K187" s="45"/>
      <c r="L187" s="49"/>
      <c r="M187" s="49"/>
    </row>
    <row r="188" spans="1:13">
      <c r="K188" s="45"/>
      <c r="L188" s="49"/>
      <c r="M188" s="49"/>
    </row>
    <row r="189" spans="1:13">
      <c r="K189" s="45"/>
      <c r="L189" s="49"/>
      <c r="M189" s="49"/>
    </row>
    <row r="190" spans="1:13">
      <c r="K190" s="45"/>
      <c r="L190" s="49"/>
      <c r="M190" s="49"/>
    </row>
    <row r="191" spans="1:13">
      <c r="K191" s="45"/>
      <c r="L191" s="49"/>
      <c r="M191" s="49"/>
    </row>
    <row r="192" spans="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  <row r="216" spans="11:13">
      <c r="K216" s="45"/>
      <c r="L216" s="49"/>
      <c r="M216" s="49"/>
    </row>
    <row r="217" spans="11:13">
      <c r="K217" s="45"/>
      <c r="L217" s="49"/>
      <c r="M217" s="49"/>
    </row>
    <row r="218" spans="11:13">
      <c r="K218" s="45"/>
      <c r="L218" s="49"/>
      <c r="M218" s="49"/>
    </row>
    <row r="219" spans="11:13">
      <c r="K219" s="45"/>
      <c r="L219" s="49"/>
      <c r="M219" s="49"/>
    </row>
    <row r="220" spans="11:13">
      <c r="K220" s="45"/>
      <c r="L220" s="49"/>
      <c r="M220" s="49"/>
    </row>
    <row r="221" spans="11:13">
      <c r="K221" s="45"/>
      <c r="L221" s="49"/>
      <c r="M221" s="49"/>
    </row>
    <row r="222" spans="11:13">
      <c r="K222" s="45"/>
      <c r="L222" s="49"/>
      <c r="M222" s="49"/>
    </row>
    <row r="223" spans="11:13">
      <c r="K223" s="45"/>
      <c r="L223" s="49"/>
      <c r="M223" s="49"/>
    </row>
    <row r="224" spans="11:13">
      <c r="K224" s="45"/>
      <c r="L224" s="49"/>
      <c r="M224" s="49"/>
    </row>
    <row r="225" spans="11:13">
      <c r="K225" s="45"/>
      <c r="L225" s="49"/>
      <c r="M225" s="49"/>
    </row>
    <row r="226" spans="11:13">
      <c r="K226" s="45"/>
      <c r="L226" s="49"/>
      <c r="M226" s="49"/>
    </row>
    <row r="227" spans="11:13">
      <c r="K227" s="45"/>
      <c r="L227" s="49"/>
      <c r="M227" s="49"/>
    </row>
    <row r="228" spans="11:13">
      <c r="K228" s="45"/>
      <c r="L228" s="49"/>
      <c r="M228" s="49"/>
    </row>
    <row r="229" spans="11:13">
      <c r="K229" s="45"/>
      <c r="L229" s="49"/>
      <c r="M229" s="49"/>
    </row>
    <row r="230" spans="11:13">
      <c r="K230" s="45"/>
      <c r="L230" s="49"/>
      <c r="M230" s="49"/>
    </row>
    <row r="231" spans="11:13">
      <c r="K231" s="45"/>
      <c r="L231" s="49"/>
      <c r="M231" s="49"/>
    </row>
    <row r="232" spans="11:13">
      <c r="K232" s="45"/>
      <c r="L232" s="49"/>
      <c r="M232" s="49"/>
    </row>
    <row r="233" spans="11:13">
      <c r="K233" s="45"/>
      <c r="L233" s="49"/>
      <c r="M233" s="49"/>
    </row>
    <row r="234" spans="11:13">
      <c r="K234" s="45"/>
      <c r="L234" s="49"/>
      <c r="M234" s="49"/>
    </row>
    <row r="235" spans="11:13">
      <c r="K235" s="45"/>
      <c r="L235" s="49"/>
      <c r="M235" s="49"/>
    </row>
    <row r="236" spans="11:13">
      <c r="K236" s="45"/>
      <c r="L236" s="49"/>
      <c r="M236" s="49"/>
    </row>
    <row r="237" spans="11:13">
      <c r="K237" s="45"/>
      <c r="L237" s="49"/>
      <c r="M237" s="49"/>
    </row>
    <row r="238" spans="11:13">
      <c r="K238" s="45"/>
      <c r="L238" s="49"/>
      <c r="M238" s="49"/>
    </row>
    <row r="239" spans="11:13">
      <c r="K239" s="45"/>
      <c r="L239" s="49"/>
      <c r="M239" s="49"/>
    </row>
    <row r="240" spans="11:13">
      <c r="K240" s="45"/>
      <c r="L240" s="49"/>
      <c r="M240" s="49"/>
    </row>
    <row r="241" spans="11:13">
      <c r="K241" s="45"/>
      <c r="L241" s="49"/>
      <c r="M241" s="49"/>
    </row>
    <row r="242" spans="11:13">
      <c r="K242" s="45"/>
      <c r="L242" s="49"/>
      <c r="M242" s="49"/>
    </row>
    <row r="243" spans="11:13">
      <c r="K243" s="45"/>
      <c r="L243" s="49"/>
      <c r="M243" s="49"/>
    </row>
    <row r="244" spans="11:13">
      <c r="K244" s="45"/>
      <c r="L244" s="49"/>
      <c r="M244" s="49"/>
    </row>
    <row r="245" spans="11:13">
      <c r="K245" s="45"/>
      <c r="L245" s="49"/>
      <c r="M245" s="49"/>
    </row>
    <row r="246" spans="11:13">
      <c r="K246" s="45"/>
      <c r="L246" s="49"/>
      <c r="M246" s="49"/>
    </row>
    <row r="247" spans="11:13">
      <c r="K247" s="45"/>
      <c r="L247" s="49"/>
      <c r="M247" s="49"/>
    </row>
    <row r="248" spans="11:13">
      <c r="K248" s="45"/>
      <c r="L248" s="49"/>
      <c r="M248" s="49"/>
    </row>
    <row r="249" spans="11:13">
      <c r="K249" s="45"/>
      <c r="L249" s="49"/>
      <c r="M249" s="49"/>
    </row>
    <row r="250" spans="11:13">
      <c r="K250" s="45"/>
      <c r="L250" s="49"/>
      <c r="M250" s="49"/>
    </row>
    <row r="251" spans="11:13">
      <c r="K251" s="45"/>
      <c r="L251" s="49"/>
      <c r="M251" s="49"/>
    </row>
    <row r="252" spans="11:13">
      <c r="K252" s="45"/>
      <c r="L252" s="49"/>
      <c r="M252" s="49"/>
    </row>
    <row r="253" spans="11:13">
      <c r="K253" s="45"/>
      <c r="L253" s="49"/>
      <c r="M253" s="49"/>
    </row>
    <row r="254" spans="11:13">
      <c r="K254" s="45"/>
      <c r="L254" s="49"/>
      <c r="M254" s="49"/>
    </row>
    <row r="255" spans="11:13">
      <c r="K255" s="45"/>
      <c r="L255" s="49"/>
      <c r="M255" s="49"/>
    </row>
    <row r="256" spans="11:13">
      <c r="K256" s="45"/>
      <c r="L256" s="49"/>
      <c r="M256" s="49"/>
    </row>
    <row r="257" spans="11:13">
      <c r="K257" s="45"/>
      <c r="L257" s="49"/>
      <c r="M257" s="49"/>
    </row>
    <row r="258" spans="11:13">
      <c r="K258" s="45"/>
      <c r="L258" s="49"/>
      <c r="M258" s="49"/>
    </row>
    <row r="259" spans="11:13">
      <c r="K259" s="45"/>
      <c r="L259" s="49"/>
      <c r="M259" s="49"/>
    </row>
    <row r="260" spans="11:13">
      <c r="K260" s="45"/>
      <c r="L260" s="49"/>
      <c r="M260" s="49"/>
    </row>
    <row r="261" spans="11:13">
      <c r="K261" s="45"/>
      <c r="L261" s="49"/>
      <c r="M261" s="49"/>
    </row>
    <row r="262" spans="11:13">
      <c r="K262" s="45"/>
      <c r="L262" s="49"/>
      <c r="M262" s="49"/>
    </row>
    <row r="263" spans="11:13">
      <c r="K263" s="45"/>
      <c r="L263" s="49"/>
      <c r="M263" s="49"/>
    </row>
    <row r="264" spans="11:13">
      <c r="K264" s="45"/>
      <c r="L264" s="49"/>
      <c r="M264" s="49"/>
    </row>
    <row r="265" spans="11:13">
      <c r="K265" s="45"/>
      <c r="L265" s="49"/>
      <c r="M265" s="49"/>
    </row>
    <row r="266" spans="11:13">
      <c r="K266" s="45"/>
      <c r="L266" s="49"/>
      <c r="M266" s="49"/>
    </row>
    <row r="267" spans="11:13">
      <c r="K267" s="45"/>
      <c r="L267" s="49"/>
      <c r="M267" s="49"/>
    </row>
    <row r="268" spans="11:13">
      <c r="K268" s="45"/>
      <c r="L268" s="49"/>
      <c r="M268" s="49"/>
    </row>
    <row r="269" spans="11:13">
      <c r="K269" s="45"/>
      <c r="L269" s="49"/>
      <c r="M269" s="49"/>
    </row>
    <row r="270" spans="11:13">
      <c r="K270" s="45"/>
      <c r="L270" s="49"/>
      <c r="M270" s="49"/>
    </row>
    <row r="271" spans="11:13">
      <c r="K271" s="45"/>
      <c r="L271" s="49"/>
      <c r="M271" s="49"/>
    </row>
    <row r="272" spans="11:13">
      <c r="K272" s="45"/>
      <c r="L272" s="49"/>
      <c r="M272" s="49"/>
    </row>
    <row r="273" spans="11:13">
      <c r="K273" s="45"/>
      <c r="L273" s="49"/>
      <c r="M273" s="49"/>
    </row>
  </sheetData>
  <autoFilter ref="A5:L167"/>
  <sortState ref="A6:D158">
    <sortCondition ref="D6:D158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133"/>
  <sheetViews>
    <sheetView zoomScale="120" zoomScaleNormal="120" workbookViewId="0">
      <pane ySplit="4" topLeftCell="A5" activePane="bottomLeft" state="frozenSplit"/>
      <selection pane="bottomLeft" activeCell="C118" sqref="C118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2727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2729</v>
      </c>
      <c r="B5" s="343" t="s">
        <v>160</v>
      </c>
      <c r="C5" s="431" t="s">
        <v>2684</v>
      </c>
      <c r="D5" s="343" t="s">
        <v>2805</v>
      </c>
      <c r="E5" s="343" t="s">
        <v>2806</v>
      </c>
      <c r="F5" s="343" t="s">
        <v>2807</v>
      </c>
      <c r="G5" s="344">
        <v>-20454.28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2705</v>
      </c>
      <c r="O5" s="339" t="s">
        <v>298</v>
      </c>
      <c r="P5" s="339" t="s">
        <v>2809</v>
      </c>
      <c r="Q5" s="28"/>
      <c r="R5" s="29"/>
    </row>
    <row r="6" spans="1:18" s="24" customFormat="1" ht="12.75">
      <c r="A6" s="343" t="s">
        <v>2729</v>
      </c>
      <c r="B6" s="343" t="s">
        <v>160</v>
      </c>
      <c r="C6" s="431" t="s">
        <v>1980</v>
      </c>
      <c r="D6" s="431"/>
      <c r="E6" s="333"/>
      <c r="F6" s="333"/>
      <c r="G6" s="344">
        <v>-5849.88</v>
      </c>
      <c r="H6" s="335" t="s">
        <v>135</v>
      </c>
      <c r="I6" s="399"/>
      <c r="J6" s="336"/>
      <c r="K6" s="337"/>
      <c r="L6" s="337"/>
      <c r="M6" s="637" t="s">
        <v>138</v>
      </c>
      <c r="N6" s="339" t="s">
        <v>2016</v>
      </c>
      <c r="O6" s="339" t="s">
        <v>134</v>
      </c>
      <c r="P6" s="339" t="s">
        <v>2809</v>
      </c>
      <c r="Q6" s="28"/>
      <c r="R6" s="29"/>
    </row>
    <row r="7" spans="1:18" s="24" customFormat="1" ht="12.75">
      <c r="A7" s="343" t="s">
        <v>2732</v>
      </c>
      <c r="B7" s="343" t="s">
        <v>160</v>
      </c>
      <c r="C7" s="431" t="s">
        <v>2733</v>
      </c>
      <c r="D7" s="431"/>
      <c r="E7" s="333"/>
      <c r="F7" s="333"/>
      <c r="G7" s="344">
        <v>-5922.96</v>
      </c>
      <c r="H7" s="335" t="s">
        <v>137</v>
      </c>
      <c r="I7" s="399"/>
      <c r="J7" s="336"/>
      <c r="K7" s="337"/>
      <c r="L7" s="337"/>
      <c r="M7" s="637" t="s">
        <v>138</v>
      </c>
      <c r="N7" s="339" t="s">
        <v>2774</v>
      </c>
      <c r="O7" s="339" t="s">
        <v>141</v>
      </c>
      <c r="P7" s="339" t="s">
        <v>2812</v>
      </c>
      <c r="Q7" s="28"/>
      <c r="R7" s="29"/>
    </row>
    <row r="8" spans="1:18" s="24" customFormat="1" ht="12.75">
      <c r="A8" s="343" t="s">
        <v>2732</v>
      </c>
      <c r="B8" s="343" t="s">
        <v>160</v>
      </c>
      <c r="C8" s="431" t="s">
        <v>1245</v>
      </c>
      <c r="D8" s="431"/>
      <c r="E8" s="333"/>
      <c r="F8" s="333"/>
      <c r="G8" s="344">
        <v>-13500.08</v>
      </c>
      <c r="H8" s="335" t="s">
        <v>139</v>
      </c>
      <c r="I8" s="399"/>
      <c r="J8" s="336"/>
      <c r="K8" s="337"/>
      <c r="L8" s="337"/>
      <c r="M8" s="637" t="s">
        <v>138</v>
      </c>
      <c r="N8" s="339" t="s">
        <v>1319</v>
      </c>
      <c r="O8" s="339" t="s">
        <v>136</v>
      </c>
      <c r="P8" s="339" t="s">
        <v>2812</v>
      </c>
      <c r="Q8" s="28"/>
      <c r="R8" s="29"/>
    </row>
    <row r="9" spans="1:18" s="24" customFormat="1" ht="12.75">
      <c r="A9" s="343" t="s">
        <v>2732</v>
      </c>
      <c r="B9" s="343" t="s">
        <v>160</v>
      </c>
      <c r="C9" s="431" t="s">
        <v>1225</v>
      </c>
      <c r="D9" s="431"/>
      <c r="E9" s="333"/>
      <c r="F9" s="333"/>
      <c r="G9" s="344">
        <v>-13500.08</v>
      </c>
      <c r="H9" s="335"/>
      <c r="I9" s="399"/>
      <c r="J9" s="336"/>
      <c r="K9" s="337"/>
      <c r="L9" s="337"/>
      <c r="M9" s="637" t="s">
        <v>138</v>
      </c>
      <c r="N9" s="339" t="s">
        <v>1302</v>
      </c>
      <c r="O9" s="339" t="s">
        <v>136</v>
      </c>
      <c r="P9" s="339" t="s">
        <v>2812</v>
      </c>
      <c r="Q9" s="28"/>
      <c r="R9" s="29"/>
    </row>
    <row r="10" spans="1:18" s="24" customFormat="1" ht="12.75">
      <c r="A10" s="343" t="s">
        <v>2732</v>
      </c>
      <c r="B10" s="343" t="s">
        <v>160</v>
      </c>
      <c r="C10" s="431" t="s">
        <v>2572</v>
      </c>
      <c r="D10" s="431"/>
      <c r="E10" s="333"/>
      <c r="F10" s="333"/>
      <c r="G10" s="344">
        <v>-8049.24</v>
      </c>
      <c r="H10" s="335"/>
      <c r="I10" s="399"/>
      <c r="J10" s="336"/>
      <c r="K10" s="337"/>
      <c r="L10" s="337"/>
      <c r="M10" s="637" t="s">
        <v>138</v>
      </c>
      <c r="N10" s="339" t="s">
        <v>2581</v>
      </c>
      <c r="O10" s="339" t="s">
        <v>141</v>
      </c>
      <c r="P10" s="339" t="s">
        <v>2812</v>
      </c>
      <c r="Q10" s="28"/>
      <c r="R10" s="29"/>
    </row>
    <row r="11" spans="1:18" s="24" customFormat="1" ht="12.75">
      <c r="A11" s="343" t="s">
        <v>2732</v>
      </c>
      <c r="B11" s="343" t="s">
        <v>160</v>
      </c>
      <c r="C11" s="431" t="s">
        <v>949</v>
      </c>
      <c r="D11" s="431"/>
      <c r="E11" s="333"/>
      <c r="F11" s="333"/>
      <c r="G11" s="344">
        <v>-8049.24</v>
      </c>
      <c r="H11" s="335" t="s">
        <v>140</v>
      </c>
      <c r="I11" s="399"/>
      <c r="J11" s="336"/>
      <c r="K11" s="337"/>
      <c r="L11" s="337"/>
      <c r="M11" s="637" t="s">
        <v>138</v>
      </c>
      <c r="N11" s="339" t="s">
        <v>1011</v>
      </c>
      <c r="O11" s="339" t="s">
        <v>141</v>
      </c>
      <c r="P11" s="339" t="s">
        <v>2812</v>
      </c>
      <c r="Q11" s="28"/>
      <c r="R11" s="29"/>
    </row>
    <row r="12" spans="1:18" s="24" customFormat="1" ht="12.75">
      <c r="A12" s="343" t="s">
        <v>2732</v>
      </c>
      <c r="B12" s="343" t="s">
        <v>160</v>
      </c>
      <c r="C12" s="431" t="s">
        <v>2623</v>
      </c>
      <c r="D12" s="431"/>
      <c r="E12" s="333"/>
      <c r="F12" s="333"/>
      <c r="G12" s="344">
        <v>-11699.76</v>
      </c>
      <c r="H12" s="335" t="s">
        <v>142</v>
      </c>
      <c r="I12" s="399"/>
      <c r="J12" s="336"/>
      <c r="K12" s="337"/>
      <c r="L12" s="337"/>
      <c r="M12" s="637" t="s">
        <v>138</v>
      </c>
      <c r="N12" s="339" t="s">
        <v>2641</v>
      </c>
      <c r="O12" s="339" t="s">
        <v>134</v>
      </c>
      <c r="P12" s="339" t="s">
        <v>2812</v>
      </c>
      <c r="Q12" s="28"/>
      <c r="R12" s="29"/>
    </row>
    <row r="13" spans="1:18" s="24" customFormat="1" ht="12.75">
      <c r="A13" s="343" t="s">
        <v>2735</v>
      </c>
      <c r="B13" s="343" t="s">
        <v>160</v>
      </c>
      <c r="C13" s="431" t="s">
        <v>1851</v>
      </c>
      <c r="D13" s="431"/>
      <c r="E13" s="333"/>
      <c r="F13" s="333"/>
      <c r="G13" s="344">
        <v>-20454.28</v>
      </c>
      <c r="H13" s="335"/>
      <c r="I13" s="399"/>
      <c r="J13" s="336"/>
      <c r="K13" s="337"/>
      <c r="L13" s="337"/>
      <c r="M13" s="637" t="s">
        <v>138</v>
      </c>
      <c r="N13" s="339" t="s">
        <v>1905</v>
      </c>
      <c r="O13" s="339" t="s">
        <v>298</v>
      </c>
      <c r="P13" s="339" t="s">
        <v>2816</v>
      </c>
      <c r="Q13" s="28"/>
      <c r="R13" s="29"/>
    </row>
    <row r="14" spans="1:18" s="24" customFormat="1" ht="12.75">
      <c r="A14" s="343" t="s">
        <v>2735</v>
      </c>
      <c r="B14" s="343" t="s">
        <v>160</v>
      </c>
      <c r="C14" s="431" t="s">
        <v>814</v>
      </c>
      <c r="D14" s="431"/>
      <c r="E14" s="333"/>
      <c r="F14" s="333"/>
      <c r="G14" s="344">
        <v>-5957.76</v>
      </c>
      <c r="H14" s="335" t="s">
        <v>143</v>
      </c>
      <c r="I14" s="399"/>
      <c r="J14" s="336"/>
      <c r="K14" s="337"/>
      <c r="L14" s="337"/>
      <c r="M14" s="637" t="s">
        <v>138</v>
      </c>
      <c r="N14" s="339" t="s">
        <v>866</v>
      </c>
      <c r="O14" s="339" t="s">
        <v>141</v>
      </c>
      <c r="P14" s="339" t="s">
        <v>2816</v>
      </c>
      <c r="Q14" s="28"/>
      <c r="R14" s="29"/>
    </row>
    <row r="15" spans="1:18" s="24" customFormat="1" ht="12.75">
      <c r="A15" s="343" t="s">
        <v>2735</v>
      </c>
      <c r="B15" s="343" t="s">
        <v>160</v>
      </c>
      <c r="C15" s="431" t="s">
        <v>2736</v>
      </c>
      <c r="D15" s="431"/>
      <c r="E15" s="333"/>
      <c r="F15" s="333"/>
      <c r="G15" s="344">
        <v>-10629.08</v>
      </c>
      <c r="H15" s="335" t="s">
        <v>144</v>
      </c>
      <c r="I15" s="399"/>
      <c r="J15" s="336"/>
      <c r="K15" s="337"/>
      <c r="L15" s="337"/>
      <c r="M15" s="637" t="s">
        <v>138</v>
      </c>
      <c r="N15" s="339" t="s">
        <v>2775</v>
      </c>
      <c r="O15" s="339" t="s">
        <v>457</v>
      </c>
      <c r="P15" s="339" t="s">
        <v>2816</v>
      </c>
      <c r="Q15" s="28"/>
      <c r="R15" s="29"/>
    </row>
    <row r="16" spans="1:18" s="24" customFormat="1" ht="12.75">
      <c r="A16" s="343" t="s">
        <v>2735</v>
      </c>
      <c r="B16" s="343" t="s">
        <v>160</v>
      </c>
      <c r="C16" s="431" t="s">
        <v>1276</v>
      </c>
      <c r="D16" s="431"/>
      <c r="E16" s="333"/>
      <c r="F16" s="333"/>
      <c r="G16" s="344">
        <v>-13500.08</v>
      </c>
      <c r="H16" s="335" t="s">
        <v>145</v>
      </c>
      <c r="I16" s="399"/>
      <c r="J16" s="336"/>
      <c r="K16" s="337"/>
      <c r="L16" s="337"/>
      <c r="M16" s="637" t="s">
        <v>138</v>
      </c>
      <c r="N16" s="339" t="s">
        <v>1342</v>
      </c>
      <c r="O16" s="339" t="s">
        <v>136</v>
      </c>
      <c r="P16" s="339" t="s">
        <v>2816</v>
      </c>
      <c r="Q16" s="28"/>
      <c r="R16" s="29"/>
    </row>
    <row r="17" spans="1:18" s="24" customFormat="1" ht="12.75">
      <c r="A17" s="343" t="s">
        <v>2735</v>
      </c>
      <c r="B17" s="343" t="s">
        <v>160</v>
      </c>
      <c r="C17" s="431" t="s">
        <v>2623</v>
      </c>
      <c r="D17" s="431"/>
      <c r="E17" s="333"/>
      <c r="F17" s="333"/>
      <c r="G17" s="344">
        <v>-11699.76</v>
      </c>
      <c r="H17" s="335" t="s">
        <v>142</v>
      </c>
      <c r="I17" s="399"/>
      <c r="J17" s="336"/>
      <c r="K17" s="337"/>
      <c r="L17" s="337"/>
      <c r="M17" s="637" t="s">
        <v>138</v>
      </c>
      <c r="N17" s="339" t="s">
        <v>2641</v>
      </c>
      <c r="O17" s="339" t="s">
        <v>134</v>
      </c>
      <c r="P17" s="339" t="s">
        <v>2816</v>
      </c>
      <c r="Q17" s="28"/>
      <c r="R17" s="29"/>
    </row>
    <row r="18" spans="1:18" s="24" customFormat="1" ht="12.75">
      <c r="A18" s="343" t="s">
        <v>2737</v>
      </c>
      <c r="B18" s="343" t="s">
        <v>160</v>
      </c>
      <c r="C18" s="431" t="s">
        <v>2614</v>
      </c>
      <c r="D18" s="431"/>
      <c r="E18" s="333"/>
      <c r="F18" s="333"/>
      <c r="G18" s="344">
        <v>-5957.76</v>
      </c>
      <c r="H18" s="335" t="s">
        <v>146</v>
      </c>
      <c r="I18" s="399"/>
      <c r="J18" s="336"/>
      <c r="K18" s="337"/>
      <c r="L18" s="337"/>
      <c r="M18" s="637" t="s">
        <v>138</v>
      </c>
      <c r="N18" s="339" t="s">
        <v>2635</v>
      </c>
      <c r="O18" s="339" t="s">
        <v>141</v>
      </c>
      <c r="P18" s="339" t="s">
        <v>2818</v>
      </c>
      <c r="Q18" s="28"/>
      <c r="R18" s="29"/>
    </row>
    <row r="19" spans="1:18" s="24" customFormat="1" ht="12.75">
      <c r="A19" s="343" t="s">
        <v>2737</v>
      </c>
      <c r="B19" s="343" t="s">
        <v>160</v>
      </c>
      <c r="C19" s="431" t="s">
        <v>2681</v>
      </c>
      <c r="D19" s="431"/>
      <c r="E19" s="333"/>
      <c r="F19" s="333"/>
      <c r="G19" s="344">
        <v>-5957.76</v>
      </c>
      <c r="H19" s="335" t="s">
        <v>147</v>
      </c>
      <c r="I19" s="399"/>
      <c r="J19" s="336"/>
      <c r="K19" s="337"/>
      <c r="L19" s="337"/>
      <c r="M19" s="637" t="s">
        <v>138</v>
      </c>
      <c r="N19" s="339" t="s">
        <v>2698</v>
      </c>
      <c r="O19" s="339" t="s">
        <v>141</v>
      </c>
      <c r="P19" s="339" t="s">
        <v>2818</v>
      </c>
      <c r="Q19" s="28"/>
      <c r="R19" s="29"/>
    </row>
    <row r="20" spans="1:18" s="24" customFormat="1" ht="12.75">
      <c r="A20" s="343" t="s">
        <v>2737</v>
      </c>
      <c r="B20" s="343" t="s">
        <v>160</v>
      </c>
      <c r="C20" s="431" t="s">
        <v>2677</v>
      </c>
      <c r="D20" s="579"/>
      <c r="E20" s="333"/>
      <c r="F20" s="333"/>
      <c r="G20" s="344">
        <v>-5957.76</v>
      </c>
      <c r="H20" s="335" t="s">
        <v>224</v>
      </c>
      <c r="I20" s="399"/>
      <c r="J20" s="580"/>
      <c r="K20" s="337"/>
      <c r="L20" s="337"/>
      <c r="M20" s="637" t="s">
        <v>138</v>
      </c>
      <c r="N20" s="339" t="s">
        <v>2699</v>
      </c>
      <c r="O20" s="339" t="s">
        <v>141</v>
      </c>
      <c r="P20" s="339" t="s">
        <v>2818</v>
      </c>
      <c r="Q20" s="28"/>
      <c r="R20" s="29"/>
    </row>
    <row r="21" spans="1:18" s="24" customFormat="1" ht="12.75">
      <c r="A21" s="343" t="s">
        <v>2737</v>
      </c>
      <c r="B21" s="343" t="s">
        <v>160</v>
      </c>
      <c r="C21" s="431" t="s">
        <v>771</v>
      </c>
      <c r="D21" s="579"/>
      <c r="E21" s="333"/>
      <c r="F21" s="333"/>
      <c r="G21" s="344">
        <v>-21588.76</v>
      </c>
      <c r="H21" s="335" t="s">
        <v>225</v>
      </c>
      <c r="I21" s="399"/>
      <c r="J21" s="580"/>
      <c r="K21" s="337"/>
      <c r="L21" s="337"/>
      <c r="M21" s="637" t="s">
        <v>138</v>
      </c>
      <c r="N21" s="339" t="s">
        <v>834</v>
      </c>
      <c r="O21" s="339" t="s">
        <v>383</v>
      </c>
      <c r="P21" s="339" t="s">
        <v>2818</v>
      </c>
      <c r="Q21" s="28"/>
      <c r="R21" s="29"/>
    </row>
    <row r="22" spans="1:18" s="24" customFormat="1" ht="12.75">
      <c r="A22" s="343" t="s">
        <v>2737</v>
      </c>
      <c r="B22" s="343" t="s">
        <v>160</v>
      </c>
      <c r="C22" s="431" t="s">
        <v>1414</v>
      </c>
      <c r="D22" s="579"/>
      <c r="E22" s="333"/>
      <c r="F22" s="333"/>
      <c r="G22" s="344">
        <v>-13500.08</v>
      </c>
      <c r="H22" s="335" t="s">
        <v>226</v>
      </c>
      <c r="I22" s="399"/>
      <c r="J22" s="580"/>
      <c r="K22" s="337"/>
      <c r="L22" s="337"/>
      <c r="M22" s="637" t="s">
        <v>138</v>
      </c>
      <c r="N22" s="339" t="s">
        <v>1467</v>
      </c>
      <c r="O22" s="339" t="s">
        <v>136</v>
      </c>
      <c r="P22" s="339" t="s">
        <v>2818</v>
      </c>
      <c r="Q22" s="28"/>
      <c r="R22" s="29"/>
    </row>
    <row r="23" spans="1:18" s="24" customFormat="1" ht="12.75">
      <c r="A23" s="343" t="s">
        <v>2737</v>
      </c>
      <c r="B23" s="343" t="s">
        <v>160</v>
      </c>
      <c r="C23" s="431" t="s">
        <v>1276</v>
      </c>
      <c r="D23" s="579"/>
      <c r="E23" s="333"/>
      <c r="F23" s="333"/>
      <c r="G23" s="344">
        <v>-13500.08</v>
      </c>
      <c r="H23" s="335" t="s">
        <v>145</v>
      </c>
      <c r="I23" s="399"/>
      <c r="J23" s="580"/>
      <c r="K23" s="337"/>
      <c r="L23" s="337"/>
      <c r="M23" s="637" t="s">
        <v>138</v>
      </c>
      <c r="N23" s="339" t="s">
        <v>1342</v>
      </c>
      <c r="O23" s="339" t="s">
        <v>136</v>
      </c>
      <c r="P23" s="339" t="s">
        <v>2818</v>
      </c>
      <c r="Q23" s="28"/>
      <c r="R23" s="29"/>
    </row>
    <row r="24" spans="1:18" s="24" customFormat="1" ht="12.75">
      <c r="A24" s="343" t="s">
        <v>2737</v>
      </c>
      <c r="B24" s="343" t="s">
        <v>160</v>
      </c>
      <c r="C24" s="431" t="s">
        <v>2738</v>
      </c>
      <c r="D24" s="579"/>
      <c r="E24" s="333"/>
      <c r="F24" s="333"/>
      <c r="G24" s="344">
        <v>-10629.08</v>
      </c>
      <c r="H24" s="335" t="s">
        <v>227</v>
      </c>
      <c r="I24" s="399"/>
      <c r="J24" s="580"/>
      <c r="K24" s="337"/>
      <c r="L24" s="337"/>
      <c r="M24" s="637" t="s">
        <v>138</v>
      </c>
      <c r="N24" s="339" t="s">
        <v>2776</v>
      </c>
      <c r="O24" s="339" t="s">
        <v>457</v>
      </c>
      <c r="P24" s="339" t="s">
        <v>2818</v>
      </c>
      <c r="Q24" s="28"/>
      <c r="R24" s="29"/>
    </row>
    <row r="25" spans="1:18" s="24" customFormat="1" ht="12.75">
      <c r="A25" s="343" t="s">
        <v>2739</v>
      </c>
      <c r="B25" s="343" t="s">
        <v>160</v>
      </c>
      <c r="C25" s="431" t="s">
        <v>1214</v>
      </c>
      <c r="D25" s="579"/>
      <c r="E25" s="333"/>
      <c r="F25" s="333"/>
      <c r="G25" s="344">
        <v>-13500.08</v>
      </c>
      <c r="H25" s="335"/>
      <c r="I25" s="399"/>
      <c r="J25" s="580"/>
      <c r="K25" s="337"/>
      <c r="L25" s="337"/>
      <c r="M25" s="637" t="s">
        <v>138</v>
      </c>
      <c r="N25" s="339" t="s">
        <v>1293</v>
      </c>
      <c r="O25" s="339" t="s">
        <v>136</v>
      </c>
      <c r="P25" s="339" t="s">
        <v>2821</v>
      </c>
      <c r="Q25" s="28"/>
      <c r="R25" s="29"/>
    </row>
    <row r="26" spans="1:18" s="24" customFormat="1" ht="12.75">
      <c r="A26" s="343" t="s">
        <v>2739</v>
      </c>
      <c r="B26" s="343" t="s">
        <v>160</v>
      </c>
      <c r="C26" s="431" t="s">
        <v>2568</v>
      </c>
      <c r="D26" s="579"/>
      <c r="E26" s="333"/>
      <c r="F26" s="333"/>
      <c r="G26" s="344">
        <v>-13988.44</v>
      </c>
      <c r="H26" s="335" t="s">
        <v>159</v>
      </c>
      <c r="I26" s="399"/>
      <c r="J26" s="580"/>
      <c r="K26" s="337"/>
      <c r="L26" s="337"/>
      <c r="M26" s="637" t="s">
        <v>138</v>
      </c>
      <c r="N26" s="339" t="s">
        <v>2584</v>
      </c>
      <c r="O26" s="339" t="s">
        <v>383</v>
      </c>
      <c r="P26" s="339" t="s">
        <v>2821</v>
      </c>
      <c r="Q26" s="28"/>
      <c r="R26" s="29"/>
    </row>
    <row r="27" spans="1:18" s="24" customFormat="1" ht="12.75">
      <c r="A27" s="343" t="s">
        <v>2739</v>
      </c>
      <c r="B27" s="343" t="s">
        <v>160</v>
      </c>
      <c r="C27" s="431" t="s">
        <v>820</v>
      </c>
      <c r="D27" s="579"/>
      <c r="E27" s="333"/>
      <c r="F27" s="333"/>
      <c r="G27" s="344">
        <v>-13988.44</v>
      </c>
      <c r="H27" s="335" t="s">
        <v>217</v>
      </c>
      <c r="I27" s="399"/>
      <c r="J27" s="580"/>
      <c r="K27" s="337"/>
      <c r="L27" s="337"/>
      <c r="M27" s="637" t="s">
        <v>138</v>
      </c>
      <c r="N27" s="339" t="s">
        <v>870</v>
      </c>
      <c r="O27" s="339" t="s">
        <v>383</v>
      </c>
      <c r="P27" s="339" t="s">
        <v>2821</v>
      </c>
      <c r="Q27" s="28"/>
      <c r="R27" s="29"/>
    </row>
    <row r="28" spans="1:18" s="24" customFormat="1" ht="12.75">
      <c r="A28" s="343" t="s">
        <v>2739</v>
      </c>
      <c r="B28" s="343" t="s">
        <v>160</v>
      </c>
      <c r="C28" s="431" t="s">
        <v>2740</v>
      </c>
      <c r="D28" s="579"/>
      <c r="E28" s="333"/>
      <c r="F28" s="333"/>
      <c r="G28" s="344">
        <v>-6351</v>
      </c>
      <c r="H28" s="335" t="s">
        <v>218</v>
      </c>
      <c r="I28" s="399"/>
      <c r="J28" s="580"/>
      <c r="K28" s="337"/>
      <c r="L28" s="337"/>
      <c r="M28" s="637" t="s">
        <v>138</v>
      </c>
      <c r="N28" s="339" t="s">
        <v>2777</v>
      </c>
      <c r="O28" s="339" t="s">
        <v>141</v>
      </c>
      <c r="P28" s="339" t="s">
        <v>2821</v>
      </c>
      <c r="Q28" s="28"/>
      <c r="R28" s="29"/>
    </row>
    <row r="29" spans="1:18" s="24" customFormat="1" ht="12.75">
      <c r="A29" s="343" t="s">
        <v>2739</v>
      </c>
      <c r="B29" s="343" t="s">
        <v>160</v>
      </c>
      <c r="C29" s="431" t="s">
        <v>2576</v>
      </c>
      <c r="D29" s="579"/>
      <c r="E29" s="333"/>
      <c r="F29" s="333"/>
      <c r="G29" s="344">
        <v>-10629.08</v>
      </c>
      <c r="H29" s="335"/>
      <c r="I29" s="399"/>
      <c r="J29" s="580"/>
      <c r="K29" s="337"/>
      <c r="L29" s="337"/>
      <c r="M29" s="637" t="s">
        <v>138</v>
      </c>
      <c r="N29" s="339" t="s">
        <v>2583</v>
      </c>
      <c r="O29" s="339" t="s">
        <v>457</v>
      </c>
      <c r="P29" s="339" t="s">
        <v>2821</v>
      </c>
      <c r="Q29" s="28"/>
      <c r="R29" s="29"/>
    </row>
    <row r="30" spans="1:18" s="24" customFormat="1" ht="12.75">
      <c r="A30" s="343" t="s">
        <v>2739</v>
      </c>
      <c r="B30" s="343" t="s">
        <v>160</v>
      </c>
      <c r="C30" s="431" t="s">
        <v>2685</v>
      </c>
      <c r="D30" s="579"/>
      <c r="E30" s="333"/>
      <c r="F30" s="333"/>
      <c r="G30" s="344">
        <v>-37976.080000000002</v>
      </c>
      <c r="H30" s="335"/>
      <c r="I30" s="399"/>
      <c r="J30" s="580"/>
      <c r="K30" s="337"/>
      <c r="L30" s="337"/>
      <c r="M30" s="637" t="s">
        <v>138</v>
      </c>
      <c r="N30" s="339" t="s">
        <v>2706</v>
      </c>
      <c r="O30" s="339" t="s">
        <v>243</v>
      </c>
      <c r="P30" s="339" t="s">
        <v>2821</v>
      </c>
      <c r="Q30" s="28"/>
      <c r="R30" s="29"/>
    </row>
    <row r="31" spans="1:18" s="24" customFormat="1" ht="12.75">
      <c r="A31" s="343" t="s">
        <v>2739</v>
      </c>
      <c r="B31" s="343" t="s">
        <v>160</v>
      </c>
      <c r="C31" s="431" t="s">
        <v>1645</v>
      </c>
      <c r="D31" s="341"/>
      <c r="E31" s="333"/>
      <c r="F31" s="333"/>
      <c r="G31" s="344">
        <v>-5849.88</v>
      </c>
      <c r="H31" s="335"/>
      <c r="I31" s="353"/>
      <c r="J31" s="336"/>
      <c r="K31" s="337"/>
      <c r="L31" s="337"/>
      <c r="M31" s="637" t="s">
        <v>138</v>
      </c>
      <c r="N31" s="339" t="s">
        <v>1760</v>
      </c>
      <c r="O31" s="339" t="s">
        <v>134</v>
      </c>
      <c r="P31" s="339" t="s">
        <v>2821</v>
      </c>
      <c r="Q31" s="28"/>
      <c r="R31" s="29"/>
    </row>
    <row r="32" spans="1:18" s="24" customFormat="1" ht="12.75">
      <c r="A32" s="343" t="s">
        <v>2739</v>
      </c>
      <c r="B32" s="343" t="s">
        <v>160</v>
      </c>
      <c r="C32" s="431" t="s">
        <v>1862</v>
      </c>
      <c r="D32" s="341"/>
      <c r="E32" s="333"/>
      <c r="F32" s="333"/>
      <c r="G32" s="344">
        <v>-5849.88</v>
      </c>
      <c r="H32" s="335" t="s">
        <v>219</v>
      </c>
      <c r="I32" s="353"/>
      <c r="J32" s="336"/>
      <c r="K32" s="337"/>
      <c r="L32" s="337"/>
      <c r="M32" s="637" t="s">
        <v>138</v>
      </c>
      <c r="N32" s="339" t="s">
        <v>1912</v>
      </c>
      <c r="O32" s="339" t="s">
        <v>134</v>
      </c>
      <c r="P32" s="339" t="s">
        <v>2821</v>
      </c>
      <c r="Q32" s="28"/>
      <c r="R32" s="29"/>
    </row>
    <row r="33" spans="1:18" s="24" customFormat="1" ht="12.75">
      <c r="A33" s="343" t="s">
        <v>2739</v>
      </c>
      <c r="B33" s="343" t="s">
        <v>160</v>
      </c>
      <c r="C33" s="431" t="s">
        <v>1841</v>
      </c>
      <c r="D33" s="341"/>
      <c r="E33" s="333"/>
      <c r="F33" s="333"/>
      <c r="G33" s="344">
        <v>-5849.88</v>
      </c>
      <c r="H33" s="335" t="s">
        <v>2773</v>
      </c>
      <c r="I33" s="353"/>
      <c r="J33" s="336"/>
      <c r="K33" s="337"/>
      <c r="L33" s="337"/>
      <c r="M33" s="637" t="s">
        <v>138</v>
      </c>
      <c r="N33" s="339" t="s">
        <v>1896</v>
      </c>
      <c r="O33" s="339" t="s">
        <v>134</v>
      </c>
      <c r="P33" s="339" t="s">
        <v>2821</v>
      </c>
      <c r="Q33" s="28"/>
      <c r="R33" s="29"/>
    </row>
    <row r="34" spans="1:18" s="24" customFormat="1" ht="12.75">
      <c r="A34" s="343" t="s">
        <v>2739</v>
      </c>
      <c r="B34" s="343" t="s">
        <v>160</v>
      </c>
      <c r="C34" s="431" t="s">
        <v>1852</v>
      </c>
      <c r="D34" s="341"/>
      <c r="E34" s="333"/>
      <c r="F34" s="333"/>
      <c r="G34" s="344">
        <v>-5849.88</v>
      </c>
      <c r="H34" s="335"/>
      <c r="I34" s="353"/>
      <c r="J34" s="336"/>
      <c r="K34" s="337"/>
      <c r="L34" s="337"/>
      <c r="M34" s="637" t="s">
        <v>138</v>
      </c>
      <c r="N34" s="339" t="s">
        <v>1906</v>
      </c>
      <c r="O34" s="339" t="s">
        <v>134</v>
      </c>
      <c r="P34" s="339" t="s">
        <v>2821</v>
      </c>
      <c r="Q34" s="28"/>
      <c r="R34" s="29"/>
    </row>
    <row r="35" spans="1:18" s="24" customFormat="1" ht="12.75">
      <c r="A35" s="343" t="s">
        <v>2739</v>
      </c>
      <c r="B35" s="343" t="s">
        <v>160</v>
      </c>
      <c r="C35" s="431" t="s">
        <v>2413</v>
      </c>
      <c r="D35" s="341"/>
      <c r="E35" s="333"/>
      <c r="F35" s="333"/>
      <c r="G35" s="344">
        <v>-5849.88</v>
      </c>
      <c r="H35" s="335" t="s">
        <v>220</v>
      </c>
      <c r="I35" s="353"/>
      <c r="J35" s="336"/>
      <c r="K35" s="337"/>
      <c r="L35" s="337"/>
      <c r="M35" s="637" t="s">
        <v>138</v>
      </c>
      <c r="N35" s="339" t="s">
        <v>2451</v>
      </c>
      <c r="O35" s="339" t="s">
        <v>134</v>
      </c>
      <c r="P35" s="339" t="s">
        <v>2821</v>
      </c>
      <c r="Q35" s="28"/>
      <c r="R35" s="29"/>
    </row>
    <row r="36" spans="1:18" s="24" customFormat="1" ht="12.75">
      <c r="A36" s="343" t="s">
        <v>2739</v>
      </c>
      <c r="B36" s="343" t="s">
        <v>160</v>
      </c>
      <c r="C36" s="431" t="s">
        <v>1574</v>
      </c>
      <c r="D36" s="341"/>
      <c r="E36" s="333"/>
      <c r="F36" s="333"/>
      <c r="G36" s="344">
        <v>-13500.08</v>
      </c>
      <c r="H36" s="335" t="s">
        <v>221</v>
      </c>
      <c r="I36" s="353"/>
      <c r="J36" s="336"/>
      <c r="K36" s="337"/>
      <c r="L36" s="337"/>
      <c r="M36" s="637" t="s">
        <v>138</v>
      </c>
      <c r="N36" s="339" t="s">
        <v>1695</v>
      </c>
      <c r="O36" s="339" t="s">
        <v>136</v>
      </c>
      <c r="P36" s="339" t="s">
        <v>2821</v>
      </c>
      <c r="Q36" s="28"/>
      <c r="R36" s="29"/>
    </row>
    <row r="37" spans="1:18" s="24" customFormat="1" ht="12.75">
      <c r="A37" s="343" t="s">
        <v>2739</v>
      </c>
      <c r="B37" s="343" t="s">
        <v>160</v>
      </c>
      <c r="C37" s="431" t="s">
        <v>2741</v>
      </c>
      <c r="D37" s="341"/>
      <c r="E37" s="333"/>
      <c r="F37" s="333"/>
      <c r="G37" s="344">
        <v>-8049.24</v>
      </c>
      <c r="H37" s="335" t="s">
        <v>222</v>
      </c>
      <c r="I37" s="353"/>
      <c r="J37" s="336"/>
      <c r="K37" s="337"/>
      <c r="L37" s="337"/>
      <c r="M37" s="637" t="s">
        <v>138</v>
      </c>
      <c r="N37" s="339" t="s">
        <v>2778</v>
      </c>
      <c r="O37" s="339" t="s">
        <v>141</v>
      </c>
      <c r="P37" s="339" t="s">
        <v>2821</v>
      </c>
      <c r="Q37" s="28"/>
      <c r="R37" s="29"/>
    </row>
    <row r="38" spans="1:18" s="24" customFormat="1" ht="12.75">
      <c r="A38" s="343" t="s">
        <v>2739</v>
      </c>
      <c r="B38" s="343" t="s">
        <v>160</v>
      </c>
      <c r="C38" s="431" t="s">
        <v>2669</v>
      </c>
      <c r="D38" s="341"/>
      <c r="E38" s="333"/>
      <c r="F38" s="333"/>
      <c r="G38" s="344">
        <v>-6351</v>
      </c>
      <c r="H38" s="335" t="s">
        <v>190</v>
      </c>
      <c r="I38" s="353"/>
      <c r="J38" s="336"/>
      <c r="K38" s="337"/>
      <c r="L38" s="337"/>
      <c r="M38" s="637" t="s">
        <v>138</v>
      </c>
      <c r="N38" s="339" t="s">
        <v>2690</v>
      </c>
      <c r="O38" s="339" t="s">
        <v>141</v>
      </c>
      <c r="P38" s="339" t="s">
        <v>2821</v>
      </c>
      <c r="Q38" s="28"/>
      <c r="R38" s="29"/>
    </row>
    <row r="39" spans="1:18" s="24" customFormat="1" ht="12.75">
      <c r="A39" s="343" t="s">
        <v>2739</v>
      </c>
      <c r="B39" s="343" t="s">
        <v>160</v>
      </c>
      <c r="C39" s="431" t="s">
        <v>2387</v>
      </c>
      <c r="D39" s="341"/>
      <c r="E39" s="333"/>
      <c r="F39" s="333"/>
      <c r="G39" s="344">
        <v>-5957.76</v>
      </c>
      <c r="H39" s="335" t="s">
        <v>1443</v>
      </c>
      <c r="I39" s="353"/>
      <c r="J39" s="336"/>
      <c r="K39" s="337"/>
      <c r="L39" s="337"/>
      <c r="M39" s="637" t="s">
        <v>138</v>
      </c>
      <c r="N39" s="339" t="s">
        <v>2430</v>
      </c>
      <c r="O39" s="339" t="s">
        <v>141</v>
      </c>
      <c r="P39" s="339" t="s">
        <v>2821</v>
      </c>
      <c r="Q39" s="28"/>
      <c r="R39" s="29"/>
    </row>
    <row r="40" spans="1:18" s="24" customFormat="1" ht="12.75">
      <c r="A40" s="343" t="s">
        <v>2739</v>
      </c>
      <c r="B40" s="343" t="s">
        <v>160</v>
      </c>
      <c r="C40" s="431" t="s">
        <v>2383</v>
      </c>
      <c r="D40" s="341"/>
      <c r="E40" s="333"/>
      <c r="F40" s="333"/>
      <c r="G40" s="344">
        <v>-19565.72</v>
      </c>
      <c r="H40" s="335" t="s">
        <v>2771</v>
      </c>
      <c r="I40" s="353"/>
      <c r="J40" s="336"/>
      <c r="K40" s="337"/>
      <c r="L40" s="337"/>
      <c r="M40" s="637" t="s">
        <v>138</v>
      </c>
      <c r="N40" s="339" t="s">
        <v>2425</v>
      </c>
      <c r="O40" s="339" t="s">
        <v>298</v>
      </c>
      <c r="P40" s="339" t="s">
        <v>2821</v>
      </c>
      <c r="Q40" s="28"/>
      <c r="R40" s="29"/>
    </row>
    <row r="41" spans="1:18" s="24" customFormat="1" ht="12.75">
      <c r="A41" s="343" t="s">
        <v>2739</v>
      </c>
      <c r="B41" s="343" t="s">
        <v>160</v>
      </c>
      <c r="C41" s="431" t="s">
        <v>1248</v>
      </c>
      <c r="D41" s="341"/>
      <c r="E41" s="333"/>
      <c r="F41" s="333"/>
      <c r="G41" s="344">
        <v>-13500.08</v>
      </c>
      <c r="H41" s="335" t="s">
        <v>2772</v>
      </c>
      <c r="I41" s="353"/>
      <c r="J41" s="336"/>
      <c r="K41" s="337"/>
      <c r="L41" s="337"/>
      <c r="M41" s="637" t="s">
        <v>138</v>
      </c>
      <c r="N41" s="339" t="s">
        <v>1321</v>
      </c>
      <c r="O41" s="339" t="s">
        <v>136</v>
      </c>
      <c r="P41" s="339" t="s">
        <v>2821</v>
      </c>
      <c r="Q41" s="28"/>
      <c r="R41" s="29"/>
    </row>
    <row r="42" spans="1:18" s="24" customFormat="1" ht="12.75">
      <c r="A42" s="445" t="s">
        <v>2729</v>
      </c>
      <c r="B42" s="571" t="s">
        <v>156</v>
      </c>
      <c r="C42" s="478" t="s">
        <v>2743</v>
      </c>
      <c r="D42" s="341"/>
      <c r="E42" s="333"/>
      <c r="F42" s="333"/>
      <c r="G42" s="446">
        <v>1241.2</v>
      </c>
      <c r="H42" s="335"/>
      <c r="I42" s="353"/>
      <c r="J42" s="336"/>
      <c r="K42" s="337"/>
      <c r="L42" s="337"/>
      <c r="M42" s="637" t="s">
        <v>138</v>
      </c>
      <c r="N42" s="339" t="s">
        <v>2779</v>
      </c>
      <c r="O42" s="339" t="s">
        <v>457</v>
      </c>
      <c r="P42" s="339" t="s">
        <v>2808</v>
      </c>
      <c r="Q42" s="28"/>
      <c r="R42" s="29"/>
    </row>
    <row r="43" spans="1:18" s="24" customFormat="1" ht="12.75">
      <c r="A43" s="445" t="s">
        <v>2729</v>
      </c>
      <c r="B43" s="571" t="s">
        <v>156</v>
      </c>
      <c r="C43" s="445" t="s">
        <v>2745</v>
      </c>
      <c r="D43" s="341"/>
      <c r="E43" s="333"/>
      <c r="F43" s="333"/>
      <c r="G43" s="446">
        <v>1241.2</v>
      </c>
      <c r="H43" s="335"/>
      <c r="I43" s="353"/>
      <c r="J43" s="336"/>
      <c r="K43" s="337"/>
      <c r="L43" s="337"/>
      <c r="M43" s="637" t="s">
        <v>138</v>
      </c>
      <c r="N43" s="339" t="s">
        <v>2780</v>
      </c>
      <c r="O43" s="339" t="s">
        <v>134</v>
      </c>
      <c r="P43" s="339" t="s">
        <v>2808</v>
      </c>
      <c r="Q43" s="28"/>
      <c r="R43" s="29"/>
    </row>
    <row r="44" spans="1:18" s="24" customFormat="1" ht="12.75">
      <c r="A44" s="445" t="s">
        <v>2732</v>
      </c>
      <c r="B44" s="571" t="s">
        <v>156</v>
      </c>
      <c r="C44" s="445" t="s">
        <v>2747</v>
      </c>
      <c r="D44" s="341"/>
      <c r="E44" s="333"/>
      <c r="F44" s="333"/>
      <c r="G44" s="446">
        <v>1241.2</v>
      </c>
      <c r="H44" s="335"/>
      <c r="I44" s="353"/>
      <c r="J44" s="336"/>
      <c r="K44" s="337"/>
      <c r="L44" s="337"/>
      <c r="M44" s="637" t="s">
        <v>138</v>
      </c>
      <c r="N44" s="339" t="s">
        <v>2781</v>
      </c>
      <c r="O44" s="339" t="s">
        <v>141</v>
      </c>
      <c r="P44" s="339" t="s">
        <v>2810</v>
      </c>
      <c r="Q44" s="28"/>
      <c r="R44" s="29"/>
    </row>
    <row r="45" spans="1:18" s="24" customFormat="1" ht="12.75">
      <c r="A45" s="445" t="s">
        <v>2732</v>
      </c>
      <c r="B45" s="571" t="s">
        <v>156</v>
      </c>
      <c r="C45" s="445" t="s">
        <v>2748</v>
      </c>
      <c r="D45" s="341"/>
      <c r="E45" s="333"/>
      <c r="F45" s="333"/>
      <c r="G45" s="446">
        <v>1241.2</v>
      </c>
      <c r="H45" s="335"/>
      <c r="I45" s="353"/>
      <c r="J45" s="336"/>
      <c r="K45" s="337"/>
      <c r="L45" s="337"/>
      <c r="M45" s="637" t="s">
        <v>138</v>
      </c>
      <c r="N45" s="339" t="s">
        <v>2782</v>
      </c>
      <c r="O45" s="339" t="s">
        <v>141</v>
      </c>
      <c r="P45" s="339" t="s">
        <v>2810</v>
      </c>
      <c r="Q45" s="28"/>
      <c r="R45" s="29"/>
    </row>
    <row r="46" spans="1:18" s="24" customFormat="1" ht="12.75">
      <c r="A46" s="445" t="s">
        <v>2732</v>
      </c>
      <c r="B46" s="571" t="s">
        <v>156</v>
      </c>
      <c r="C46" s="445" t="s">
        <v>2749</v>
      </c>
      <c r="D46" s="341"/>
      <c r="E46" s="333"/>
      <c r="F46" s="333"/>
      <c r="G46" s="446">
        <v>1241.2</v>
      </c>
      <c r="H46" s="335"/>
      <c r="I46" s="353"/>
      <c r="J46" s="336"/>
      <c r="K46" s="337"/>
      <c r="L46" s="337"/>
      <c r="M46" s="637" t="s">
        <v>138</v>
      </c>
      <c r="N46" s="339" t="s">
        <v>2783</v>
      </c>
      <c r="O46" s="339" t="s">
        <v>141</v>
      </c>
      <c r="P46" s="339" t="s">
        <v>2810</v>
      </c>
      <c r="Q46" s="28"/>
      <c r="R46" s="29"/>
    </row>
    <row r="47" spans="1:18" s="24" customFormat="1" ht="12.75">
      <c r="A47" s="445" t="s">
        <v>2732</v>
      </c>
      <c r="B47" s="571" t="s">
        <v>156</v>
      </c>
      <c r="C47" s="445" t="s">
        <v>2750</v>
      </c>
      <c r="D47" s="341"/>
      <c r="E47" s="333"/>
      <c r="F47" s="333"/>
      <c r="G47" s="446">
        <v>1241.2</v>
      </c>
      <c r="H47" s="335"/>
      <c r="I47" s="353"/>
      <c r="J47" s="336"/>
      <c r="K47" s="337"/>
      <c r="L47" s="337"/>
      <c r="M47" s="637" t="s">
        <v>138</v>
      </c>
      <c r="N47" s="339" t="s">
        <v>2784</v>
      </c>
      <c r="O47" s="339" t="s">
        <v>141</v>
      </c>
      <c r="P47" s="339" t="s">
        <v>2810</v>
      </c>
      <c r="Q47" s="28"/>
      <c r="R47" s="29"/>
    </row>
    <row r="48" spans="1:18" s="24" customFormat="1" ht="12.75">
      <c r="A48" s="445" t="s">
        <v>2732</v>
      </c>
      <c r="B48" s="571" t="s">
        <v>156</v>
      </c>
      <c r="C48" s="445" t="s">
        <v>2751</v>
      </c>
      <c r="D48" s="341"/>
      <c r="E48" s="333"/>
      <c r="F48" s="333"/>
      <c r="G48" s="446">
        <v>1241.2</v>
      </c>
      <c r="H48" s="335"/>
      <c r="I48" s="353"/>
      <c r="J48" s="336"/>
      <c r="K48" s="337"/>
      <c r="L48" s="337"/>
      <c r="M48" s="637" t="s">
        <v>138</v>
      </c>
      <c r="N48" s="339" t="s">
        <v>2785</v>
      </c>
      <c r="O48" s="339" t="s">
        <v>141</v>
      </c>
      <c r="P48" s="339" t="s">
        <v>2810</v>
      </c>
      <c r="Q48" s="28"/>
      <c r="R48" s="29"/>
    </row>
    <row r="49" spans="1:18" s="24" customFormat="1" ht="12.75">
      <c r="A49" s="445" t="s">
        <v>2735</v>
      </c>
      <c r="B49" s="571" t="s">
        <v>156</v>
      </c>
      <c r="C49" s="445" t="s">
        <v>2756</v>
      </c>
      <c r="D49" s="341"/>
      <c r="E49" s="333"/>
      <c r="F49" s="333"/>
      <c r="G49" s="446">
        <v>1241.2</v>
      </c>
      <c r="H49" s="335"/>
      <c r="I49" s="353"/>
      <c r="J49" s="336"/>
      <c r="K49" s="337"/>
      <c r="L49" s="337"/>
      <c r="M49" s="637" t="s">
        <v>138</v>
      </c>
      <c r="N49" s="339" t="s">
        <v>2786</v>
      </c>
      <c r="O49" s="339" t="s">
        <v>1296</v>
      </c>
      <c r="P49" s="339" t="s">
        <v>2815</v>
      </c>
      <c r="Q49" s="28"/>
      <c r="R49" s="29"/>
    </row>
    <row r="50" spans="1:18" s="24" customFormat="1" ht="12.75">
      <c r="A50" s="445" t="s">
        <v>2739</v>
      </c>
      <c r="B50" s="571" t="s">
        <v>156</v>
      </c>
      <c r="C50" s="478" t="s">
        <v>2768</v>
      </c>
      <c r="D50" s="341"/>
      <c r="E50" s="333"/>
      <c r="F50" s="333"/>
      <c r="G50" s="446">
        <v>1241.2</v>
      </c>
      <c r="H50" s="335"/>
      <c r="I50" s="353"/>
      <c r="J50" s="336"/>
      <c r="K50" s="337"/>
      <c r="L50" s="337"/>
      <c r="M50" s="637" t="s">
        <v>138</v>
      </c>
      <c r="N50" s="339" t="s">
        <v>2787</v>
      </c>
      <c r="O50" s="339" t="s">
        <v>141</v>
      </c>
      <c r="P50" s="339" t="s">
        <v>2819</v>
      </c>
      <c r="Q50" s="28"/>
      <c r="R50" s="29"/>
    </row>
    <row r="51" spans="1:18" s="24" customFormat="1" ht="12.75">
      <c r="A51" t="s">
        <v>2729</v>
      </c>
      <c r="B51" t="s">
        <v>156</v>
      </c>
      <c r="C51" s="615" t="s">
        <v>1980</v>
      </c>
      <c r="D51" s="341"/>
      <c r="E51" s="333"/>
      <c r="F51" s="333"/>
      <c r="G51" s="353">
        <v>5849.88</v>
      </c>
      <c r="H51" s="335" t="s">
        <v>135</v>
      </c>
      <c r="I51" s="353"/>
      <c r="J51" s="336"/>
      <c r="K51" s="337"/>
      <c r="L51" s="337"/>
      <c r="M51" s="637" t="s">
        <v>138</v>
      </c>
      <c r="N51" s="339" t="s">
        <v>2016</v>
      </c>
      <c r="O51" s="339" t="s">
        <v>134</v>
      </c>
      <c r="P51" s="339" t="s">
        <v>2808</v>
      </c>
      <c r="Q51" s="28"/>
      <c r="R51" s="29"/>
    </row>
    <row r="52" spans="1:18" s="24" customFormat="1" ht="12.75">
      <c r="A52" t="s">
        <v>2732</v>
      </c>
      <c r="B52" t="s">
        <v>156</v>
      </c>
      <c r="C52" s="488" t="s">
        <v>2423</v>
      </c>
      <c r="D52" s="341"/>
      <c r="E52" s="333"/>
      <c r="F52" s="333"/>
      <c r="G52" s="353">
        <v>5849.88</v>
      </c>
      <c r="H52" s="335"/>
      <c r="I52" s="353"/>
      <c r="J52" s="336"/>
      <c r="K52" s="337"/>
      <c r="L52" s="337"/>
      <c r="M52" s="637" t="s">
        <v>138</v>
      </c>
      <c r="N52" s="339" t="s">
        <v>2458</v>
      </c>
      <c r="O52" s="339" t="s">
        <v>134</v>
      </c>
      <c r="P52" s="339" t="s">
        <v>2811</v>
      </c>
      <c r="Q52" s="28"/>
      <c r="R52" s="29"/>
    </row>
    <row r="53" spans="1:18" s="24" customFormat="1" ht="12.75">
      <c r="A53" t="s">
        <v>2732</v>
      </c>
      <c r="B53" t="s">
        <v>156</v>
      </c>
      <c r="C53" t="s">
        <v>1841</v>
      </c>
      <c r="D53" s="341"/>
      <c r="E53" s="333"/>
      <c r="F53" s="333"/>
      <c r="G53" s="353">
        <v>5849.88</v>
      </c>
      <c r="H53" s="335" t="s">
        <v>2773</v>
      </c>
      <c r="I53" s="353"/>
      <c r="J53" s="336"/>
      <c r="K53" s="337"/>
      <c r="L53" s="337"/>
      <c r="M53" s="637" t="s">
        <v>138</v>
      </c>
      <c r="N53" s="339" t="s">
        <v>1896</v>
      </c>
      <c r="O53" s="339" t="s">
        <v>134</v>
      </c>
      <c r="P53" s="339" t="s">
        <v>2810</v>
      </c>
      <c r="Q53" s="28"/>
      <c r="R53" s="29"/>
    </row>
    <row r="54" spans="1:18" s="24" customFormat="1" ht="12.75">
      <c r="A54" t="s">
        <v>2735</v>
      </c>
      <c r="B54" t="s">
        <v>156</v>
      </c>
      <c r="C54" s="488" t="s">
        <v>2502</v>
      </c>
      <c r="D54" s="341"/>
      <c r="E54" s="333"/>
      <c r="F54" s="333"/>
      <c r="G54" s="353">
        <v>5849.88</v>
      </c>
      <c r="H54" s="335"/>
      <c r="I54" s="353"/>
      <c r="J54" s="336"/>
      <c r="K54" s="337"/>
      <c r="L54" s="337"/>
      <c r="M54" s="637" t="s">
        <v>138</v>
      </c>
      <c r="N54" s="339" t="s">
        <v>2526</v>
      </c>
      <c r="O54" s="339" t="s">
        <v>134</v>
      </c>
      <c r="P54" s="339" t="s">
        <v>2815</v>
      </c>
      <c r="Q54" s="28"/>
      <c r="R54" s="29"/>
    </row>
    <row r="55" spans="1:18" s="24" customFormat="1" ht="12.75">
      <c r="A55" t="s">
        <v>2737</v>
      </c>
      <c r="B55" t="s">
        <v>156</v>
      </c>
      <c r="C55" s="488" t="s">
        <v>2211</v>
      </c>
      <c r="D55" s="341"/>
      <c r="E55" s="333"/>
      <c r="F55" s="333"/>
      <c r="G55" s="353">
        <v>5849.88</v>
      </c>
      <c r="H55" s="335"/>
      <c r="I55" s="353"/>
      <c r="J55" s="336"/>
      <c r="K55" s="337"/>
      <c r="L55" s="337"/>
      <c r="M55" s="637" t="s">
        <v>138</v>
      </c>
      <c r="N55" s="339" t="s">
        <v>2261</v>
      </c>
      <c r="O55" s="339" t="s">
        <v>134</v>
      </c>
      <c r="P55" s="339" t="s">
        <v>2817</v>
      </c>
      <c r="Q55" s="28"/>
      <c r="R55" s="29"/>
    </row>
    <row r="56" spans="1:18" s="24" customFormat="1" ht="12.75">
      <c r="A56" t="s">
        <v>2739</v>
      </c>
      <c r="B56" t="s">
        <v>156</v>
      </c>
      <c r="C56" s="488" t="s">
        <v>1862</v>
      </c>
      <c r="D56" s="341"/>
      <c r="E56" s="333"/>
      <c r="F56" s="333"/>
      <c r="G56" s="353">
        <v>5849.88</v>
      </c>
      <c r="H56" s="335" t="s">
        <v>219</v>
      </c>
      <c r="I56" s="353"/>
      <c r="J56" s="336"/>
      <c r="K56" s="337"/>
      <c r="L56" s="337"/>
      <c r="M56" s="637" t="s">
        <v>138</v>
      </c>
      <c r="N56" s="339" t="s">
        <v>1912</v>
      </c>
      <c r="O56" s="339" t="s">
        <v>134</v>
      </c>
      <c r="P56" s="339" t="s">
        <v>2819</v>
      </c>
      <c r="Q56" s="28"/>
      <c r="R56" s="29"/>
    </row>
    <row r="57" spans="1:18" s="24" customFormat="1" ht="12.75">
      <c r="A57" t="s">
        <v>2739</v>
      </c>
      <c r="B57" t="s">
        <v>156</v>
      </c>
      <c r="C57" s="488" t="s">
        <v>2413</v>
      </c>
      <c r="D57" s="341"/>
      <c r="E57" s="333"/>
      <c r="F57" s="333"/>
      <c r="G57" s="353">
        <v>5849.88</v>
      </c>
      <c r="H57" s="335" t="s">
        <v>220</v>
      </c>
      <c r="I57" s="353"/>
      <c r="J57" s="336"/>
      <c r="K57" s="337"/>
      <c r="L57" s="337"/>
      <c r="M57" s="637" t="s">
        <v>138</v>
      </c>
      <c r="N57" s="339" t="s">
        <v>2451</v>
      </c>
      <c r="O57" s="339" t="s">
        <v>134</v>
      </c>
      <c r="P57" s="339" t="s">
        <v>2819</v>
      </c>
      <c r="Q57" s="28"/>
      <c r="R57" s="29"/>
    </row>
    <row r="58" spans="1:18" s="24" customFormat="1" ht="12.75">
      <c r="A58" t="s">
        <v>2729</v>
      </c>
      <c r="B58" t="s">
        <v>156</v>
      </c>
      <c r="C58" t="s">
        <v>2733</v>
      </c>
      <c r="D58" s="341"/>
      <c r="E58" s="333"/>
      <c r="F58" s="333"/>
      <c r="G58" s="353">
        <v>5922.96</v>
      </c>
      <c r="H58" s="335" t="s">
        <v>137</v>
      </c>
      <c r="I58" s="353"/>
      <c r="J58" s="336"/>
      <c r="K58" s="337"/>
      <c r="L58" s="337"/>
      <c r="M58" s="637" t="s">
        <v>138</v>
      </c>
      <c r="N58" s="339" t="s">
        <v>2774</v>
      </c>
      <c r="O58" s="339" t="s">
        <v>141</v>
      </c>
      <c r="P58" s="339" t="s">
        <v>2808</v>
      </c>
      <c r="Q58" s="28"/>
      <c r="R58" s="29"/>
    </row>
    <row r="59" spans="1:18" s="24" customFormat="1" ht="12.75">
      <c r="A59" t="s">
        <v>2732</v>
      </c>
      <c r="B59" t="s">
        <v>156</v>
      </c>
      <c r="C59" t="s">
        <v>2733</v>
      </c>
      <c r="D59" s="341"/>
      <c r="E59" s="333"/>
      <c r="F59" s="333"/>
      <c r="G59" s="353">
        <v>5922.96</v>
      </c>
      <c r="H59" s="335" t="s">
        <v>137</v>
      </c>
      <c r="I59" s="353"/>
      <c r="J59" s="336"/>
      <c r="K59" s="337"/>
      <c r="L59" s="337"/>
      <c r="M59" s="637" t="s">
        <v>138</v>
      </c>
      <c r="N59" s="339" t="s">
        <v>2774</v>
      </c>
      <c r="O59" s="339" t="s">
        <v>141</v>
      </c>
      <c r="P59" s="339" t="s">
        <v>2810</v>
      </c>
      <c r="Q59" s="28"/>
      <c r="R59" s="29"/>
    </row>
    <row r="60" spans="1:18" s="24" customFormat="1" ht="12.75">
      <c r="A60" t="s">
        <v>2729</v>
      </c>
      <c r="B60" t="s">
        <v>156</v>
      </c>
      <c r="C60" s="488" t="s">
        <v>2614</v>
      </c>
      <c r="D60" s="341"/>
      <c r="E60" s="333"/>
      <c r="F60" s="333"/>
      <c r="G60" s="353">
        <v>5957.76</v>
      </c>
      <c r="H60" s="335" t="s">
        <v>146</v>
      </c>
      <c r="I60" s="353"/>
      <c r="J60" s="336"/>
      <c r="K60" s="337"/>
      <c r="L60" s="337"/>
      <c r="M60" s="637" t="s">
        <v>138</v>
      </c>
      <c r="N60" s="339" t="s">
        <v>2635</v>
      </c>
      <c r="O60" s="339" t="s">
        <v>141</v>
      </c>
      <c r="P60" s="339" t="s">
        <v>2808</v>
      </c>
      <c r="Q60" s="28"/>
      <c r="R60" s="29"/>
    </row>
    <row r="61" spans="1:18" s="24" customFormat="1" ht="12.75">
      <c r="A61" t="s">
        <v>2732</v>
      </c>
      <c r="B61" t="s">
        <v>156</v>
      </c>
      <c r="C61" t="s">
        <v>814</v>
      </c>
      <c r="D61" s="341"/>
      <c r="E61" s="333"/>
      <c r="F61" s="333"/>
      <c r="G61" s="353">
        <v>5957.76</v>
      </c>
      <c r="H61" s="335" t="s">
        <v>143</v>
      </c>
      <c r="I61" s="353"/>
      <c r="J61" s="336"/>
      <c r="K61" s="337"/>
      <c r="L61" s="337"/>
      <c r="M61" s="637" t="s">
        <v>138</v>
      </c>
      <c r="N61" s="339" t="s">
        <v>866</v>
      </c>
      <c r="O61" s="339" t="s">
        <v>141</v>
      </c>
      <c r="P61" s="339" t="s">
        <v>2810</v>
      </c>
      <c r="Q61" s="28"/>
      <c r="R61" s="29"/>
    </row>
    <row r="62" spans="1:18" s="24" customFormat="1" ht="12.75">
      <c r="A62" t="s">
        <v>2732</v>
      </c>
      <c r="B62" t="s">
        <v>156</v>
      </c>
      <c r="C62" t="s">
        <v>2755</v>
      </c>
      <c r="D62" s="341"/>
      <c r="E62" s="333"/>
      <c r="F62" s="333"/>
      <c r="G62" s="353">
        <v>5957.76</v>
      </c>
      <c r="H62" s="335"/>
      <c r="I62" s="353"/>
      <c r="J62" s="336"/>
      <c r="K62" s="337"/>
      <c r="L62" s="337"/>
      <c r="M62" s="637" t="s">
        <v>138</v>
      </c>
      <c r="N62" s="339" t="s">
        <v>2788</v>
      </c>
      <c r="O62" s="339" t="s">
        <v>141</v>
      </c>
      <c r="P62" s="339" t="s">
        <v>2810</v>
      </c>
      <c r="Q62" s="28"/>
      <c r="R62" s="29"/>
    </row>
    <row r="63" spans="1:18" s="24" customFormat="1" ht="12.75">
      <c r="A63" t="s">
        <v>2735</v>
      </c>
      <c r="B63" t="s">
        <v>156</v>
      </c>
      <c r="C63" s="488" t="s">
        <v>2758</v>
      </c>
      <c r="D63" s="341"/>
      <c r="E63" s="333"/>
      <c r="F63" s="333"/>
      <c r="G63" s="353">
        <v>5957.76</v>
      </c>
      <c r="H63" s="335"/>
      <c r="I63" s="353"/>
      <c r="J63" s="336"/>
      <c r="K63" s="337"/>
      <c r="L63" s="337"/>
      <c r="M63" s="637" t="s">
        <v>138</v>
      </c>
      <c r="N63" s="339" t="s">
        <v>2789</v>
      </c>
      <c r="O63" s="339" t="s">
        <v>141</v>
      </c>
      <c r="P63" s="339" t="s">
        <v>2815</v>
      </c>
      <c r="Q63" s="28"/>
      <c r="R63" s="29"/>
    </row>
    <row r="64" spans="1:18" s="24" customFormat="1" ht="12.75">
      <c r="A64" t="s">
        <v>2735</v>
      </c>
      <c r="B64" t="s">
        <v>156</v>
      </c>
      <c r="C64" t="s">
        <v>103</v>
      </c>
      <c r="D64" s="341"/>
      <c r="E64" s="333"/>
      <c r="F64" s="333"/>
      <c r="G64" s="353">
        <v>5957.76</v>
      </c>
      <c r="H64" s="335"/>
      <c r="I64" s="353"/>
      <c r="J64" s="336"/>
      <c r="K64" s="337"/>
      <c r="L64" s="337"/>
      <c r="M64" s="637" t="s">
        <v>138</v>
      </c>
      <c r="N64" s="339" t="s">
        <v>314</v>
      </c>
      <c r="O64" s="339" t="s">
        <v>141</v>
      </c>
      <c r="P64" s="339" t="s">
        <v>2815</v>
      </c>
      <c r="Q64" s="28"/>
      <c r="R64" s="29"/>
    </row>
    <row r="65" spans="1:18" s="24" customFormat="1" ht="12.75">
      <c r="A65" t="s">
        <v>2737</v>
      </c>
      <c r="B65" t="s">
        <v>156</v>
      </c>
      <c r="C65" t="s">
        <v>2614</v>
      </c>
      <c r="D65" s="341"/>
      <c r="E65" s="333"/>
      <c r="F65" s="333"/>
      <c r="G65" s="353">
        <v>5957.76</v>
      </c>
      <c r="H65" s="335" t="s">
        <v>146</v>
      </c>
      <c r="I65" s="353"/>
      <c r="J65" s="336"/>
      <c r="K65" s="337"/>
      <c r="L65" s="337"/>
      <c r="M65" s="637" t="s">
        <v>138</v>
      </c>
      <c r="N65" s="339" t="s">
        <v>2635</v>
      </c>
      <c r="O65" s="339" t="s">
        <v>141</v>
      </c>
      <c r="P65" s="339" t="s">
        <v>2817</v>
      </c>
      <c r="Q65" s="28"/>
      <c r="R65" s="29"/>
    </row>
    <row r="66" spans="1:18" s="24" customFormat="1" ht="12.75">
      <c r="A66" t="s">
        <v>2737</v>
      </c>
      <c r="B66" t="s">
        <v>156</v>
      </c>
      <c r="C66" s="488" t="s">
        <v>2681</v>
      </c>
      <c r="D66" s="341"/>
      <c r="E66" s="333"/>
      <c r="F66" s="333"/>
      <c r="G66" s="353">
        <v>5957.76</v>
      </c>
      <c r="H66" s="335" t="s">
        <v>147</v>
      </c>
      <c r="I66" s="353"/>
      <c r="J66" s="336"/>
      <c r="K66" s="337"/>
      <c r="L66" s="337"/>
      <c r="M66" s="637" t="s">
        <v>138</v>
      </c>
      <c r="N66" s="339" t="s">
        <v>2698</v>
      </c>
      <c r="O66" s="339" t="s">
        <v>141</v>
      </c>
      <c r="P66" s="339" t="s">
        <v>2817</v>
      </c>
      <c r="Q66" s="28"/>
      <c r="R66" s="29"/>
    </row>
    <row r="67" spans="1:18" s="24" customFormat="1" ht="12.75">
      <c r="A67" t="s">
        <v>2737</v>
      </c>
      <c r="B67" t="s">
        <v>156</v>
      </c>
      <c r="C67" s="488" t="s">
        <v>2761</v>
      </c>
      <c r="D67" s="341"/>
      <c r="E67" s="333"/>
      <c r="F67" s="333"/>
      <c r="G67" s="353">
        <v>5957.76</v>
      </c>
      <c r="H67" s="335"/>
      <c r="I67" s="353"/>
      <c r="J67" s="336"/>
      <c r="K67" s="337"/>
      <c r="L67" s="337"/>
      <c r="M67" s="637" t="s">
        <v>138</v>
      </c>
      <c r="N67" s="339" t="s">
        <v>2790</v>
      </c>
      <c r="O67" s="339" t="s">
        <v>141</v>
      </c>
      <c r="P67" s="339" t="s">
        <v>2817</v>
      </c>
      <c r="Q67" s="28"/>
      <c r="R67" s="29"/>
    </row>
    <row r="68" spans="1:18" s="24" customFormat="1" ht="12.75">
      <c r="A68" t="s">
        <v>2737</v>
      </c>
      <c r="B68" t="s">
        <v>156</v>
      </c>
      <c r="C68" s="488" t="s">
        <v>2677</v>
      </c>
      <c r="D68" s="341"/>
      <c r="E68" s="333"/>
      <c r="F68" s="333"/>
      <c r="G68" s="353">
        <v>5957.76</v>
      </c>
      <c r="H68" s="335" t="s">
        <v>224</v>
      </c>
      <c r="I68" s="353"/>
      <c r="J68" s="336"/>
      <c r="K68" s="337"/>
      <c r="L68" s="337"/>
      <c r="M68" s="637" t="s">
        <v>138</v>
      </c>
      <c r="N68" s="339" t="s">
        <v>2699</v>
      </c>
      <c r="O68" s="339" t="s">
        <v>141</v>
      </c>
      <c r="P68" s="339" t="s">
        <v>2817</v>
      </c>
      <c r="Q68" s="28"/>
      <c r="R68" s="29"/>
    </row>
    <row r="69" spans="1:18" s="24" customFormat="1" ht="12.75">
      <c r="A69" t="s">
        <v>2737</v>
      </c>
      <c r="B69" t="s">
        <v>156</v>
      </c>
      <c r="C69" s="488" t="s">
        <v>2762</v>
      </c>
      <c r="D69" s="341"/>
      <c r="E69" s="333"/>
      <c r="F69" s="333"/>
      <c r="G69" s="353">
        <v>5957.76</v>
      </c>
      <c r="H69" s="335"/>
      <c r="I69" s="353"/>
      <c r="J69" s="336"/>
      <c r="K69" s="337"/>
      <c r="L69" s="337"/>
      <c r="M69" s="637" t="s">
        <v>138</v>
      </c>
      <c r="N69" s="339" t="s">
        <v>2791</v>
      </c>
      <c r="O69" s="339" t="s">
        <v>141</v>
      </c>
      <c r="P69" s="339" t="s">
        <v>2817</v>
      </c>
      <c r="Q69" s="28"/>
      <c r="R69" s="29"/>
    </row>
    <row r="70" spans="1:18" s="24" customFormat="1" ht="12.75">
      <c r="A70" t="s">
        <v>2739</v>
      </c>
      <c r="B70" t="s">
        <v>156</v>
      </c>
      <c r="C70" s="488" t="s">
        <v>2387</v>
      </c>
      <c r="D70" s="341"/>
      <c r="E70" s="333"/>
      <c r="F70" s="333"/>
      <c r="G70" s="353">
        <v>5957.76</v>
      </c>
      <c r="H70" s="335" t="s">
        <v>1443</v>
      </c>
      <c r="I70" s="353"/>
      <c r="J70" s="336"/>
      <c r="K70" s="337"/>
      <c r="L70" s="337"/>
      <c r="M70" s="637" t="s">
        <v>138</v>
      </c>
      <c r="N70" s="339" t="s">
        <v>2430</v>
      </c>
      <c r="O70" s="339" t="s">
        <v>141</v>
      </c>
      <c r="P70" s="339" t="s">
        <v>2819</v>
      </c>
      <c r="Q70" s="28"/>
      <c r="R70" s="29"/>
    </row>
    <row r="71" spans="1:18" s="24" customFormat="1" ht="12.75">
      <c r="A71" t="s">
        <v>2732</v>
      </c>
      <c r="B71" t="s">
        <v>156</v>
      </c>
      <c r="C71" s="488" t="s">
        <v>2669</v>
      </c>
      <c r="D71" s="341"/>
      <c r="E71" s="333"/>
      <c r="F71" s="333"/>
      <c r="G71" s="353">
        <v>6351</v>
      </c>
      <c r="H71" s="335" t="s">
        <v>190</v>
      </c>
      <c r="I71" s="353"/>
      <c r="J71" s="336"/>
      <c r="K71" s="337"/>
      <c r="L71" s="337"/>
      <c r="M71" s="637" t="s">
        <v>138</v>
      </c>
      <c r="N71" s="339" t="s">
        <v>2690</v>
      </c>
      <c r="O71" s="339" t="s">
        <v>141</v>
      </c>
      <c r="P71" s="339" t="s">
        <v>2810</v>
      </c>
      <c r="Q71" s="28"/>
      <c r="R71" s="29"/>
    </row>
    <row r="72" spans="1:18" s="24" customFormat="1" ht="12.75">
      <c r="A72" t="s">
        <v>2737</v>
      </c>
      <c r="B72" t="s">
        <v>156</v>
      </c>
      <c r="C72" s="488" t="s">
        <v>2740</v>
      </c>
      <c r="D72" s="341"/>
      <c r="E72" s="333"/>
      <c r="F72" s="333"/>
      <c r="G72" s="353">
        <v>6351</v>
      </c>
      <c r="H72" s="335" t="s">
        <v>218</v>
      </c>
      <c r="I72" s="353"/>
      <c r="J72" s="336"/>
      <c r="K72" s="337"/>
      <c r="L72" s="337"/>
      <c r="M72" s="637" t="s">
        <v>138</v>
      </c>
      <c r="N72" s="339" t="s">
        <v>2777</v>
      </c>
      <c r="O72" s="339" t="s">
        <v>141</v>
      </c>
      <c r="P72" s="339" t="s">
        <v>2819</v>
      </c>
      <c r="Q72" s="28"/>
      <c r="R72" s="29"/>
    </row>
    <row r="73" spans="1:18" s="24" customFormat="1" ht="12.75">
      <c r="A73" t="s">
        <v>2739</v>
      </c>
      <c r="B73" t="s">
        <v>156</v>
      </c>
      <c r="C73" s="488" t="s">
        <v>2763</v>
      </c>
      <c r="D73" s="341"/>
      <c r="E73" s="333"/>
      <c r="F73" s="333"/>
      <c r="G73" s="353">
        <v>6351</v>
      </c>
      <c r="H73" s="335"/>
      <c r="I73" s="353"/>
      <c r="J73" s="336"/>
      <c r="K73" s="337"/>
      <c r="L73" s="337"/>
      <c r="M73" s="637" t="s">
        <v>138</v>
      </c>
      <c r="N73" s="339" t="s">
        <v>2792</v>
      </c>
      <c r="O73" s="339" t="s">
        <v>141</v>
      </c>
      <c r="P73" s="339" t="s">
        <v>2819</v>
      </c>
      <c r="Q73" s="28"/>
      <c r="R73" s="29"/>
    </row>
    <row r="74" spans="1:18" s="24" customFormat="1" ht="12.75">
      <c r="A74" t="s">
        <v>2739</v>
      </c>
      <c r="B74" t="s">
        <v>156</v>
      </c>
      <c r="C74" t="s">
        <v>2669</v>
      </c>
      <c r="D74" s="341"/>
      <c r="E74" s="333"/>
      <c r="F74" s="333"/>
      <c r="G74" s="353">
        <v>6351</v>
      </c>
      <c r="H74" s="335" t="s">
        <v>190</v>
      </c>
      <c r="I74" s="353"/>
      <c r="J74" s="336"/>
      <c r="K74" s="337"/>
      <c r="L74" s="337"/>
      <c r="M74" s="637" t="s">
        <v>138</v>
      </c>
      <c r="N74" s="339" t="s">
        <v>2690</v>
      </c>
      <c r="O74" s="339" t="s">
        <v>141</v>
      </c>
      <c r="P74" s="339" t="s">
        <v>2819</v>
      </c>
      <c r="Q74" s="28"/>
      <c r="R74" s="29"/>
    </row>
    <row r="75" spans="1:18" s="24" customFormat="1" ht="12.75">
      <c r="A75" t="s">
        <v>2739</v>
      </c>
      <c r="B75" t="s">
        <v>156</v>
      </c>
      <c r="C75" t="s">
        <v>2740</v>
      </c>
      <c r="D75" s="341"/>
      <c r="E75" s="333"/>
      <c r="F75" s="333"/>
      <c r="G75" s="353">
        <v>6351</v>
      </c>
      <c r="H75" s="335" t="s">
        <v>218</v>
      </c>
      <c r="I75" s="353"/>
      <c r="J75" s="336"/>
      <c r="K75" s="337"/>
      <c r="L75" s="337"/>
      <c r="M75" s="637" t="s">
        <v>138</v>
      </c>
      <c r="N75" s="339" t="s">
        <v>2777</v>
      </c>
      <c r="O75" s="339" t="s">
        <v>141</v>
      </c>
      <c r="P75" s="339" t="s">
        <v>2817</v>
      </c>
      <c r="Q75" s="28"/>
      <c r="R75" s="29"/>
    </row>
    <row r="76" spans="1:18" s="24" customFormat="1" ht="12.75">
      <c r="A76" t="s">
        <v>2732</v>
      </c>
      <c r="B76" t="s">
        <v>156</v>
      </c>
      <c r="C76" s="488" t="s">
        <v>1269</v>
      </c>
      <c r="D76" s="341"/>
      <c r="E76" s="333"/>
      <c r="F76" s="333"/>
      <c r="G76" s="353">
        <v>8049.24</v>
      </c>
      <c r="H76" s="335"/>
      <c r="I76" s="353"/>
      <c r="J76" s="336"/>
      <c r="K76" s="337"/>
      <c r="L76" s="337"/>
      <c r="M76" s="637" t="s">
        <v>138</v>
      </c>
      <c r="N76" s="339" t="s">
        <v>1335</v>
      </c>
      <c r="O76" s="339" t="s">
        <v>141</v>
      </c>
      <c r="P76" s="339" t="s">
        <v>2810</v>
      </c>
      <c r="Q76" s="28"/>
      <c r="R76" s="29"/>
    </row>
    <row r="77" spans="1:18" s="24" customFormat="1" ht="12.75">
      <c r="A77" t="s">
        <v>2732</v>
      </c>
      <c r="B77" t="s">
        <v>156</v>
      </c>
      <c r="C77" s="488" t="s">
        <v>2741</v>
      </c>
      <c r="D77" s="341"/>
      <c r="E77" s="333"/>
      <c r="F77" s="333"/>
      <c r="G77" s="353">
        <v>8049.24</v>
      </c>
      <c r="H77" s="335" t="s">
        <v>222</v>
      </c>
      <c r="I77" s="353"/>
      <c r="J77" s="336"/>
      <c r="K77" s="337"/>
      <c r="L77" s="337"/>
      <c r="M77" s="637" t="s">
        <v>138</v>
      </c>
      <c r="N77" s="339" t="s">
        <v>2778</v>
      </c>
      <c r="O77" s="339" t="s">
        <v>141</v>
      </c>
      <c r="P77" s="339" t="s">
        <v>2819</v>
      </c>
      <c r="Q77" s="28"/>
      <c r="R77" s="29"/>
    </row>
    <row r="78" spans="1:18" s="24" customFormat="1" ht="12.75">
      <c r="A78" t="s">
        <v>2732</v>
      </c>
      <c r="B78" t="s">
        <v>156</v>
      </c>
      <c r="C78" t="s">
        <v>949</v>
      </c>
      <c r="D78" s="341"/>
      <c r="E78" s="333"/>
      <c r="F78" s="333"/>
      <c r="G78" s="353">
        <v>8049.24</v>
      </c>
      <c r="H78" s="335" t="s">
        <v>140</v>
      </c>
      <c r="I78" s="353"/>
      <c r="J78" s="336"/>
      <c r="K78" s="337"/>
      <c r="L78" s="337"/>
      <c r="M78" s="637" t="s">
        <v>138</v>
      </c>
      <c r="N78" s="339" t="s">
        <v>1011</v>
      </c>
      <c r="O78" s="339" t="s">
        <v>141</v>
      </c>
      <c r="P78" s="339" t="s">
        <v>2810</v>
      </c>
      <c r="Q78" s="28"/>
      <c r="R78" s="29"/>
    </row>
    <row r="79" spans="1:18" s="24" customFormat="1" ht="12.75">
      <c r="A79" t="s">
        <v>2732</v>
      </c>
      <c r="B79" t="s">
        <v>156</v>
      </c>
      <c r="C79" s="488" t="s">
        <v>1268</v>
      </c>
      <c r="D79" s="341"/>
      <c r="E79" s="333"/>
      <c r="F79" s="333"/>
      <c r="G79" s="353">
        <v>8049.24</v>
      </c>
      <c r="H79" s="335"/>
      <c r="I79" s="353"/>
      <c r="J79" s="336"/>
      <c r="K79" s="337"/>
      <c r="L79" s="337"/>
      <c r="M79" s="637" t="s">
        <v>138</v>
      </c>
      <c r="N79" s="339" t="s">
        <v>1334</v>
      </c>
      <c r="O79" s="339" t="s">
        <v>141</v>
      </c>
      <c r="P79" s="339" t="s">
        <v>2810</v>
      </c>
      <c r="Q79" s="28"/>
      <c r="R79" s="29"/>
    </row>
    <row r="80" spans="1:18" s="24" customFormat="1" ht="12.75">
      <c r="A80" t="s">
        <v>2739</v>
      </c>
      <c r="B80" t="s">
        <v>156</v>
      </c>
      <c r="C80" t="s">
        <v>2741</v>
      </c>
      <c r="D80" s="341"/>
      <c r="E80" s="333"/>
      <c r="F80" s="333"/>
      <c r="G80" s="353">
        <v>8049.24</v>
      </c>
      <c r="H80" s="335" t="s">
        <v>222</v>
      </c>
      <c r="I80" s="353"/>
      <c r="J80" s="336"/>
      <c r="K80" s="337"/>
      <c r="L80" s="337"/>
      <c r="M80" s="637" t="s">
        <v>138</v>
      </c>
      <c r="N80" s="339" t="s">
        <v>2778</v>
      </c>
      <c r="O80" s="339" t="s">
        <v>141</v>
      </c>
      <c r="P80" s="339" t="s">
        <v>2810</v>
      </c>
      <c r="Q80" s="28"/>
      <c r="R80" s="29"/>
    </row>
    <row r="81" spans="1:18" s="24" customFormat="1" ht="12.75">
      <c r="A81" t="s">
        <v>2732</v>
      </c>
      <c r="B81" t="s">
        <v>156</v>
      </c>
      <c r="C81" t="s">
        <v>2752</v>
      </c>
      <c r="D81" s="341"/>
      <c r="E81" s="333"/>
      <c r="F81" s="333"/>
      <c r="G81" s="353">
        <v>10496.84</v>
      </c>
      <c r="H81" s="335"/>
      <c r="I81" s="353"/>
      <c r="J81" s="336"/>
      <c r="K81" s="337"/>
      <c r="L81" s="337"/>
      <c r="M81" s="637" t="s">
        <v>138</v>
      </c>
      <c r="N81" s="339" t="s">
        <v>2793</v>
      </c>
      <c r="O81" s="339" t="s">
        <v>457</v>
      </c>
      <c r="P81" s="339" t="s">
        <v>2810</v>
      </c>
      <c r="Q81" s="28"/>
      <c r="R81" s="29"/>
    </row>
    <row r="82" spans="1:18" s="24" customFormat="1" ht="12.75">
      <c r="A82" t="s">
        <v>2729</v>
      </c>
      <c r="B82" t="s">
        <v>156</v>
      </c>
      <c r="C82" s="615" t="s">
        <v>2746</v>
      </c>
      <c r="D82" s="341"/>
      <c r="E82" s="333"/>
      <c r="F82" s="333"/>
      <c r="G82" s="353">
        <v>10629.08</v>
      </c>
      <c r="H82" s="335"/>
      <c r="I82" s="353"/>
      <c r="J82" s="336"/>
      <c r="K82" s="337"/>
      <c r="L82" s="337"/>
      <c r="M82" s="637" t="s">
        <v>138</v>
      </c>
      <c r="N82" s="339" t="s">
        <v>2794</v>
      </c>
      <c r="O82" s="339" t="s">
        <v>457</v>
      </c>
      <c r="P82" s="339" t="s">
        <v>2808</v>
      </c>
      <c r="Q82" s="28"/>
      <c r="R82" s="29"/>
    </row>
    <row r="83" spans="1:18" s="24" customFormat="1" ht="12.75">
      <c r="A83" t="s">
        <v>2729</v>
      </c>
      <c r="B83" t="s">
        <v>156</v>
      </c>
      <c r="C83" s="488" t="s">
        <v>2736</v>
      </c>
      <c r="D83" s="341"/>
      <c r="E83" s="333"/>
      <c r="F83" s="333"/>
      <c r="G83" s="353">
        <v>10629.08</v>
      </c>
      <c r="H83" s="335" t="s">
        <v>144</v>
      </c>
      <c r="I83" s="353"/>
      <c r="J83" s="336"/>
      <c r="K83" s="337"/>
      <c r="L83" s="337"/>
      <c r="M83" s="637" t="s">
        <v>138</v>
      </c>
      <c r="N83" s="339" t="s">
        <v>2775</v>
      </c>
      <c r="O83" s="339" t="s">
        <v>457</v>
      </c>
      <c r="P83" s="339" t="s">
        <v>2808</v>
      </c>
      <c r="Q83" s="28"/>
      <c r="R83" s="29"/>
    </row>
    <row r="84" spans="1:18" s="24" customFormat="1" ht="12.75">
      <c r="A84" t="s">
        <v>2732</v>
      </c>
      <c r="B84" t="s">
        <v>156</v>
      </c>
      <c r="C84" t="s">
        <v>2754</v>
      </c>
      <c r="D84" s="341"/>
      <c r="E84" s="333"/>
      <c r="F84" s="333"/>
      <c r="G84" s="353">
        <v>10629.08</v>
      </c>
      <c r="H84" s="335"/>
      <c r="I84" s="353"/>
      <c r="J84" s="336"/>
      <c r="K84" s="337"/>
      <c r="L84" s="337"/>
      <c r="M84" s="637" t="s">
        <v>138</v>
      </c>
      <c r="N84" s="339" t="s">
        <v>2795</v>
      </c>
      <c r="O84" s="339" t="s">
        <v>457</v>
      </c>
      <c r="P84" s="339" t="s">
        <v>2810</v>
      </c>
      <c r="Q84" s="28"/>
      <c r="R84" s="29"/>
    </row>
    <row r="85" spans="1:18" s="24" customFormat="1" ht="12.75">
      <c r="A85" t="s">
        <v>2735</v>
      </c>
      <c r="B85" t="s">
        <v>156</v>
      </c>
      <c r="C85" s="488" t="s">
        <v>2324</v>
      </c>
      <c r="D85" s="341"/>
      <c r="E85" s="333"/>
      <c r="F85" s="333"/>
      <c r="G85" s="353">
        <v>10629.08</v>
      </c>
      <c r="H85" s="335"/>
      <c r="I85" s="353"/>
      <c r="J85" s="336"/>
      <c r="K85" s="337"/>
      <c r="L85" s="337"/>
      <c r="M85" s="637" t="s">
        <v>138</v>
      </c>
      <c r="N85" s="339" t="s">
        <v>2362</v>
      </c>
      <c r="O85" s="339" t="s">
        <v>457</v>
      </c>
      <c r="P85" s="339" t="s">
        <v>2815</v>
      </c>
      <c r="Q85" s="28"/>
      <c r="R85" s="29"/>
    </row>
    <row r="86" spans="1:18" s="24" customFormat="1" ht="12.75">
      <c r="A86" t="s">
        <v>2735</v>
      </c>
      <c r="B86" t="s">
        <v>156</v>
      </c>
      <c r="C86" s="488" t="s">
        <v>2738</v>
      </c>
      <c r="D86" s="341"/>
      <c r="E86" s="333"/>
      <c r="F86" s="333"/>
      <c r="G86" s="353">
        <v>10629.08</v>
      </c>
      <c r="H86" s="335" t="s">
        <v>227</v>
      </c>
      <c r="I86" s="353"/>
      <c r="J86" s="336"/>
      <c r="K86" s="337"/>
      <c r="L86" s="337"/>
      <c r="M86" s="637" t="s">
        <v>138</v>
      </c>
      <c r="N86" s="339" t="s">
        <v>2776</v>
      </c>
      <c r="O86" s="339" t="s">
        <v>457</v>
      </c>
      <c r="P86" s="339" t="s">
        <v>2815</v>
      </c>
      <c r="Q86" s="28"/>
      <c r="R86" s="29"/>
    </row>
    <row r="87" spans="1:18" s="24" customFormat="1" ht="12.75">
      <c r="A87" t="s">
        <v>2737</v>
      </c>
      <c r="B87" t="s">
        <v>156</v>
      </c>
      <c r="C87" t="s">
        <v>2738</v>
      </c>
      <c r="D87" s="341"/>
      <c r="E87" s="333"/>
      <c r="F87" s="333"/>
      <c r="G87" s="353">
        <v>10629.08</v>
      </c>
      <c r="H87" s="335" t="s">
        <v>227</v>
      </c>
      <c r="I87" s="353"/>
      <c r="J87" s="336"/>
      <c r="K87" s="337"/>
      <c r="L87" s="337"/>
      <c r="M87" s="637" t="s">
        <v>138</v>
      </c>
      <c r="N87" s="339" t="s">
        <v>2776</v>
      </c>
      <c r="O87" s="339" t="s">
        <v>457</v>
      </c>
      <c r="P87" s="339" t="s">
        <v>2817</v>
      </c>
      <c r="Q87" s="28"/>
      <c r="R87" s="29"/>
    </row>
    <row r="88" spans="1:18" s="24" customFormat="1" ht="12.75">
      <c r="A88" t="s">
        <v>2737</v>
      </c>
      <c r="B88" t="s">
        <v>156</v>
      </c>
      <c r="C88" t="s">
        <v>2736</v>
      </c>
      <c r="D88" s="341"/>
      <c r="E88" s="333"/>
      <c r="F88" s="333"/>
      <c r="G88" s="353">
        <v>10629.08</v>
      </c>
      <c r="H88" s="335" t="s">
        <v>144</v>
      </c>
      <c r="I88" s="353"/>
      <c r="J88" s="336"/>
      <c r="K88" s="337"/>
      <c r="L88" s="337"/>
      <c r="M88" s="637" t="s">
        <v>138</v>
      </c>
      <c r="N88" s="339" t="s">
        <v>2775</v>
      </c>
      <c r="O88" s="339" t="s">
        <v>457</v>
      </c>
      <c r="P88" s="339" t="s">
        <v>2817</v>
      </c>
      <c r="Q88" s="28"/>
      <c r="R88" s="29"/>
    </row>
    <row r="89" spans="1:18" s="24" customFormat="1" ht="12.75">
      <c r="A89" t="s">
        <v>2739</v>
      </c>
      <c r="B89" t="s">
        <v>156</v>
      </c>
      <c r="C89" s="488" t="s">
        <v>2764</v>
      </c>
      <c r="D89" s="341"/>
      <c r="E89" s="333"/>
      <c r="F89" s="333"/>
      <c r="G89" s="353">
        <v>10629.08</v>
      </c>
      <c r="H89" s="335"/>
      <c r="I89" s="353"/>
      <c r="J89" s="336"/>
      <c r="K89" s="337"/>
      <c r="L89" s="337"/>
      <c r="M89" s="637" t="s">
        <v>138</v>
      </c>
      <c r="N89" s="339" t="s">
        <v>2796</v>
      </c>
      <c r="O89" s="339" t="s">
        <v>457</v>
      </c>
      <c r="P89" s="339" t="s">
        <v>2819</v>
      </c>
      <c r="Q89" s="28"/>
      <c r="R89" s="29"/>
    </row>
    <row r="90" spans="1:18" s="24" customFormat="1" ht="12.75">
      <c r="A90" t="s">
        <v>2739</v>
      </c>
      <c r="B90" t="s">
        <v>156</v>
      </c>
      <c r="C90" s="488" t="s">
        <v>641</v>
      </c>
      <c r="D90" s="341"/>
      <c r="E90" s="333"/>
      <c r="F90" s="333"/>
      <c r="G90" s="353">
        <v>10629.08</v>
      </c>
      <c r="H90" s="335"/>
      <c r="I90" s="353"/>
      <c r="J90" s="336"/>
      <c r="K90" s="337"/>
      <c r="L90" s="337"/>
      <c r="M90" s="637" t="s">
        <v>138</v>
      </c>
      <c r="N90" s="339" t="s">
        <v>706</v>
      </c>
      <c r="O90" s="339" t="s">
        <v>457</v>
      </c>
      <c r="P90" s="339" t="s">
        <v>2819</v>
      </c>
      <c r="Q90" s="28"/>
      <c r="R90" s="29"/>
    </row>
    <row r="91" spans="1:18" s="24" customFormat="1" ht="12.75">
      <c r="A91" t="s">
        <v>2739</v>
      </c>
      <c r="B91" t="s">
        <v>156</v>
      </c>
      <c r="C91" s="488" t="s">
        <v>665</v>
      </c>
      <c r="D91" s="341"/>
      <c r="E91" s="333"/>
      <c r="F91" s="333"/>
      <c r="G91" s="353">
        <v>10629.08</v>
      </c>
      <c r="H91" s="335"/>
      <c r="I91" s="353"/>
      <c r="J91" s="336"/>
      <c r="K91" s="337"/>
      <c r="L91" s="337"/>
      <c r="M91" s="637" t="s">
        <v>138</v>
      </c>
      <c r="N91" s="339" t="s">
        <v>707</v>
      </c>
      <c r="O91" s="339" t="s">
        <v>457</v>
      </c>
      <c r="P91" s="339" t="s">
        <v>2819</v>
      </c>
      <c r="Q91" s="28"/>
      <c r="R91" s="29"/>
    </row>
    <row r="92" spans="1:18" s="24" customFormat="1" ht="12.75">
      <c r="A92" t="s">
        <v>2732</v>
      </c>
      <c r="B92" t="s">
        <v>156</v>
      </c>
      <c r="C92" t="s">
        <v>2623</v>
      </c>
      <c r="D92" s="341"/>
      <c r="E92" s="333"/>
      <c r="F92" s="333"/>
      <c r="G92" s="353">
        <v>11699.76</v>
      </c>
      <c r="H92" s="335" t="s">
        <v>142</v>
      </c>
      <c r="I92" s="353"/>
      <c r="J92" s="336"/>
      <c r="K92" s="337"/>
      <c r="L92" s="337"/>
      <c r="M92" s="637" t="s">
        <v>138</v>
      </c>
      <c r="N92" s="339" t="s">
        <v>2641</v>
      </c>
      <c r="O92" s="339" t="s">
        <v>134</v>
      </c>
      <c r="P92" s="339" t="s">
        <v>2811</v>
      </c>
      <c r="Q92" s="28"/>
      <c r="R92" s="29"/>
    </row>
    <row r="93" spans="1:18" s="24" customFormat="1" ht="12.75">
      <c r="A93" t="s">
        <v>2735</v>
      </c>
      <c r="B93" t="s">
        <v>156</v>
      </c>
      <c r="C93" s="488" t="s">
        <v>2759</v>
      </c>
      <c r="D93" s="341"/>
      <c r="E93" s="333"/>
      <c r="F93" s="333"/>
      <c r="G93" s="353">
        <v>11699.76</v>
      </c>
      <c r="H93" s="335"/>
      <c r="I93" s="353"/>
      <c r="J93" s="336"/>
      <c r="K93" s="337"/>
      <c r="L93" s="337"/>
      <c r="M93" s="637" t="s">
        <v>138</v>
      </c>
      <c r="N93" s="339" t="s">
        <v>2797</v>
      </c>
      <c r="O93" s="339" t="s">
        <v>134</v>
      </c>
      <c r="P93" s="339" t="s">
        <v>2815</v>
      </c>
      <c r="Q93" s="28"/>
      <c r="R93" s="29"/>
    </row>
    <row r="94" spans="1:18" s="24" customFormat="1" ht="12.75">
      <c r="A94" t="s">
        <v>2739</v>
      </c>
      <c r="B94" t="s">
        <v>156</v>
      </c>
      <c r="C94" s="488" t="s">
        <v>2766</v>
      </c>
      <c r="D94" s="341"/>
      <c r="E94" s="333"/>
      <c r="F94" s="333"/>
      <c r="G94" s="353">
        <v>12409.68</v>
      </c>
      <c r="H94" s="335"/>
      <c r="I94" s="353"/>
      <c r="J94" s="336"/>
      <c r="K94" s="337"/>
      <c r="L94" s="337"/>
      <c r="M94" s="637" t="s">
        <v>138</v>
      </c>
      <c r="N94" s="339" t="s">
        <v>2798</v>
      </c>
      <c r="O94" s="339" t="s">
        <v>383</v>
      </c>
      <c r="P94" s="339" t="s">
        <v>2819</v>
      </c>
      <c r="Q94" s="28"/>
      <c r="R94" s="29"/>
    </row>
    <row r="95" spans="1:18" s="24" customFormat="1" ht="12.75">
      <c r="A95" t="s">
        <v>2729</v>
      </c>
      <c r="B95" t="s">
        <v>156</v>
      </c>
      <c r="C95" s="615" t="s">
        <v>2122</v>
      </c>
      <c r="D95" s="341"/>
      <c r="E95" s="333"/>
      <c r="F95" s="333"/>
      <c r="G95" s="353">
        <v>13500.08</v>
      </c>
      <c r="H95" s="335"/>
      <c r="I95" s="353"/>
      <c r="J95" s="336"/>
      <c r="K95" s="337"/>
      <c r="L95" s="337"/>
      <c r="M95" s="637" t="s">
        <v>138</v>
      </c>
      <c r="N95" s="339" t="s">
        <v>2160</v>
      </c>
      <c r="O95" s="339" t="s">
        <v>136</v>
      </c>
      <c r="P95" s="339" t="s">
        <v>2808</v>
      </c>
      <c r="Q95" s="28"/>
      <c r="R95" s="29"/>
    </row>
    <row r="96" spans="1:18" s="24" customFormat="1" ht="12.75">
      <c r="A96" t="s">
        <v>2732</v>
      </c>
      <c r="B96" t="s">
        <v>156</v>
      </c>
      <c r="C96" s="488" t="s">
        <v>1245</v>
      </c>
      <c r="D96" s="341"/>
      <c r="E96" s="333"/>
      <c r="F96" s="333"/>
      <c r="G96" s="353">
        <v>13500.08</v>
      </c>
      <c r="H96" s="335" t="s">
        <v>139</v>
      </c>
      <c r="I96" s="353"/>
      <c r="J96" s="336"/>
      <c r="K96" s="337"/>
      <c r="L96" s="337"/>
      <c r="M96" s="637" t="s">
        <v>138</v>
      </c>
      <c r="N96" s="339" t="s">
        <v>1319</v>
      </c>
      <c r="O96" s="339" t="s">
        <v>136</v>
      </c>
      <c r="P96" s="339" t="s">
        <v>2811</v>
      </c>
      <c r="Q96" s="28"/>
      <c r="R96" s="29"/>
    </row>
    <row r="97" spans="1:18" s="24" customFormat="1" ht="12.75">
      <c r="A97" t="s">
        <v>2732</v>
      </c>
      <c r="B97" t="s">
        <v>156</v>
      </c>
      <c r="C97" s="488" t="s">
        <v>1396</v>
      </c>
      <c r="D97" s="341"/>
      <c r="E97" s="333"/>
      <c r="F97" s="333"/>
      <c r="G97" s="353">
        <v>13500.08</v>
      </c>
      <c r="H97" s="335"/>
      <c r="I97" s="353"/>
      <c r="J97" s="336"/>
      <c r="K97" s="337"/>
      <c r="L97" s="337"/>
      <c r="M97" s="637" t="s">
        <v>138</v>
      </c>
      <c r="N97" s="339" t="s">
        <v>1451</v>
      </c>
      <c r="O97" s="339" t="s">
        <v>136</v>
      </c>
      <c r="P97" s="339" t="s">
        <v>2810</v>
      </c>
      <c r="Q97" s="28"/>
      <c r="R97" s="29"/>
    </row>
    <row r="98" spans="1:18" s="24" customFormat="1" ht="12.75">
      <c r="A98" t="s">
        <v>2732</v>
      </c>
      <c r="B98" t="s">
        <v>156</v>
      </c>
      <c r="C98" s="488" t="s">
        <v>1574</v>
      </c>
      <c r="D98" s="341"/>
      <c r="E98" s="333"/>
      <c r="F98" s="333"/>
      <c r="G98" s="353">
        <v>13500.08</v>
      </c>
      <c r="H98" s="335" t="s">
        <v>221</v>
      </c>
      <c r="I98" s="353"/>
      <c r="J98" s="336"/>
      <c r="K98" s="337"/>
      <c r="L98" s="337"/>
      <c r="M98" s="637" t="s">
        <v>138</v>
      </c>
      <c r="N98" s="339" t="s">
        <v>1695</v>
      </c>
      <c r="O98" s="339" t="s">
        <v>136</v>
      </c>
      <c r="P98" s="339" t="s">
        <v>2811</v>
      </c>
      <c r="Q98" s="28"/>
      <c r="R98" s="29"/>
    </row>
    <row r="99" spans="1:18" s="24" customFormat="1" ht="12.75">
      <c r="A99" t="s">
        <v>2732</v>
      </c>
      <c r="B99" t="s">
        <v>156</v>
      </c>
      <c r="C99" s="488" t="s">
        <v>2123</v>
      </c>
      <c r="D99" s="341"/>
      <c r="E99" s="333"/>
      <c r="F99" s="333"/>
      <c r="G99" s="353">
        <v>13500.08</v>
      </c>
      <c r="H99" s="335"/>
      <c r="I99" s="353"/>
      <c r="J99" s="336"/>
      <c r="K99" s="337"/>
      <c r="L99" s="337"/>
      <c r="M99" s="637" t="s">
        <v>138</v>
      </c>
      <c r="N99" s="339" t="s">
        <v>2161</v>
      </c>
      <c r="O99" s="339" t="s">
        <v>136</v>
      </c>
      <c r="P99" s="339" t="s">
        <v>2810</v>
      </c>
      <c r="Q99" s="28"/>
      <c r="R99" s="29"/>
    </row>
    <row r="100" spans="1:18" s="24" customFormat="1" ht="12.75">
      <c r="A100" t="s">
        <v>2732</v>
      </c>
      <c r="B100" t="s">
        <v>156</v>
      </c>
      <c r="C100" t="s">
        <v>2217</v>
      </c>
      <c r="D100" s="341"/>
      <c r="E100" s="333"/>
      <c r="F100" s="333"/>
      <c r="G100" s="353">
        <v>13500.08</v>
      </c>
      <c r="H100" s="335"/>
      <c r="I100" s="353"/>
      <c r="J100" s="336"/>
      <c r="K100" s="337"/>
      <c r="L100" s="337"/>
      <c r="M100" s="637" t="s">
        <v>138</v>
      </c>
      <c r="N100" s="339" t="s">
        <v>2263</v>
      </c>
      <c r="O100" s="339" t="s">
        <v>136</v>
      </c>
      <c r="P100" s="339" t="s">
        <v>2810</v>
      </c>
      <c r="Q100" s="28"/>
      <c r="R100" s="29"/>
    </row>
    <row r="101" spans="1:18" s="24" customFormat="1" ht="12.75">
      <c r="A101" t="s">
        <v>2735</v>
      </c>
      <c r="B101" t="s">
        <v>156</v>
      </c>
      <c r="C101" t="s">
        <v>1276</v>
      </c>
      <c r="D101" s="341"/>
      <c r="E101" s="333"/>
      <c r="F101" s="333"/>
      <c r="G101" s="353">
        <v>13500.08</v>
      </c>
      <c r="H101" s="335" t="s">
        <v>145</v>
      </c>
      <c r="I101" s="353"/>
      <c r="J101" s="336"/>
      <c r="K101" s="337"/>
      <c r="L101" s="337"/>
      <c r="M101" s="637" t="s">
        <v>138</v>
      </c>
      <c r="N101" s="339" t="s">
        <v>1342</v>
      </c>
      <c r="O101" s="339" t="s">
        <v>136</v>
      </c>
      <c r="P101" s="339" t="s">
        <v>2815</v>
      </c>
      <c r="Q101" s="28"/>
      <c r="R101" s="29"/>
    </row>
    <row r="102" spans="1:18" s="24" customFormat="1" ht="12.75">
      <c r="A102" t="s">
        <v>2735</v>
      </c>
      <c r="B102" t="s">
        <v>156</v>
      </c>
      <c r="C102" s="488" t="s">
        <v>2757</v>
      </c>
      <c r="D102" s="341"/>
      <c r="E102" s="333"/>
      <c r="F102" s="333"/>
      <c r="G102" s="353">
        <v>13500.08</v>
      </c>
      <c r="H102" s="335"/>
      <c r="I102" s="353"/>
      <c r="J102" s="336"/>
      <c r="K102" s="337"/>
      <c r="L102" s="337"/>
      <c r="M102" s="637" t="s">
        <v>138</v>
      </c>
      <c r="N102" s="339" t="s">
        <v>2799</v>
      </c>
      <c r="O102" s="339" t="s">
        <v>136</v>
      </c>
      <c r="P102" s="339" t="s">
        <v>2815</v>
      </c>
      <c r="Q102" s="28"/>
      <c r="R102" s="29"/>
    </row>
    <row r="103" spans="1:18" s="24" customFormat="1" ht="12.75">
      <c r="A103" t="s">
        <v>2737</v>
      </c>
      <c r="B103" t="s">
        <v>156</v>
      </c>
      <c r="C103" s="488" t="s">
        <v>2418</v>
      </c>
      <c r="D103" s="341"/>
      <c r="E103" s="333"/>
      <c r="F103" s="333"/>
      <c r="G103" s="353">
        <v>13500.08</v>
      </c>
      <c r="H103" s="335"/>
      <c r="I103" s="353"/>
      <c r="J103" s="336"/>
      <c r="K103" s="337"/>
      <c r="L103" s="337"/>
      <c r="M103" s="637" t="s">
        <v>138</v>
      </c>
      <c r="N103" s="339" t="s">
        <v>2454</v>
      </c>
      <c r="O103" s="339" t="s">
        <v>136</v>
      </c>
      <c r="P103" s="339" t="s">
        <v>2817</v>
      </c>
      <c r="Q103" s="28"/>
      <c r="R103" s="29"/>
    </row>
    <row r="104" spans="1:18" s="24" customFormat="1" ht="12.75">
      <c r="A104" t="s">
        <v>2737</v>
      </c>
      <c r="B104" t="s">
        <v>156</v>
      </c>
      <c r="C104" s="488" t="s">
        <v>1664</v>
      </c>
      <c r="D104" s="341"/>
      <c r="E104" s="333"/>
      <c r="F104" s="333"/>
      <c r="G104" s="353">
        <v>13500.08</v>
      </c>
      <c r="H104" s="335"/>
      <c r="I104" s="353"/>
      <c r="J104" s="336"/>
      <c r="K104" s="337"/>
      <c r="L104" s="337"/>
      <c r="M104" s="637" t="s">
        <v>138</v>
      </c>
      <c r="N104" s="339" t="s">
        <v>1770</v>
      </c>
      <c r="O104" s="339" t="s">
        <v>136</v>
      </c>
      <c r="P104" s="339" t="s">
        <v>2817</v>
      </c>
      <c r="Q104" s="28"/>
      <c r="R104" s="29"/>
    </row>
    <row r="105" spans="1:18" s="24" customFormat="1" ht="12.75">
      <c r="A105" t="s">
        <v>2737</v>
      </c>
      <c r="B105" t="s">
        <v>156</v>
      </c>
      <c r="C105" s="488" t="s">
        <v>1652</v>
      </c>
      <c r="D105" s="341"/>
      <c r="E105" s="333"/>
      <c r="F105" s="333"/>
      <c r="G105" s="353">
        <v>13500.08</v>
      </c>
      <c r="H105" s="335"/>
      <c r="I105" s="353"/>
      <c r="J105" s="336"/>
      <c r="K105" s="337"/>
      <c r="L105" s="337"/>
      <c r="M105" s="637" t="s">
        <v>138</v>
      </c>
      <c r="N105" s="339" t="s">
        <v>1766</v>
      </c>
      <c r="O105" s="339" t="s">
        <v>136</v>
      </c>
      <c r="P105" s="339" t="s">
        <v>2817</v>
      </c>
      <c r="Q105" s="28"/>
      <c r="R105" s="29"/>
    </row>
    <row r="106" spans="1:18" s="24" customFormat="1" ht="12.75">
      <c r="A106" t="s">
        <v>2737</v>
      </c>
      <c r="B106" t="s">
        <v>156</v>
      </c>
      <c r="C106" s="488" t="s">
        <v>1414</v>
      </c>
      <c r="D106" s="341"/>
      <c r="E106" s="333"/>
      <c r="F106" s="333"/>
      <c r="G106" s="353">
        <v>13500.08</v>
      </c>
      <c r="H106" s="335" t="s">
        <v>226</v>
      </c>
      <c r="I106" s="353"/>
      <c r="J106" s="336"/>
      <c r="K106" s="337"/>
      <c r="L106" s="337"/>
      <c r="M106" s="637" t="s">
        <v>138</v>
      </c>
      <c r="N106" s="339" t="s">
        <v>1467</v>
      </c>
      <c r="O106" s="339" t="s">
        <v>136</v>
      </c>
      <c r="P106" s="339" t="s">
        <v>2817</v>
      </c>
      <c r="Q106" s="28"/>
      <c r="R106" s="29"/>
    </row>
    <row r="107" spans="1:18" s="24" customFormat="1" ht="12.75">
      <c r="A107" t="s">
        <v>2737</v>
      </c>
      <c r="B107" t="s">
        <v>156</v>
      </c>
      <c r="C107" s="488" t="s">
        <v>1276</v>
      </c>
      <c r="D107" s="341"/>
      <c r="E107" s="333"/>
      <c r="F107" s="333"/>
      <c r="G107" s="353">
        <v>13500.08</v>
      </c>
      <c r="H107" s="335" t="s">
        <v>145</v>
      </c>
      <c r="I107" s="353"/>
      <c r="J107" s="336"/>
      <c r="K107" s="337"/>
      <c r="L107" s="337"/>
      <c r="M107" s="637" t="s">
        <v>138</v>
      </c>
      <c r="N107" s="339" t="s">
        <v>1342</v>
      </c>
      <c r="O107" s="339" t="s">
        <v>136</v>
      </c>
      <c r="P107" s="339" t="s">
        <v>2817</v>
      </c>
      <c r="Q107" s="28"/>
      <c r="R107" s="29"/>
    </row>
    <row r="108" spans="1:18" s="24" customFormat="1" ht="12.75">
      <c r="A108" t="s">
        <v>2737</v>
      </c>
      <c r="B108" t="s">
        <v>156</v>
      </c>
      <c r="C108" s="488" t="s">
        <v>1242</v>
      </c>
      <c r="D108" s="341"/>
      <c r="E108" s="333"/>
      <c r="F108" s="333"/>
      <c r="G108" s="353">
        <v>13500.08</v>
      </c>
      <c r="H108" s="335"/>
      <c r="I108" s="353"/>
      <c r="J108" s="336"/>
      <c r="K108" s="337"/>
      <c r="L108" s="337"/>
      <c r="M108" s="637" t="s">
        <v>138</v>
      </c>
      <c r="N108" s="339" t="s">
        <v>1316</v>
      </c>
      <c r="O108" s="339" t="s">
        <v>136</v>
      </c>
      <c r="P108" s="339" t="s">
        <v>2817</v>
      </c>
      <c r="Q108" s="28"/>
      <c r="R108" s="29"/>
    </row>
    <row r="109" spans="1:18" s="24" customFormat="1" ht="12.75">
      <c r="A109" t="s">
        <v>2739</v>
      </c>
      <c r="B109" t="s">
        <v>156</v>
      </c>
      <c r="C109" s="488" t="s">
        <v>1248</v>
      </c>
      <c r="D109" s="341"/>
      <c r="E109" s="333"/>
      <c r="F109" s="333"/>
      <c r="G109" s="353">
        <v>13500.08</v>
      </c>
      <c r="H109" s="335" t="s">
        <v>2772</v>
      </c>
      <c r="I109" s="353"/>
      <c r="J109" s="336"/>
      <c r="K109" s="337"/>
      <c r="L109" s="337"/>
      <c r="M109" s="637" t="s">
        <v>138</v>
      </c>
      <c r="N109" s="339" t="s">
        <v>1321</v>
      </c>
      <c r="O109" s="339" t="s">
        <v>136</v>
      </c>
      <c r="P109" s="339" t="s">
        <v>2819</v>
      </c>
      <c r="Q109" s="28"/>
      <c r="R109" s="29"/>
    </row>
    <row r="110" spans="1:18" s="24" customFormat="1" ht="12.75">
      <c r="A110" t="s">
        <v>2739</v>
      </c>
      <c r="B110" t="s">
        <v>156</v>
      </c>
      <c r="C110" s="488" t="s">
        <v>1218</v>
      </c>
      <c r="D110" s="341"/>
      <c r="E110" s="333"/>
      <c r="F110" s="333"/>
      <c r="G110" s="353">
        <v>13500.08</v>
      </c>
      <c r="H110" s="335"/>
      <c r="I110" s="353"/>
      <c r="J110" s="336"/>
      <c r="K110" s="337"/>
      <c r="L110" s="337"/>
      <c r="M110" s="637" t="s">
        <v>138</v>
      </c>
      <c r="N110" s="339" t="s">
        <v>1298</v>
      </c>
      <c r="O110" s="339" t="s">
        <v>136</v>
      </c>
      <c r="P110" s="339" t="s">
        <v>2819</v>
      </c>
      <c r="Q110" s="28"/>
      <c r="R110" s="29"/>
    </row>
    <row r="111" spans="1:18" s="24" customFormat="1" ht="12.75">
      <c r="A111" t="s">
        <v>2739</v>
      </c>
      <c r="B111" t="s">
        <v>156</v>
      </c>
      <c r="C111" s="488" t="s">
        <v>1590</v>
      </c>
      <c r="D111" s="341"/>
      <c r="E111" s="333"/>
      <c r="F111" s="333"/>
      <c r="G111" s="353">
        <v>13500.08</v>
      </c>
      <c r="H111" s="335"/>
      <c r="I111" s="353"/>
      <c r="J111" s="336"/>
      <c r="K111" s="337"/>
      <c r="L111" s="337"/>
      <c r="M111" s="637" t="s">
        <v>138</v>
      </c>
      <c r="N111" s="339" t="s">
        <v>1711</v>
      </c>
      <c r="O111" s="339" t="s">
        <v>136</v>
      </c>
      <c r="P111" s="339" t="s">
        <v>2820</v>
      </c>
      <c r="Q111" s="28"/>
      <c r="R111" s="29"/>
    </row>
    <row r="112" spans="1:18" s="24" customFormat="1" ht="12.75">
      <c r="A112" t="s">
        <v>2739</v>
      </c>
      <c r="B112" t="s">
        <v>156</v>
      </c>
      <c r="C112" s="488" t="s">
        <v>1599</v>
      </c>
      <c r="D112" s="341"/>
      <c r="E112" s="333"/>
      <c r="F112" s="333"/>
      <c r="G112" s="353">
        <v>13500.08</v>
      </c>
      <c r="H112" s="335"/>
      <c r="I112" s="353"/>
      <c r="J112" s="336"/>
      <c r="K112" s="337"/>
      <c r="L112" s="337"/>
      <c r="M112" s="637" t="s">
        <v>138</v>
      </c>
      <c r="N112" s="339" t="s">
        <v>1720</v>
      </c>
      <c r="O112" s="339" t="s">
        <v>136</v>
      </c>
      <c r="P112" s="339" t="s">
        <v>2819</v>
      </c>
      <c r="Q112" s="28"/>
      <c r="R112" s="29"/>
    </row>
    <row r="113" spans="1:18" s="24" customFormat="1" ht="12.75">
      <c r="A113" t="s">
        <v>2739</v>
      </c>
      <c r="B113" t="s">
        <v>156</v>
      </c>
      <c r="C113" s="488" t="s">
        <v>1596</v>
      </c>
      <c r="D113" s="341"/>
      <c r="E113" s="333"/>
      <c r="F113" s="333"/>
      <c r="G113" s="353">
        <v>13500.08</v>
      </c>
      <c r="H113" s="335"/>
      <c r="I113" s="353"/>
      <c r="J113" s="336"/>
      <c r="K113" s="337"/>
      <c r="L113" s="337"/>
      <c r="M113" s="637" t="s">
        <v>138</v>
      </c>
      <c r="N113" s="339" t="s">
        <v>1717</v>
      </c>
      <c r="O113" s="339" t="s">
        <v>136</v>
      </c>
      <c r="P113" s="339" t="s">
        <v>2820</v>
      </c>
      <c r="Q113" s="28"/>
      <c r="R113" s="29"/>
    </row>
    <row r="114" spans="1:18" s="24" customFormat="1" ht="12.75">
      <c r="A114" t="s">
        <v>2739</v>
      </c>
      <c r="B114" t="s">
        <v>156</v>
      </c>
      <c r="C114" s="488" t="s">
        <v>1642</v>
      </c>
      <c r="D114" s="341"/>
      <c r="E114" s="333"/>
      <c r="F114" s="333"/>
      <c r="G114" s="353">
        <v>13500.08</v>
      </c>
      <c r="H114" s="335"/>
      <c r="I114" s="353"/>
      <c r="J114" s="336"/>
      <c r="K114" s="337"/>
      <c r="L114" s="337"/>
      <c r="M114" s="637" t="s">
        <v>138</v>
      </c>
      <c r="N114" s="339" t="s">
        <v>1758</v>
      </c>
      <c r="O114" s="339" t="s">
        <v>136</v>
      </c>
      <c r="P114" s="339" t="s">
        <v>2820</v>
      </c>
      <c r="Q114" s="28"/>
      <c r="R114" s="29"/>
    </row>
    <row r="115" spans="1:18" s="24" customFormat="1" ht="12.75">
      <c r="A115" t="s">
        <v>2739</v>
      </c>
      <c r="B115" t="s">
        <v>156</v>
      </c>
      <c r="C115" s="488" t="s">
        <v>1961</v>
      </c>
      <c r="D115" s="341"/>
      <c r="E115" s="333"/>
      <c r="F115" s="333"/>
      <c r="G115" s="353">
        <v>13500.08</v>
      </c>
      <c r="H115" s="335"/>
      <c r="I115" s="353"/>
      <c r="J115" s="336"/>
      <c r="K115" s="337"/>
      <c r="L115" s="337"/>
      <c r="M115" s="637" t="s">
        <v>138</v>
      </c>
      <c r="N115" s="339" t="s">
        <v>2009</v>
      </c>
      <c r="O115" s="339" t="s">
        <v>136</v>
      </c>
      <c r="P115" s="339" t="s">
        <v>2820</v>
      </c>
      <c r="Q115" s="28"/>
      <c r="R115" s="29"/>
    </row>
    <row r="116" spans="1:18" s="24" customFormat="1" ht="12.75">
      <c r="A116" t="s">
        <v>2739</v>
      </c>
      <c r="B116" t="s">
        <v>156</v>
      </c>
      <c r="C116" s="488" t="s">
        <v>2765</v>
      </c>
      <c r="D116" s="341"/>
      <c r="E116" s="333"/>
      <c r="F116" s="333"/>
      <c r="G116" s="353">
        <v>13500.08</v>
      </c>
      <c r="H116" s="335"/>
      <c r="I116" s="353"/>
      <c r="J116" s="336"/>
      <c r="K116" s="337"/>
      <c r="L116" s="337"/>
      <c r="M116" s="637" t="s">
        <v>138</v>
      </c>
      <c r="N116" s="339" t="s">
        <v>2800</v>
      </c>
      <c r="O116" s="339" t="s">
        <v>136</v>
      </c>
      <c r="P116" s="339" t="s">
        <v>2820</v>
      </c>
      <c r="Q116" s="28"/>
      <c r="R116" s="29"/>
    </row>
    <row r="117" spans="1:18" s="24" customFormat="1" ht="12.75">
      <c r="A117" t="s">
        <v>2739</v>
      </c>
      <c r="B117" t="s">
        <v>156</v>
      </c>
      <c r="C117" s="488" t="s">
        <v>2195</v>
      </c>
      <c r="D117" s="341"/>
      <c r="E117" s="333"/>
      <c r="F117" s="333"/>
      <c r="G117" s="353">
        <v>13500.08</v>
      </c>
      <c r="H117" s="335"/>
      <c r="I117" s="353"/>
      <c r="J117" s="336"/>
      <c r="K117" s="337"/>
      <c r="L117" s="337"/>
      <c r="M117" s="637" t="s">
        <v>138</v>
      </c>
      <c r="N117" s="339" t="s">
        <v>2252</v>
      </c>
      <c r="O117" s="339" t="s">
        <v>136</v>
      </c>
      <c r="P117" s="339" t="s">
        <v>2819</v>
      </c>
      <c r="Q117" s="28"/>
      <c r="R117" s="29"/>
    </row>
    <row r="118" spans="1:18" s="24" customFormat="1" ht="12.75">
      <c r="A118" t="s">
        <v>2739</v>
      </c>
      <c r="B118" t="s">
        <v>156</v>
      </c>
      <c r="C118" s="488" t="s">
        <v>2624</v>
      </c>
      <c r="D118" s="341"/>
      <c r="E118" s="333"/>
      <c r="F118" s="333"/>
      <c r="G118" s="353">
        <v>13500.08</v>
      </c>
      <c r="H118" s="335"/>
      <c r="I118" s="353"/>
      <c r="J118" s="336"/>
      <c r="K118" s="337"/>
      <c r="L118" s="337"/>
      <c r="M118" s="637" t="s">
        <v>138</v>
      </c>
      <c r="N118" s="339" t="s">
        <v>2638</v>
      </c>
      <c r="O118" s="339" t="s">
        <v>136</v>
      </c>
      <c r="P118" s="339" t="s">
        <v>2819</v>
      </c>
      <c r="Q118" s="28"/>
      <c r="R118" s="29"/>
    </row>
    <row r="119" spans="1:18" s="24" customFormat="1" ht="12.75">
      <c r="A119" t="s">
        <v>2737</v>
      </c>
      <c r="B119" t="s">
        <v>156</v>
      </c>
      <c r="C119" t="s">
        <v>820</v>
      </c>
      <c r="D119" s="341"/>
      <c r="E119" s="333"/>
      <c r="F119" s="333"/>
      <c r="G119" s="353">
        <v>13988.44</v>
      </c>
      <c r="H119" s="335" t="s">
        <v>217</v>
      </c>
      <c r="I119" s="353"/>
      <c r="J119" s="336"/>
      <c r="K119" s="337"/>
      <c r="L119" s="337"/>
      <c r="M119" s="637" t="s">
        <v>138</v>
      </c>
      <c r="N119" s="339" t="s">
        <v>870</v>
      </c>
      <c r="O119" s="339" t="s">
        <v>383</v>
      </c>
      <c r="P119" s="339" t="s">
        <v>2817</v>
      </c>
      <c r="Q119" s="28"/>
      <c r="R119" s="29"/>
    </row>
    <row r="120" spans="1:18" s="24" customFormat="1" ht="12.75">
      <c r="A120" t="s">
        <v>2739</v>
      </c>
      <c r="B120" t="s">
        <v>156</v>
      </c>
      <c r="C120" s="488" t="s">
        <v>2568</v>
      </c>
      <c r="D120" s="341"/>
      <c r="E120" s="333"/>
      <c r="F120" s="333"/>
      <c r="G120" s="353">
        <v>13988.44</v>
      </c>
      <c r="H120" s="335" t="s">
        <v>159</v>
      </c>
      <c r="I120" s="353"/>
      <c r="J120" s="336"/>
      <c r="K120" s="337"/>
      <c r="L120" s="337"/>
      <c r="M120" s="637" t="s">
        <v>138</v>
      </c>
      <c r="N120" s="339" t="s">
        <v>2584</v>
      </c>
      <c r="O120" s="339" t="s">
        <v>383</v>
      </c>
      <c r="P120" s="339" t="s">
        <v>2819</v>
      </c>
      <c r="Q120" s="28"/>
      <c r="R120" s="29"/>
    </row>
    <row r="121" spans="1:18" s="24" customFormat="1" ht="12.75">
      <c r="A121" t="s">
        <v>2732</v>
      </c>
      <c r="B121" t="s">
        <v>156</v>
      </c>
      <c r="C121" t="s">
        <v>2383</v>
      </c>
      <c r="D121" s="341"/>
      <c r="E121" s="333"/>
      <c r="F121" s="333"/>
      <c r="G121" s="353">
        <v>19565.72</v>
      </c>
      <c r="H121" s="335" t="s">
        <v>2771</v>
      </c>
      <c r="I121" s="353"/>
      <c r="J121" s="336"/>
      <c r="K121" s="337"/>
      <c r="L121" s="337"/>
      <c r="M121" s="637" t="s">
        <v>138</v>
      </c>
      <c r="N121" s="339" t="s">
        <v>2425</v>
      </c>
      <c r="O121" s="339" t="s">
        <v>298</v>
      </c>
      <c r="P121" s="339" t="s">
        <v>2810</v>
      </c>
      <c r="Q121" s="28"/>
      <c r="R121" s="29"/>
    </row>
    <row r="122" spans="1:18" s="24" customFormat="1" ht="12.75">
      <c r="A122" t="s">
        <v>2737</v>
      </c>
      <c r="B122" t="s">
        <v>156</v>
      </c>
      <c r="C122" s="488" t="s">
        <v>2760</v>
      </c>
      <c r="D122" s="341"/>
      <c r="E122" s="333"/>
      <c r="F122" s="333"/>
      <c r="G122" s="353">
        <v>19565.72</v>
      </c>
      <c r="H122" s="335"/>
      <c r="I122" s="353"/>
      <c r="J122" s="336"/>
      <c r="K122" s="337"/>
      <c r="L122" s="337"/>
      <c r="M122" s="637" t="s">
        <v>138</v>
      </c>
      <c r="N122" s="339" t="s">
        <v>2801</v>
      </c>
      <c r="O122" s="339" t="s">
        <v>298</v>
      </c>
      <c r="P122" s="339" t="s">
        <v>2817</v>
      </c>
      <c r="Q122" s="28"/>
      <c r="R122" s="29"/>
    </row>
    <row r="123" spans="1:18" s="24" customFormat="1" ht="12.75">
      <c r="A123" t="s">
        <v>2739</v>
      </c>
      <c r="B123" t="s">
        <v>156</v>
      </c>
      <c r="C123" s="488" t="s">
        <v>2767</v>
      </c>
      <c r="D123" s="341"/>
      <c r="E123" s="333"/>
      <c r="F123" s="333"/>
      <c r="G123" s="353">
        <v>19565.72</v>
      </c>
      <c r="H123" s="335"/>
      <c r="I123" s="353"/>
      <c r="J123" s="336"/>
      <c r="K123" s="337"/>
      <c r="L123" s="337"/>
      <c r="M123" s="637" t="s">
        <v>138</v>
      </c>
      <c r="N123" s="339" t="s">
        <v>2802</v>
      </c>
      <c r="O123" s="339" t="s">
        <v>298</v>
      </c>
      <c r="P123" s="339" t="s">
        <v>2819</v>
      </c>
      <c r="Q123" s="28"/>
      <c r="R123" s="29"/>
    </row>
    <row r="124" spans="1:18" s="24" customFormat="1" ht="12.75">
      <c r="A124" t="s">
        <v>2729</v>
      </c>
      <c r="B124" t="s">
        <v>156</v>
      </c>
      <c r="C124" t="s">
        <v>2684</v>
      </c>
      <c r="D124" s="341"/>
      <c r="E124" s="333"/>
      <c r="F124" s="333"/>
      <c r="G124" s="353">
        <v>20454.28</v>
      </c>
      <c r="H124" s="335" t="s">
        <v>133</v>
      </c>
      <c r="I124" s="353"/>
      <c r="J124" s="336"/>
      <c r="K124" s="337"/>
      <c r="L124" s="337"/>
      <c r="M124" s="637" t="s">
        <v>138</v>
      </c>
      <c r="N124" s="339" t="s">
        <v>2705</v>
      </c>
      <c r="O124" s="339" t="s">
        <v>298</v>
      </c>
      <c r="P124" s="339" t="s">
        <v>2808</v>
      </c>
      <c r="Q124" s="28"/>
      <c r="R124" s="29"/>
    </row>
    <row r="125" spans="1:18" s="24" customFormat="1" ht="12.75">
      <c r="A125" t="s">
        <v>2737</v>
      </c>
      <c r="B125" t="s">
        <v>156</v>
      </c>
      <c r="C125" s="488" t="s">
        <v>771</v>
      </c>
      <c r="D125" s="341"/>
      <c r="E125" s="333"/>
      <c r="F125" s="333"/>
      <c r="G125" s="353">
        <v>21588.76</v>
      </c>
      <c r="H125" s="335" t="s">
        <v>225</v>
      </c>
      <c r="I125" s="353"/>
      <c r="J125" s="336"/>
      <c r="K125" s="337"/>
      <c r="L125" s="337"/>
      <c r="M125" s="637" t="s">
        <v>138</v>
      </c>
      <c r="N125" s="339" t="s">
        <v>834</v>
      </c>
      <c r="O125" s="339" t="s">
        <v>383</v>
      </c>
      <c r="P125" s="339" t="s">
        <v>2817</v>
      </c>
      <c r="Q125" s="28"/>
      <c r="R125" s="29"/>
    </row>
    <row r="126" spans="1:18" s="24" customFormat="1" ht="12.75">
      <c r="A126" t="s">
        <v>2739</v>
      </c>
      <c r="B126" t="s">
        <v>156</v>
      </c>
      <c r="C126" s="488" t="s">
        <v>433</v>
      </c>
      <c r="D126" s="341"/>
      <c r="E126" s="333"/>
      <c r="F126" s="333"/>
      <c r="G126" s="353">
        <v>37976.080000000002</v>
      </c>
      <c r="H126" s="335"/>
      <c r="I126" s="353"/>
      <c r="J126" s="336"/>
      <c r="K126" s="337"/>
      <c r="L126" s="337"/>
      <c r="M126" s="637" t="s">
        <v>138</v>
      </c>
      <c r="N126" s="339" t="s">
        <v>447</v>
      </c>
      <c r="O126" s="339" t="s">
        <v>243</v>
      </c>
      <c r="P126" s="339" t="s">
        <v>2819</v>
      </c>
      <c r="Q126" s="28"/>
      <c r="R126" s="29"/>
    </row>
    <row r="127" spans="1:18" s="24" customFormat="1" ht="12.75">
      <c r="A127" s="51" t="s">
        <v>2732</v>
      </c>
      <c r="B127" s="51" t="s">
        <v>829</v>
      </c>
      <c r="C127" s="51">
        <v>112430091</v>
      </c>
      <c r="D127" s="341"/>
      <c r="E127" s="333"/>
      <c r="F127" s="333"/>
      <c r="G127" s="6">
        <v>-10452.709999999999</v>
      </c>
      <c r="H127" s="335"/>
      <c r="I127" s="353"/>
      <c r="J127" s="336"/>
      <c r="K127" s="337"/>
      <c r="L127" s="337"/>
      <c r="M127" s="338"/>
      <c r="N127" s="339"/>
      <c r="O127" s="339"/>
      <c r="P127" s="339" t="s">
        <v>2813</v>
      </c>
      <c r="Q127" s="28"/>
      <c r="R127" s="29"/>
    </row>
    <row r="128" spans="1:18" s="24" customFormat="1" ht="12.75">
      <c r="A128" s="51" t="s">
        <v>2732</v>
      </c>
      <c r="B128" s="51" t="s">
        <v>829</v>
      </c>
      <c r="C128" s="51">
        <v>112430290</v>
      </c>
      <c r="D128" s="341"/>
      <c r="E128" s="333"/>
      <c r="F128" s="333"/>
      <c r="G128" s="6">
        <v>-11373.45</v>
      </c>
      <c r="H128" s="335"/>
      <c r="I128" s="353"/>
      <c r="J128" s="336"/>
      <c r="K128" s="337"/>
      <c r="L128" s="337"/>
      <c r="M128" s="338"/>
      <c r="N128" s="339"/>
      <c r="O128" s="339"/>
      <c r="P128" s="339" t="s">
        <v>2814</v>
      </c>
      <c r="Q128" s="28"/>
      <c r="R128" s="29"/>
    </row>
    <row r="129" spans="1:18" s="24" customFormat="1" ht="12.75">
      <c r="A129" s="418"/>
      <c r="B129" s="341"/>
      <c r="C129" s="494"/>
      <c r="D129" s="341"/>
      <c r="E129" s="333"/>
      <c r="F129" s="333"/>
      <c r="G129" s="353"/>
      <c r="H129" s="335"/>
      <c r="I129" s="353"/>
      <c r="J129" s="336"/>
      <c r="K129" s="337"/>
      <c r="L129" s="337"/>
      <c r="M129" s="338"/>
      <c r="N129" s="339"/>
      <c r="O129" s="339"/>
      <c r="P129" s="339"/>
      <c r="Q129" s="28"/>
      <c r="R129" s="29"/>
    </row>
    <row r="130" spans="1:18" s="24" customFormat="1" ht="13.5" thickBot="1">
      <c r="A130" s="499"/>
      <c r="B130" s="431"/>
      <c r="C130" s="431"/>
      <c r="D130" s="334"/>
      <c r="E130" s="333"/>
      <c r="F130" s="333"/>
      <c r="G130" s="399"/>
      <c r="H130" s="335"/>
      <c r="I130" s="399"/>
      <c r="J130" s="336"/>
      <c r="K130" s="337"/>
      <c r="L130" s="337"/>
      <c r="M130" s="338"/>
      <c r="N130" s="339"/>
      <c r="O130" s="339"/>
      <c r="P130" s="339"/>
      <c r="Q130" s="28"/>
      <c r="R130" s="29"/>
    </row>
    <row r="131" spans="1:18" ht="12.75" thickBot="1">
      <c r="D131" s="72">
        <f>SUM(D5:D130)</f>
        <v>0</v>
      </c>
      <c r="G131" s="72">
        <f>SUM(G5:G130)</f>
        <v>404004.03999999986</v>
      </c>
      <c r="I131" s="72">
        <f>SUM(I5:I130)</f>
        <v>0</v>
      </c>
      <c r="J131" s="72">
        <f>SUM(J5:J130)</f>
        <v>0</v>
      </c>
      <c r="K131" s="36"/>
      <c r="N131" s="37" t="s">
        <v>223</v>
      </c>
      <c r="O131" s="38">
        <f>SUM(I131:K131)</f>
        <v>0</v>
      </c>
    </row>
    <row r="132" spans="1:18" s="22" customFormat="1" ht="12.75">
      <c r="A132" s="50"/>
      <c r="B132" s="51"/>
      <c r="C132" s="443"/>
      <c r="D132" s="559"/>
      <c r="E132" s="10"/>
      <c r="F132" s="10"/>
      <c r="G132" s="6"/>
      <c r="I132" s="10"/>
      <c r="J132" s="10"/>
      <c r="K132" s="10"/>
      <c r="L132" s="10"/>
      <c r="M132" s="34"/>
      <c r="N132" s="35"/>
      <c r="O132" s="31"/>
      <c r="P132" s="32"/>
      <c r="Q132" s="33"/>
      <c r="R132" s="9"/>
    </row>
    <row r="133" spans="1:18" s="22" customFormat="1">
      <c r="A133" s="39"/>
      <c r="B133" s="10"/>
      <c r="C133" s="10"/>
      <c r="D133" s="10"/>
      <c r="E133" s="10"/>
      <c r="F133" s="10"/>
      <c r="G133" s="36"/>
      <c r="I133" s="10"/>
      <c r="J133" s="10"/>
      <c r="K133" s="10"/>
      <c r="L133" s="10"/>
      <c r="M133" s="34"/>
      <c r="N133" s="35"/>
      <c r="O133" s="31"/>
      <c r="P133" s="32"/>
      <c r="Q133" s="33"/>
      <c r="R133" s="9"/>
    </row>
  </sheetData>
  <autoFilter ref="A4:R131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26"/>
  <sheetViews>
    <sheetView workbookViewId="0">
      <selection activeCell="I33" sqref="I33"/>
    </sheetView>
  </sheetViews>
  <sheetFormatPr baseColWidth="10" defaultRowHeight="12.75"/>
  <cols>
    <col min="3" max="3" width="4.7109375" customWidth="1"/>
    <col min="5" max="5" width="7.42578125" customWidth="1"/>
    <col min="6" max="6" width="19.7109375" bestFit="1" customWidth="1"/>
  </cols>
  <sheetData>
    <row r="1" spans="1:7">
      <c r="A1" s="343" t="s">
        <v>2729</v>
      </c>
      <c r="B1" s="343">
        <v>7300000304</v>
      </c>
      <c r="C1" s="343" t="s">
        <v>2730</v>
      </c>
      <c r="D1" s="343" t="s">
        <v>2684</v>
      </c>
      <c r="E1" s="343" t="s">
        <v>2563</v>
      </c>
      <c r="F1" s="343" t="s">
        <v>2731</v>
      </c>
      <c r="G1" s="344">
        <v>-20454.28</v>
      </c>
    </row>
    <row r="2" spans="1:7">
      <c r="A2" s="343" t="s">
        <v>2729</v>
      </c>
      <c r="B2" s="343">
        <v>7300000308</v>
      </c>
      <c r="C2" s="343" t="s">
        <v>2730</v>
      </c>
      <c r="D2" s="343" t="s">
        <v>1980</v>
      </c>
      <c r="E2" s="343" t="s">
        <v>2605</v>
      </c>
      <c r="F2" s="343" t="s">
        <v>2731</v>
      </c>
      <c r="G2" s="344">
        <v>-5849.88</v>
      </c>
    </row>
    <row r="3" spans="1:7">
      <c r="A3" s="343" t="s">
        <v>2732</v>
      </c>
      <c r="B3" s="343">
        <v>7300000692</v>
      </c>
      <c r="C3" s="343" t="s">
        <v>2730</v>
      </c>
      <c r="D3" s="343" t="s">
        <v>2733</v>
      </c>
      <c r="E3" s="343" t="s">
        <v>2734</v>
      </c>
      <c r="F3" s="343" t="s">
        <v>2731</v>
      </c>
      <c r="G3" s="344">
        <v>-5922.96</v>
      </c>
    </row>
    <row r="4" spans="1:7">
      <c r="A4" s="343" t="s">
        <v>2732</v>
      </c>
      <c r="B4" s="343">
        <v>7300000695</v>
      </c>
      <c r="C4" s="343" t="s">
        <v>2730</v>
      </c>
      <c r="D4" s="343" t="s">
        <v>1245</v>
      </c>
      <c r="E4" s="343" t="s">
        <v>2565</v>
      </c>
      <c r="F4" s="343" t="s">
        <v>2731</v>
      </c>
      <c r="G4" s="344">
        <v>-13500.08</v>
      </c>
    </row>
    <row r="5" spans="1:7">
      <c r="A5" s="343" t="s">
        <v>2732</v>
      </c>
      <c r="B5" s="343">
        <v>7300000697</v>
      </c>
      <c r="C5" s="343" t="s">
        <v>2730</v>
      </c>
      <c r="D5" s="343" t="s">
        <v>1225</v>
      </c>
      <c r="E5" s="343" t="s">
        <v>2604</v>
      </c>
      <c r="F5" s="343" t="s">
        <v>2731</v>
      </c>
      <c r="G5" s="344">
        <v>-13500.08</v>
      </c>
    </row>
    <row r="6" spans="1:7">
      <c r="A6" s="343" t="s">
        <v>2732</v>
      </c>
      <c r="B6" s="343">
        <v>7300000700</v>
      </c>
      <c r="C6" s="343" t="s">
        <v>2730</v>
      </c>
      <c r="D6" s="343" t="s">
        <v>2572</v>
      </c>
      <c r="E6" s="343" t="s">
        <v>2604</v>
      </c>
      <c r="F6" s="343" t="s">
        <v>2731</v>
      </c>
      <c r="G6" s="344">
        <v>-8049.24</v>
      </c>
    </row>
    <row r="7" spans="1:7">
      <c r="A7" s="343" t="s">
        <v>2732</v>
      </c>
      <c r="B7" s="343">
        <v>7300000701</v>
      </c>
      <c r="C7" s="343" t="s">
        <v>2730</v>
      </c>
      <c r="D7" s="343" t="s">
        <v>949</v>
      </c>
      <c r="E7" s="343" t="s">
        <v>2604</v>
      </c>
      <c r="F7" s="343" t="s">
        <v>2731</v>
      </c>
      <c r="G7" s="344">
        <v>-8049.24</v>
      </c>
    </row>
    <row r="8" spans="1:7">
      <c r="A8" s="343" t="s">
        <v>2732</v>
      </c>
      <c r="B8" s="343">
        <v>7300000704</v>
      </c>
      <c r="C8" s="343" t="s">
        <v>2730</v>
      </c>
      <c r="D8" s="343" t="s">
        <v>2623</v>
      </c>
      <c r="E8" s="343" t="s">
        <v>2605</v>
      </c>
      <c r="F8" s="343" t="s">
        <v>2731</v>
      </c>
      <c r="G8" s="344">
        <v>-11699.76</v>
      </c>
    </row>
    <row r="9" spans="1:7">
      <c r="A9" s="343" t="s">
        <v>2735</v>
      </c>
      <c r="B9" s="343">
        <v>7300001444</v>
      </c>
      <c r="C9" s="343" t="s">
        <v>2730</v>
      </c>
      <c r="D9" s="343" t="s">
        <v>1851</v>
      </c>
      <c r="E9" s="343" t="s">
        <v>2225</v>
      </c>
      <c r="F9" s="343" t="s">
        <v>2731</v>
      </c>
      <c r="G9" s="344">
        <v>-20454.28</v>
      </c>
    </row>
    <row r="10" spans="1:7">
      <c r="A10" s="343" t="s">
        <v>2735</v>
      </c>
      <c r="B10" s="343">
        <v>7300001445</v>
      </c>
      <c r="C10" s="343" t="s">
        <v>2730</v>
      </c>
      <c r="D10" s="343" t="s">
        <v>814</v>
      </c>
      <c r="E10" s="343" t="s">
        <v>2563</v>
      </c>
      <c r="F10" s="343" t="s">
        <v>2731</v>
      </c>
      <c r="G10" s="344">
        <v>-5957.76</v>
      </c>
    </row>
    <row r="11" spans="1:7">
      <c r="A11" s="343" t="s">
        <v>2735</v>
      </c>
      <c r="B11" s="343">
        <v>7300001446</v>
      </c>
      <c r="C11" s="343" t="s">
        <v>2730</v>
      </c>
      <c r="D11" s="343" t="s">
        <v>2736</v>
      </c>
      <c r="E11" s="343" t="s">
        <v>2604</v>
      </c>
      <c r="F11" s="343" t="s">
        <v>2731</v>
      </c>
      <c r="G11" s="344">
        <v>-10629.08</v>
      </c>
    </row>
    <row r="12" spans="1:7">
      <c r="A12" s="343" t="s">
        <v>2735</v>
      </c>
      <c r="B12" s="343">
        <v>7300001447</v>
      </c>
      <c r="C12" s="343" t="s">
        <v>2730</v>
      </c>
      <c r="D12" s="343" t="s">
        <v>1276</v>
      </c>
      <c r="E12" s="343" t="s">
        <v>2604</v>
      </c>
      <c r="F12" s="343" t="s">
        <v>2731</v>
      </c>
      <c r="G12" s="344">
        <v>-13500.08</v>
      </c>
    </row>
    <row r="13" spans="1:7">
      <c r="A13" s="343" t="s">
        <v>2735</v>
      </c>
      <c r="B13" s="343">
        <v>7300001448</v>
      </c>
      <c r="C13" s="343" t="s">
        <v>2730</v>
      </c>
      <c r="D13" s="343" t="s">
        <v>2623</v>
      </c>
      <c r="E13" s="343" t="s">
        <v>2605</v>
      </c>
      <c r="F13" s="343" t="s">
        <v>2731</v>
      </c>
      <c r="G13" s="344">
        <v>-11699.76</v>
      </c>
    </row>
    <row r="14" spans="1:7">
      <c r="A14" s="343" t="s">
        <v>2737</v>
      </c>
      <c r="B14" s="343">
        <v>7300001941</v>
      </c>
      <c r="C14" s="343" t="s">
        <v>2730</v>
      </c>
      <c r="D14" s="343" t="s">
        <v>2614</v>
      </c>
      <c r="E14" s="343" t="s">
        <v>2604</v>
      </c>
      <c r="F14" s="343" t="s">
        <v>2731</v>
      </c>
      <c r="G14" s="344">
        <v>-5957.76</v>
      </c>
    </row>
    <row r="15" spans="1:7">
      <c r="A15" s="343" t="s">
        <v>2737</v>
      </c>
      <c r="B15" s="343">
        <v>7300001942</v>
      </c>
      <c r="C15" s="343" t="s">
        <v>2730</v>
      </c>
      <c r="D15" s="343" t="s">
        <v>2681</v>
      </c>
      <c r="E15" s="343" t="s">
        <v>2604</v>
      </c>
      <c r="F15" s="343" t="s">
        <v>2731</v>
      </c>
      <c r="G15" s="344">
        <v>-5957.76</v>
      </c>
    </row>
    <row r="16" spans="1:7">
      <c r="A16" s="343" t="s">
        <v>2737</v>
      </c>
      <c r="B16" s="343">
        <v>7300001945</v>
      </c>
      <c r="C16" s="343" t="s">
        <v>2730</v>
      </c>
      <c r="D16" s="343" t="s">
        <v>2677</v>
      </c>
      <c r="E16" s="343" t="s">
        <v>2604</v>
      </c>
      <c r="F16" s="343" t="s">
        <v>2731</v>
      </c>
      <c r="G16" s="344">
        <v>-5957.76</v>
      </c>
    </row>
    <row r="17" spans="1:7">
      <c r="A17" s="343" t="s">
        <v>2737</v>
      </c>
      <c r="B17" s="343">
        <v>7300001948</v>
      </c>
      <c r="C17" s="343" t="s">
        <v>2730</v>
      </c>
      <c r="D17" s="343" t="s">
        <v>771</v>
      </c>
      <c r="E17" s="343" t="s">
        <v>2604</v>
      </c>
      <c r="F17" s="343" t="s">
        <v>2731</v>
      </c>
      <c r="G17" s="344">
        <v>-21588.76</v>
      </c>
    </row>
    <row r="18" spans="1:7">
      <c r="A18" s="343" t="s">
        <v>2737</v>
      </c>
      <c r="B18" s="343">
        <v>7300001952</v>
      </c>
      <c r="C18" s="343" t="s">
        <v>2730</v>
      </c>
      <c r="D18" s="343" t="s">
        <v>1414</v>
      </c>
      <c r="E18" s="343" t="s">
        <v>2604</v>
      </c>
      <c r="F18" s="343" t="s">
        <v>2731</v>
      </c>
      <c r="G18" s="344">
        <v>-13500.08</v>
      </c>
    </row>
    <row r="19" spans="1:7">
      <c r="A19" s="343" t="s">
        <v>2737</v>
      </c>
      <c r="B19" s="343">
        <v>7300001955</v>
      </c>
      <c r="C19" s="343" t="s">
        <v>2730</v>
      </c>
      <c r="D19" s="343" t="s">
        <v>1276</v>
      </c>
      <c r="E19" s="343" t="s">
        <v>2604</v>
      </c>
      <c r="F19" s="343" t="s">
        <v>2731</v>
      </c>
      <c r="G19" s="344">
        <v>-13500.08</v>
      </c>
    </row>
    <row r="20" spans="1:7">
      <c r="A20" s="343" t="s">
        <v>2737</v>
      </c>
      <c r="B20" s="343">
        <v>7300001956</v>
      </c>
      <c r="C20" s="343" t="s">
        <v>2730</v>
      </c>
      <c r="D20" s="343" t="s">
        <v>2738</v>
      </c>
      <c r="E20" s="343" t="s">
        <v>2604</v>
      </c>
      <c r="F20" s="343" t="s">
        <v>2731</v>
      </c>
      <c r="G20" s="344">
        <v>-10629.08</v>
      </c>
    </row>
    <row r="21" spans="1:7">
      <c r="A21" s="343" t="s">
        <v>2739</v>
      </c>
      <c r="B21" s="343">
        <v>7300002444</v>
      </c>
      <c r="C21" s="343" t="s">
        <v>2730</v>
      </c>
      <c r="D21" s="343" t="s">
        <v>1214</v>
      </c>
      <c r="E21" s="343" t="s">
        <v>2563</v>
      </c>
      <c r="F21" s="343" t="s">
        <v>2731</v>
      </c>
      <c r="G21" s="344">
        <v>-13500.08</v>
      </c>
    </row>
    <row r="22" spans="1:7">
      <c r="A22" s="343" t="s">
        <v>2739</v>
      </c>
      <c r="B22" s="343">
        <v>7300002445</v>
      </c>
      <c r="C22" s="343" t="s">
        <v>2730</v>
      </c>
      <c r="D22" s="343" t="s">
        <v>2568</v>
      </c>
      <c r="E22" s="343" t="s">
        <v>2563</v>
      </c>
      <c r="F22" s="343" t="s">
        <v>2731</v>
      </c>
      <c r="G22" s="344">
        <v>-13988.44</v>
      </c>
    </row>
    <row r="23" spans="1:7">
      <c r="A23" s="343" t="s">
        <v>2739</v>
      </c>
      <c r="B23" s="343">
        <v>7300002446</v>
      </c>
      <c r="C23" s="343" t="s">
        <v>2730</v>
      </c>
      <c r="D23" s="343" t="s">
        <v>820</v>
      </c>
      <c r="E23" s="343" t="s">
        <v>2563</v>
      </c>
      <c r="F23" s="343" t="s">
        <v>2731</v>
      </c>
      <c r="G23" s="344">
        <v>-13988.44</v>
      </c>
    </row>
    <row r="24" spans="1:7">
      <c r="A24" s="343" t="s">
        <v>2739</v>
      </c>
      <c r="B24" s="343">
        <v>7300002447</v>
      </c>
      <c r="C24" s="343" t="s">
        <v>2730</v>
      </c>
      <c r="D24" s="343" t="s">
        <v>2740</v>
      </c>
      <c r="E24" s="343" t="s">
        <v>2563</v>
      </c>
      <c r="F24" s="343" t="s">
        <v>2731</v>
      </c>
      <c r="G24" s="344">
        <v>-6351</v>
      </c>
    </row>
    <row r="25" spans="1:7">
      <c r="A25" s="343" t="s">
        <v>2739</v>
      </c>
      <c r="B25" s="343">
        <v>7300002448</v>
      </c>
      <c r="C25" s="343" t="s">
        <v>2730</v>
      </c>
      <c r="D25" s="343" t="s">
        <v>2576</v>
      </c>
      <c r="E25" s="343" t="s">
        <v>2565</v>
      </c>
      <c r="F25" s="343" t="s">
        <v>2731</v>
      </c>
      <c r="G25" s="344">
        <v>-10629.08</v>
      </c>
    </row>
    <row r="26" spans="1:7">
      <c r="A26" s="343" t="s">
        <v>2739</v>
      </c>
      <c r="B26" s="343">
        <v>7300002450</v>
      </c>
      <c r="C26" s="343" t="s">
        <v>2730</v>
      </c>
      <c r="D26" s="343" t="s">
        <v>2685</v>
      </c>
      <c r="E26" s="343" t="s">
        <v>2607</v>
      </c>
      <c r="F26" s="343" t="s">
        <v>2731</v>
      </c>
      <c r="G26" s="344">
        <v>-37976.080000000002</v>
      </c>
    </row>
    <row r="27" spans="1:7">
      <c r="A27" s="343" t="s">
        <v>2739</v>
      </c>
      <c r="B27" s="343">
        <v>7300002452</v>
      </c>
      <c r="C27" s="343" t="s">
        <v>2730</v>
      </c>
      <c r="D27" s="343" t="s">
        <v>1645</v>
      </c>
      <c r="E27" s="343" t="s">
        <v>2607</v>
      </c>
      <c r="F27" s="343" t="s">
        <v>2731</v>
      </c>
      <c r="G27" s="344">
        <v>-5849.88</v>
      </c>
    </row>
    <row r="28" spans="1:7">
      <c r="A28" s="343" t="s">
        <v>2739</v>
      </c>
      <c r="B28" s="343">
        <v>7300002453</v>
      </c>
      <c r="C28" s="343" t="s">
        <v>2730</v>
      </c>
      <c r="D28" s="343" t="s">
        <v>1862</v>
      </c>
      <c r="E28" s="343" t="s">
        <v>2607</v>
      </c>
      <c r="F28" s="343" t="s">
        <v>2731</v>
      </c>
      <c r="G28" s="344">
        <v>-5849.88</v>
      </c>
    </row>
    <row r="29" spans="1:7">
      <c r="A29" s="343" t="s">
        <v>2739</v>
      </c>
      <c r="B29" s="343">
        <v>7300002454</v>
      </c>
      <c r="C29" s="343" t="s">
        <v>2730</v>
      </c>
      <c r="D29" s="343" t="s">
        <v>1841</v>
      </c>
      <c r="E29" s="343" t="s">
        <v>2607</v>
      </c>
      <c r="F29" s="343" t="s">
        <v>2731</v>
      </c>
      <c r="G29" s="344">
        <v>-5849.88</v>
      </c>
    </row>
    <row r="30" spans="1:7">
      <c r="A30" s="343" t="s">
        <v>2739</v>
      </c>
      <c r="B30" s="343">
        <v>7300002455</v>
      </c>
      <c r="C30" s="343" t="s">
        <v>2730</v>
      </c>
      <c r="D30" s="343" t="s">
        <v>1852</v>
      </c>
      <c r="E30" s="343" t="s">
        <v>2607</v>
      </c>
      <c r="F30" s="343" t="s">
        <v>2731</v>
      </c>
      <c r="G30" s="344">
        <v>-5849.88</v>
      </c>
    </row>
    <row r="31" spans="1:7">
      <c r="A31" s="343" t="s">
        <v>2739</v>
      </c>
      <c r="B31" s="343">
        <v>7300002456</v>
      </c>
      <c r="C31" s="343" t="s">
        <v>2730</v>
      </c>
      <c r="D31" s="343" t="s">
        <v>2413</v>
      </c>
      <c r="E31" s="343" t="s">
        <v>2607</v>
      </c>
      <c r="F31" s="343" t="s">
        <v>2731</v>
      </c>
      <c r="G31" s="344">
        <v>-5849.88</v>
      </c>
    </row>
    <row r="32" spans="1:7">
      <c r="A32" s="343" t="s">
        <v>2739</v>
      </c>
      <c r="B32" s="343">
        <v>7300002457</v>
      </c>
      <c r="C32" s="343" t="s">
        <v>2730</v>
      </c>
      <c r="D32" s="343" t="s">
        <v>1574</v>
      </c>
      <c r="E32" s="343" t="s">
        <v>2604</v>
      </c>
      <c r="F32" s="343" t="s">
        <v>2731</v>
      </c>
      <c r="G32" s="344">
        <v>-13500.08</v>
      </c>
    </row>
    <row r="33" spans="1:7">
      <c r="A33" s="343" t="s">
        <v>2739</v>
      </c>
      <c r="B33" s="343">
        <v>7300002461</v>
      </c>
      <c r="C33" s="343" t="s">
        <v>2730</v>
      </c>
      <c r="D33" s="343" t="s">
        <v>2741</v>
      </c>
      <c r="E33" s="343" t="s">
        <v>2604</v>
      </c>
      <c r="F33" s="343" t="s">
        <v>2731</v>
      </c>
      <c r="G33" s="344">
        <v>-8049.24</v>
      </c>
    </row>
    <row r="34" spans="1:7">
      <c r="A34" s="343" t="s">
        <v>2739</v>
      </c>
      <c r="B34" s="343">
        <v>7300002462</v>
      </c>
      <c r="C34" s="343" t="s">
        <v>2730</v>
      </c>
      <c r="D34" s="343" t="s">
        <v>2669</v>
      </c>
      <c r="E34" s="343" t="s">
        <v>2604</v>
      </c>
      <c r="F34" s="343" t="s">
        <v>2731</v>
      </c>
      <c r="G34" s="344">
        <v>-6351</v>
      </c>
    </row>
    <row r="35" spans="1:7">
      <c r="A35" s="343" t="s">
        <v>2739</v>
      </c>
      <c r="B35" s="343">
        <v>7300002464</v>
      </c>
      <c r="C35" s="343" t="s">
        <v>2730</v>
      </c>
      <c r="D35" s="343" t="s">
        <v>2387</v>
      </c>
      <c r="E35" s="343" t="s">
        <v>2604</v>
      </c>
      <c r="F35" s="343" t="s">
        <v>2731</v>
      </c>
      <c r="G35" s="344">
        <v>-5957.76</v>
      </c>
    </row>
    <row r="36" spans="1:7">
      <c r="A36" s="343" t="s">
        <v>2739</v>
      </c>
      <c r="B36" s="343">
        <v>7300002465</v>
      </c>
      <c r="C36" s="343" t="s">
        <v>2730</v>
      </c>
      <c r="D36" s="343" t="s">
        <v>2383</v>
      </c>
      <c r="E36" s="343" t="s">
        <v>2604</v>
      </c>
      <c r="F36" s="343" t="s">
        <v>2731</v>
      </c>
      <c r="G36" s="344">
        <v>-19565.72</v>
      </c>
    </row>
    <row r="37" spans="1:7">
      <c r="A37" s="343" t="s">
        <v>2739</v>
      </c>
      <c r="B37" s="343">
        <v>7300002467</v>
      </c>
      <c r="C37" s="343" t="s">
        <v>2730</v>
      </c>
      <c r="D37" s="343" t="s">
        <v>1248</v>
      </c>
      <c r="E37" s="343" t="s">
        <v>2563</v>
      </c>
      <c r="F37" s="343" t="s">
        <v>2731</v>
      </c>
      <c r="G37" s="344">
        <v>-13500.08</v>
      </c>
    </row>
    <row r="38" spans="1:7">
      <c r="A38" s="445" t="s">
        <v>2729</v>
      </c>
      <c r="B38" s="445">
        <v>7400019394</v>
      </c>
      <c r="C38" s="445" t="s">
        <v>2742</v>
      </c>
      <c r="D38" s="445" t="s">
        <v>2743</v>
      </c>
      <c r="E38" s="445" t="s">
        <v>157</v>
      </c>
      <c r="F38" s="445" t="s">
        <v>2744</v>
      </c>
      <c r="G38" s="422">
        <v>1241.2</v>
      </c>
    </row>
    <row r="39" spans="1:7">
      <c r="A39" s="445" t="s">
        <v>2729</v>
      </c>
      <c r="B39" s="445">
        <v>7400019399</v>
      </c>
      <c r="C39" s="445" t="s">
        <v>2742</v>
      </c>
      <c r="D39" s="445" t="s">
        <v>2745</v>
      </c>
      <c r="E39" s="445" t="s">
        <v>157</v>
      </c>
      <c r="F39" s="445" t="s">
        <v>2744</v>
      </c>
      <c r="G39" s="422">
        <v>1241.2</v>
      </c>
    </row>
    <row r="40" spans="1:7">
      <c r="A40" s="445" t="s">
        <v>2732</v>
      </c>
      <c r="B40" s="445">
        <v>7400020876</v>
      </c>
      <c r="C40" s="445" t="s">
        <v>2742</v>
      </c>
      <c r="D40" s="445" t="s">
        <v>2747</v>
      </c>
      <c r="E40" s="445" t="s">
        <v>157</v>
      </c>
      <c r="F40" s="445" t="s">
        <v>2744</v>
      </c>
      <c r="G40" s="422">
        <v>1241.2</v>
      </c>
    </row>
    <row r="41" spans="1:7">
      <c r="A41" s="445" t="s">
        <v>2732</v>
      </c>
      <c r="B41" s="445">
        <v>7400020879</v>
      </c>
      <c r="C41" s="445" t="s">
        <v>2742</v>
      </c>
      <c r="D41" s="445" t="s">
        <v>2748</v>
      </c>
      <c r="E41" s="445" t="s">
        <v>157</v>
      </c>
      <c r="F41" s="445" t="s">
        <v>2744</v>
      </c>
      <c r="G41" s="422">
        <v>1241.2</v>
      </c>
    </row>
    <row r="42" spans="1:7">
      <c r="A42" s="445" t="s">
        <v>2732</v>
      </c>
      <c r="B42" s="445">
        <v>7400020882</v>
      </c>
      <c r="C42" s="445" t="s">
        <v>2742</v>
      </c>
      <c r="D42" s="445" t="s">
        <v>2749</v>
      </c>
      <c r="E42" s="445" t="s">
        <v>157</v>
      </c>
      <c r="F42" s="445" t="s">
        <v>2744</v>
      </c>
      <c r="G42" s="422">
        <v>1241.2</v>
      </c>
    </row>
    <row r="43" spans="1:7">
      <c r="A43" s="445" t="s">
        <v>2732</v>
      </c>
      <c r="B43" s="445">
        <v>7400020883</v>
      </c>
      <c r="C43" s="445" t="s">
        <v>2742</v>
      </c>
      <c r="D43" s="445" t="s">
        <v>2750</v>
      </c>
      <c r="E43" s="445" t="s">
        <v>157</v>
      </c>
      <c r="F43" s="445" t="s">
        <v>2744</v>
      </c>
      <c r="G43" s="422">
        <v>1241.2</v>
      </c>
    </row>
    <row r="44" spans="1:7">
      <c r="A44" s="445" t="s">
        <v>2732</v>
      </c>
      <c r="B44" s="445">
        <v>7400020885</v>
      </c>
      <c r="C44" s="445" t="s">
        <v>2742</v>
      </c>
      <c r="D44" s="445" t="s">
        <v>2751</v>
      </c>
      <c r="E44" s="445" t="s">
        <v>157</v>
      </c>
      <c r="F44" s="445" t="s">
        <v>2744</v>
      </c>
      <c r="G44" s="422">
        <v>1241.2</v>
      </c>
    </row>
    <row r="45" spans="1:7">
      <c r="A45" s="445" t="s">
        <v>2735</v>
      </c>
      <c r="B45" s="445">
        <v>7400022120</v>
      </c>
      <c r="C45" s="445" t="s">
        <v>2742</v>
      </c>
      <c r="D45" s="445" t="s">
        <v>2756</v>
      </c>
      <c r="E45" s="445" t="s">
        <v>157</v>
      </c>
      <c r="F45" s="445" t="s">
        <v>2744</v>
      </c>
      <c r="G45" s="422">
        <v>1241.2</v>
      </c>
    </row>
    <row r="46" spans="1:7">
      <c r="A46" s="445" t="s">
        <v>2739</v>
      </c>
      <c r="B46" s="445">
        <v>7400026565</v>
      </c>
      <c r="C46" s="445" t="s">
        <v>2742</v>
      </c>
      <c r="D46" s="445" t="s">
        <v>2768</v>
      </c>
      <c r="E46" s="445" t="s">
        <v>157</v>
      </c>
      <c r="F46" s="445" t="s">
        <v>2744</v>
      </c>
      <c r="G46" s="422">
        <v>1241.2</v>
      </c>
    </row>
    <row r="47" spans="1:7">
      <c r="A47" t="s">
        <v>2729</v>
      </c>
      <c r="B47">
        <v>7400019437</v>
      </c>
      <c r="C47" t="s">
        <v>2742</v>
      </c>
      <c r="D47" t="s">
        <v>1980</v>
      </c>
      <c r="E47" t="s">
        <v>2605</v>
      </c>
      <c r="F47" t="s">
        <v>2744</v>
      </c>
      <c r="G47" s="2">
        <v>5849.88</v>
      </c>
    </row>
    <row r="48" spans="1:7">
      <c r="A48" t="s">
        <v>2732</v>
      </c>
      <c r="B48">
        <v>7400020866</v>
      </c>
      <c r="C48" t="s">
        <v>2742</v>
      </c>
      <c r="D48" t="s">
        <v>2423</v>
      </c>
      <c r="E48" t="s">
        <v>2605</v>
      </c>
      <c r="F48" t="s">
        <v>2744</v>
      </c>
      <c r="G48" s="2">
        <v>5849.88</v>
      </c>
    </row>
    <row r="49" spans="1:7">
      <c r="A49" t="s">
        <v>2732</v>
      </c>
      <c r="B49">
        <v>7400020905</v>
      </c>
      <c r="C49" t="s">
        <v>2742</v>
      </c>
      <c r="D49" t="s">
        <v>1841</v>
      </c>
      <c r="E49" t="s">
        <v>2607</v>
      </c>
      <c r="F49" t="s">
        <v>2744</v>
      </c>
      <c r="G49" s="2">
        <v>5849.88</v>
      </c>
    </row>
    <row r="50" spans="1:7">
      <c r="A50" t="s">
        <v>2735</v>
      </c>
      <c r="B50">
        <v>7400022144</v>
      </c>
      <c r="C50" t="s">
        <v>2742</v>
      </c>
      <c r="D50" t="s">
        <v>2502</v>
      </c>
      <c r="E50" t="s">
        <v>2605</v>
      </c>
      <c r="F50" t="s">
        <v>2744</v>
      </c>
      <c r="G50" s="2">
        <v>5849.88</v>
      </c>
    </row>
    <row r="51" spans="1:7">
      <c r="A51" t="s">
        <v>2737</v>
      </c>
      <c r="B51">
        <v>7400023334</v>
      </c>
      <c r="C51" t="s">
        <v>2742</v>
      </c>
      <c r="D51" t="s">
        <v>2211</v>
      </c>
      <c r="E51" t="s">
        <v>2605</v>
      </c>
      <c r="F51" t="s">
        <v>2744</v>
      </c>
      <c r="G51" s="2">
        <v>5849.88</v>
      </c>
    </row>
    <row r="52" spans="1:7">
      <c r="A52" t="s">
        <v>2739</v>
      </c>
      <c r="B52">
        <v>7400026484</v>
      </c>
      <c r="C52" t="s">
        <v>2742</v>
      </c>
      <c r="D52" t="s">
        <v>1862</v>
      </c>
      <c r="E52" t="s">
        <v>2607</v>
      </c>
      <c r="F52" t="s">
        <v>2744</v>
      </c>
      <c r="G52" s="2">
        <v>5849.88</v>
      </c>
    </row>
    <row r="53" spans="1:7">
      <c r="A53" t="s">
        <v>2739</v>
      </c>
      <c r="B53">
        <v>7400026497</v>
      </c>
      <c r="C53" t="s">
        <v>2742</v>
      </c>
      <c r="D53" t="s">
        <v>2413</v>
      </c>
      <c r="E53" t="s">
        <v>2607</v>
      </c>
      <c r="F53" t="s">
        <v>2744</v>
      </c>
      <c r="G53" s="2">
        <v>5849.88</v>
      </c>
    </row>
    <row r="54" spans="1:7">
      <c r="A54" t="s">
        <v>2729</v>
      </c>
      <c r="B54">
        <v>7400019403</v>
      </c>
      <c r="C54" t="s">
        <v>2742</v>
      </c>
      <c r="D54" t="s">
        <v>2733</v>
      </c>
      <c r="E54" t="s">
        <v>2734</v>
      </c>
      <c r="F54" t="s">
        <v>2744</v>
      </c>
      <c r="G54" s="2">
        <v>5922.96</v>
      </c>
    </row>
    <row r="55" spans="1:7">
      <c r="A55" t="s">
        <v>2732</v>
      </c>
      <c r="B55">
        <v>7400020892</v>
      </c>
      <c r="C55" t="s">
        <v>2742</v>
      </c>
      <c r="D55" t="s">
        <v>2733</v>
      </c>
      <c r="E55" t="s">
        <v>2753</v>
      </c>
      <c r="F55" t="s">
        <v>2744</v>
      </c>
      <c r="G55" s="2">
        <v>5922.96</v>
      </c>
    </row>
    <row r="56" spans="1:7">
      <c r="A56" t="s">
        <v>2729</v>
      </c>
      <c r="B56">
        <v>7400019427</v>
      </c>
      <c r="C56" t="s">
        <v>2742</v>
      </c>
      <c r="D56" t="s">
        <v>2614</v>
      </c>
      <c r="E56" t="s">
        <v>2604</v>
      </c>
      <c r="F56" t="s">
        <v>2744</v>
      </c>
      <c r="G56" s="2">
        <v>5957.76</v>
      </c>
    </row>
    <row r="57" spans="1:7">
      <c r="A57" t="s">
        <v>2732</v>
      </c>
      <c r="B57">
        <v>7400020896</v>
      </c>
      <c r="C57" t="s">
        <v>2742</v>
      </c>
      <c r="D57" t="s">
        <v>814</v>
      </c>
      <c r="E57" t="s">
        <v>2563</v>
      </c>
      <c r="F57" t="s">
        <v>2744</v>
      </c>
      <c r="G57" s="2">
        <v>5957.76</v>
      </c>
    </row>
    <row r="58" spans="1:7">
      <c r="A58" t="s">
        <v>2732</v>
      </c>
      <c r="B58">
        <v>7400020948</v>
      </c>
      <c r="C58" t="s">
        <v>2742</v>
      </c>
      <c r="D58" t="s">
        <v>2755</v>
      </c>
      <c r="E58" t="s">
        <v>2604</v>
      </c>
      <c r="F58" t="s">
        <v>2744</v>
      </c>
      <c r="G58" s="2">
        <v>5957.76</v>
      </c>
    </row>
    <row r="59" spans="1:7">
      <c r="A59" t="s">
        <v>2735</v>
      </c>
      <c r="B59">
        <v>7400022137</v>
      </c>
      <c r="C59" t="s">
        <v>2742</v>
      </c>
      <c r="D59" t="s">
        <v>2758</v>
      </c>
      <c r="E59" t="s">
        <v>2604</v>
      </c>
      <c r="F59" t="s">
        <v>2744</v>
      </c>
      <c r="G59" s="2">
        <v>5957.76</v>
      </c>
    </row>
    <row r="60" spans="1:7">
      <c r="A60" t="s">
        <v>2735</v>
      </c>
      <c r="B60">
        <v>7400022139</v>
      </c>
      <c r="C60" t="s">
        <v>2742</v>
      </c>
      <c r="D60" t="s">
        <v>103</v>
      </c>
      <c r="E60" t="s">
        <v>2604</v>
      </c>
      <c r="F60" t="s">
        <v>2744</v>
      </c>
      <c r="G60" s="2">
        <v>5957.76</v>
      </c>
    </row>
    <row r="61" spans="1:7">
      <c r="A61" t="s">
        <v>2737</v>
      </c>
      <c r="B61">
        <v>7400023341</v>
      </c>
      <c r="C61" t="s">
        <v>2742</v>
      </c>
      <c r="D61" t="s">
        <v>2614</v>
      </c>
      <c r="E61" t="s">
        <v>2604</v>
      </c>
      <c r="F61" t="s">
        <v>2744</v>
      </c>
      <c r="G61" s="2">
        <v>5957.76</v>
      </c>
    </row>
    <row r="62" spans="1:7">
      <c r="A62" t="s">
        <v>2737</v>
      </c>
      <c r="B62">
        <v>7400023349</v>
      </c>
      <c r="C62" t="s">
        <v>2742</v>
      </c>
      <c r="D62" t="s">
        <v>2681</v>
      </c>
      <c r="E62" t="s">
        <v>2604</v>
      </c>
      <c r="F62" t="s">
        <v>2744</v>
      </c>
      <c r="G62" s="2">
        <v>5957.76</v>
      </c>
    </row>
    <row r="63" spans="1:7">
      <c r="A63" t="s">
        <v>2737</v>
      </c>
      <c r="B63">
        <v>7400023356</v>
      </c>
      <c r="C63" t="s">
        <v>2742</v>
      </c>
      <c r="D63" t="s">
        <v>2761</v>
      </c>
      <c r="E63" t="s">
        <v>2604</v>
      </c>
      <c r="F63" t="s">
        <v>2744</v>
      </c>
      <c r="G63" s="2">
        <v>5957.76</v>
      </c>
    </row>
    <row r="64" spans="1:7">
      <c r="A64" t="s">
        <v>2737</v>
      </c>
      <c r="B64">
        <v>7400023361</v>
      </c>
      <c r="C64" t="s">
        <v>2742</v>
      </c>
      <c r="D64" t="s">
        <v>2677</v>
      </c>
      <c r="E64" t="s">
        <v>2604</v>
      </c>
      <c r="F64" t="s">
        <v>2744</v>
      </c>
      <c r="G64" s="2">
        <v>5957.76</v>
      </c>
    </row>
    <row r="65" spans="1:7">
      <c r="A65" t="s">
        <v>2737</v>
      </c>
      <c r="B65">
        <v>7400023424</v>
      </c>
      <c r="C65" t="s">
        <v>2742</v>
      </c>
      <c r="D65" t="s">
        <v>2762</v>
      </c>
      <c r="E65" t="s">
        <v>2563</v>
      </c>
      <c r="F65" t="s">
        <v>2744</v>
      </c>
      <c r="G65" s="2">
        <v>5957.76</v>
      </c>
    </row>
    <row r="66" spans="1:7">
      <c r="A66" t="s">
        <v>2739</v>
      </c>
      <c r="B66">
        <v>7400026459</v>
      </c>
      <c r="C66" t="s">
        <v>2742</v>
      </c>
      <c r="D66" t="s">
        <v>2387</v>
      </c>
      <c r="E66" t="s">
        <v>2563</v>
      </c>
      <c r="F66" t="s">
        <v>2744</v>
      </c>
      <c r="G66" s="2">
        <v>5957.76</v>
      </c>
    </row>
    <row r="67" spans="1:7">
      <c r="A67" t="s">
        <v>2732</v>
      </c>
      <c r="B67">
        <v>7400020940</v>
      </c>
      <c r="C67" t="s">
        <v>2742</v>
      </c>
      <c r="D67" t="s">
        <v>2669</v>
      </c>
      <c r="E67" t="s">
        <v>2604</v>
      </c>
      <c r="F67" t="s">
        <v>2744</v>
      </c>
      <c r="G67" s="2">
        <v>6351</v>
      </c>
    </row>
    <row r="68" spans="1:7">
      <c r="A68" t="s">
        <v>2737</v>
      </c>
      <c r="B68">
        <v>7400023421</v>
      </c>
      <c r="C68" t="s">
        <v>2742</v>
      </c>
      <c r="D68" t="s">
        <v>2740</v>
      </c>
      <c r="E68" t="s">
        <v>2563</v>
      </c>
      <c r="F68" t="s">
        <v>2744</v>
      </c>
      <c r="G68" s="2">
        <v>6351</v>
      </c>
    </row>
    <row r="69" spans="1:7">
      <c r="A69" t="s">
        <v>2739</v>
      </c>
      <c r="B69">
        <v>7400026454</v>
      </c>
      <c r="C69" t="s">
        <v>2742</v>
      </c>
      <c r="D69" t="s">
        <v>2763</v>
      </c>
      <c r="E69" t="s">
        <v>2563</v>
      </c>
      <c r="F69" t="s">
        <v>2744</v>
      </c>
      <c r="G69" s="2">
        <v>6351</v>
      </c>
    </row>
    <row r="70" spans="1:7">
      <c r="A70" t="s">
        <v>2739</v>
      </c>
      <c r="B70">
        <v>7400026549</v>
      </c>
      <c r="C70" t="s">
        <v>2742</v>
      </c>
      <c r="D70" t="s">
        <v>2669</v>
      </c>
      <c r="E70" t="s">
        <v>2604</v>
      </c>
      <c r="F70" t="s">
        <v>2744</v>
      </c>
      <c r="G70" s="2">
        <v>6351</v>
      </c>
    </row>
    <row r="71" spans="1:7">
      <c r="A71" t="s">
        <v>2739</v>
      </c>
      <c r="B71">
        <v>7400026554</v>
      </c>
      <c r="C71" t="s">
        <v>2742</v>
      </c>
      <c r="D71" t="s">
        <v>2740</v>
      </c>
      <c r="E71" t="s">
        <v>2604</v>
      </c>
      <c r="F71" t="s">
        <v>2744</v>
      </c>
      <c r="G71" s="2">
        <v>6351</v>
      </c>
    </row>
    <row r="72" spans="1:7">
      <c r="A72" t="s">
        <v>2732</v>
      </c>
      <c r="B72">
        <v>7400020900</v>
      </c>
      <c r="C72" t="s">
        <v>2742</v>
      </c>
      <c r="D72" t="s">
        <v>1269</v>
      </c>
      <c r="E72" t="s">
        <v>2563</v>
      </c>
      <c r="F72" t="s">
        <v>2744</v>
      </c>
      <c r="G72" s="2">
        <v>8049.24</v>
      </c>
    </row>
    <row r="73" spans="1:7">
      <c r="A73" t="s">
        <v>2732</v>
      </c>
      <c r="B73">
        <v>7400020928</v>
      </c>
      <c r="C73" t="s">
        <v>2742</v>
      </c>
      <c r="D73" t="s">
        <v>2741</v>
      </c>
      <c r="E73" t="s">
        <v>2604</v>
      </c>
      <c r="F73" t="s">
        <v>2744</v>
      </c>
      <c r="G73" s="2">
        <v>8049.24</v>
      </c>
    </row>
    <row r="74" spans="1:7">
      <c r="A74" t="s">
        <v>2732</v>
      </c>
      <c r="B74">
        <v>7400020937</v>
      </c>
      <c r="C74" t="s">
        <v>2742</v>
      </c>
      <c r="D74" t="s">
        <v>949</v>
      </c>
      <c r="E74" t="s">
        <v>2604</v>
      </c>
      <c r="F74" t="s">
        <v>2744</v>
      </c>
      <c r="G74" s="2">
        <v>8049.24</v>
      </c>
    </row>
    <row r="75" spans="1:7">
      <c r="A75" t="s">
        <v>2732</v>
      </c>
      <c r="B75">
        <v>7400020944</v>
      </c>
      <c r="C75" t="s">
        <v>2742</v>
      </c>
      <c r="D75" t="s">
        <v>1268</v>
      </c>
      <c r="E75" t="s">
        <v>2604</v>
      </c>
      <c r="F75" t="s">
        <v>2744</v>
      </c>
      <c r="G75" s="2">
        <v>8049.24</v>
      </c>
    </row>
    <row r="76" spans="1:7">
      <c r="A76" t="s">
        <v>2739</v>
      </c>
      <c r="B76">
        <v>7400026545</v>
      </c>
      <c r="C76" t="s">
        <v>2742</v>
      </c>
      <c r="D76" t="s">
        <v>2741</v>
      </c>
      <c r="E76" t="s">
        <v>2604</v>
      </c>
      <c r="F76" t="s">
        <v>2744</v>
      </c>
      <c r="G76" s="2">
        <v>8049.24</v>
      </c>
    </row>
    <row r="77" spans="1:7">
      <c r="A77" t="s">
        <v>2732</v>
      </c>
      <c r="B77">
        <v>7400020888</v>
      </c>
      <c r="C77" t="s">
        <v>2742</v>
      </c>
      <c r="D77" t="s">
        <v>2752</v>
      </c>
      <c r="E77" t="s">
        <v>2734</v>
      </c>
      <c r="F77" t="s">
        <v>2744</v>
      </c>
      <c r="G77" s="2">
        <v>10496.84</v>
      </c>
    </row>
    <row r="78" spans="1:7">
      <c r="A78" t="s">
        <v>2729</v>
      </c>
      <c r="B78">
        <v>7400019413</v>
      </c>
      <c r="C78" t="s">
        <v>2742</v>
      </c>
      <c r="D78" t="s">
        <v>2746</v>
      </c>
      <c r="E78" t="s">
        <v>2604</v>
      </c>
      <c r="F78" t="s">
        <v>2744</v>
      </c>
      <c r="G78" s="2">
        <v>10629.08</v>
      </c>
    </row>
    <row r="79" spans="1:7">
      <c r="A79" t="s">
        <v>2729</v>
      </c>
      <c r="B79">
        <v>7400019418</v>
      </c>
      <c r="C79" t="s">
        <v>2742</v>
      </c>
      <c r="D79" t="s">
        <v>2736</v>
      </c>
      <c r="E79" t="s">
        <v>2604</v>
      </c>
      <c r="F79" t="s">
        <v>2744</v>
      </c>
      <c r="G79" s="2">
        <v>10629.08</v>
      </c>
    </row>
    <row r="80" spans="1:7">
      <c r="A80" t="s">
        <v>2732</v>
      </c>
      <c r="B80">
        <v>7400020906</v>
      </c>
      <c r="C80" t="s">
        <v>2742</v>
      </c>
      <c r="D80" t="s">
        <v>2754</v>
      </c>
      <c r="E80" t="s">
        <v>2604</v>
      </c>
      <c r="F80" t="s">
        <v>2744</v>
      </c>
      <c r="G80" s="2">
        <v>10629.08</v>
      </c>
    </row>
    <row r="81" spans="1:7">
      <c r="A81" t="s">
        <v>2735</v>
      </c>
      <c r="B81">
        <v>7400022124</v>
      </c>
      <c r="C81" t="s">
        <v>2742</v>
      </c>
      <c r="D81" t="s">
        <v>2324</v>
      </c>
      <c r="E81" t="s">
        <v>2604</v>
      </c>
      <c r="F81" t="s">
        <v>2744</v>
      </c>
      <c r="G81" s="2">
        <v>10629.08</v>
      </c>
    </row>
    <row r="82" spans="1:7">
      <c r="A82" t="s">
        <v>2735</v>
      </c>
      <c r="B82">
        <v>7400022129</v>
      </c>
      <c r="C82" t="s">
        <v>2742</v>
      </c>
      <c r="D82" t="s">
        <v>2738</v>
      </c>
      <c r="E82" t="s">
        <v>2604</v>
      </c>
      <c r="F82" t="s">
        <v>2744</v>
      </c>
      <c r="G82" s="2">
        <v>10629.08</v>
      </c>
    </row>
    <row r="83" spans="1:7">
      <c r="A83" t="s">
        <v>2737</v>
      </c>
      <c r="B83">
        <v>7400023408</v>
      </c>
      <c r="C83" t="s">
        <v>2742</v>
      </c>
      <c r="D83" t="s">
        <v>2738</v>
      </c>
      <c r="E83" t="s">
        <v>2604</v>
      </c>
      <c r="F83" t="s">
        <v>2744</v>
      </c>
      <c r="G83" s="2">
        <v>10629.08</v>
      </c>
    </row>
    <row r="84" spans="1:7">
      <c r="A84" t="s">
        <v>2737</v>
      </c>
      <c r="B84">
        <v>7400023419</v>
      </c>
      <c r="C84" t="s">
        <v>2742</v>
      </c>
      <c r="D84" t="s">
        <v>2736</v>
      </c>
      <c r="E84" t="s">
        <v>2604</v>
      </c>
      <c r="F84" t="s">
        <v>2744</v>
      </c>
      <c r="G84" s="2">
        <v>10629.08</v>
      </c>
    </row>
    <row r="85" spans="1:7">
      <c r="A85" t="s">
        <v>2739</v>
      </c>
      <c r="B85">
        <v>7400026500</v>
      </c>
      <c r="C85" t="s">
        <v>2742</v>
      </c>
      <c r="D85" t="s">
        <v>2764</v>
      </c>
      <c r="E85" t="s">
        <v>2604</v>
      </c>
      <c r="F85" t="s">
        <v>2744</v>
      </c>
      <c r="G85" s="2">
        <v>10629.08</v>
      </c>
    </row>
    <row r="86" spans="1:7">
      <c r="A86" t="s">
        <v>2739</v>
      </c>
      <c r="B86">
        <v>7400026504</v>
      </c>
      <c r="C86" t="s">
        <v>2742</v>
      </c>
      <c r="D86" t="s">
        <v>641</v>
      </c>
      <c r="E86" t="s">
        <v>2604</v>
      </c>
      <c r="F86" t="s">
        <v>2744</v>
      </c>
      <c r="G86" s="2">
        <v>10629.08</v>
      </c>
    </row>
    <row r="87" spans="1:7">
      <c r="A87" t="s">
        <v>2739</v>
      </c>
      <c r="B87">
        <v>7400026507</v>
      </c>
      <c r="C87" t="s">
        <v>2742</v>
      </c>
      <c r="D87" t="s">
        <v>665</v>
      </c>
      <c r="E87" t="s">
        <v>2604</v>
      </c>
      <c r="F87" t="s">
        <v>2744</v>
      </c>
      <c r="G87" s="2">
        <v>10629.08</v>
      </c>
    </row>
    <row r="88" spans="1:7">
      <c r="A88" t="s">
        <v>2732</v>
      </c>
      <c r="B88">
        <v>7400020960</v>
      </c>
      <c r="C88" t="s">
        <v>2742</v>
      </c>
      <c r="D88" t="s">
        <v>2623</v>
      </c>
      <c r="E88" t="s">
        <v>2605</v>
      </c>
      <c r="F88" t="s">
        <v>2744</v>
      </c>
      <c r="G88" s="2">
        <v>11699.76</v>
      </c>
    </row>
    <row r="89" spans="1:7">
      <c r="A89" t="s">
        <v>2735</v>
      </c>
      <c r="B89">
        <v>7400022142</v>
      </c>
      <c r="C89" t="s">
        <v>2742</v>
      </c>
      <c r="D89" t="s">
        <v>2759</v>
      </c>
      <c r="E89" t="s">
        <v>2605</v>
      </c>
      <c r="F89" t="s">
        <v>2744</v>
      </c>
      <c r="G89" s="2">
        <v>11699.76</v>
      </c>
    </row>
    <row r="90" spans="1:7">
      <c r="A90" t="s">
        <v>2739</v>
      </c>
      <c r="B90">
        <v>7400026541</v>
      </c>
      <c r="C90" t="s">
        <v>2742</v>
      </c>
      <c r="D90" t="s">
        <v>2766</v>
      </c>
      <c r="E90" t="s">
        <v>2604</v>
      </c>
      <c r="F90" t="s">
        <v>2744</v>
      </c>
      <c r="G90" s="2">
        <v>12409.68</v>
      </c>
    </row>
    <row r="91" spans="1:7">
      <c r="A91" t="s">
        <v>2729</v>
      </c>
      <c r="B91">
        <v>7400019423</v>
      </c>
      <c r="C91" t="s">
        <v>2742</v>
      </c>
      <c r="D91" t="s">
        <v>2122</v>
      </c>
      <c r="E91" t="s">
        <v>2604</v>
      </c>
      <c r="F91" t="s">
        <v>2744</v>
      </c>
      <c r="G91" s="2">
        <v>13500.08</v>
      </c>
    </row>
    <row r="92" spans="1:7">
      <c r="A92" t="s">
        <v>2732</v>
      </c>
      <c r="B92">
        <v>7400020909</v>
      </c>
      <c r="C92" t="s">
        <v>2742</v>
      </c>
      <c r="D92" t="s">
        <v>1245</v>
      </c>
      <c r="E92" t="s">
        <v>2604</v>
      </c>
      <c r="F92" t="s">
        <v>2744</v>
      </c>
      <c r="G92" s="2">
        <v>13500.08</v>
      </c>
    </row>
    <row r="93" spans="1:7">
      <c r="A93" t="s">
        <v>2732</v>
      </c>
      <c r="B93">
        <v>7400020914</v>
      </c>
      <c r="C93" t="s">
        <v>2742</v>
      </c>
      <c r="D93" t="s">
        <v>1396</v>
      </c>
      <c r="E93" t="s">
        <v>2604</v>
      </c>
      <c r="F93" t="s">
        <v>2744</v>
      </c>
      <c r="G93" s="2">
        <v>13500.08</v>
      </c>
    </row>
    <row r="94" spans="1:7">
      <c r="A94" t="s">
        <v>2732</v>
      </c>
      <c r="B94">
        <v>7400020918</v>
      </c>
      <c r="C94" t="s">
        <v>2742</v>
      </c>
      <c r="D94" t="s">
        <v>1574</v>
      </c>
      <c r="E94" t="s">
        <v>2604</v>
      </c>
      <c r="F94" t="s">
        <v>2744</v>
      </c>
      <c r="G94" s="2">
        <v>13500.08</v>
      </c>
    </row>
    <row r="95" spans="1:7">
      <c r="A95" t="s">
        <v>2732</v>
      </c>
      <c r="B95">
        <v>7400020921</v>
      </c>
      <c r="C95" t="s">
        <v>2742</v>
      </c>
      <c r="D95" t="s">
        <v>2123</v>
      </c>
      <c r="E95" t="s">
        <v>2604</v>
      </c>
      <c r="F95" t="s">
        <v>2744</v>
      </c>
      <c r="G95" s="2">
        <v>13500.08</v>
      </c>
    </row>
    <row r="96" spans="1:7">
      <c r="A96" t="s">
        <v>2732</v>
      </c>
      <c r="B96">
        <v>7400020925</v>
      </c>
      <c r="C96" t="s">
        <v>2742</v>
      </c>
      <c r="D96" t="s">
        <v>2217</v>
      </c>
      <c r="E96" t="s">
        <v>2604</v>
      </c>
      <c r="F96" t="s">
        <v>2744</v>
      </c>
      <c r="G96" s="2">
        <v>13500.08</v>
      </c>
    </row>
    <row r="97" spans="1:7">
      <c r="A97" t="s">
        <v>2735</v>
      </c>
      <c r="B97">
        <v>7400022133</v>
      </c>
      <c r="C97" t="s">
        <v>2742</v>
      </c>
      <c r="D97" t="s">
        <v>1276</v>
      </c>
      <c r="E97" t="s">
        <v>2604</v>
      </c>
      <c r="F97" t="s">
        <v>2744</v>
      </c>
      <c r="G97" s="2">
        <v>13500.08</v>
      </c>
    </row>
    <row r="98" spans="1:7">
      <c r="A98" t="s">
        <v>2735</v>
      </c>
      <c r="B98">
        <v>7400022135</v>
      </c>
      <c r="C98" t="s">
        <v>2742</v>
      </c>
      <c r="D98" t="s">
        <v>2757</v>
      </c>
      <c r="E98" t="s">
        <v>2604</v>
      </c>
      <c r="F98" t="s">
        <v>2744</v>
      </c>
      <c r="G98" s="2">
        <v>13500.08</v>
      </c>
    </row>
    <row r="99" spans="1:7">
      <c r="A99" t="s">
        <v>2737</v>
      </c>
      <c r="B99">
        <v>7400023377</v>
      </c>
      <c r="C99" t="s">
        <v>2742</v>
      </c>
      <c r="D99" t="s">
        <v>2418</v>
      </c>
      <c r="E99" t="s">
        <v>2604</v>
      </c>
      <c r="F99" t="s">
        <v>2744</v>
      </c>
      <c r="G99" s="2">
        <v>13500.08</v>
      </c>
    </row>
    <row r="100" spans="1:7">
      <c r="A100" t="s">
        <v>2737</v>
      </c>
      <c r="B100">
        <v>7400023382</v>
      </c>
      <c r="C100" t="s">
        <v>2742</v>
      </c>
      <c r="D100" t="s">
        <v>1664</v>
      </c>
      <c r="E100" t="s">
        <v>2604</v>
      </c>
      <c r="F100" t="s">
        <v>2744</v>
      </c>
      <c r="G100" s="2">
        <v>13500.08</v>
      </c>
    </row>
    <row r="101" spans="1:7">
      <c r="A101" t="s">
        <v>2737</v>
      </c>
      <c r="B101">
        <v>7400023386</v>
      </c>
      <c r="C101" t="s">
        <v>2742</v>
      </c>
      <c r="D101" t="s">
        <v>1652</v>
      </c>
      <c r="E101" t="s">
        <v>2604</v>
      </c>
      <c r="F101" t="s">
        <v>2744</v>
      </c>
      <c r="G101" s="2">
        <v>13500.08</v>
      </c>
    </row>
    <row r="102" spans="1:7">
      <c r="A102" t="s">
        <v>2737</v>
      </c>
      <c r="B102">
        <v>7400023390</v>
      </c>
      <c r="C102" t="s">
        <v>2742</v>
      </c>
      <c r="D102" t="s">
        <v>1414</v>
      </c>
      <c r="E102" t="s">
        <v>2604</v>
      </c>
      <c r="F102" t="s">
        <v>2744</v>
      </c>
      <c r="G102" s="2">
        <v>13500.08</v>
      </c>
    </row>
    <row r="103" spans="1:7">
      <c r="A103" t="s">
        <v>2737</v>
      </c>
      <c r="B103">
        <v>7400023399</v>
      </c>
      <c r="C103" t="s">
        <v>2742</v>
      </c>
      <c r="D103" t="s">
        <v>1276</v>
      </c>
      <c r="E103" t="s">
        <v>2604</v>
      </c>
      <c r="F103" t="s">
        <v>2744</v>
      </c>
      <c r="G103" s="2">
        <v>13500.08</v>
      </c>
    </row>
    <row r="104" spans="1:7">
      <c r="A104" t="s">
        <v>2737</v>
      </c>
      <c r="B104">
        <v>7400023415</v>
      </c>
      <c r="C104" t="s">
        <v>2742</v>
      </c>
      <c r="D104" t="s">
        <v>1242</v>
      </c>
      <c r="E104" t="s">
        <v>2604</v>
      </c>
      <c r="F104" t="s">
        <v>2744</v>
      </c>
      <c r="G104" s="2">
        <v>13500.08</v>
      </c>
    </row>
    <row r="105" spans="1:7">
      <c r="A105" t="s">
        <v>2739</v>
      </c>
      <c r="B105">
        <v>7400026437</v>
      </c>
      <c r="C105" t="s">
        <v>2742</v>
      </c>
      <c r="D105" t="s">
        <v>1248</v>
      </c>
      <c r="E105" t="s">
        <v>2563</v>
      </c>
      <c r="F105" t="s">
        <v>2744</v>
      </c>
      <c r="G105" s="2">
        <v>13500.08</v>
      </c>
    </row>
    <row r="106" spans="1:7">
      <c r="A106" t="s">
        <v>2739</v>
      </c>
      <c r="B106">
        <v>7400026510</v>
      </c>
      <c r="C106" t="s">
        <v>2742</v>
      </c>
      <c r="D106" t="s">
        <v>1218</v>
      </c>
      <c r="E106" t="s">
        <v>2604</v>
      </c>
      <c r="F106" t="s">
        <v>2744</v>
      </c>
      <c r="G106" s="2">
        <v>13500.08</v>
      </c>
    </row>
    <row r="107" spans="1:7">
      <c r="A107" t="s">
        <v>2739</v>
      </c>
      <c r="B107">
        <v>7400026515</v>
      </c>
      <c r="C107" t="s">
        <v>2742</v>
      </c>
      <c r="D107" t="s">
        <v>1590</v>
      </c>
      <c r="E107" t="s">
        <v>2604</v>
      </c>
      <c r="F107" t="s">
        <v>2744</v>
      </c>
      <c r="G107" s="2">
        <v>13500.08</v>
      </c>
    </row>
    <row r="108" spans="1:7">
      <c r="A108" t="s">
        <v>2739</v>
      </c>
      <c r="B108">
        <v>7400026518</v>
      </c>
      <c r="C108" t="s">
        <v>2742</v>
      </c>
      <c r="D108" t="s">
        <v>1599</v>
      </c>
      <c r="E108" t="s">
        <v>2604</v>
      </c>
      <c r="F108" t="s">
        <v>2744</v>
      </c>
      <c r="G108" s="2">
        <v>13500.08</v>
      </c>
    </row>
    <row r="109" spans="1:7">
      <c r="A109" t="s">
        <v>2739</v>
      </c>
      <c r="B109">
        <v>7400026521</v>
      </c>
      <c r="C109" t="s">
        <v>2742</v>
      </c>
      <c r="D109" t="s">
        <v>1596</v>
      </c>
      <c r="E109" t="s">
        <v>2604</v>
      </c>
      <c r="F109" t="s">
        <v>2744</v>
      </c>
      <c r="G109" s="2">
        <v>13500.08</v>
      </c>
    </row>
    <row r="110" spans="1:7">
      <c r="A110" t="s">
        <v>2739</v>
      </c>
      <c r="B110">
        <v>7400026524</v>
      </c>
      <c r="C110" t="s">
        <v>2742</v>
      </c>
      <c r="D110" t="s">
        <v>1642</v>
      </c>
      <c r="E110" t="s">
        <v>2604</v>
      </c>
      <c r="F110" t="s">
        <v>2744</v>
      </c>
      <c r="G110" s="2">
        <v>13500.08</v>
      </c>
    </row>
    <row r="111" spans="1:7">
      <c r="A111" t="s">
        <v>2739</v>
      </c>
      <c r="B111">
        <v>7400026527</v>
      </c>
      <c r="C111" t="s">
        <v>2742</v>
      </c>
      <c r="D111" t="s">
        <v>1961</v>
      </c>
      <c r="E111" t="s">
        <v>2604</v>
      </c>
      <c r="F111" t="s">
        <v>2744</v>
      </c>
      <c r="G111" s="2">
        <v>13500.08</v>
      </c>
    </row>
    <row r="112" spans="1:7">
      <c r="A112" t="s">
        <v>2739</v>
      </c>
      <c r="B112">
        <v>7400026530</v>
      </c>
      <c r="C112" t="s">
        <v>2742</v>
      </c>
      <c r="D112" t="s">
        <v>2765</v>
      </c>
      <c r="E112" t="s">
        <v>2604</v>
      </c>
      <c r="F112" t="s">
        <v>2744</v>
      </c>
      <c r="G112" s="2">
        <v>13500.08</v>
      </c>
    </row>
    <row r="113" spans="1:7">
      <c r="A113" t="s">
        <v>2739</v>
      </c>
      <c r="B113">
        <v>7400026534</v>
      </c>
      <c r="C113" t="s">
        <v>2742</v>
      </c>
      <c r="D113" t="s">
        <v>2195</v>
      </c>
      <c r="E113" t="s">
        <v>2604</v>
      </c>
      <c r="F113" t="s">
        <v>2744</v>
      </c>
      <c r="G113" s="2">
        <v>13500.08</v>
      </c>
    </row>
    <row r="114" spans="1:7">
      <c r="A114" t="s">
        <v>2739</v>
      </c>
      <c r="B114">
        <v>7400026536</v>
      </c>
      <c r="C114" t="s">
        <v>2742</v>
      </c>
      <c r="D114" t="s">
        <v>2624</v>
      </c>
      <c r="E114" t="s">
        <v>2604</v>
      </c>
      <c r="F114" t="s">
        <v>2744</v>
      </c>
      <c r="G114" s="2">
        <v>13500.08</v>
      </c>
    </row>
    <row r="115" spans="1:7">
      <c r="A115" t="s">
        <v>2737</v>
      </c>
      <c r="B115">
        <v>7400023427</v>
      </c>
      <c r="C115" t="s">
        <v>2742</v>
      </c>
      <c r="D115" t="s">
        <v>820</v>
      </c>
      <c r="E115" t="s">
        <v>2563</v>
      </c>
      <c r="F115" t="s">
        <v>2744</v>
      </c>
      <c r="G115" s="2">
        <v>13988.44</v>
      </c>
    </row>
    <row r="116" spans="1:7">
      <c r="A116" t="s">
        <v>2739</v>
      </c>
      <c r="B116">
        <v>7400026538</v>
      </c>
      <c r="C116" t="s">
        <v>2742</v>
      </c>
      <c r="D116" t="s">
        <v>2568</v>
      </c>
      <c r="E116" t="s">
        <v>2604</v>
      </c>
      <c r="F116" t="s">
        <v>2744</v>
      </c>
      <c r="G116" s="2">
        <v>13988.44</v>
      </c>
    </row>
    <row r="117" spans="1:7">
      <c r="A117" t="s">
        <v>2732</v>
      </c>
      <c r="B117">
        <v>7400020952</v>
      </c>
      <c r="C117" t="s">
        <v>2742</v>
      </c>
      <c r="D117" t="s">
        <v>2383</v>
      </c>
      <c r="E117" t="s">
        <v>2604</v>
      </c>
      <c r="F117" t="s">
        <v>2744</v>
      </c>
      <c r="G117" s="2">
        <v>19565.72</v>
      </c>
    </row>
    <row r="118" spans="1:7">
      <c r="A118" t="s">
        <v>2737</v>
      </c>
      <c r="B118">
        <v>7400023337</v>
      </c>
      <c r="C118" t="s">
        <v>2742</v>
      </c>
      <c r="D118" t="s">
        <v>2760</v>
      </c>
      <c r="E118" t="s">
        <v>2604</v>
      </c>
      <c r="F118" t="s">
        <v>2744</v>
      </c>
      <c r="G118" s="2">
        <v>19565.72</v>
      </c>
    </row>
    <row r="119" spans="1:7">
      <c r="A119" t="s">
        <v>2739</v>
      </c>
      <c r="B119">
        <v>7400026558</v>
      </c>
      <c r="C119" t="s">
        <v>2742</v>
      </c>
      <c r="D119" t="s">
        <v>2767</v>
      </c>
      <c r="E119" t="s">
        <v>2604</v>
      </c>
      <c r="F119" t="s">
        <v>2744</v>
      </c>
      <c r="G119" s="2">
        <v>19565.72</v>
      </c>
    </row>
    <row r="120" spans="1:7">
      <c r="A120" t="s">
        <v>2729</v>
      </c>
      <c r="B120">
        <v>7400019431</v>
      </c>
      <c r="C120" t="s">
        <v>2742</v>
      </c>
      <c r="D120" t="s">
        <v>2684</v>
      </c>
      <c r="E120" t="s">
        <v>2604</v>
      </c>
      <c r="F120" t="s">
        <v>2744</v>
      </c>
      <c r="G120" s="2">
        <v>20454.28</v>
      </c>
    </row>
    <row r="121" spans="1:7">
      <c r="A121" t="s">
        <v>2737</v>
      </c>
      <c r="B121">
        <v>7400023370</v>
      </c>
      <c r="C121" t="s">
        <v>2742</v>
      </c>
      <c r="D121" t="s">
        <v>771</v>
      </c>
      <c r="E121" t="s">
        <v>2604</v>
      </c>
      <c r="F121" t="s">
        <v>2744</v>
      </c>
      <c r="G121" s="2">
        <v>21588.76</v>
      </c>
    </row>
    <row r="122" spans="1:7">
      <c r="A122" t="s">
        <v>2739</v>
      </c>
      <c r="B122">
        <v>7400026474</v>
      </c>
      <c r="C122" t="s">
        <v>2742</v>
      </c>
      <c r="D122" t="s">
        <v>433</v>
      </c>
      <c r="E122" t="s">
        <v>2607</v>
      </c>
      <c r="F122" t="s">
        <v>2744</v>
      </c>
      <c r="G122" s="2">
        <v>37976.080000000002</v>
      </c>
    </row>
    <row r="123" spans="1:7">
      <c r="A123" s="51" t="s">
        <v>2732</v>
      </c>
      <c r="B123" s="51">
        <v>7300001000</v>
      </c>
      <c r="C123" s="51" t="s">
        <v>2769</v>
      </c>
      <c r="D123" s="51">
        <v>112430091</v>
      </c>
      <c r="E123" s="51"/>
      <c r="F123" s="51" t="s">
        <v>2770</v>
      </c>
      <c r="G123" s="6">
        <v>-10452.709999999999</v>
      </c>
    </row>
    <row r="124" spans="1:7">
      <c r="A124" s="51" t="s">
        <v>2732</v>
      </c>
      <c r="B124" s="51">
        <v>7300001225</v>
      </c>
      <c r="C124" s="51" t="s">
        <v>2769</v>
      </c>
      <c r="D124" s="51">
        <v>112430290</v>
      </c>
      <c r="E124" s="51"/>
      <c r="F124" s="51" t="s">
        <v>2770</v>
      </c>
      <c r="G124" s="6">
        <v>-11373.45</v>
      </c>
    </row>
    <row r="125" spans="1:7">
      <c r="A125" s="51" t="s">
        <v>2728</v>
      </c>
      <c r="B125" s="51"/>
      <c r="C125" s="51"/>
      <c r="D125" s="51"/>
      <c r="G125" s="6">
        <f>SUM(G1:G124)</f>
        <v>404004.03999999986</v>
      </c>
    </row>
    <row r="126" spans="1:7">
      <c r="A126" s="51"/>
      <c r="B126" s="51"/>
      <c r="C126" s="51"/>
      <c r="D126" s="51"/>
    </row>
  </sheetData>
  <sortState ref="A38:G122">
    <sortCondition ref="G38:G122"/>
  </sortState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47"/>
  <sheetViews>
    <sheetView topLeftCell="A97" workbookViewId="0">
      <selection activeCell="B116" sqref="B116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2803</v>
      </c>
      <c r="E1" s="40"/>
      <c r="K1" s="634"/>
      <c r="L1" s="634"/>
      <c r="M1" s="634"/>
    </row>
    <row r="2" spans="1:15" ht="15">
      <c r="A2" s="634"/>
      <c r="B2" s="634"/>
      <c r="C2" s="634"/>
      <c r="D2" s="634"/>
      <c r="E2" s="634"/>
      <c r="F2" s="635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35"/>
      <c r="K3" s="41" t="s">
        <v>187</v>
      </c>
      <c r="L3" s="42"/>
      <c r="M3" s="634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634"/>
    </row>
    <row r="5" spans="1:15" ht="12" customHeight="1">
      <c r="A5" s="637" t="s">
        <v>138</v>
      </c>
      <c r="B5" s="396" t="s">
        <v>1319</v>
      </c>
      <c r="C5" s="339" t="s">
        <v>136</v>
      </c>
      <c r="D5" s="344">
        <v>-13500.08</v>
      </c>
      <c r="E5" s="335" t="s">
        <v>139</v>
      </c>
      <c r="F5" s="496" t="s">
        <v>190</v>
      </c>
      <c r="G5" s="357"/>
      <c r="H5" s="357"/>
      <c r="I5" s="357"/>
      <c r="L5" s="42"/>
      <c r="M5" s="634"/>
    </row>
    <row r="6" spans="1:15" ht="15" customHeight="1">
      <c r="A6" s="637" t="s">
        <v>138</v>
      </c>
      <c r="B6" s="339" t="s">
        <v>1302</v>
      </c>
      <c r="C6" s="339" t="s">
        <v>136</v>
      </c>
      <c r="D6" s="344">
        <v>-13500.08</v>
      </c>
      <c r="E6" s="335"/>
      <c r="F6" s="496" t="s">
        <v>190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637" t="s">
        <v>138</v>
      </c>
      <c r="B7" s="396" t="s">
        <v>1342</v>
      </c>
      <c r="C7" s="339" t="s">
        <v>136</v>
      </c>
      <c r="D7" s="344">
        <v>-13500.08</v>
      </c>
      <c r="E7" s="335" t="s">
        <v>145</v>
      </c>
      <c r="F7" s="496" t="s">
        <v>190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637" t="s">
        <v>138</v>
      </c>
      <c r="B8" s="396" t="s">
        <v>1467</v>
      </c>
      <c r="C8" s="339" t="s">
        <v>136</v>
      </c>
      <c r="D8" s="344">
        <v>-13500.08</v>
      </c>
      <c r="E8" s="335" t="s">
        <v>226</v>
      </c>
      <c r="F8" s="496" t="s">
        <v>190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637" t="s">
        <v>138</v>
      </c>
      <c r="B9" s="396" t="s">
        <v>1342</v>
      </c>
      <c r="C9" s="339" t="s">
        <v>136</v>
      </c>
      <c r="D9" s="344">
        <v>-13500.08</v>
      </c>
      <c r="E9" s="335" t="s">
        <v>145</v>
      </c>
      <c r="F9" s="496" t="s">
        <v>190</v>
      </c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637" t="s">
        <v>138</v>
      </c>
      <c r="B10" s="339" t="s">
        <v>1293</v>
      </c>
      <c r="C10" s="339" t="s">
        <v>136</v>
      </c>
      <c r="D10" s="344">
        <v>-13500.08</v>
      </c>
      <c r="E10" s="335"/>
      <c r="F10" s="496" t="s">
        <v>190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637" t="s">
        <v>138</v>
      </c>
      <c r="B11" s="396" t="s">
        <v>1695</v>
      </c>
      <c r="C11" s="339" t="s">
        <v>136</v>
      </c>
      <c r="D11" s="344">
        <v>-13500.08</v>
      </c>
      <c r="E11" s="335" t="s">
        <v>221</v>
      </c>
      <c r="F11" s="496" t="s">
        <v>190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>
      <c r="A12" s="637" t="s">
        <v>138</v>
      </c>
      <c r="B12" s="396" t="s">
        <v>1321</v>
      </c>
      <c r="C12" s="339" t="s">
        <v>136</v>
      </c>
      <c r="D12" s="344">
        <v>-13500.08</v>
      </c>
      <c r="E12" s="335" t="s">
        <v>2772</v>
      </c>
      <c r="F12" s="496" t="s">
        <v>190</v>
      </c>
      <c r="G12" s="423"/>
      <c r="H12" s="335"/>
      <c r="I12" s="357"/>
      <c r="K12" s="357"/>
      <c r="L12" s="358"/>
      <c r="M12" s="359"/>
      <c r="N12" s="360"/>
      <c r="O12" s="360"/>
    </row>
    <row r="13" spans="1:15" ht="15" customHeight="1">
      <c r="A13" s="637" t="s">
        <v>138</v>
      </c>
      <c r="B13" s="398" t="s">
        <v>2160</v>
      </c>
      <c r="C13" s="339" t="s">
        <v>136</v>
      </c>
      <c r="D13" s="2">
        <v>13500.08</v>
      </c>
      <c r="E13" s="335"/>
      <c r="F13" s="496" t="s">
        <v>190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637" t="s">
        <v>138</v>
      </c>
      <c r="B14" s="396" t="s">
        <v>1319</v>
      </c>
      <c r="C14" s="339" t="s">
        <v>136</v>
      </c>
      <c r="D14" s="2">
        <v>13500.08</v>
      </c>
      <c r="E14" s="335" t="s">
        <v>139</v>
      </c>
      <c r="F14" s="496" t="s">
        <v>190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637" t="s">
        <v>138</v>
      </c>
      <c r="B15" s="339" t="s">
        <v>1451</v>
      </c>
      <c r="C15" s="339" t="s">
        <v>136</v>
      </c>
      <c r="D15" s="2">
        <v>13500.08</v>
      </c>
      <c r="E15" s="335"/>
      <c r="F15" s="496" t="s">
        <v>190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37" t="s">
        <v>138</v>
      </c>
      <c r="B16" s="396" t="s">
        <v>1695</v>
      </c>
      <c r="C16" s="339" t="s">
        <v>136</v>
      </c>
      <c r="D16" s="2">
        <v>13500.08</v>
      </c>
      <c r="E16" s="335" t="s">
        <v>221</v>
      </c>
      <c r="F16" s="496" t="s">
        <v>190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37" t="s">
        <v>138</v>
      </c>
      <c r="B17" s="398" t="s">
        <v>2161</v>
      </c>
      <c r="C17" s="339" t="s">
        <v>136</v>
      </c>
      <c r="D17" s="2">
        <v>13500.08</v>
      </c>
      <c r="E17" s="335"/>
      <c r="F17" s="496" t="s">
        <v>190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637" t="s">
        <v>138</v>
      </c>
      <c r="B18" s="339" t="s">
        <v>2263</v>
      </c>
      <c r="C18" s="339" t="s">
        <v>136</v>
      </c>
      <c r="D18" s="2">
        <v>13500.08</v>
      </c>
      <c r="E18" s="335"/>
      <c r="F18" s="496" t="s">
        <v>190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637" t="s">
        <v>138</v>
      </c>
      <c r="B19" s="396" t="s">
        <v>1342</v>
      </c>
      <c r="C19" s="339" t="s">
        <v>136</v>
      </c>
      <c r="D19" s="2">
        <v>13500.08</v>
      </c>
      <c r="E19" s="335" t="s">
        <v>145</v>
      </c>
      <c r="F19" s="496" t="s">
        <v>190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637" t="s">
        <v>138</v>
      </c>
      <c r="B20" s="398" t="s">
        <v>2799</v>
      </c>
      <c r="C20" s="339" t="s">
        <v>136</v>
      </c>
      <c r="D20" s="2">
        <v>13500.08</v>
      </c>
      <c r="E20" s="335"/>
      <c r="F20" s="496" t="s">
        <v>190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637" t="s">
        <v>138</v>
      </c>
      <c r="B21" s="339" t="s">
        <v>2454</v>
      </c>
      <c r="C21" s="339" t="s">
        <v>136</v>
      </c>
      <c r="D21" s="2">
        <v>13500.08</v>
      </c>
      <c r="E21" s="335"/>
      <c r="F21" s="496" t="s">
        <v>190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637" t="s">
        <v>138</v>
      </c>
      <c r="B22" s="398" t="s">
        <v>1770</v>
      </c>
      <c r="C22" s="339" t="s">
        <v>136</v>
      </c>
      <c r="D22" s="2">
        <v>13500.08</v>
      </c>
      <c r="E22" s="335"/>
      <c r="F22" s="496" t="s">
        <v>190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>
      <c r="A23" s="637" t="s">
        <v>138</v>
      </c>
      <c r="B23" s="339" t="s">
        <v>1766</v>
      </c>
      <c r="C23" s="339" t="s">
        <v>136</v>
      </c>
      <c r="D23" s="2">
        <v>13500.08</v>
      </c>
      <c r="E23" s="335"/>
      <c r="F23" s="496" t="s">
        <v>190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>
      <c r="A24" s="637" t="s">
        <v>138</v>
      </c>
      <c r="B24" s="396" t="s">
        <v>1467</v>
      </c>
      <c r="C24" s="339" t="s">
        <v>136</v>
      </c>
      <c r="D24" s="2">
        <v>13500.08</v>
      </c>
      <c r="E24" s="335" t="s">
        <v>226</v>
      </c>
      <c r="F24" s="496" t="s">
        <v>190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>
      <c r="A25" s="637" t="s">
        <v>138</v>
      </c>
      <c r="B25" s="396" t="s">
        <v>1342</v>
      </c>
      <c r="C25" s="339" t="s">
        <v>136</v>
      </c>
      <c r="D25" s="2">
        <v>13500.08</v>
      </c>
      <c r="E25" s="335" t="s">
        <v>145</v>
      </c>
      <c r="F25" s="496" t="s">
        <v>190</v>
      </c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>
      <c r="A26" s="637" t="s">
        <v>138</v>
      </c>
      <c r="B26" s="398" t="s">
        <v>1316</v>
      </c>
      <c r="C26" s="339" t="s">
        <v>136</v>
      </c>
      <c r="D26" s="2">
        <v>13500.08</v>
      </c>
      <c r="E26" s="335"/>
      <c r="F26" s="496" t="s">
        <v>190</v>
      </c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>
      <c r="A27" s="637" t="s">
        <v>138</v>
      </c>
      <c r="B27" s="396" t="s">
        <v>1321</v>
      </c>
      <c r="C27" s="339" t="s">
        <v>136</v>
      </c>
      <c r="D27" s="2">
        <v>13500.08</v>
      </c>
      <c r="E27" s="335" t="s">
        <v>2772</v>
      </c>
      <c r="F27" s="496" t="s">
        <v>190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>
      <c r="A28" s="637" t="s">
        <v>138</v>
      </c>
      <c r="B28" s="398" t="s">
        <v>1298</v>
      </c>
      <c r="C28" s="339" t="s">
        <v>136</v>
      </c>
      <c r="D28" s="2">
        <v>13500.08</v>
      </c>
      <c r="E28" s="335"/>
      <c r="F28" s="496" t="s">
        <v>190</v>
      </c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>
      <c r="A29" s="637" t="s">
        <v>138</v>
      </c>
      <c r="B29" s="339" t="s">
        <v>1711</v>
      </c>
      <c r="C29" s="339" t="s">
        <v>136</v>
      </c>
      <c r="D29" s="2">
        <v>13500.08</v>
      </c>
      <c r="E29" s="335"/>
      <c r="F29" s="496" t="s">
        <v>190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637" t="s">
        <v>138</v>
      </c>
      <c r="B30" s="339" t="s">
        <v>1720</v>
      </c>
      <c r="C30" s="339" t="s">
        <v>136</v>
      </c>
      <c r="D30" s="2">
        <v>13500.08</v>
      </c>
      <c r="E30" s="335"/>
      <c r="F30" s="496" t="s">
        <v>190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637" t="s">
        <v>138</v>
      </c>
      <c r="B31" s="339" t="s">
        <v>1717</v>
      </c>
      <c r="C31" s="339" t="s">
        <v>136</v>
      </c>
      <c r="D31" s="2">
        <v>13500.08</v>
      </c>
      <c r="E31" s="335"/>
      <c r="F31" s="496" t="s">
        <v>190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637" t="s">
        <v>138</v>
      </c>
      <c r="B32" s="339" t="s">
        <v>1758</v>
      </c>
      <c r="C32" s="339" t="s">
        <v>136</v>
      </c>
      <c r="D32" s="2">
        <v>13500.08</v>
      </c>
      <c r="E32" s="335"/>
      <c r="F32" s="496" t="s">
        <v>190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637" t="s">
        <v>138</v>
      </c>
      <c r="B33" s="339" t="s">
        <v>2009</v>
      </c>
      <c r="C33" s="339" t="s">
        <v>136</v>
      </c>
      <c r="D33" s="2">
        <v>13500.08</v>
      </c>
      <c r="E33" s="335"/>
      <c r="F33" s="496" t="s">
        <v>190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637" t="s">
        <v>138</v>
      </c>
      <c r="B34" s="398" t="s">
        <v>2800</v>
      </c>
      <c r="C34" s="339" t="s">
        <v>136</v>
      </c>
      <c r="D34" s="2">
        <v>13500.08</v>
      </c>
      <c r="E34" s="335"/>
      <c r="F34" s="496" t="s">
        <v>190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637" t="s">
        <v>138</v>
      </c>
      <c r="B35" s="339" t="s">
        <v>2252</v>
      </c>
      <c r="C35" s="339" t="s">
        <v>136</v>
      </c>
      <c r="D35" s="2">
        <v>13500.08</v>
      </c>
      <c r="E35" s="335"/>
      <c r="F35" s="496" t="s">
        <v>190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 thickBot="1">
      <c r="A36" s="638" t="s">
        <v>138</v>
      </c>
      <c r="B36" s="362" t="s">
        <v>2638</v>
      </c>
      <c r="C36" s="362" t="s">
        <v>136</v>
      </c>
      <c r="D36" s="87">
        <v>13500.08</v>
      </c>
      <c r="E36" s="364"/>
      <c r="F36" s="495" t="s">
        <v>190</v>
      </c>
      <c r="G36" s="400"/>
      <c r="H36" s="364"/>
      <c r="I36" s="367"/>
      <c r="K36" s="357"/>
      <c r="L36" s="358"/>
      <c r="M36" s="359"/>
      <c r="N36" s="360"/>
      <c r="O36" s="360"/>
    </row>
    <row r="37" spans="1:15" ht="15" customHeight="1" thickBot="1">
      <c r="A37" s="639" t="s">
        <v>138</v>
      </c>
      <c r="B37" s="372" t="s">
        <v>2786</v>
      </c>
      <c r="C37" s="372" t="s">
        <v>1296</v>
      </c>
      <c r="D37" s="504">
        <v>1241.2</v>
      </c>
      <c r="E37" s="373"/>
      <c r="F37" s="577" t="s">
        <v>137</v>
      </c>
      <c r="G37" s="404"/>
      <c r="H37" s="373"/>
      <c r="I37" s="375"/>
      <c r="K37" s="357"/>
      <c r="L37" s="358"/>
      <c r="M37" s="359"/>
      <c r="N37" s="360"/>
      <c r="O37" s="360"/>
    </row>
    <row r="38" spans="1:15" ht="15" customHeight="1">
      <c r="A38" s="637" t="s">
        <v>138</v>
      </c>
      <c r="B38" s="396" t="s">
        <v>834</v>
      </c>
      <c r="C38" s="339" t="s">
        <v>383</v>
      </c>
      <c r="D38" s="344">
        <v>-21588.76</v>
      </c>
      <c r="E38" s="335" t="s">
        <v>225</v>
      </c>
      <c r="F38" s="496" t="s">
        <v>190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637" t="s">
        <v>138</v>
      </c>
      <c r="B39" s="396" t="s">
        <v>2584</v>
      </c>
      <c r="C39" s="339" t="s">
        <v>383</v>
      </c>
      <c r="D39" s="344">
        <v>-13988.44</v>
      </c>
      <c r="E39" s="335" t="s">
        <v>159</v>
      </c>
      <c r="F39" s="496" t="s">
        <v>190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37" t="s">
        <v>138</v>
      </c>
      <c r="B40" s="396" t="s">
        <v>870</v>
      </c>
      <c r="C40" s="339" t="s">
        <v>383</v>
      </c>
      <c r="D40" s="344">
        <v>-13988.44</v>
      </c>
      <c r="E40" s="335" t="s">
        <v>217</v>
      </c>
      <c r="F40" s="496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637" t="s">
        <v>138</v>
      </c>
      <c r="B41" s="339" t="s">
        <v>2798</v>
      </c>
      <c r="C41" s="339" t="s">
        <v>383</v>
      </c>
      <c r="D41" s="2">
        <v>12409.68</v>
      </c>
      <c r="E41" s="335"/>
      <c r="F41" s="496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637" t="s">
        <v>138</v>
      </c>
      <c r="B42" s="396" t="s">
        <v>870</v>
      </c>
      <c r="C42" s="339" t="s">
        <v>383</v>
      </c>
      <c r="D42" s="2">
        <v>13988.44</v>
      </c>
      <c r="E42" s="335" t="s">
        <v>217</v>
      </c>
      <c r="F42" s="496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>
      <c r="A43" s="637" t="s">
        <v>138</v>
      </c>
      <c r="B43" s="396" t="s">
        <v>2584</v>
      </c>
      <c r="C43" s="339" t="s">
        <v>383</v>
      </c>
      <c r="D43" s="48">
        <v>13988.44</v>
      </c>
      <c r="E43" s="335" t="s">
        <v>159</v>
      </c>
      <c r="F43" s="496" t="s">
        <v>190</v>
      </c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 thickBot="1">
      <c r="A44" s="638" t="s">
        <v>138</v>
      </c>
      <c r="B44" s="397" t="s">
        <v>834</v>
      </c>
      <c r="C44" s="362" t="s">
        <v>383</v>
      </c>
      <c r="D44" s="87">
        <v>21588.76</v>
      </c>
      <c r="E44" s="364" t="s">
        <v>225</v>
      </c>
      <c r="F44" s="495" t="s">
        <v>190</v>
      </c>
      <c r="G44" s="400"/>
      <c r="H44" s="364"/>
      <c r="I44" s="367"/>
      <c r="K44" s="357"/>
      <c r="L44" s="358"/>
      <c r="M44" s="359"/>
      <c r="N44" s="360"/>
      <c r="O44" s="360"/>
    </row>
    <row r="45" spans="1:15" ht="15" customHeight="1">
      <c r="A45" s="637" t="s">
        <v>138</v>
      </c>
      <c r="B45" s="396" t="s">
        <v>2705</v>
      </c>
      <c r="C45" s="396" t="s">
        <v>298</v>
      </c>
      <c r="D45" s="344">
        <v>-20454.28</v>
      </c>
      <c r="E45" s="335" t="s">
        <v>133</v>
      </c>
      <c r="F45" s="496" t="s">
        <v>190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637" t="s">
        <v>138</v>
      </c>
      <c r="B46" s="339" t="s">
        <v>1905</v>
      </c>
      <c r="C46" s="339" t="s">
        <v>298</v>
      </c>
      <c r="D46" s="344">
        <v>-20454.28</v>
      </c>
      <c r="E46" s="335"/>
      <c r="F46" s="496" t="s">
        <v>190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>
      <c r="A47" s="637" t="s">
        <v>138</v>
      </c>
      <c r="B47" s="396" t="s">
        <v>2425</v>
      </c>
      <c r="C47" s="339" t="s">
        <v>298</v>
      </c>
      <c r="D47" s="344">
        <v>-19565.72</v>
      </c>
      <c r="E47" s="335" t="s">
        <v>2771</v>
      </c>
      <c r="F47" s="496" t="s">
        <v>190</v>
      </c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>
      <c r="A48" s="637" t="s">
        <v>138</v>
      </c>
      <c r="B48" s="396" t="s">
        <v>2425</v>
      </c>
      <c r="C48" s="339" t="s">
        <v>298</v>
      </c>
      <c r="D48" s="2">
        <v>19565.72</v>
      </c>
      <c r="E48" s="335" t="s">
        <v>2771</v>
      </c>
      <c r="F48" s="496" t="s">
        <v>190</v>
      </c>
      <c r="G48" s="423"/>
      <c r="H48" s="335"/>
      <c r="I48" s="357"/>
      <c r="K48" s="357"/>
      <c r="L48" s="358"/>
      <c r="M48" s="359"/>
      <c r="N48" s="360"/>
      <c r="O48" s="360"/>
    </row>
    <row r="49" spans="1:15" ht="15" customHeight="1">
      <c r="A49" s="637" t="s">
        <v>138</v>
      </c>
      <c r="B49" s="339" t="s">
        <v>2801</v>
      </c>
      <c r="C49" s="339" t="s">
        <v>298</v>
      </c>
      <c r="D49" s="2">
        <v>19565.72</v>
      </c>
      <c r="E49" s="335"/>
      <c r="F49" s="496" t="s">
        <v>190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637" t="s">
        <v>138</v>
      </c>
      <c r="B50" s="339" t="s">
        <v>2802</v>
      </c>
      <c r="C50" s="339" t="s">
        <v>298</v>
      </c>
      <c r="D50" s="2">
        <v>19565.72</v>
      </c>
      <c r="E50" s="335"/>
      <c r="F50" s="496" t="s">
        <v>190</v>
      </c>
      <c r="G50" s="423"/>
      <c r="H50" s="335"/>
      <c r="I50" s="357"/>
      <c r="K50" s="357"/>
      <c r="L50" s="358"/>
      <c r="M50" s="359"/>
      <c r="N50" s="360"/>
      <c r="O50" s="360"/>
    </row>
    <row r="51" spans="1:15" ht="15" customHeight="1" thickBot="1">
      <c r="A51" s="638" t="s">
        <v>138</v>
      </c>
      <c r="B51" s="397" t="s">
        <v>2705</v>
      </c>
      <c r="C51" s="362" t="s">
        <v>298</v>
      </c>
      <c r="D51" s="87">
        <v>20454.28</v>
      </c>
      <c r="E51" s="364" t="s">
        <v>133</v>
      </c>
      <c r="F51" s="495" t="s">
        <v>190</v>
      </c>
      <c r="G51" s="400"/>
      <c r="H51" s="364"/>
      <c r="I51" s="367"/>
      <c r="K51" s="357"/>
      <c r="L51" s="358"/>
      <c r="M51" s="359"/>
      <c r="N51" s="360"/>
      <c r="O51" s="360"/>
    </row>
    <row r="52" spans="1:15" ht="15" customHeight="1">
      <c r="A52" s="637" t="s">
        <v>138</v>
      </c>
      <c r="B52" s="339" t="s">
        <v>2780</v>
      </c>
      <c r="C52" s="339" t="s">
        <v>134</v>
      </c>
      <c r="D52" s="422">
        <v>1241.2</v>
      </c>
      <c r="E52" s="335"/>
      <c r="F52" s="496" t="s">
        <v>137</v>
      </c>
      <c r="G52" s="423"/>
      <c r="H52" s="335"/>
      <c r="I52" s="357"/>
      <c r="K52" s="357"/>
      <c r="L52" s="358"/>
      <c r="M52" s="359"/>
      <c r="N52" s="360"/>
      <c r="O52" s="360"/>
    </row>
    <row r="53" spans="1:15" ht="15" customHeight="1">
      <c r="A53" s="637" t="s">
        <v>138</v>
      </c>
      <c r="B53" s="396" t="s">
        <v>2016</v>
      </c>
      <c r="C53" s="339" t="s">
        <v>134</v>
      </c>
      <c r="D53" s="344">
        <v>-5849.88</v>
      </c>
      <c r="E53" s="335" t="s">
        <v>135</v>
      </c>
      <c r="F53" s="496" t="s">
        <v>190</v>
      </c>
      <c r="G53" s="423"/>
      <c r="H53" s="335"/>
      <c r="I53" s="357"/>
      <c r="K53" s="357"/>
      <c r="L53" s="358"/>
      <c r="M53" s="359"/>
      <c r="N53" s="360"/>
      <c r="O53" s="360"/>
    </row>
    <row r="54" spans="1:15" ht="15" customHeight="1">
      <c r="A54" s="637" t="s">
        <v>138</v>
      </c>
      <c r="B54" s="339" t="s">
        <v>2641</v>
      </c>
      <c r="C54" s="339" t="s">
        <v>134</v>
      </c>
      <c r="D54" s="344">
        <v>-11699.76</v>
      </c>
      <c r="E54" s="335" t="s">
        <v>142</v>
      </c>
      <c r="F54" s="496" t="s">
        <v>190</v>
      </c>
      <c r="G54" s="423"/>
      <c r="H54" s="335"/>
      <c r="I54" s="357"/>
      <c r="K54" s="357"/>
      <c r="L54" s="358"/>
      <c r="M54" s="359"/>
      <c r="N54" s="360"/>
      <c r="O54" s="360"/>
    </row>
    <row r="55" spans="1:15" ht="15" customHeight="1">
      <c r="A55" s="637" t="s">
        <v>138</v>
      </c>
      <c r="B55" s="396" t="s">
        <v>2641</v>
      </c>
      <c r="C55" s="339" t="s">
        <v>134</v>
      </c>
      <c r="D55" s="344">
        <v>-11699.76</v>
      </c>
      <c r="E55" s="335" t="s">
        <v>142</v>
      </c>
      <c r="F55" s="496" t="s">
        <v>190</v>
      </c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637" t="s">
        <v>138</v>
      </c>
      <c r="B56" s="339" t="s">
        <v>1760</v>
      </c>
      <c r="C56" s="339" t="s">
        <v>134</v>
      </c>
      <c r="D56" s="344">
        <v>-5849.88</v>
      </c>
      <c r="E56" s="335"/>
      <c r="F56" s="496" t="s">
        <v>190</v>
      </c>
      <c r="G56" s="423"/>
      <c r="H56" s="335"/>
      <c r="I56" s="357"/>
      <c r="K56" s="357"/>
      <c r="L56" s="358"/>
      <c r="M56" s="359"/>
      <c r="N56" s="360"/>
      <c r="O56" s="360"/>
    </row>
    <row r="57" spans="1:15" ht="15" customHeight="1">
      <c r="A57" s="637" t="s">
        <v>138</v>
      </c>
      <c r="B57" s="396" t="s">
        <v>1912</v>
      </c>
      <c r="C57" s="339" t="s">
        <v>134</v>
      </c>
      <c r="D57" s="344">
        <v>-5849.88</v>
      </c>
      <c r="E57" s="335" t="s">
        <v>219</v>
      </c>
      <c r="F57" s="496" t="s">
        <v>190</v>
      </c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637" t="s">
        <v>138</v>
      </c>
      <c r="B58" s="396" t="s">
        <v>1896</v>
      </c>
      <c r="C58" s="339" t="s">
        <v>134</v>
      </c>
      <c r="D58" s="344">
        <v>-5849.88</v>
      </c>
      <c r="E58" s="335" t="s">
        <v>2773</v>
      </c>
      <c r="F58" s="496" t="s">
        <v>190</v>
      </c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>
      <c r="A59" s="637" t="s">
        <v>138</v>
      </c>
      <c r="B59" s="339" t="s">
        <v>1906</v>
      </c>
      <c r="C59" s="339" t="s">
        <v>134</v>
      </c>
      <c r="D59" s="344">
        <v>-5849.88</v>
      </c>
      <c r="E59" s="335"/>
      <c r="F59" s="496" t="s">
        <v>190</v>
      </c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637" t="s">
        <v>138</v>
      </c>
      <c r="B60" s="396" t="s">
        <v>2451</v>
      </c>
      <c r="C60" s="339" t="s">
        <v>134</v>
      </c>
      <c r="D60" s="344">
        <v>-5849.88</v>
      </c>
      <c r="E60" s="335" t="s">
        <v>220</v>
      </c>
      <c r="F60" s="496" t="s">
        <v>190</v>
      </c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>
      <c r="A61" s="637" t="s">
        <v>138</v>
      </c>
      <c r="B61" s="396" t="s">
        <v>2016</v>
      </c>
      <c r="C61" s="339" t="s">
        <v>134</v>
      </c>
      <c r="D61" s="2">
        <v>5849.88</v>
      </c>
      <c r="E61" s="335" t="s">
        <v>135</v>
      </c>
      <c r="F61" s="496" t="s">
        <v>190</v>
      </c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>
      <c r="A62" s="637" t="s">
        <v>138</v>
      </c>
      <c r="B62" s="339" t="s">
        <v>2458</v>
      </c>
      <c r="C62" s="339" t="s">
        <v>134</v>
      </c>
      <c r="D62" s="2">
        <v>5849.88</v>
      </c>
      <c r="E62" s="335"/>
      <c r="F62" s="496" t="s">
        <v>190</v>
      </c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>
      <c r="A63" s="637" t="s">
        <v>138</v>
      </c>
      <c r="B63" s="396" t="s">
        <v>1896</v>
      </c>
      <c r="C63" s="339" t="s">
        <v>134</v>
      </c>
      <c r="D63" s="2">
        <v>5849.88</v>
      </c>
      <c r="E63" s="335" t="s">
        <v>2773</v>
      </c>
      <c r="F63" s="496" t="s">
        <v>190</v>
      </c>
      <c r="G63" s="423"/>
      <c r="H63" s="335"/>
      <c r="I63" s="357"/>
      <c r="K63" s="357"/>
      <c r="L63" s="358"/>
      <c r="M63" s="359"/>
      <c r="N63" s="360"/>
      <c r="O63" s="360"/>
    </row>
    <row r="64" spans="1:15" ht="15" customHeight="1">
      <c r="A64" s="637" t="s">
        <v>138</v>
      </c>
      <c r="B64" s="339" t="s">
        <v>2526</v>
      </c>
      <c r="C64" s="339" t="s">
        <v>134</v>
      </c>
      <c r="D64" s="2">
        <v>5849.88</v>
      </c>
      <c r="E64" s="335"/>
      <c r="F64" s="496" t="s">
        <v>190</v>
      </c>
      <c r="G64" s="423"/>
      <c r="H64" s="335"/>
      <c r="I64" s="357"/>
      <c r="K64" s="357"/>
      <c r="L64" s="358"/>
      <c r="M64" s="359"/>
      <c r="N64" s="360"/>
      <c r="O64" s="360"/>
    </row>
    <row r="65" spans="1:15" ht="15" customHeight="1">
      <c r="A65" s="637" t="s">
        <v>138</v>
      </c>
      <c r="B65" s="339" t="s">
        <v>2261</v>
      </c>
      <c r="C65" s="339" t="s">
        <v>134</v>
      </c>
      <c r="D65" s="2">
        <v>5849.88</v>
      </c>
      <c r="E65" s="335"/>
      <c r="F65" s="496" t="s">
        <v>190</v>
      </c>
      <c r="G65" s="423"/>
      <c r="H65" s="335"/>
      <c r="I65" s="357"/>
      <c r="K65" s="357"/>
      <c r="L65" s="358"/>
      <c r="M65" s="359"/>
      <c r="N65" s="360"/>
      <c r="O65" s="360"/>
    </row>
    <row r="66" spans="1:15" ht="15" customHeight="1">
      <c r="A66" s="637" t="s">
        <v>138</v>
      </c>
      <c r="B66" s="396" t="s">
        <v>1912</v>
      </c>
      <c r="C66" s="339" t="s">
        <v>134</v>
      </c>
      <c r="D66" s="2">
        <v>5849.88</v>
      </c>
      <c r="E66" s="335" t="s">
        <v>219</v>
      </c>
      <c r="F66" s="496" t="s">
        <v>190</v>
      </c>
      <c r="G66" s="423"/>
      <c r="H66" s="335"/>
      <c r="I66" s="357"/>
      <c r="K66" s="357"/>
      <c r="L66" s="358"/>
      <c r="M66" s="359"/>
      <c r="N66" s="360"/>
      <c r="O66" s="360"/>
    </row>
    <row r="67" spans="1:15" ht="15" customHeight="1">
      <c r="A67" s="637" t="s">
        <v>138</v>
      </c>
      <c r="B67" s="396" t="s">
        <v>2451</v>
      </c>
      <c r="C67" s="339" t="s">
        <v>134</v>
      </c>
      <c r="D67" s="2">
        <v>5849.88</v>
      </c>
      <c r="E67" s="335" t="s">
        <v>220</v>
      </c>
      <c r="F67" s="496" t="s">
        <v>190</v>
      </c>
      <c r="G67" s="423"/>
      <c r="H67" s="335"/>
      <c r="I67" s="357"/>
      <c r="K67" s="357"/>
      <c r="L67" s="358"/>
      <c r="M67" s="359"/>
      <c r="N67" s="360"/>
      <c r="O67" s="360"/>
    </row>
    <row r="68" spans="1:15" ht="15" customHeight="1">
      <c r="A68" s="637" t="s">
        <v>138</v>
      </c>
      <c r="B68" s="396" t="s">
        <v>2641</v>
      </c>
      <c r="C68" s="339" t="s">
        <v>134</v>
      </c>
      <c r="D68" s="48">
        <v>11699.76</v>
      </c>
      <c r="E68" s="335" t="s">
        <v>142</v>
      </c>
      <c r="F68" s="496" t="s">
        <v>190</v>
      </c>
      <c r="G68" s="423"/>
      <c r="H68" s="335"/>
      <c r="I68" s="357"/>
      <c r="K68" s="357"/>
      <c r="L68" s="358"/>
      <c r="M68" s="359"/>
      <c r="N68" s="360"/>
      <c r="O68" s="360"/>
    </row>
    <row r="69" spans="1:15" ht="15" customHeight="1" thickBot="1">
      <c r="A69" s="638" t="s">
        <v>138</v>
      </c>
      <c r="B69" s="401" t="s">
        <v>2797</v>
      </c>
      <c r="C69" s="362" t="s">
        <v>134</v>
      </c>
      <c r="D69" s="87">
        <v>11699.76</v>
      </c>
      <c r="E69" s="364"/>
      <c r="F69" s="495" t="s">
        <v>190</v>
      </c>
      <c r="G69" s="400"/>
      <c r="H69" s="364"/>
      <c r="I69" s="367"/>
      <c r="K69" s="357"/>
      <c r="L69" s="358"/>
      <c r="M69" s="359"/>
      <c r="N69" s="360"/>
      <c r="O69" s="360"/>
    </row>
    <row r="70" spans="1:15" ht="15" customHeight="1">
      <c r="A70" s="637" t="s">
        <v>138</v>
      </c>
      <c r="B70" s="339" t="s">
        <v>2781</v>
      </c>
      <c r="C70" s="339" t="s">
        <v>141</v>
      </c>
      <c r="D70" s="422">
        <v>1241.2</v>
      </c>
      <c r="E70" s="335"/>
      <c r="F70" s="496" t="s">
        <v>137</v>
      </c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637" t="s">
        <v>138</v>
      </c>
      <c r="B71" s="339" t="s">
        <v>2782</v>
      </c>
      <c r="C71" s="339" t="s">
        <v>141</v>
      </c>
      <c r="D71" s="422">
        <v>1241.2</v>
      </c>
      <c r="E71" s="335"/>
      <c r="F71" s="496" t="s">
        <v>137</v>
      </c>
      <c r="G71" s="423"/>
      <c r="H71" s="335"/>
      <c r="I71" s="357"/>
      <c r="K71" s="357"/>
      <c r="L71" s="358"/>
      <c r="M71" s="359"/>
      <c r="N71" s="360"/>
      <c r="O71" s="360"/>
    </row>
    <row r="72" spans="1:15" ht="15" customHeight="1">
      <c r="A72" s="637" t="s">
        <v>138</v>
      </c>
      <c r="B72" s="339" t="s">
        <v>2783</v>
      </c>
      <c r="C72" s="339" t="s">
        <v>141</v>
      </c>
      <c r="D72" s="422">
        <v>1241.2</v>
      </c>
      <c r="E72" s="335"/>
      <c r="F72" s="496" t="s">
        <v>137</v>
      </c>
      <c r="G72" s="423"/>
      <c r="H72" s="335"/>
      <c r="I72" s="357"/>
      <c r="K72" s="357"/>
      <c r="L72" s="358"/>
      <c r="M72" s="359"/>
      <c r="N72" s="360"/>
      <c r="O72" s="360"/>
    </row>
    <row r="73" spans="1:15" ht="15" customHeight="1">
      <c r="A73" s="637" t="s">
        <v>138</v>
      </c>
      <c r="B73" s="339" t="s">
        <v>2784</v>
      </c>
      <c r="C73" s="339" t="s">
        <v>141</v>
      </c>
      <c r="D73" s="422">
        <v>1241.2</v>
      </c>
      <c r="E73" s="335"/>
      <c r="F73" s="496" t="s">
        <v>137</v>
      </c>
      <c r="G73" s="423"/>
      <c r="H73" s="335"/>
      <c r="I73" s="357"/>
      <c r="K73" s="357"/>
      <c r="L73" s="358"/>
      <c r="M73" s="359"/>
      <c r="N73" s="360"/>
      <c r="O73" s="360"/>
    </row>
    <row r="74" spans="1:15" ht="15" customHeight="1">
      <c r="A74" s="637" t="s">
        <v>138</v>
      </c>
      <c r="B74" s="339" t="s">
        <v>2785</v>
      </c>
      <c r="C74" s="339" t="s">
        <v>141</v>
      </c>
      <c r="D74" s="422">
        <v>1241.2</v>
      </c>
      <c r="E74" s="335"/>
      <c r="F74" s="496" t="s">
        <v>137</v>
      </c>
      <c r="G74" s="423"/>
      <c r="H74" s="335"/>
      <c r="I74" s="357"/>
      <c r="K74" s="357"/>
      <c r="L74" s="358"/>
      <c r="M74" s="359"/>
      <c r="N74" s="360"/>
      <c r="O74" s="360"/>
    </row>
    <row r="75" spans="1:15" ht="15" customHeight="1">
      <c r="A75" s="637" t="s">
        <v>138</v>
      </c>
      <c r="B75" s="339" t="s">
        <v>2787</v>
      </c>
      <c r="C75" s="339" t="s">
        <v>141</v>
      </c>
      <c r="D75" s="422">
        <v>1241.2</v>
      </c>
      <c r="E75" s="335"/>
      <c r="F75" s="496" t="s">
        <v>137</v>
      </c>
      <c r="G75" s="423"/>
      <c r="H75" s="335"/>
      <c r="I75" s="357"/>
      <c r="K75" s="357"/>
      <c r="L75" s="358"/>
      <c r="M75" s="359"/>
      <c r="N75" s="360"/>
      <c r="O75" s="360"/>
    </row>
    <row r="76" spans="1:15" ht="15" customHeight="1">
      <c r="A76" s="637" t="s">
        <v>138</v>
      </c>
      <c r="B76" s="396" t="s">
        <v>2774</v>
      </c>
      <c r="C76" s="339" t="s">
        <v>141</v>
      </c>
      <c r="D76" s="344">
        <v>-5922.96</v>
      </c>
      <c r="E76" s="335" t="s">
        <v>137</v>
      </c>
      <c r="F76" s="496" t="s">
        <v>190</v>
      </c>
      <c r="G76" s="423"/>
      <c r="H76" s="335"/>
      <c r="I76" s="357"/>
      <c r="K76" s="357"/>
      <c r="L76" s="358"/>
      <c r="M76" s="359"/>
      <c r="N76" s="360"/>
      <c r="O76" s="360"/>
    </row>
    <row r="77" spans="1:15" ht="15" customHeight="1">
      <c r="A77" s="637" t="s">
        <v>138</v>
      </c>
      <c r="B77" s="339" t="s">
        <v>2581</v>
      </c>
      <c r="C77" s="339" t="s">
        <v>141</v>
      </c>
      <c r="D77" s="344">
        <v>-8049.24</v>
      </c>
      <c r="E77" s="335"/>
      <c r="F77" s="496" t="s">
        <v>190</v>
      </c>
      <c r="G77" s="423"/>
      <c r="H77" s="335"/>
      <c r="I77" s="357"/>
      <c r="K77" s="357"/>
      <c r="L77" s="358"/>
      <c r="M77" s="359"/>
      <c r="N77" s="360"/>
      <c r="O77" s="360"/>
    </row>
    <row r="78" spans="1:15" ht="15" customHeight="1">
      <c r="A78" s="637" t="s">
        <v>138</v>
      </c>
      <c r="B78" s="396" t="s">
        <v>1011</v>
      </c>
      <c r="C78" s="339" t="s">
        <v>141</v>
      </c>
      <c r="D78" s="344">
        <v>-8049.24</v>
      </c>
      <c r="E78" s="335" t="s">
        <v>140</v>
      </c>
      <c r="F78" s="496" t="s">
        <v>190</v>
      </c>
      <c r="G78" s="423"/>
      <c r="H78" s="335"/>
      <c r="I78" s="357"/>
      <c r="K78" s="357"/>
      <c r="L78" s="358"/>
      <c r="M78" s="359"/>
      <c r="N78" s="360"/>
      <c r="O78" s="360"/>
    </row>
    <row r="79" spans="1:15" ht="15" customHeight="1">
      <c r="A79" s="637" t="s">
        <v>138</v>
      </c>
      <c r="B79" s="396" t="s">
        <v>866</v>
      </c>
      <c r="C79" s="339" t="s">
        <v>141</v>
      </c>
      <c r="D79" s="344">
        <v>-5957.76</v>
      </c>
      <c r="E79" s="335" t="s">
        <v>143</v>
      </c>
      <c r="F79" s="496" t="s">
        <v>190</v>
      </c>
      <c r="G79" s="423"/>
      <c r="H79" s="335"/>
      <c r="I79" s="357"/>
      <c r="K79" s="357"/>
      <c r="L79" s="358"/>
      <c r="M79" s="359"/>
      <c r="N79" s="360"/>
      <c r="O79" s="360"/>
    </row>
    <row r="80" spans="1:15" ht="15" customHeight="1">
      <c r="A80" s="637" t="s">
        <v>138</v>
      </c>
      <c r="B80" s="396" t="s">
        <v>2635</v>
      </c>
      <c r="C80" s="339" t="s">
        <v>141</v>
      </c>
      <c r="D80" s="344">
        <v>-5957.76</v>
      </c>
      <c r="E80" s="335" t="s">
        <v>146</v>
      </c>
      <c r="F80" s="496" t="s">
        <v>190</v>
      </c>
      <c r="G80" s="423"/>
      <c r="H80" s="335"/>
      <c r="I80" s="357"/>
      <c r="K80" s="357"/>
      <c r="L80" s="358"/>
      <c r="M80" s="359"/>
      <c r="N80" s="360"/>
      <c r="O80" s="360"/>
    </row>
    <row r="81" spans="1:15" ht="15" customHeight="1">
      <c r="A81" s="637" t="s">
        <v>138</v>
      </c>
      <c r="B81" s="396" t="s">
        <v>2698</v>
      </c>
      <c r="C81" s="339" t="s">
        <v>141</v>
      </c>
      <c r="D81" s="344">
        <v>-5957.76</v>
      </c>
      <c r="E81" s="335" t="s">
        <v>147</v>
      </c>
      <c r="F81" s="496" t="s">
        <v>190</v>
      </c>
      <c r="G81" s="423"/>
      <c r="H81" s="335"/>
      <c r="I81" s="357"/>
      <c r="K81" s="357"/>
      <c r="L81" s="358"/>
      <c r="M81" s="359"/>
      <c r="N81" s="360"/>
      <c r="O81" s="360"/>
    </row>
    <row r="82" spans="1:15" ht="15" customHeight="1">
      <c r="A82" s="637" t="s">
        <v>138</v>
      </c>
      <c r="B82" s="396" t="s">
        <v>2699</v>
      </c>
      <c r="C82" s="339" t="s">
        <v>141</v>
      </c>
      <c r="D82" s="344">
        <v>-5957.76</v>
      </c>
      <c r="E82" s="335" t="s">
        <v>224</v>
      </c>
      <c r="F82" s="496" t="s">
        <v>190</v>
      </c>
      <c r="G82" s="423"/>
      <c r="H82" s="335"/>
      <c r="I82" s="357"/>
      <c r="K82" s="357"/>
      <c r="L82" s="358"/>
      <c r="M82" s="359"/>
      <c r="N82" s="360"/>
      <c r="O82" s="360"/>
    </row>
    <row r="83" spans="1:15" ht="15" customHeight="1">
      <c r="A83" s="637" t="s">
        <v>138</v>
      </c>
      <c r="B83" s="396" t="s">
        <v>2777</v>
      </c>
      <c r="C83" s="339" t="s">
        <v>141</v>
      </c>
      <c r="D83" s="344">
        <v>-6351</v>
      </c>
      <c r="E83" s="335" t="s">
        <v>218</v>
      </c>
      <c r="F83" s="496" t="s">
        <v>190</v>
      </c>
      <c r="G83" s="423"/>
      <c r="H83" s="335"/>
      <c r="I83" s="357"/>
      <c r="K83" s="357"/>
      <c r="L83" s="358"/>
      <c r="M83" s="359"/>
      <c r="N83" s="360"/>
      <c r="O83" s="360"/>
    </row>
    <row r="84" spans="1:15" ht="15" customHeight="1">
      <c r="A84" s="637" t="s">
        <v>138</v>
      </c>
      <c r="B84" s="396" t="s">
        <v>2778</v>
      </c>
      <c r="C84" s="339" t="s">
        <v>141</v>
      </c>
      <c r="D84" s="344">
        <v>-8049.24</v>
      </c>
      <c r="E84" s="335" t="s">
        <v>222</v>
      </c>
      <c r="F84" s="496" t="s">
        <v>190</v>
      </c>
      <c r="G84" s="423"/>
      <c r="H84" s="335"/>
      <c r="I84" s="357"/>
      <c r="K84" s="357"/>
      <c r="L84" s="358"/>
      <c r="M84" s="359"/>
      <c r="N84" s="360"/>
      <c r="O84" s="360"/>
    </row>
    <row r="85" spans="1:15" ht="15" customHeight="1">
      <c r="A85" s="637" t="s">
        <v>138</v>
      </c>
      <c r="B85" s="396" t="s">
        <v>2690</v>
      </c>
      <c r="C85" s="339" t="s">
        <v>141</v>
      </c>
      <c r="D85" s="344">
        <v>-6351</v>
      </c>
      <c r="E85" s="335" t="s">
        <v>190</v>
      </c>
      <c r="F85" s="496" t="s">
        <v>190</v>
      </c>
      <c r="G85" s="423"/>
      <c r="H85" s="335"/>
      <c r="I85" s="357"/>
      <c r="K85" s="357"/>
      <c r="L85" s="358"/>
      <c r="M85" s="359"/>
      <c r="N85" s="360"/>
      <c r="O85" s="360"/>
    </row>
    <row r="86" spans="1:15" ht="15" customHeight="1">
      <c r="A86" s="637" t="s">
        <v>138</v>
      </c>
      <c r="B86" s="396" t="s">
        <v>2430</v>
      </c>
      <c r="C86" s="339" t="s">
        <v>141</v>
      </c>
      <c r="D86" s="344">
        <v>-5957.76</v>
      </c>
      <c r="E86" s="335" t="s">
        <v>1443</v>
      </c>
      <c r="F86" s="496" t="s">
        <v>190</v>
      </c>
      <c r="G86" s="423"/>
      <c r="H86" s="335"/>
      <c r="I86" s="357"/>
      <c r="K86" s="357"/>
      <c r="L86" s="358"/>
      <c r="M86" s="359"/>
      <c r="N86" s="360"/>
      <c r="O86" s="360"/>
    </row>
    <row r="87" spans="1:15" ht="15" customHeight="1">
      <c r="A87" s="637" t="s">
        <v>138</v>
      </c>
      <c r="B87" s="396" t="s">
        <v>2774</v>
      </c>
      <c r="C87" s="339" t="s">
        <v>141</v>
      </c>
      <c r="D87" s="2">
        <v>5922.96</v>
      </c>
      <c r="E87" s="335" t="s">
        <v>137</v>
      </c>
      <c r="F87" s="496" t="s">
        <v>190</v>
      </c>
      <c r="G87" s="423"/>
      <c r="H87" s="335"/>
      <c r="I87" s="357"/>
      <c r="K87" s="357"/>
      <c r="L87" s="358"/>
      <c r="M87" s="359"/>
      <c r="N87" s="360"/>
      <c r="O87" s="360"/>
    </row>
    <row r="88" spans="1:15" ht="15" customHeight="1">
      <c r="A88" s="637" t="s">
        <v>138</v>
      </c>
      <c r="B88" s="398" t="s">
        <v>2774</v>
      </c>
      <c r="C88" s="339" t="s">
        <v>141</v>
      </c>
      <c r="D88" s="2">
        <v>5922.96</v>
      </c>
      <c r="E88" s="335" t="s">
        <v>137</v>
      </c>
      <c r="F88" s="496" t="s">
        <v>190</v>
      </c>
      <c r="G88" s="423"/>
      <c r="H88" s="335"/>
      <c r="I88" s="357"/>
      <c r="K88" s="357"/>
      <c r="L88" s="358"/>
      <c r="M88" s="359"/>
      <c r="N88" s="360"/>
      <c r="O88" s="360"/>
    </row>
    <row r="89" spans="1:15" ht="15" customHeight="1">
      <c r="A89" s="637" t="s">
        <v>138</v>
      </c>
      <c r="B89" s="396" t="s">
        <v>2635</v>
      </c>
      <c r="C89" s="339" t="s">
        <v>141</v>
      </c>
      <c r="D89" s="2">
        <v>5957.76</v>
      </c>
      <c r="E89" s="335" t="s">
        <v>146</v>
      </c>
      <c r="F89" s="496" t="s">
        <v>190</v>
      </c>
      <c r="G89" s="423"/>
      <c r="H89" s="335"/>
      <c r="I89" s="357"/>
      <c r="K89" s="357"/>
      <c r="L89" s="358"/>
      <c r="M89" s="359"/>
      <c r="N89" s="360"/>
      <c r="O89" s="360"/>
    </row>
    <row r="90" spans="1:15" ht="15" customHeight="1">
      <c r="A90" s="637" t="s">
        <v>138</v>
      </c>
      <c r="B90" s="396" t="s">
        <v>866</v>
      </c>
      <c r="C90" s="339" t="s">
        <v>141</v>
      </c>
      <c r="D90" s="2">
        <v>5957.76</v>
      </c>
      <c r="E90" s="335" t="s">
        <v>143</v>
      </c>
      <c r="F90" s="496" t="s">
        <v>190</v>
      </c>
      <c r="G90" s="423"/>
      <c r="H90" s="335"/>
      <c r="I90" s="357"/>
      <c r="K90" s="357"/>
      <c r="L90" s="358"/>
      <c r="M90" s="359"/>
      <c r="N90" s="360"/>
      <c r="O90" s="360"/>
    </row>
    <row r="91" spans="1:15" ht="15" customHeight="1">
      <c r="A91" s="637" t="s">
        <v>138</v>
      </c>
      <c r="B91" s="398" t="s">
        <v>2788</v>
      </c>
      <c r="C91" s="339" t="s">
        <v>141</v>
      </c>
      <c r="D91" s="2">
        <v>5957.76</v>
      </c>
      <c r="E91" s="335"/>
      <c r="F91" s="496" t="s">
        <v>190</v>
      </c>
      <c r="G91" s="423"/>
      <c r="H91" s="335"/>
      <c r="I91" s="357"/>
      <c r="K91" s="357"/>
      <c r="L91" s="358"/>
      <c r="M91" s="359"/>
      <c r="N91" s="360"/>
      <c r="O91" s="360"/>
    </row>
    <row r="92" spans="1:15" ht="15" customHeight="1">
      <c r="A92" s="637" t="s">
        <v>138</v>
      </c>
      <c r="B92" s="398" t="s">
        <v>2789</v>
      </c>
      <c r="C92" s="339" t="s">
        <v>141</v>
      </c>
      <c r="D92" s="2">
        <v>5957.76</v>
      </c>
      <c r="E92" s="335"/>
      <c r="F92" s="496" t="s">
        <v>190</v>
      </c>
      <c r="G92" s="423"/>
      <c r="H92" s="335"/>
      <c r="I92" s="357"/>
      <c r="K92" s="357"/>
      <c r="L92" s="358"/>
      <c r="M92" s="359"/>
      <c r="N92" s="360"/>
      <c r="O92" s="360"/>
    </row>
    <row r="93" spans="1:15" ht="15" customHeight="1">
      <c r="A93" s="637" t="s">
        <v>138</v>
      </c>
      <c r="B93" s="339" t="s">
        <v>314</v>
      </c>
      <c r="C93" s="339" t="s">
        <v>141</v>
      </c>
      <c r="D93" s="2">
        <v>5957.76</v>
      </c>
      <c r="E93" s="335"/>
      <c r="F93" s="496" t="s">
        <v>190</v>
      </c>
      <c r="G93" s="423"/>
      <c r="H93" s="335"/>
      <c r="I93" s="357"/>
      <c r="K93" s="357"/>
      <c r="L93" s="358"/>
      <c r="M93" s="359"/>
      <c r="N93" s="360"/>
      <c r="O93" s="360"/>
    </row>
    <row r="94" spans="1:15" ht="15" customHeight="1">
      <c r="A94" s="637" t="s">
        <v>138</v>
      </c>
      <c r="B94" s="398" t="s">
        <v>2635</v>
      </c>
      <c r="C94" s="339" t="s">
        <v>141</v>
      </c>
      <c r="D94" s="2">
        <v>5957.76</v>
      </c>
      <c r="E94" s="335" t="s">
        <v>146</v>
      </c>
      <c r="F94" s="496" t="s">
        <v>190</v>
      </c>
      <c r="G94" s="423"/>
      <c r="H94" s="335"/>
      <c r="I94" s="357"/>
      <c r="K94" s="357"/>
      <c r="L94" s="358"/>
      <c r="M94" s="359"/>
      <c r="N94" s="360"/>
      <c r="O94" s="360"/>
    </row>
    <row r="95" spans="1:15" ht="15" customHeight="1">
      <c r="A95" s="637" t="s">
        <v>138</v>
      </c>
      <c r="B95" s="396" t="s">
        <v>2698</v>
      </c>
      <c r="C95" s="339" t="s">
        <v>141</v>
      </c>
      <c r="D95" s="2">
        <v>5957.76</v>
      </c>
      <c r="E95" s="335" t="s">
        <v>147</v>
      </c>
      <c r="F95" s="496" t="s">
        <v>190</v>
      </c>
      <c r="G95" s="423"/>
      <c r="H95" s="335"/>
      <c r="I95" s="357"/>
      <c r="K95" s="357"/>
      <c r="L95" s="358"/>
      <c r="M95" s="359"/>
      <c r="N95" s="360"/>
      <c r="O95" s="360"/>
    </row>
    <row r="96" spans="1:15" ht="15" customHeight="1">
      <c r="A96" s="637" t="s">
        <v>138</v>
      </c>
      <c r="B96" s="398" t="s">
        <v>2790</v>
      </c>
      <c r="C96" s="339" t="s">
        <v>141</v>
      </c>
      <c r="D96" s="2">
        <v>5957.76</v>
      </c>
      <c r="E96" s="335"/>
      <c r="F96" s="496" t="s">
        <v>190</v>
      </c>
      <c r="G96" s="423"/>
      <c r="H96" s="335"/>
      <c r="I96" s="357"/>
      <c r="K96" s="357"/>
      <c r="L96" s="358"/>
      <c r="M96" s="359"/>
      <c r="N96" s="360"/>
      <c r="O96" s="360"/>
    </row>
    <row r="97" spans="1:15" ht="15" customHeight="1">
      <c r="A97" s="637" t="s">
        <v>138</v>
      </c>
      <c r="B97" s="396" t="s">
        <v>2699</v>
      </c>
      <c r="C97" s="339" t="s">
        <v>141</v>
      </c>
      <c r="D97" s="2">
        <v>5957.76</v>
      </c>
      <c r="E97" s="335" t="s">
        <v>224</v>
      </c>
      <c r="F97" s="496" t="s">
        <v>190</v>
      </c>
      <c r="G97" s="423"/>
      <c r="H97" s="335"/>
      <c r="I97" s="357"/>
      <c r="K97" s="357"/>
      <c r="L97" s="358"/>
      <c r="M97" s="359"/>
      <c r="N97" s="360"/>
      <c r="O97" s="360"/>
    </row>
    <row r="98" spans="1:15" ht="15" customHeight="1">
      <c r="A98" s="637" t="s">
        <v>138</v>
      </c>
      <c r="B98" s="398" t="s">
        <v>2791</v>
      </c>
      <c r="C98" s="339" t="s">
        <v>141</v>
      </c>
      <c r="D98" s="2">
        <v>5957.76</v>
      </c>
      <c r="E98" s="335"/>
      <c r="F98" s="496" t="s">
        <v>190</v>
      </c>
      <c r="G98" s="423"/>
      <c r="H98" s="335"/>
      <c r="I98" s="357"/>
      <c r="K98" s="357"/>
      <c r="L98" s="358"/>
      <c r="M98" s="359"/>
      <c r="N98" s="360"/>
      <c r="O98" s="360"/>
    </row>
    <row r="99" spans="1:15" ht="15" customHeight="1">
      <c r="A99" s="637" t="s">
        <v>138</v>
      </c>
      <c r="B99" s="396" t="s">
        <v>2430</v>
      </c>
      <c r="C99" s="339" t="s">
        <v>141</v>
      </c>
      <c r="D99" s="2">
        <v>5957.76</v>
      </c>
      <c r="E99" s="335" t="s">
        <v>1443</v>
      </c>
      <c r="F99" s="496" t="s">
        <v>190</v>
      </c>
      <c r="G99" s="423"/>
      <c r="H99" s="335"/>
      <c r="I99" s="357"/>
      <c r="K99" s="357"/>
      <c r="L99" s="358"/>
      <c r="M99" s="359"/>
      <c r="N99" s="360"/>
      <c r="O99" s="360"/>
    </row>
    <row r="100" spans="1:15" ht="15" customHeight="1">
      <c r="A100" s="637" t="s">
        <v>138</v>
      </c>
      <c r="B100" s="396" t="s">
        <v>2690</v>
      </c>
      <c r="C100" s="339" t="s">
        <v>141</v>
      </c>
      <c r="D100" s="2">
        <v>6351</v>
      </c>
      <c r="E100" s="335" t="s">
        <v>190</v>
      </c>
      <c r="F100" s="496" t="s">
        <v>190</v>
      </c>
      <c r="G100" s="423"/>
      <c r="H100" s="335"/>
      <c r="I100" s="357"/>
      <c r="K100" s="357"/>
      <c r="L100" s="358"/>
      <c r="M100" s="359"/>
      <c r="N100" s="360"/>
      <c r="O100" s="360"/>
    </row>
    <row r="101" spans="1:15" ht="15" customHeight="1">
      <c r="A101" s="637" t="s">
        <v>138</v>
      </c>
      <c r="B101" s="396" t="s">
        <v>2777</v>
      </c>
      <c r="C101" s="339" t="s">
        <v>141</v>
      </c>
      <c r="D101" s="2">
        <v>6351</v>
      </c>
      <c r="E101" s="335" t="s">
        <v>218</v>
      </c>
      <c r="F101" s="496" t="s">
        <v>190</v>
      </c>
      <c r="G101" s="423"/>
      <c r="H101" s="335"/>
      <c r="I101" s="357"/>
      <c r="K101" s="357"/>
      <c r="L101" s="358"/>
      <c r="M101" s="359"/>
      <c r="N101" s="360"/>
      <c r="O101" s="360"/>
    </row>
    <row r="102" spans="1:15" ht="15" customHeight="1">
      <c r="A102" s="637" t="s">
        <v>138</v>
      </c>
      <c r="B102" s="339" t="s">
        <v>2792</v>
      </c>
      <c r="C102" s="339" t="s">
        <v>141</v>
      </c>
      <c r="D102" s="2">
        <v>6351</v>
      </c>
      <c r="E102" s="335"/>
      <c r="F102" s="496" t="s">
        <v>190</v>
      </c>
      <c r="G102" s="423"/>
      <c r="H102" s="335"/>
      <c r="I102" s="357"/>
      <c r="K102" s="357"/>
      <c r="L102" s="358"/>
      <c r="M102" s="359"/>
      <c r="N102" s="360"/>
      <c r="O102" s="360"/>
    </row>
    <row r="103" spans="1:15" ht="15" customHeight="1">
      <c r="A103" s="637" t="s">
        <v>138</v>
      </c>
      <c r="B103" s="339" t="s">
        <v>2690</v>
      </c>
      <c r="C103" s="339" t="s">
        <v>141</v>
      </c>
      <c r="D103" s="2">
        <v>6351</v>
      </c>
      <c r="E103" s="335" t="s">
        <v>190</v>
      </c>
      <c r="F103" s="496" t="s">
        <v>190</v>
      </c>
      <c r="G103" s="423"/>
      <c r="H103" s="335"/>
      <c r="I103" s="357"/>
      <c r="K103" s="357"/>
      <c r="L103" s="358"/>
      <c r="M103" s="359"/>
      <c r="N103" s="360"/>
      <c r="O103" s="360"/>
    </row>
    <row r="104" spans="1:15" ht="15" customHeight="1">
      <c r="A104" s="637" t="s">
        <v>138</v>
      </c>
      <c r="B104" s="339" t="s">
        <v>2777</v>
      </c>
      <c r="C104" s="339" t="s">
        <v>141</v>
      </c>
      <c r="D104" s="2">
        <v>6351</v>
      </c>
      <c r="E104" s="335" t="s">
        <v>218</v>
      </c>
      <c r="F104" s="496" t="s">
        <v>190</v>
      </c>
      <c r="G104" s="423"/>
      <c r="H104" s="335"/>
      <c r="I104" s="357"/>
      <c r="K104" s="357"/>
      <c r="L104" s="358"/>
      <c r="M104" s="359"/>
      <c r="N104" s="360"/>
      <c r="O104" s="360"/>
    </row>
    <row r="105" spans="1:15" ht="15" customHeight="1">
      <c r="A105" s="637" t="s">
        <v>138</v>
      </c>
      <c r="B105" s="398" t="s">
        <v>1335</v>
      </c>
      <c r="C105" s="339" t="s">
        <v>141</v>
      </c>
      <c r="D105" s="2">
        <v>8049.24</v>
      </c>
      <c r="E105" s="335"/>
      <c r="F105" s="496" t="s">
        <v>190</v>
      </c>
      <c r="G105" s="423"/>
      <c r="H105" s="335"/>
      <c r="I105" s="357"/>
      <c r="K105" s="357"/>
      <c r="L105" s="358"/>
      <c r="M105" s="359"/>
      <c r="N105" s="360"/>
      <c r="O105" s="360"/>
    </row>
    <row r="106" spans="1:15" ht="15" customHeight="1">
      <c r="A106" s="637" t="s">
        <v>138</v>
      </c>
      <c r="B106" s="396" t="s">
        <v>2778</v>
      </c>
      <c r="C106" s="339" t="s">
        <v>141</v>
      </c>
      <c r="D106" s="2">
        <v>8049.24</v>
      </c>
      <c r="E106" s="335" t="s">
        <v>222</v>
      </c>
      <c r="F106" s="496" t="s">
        <v>190</v>
      </c>
      <c r="G106" s="423"/>
      <c r="H106" s="335"/>
      <c r="I106" s="357"/>
      <c r="K106" s="357"/>
      <c r="L106" s="358"/>
      <c r="M106" s="359"/>
      <c r="N106" s="360"/>
      <c r="O106" s="360"/>
    </row>
    <row r="107" spans="1:15" ht="15" customHeight="1">
      <c r="A107" s="637" t="s">
        <v>138</v>
      </c>
      <c r="B107" s="396" t="s">
        <v>1011</v>
      </c>
      <c r="C107" s="339" t="s">
        <v>141</v>
      </c>
      <c r="D107" s="48">
        <v>8049.24</v>
      </c>
      <c r="E107" s="335" t="s">
        <v>140</v>
      </c>
      <c r="F107" s="496" t="s">
        <v>190</v>
      </c>
      <c r="G107" s="423"/>
      <c r="H107" s="335"/>
      <c r="I107" s="357"/>
      <c r="K107" s="357"/>
      <c r="L107" s="358"/>
      <c r="M107" s="359"/>
      <c r="N107" s="360"/>
      <c r="O107" s="360"/>
    </row>
    <row r="108" spans="1:15" ht="15" customHeight="1">
      <c r="A108" s="637" t="s">
        <v>138</v>
      </c>
      <c r="B108" s="339" t="s">
        <v>1334</v>
      </c>
      <c r="C108" s="339" t="s">
        <v>141</v>
      </c>
      <c r="D108" s="48">
        <v>8049.24</v>
      </c>
      <c r="E108" s="335"/>
      <c r="F108" s="496" t="s">
        <v>190</v>
      </c>
      <c r="G108" s="423"/>
      <c r="H108" s="335"/>
      <c r="I108" s="357"/>
      <c r="K108" s="357"/>
      <c r="L108" s="358"/>
      <c r="M108" s="359"/>
      <c r="N108" s="360"/>
      <c r="O108" s="360"/>
    </row>
    <row r="109" spans="1:15" ht="15" customHeight="1" thickBot="1">
      <c r="A109" s="638" t="s">
        <v>138</v>
      </c>
      <c r="B109" s="362" t="s">
        <v>2778</v>
      </c>
      <c r="C109" s="362" t="s">
        <v>141</v>
      </c>
      <c r="D109" s="87">
        <v>8049.24</v>
      </c>
      <c r="E109" s="364" t="s">
        <v>222</v>
      </c>
      <c r="F109" s="495" t="s">
        <v>190</v>
      </c>
      <c r="G109" s="400"/>
      <c r="H109" s="364"/>
      <c r="I109" s="367"/>
      <c r="K109" s="357"/>
      <c r="L109" s="358"/>
      <c r="M109" s="359"/>
      <c r="N109" s="360"/>
      <c r="O109" s="360"/>
    </row>
    <row r="110" spans="1:15" ht="15" customHeight="1">
      <c r="A110" s="637" t="s">
        <v>138</v>
      </c>
      <c r="B110" s="339" t="s">
        <v>2706</v>
      </c>
      <c r="C110" s="339" t="s">
        <v>243</v>
      </c>
      <c r="D110" s="344">
        <v>-37976.080000000002</v>
      </c>
      <c r="E110" s="335"/>
      <c r="F110" s="496" t="s">
        <v>190</v>
      </c>
      <c r="G110" s="423"/>
      <c r="H110" s="335"/>
      <c r="I110" s="357"/>
      <c r="K110" s="357"/>
      <c r="L110" s="358"/>
      <c r="M110" s="359"/>
      <c r="N110" s="360"/>
      <c r="O110" s="360"/>
    </row>
    <row r="111" spans="1:15" ht="15" customHeight="1" thickBot="1">
      <c r="A111" s="638" t="s">
        <v>138</v>
      </c>
      <c r="B111" s="362" t="s">
        <v>447</v>
      </c>
      <c r="C111" s="362" t="s">
        <v>243</v>
      </c>
      <c r="D111" s="87">
        <v>37976.080000000002</v>
      </c>
      <c r="E111" s="364"/>
      <c r="F111" s="495" t="s">
        <v>190</v>
      </c>
      <c r="G111" s="400"/>
      <c r="H111" s="364"/>
      <c r="I111" s="367"/>
      <c r="K111" s="357"/>
      <c r="L111" s="358"/>
      <c r="M111" s="359"/>
      <c r="N111" s="360"/>
      <c r="O111" s="360"/>
    </row>
    <row r="112" spans="1:15" ht="15" customHeight="1">
      <c r="A112" s="637" t="s">
        <v>138</v>
      </c>
      <c r="B112" s="339" t="s">
        <v>2779</v>
      </c>
      <c r="C112" s="339" t="s">
        <v>457</v>
      </c>
      <c r="D112" s="422">
        <v>1241.2</v>
      </c>
      <c r="E112" s="335"/>
      <c r="F112" s="496" t="s">
        <v>137</v>
      </c>
      <c r="G112" s="423"/>
      <c r="H112" s="335"/>
      <c r="I112" s="357"/>
      <c r="K112" s="357"/>
      <c r="L112" s="358"/>
      <c r="M112" s="359"/>
      <c r="N112" s="360"/>
      <c r="O112" s="360"/>
    </row>
    <row r="113" spans="1:15" ht="15" customHeight="1">
      <c r="A113" s="637" t="s">
        <v>138</v>
      </c>
      <c r="B113" s="396" t="s">
        <v>2775</v>
      </c>
      <c r="C113" s="339" t="s">
        <v>457</v>
      </c>
      <c r="D113" s="344">
        <v>-10629.08</v>
      </c>
      <c r="E113" s="335" t="s">
        <v>144</v>
      </c>
      <c r="F113" s="496" t="s">
        <v>190</v>
      </c>
      <c r="G113" s="423"/>
      <c r="H113" s="335"/>
      <c r="I113" s="357"/>
      <c r="K113" s="357"/>
      <c r="L113" s="358"/>
      <c r="M113" s="359"/>
      <c r="N113" s="360"/>
      <c r="O113" s="360"/>
    </row>
    <row r="114" spans="1:15" ht="15" customHeight="1">
      <c r="A114" s="637" t="s">
        <v>138</v>
      </c>
      <c r="B114" s="396" t="s">
        <v>2776</v>
      </c>
      <c r="C114" s="339" t="s">
        <v>457</v>
      </c>
      <c r="D114" s="344">
        <v>-10629.08</v>
      </c>
      <c r="E114" s="335" t="s">
        <v>227</v>
      </c>
      <c r="F114" s="496" t="s">
        <v>190</v>
      </c>
      <c r="G114" s="423"/>
      <c r="H114" s="335"/>
      <c r="I114" s="357"/>
      <c r="K114" s="357"/>
      <c r="L114" s="358"/>
      <c r="M114" s="359"/>
      <c r="N114" s="360"/>
      <c r="O114" s="360"/>
    </row>
    <row r="115" spans="1:15" ht="15" customHeight="1">
      <c r="A115" s="637" t="s">
        <v>138</v>
      </c>
      <c r="B115" s="339" t="s">
        <v>2583</v>
      </c>
      <c r="C115" s="339" t="s">
        <v>457</v>
      </c>
      <c r="D115" s="344">
        <v>-10629.08</v>
      </c>
      <c r="E115" s="335"/>
      <c r="F115" s="496" t="s">
        <v>190</v>
      </c>
      <c r="G115" s="423"/>
      <c r="H115" s="335"/>
      <c r="I115" s="357"/>
      <c r="K115" s="357"/>
      <c r="L115" s="358"/>
      <c r="M115" s="359"/>
      <c r="N115" s="360"/>
      <c r="O115" s="360"/>
    </row>
    <row r="116" spans="1:15" ht="15" customHeight="1">
      <c r="A116" s="637" t="s">
        <v>138</v>
      </c>
      <c r="B116" s="339" t="s">
        <v>2793</v>
      </c>
      <c r="C116" s="339" t="s">
        <v>457</v>
      </c>
      <c r="D116" s="2">
        <v>10496.84</v>
      </c>
      <c r="E116" s="335"/>
      <c r="F116" s="496" t="s">
        <v>190</v>
      </c>
      <c r="G116" s="423"/>
      <c r="H116" s="335"/>
      <c r="I116" s="357"/>
      <c r="K116" s="357"/>
      <c r="L116" s="358"/>
      <c r="M116" s="359"/>
      <c r="N116" s="360"/>
      <c r="O116" s="360"/>
    </row>
    <row r="117" spans="1:15" ht="15" customHeight="1">
      <c r="A117" s="637" t="s">
        <v>138</v>
      </c>
      <c r="B117" s="398" t="s">
        <v>2794</v>
      </c>
      <c r="C117" s="339" t="s">
        <v>457</v>
      </c>
      <c r="D117" s="2">
        <v>10629.08</v>
      </c>
      <c r="E117" s="335"/>
      <c r="F117" s="496" t="s">
        <v>190</v>
      </c>
      <c r="G117" s="423"/>
      <c r="H117" s="335"/>
      <c r="I117" s="357"/>
      <c r="K117" s="357"/>
      <c r="L117" s="358"/>
      <c r="M117" s="359"/>
      <c r="N117" s="360"/>
      <c r="O117" s="360"/>
    </row>
    <row r="118" spans="1:15" ht="15" customHeight="1">
      <c r="A118" s="637" t="s">
        <v>138</v>
      </c>
      <c r="B118" s="396" t="s">
        <v>2775</v>
      </c>
      <c r="C118" s="339" t="s">
        <v>457</v>
      </c>
      <c r="D118" s="2">
        <v>10629.08</v>
      </c>
      <c r="E118" s="335" t="s">
        <v>144</v>
      </c>
      <c r="F118" s="496" t="s">
        <v>190</v>
      </c>
      <c r="G118" s="423"/>
      <c r="H118" s="335"/>
      <c r="I118" s="357"/>
      <c r="K118" s="357"/>
      <c r="L118" s="358"/>
      <c r="M118" s="359"/>
      <c r="N118" s="360"/>
      <c r="O118" s="360"/>
    </row>
    <row r="119" spans="1:15" ht="15" customHeight="1">
      <c r="A119" s="637" t="s">
        <v>138</v>
      </c>
      <c r="B119" s="398" t="s">
        <v>2795</v>
      </c>
      <c r="C119" s="339" t="s">
        <v>457</v>
      </c>
      <c r="D119" s="2">
        <v>10629.08</v>
      </c>
      <c r="E119" s="335"/>
      <c r="F119" s="496" t="s">
        <v>190</v>
      </c>
      <c r="G119" s="423"/>
      <c r="H119" s="335"/>
      <c r="I119" s="357"/>
      <c r="K119" s="357"/>
      <c r="L119" s="358"/>
      <c r="M119" s="359"/>
      <c r="N119" s="360"/>
      <c r="O119" s="360"/>
    </row>
    <row r="120" spans="1:15" ht="15" customHeight="1">
      <c r="A120" s="637" t="s">
        <v>138</v>
      </c>
      <c r="B120" s="398" t="s">
        <v>2362</v>
      </c>
      <c r="C120" s="339" t="s">
        <v>457</v>
      </c>
      <c r="D120" s="2">
        <v>10629.08</v>
      </c>
      <c r="E120" s="335"/>
      <c r="F120" s="496" t="s">
        <v>190</v>
      </c>
      <c r="G120" s="423"/>
      <c r="H120" s="335"/>
      <c r="I120" s="357"/>
      <c r="K120" s="357"/>
      <c r="L120" s="358"/>
      <c r="M120" s="359"/>
      <c r="N120" s="360"/>
      <c r="O120" s="360"/>
    </row>
    <row r="121" spans="1:15" ht="15" customHeight="1">
      <c r="A121" s="637" t="s">
        <v>138</v>
      </c>
      <c r="B121" s="396" t="s">
        <v>2776</v>
      </c>
      <c r="C121" s="339" t="s">
        <v>457</v>
      </c>
      <c r="D121" s="2">
        <v>10629.08</v>
      </c>
      <c r="E121" s="335" t="s">
        <v>227</v>
      </c>
      <c r="F121" s="496" t="s">
        <v>190</v>
      </c>
      <c r="G121" s="423"/>
      <c r="H121" s="335"/>
      <c r="I121" s="357"/>
      <c r="K121" s="357"/>
      <c r="L121" s="358"/>
      <c r="M121" s="359"/>
      <c r="N121" s="360"/>
      <c r="O121" s="360"/>
    </row>
    <row r="122" spans="1:15" ht="15" customHeight="1">
      <c r="A122" s="637" t="s">
        <v>138</v>
      </c>
      <c r="B122" s="398" t="s">
        <v>2776</v>
      </c>
      <c r="C122" s="339" t="s">
        <v>457</v>
      </c>
      <c r="D122" s="2">
        <v>10629.08</v>
      </c>
      <c r="E122" s="335" t="s">
        <v>227</v>
      </c>
      <c r="F122" s="496" t="s">
        <v>190</v>
      </c>
      <c r="G122" s="423"/>
      <c r="H122" s="335"/>
      <c r="I122" s="357"/>
      <c r="K122" s="357"/>
      <c r="L122" s="358"/>
      <c r="M122" s="359"/>
      <c r="N122" s="360"/>
      <c r="O122" s="360"/>
    </row>
    <row r="123" spans="1:15" ht="15" customHeight="1">
      <c r="A123" s="637" t="s">
        <v>138</v>
      </c>
      <c r="B123" s="398" t="s">
        <v>2775</v>
      </c>
      <c r="C123" s="339" t="s">
        <v>457</v>
      </c>
      <c r="D123" s="2">
        <v>10629.08</v>
      </c>
      <c r="E123" s="335" t="s">
        <v>144</v>
      </c>
      <c r="F123" s="496" t="s">
        <v>190</v>
      </c>
      <c r="G123" s="423"/>
      <c r="H123" s="335"/>
      <c r="I123" s="357"/>
      <c r="K123" s="357"/>
      <c r="L123" s="358"/>
      <c r="M123" s="359"/>
      <c r="N123" s="360"/>
      <c r="O123" s="360"/>
    </row>
    <row r="124" spans="1:15" ht="15" customHeight="1">
      <c r="A124" s="637" t="s">
        <v>138</v>
      </c>
      <c r="B124" s="398" t="s">
        <v>2796</v>
      </c>
      <c r="C124" s="339" t="s">
        <v>457</v>
      </c>
      <c r="D124" s="2">
        <v>10629.08</v>
      </c>
      <c r="E124" s="335"/>
      <c r="F124" s="496" t="s">
        <v>190</v>
      </c>
      <c r="G124" s="423"/>
      <c r="H124" s="335"/>
      <c r="I124" s="357"/>
      <c r="K124" s="357"/>
      <c r="L124" s="358"/>
      <c r="M124" s="359"/>
      <c r="N124" s="360"/>
      <c r="O124" s="360"/>
    </row>
    <row r="125" spans="1:15" ht="15" customHeight="1">
      <c r="A125" s="637" t="s">
        <v>138</v>
      </c>
      <c r="B125" s="339" t="s">
        <v>706</v>
      </c>
      <c r="C125" s="339" t="s">
        <v>457</v>
      </c>
      <c r="D125" s="48">
        <v>10629.08</v>
      </c>
      <c r="E125" s="335"/>
      <c r="F125" s="496" t="s">
        <v>190</v>
      </c>
      <c r="G125" s="423"/>
      <c r="H125" s="335"/>
      <c r="I125" s="357"/>
      <c r="K125" s="357"/>
      <c r="L125" s="358"/>
      <c r="M125" s="359"/>
      <c r="N125" s="360"/>
      <c r="O125" s="360"/>
    </row>
    <row r="126" spans="1:15" ht="15" customHeight="1" thickBot="1">
      <c r="A126" s="638" t="s">
        <v>138</v>
      </c>
      <c r="B126" s="362" t="s">
        <v>707</v>
      </c>
      <c r="C126" s="362" t="s">
        <v>457</v>
      </c>
      <c r="D126" s="87">
        <v>10629.08</v>
      </c>
      <c r="E126" s="364"/>
      <c r="F126" s="495" t="s">
        <v>190</v>
      </c>
      <c r="G126" s="400"/>
      <c r="H126" s="364"/>
      <c r="I126" s="367"/>
      <c r="K126" s="357"/>
      <c r="L126" s="358"/>
      <c r="M126" s="359"/>
      <c r="N126" s="360"/>
      <c r="O126" s="360"/>
    </row>
    <row r="127" spans="1:15" ht="15" customHeight="1">
      <c r="A127" s="323" t="s">
        <v>2732</v>
      </c>
      <c r="B127" s="323" t="s">
        <v>829</v>
      </c>
      <c r="C127" s="323">
        <v>112430091</v>
      </c>
      <c r="D127" s="6">
        <v>-10452.709999999999</v>
      </c>
      <c r="E127" s="335"/>
      <c r="F127" s="496" t="s">
        <v>190</v>
      </c>
      <c r="G127" s="423"/>
      <c r="H127" s="335"/>
      <c r="I127" s="357"/>
      <c r="K127" s="357"/>
      <c r="L127" s="358"/>
      <c r="M127" s="359"/>
      <c r="N127" s="360"/>
      <c r="O127" s="360"/>
    </row>
    <row r="128" spans="1:15" ht="15" customHeight="1">
      <c r="A128" s="323" t="s">
        <v>2732</v>
      </c>
      <c r="B128" s="323" t="s">
        <v>829</v>
      </c>
      <c r="C128" s="323">
        <v>112430290</v>
      </c>
      <c r="D128" s="6">
        <v>-11373.45</v>
      </c>
      <c r="E128" s="335"/>
      <c r="F128" s="496" t="s">
        <v>190</v>
      </c>
      <c r="G128" s="423"/>
      <c r="H128" s="335"/>
      <c r="I128" s="357"/>
      <c r="K128" s="357"/>
      <c r="L128" s="358"/>
      <c r="M128" s="359"/>
      <c r="N128" s="360"/>
      <c r="O128" s="360"/>
    </row>
    <row r="129" spans="1:15" ht="15" customHeight="1">
      <c r="A129" s="354"/>
      <c r="B129" s="380"/>
      <c r="C129" s="380"/>
      <c r="D129" s="382"/>
      <c r="E129" s="335"/>
      <c r="F129" s="496"/>
      <c r="G129" s="423"/>
      <c r="H129" s="335"/>
      <c r="I129" s="357"/>
      <c r="K129" s="357"/>
      <c r="L129" s="358"/>
      <c r="M129" s="359"/>
      <c r="N129" s="360"/>
      <c r="O129" s="360"/>
    </row>
    <row r="130" spans="1:15" ht="15" customHeight="1">
      <c r="A130" s="64"/>
      <c r="B130" s="79"/>
      <c r="C130" s="61"/>
      <c r="D130" s="65">
        <f>SUM(D5:D129)</f>
        <v>404004.04000000015</v>
      </c>
      <c r="E130" s="65"/>
      <c r="F130" s="65"/>
      <c r="G130" s="65">
        <f>SUM(G6:G129)</f>
        <v>0</v>
      </c>
      <c r="H130" s="65"/>
      <c r="I130" s="65"/>
      <c r="J130" s="384">
        <f>SUM(J6:J129)</f>
        <v>0</v>
      </c>
      <c r="K130" s="65"/>
      <c r="L130" s="65">
        <f>SUM(L6:L129)</f>
        <v>0</v>
      </c>
      <c r="M130" s="65">
        <f>SUM(M6:M129)</f>
        <v>0</v>
      </c>
      <c r="N130" s="65"/>
      <c r="O130" s="49"/>
    </row>
    <row r="131" spans="1:15" ht="15" customHeight="1">
      <c r="A131" s="64"/>
      <c r="B131" s="79"/>
      <c r="C131" s="61"/>
      <c r="D131" s="65"/>
      <c r="E131" s="13"/>
      <c r="F131" s="75"/>
      <c r="G131" s="65"/>
      <c r="H131" s="13"/>
      <c r="L131" s="42"/>
      <c r="M131" s="71"/>
      <c r="N131" s="49"/>
      <c r="O131" s="49"/>
    </row>
    <row r="132" spans="1:15" ht="15" customHeight="1">
      <c r="A132" s="46"/>
      <c r="B132" s="47"/>
      <c r="C132" s="47"/>
      <c r="D132" s="55"/>
      <c r="E132" s="13"/>
      <c r="F132" s="70"/>
      <c r="L132" s="42"/>
      <c r="M132" s="71"/>
      <c r="N132" s="49"/>
      <c r="O132" s="49"/>
    </row>
    <row r="133" spans="1:15" ht="12.75">
      <c r="A133" s="46"/>
      <c r="B133" s="47"/>
      <c r="C133" s="47"/>
      <c r="D133" s="65"/>
      <c r="E133" s="65"/>
      <c r="F133" s="65"/>
      <c r="G133" s="65"/>
      <c r="H133" s="65"/>
      <c r="I133" s="65"/>
      <c r="J133" s="384"/>
      <c r="K133" s="65"/>
      <c r="L133" s="65"/>
      <c r="M133" s="65"/>
      <c r="N133" s="80"/>
      <c r="O133" s="49"/>
    </row>
    <row r="134" spans="1:15" ht="12.75">
      <c r="A134" s="46"/>
      <c r="B134" s="47"/>
      <c r="C134" s="47"/>
      <c r="D134" s="52"/>
      <c r="E134" s="13"/>
      <c r="F134" s="65"/>
      <c r="G134" s="73"/>
      <c r="H134" s="73"/>
      <c r="I134" s="73"/>
      <c r="J134" s="517"/>
      <c r="K134" s="73"/>
      <c r="L134" s="73"/>
      <c r="M134" s="154">
        <f>L130+M130-G130</f>
        <v>0</v>
      </c>
      <c r="N134" s="81"/>
      <c r="O134" s="54"/>
    </row>
    <row r="135" spans="1:15" ht="12.75">
      <c r="A135" s="46"/>
      <c r="B135" s="47"/>
      <c r="C135" s="47"/>
      <c r="D135" s="52"/>
      <c r="E135" s="13"/>
      <c r="F135" s="73"/>
      <c r="G135" s="73"/>
      <c r="H135" s="73"/>
      <c r="I135" s="73"/>
      <c r="J135" s="517"/>
      <c r="K135" s="73"/>
      <c r="L135" s="73"/>
      <c r="M135" s="81"/>
      <c r="N135" s="81"/>
      <c r="O135" s="54"/>
    </row>
    <row r="136" spans="1:15" ht="12.75">
      <c r="A136" s="46"/>
      <c r="B136" s="47"/>
      <c r="C136" s="47"/>
      <c r="D136" s="52"/>
      <c r="E136" s="13"/>
      <c r="F136" s="73"/>
      <c r="G136" s="73"/>
      <c r="H136" s="73"/>
      <c r="I136" s="73"/>
      <c r="J136" s="517"/>
      <c r="K136" s="73"/>
      <c r="L136" s="73"/>
      <c r="M136" s="81"/>
      <c r="N136" s="81"/>
      <c r="O136" s="54"/>
    </row>
    <row r="137" spans="1:15" ht="12.75">
      <c r="A137" s="46"/>
      <c r="B137" s="47"/>
      <c r="C137" s="47"/>
      <c r="D137" s="52"/>
      <c r="E137" s="13"/>
      <c r="F137" s="73"/>
      <c r="G137" s="82"/>
      <c r="H137" s="82"/>
      <c r="I137" s="83"/>
      <c r="J137" s="517"/>
      <c r="K137" s="73"/>
      <c r="L137" s="73"/>
      <c r="M137" s="81"/>
      <c r="N137" s="81"/>
      <c r="O137" s="54"/>
    </row>
    <row r="138" spans="1:15" ht="12.75">
      <c r="A138" s="46"/>
      <c r="B138" s="47"/>
      <c r="C138" s="47"/>
      <c r="D138" s="52"/>
      <c r="E138" s="13"/>
      <c r="F138" s="73"/>
      <c r="G138" s="73"/>
      <c r="H138" s="73"/>
      <c r="I138" s="73"/>
      <c r="J138" s="517"/>
      <c r="K138" s="73"/>
      <c r="L138" s="73"/>
      <c r="M138" s="81"/>
      <c r="N138" s="81"/>
      <c r="O138" s="54"/>
    </row>
    <row r="139" spans="1:15" ht="12.75">
      <c r="A139" s="46"/>
      <c r="B139" s="47"/>
      <c r="C139" s="47"/>
      <c r="D139" s="52"/>
      <c r="E139" s="13"/>
      <c r="F139" s="73"/>
      <c r="G139" s="73"/>
      <c r="H139" s="73"/>
      <c r="I139" s="73"/>
      <c r="J139" s="517"/>
      <c r="K139" s="73"/>
      <c r="L139" s="73"/>
      <c r="M139" s="81"/>
      <c r="N139" s="81"/>
      <c r="O139" s="54"/>
    </row>
    <row r="140" spans="1:15" ht="12.75">
      <c r="A140" s="46"/>
      <c r="B140" s="47"/>
      <c r="C140" s="47"/>
      <c r="D140" s="52"/>
      <c r="E140" s="13"/>
      <c r="F140" s="73"/>
      <c r="G140" s="83"/>
      <c r="H140" s="83"/>
      <c r="I140" s="83"/>
      <c r="J140" s="517"/>
      <c r="K140" s="73"/>
      <c r="L140" s="73"/>
      <c r="M140" s="81"/>
      <c r="N140" s="81"/>
      <c r="O140" s="54"/>
    </row>
    <row r="141" spans="1:15" ht="12.75">
      <c r="A141" s="46"/>
      <c r="B141" s="47"/>
      <c r="C141" s="47"/>
      <c r="D141" s="52"/>
      <c r="E141" s="13"/>
      <c r="F141" s="73"/>
      <c r="G141" s="73"/>
      <c r="H141" s="73"/>
      <c r="I141" s="73"/>
      <c r="J141" s="517"/>
      <c r="K141" s="73"/>
      <c r="L141" s="73"/>
      <c r="M141" s="81"/>
      <c r="N141" s="81"/>
      <c r="O141" s="54"/>
    </row>
    <row r="142" spans="1:15" ht="12.75">
      <c r="A142" s="46"/>
      <c r="B142" s="47"/>
      <c r="C142" s="47"/>
      <c r="D142" s="52"/>
      <c r="E142" s="13"/>
      <c r="F142" s="73"/>
      <c r="G142" s="73"/>
      <c r="H142" s="73"/>
      <c r="I142" s="73"/>
      <c r="J142" s="517"/>
      <c r="K142" s="73"/>
      <c r="L142" s="73"/>
      <c r="M142" s="81"/>
      <c r="N142" s="81"/>
      <c r="O142" s="54"/>
    </row>
    <row r="143" spans="1:15" ht="12.75">
      <c r="A143" s="46"/>
      <c r="B143" s="47"/>
      <c r="C143" s="73"/>
      <c r="D143" s="81"/>
      <c r="E143" s="13"/>
      <c r="F143" s="73"/>
      <c r="G143" s="73"/>
      <c r="H143" s="73"/>
      <c r="I143" s="73"/>
      <c r="J143" s="517"/>
      <c r="K143" s="73"/>
      <c r="L143" s="73"/>
      <c r="M143" s="81"/>
      <c r="N143" s="81"/>
      <c r="O143" s="54"/>
    </row>
    <row r="144" spans="1:15" ht="12.75">
      <c r="A144" s="46"/>
      <c r="B144" s="47"/>
      <c r="C144" s="73"/>
      <c r="D144" s="81"/>
      <c r="E144" s="13"/>
      <c r="F144" s="73"/>
      <c r="G144" s="73"/>
      <c r="H144" s="73"/>
      <c r="I144" s="73"/>
      <c r="J144" s="517"/>
      <c r="K144" s="73"/>
      <c r="L144" s="73"/>
      <c r="M144" s="81"/>
      <c r="N144" s="81"/>
      <c r="O144" s="54"/>
    </row>
    <row r="145" spans="1:15" ht="12.75">
      <c r="A145" s="46"/>
      <c r="B145" s="47"/>
      <c r="C145" s="47"/>
      <c r="D145" s="52"/>
      <c r="E145" s="13"/>
      <c r="F145" s="73"/>
      <c r="G145" s="73"/>
      <c r="H145" s="73"/>
      <c r="I145" s="73"/>
      <c r="J145" s="517"/>
      <c r="K145" s="73"/>
      <c r="L145" s="73"/>
      <c r="M145" s="81"/>
      <c r="N145" s="81"/>
      <c r="O145" s="54"/>
    </row>
    <row r="146" spans="1:15" ht="12.75">
      <c r="A146" s="46"/>
      <c r="B146" s="47"/>
      <c r="C146" s="47"/>
      <c r="D146" s="52"/>
      <c r="E146" s="13"/>
      <c r="F146" s="73"/>
      <c r="G146" s="73"/>
      <c r="H146" s="73"/>
      <c r="I146" s="73"/>
      <c r="J146" s="517"/>
      <c r="K146" s="73"/>
      <c r="L146" s="73"/>
      <c r="M146" s="81"/>
      <c r="N146" s="81"/>
      <c r="O146" s="54"/>
    </row>
    <row r="147" spans="1:15" ht="12.75">
      <c r="A147" s="46"/>
      <c r="B147" s="47"/>
      <c r="C147" s="47"/>
      <c r="D147" s="48"/>
      <c r="E147" s="13"/>
      <c r="F147"/>
      <c r="G147"/>
      <c r="H147"/>
      <c r="I147"/>
      <c r="J147" s="518"/>
      <c r="K147"/>
      <c r="L147"/>
      <c r="M147" s="54"/>
      <c r="N147" s="54"/>
      <c r="O147" s="54"/>
    </row>
    <row r="148" spans="1:15" ht="12.75">
      <c r="A148" s="46"/>
      <c r="B148" s="47"/>
      <c r="C148" s="47"/>
      <c r="D148" s="48"/>
      <c r="E148" s="13"/>
      <c r="F148"/>
      <c r="G148"/>
      <c r="H148"/>
      <c r="I148"/>
      <c r="J148" s="518"/>
      <c r="K148"/>
      <c r="L148"/>
      <c r="M148" s="54"/>
      <c r="N148" s="54"/>
      <c r="O148" s="54"/>
    </row>
    <row r="149" spans="1:15">
      <c r="A149" s="66"/>
      <c r="B149" s="40" t="s">
        <v>25</v>
      </c>
      <c r="E149" s="40"/>
      <c r="M149" s="45"/>
      <c r="N149" s="49"/>
      <c r="O149" s="49"/>
    </row>
    <row r="150" spans="1:15">
      <c r="A150" s="59"/>
      <c r="B150" s="40" t="s">
        <v>127</v>
      </c>
      <c r="E150" s="40"/>
      <c r="M150" s="45"/>
      <c r="N150" s="49"/>
      <c r="O150" s="49"/>
    </row>
    <row r="151" spans="1:15">
      <c r="A151" s="60"/>
      <c r="B151" s="40" t="s">
        <v>161</v>
      </c>
      <c r="E151" s="40"/>
      <c r="M151" s="45"/>
      <c r="N151" s="49"/>
      <c r="O151" s="49"/>
    </row>
    <row r="152" spans="1:15">
      <c r="M152" s="45"/>
      <c r="N152" s="49"/>
      <c r="O152" s="49"/>
    </row>
    <row r="153" spans="1:15">
      <c r="M153" s="45"/>
      <c r="N153" s="49"/>
      <c r="O153" s="49"/>
    </row>
    <row r="154" spans="1:15">
      <c r="M154" s="45"/>
      <c r="N154" s="49"/>
      <c r="O154" s="49"/>
    </row>
    <row r="155" spans="1:15">
      <c r="M155" s="45"/>
      <c r="N155" s="49"/>
      <c r="O155" s="49"/>
    </row>
    <row r="156" spans="1:15">
      <c r="M156" s="45"/>
      <c r="N156" s="49"/>
      <c r="O156" s="49"/>
    </row>
    <row r="157" spans="1:15">
      <c r="M157" s="45"/>
      <c r="N157" s="49"/>
      <c r="O157" s="49"/>
    </row>
    <row r="158" spans="1:15">
      <c r="M158" s="45"/>
      <c r="N158" s="49"/>
      <c r="O158" s="49"/>
    </row>
    <row r="159" spans="1:15">
      <c r="M159" s="45"/>
      <c r="N159" s="49"/>
      <c r="O159" s="49"/>
    </row>
    <row r="160" spans="1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  <row r="222" spans="13:15">
      <c r="M222" s="45"/>
      <c r="N222" s="49"/>
      <c r="O222" s="49"/>
    </row>
    <row r="223" spans="13:15">
      <c r="M223" s="45"/>
      <c r="N223" s="49"/>
      <c r="O223" s="49"/>
    </row>
    <row r="224" spans="13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  <row r="227" spans="13:15">
      <c r="M227" s="45"/>
      <c r="N227" s="49"/>
      <c r="O227" s="49"/>
    </row>
    <row r="228" spans="13:15">
      <c r="M228" s="45"/>
      <c r="N228" s="49"/>
      <c r="O228" s="49"/>
    </row>
    <row r="229" spans="13:15">
      <c r="M229" s="45"/>
      <c r="N229" s="49"/>
      <c r="O229" s="49"/>
    </row>
    <row r="230" spans="13:15">
      <c r="M230" s="45"/>
      <c r="N230" s="49"/>
      <c r="O230" s="49"/>
    </row>
    <row r="231" spans="13:15">
      <c r="M231" s="45"/>
      <c r="N231" s="49"/>
      <c r="O231" s="49"/>
    </row>
    <row r="232" spans="13:15">
      <c r="M232" s="45"/>
      <c r="N232" s="49"/>
      <c r="O232" s="49"/>
    </row>
    <row r="233" spans="13:15">
      <c r="M233" s="45"/>
      <c r="N233" s="49"/>
      <c r="O233" s="49"/>
    </row>
    <row r="234" spans="13:15">
      <c r="M234" s="45"/>
      <c r="N234" s="49"/>
      <c r="O234" s="49"/>
    </row>
    <row r="235" spans="13:15">
      <c r="M235" s="45"/>
      <c r="N235" s="49"/>
      <c r="O235" s="49"/>
    </row>
    <row r="236" spans="13:15">
      <c r="M236" s="45"/>
      <c r="N236" s="49"/>
      <c r="O236" s="49"/>
    </row>
    <row r="237" spans="13:15">
      <c r="M237" s="45"/>
      <c r="N237" s="49"/>
      <c r="O237" s="49"/>
    </row>
    <row r="238" spans="13:15">
      <c r="M238" s="45"/>
      <c r="N238" s="49"/>
      <c r="O238" s="49"/>
    </row>
    <row r="239" spans="13:15">
      <c r="M239" s="45"/>
      <c r="N239" s="49"/>
      <c r="O239" s="49"/>
    </row>
    <row r="240" spans="13:15">
      <c r="M240" s="45"/>
      <c r="N240" s="49"/>
      <c r="O240" s="49"/>
    </row>
    <row r="241" spans="13:15">
      <c r="M241" s="45"/>
      <c r="N241" s="49"/>
      <c r="O241" s="49"/>
    </row>
    <row r="242" spans="13:15">
      <c r="M242" s="45"/>
      <c r="N242" s="49"/>
      <c r="O242" s="49"/>
    </row>
    <row r="243" spans="13:15">
      <c r="M243" s="45"/>
      <c r="N243" s="49"/>
      <c r="O243" s="49"/>
    </row>
    <row r="244" spans="13:15">
      <c r="M244" s="45"/>
      <c r="N244" s="49"/>
      <c r="O244" s="49"/>
    </row>
    <row r="245" spans="13:15">
      <c r="M245" s="45"/>
      <c r="N245" s="49"/>
      <c r="O245" s="49"/>
    </row>
    <row r="246" spans="13:15">
      <c r="M246" s="45"/>
      <c r="N246" s="49"/>
      <c r="O246" s="49"/>
    </row>
    <row r="247" spans="13:15">
      <c r="M247" s="45"/>
      <c r="N247" s="49"/>
      <c r="O247" s="49"/>
    </row>
  </sheetData>
  <autoFilter ref="A4:N133"/>
  <sortState ref="A5:F126">
    <sortCondition ref="C5:C126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40"/>
  <sheetViews>
    <sheetView topLeftCell="A124" workbookViewId="0">
      <selection activeCell="I139" sqref="I139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2804</v>
      </c>
      <c r="E1" s="240"/>
      <c r="F1" s="240"/>
      <c r="G1" s="240"/>
      <c r="H1" s="533"/>
      <c r="I1" s="636"/>
      <c r="J1" s="636"/>
      <c r="K1" s="636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636"/>
      <c r="J2" s="636"/>
      <c r="K2" s="636"/>
      <c r="L2" s="239"/>
      <c r="M2" s="239"/>
    </row>
    <row r="3" spans="1:13" ht="15.75">
      <c r="A3" s="636"/>
      <c r="B3" s="636"/>
      <c r="C3" s="636"/>
      <c r="D3" s="636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636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636"/>
      <c r="L5" s="239"/>
      <c r="M5" s="239"/>
    </row>
    <row r="6" spans="1:13" ht="15" customHeight="1">
      <c r="A6" s="339" t="s">
        <v>298</v>
      </c>
      <c r="B6" s="431" t="s">
        <v>2684</v>
      </c>
      <c r="C6" s="344">
        <v>-20454.28</v>
      </c>
      <c r="D6" s="339" t="s">
        <v>2809</v>
      </c>
      <c r="E6" s="520">
        <f>SUM(C6:D6)</f>
        <v>-20454.28</v>
      </c>
      <c r="F6" s="521"/>
      <c r="G6" s="522"/>
      <c r="H6" s="533"/>
      <c r="I6" s="522">
        <v>600638</v>
      </c>
      <c r="J6" s="523">
        <f>E6/1.16</f>
        <v>-17633</v>
      </c>
      <c r="K6" s="524">
        <f>J6*0.16</f>
        <v>-2821.28</v>
      </c>
      <c r="L6" s="602"/>
      <c r="M6" s="252"/>
    </row>
    <row r="7" spans="1:13" ht="15" customHeight="1" thickBot="1">
      <c r="A7" s="362" t="s">
        <v>134</v>
      </c>
      <c r="B7" s="433" t="s">
        <v>1980</v>
      </c>
      <c r="C7" s="490">
        <v>-5849.88</v>
      </c>
      <c r="D7" s="362" t="s">
        <v>2809</v>
      </c>
      <c r="E7" s="525">
        <f>SUM(C7:D7)</f>
        <v>-5849.88</v>
      </c>
      <c r="F7" s="526">
        <f>SUM(E6:E7)</f>
        <v>-26304.16</v>
      </c>
      <c r="G7" s="527"/>
      <c r="H7" s="537"/>
      <c r="I7" s="527">
        <v>600644</v>
      </c>
      <c r="J7" s="528">
        <f t="shared" ref="J7:J70" si="0">E7/1.16</f>
        <v>-5043</v>
      </c>
      <c r="K7" s="529">
        <f t="shared" ref="K7:K70" si="1">J7*0.16</f>
        <v>-806.88</v>
      </c>
      <c r="L7" s="602"/>
      <c r="M7" s="252"/>
    </row>
    <row r="8" spans="1:13" ht="15" customHeight="1">
      <c r="A8" s="339" t="s">
        <v>136</v>
      </c>
      <c r="B8" s="431" t="s">
        <v>1245</v>
      </c>
      <c r="C8" s="344">
        <v>-13500.08</v>
      </c>
      <c r="D8" s="339" t="s">
        <v>2812</v>
      </c>
      <c r="E8" s="520"/>
      <c r="F8" s="521"/>
      <c r="G8" s="522"/>
      <c r="H8" s="533"/>
      <c r="I8" s="530"/>
      <c r="J8" s="531"/>
      <c r="K8" s="532"/>
      <c r="L8" s="602"/>
      <c r="M8" s="252"/>
    </row>
    <row r="9" spans="1:13" ht="15" customHeight="1">
      <c r="A9" s="339" t="s">
        <v>136</v>
      </c>
      <c r="B9" s="431" t="s">
        <v>1225</v>
      </c>
      <c r="C9" s="344">
        <v>-13500.08</v>
      </c>
      <c r="D9" s="339" t="s">
        <v>2812</v>
      </c>
      <c r="E9" s="520">
        <f>SUM(C8:C9)</f>
        <v>-27000.16</v>
      </c>
      <c r="F9" s="521"/>
      <c r="G9" s="522"/>
      <c r="H9" s="533"/>
      <c r="I9" s="522">
        <v>600640</v>
      </c>
      <c r="J9" s="523">
        <f t="shared" si="0"/>
        <v>-23276</v>
      </c>
      <c r="K9" s="524">
        <f t="shared" si="1"/>
        <v>-3724.16</v>
      </c>
      <c r="L9" s="602"/>
      <c r="M9" s="252"/>
    </row>
    <row r="10" spans="1:13" ht="15" customHeight="1">
      <c r="A10" s="339" t="s">
        <v>141</v>
      </c>
      <c r="B10" s="431" t="s">
        <v>2733</v>
      </c>
      <c r="C10" s="344">
        <v>-5922.96</v>
      </c>
      <c r="D10" s="339" t="s">
        <v>2812</v>
      </c>
      <c r="E10" s="520"/>
      <c r="F10" s="521"/>
      <c r="G10" s="522"/>
      <c r="H10" s="533"/>
      <c r="I10" s="522"/>
      <c r="J10" s="523"/>
      <c r="K10" s="524"/>
      <c r="L10" s="602"/>
      <c r="M10" s="252"/>
    </row>
    <row r="11" spans="1:13" ht="15" customHeight="1">
      <c r="A11" s="339" t="s">
        <v>141</v>
      </c>
      <c r="B11" s="431" t="s">
        <v>2572</v>
      </c>
      <c r="C11" s="344">
        <v>-8049.24</v>
      </c>
      <c r="D11" s="339" t="s">
        <v>2812</v>
      </c>
      <c r="E11" s="520"/>
      <c r="F11" s="521"/>
      <c r="G11" s="522"/>
      <c r="H11" s="533"/>
      <c r="I11" s="522"/>
      <c r="J11" s="523"/>
      <c r="K11" s="524"/>
      <c r="L11" s="602"/>
      <c r="M11" s="252"/>
    </row>
    <row r="12" spans="1:13" ht="15" customHeight="1">
      <c r="A12" s="339" t="s">
        <v>141</v>
      </c>
      <c r="B12" s="434" t="s">
        <v>949</v>
      </c>
      <c r="C12" s="541">
        <v>-8049.24</v>
      </c>
      <c r="D12" s="339" t="s">
        <v>2812</v>
      </c>
      <c r="E12" s="520">
        <f>SUM(C10:C12)</f>
        <v>-22021.440000000002</v>
      </c>
      <c r="F12" s="521"/>
      <c r="G12" s="522"/>
      <c r="H12" s="533"/>
      <c r="I12" s="522">
        <v>600684</v>
      </c>
      <c r="J12" s="523">
        <f t="shared" si="0"/>
        <v>-18984.000000000004</v>
      </c>
      <c r="K12" s="524">
        <f t="shared" si="1"/>
        <v>-3037.4400000000005</v>
      </c>
      <c r="L12" s="602"/>
      <c r="M12" s="252"/>
    </row>
    <row r="13" spans="1:13" ht="15" customHeight="1" thickBot="1">
      <c r="A13" s="362" t="s">
        <v>134</v>
      </c>
      <c r="B13" s="433" t="s">
        <v>2623</v>
      </c>
      <c r="C13" s="490">
        <v>-11699.76</v>
      </c>
      <c r="D13" s="362" t="s">
        <v>2812</v>
      </c>
      <c r="E13" s="525">
        <f>SUM(C13)</f>
        <v>-11699.76</v>
      </c>
      <c r="F13" s="526">
        <f>SUM(E8:E13)</f>
        <v>-60721.360000000008</v>
      </c>
      <c r="G13" s="527"/>
      <c r="H13" s="537"/>
      <c r="I13" s="527">
        <v>600644</v>
      </c>
      <c r="J13" s="528">
        <f t="shared" si="0"/>
        <v>-10086</v>
      </c>
      <c r="K13" s="529">
        <f t="shared" si="1"/>
        <v>-1613.76</v>
      </c>
      <c r="L13" s="602"/>
      <c r="M13" s="252"/>
    </row>
    <row r="14" spans="1:13" ht="15" customHeight="1">
      <c r="A14" s="339" t="s">
        <v>298</v>
      </c>
      <c r="B14" s="431" t="s">
        <v>1851</v>
      </c>
      <c r="C14" s="344">
        <v>-20454.28</v>
      </c>
      <c r="D14" s="339" t="s">
        <v>2816</v>
      </c>
      <c r="E14" s="520">
        <f>SUM(C14:D14)</f>
        <v>-20454.28</v>
      </c>
      <c r="F14" s="521"/>
      <c r="G14" s="522"/>
      <c r="H14" s="533"/>
      <c r="I14" s="530">
        <v>600638</v>
      </c>
      <c r="J14" s="531">
        <f t="shared" si="0"/>
        <v>-17633</v>
      </c>
      <c r="K14" s="532">
        <f t="shared" si="1"/>
        <v>-2821.28</v>
      </c>
      <c r="L14" s="602"/>
      <c r="M14" s="252"/>
    </row>
    <row r="15" spans="1:13" ht="15" customHeight="1">
      <c r="A15" s="339" t="s">
        <v>141</v>
      </c>
      <c r="B15" s="431" t="s">
        <v>814</v>
      </c>
      <c r="C15" s="344">
        <v>-5957.76</v>
      </c>
      <c r="D15" s="339" t="s">
        <v>2816</v>
      </c>
      <c r="E15" s="520">
        <f>SUM(C15)</f>
        <v>-5957.76</v>
      </c>
      <c r="F15" s="521"/>
      <c r="G15" s="522"/>
      <c r="H15" s="533"/>
      <c r="I15" s="522">
        <v>600684</v>
      </c>
      <c r="J15" s="523">
        <f t="shared" si="0"/>
        <v>-5136.0000000000009</v>
      </c>
      <c r="K15" s="524">
        <f t="shared" si="1"/>
        <v>-821.76000000000022</v>
      </c>
      <c r="L15" s="602"/>
      <c r="M15" s="252"/>
    </row>
    <row r="16" spans="1:13" ht="15" customHeight="1">
      <c r="A16" s="339" t="s">
        <v>457</v>
      </c>
      <c r="B16" s="431" t="s">
        <v>2736</v>
      </c>
      <c r="C16" s="344">
        <v>-10629.08</v>
      </c>
      <c r="D16" s="339" t="s">
        <v>2816</v>
      </c>
      <c r="E16" s="520">
        <f>SUM(C16)</f>
        <v>-10629.08</v>
      </c>
      <c r="F16" s="521"/>
      <c r="G16" s="522"/>
      <c r="H16" s="533"/>
      <c r="I16" s="522">
        <v>600691</v>
      </c>
      <c r="J16" s="523">
        <f t="shared" si="0"/>
        <v>-9163</v>
      </c>
      <c r="K16" s="524">
        <f t="shared" si="1"/>
        <v>-1466.08</v>
      </c>
      <c r="L16" s="602"/>
      <c r="M16" s="252"/>
    </row>
    <row r="17" spans="1:13" ht="15" customHeight="1">
      <c r="A17" s="339" t="s">
        <v>136</v>
      </c>
      <c r="B17" s="431" t="s">
        <v>1276</v>
      </c>
      <c r="C17" s="344">
        <v>-13500.08</v>
      </c>
      <c r="D17" s="339" t="s">
        <v>2816</v>
      </c>
      <c r="E17" s="520">
        <f>SUM(C17)</f>
        <v>-13500.08</v>
      </c>
      <c r="F17" s="521"/>
      <c r="G17" s="522"/>
      <c r="H17" s="533"/>
      <c r="I17" s="522">
        <v>600640</v>
      </c>
      <c r="J17" s="523">
        <f t="shared" si="0"/>
        <v>-11638</v>
      </c>
      <c r="K17" s="524">
        <f t="shared" si="1"/>
        <v>-1862.08</v>
      </c>
      <c r="L17" s="602"/>
      <c r="M17" s="252"/>
    </row>
    <row r="18" spans="1:13" ht="15" customHeight="1" thickBot="1">
      <c r="A18" s="362" t="s">
        <v>134</v>
      </c>
      <c r="B18" s="433" t="s">
        <v>2623</v>
      </c>
      <c r="C18" s="490">
        <v>-11699.76</v>
      </c>
      <c r="D18" s="362" t="s">
        <v>2816</v>
      </c>
      <c r="E18" s="525">
        <f>SUM(C18)</f>
        <v>-11699.76</v>
      </c>
      <c r="F18" s="526">
        <f>SUM(E14:E18)</f>
        <v>-62240.960000000006</v>
      </c>
      <c r="G18" s="527"/>
      <c r="H18" s="537"/>
      <c r="I18" s="527">
        <v>600644</v>
      </c>
      <c r="J18" s="528">
        <f t="shared" si="0"/>
        <v>-10086</v>
      </c>
      <c r="K18" s="529">
        <f t="shared" si="1"/>
        <v>-1613.76</v>
      </c>
      <c r="L18" s="602"/>
      <c r="M18" s="252"/>
    </row>
    <row r="19" spans="1:13" ht="15" customHeight="1">
      <c r="A19" s="339" t="s">
        <v>141</v>
      </c>
      <c r="B19" s="431" t="s">
        <v>2614</v>
      </c>
      <c r="C19" s="344">
        <v>-5957.76</v>
      </c>
      <c r="D19" s="339" t="s">
        <v>2818</v>
      </c>
      <c r="E19" s="520"/>
      <c r="F19" s="521"/>
      <c r="G19" s="522"/>
      <c r="H19" s="533"/>
      <c r="I19" s="530"/>
      <c r="J19" s="531"/>
      <c r="K19" s="532"/>
      <c r="L19" s="602"/>
      <c r="M19" s="252"/>
    </row>
    <row r="20" spans="1:13" ht="15" customHeight="1">
      <c r="A20" s="339" t="s">
        <v>141</v>
      </c>
      <c r="B20" s="431" t="s">
        <v>2681</v>
      </c>
      <c r="C20" s="344">
        <v>-5957.76</v>
      </c>
      <c r="D20" s="339" t="s">
        <v>2818</v>
      </c>
      <c r="E20" s="520"/>
      <c r="F20" s="521"/>
      <c r="G20" s="522"/>
      <c r="H20" s="533"/>
      <c r="I20" s="522"/>
      <c r="J20" s="523"/>
      <c r="K20" s="524"/>
      <c r="L20" s="602"/>
      <c r="M20" s="252"/>
    </row>
    <row r="21" spans="1:13" ht="15" customHeight="1">
      <c r="A21" s="339" t="s">
        <v>141</v>
      </c>
      <c r="B21" s="431" t="s">
        <v>2677</v>
      </c>
      <c r="C21" s="344">
        <v>-5957.76</v>
      </c>
      <c r="D21" s="339" t="s">
        <v>2818</v>
      </c>
      <c r="E21" s="520">
        <f>SUM(C19:C21)</f>
        <v>-17873.28</v>
      </c>
      <c r="F21" s="521"/>
      <c r="G21" s="522"/>
      <c r="H21" s="533"/>
      <c r="I21" s="522">
        <v>600684</v>
      </c>
      <c r="J21" s="523">
        <f t="shared" si="0"/>
        <v>-15408</v>
      </c>
      <c r="K21" s="524">
        <f t="shared" si="1"/>
        <v>-2465.2800000000002</v>
      </c>
      <c r="L21" s="602"/>
      <c r="M21" s="252"/>
    </row>
    <row r="22" spans="1:13" ht="15" customHeight="1">
      <c r="A22" s="339" t="s">
        <v>383</v>
      </c>
      <c r="B22" s="431" t="s">
        <v>771</v>
      </c>
      <c r="C22" s="344">
        <v>-21588.76</v>
      </c>
      <c r="D22" s="339" t="s">
        <v>2818</v>
      </c>
      <c r="E22" s="520">
        <f>SUM(C22)</f>
        <v>-21588.76</v>
      </c>
      <c r="F22" s="521"/>
      <c r="G22" s="522"/>
      <c r="H22" s="533"/>
      <c r="I22" s="522">
        <v>600606</v>
      </c>
      <c r="J22" s="523">
        <f t="shared" si="0"/>
        <v>-18611</v>
      </c>
      <c r="K22" s="524">
        <f t="shared" si="1"/>
        <v>-2977.76</v>
      </c>
      <c r="L22" s="602"/>
      <c r="M22" s="252"/>
    </row>
    <row r="23" spans="1:13" ht="15" customHeight="1">
      <c r="A23" s="339" t="s">
        <v>136</v>
      </c>
      <c r="B23" s="431" t="s">
        <v>1414</v>
      </c>
      <c r="C23" s="344">
        <v>-13500.08</v>
      </c>
      <c r="D23" s="339" t="s">
        <v>2818</v>
      </c>
      <c r="E23" s="520"/>
      <c r="F23" s="521"/>
      <c r="G23" s="522"/>
      <c r="H23" s="533"/>
      <c r="I23" s="522"/>
      <c r="J23" s="523"/>
      <c r="K23" s="524"/>
      <c r="L23" s="602"/>
      <c r="M23" s="252"/>
    </row>
    <row r="24" spans="1:13" ht="15" customHeight="1">
      <c r="A24" s="339" t="s">
        <v>136</v>
      </c>
      <c r="B24" s="431" t="s">
        <v>1276</v>
      </c>
      <c r="C24" s="344">
        <v>-13500.08</v>
      </c>
      <c r="D24" s="339" t="s">
        <v>2818</v>
      </c>
      <c r="E24" s="520">
        <f>SUM(C23:C24)</f>
        <v>-27000.16</v>
      </c>
      <c r="F24" s="521"/>
      <c r="G24" s="522"/>
      <c r="H24" s="533"/>
      <c r="I24" s="522">
        <v>600640</v>
      </c>
      <c r="J24" s="523">
        <f t="shared" si="0"/>
        <v>-23276</v>
      </c>
      <c r="K24" s="524">
        <f t="shared" si="1"/>
        <v>-3724.16</v>
      </c>
      <c r="L24" s="602"/>
      <c r="M24" s="252"/>
    </row>
    <row r="25" spans="1:13" ht="15" customHeight="1" thickBot="1">
      <c r="A25" s="362" t="s">
        <v>457</v>
      </c>
      <c r="B25" s="433" t="s">
        <v>2738</v>
      </c>
      <c r="C25" s="490">
        <v>-10629.08</v>
      </c>
      <c r="D25" s="362" t="s">
        <v>2818</v>
      </c>
      <c r="E25" s="525">
        <f>SUM(C25)</f>
        <v>-10629.08</v>
      </c>
      <c r="F25" s="526">
        <f>SUM(E19:E25)</f>
        <v>-77091.28</v>
      </c>
      <c r="G25" s="527"/>
      <c r="H25" s="537"/>
      <c r="I25" s="527">
        <v>600691</v>
      </c>
      <c r="J25" s="528">
        <f t="shared" si="0"/>
        <v>-9163</v>
      </c>
      <c r="K25" s="529">
        <f t="shared" si="1"/>
        <v>-1466.08</v>
      </c>
      <c r="L25" s="602"/>
      <c r="M25" s="252"/>
    </row>
    <row r="26" spans="1:13" ht="15" customHeight="1">
      <c r="A26" s="339" t="s">
        <v>383</v>
      </c>
      <c r="B26" s="431" t="s">
        <v>2568</v>
      </c>
      <c r="C26" s="344">
        <v>-13988.44</v>
      </c>
      <c r="D26" s="339" t="s">
        <v>2821</v>
      </c>
      <c r="E26" s="520"/>
      <c r="F26" s="521"/>
      <c r="G26" s="522"/>
      <c r="H26" s="533"/>
      <c r="I26" s="530"/>
      <c r="J26" s="531"/>
      <c r="K26" s="532"/>
      <c r="L26" s="602"/>
      <c r="M26" s="252"/>
    </row>
    <row r="27" spans="1:13" ht="15" customHeight="1">
      <c r="A27" s="339" t="s">
        <v>383</v>
      </c>
      <c r="B27" s="431" t="s">
        <v>820</v>
      </c>
      <c r="C27" s="344">
        <v>-13988.44</v>
      </c>
      <c r="D27" s="339" t="s">
        <v>2821</v>
      </c>
      <c r="E27" s="520">
        <f>SUM(C26:C27)</f>
        <v>-27976.880000000001</v>
      </c>
      <c r="F27" s="521"/>
      <c r="G27" s="522"/>
      <c r="H27" s="533"/>
      <c r="I27" s="522">
        <v>600606</v>
      </c>
      <c r="J27" s="523">
        <f t="shared" si="0"/>
        <v>-24118.000000000004</v>
      </c>
      <c r="K27" s="524">
        <f t="shared" si="1"/>
        <v>-3858.8800000000006</v>
      </c>
      <c r="L27" s="602"/>
      <c r="M27" s="252"/>
    </row>
    <row r="28" spans="1:13" ht="15" customHeight="1">
      <c r="A28" s="339" t="s">
        <v>457</v>
      </c>
      <c r="B28" s="431" t="s">
        <v>2576</v>
      </c>
      <c r="C28" s="344">
        <v>-10629.08</v>
      </c>
      <c r="D28" s="339" t="s">
        <v>2821</v>
      </c>
      <c r="E28" s="520">
        <f>SUM(C28)</f>
        <v>-10629.08</v>
      </c>
      <c r="F28" s="521"/>
      <c r="G28" s="522"/>
      <c r="H28" s="533"/>
      <c r="I28" s="522">
        <v>600691</v>
      </c>
      <c r="J28" s="523">
        <f t="shared" si="0"/>
        <v>-9163</v>
      </c>
      <c r="K28" s="524">
        <f t="shared" si="1"/>
        <v>-1466.08</v>
      </c>
      <c r="L28" s="602"/>
      <c r="M28" s="252"/>
    </row>
    <row r="29" spans="1:13" ht="15" customHeight="1">
      <c r="A29" s="339" t="s">
        <v>243</v>
      </c>
      <c r="B29" s="431" t="s">
        <v>2685</v>
      </c>
      <c r="C29" s="344">
        <v>-37976.080000000002</v>
      </c>
      <c r="D29" s="339" t="s">
        <v>2821</v>
      </c>
      <c r="E29" s="520">
        <f>SUM(C29:D29)</f>
        <v>-37976.080000000002</v>
      </c>
      <c r="F29" s="521"/>
      <c r="G29" s="522"/>
      <c r="H29" s="533"/>
      <c r="I29" s="522">
        <v>600633</v>
      </c>
      <c r="J29" s="523">
        <f t="shared" si="0"/>
        <v>-32738.000000000004</v>
      </c>
      <c r="K29" s="524">
        <f t="shared" si="1"/>
        <v>-5238.0800000000008</v>
      </c>
      <c r="L29" s="602"/>
      <c r="M29" s="252"/>
    </row>
    <row r="30" spans="1:13" ht="15" customHeight="1">
      <c r="A30" s="339" t="s">
        <v>134</v>
      </c>
      <c r="B30" s="431" t="s">
        <v>1645</v>
      </c>
      <c r="C30" s="344">
        <v>-5849.88</v>
      </c>
      <c r="D30" s="339" t="s">
        <v>2821</v>
      </c>
      <c r="E30" s="520"/>
      <c r="F30" s="521"/>
      <c r="G30" s="522"/>
      <c r="H30" s="533"/>
      <c r="I30" s="522"/>
      <c r="J30" s="523"/>
      <c r="K30" s="524"/>
      <c r="L30" s="602"/>
      <c r="M30" s="252"/>
    </row>
    <row r="31" spans="1:13" ht="15" customHeight="1">
      <c r="A31" s="339" t="s">
        <v>134</v>
      </c>
      <c r="B31" s="431" t="s">
        <v>1862</v>
      </c>
      <c r="C31" s="344">
        <v>-5849.88</v>
      </c>
      <c r="D31" s="339" t="s">
        <v>2821</v>
      </c>
      <c r="E31" s="520"/>
      <c r="F31" s="521"/>
      <c r="G31" s="522"/>
      <c r="H31" s="533"/>
      <c r="I31" s="522"/>
      <c r="J31" s="523"/>
      <c r="K31" s="524"/>
      <c r="L31" s="602"/>
      <c r="M31" s="252"/>
    </row>
    <row r="32" spans="1:13" ht="15" customHeight="1">
      <c r="A32" s="339" t="s">
        <v>134</v>
      </c>
      <c r="B32" s="431" t="s">
        <v>1841</v>
      </c>
      <c r="C32" s="344">
        <v>-5849.88</v>
      </c>
      <c r="D32" s="339" t="s">
        <v>2821</v>
      </c>
      <c r="E32" s="520"/>
      <c r="F32" s="521"/>
      <c r="G32" s="522"/>
      <c r="H32" s="533"/>
      <c r="I32" s="522"/>
      <c r="J32" s="523"/>
      <c r="K32" s="524"/>
      <c r="L32" s="602"/>
      <c r="M32" s="252"/>
    </row>
    <row r="33" spans="1:13" ht="15" customHeight="1">
      <c r="A33" s="339" t="s">
        <v>134</v>
      </c>
      <c r="B33" s="431" t="s">
        <v>1852</v>
      </c>
      <c r="C33" s="344">
        <v>-5849.88</v>
      </c>
      <c r="D33" s="339" t="s">
        <v>2821</v>
      </c>
      <c r="E33" s="520"/>
      <c r="F33" s="521"/>
      <c r="G33" s="522"/>
      <c r="H33" s="533"/>
      <c r="I33" s="522"/>
      <c r="J33" s="523"/>
      <c r="K33" s="524"/>
      <c r="L33" s="602"/>
      <c r="M33" s="252"/>
    </row>
    <row r="34" spans="1:13" ht="15" customHeight="1">
      <c r="A34" s="339" t="s">
        <v>134</v>
      </c>
      <c r="B34" s="431" t="s">
        <v>2413</v>
      </c>
      <c r="C34" s="344">
        <v>-5849.88</v>
      </c>
      <c r="D34" s="339" t="s">
        <v>2821</v>
      </c>
      <c r="E34" s="520">
        <f>SUM(C30:C34)</f>
        <v>-29249.4</v>
      </c>
      <c r="F34" s="521"/>
      <c r="G34" s="522"/>
      <c r="H34" s="533"/>
      <c r="I34" s="522">
        <v>600644</v>
      </c>
      <c r="J34" s="523">
        <f t="shared" si="0"/>
        <v>-25215.000000000004</v>
      </c>
      <c r="K34" s="524">
        <f t="shared" si="1"/>
        <v>-4034.4000000000005</v>
      </c>
      <c r="L34" s="602"/>
      <c r="M34" s="252"/>
    </row>
    <row r="35" spans="1:13" ht="15" customHeight="1">
      <c r="A35" s="339" t="s">
        <v>141</v>
      </c>
      <c r="B35" s="431" t="s">
        <v>2740</v>
      </c>
      <c r="C35" s="344">
        <v>-6351</v>
      </c>
      <c r="D35" s="339" t="s">
        <v>2821</v>
      </c>
      <c r="E35" s="520"/>
      <c r="F35" s="521"/>
      <c r="G35" s="522"/>
      <c r="H35" s="533"/>
      <c r="I35" s="522"/>
      <c r="J35" s="523"/>
      <c r="K35" s="524"/>
      <c r="L35" s="602"/>
      <c r="M35" s="252"/>
    </row>
    <row r="36" spans="1:13" ht="15" customHeight="1">
      <c r="A36" s="339" t="s">
        <v>141</v>
      </c>
      <c r="B36" s="431" t="s">
        <v>2741</v>
      </c>
      <c r="C36" s="344">
        <v>-8049.24</v>
      </c>
      <c r="D36" s="339" t="s">
        <v>2821</v>
      </c>
      <c r="E36" s="520"/>
      <c r="F36" s="521"/>
      <c r="G36" s="522"/>
      <c r="H36" s="533"/>
      <c r="I36" s="522"/>
      <c r="J36" s="523"/>
      <c r="K36" s="524"/>
      <c r="L36" s="602"/>
      <c r="M36" s="252"/>
    </row>
    <row r="37" spans="1:13" ht="15" customHeight="1">
      <c r="A37" s="339" t="s">
        <v>141</v>
      </c>
      <c r="B37" s="431" t="s">
        <v>2669</v>
      </c>
      <c r="C37" s="344">
        <v>-6351</v>
      </c>
      <c r="D37" s="339" t="s">
        <v>2821</v>
      </c>
      <c r="E37" s="520"/>
      <c r="F37" s="521"/>
      <c r="G37" s="522"/>
      <c r="H37" s="533"/>
      <c r="I37" s="522"/>
      <c r="J37" s="523"/>
      <c r="K37" s="524"/>
      <c r="L37" s="602"/>
      <c r="M37" s="252"/>
    </row>
    <row r="38" spans="1:13" ht="15" customHeight="1">
      <c r="A38" s="339" t="s">
        <v>141</v>
      </c>
      <c r="B38" s="431" t="s">
        <v>2387</v>
      </c>
      <c r="C38" s="344">
        <v>-5957.76</v>
      </c>
      <c r="D38" s="339" t="s">
        <v>2821</v>
      </c>
      <c r="E38" s="520">
        <f>SUM(C35:C38)</f>
        <v>-26709</v>
      </c>
      <c r="F38" s="521"/>
      <c r="G38" s="522"/>
      <c r="H38" s="533"/>
      <c r="I38" s="522">
        <v>600684</v>
      </c>
      <c r="J38" s="523">
        <f t="shared" si="0"/>
        <v>-23025</v>
      </c>
      <c r="K38" s="524">
        <f t="shared" si="1"/>
        <v>-3684</v>
      </c>
      <c r="L38" s="602"/>
      <c r="M38" s="252"/>
    </row>
    <row r="39" spans="1:13" ht="15" customHeight="1">
      <c r="A39" s="339" t="s">
        <v>298</v>
      </c>
      <c r="B39" s="434" t="s">
        <v>2383</v>
      </c>
      <c r="C39" s="541">
        <v>-19565.72</v>
      </c>
      <c r="D39" s="339" t="s">
        <v>2821</v>
      </c>
      <c r="E39" s="520">
        <f>SUM(C39)</f>
        <v>-19565.72</v>
      </c>
      <c r="F39" s="521"/>
      <c r="G39" s="522"/>
      <c r="H39" s="533"/>
      <c r="I39" s="522">
        <v>600638</v>
      </c>
      <c r="J39" s="523">
        <f t="shared" si="0"/>
        <v>-16867.000000000004</v>
      </c>
      <c r="K39" s="524">
        <f t="shared" si="1"/>
        <v>-2698.7200000000007</v>
      </c>
      <c r="L39" s="602"/>
      <c r="M39" s="252"/>
    </row>
    <row r="40" spans="1:13" ht="15" customHeight="1">
      <c r="A40" s="339" t="s">
        <v>136</v>
      </c>
      <c r="B40" s="431" t="s">
        <v>1214</v>
      </c>
      <c r="C40" s="344">
        <v>-13500.08</v>
      </c>
      <c r="D40" s="339" t="s">
        <v>2821</v>
      </c>
      <c r="E40" s="520"/>
      <c r="F40" s="521"/>
      <c r="G40" s="522"/>
      <c r="H40" s="533"/>
      <c r="I40" s="522"/>
      <c r="J40" s="523"/>
      <c r="K40" s="524"/>
      <c r="L40" s="602"/>
      <c r="M40" s="252"/>
    </row>
    <row r="41" spans="1:13" ht="15" customHeight="1">
      <c r="A41" s="339" t="s">
        <v>136</v>
      </c>
      <c r="B41" s="431" t="s">
        <v>1574</v>
      </c>
      <c r="C41" s="344">
        <v>-13500.08</v>
      </c>
      <c r="D41" s="339" t="s">
        <v>2821</v>
      </c>
      <c r="E41" s="520"/>
      <c r="F41" s="521"/>
      <c r="G41" s="522"/>
      <c r="H41" s="533"/>
      <c r="I41" s="522"/>
      <c r="J41" s="523"/>
      <c r="K41" s="524"/>
      <c r="L41" s="602"/>
      <c r="M41" s="252"/>
    </row>
    <row r="42" spans="1:13" ht="15" customHeight="1" thickBot="1">
      <c r="A42" s="362" t="s">
        <v>136</v>
      </c>
      <c r="B42" s="433" t="s">
        <v>1248</v>
      </c>
      <c r="C42" s="490">
        <v>-13500.08</v>
      </c>
      <c r="D42" s="362" t="s">
        <v>2821</v>
      </c>
      <c r="E42" s="525">
        <f>SUM(C40:C42)</f>
        <v>-40500.239999999998</v>
      </c>
      <c r="F42" s="526">
        <f>SUM(E26:E42)</f>
        <v>-192606.4</v>
      </c>
      <c r="G42" s="527"/>
      <c r="H42" s="537"/>
      <c r="I42" s="527">
        <v>600640</v>
      </c>
      <c r="J42" s="528">
        <f t="shared" si="0"/>
        <v>-34914</v>
      </c>
      <c r="K42" s="529">
        <f t="shared" si="1"/>
        <v>-5586.24</v>
      </c>
      <c r="L42" s="602"/>
      <c r="M42" s="252"/>
    </row>
    <row r="43" spans="1:13" ht="15" customHeight="1">
      <c r="A43" s="339" t="s">
        <v>457</v>
      </c>
      <c r="B43" s="478" t="s">
        <v>2743</v>
      </c>
      <c r="C43" s="446">
        <v>1241.2</v>
      </c>
      <c r="D43" s="339" t="s">
        <v>2808</v>
      </c>
      <c r="E43" s="520"/>
      <c r="F43" s="521"/>
      <c r="G43" s="522"/>
      <c r="H43" s="533"/>
      <c r="I43" s="530"/>
      <c r="J43" s="531"/>
      <c r="K43" s="532"/>
      <c r="L43" s="602"/>
      <c r="M43" s="252"/>
    </row>
    <row r="44" spans="1:13" ht="15" customHeight="1">
      <c r="A44" s="339" t="s">
        <v>134</v>
      </c>
      <c r="B44" s="478" t="s">
        <v>2745</v>
      </c>
      <c r="C44" s="446">
        <v>1241.2</v>
      </c>
      <c r="D44" s="339" t="s">
        <v>2808</v>
      </c>
      <c r="E44" s="520">
        <f>SUM(C43:C44)</f>
        <v>2482.4</v>
      </c>
      <c r="F44" s="521"/>
      <c r="G44" s="522"/>
      <c r="H44" s="533"/>
      <c r="I44" s="522">
        <v>803001</v>
      </c>
      <c r="J44" s="523">
        <f t="shared" si="0"/>
        <v>2140</v>
      </c>
      <c r="K44" s="524">
        <f t="shared" si="1"/>
        <v>342.40000000000003</v>
      </c>
      <c r="L44" s="602"/>
      <c r="M44" s="252"/>
    </row>
    <row r="45" spans="1:13" ht="15" customHeight="1">
      <c r="A45" s="339" t="s">
        <v>134</v>
      </c>
      <c r="B45" s="341" t="s">
        <v>1980</v>
      </c>
      <c r="C45" s="353">
        <v>5849.88</v>
      </c>
      <c r="D45" s="339" t="s">
        <v>2808</v>
      </c>
      <c r="E45" s="520">
        <f>SUM(C45)</f>
        <v>5849.88</v>
      </c>
      <c r="F45" s="521"/>
      <c r="G45" s="522"/>
      <c r="H45" s="533"/>
      <c r="I45" s="522">
        <v>600644</v>
      </c>
      <c r="J45" s="523">
        <f t="shared" si="0"/>
        <v>5043</v>
      </c>
      <c r="K45" s="524">
        <f t="shared" si="1"/>
        <v>806.88</v>
      </c>
      <c r="L45" s="602"/>
      <c r="M45" s="252"/>
    </row>
    <row r="46" spans="1:13" ht="15" customHeight="1">
      <c r="A46" s="339" t="s">
        <v>141</v>
      </c>
      <c r="B46" s="341" t="s">
        <v>2733</v>
      </c>
      <c r="C46" s="353">
        <v>5922.96</v>
      </c>
      <c r="D46" s="339" t="s">
        <v>2808</v>
      </c>
      <c r="E46" s="520"/>
      <c r="F46" s="521"/>
      <c r="G46" s="522"/>
      <c r="H46" s="533"/>
      <c r="I46" s="522"/>
      <c r="J46" s="523"/>
      <c r="K46" s="524"/>
      <c r="L46" s="602"/>
      <c r="M46" s="252"/>
    </row>
    <row r="47" spans="1:13" ht="15" customHeight="1">
      <c r="A47" s="339" t="s">
        <v>141</v>
      </c>
      <c r="B47" s="341" t="s">
        <v>2614</v>
      </c>
      <c r="C47" s="353">
        <v>5957.76</v>
      </c>
      <c r="D47" s="339" t="s">
        <v>2808</v>
      </c>
      <c r="E47" s="520">
        <f>SUM(C46:C47)</f>
        <v>11880.720000000001</v>
      </c>
      <c r="F47" s="521"/>
      <c r="G47" s="522"/>
      <c r="H47" s="533"/>
      <c r="I47" s="522">
        <v>600684</v>
      </c>
      <c r="J47" s="523">
        <f t="shared" si="0"/>
        <v>10242.000000000002</v>
      </c>
      <c r="K47" s="524">
        <f t="shared" si="1"/>
        <v>1638.7200000000003</v>
      </c>
      <c r="L47" s="602"/>
      <c r="M47" s="252"/>
    </row>
    <row r="48" spans="1:13" ht="15" customHeight="1">
      <c r="A48" s="339" t="s">
        <v>457</v>
      </c>
      <c r="B48" s="341" t="s">
        <v>2746</v>
      </c>
      <c r="C48" s="353">
        <v>10629.08</v>
      </c>
      <c r="D48" s="339" t="s">
        <v>2808</v>
      </c>
      <c r="E48" s="520"/>
      <c r="F48" s="521"/>
      <c r="G48" s="522"/>
      <c r="H48" s="533"/>
      <c r="I48" s="522"/>
      <c r="J48" s="523"/>
      <c r="K48" s="524"/>
      <c r="L48" s="602"/>
      <c r="M48" s="252"/>
    </row>
    <row r="49" spans="1:13" ht="15" customHeight="1">
      <c r="A49" s="339" t="s">
        <v>457</v>
      </c>
      <c r="B49" s="341" t="s">
        <v>2736</v>
      </c>
      <c r="C49" s="353">
        <v>10629.08</v>
      </c>
      <c r="D49" s="339" t="s">
        <v>2808</v>
      </c>
      <c r="E49" s="520">
        <f>SUM(C48:C49)</f>
        <v>21258.16</v>
      </c>
      <c r="F49" s="521"/>
      <c r="G49" s="522"/>
      <c r="H49" s="533"/>
      <c r="I49" s="522">
        <v>600691</v>
      </c>
      <c r="J49" s="523">
        <f t="shared" si="0"/>
        <v>18326</v>
      </c>
      <c r="K49" s="524">
        <f t="shared" si="1"/>
        <v>2932.16</v>
      </c>
      <c r="L49" s="602"/>
      <c r="M49" s="252"/>
    </row>
    <row r="50" spans="1:13" ht="15" customHeight="1">
      <c r="A50" s="339" t="s">
        <v>136</v>
      </c>
      <c r="B50" s="341" t="s">
        <v>2122</v>
      </c>
      <c r="C50" s="353">
        <v>13500.08</v>
      </c>
      <c r="D50" s="339" t="s">
        <v>2808</v>
      </c>
      <c r="E50" s="520">
        <f>SUM(C50)</f>
        <v>13500.08</v>
      </c>
      <c r="F50" s="521"/>
      <c r="G50" s="522"/>
      <c r="H50" s="533"/>
      <c r="I50" s="522">
        <v>600640</v>
      </c>
      <c r="J50" s="523">
        <f t="shared" si="0"/>
        <v>11638</v>
      </c>
      <c r="K50" s="524">
        <f t="shared" si="1"/>
        <v>1862.08</v>
      </c>
      <c r="L50" s="602"/>
      <c r="M50" s="252"/>
    </row>
    <row r="51" spans="1:13" ht="15.75" customHeight="1" thickBot="1">
      <c r="A51" s="362" t="s">
        <v>298</v>
      </c>
      <c r="B51" s="415" t="s">
        <v>2684</v>
      </c>
      <c r="C51" s="363">
        <v>20454.28</v>
      </c>
      <c r="D51" s="362" t="s">
        <v>2808</v>
      </c>
      <c r="E51" s="525">
        <f>SUM(C51:D51)</f>
        <v>20454.28</v>
      </c>
      <c r="F51" s="526">
        <f>SUM(E43:E51)</f>
        <v>75425.52</v>
      </c>
      <c r="G51" s="527"/>
      <c r="H51" s="537"/>
      <c r="I51" s="527">
        <v>600638</v>
      </c>
      <c r="J51" s="528">
        <f t="shared" si="0"/>
        <v>17633</v>
      </c>
      <c r="K51" s="529">
        <f t="shared" si="1"/>
        <v>2821.28</v>
      </c>
      <c r="L51" s="602"/>
      <c r="M51" s="252"/>
    </row>
    <row r="52" spans="1:13" ht="15" customHeight="1">
      <c r="A52" s="339" t="s">
        <v>141</v>
      </c>
      <c r="B52" s="478" t="s">
        <v>2747</v>
      </c>
      <c r="C52" s="446">
        <v>1241.2</v>
      </c>
      <c r="D52" s="339" t="s">
        <v>2810</v>
      </c>
      <c r="E52" s="520"/>
      <c r="F52" s="521"/>
      <c r="G52" s="522"/>
      <c r="H52" s="533"/>
      <c r="I52" s="522"/>
      <c r="J52" s="523"/>
      <c r="K52" s="524"/>
      <c r="L52" s="602"/>
      <c r="M52" s="252"/>
    </row>
    <row r="53" spans="1:13" ht="15" customHeight="1">
      <c r="A53" s="339" t="s">
        <v>141</v>
      </c>
      <c r="B53" s="478" t="s">
        <v>2748</v>
      </c>
      <c r="C53" s="446">
        <v>1241.2</v>
      </c>
      <c r="D53" s="339" t="s">
        <v>2810</v>
      </c>
      <c r="E53" s="520"/>
      <c r="F53" s="521"/>
      <c r="G53" s="522"/>
      <c r="H53" s="533"/>
      <c r="I53" s="522"/>
      <c r="J53" s="523"/>
      <c r="K53" s="524"/>
      <c r="L53" s="602"/>
      <c r="M53" s="252"/>
    </row>
    <row r="54" spans="1:13" ht="15" customHeight="1">
      <c r="A54" s="339" t="s">
        <v>141</v>
      </c>
      <c r="B54" s="478" t="s">
        <v>2749</v>
      </c>
      <c r="C54" s="446">
        <v>1241.2</v>
      </c>
      <c r="D54" s="339" t="s">
        <v>2810</v>
      </c>
      <c r="E54" s="520"/>
      <c r="F54" s="521"/>
      <c r="G54" s="522"/>
      <c r="H54" s="533"/>
      <c r="I54" s="522"/>
      <c r="J54" s="523"/>
      <c r="K54" s="524"/>
      <c r="L54" s="602"/>
      <c r="M54" s="252"/>
    </row>
    <row r="55" spans="1:13" ht="15" customHeight="1">
      <c r="A55" s="339" t="s">
        <v>141</v>
      </c>
      <c r="B55" s="478" t="s">
        <v>2750</v>
      </c>
      <c r="C55" s="446">
        <v>1241.2</v>
      </c>
      <c r="D55" s="339" t="s">
        <v>2810</v>
      </c>
      <c r="E55" s="520"/>
      <c r="F55" s="521"/>
      <c r="G55" s="522"/>
      <c r="H55" s="533"/>
      <c r="I55" s="522"/>
      <c r="J55" s="523"/>
      <c r="K55" s="524"/>
      <c r="L55" s="602"/>
      <c r="M55" s="252"/>
    </row>
    <row r="56" spans="1:13" ht="15" customHeight="1">
      <c r="A56" s="339" t="s">
        <v>141</v>
      </c>
      <c r="B56" s="478" t="s">
        <v>2751</v>
      </c>
      <c r="C56" s="446">
        <v>1241.2</v>
      </c>
      <c r="D56" s="339" t="s">
        <v>2810</v>
      </c>
      <c r="E56" s="520">
        <f>SUM(C52:C56)</f>
        <v>6206</v>
      </c>
      <c r="F56" s="521"/>
      <c r="G56" s="522"/>
      <c r="H56" s="533"/>
      <c r="I56" s="522">
        <v>803001</v>
      </c>
      <c r="J56" s="523">
        <f t="shared" si="0"/>
        <v>5350</v>
      </c>
      <c r="K56" s="524">
        <f t="shared" si="1"/>
        <v>856</v>
      </c>
      <c r="L56" s="602"/>
      <c r="M56" s="252"/>
    </row>
    <row r="57" spans="1:13" ht="15" customHeight="1">
      <c r="A57" s="339" t="s">
        <v>134</v>
      </c>
      <c r="B57" s="341" t="s">
        <v>1841</v>
      </c>
      <c r="C57" s="353">
        <v>5849.88</v>
      </c>
      <c r="D57" s="339" t="s">
        <v>2810</v>
      </c>
      <c r="E57" s="520">
        <f>SUM(C57)</f>
        <v>5849.88</v>
      </c>
      <c r="F57" s="521"/>
      <c r="G57" s="522"/>
      <c r="H57" s="533"/>
      <c r="I57" s="522">
        <v>600644</v>
      </c>
      <c r="J57" s="523">
        <f t="shared" si="0"/>
        <v>5043</v>
      </c>
      <c r="K57" s="524">
        <f t="shared" si="1"/>
        <v>806.88</v>
      </c>
      <c r="L57" s="602"/>
      <c r="M57" s="252"/>
    </row>
    <row r="58" spans="1:13" ht="15" customHeight="1">
      <c r="A58" s="339" t="s">
        <v>141</v>
      </c>
      <c r="B58" s="341" t="s">
        <v>2733</v>
      </c>
      <c r="C58" s="353">
        <v>5922.96</v>
      </c>
      <c r="D58" s="339" t="s">
        <v>2810</v>
      </c>
      <c r="E58" s="520"/>
      <c r="F58" s="521"/>
      <c r="G58" s="522"/>
      <c r="H58" s="533"/>
      <c r="I58" s="522"/>
      <c r="J58" s="523"/>
      <c r="K58" s="524"/>
      <c r="L58" s="602"/>
      <c r="M58" s="252"/>
    </row>
    <row r="59" spans="1:13" ht="15" customHeight="1">
      <c r="A59" s="339" t="s">
        <v>141</v>
      </c>
      <c r="B59" s="341" t="s">
        <v>814</v>
      </c>
      <c r="C59" s="353">
        <v>5957.76</v>
      </c>
      <c r="D59" s="339" t="s">
        <v>2810</v>
      </c>
      <c r="E59" s="520"/>
      <c r="F59" s="521"/>
      <c r="G59" s="522"/>
      <c r="H59" s="533"/>
      <c r="I59" s="522"/>
      <c r="J59" s="523"/>
      <c r="K59" s="524"/>
      <c r="L59" s="602"/>
      <c r="M59" s="252"/>
    </row>
    <row r="60" spans="1:13" ht="15" customHeight="1">
      <c r="A60" s="339" t="s">
        <v>141</v>
      </c>
      <c r="B60" s="341" t="s">
        <v>2755</v>
      </c>
      <c r="C60" s="353">
        <v>5957.76</v>
      </c>
      <c r="D60" s="339" t="s">
        <v>2810</v>
      </c>
      <c r="E60" s="520"/>
      <c r="F60" s="521"/>
      <c r="G60" s="522"/>
      <c r="H60" s="533"/>
      <c r="I60" s="522"/>
      <c r="J60" s="523"/>
      <c r="K60" s="524"/>
      <c r="L60" s="602"/>
      <c r="M60" s="252"/>
    </row>
    <row r="61" spans="1:13" ht="15" customHeight="1">
      <c r="A61" s="339" t="s">
        <v>141</v>
      </c>
      <c r="B61" s="341" t="s">
        <v>2669</v>
      </c>
      <c r="C61" s="353">
        <v>6351</v>
      </c>
      <c r="D61" s="339" t="s">
        <v>2810</v>
      </c>
      <c r="E61" s="520"/>
      <c r="F61" s="521"/>
      <c r="G61" s="522"/>
      <c r="H61" s="533"/>
      <c r="I61" s="522"/>
      <c r="J61" s="523"/>
      <c r="K61" s="524"/>
      <c r="L61" s="602"/>
      <c r="M61" s="252"/>
    </row>
    <row r="62" spans="1:13" ht="15" customHeight="1">
      <c r="A62" s="339" t="s">
        <v>141</v>
      </c>
      <c r="B62" s="341" t="s">
        <v>1269</v>
      </c>
      <c r="C62" s="353">
        <v>8049.24</v>
      </c>
      <c r="D62" s="339" t="s">
        <v>2810</v>
      </c>
      <c r="E62" s="520"/>
      <c r="F62" s="521"/>
      <c r="G62" s="522"/>
      <c r="H62" s="533"/>
      <c r="I62" s="522"/>
      <c r="J62" s="523"/>
      <c r="K62" s="524"/>
      <c r="L62" s="602"/>
      <c r="M62" s="252"/>
    </row>
    <row r="63" spans="1:13" ht="15" customHeight="1">
      <c r="A63" s="339" t="s">
        <v>141</v>
      </c>
      <c r="B63" s="341" t="s">
        <v>949</v>
      </c>
      <c r="C63" s="353">
        <v>8049.24</v>
      </c>
      <c r="D63" s="339" t="s">
        <v>2810</v>
      </c>
      <c r="E63" s="520"/>
      <c r="F63" s="521"/>
      <c r="G63" s="522"/>
      <c r="H63" s="533"/>
      <c r="I63" s="522"/>
      <c r="J63" s="523"/>
      <c r="K63" s="524"/>
      <c r="L63" s="602"/>
      <c r="M63" s="252"/>
    </row>
    <row r="64" spans="1:13" ht="15" customHeight="1">
      <c r="A64" s="339" t="s">
        <v>141</v>
      </c>
      <c r="B64" s="341" t="s">
        <v>1268</v>
      </c>
      <c r="C64" s="353">
        <v>8049.24</v>
      </c>
      <c r="D64" s="339" t="s">
        <v>2810</v>
      </c>
      <c r="E64" s="520"/>
      <c r="F64" s="521"/>
      <c r="G64" s="522"/>
      <c r="H64" s="533"/>
      <c r="I64" s="522"/>
      <c r="J64" s="523"/>
      <c r="K64" s="524"/>
      <c r="L64" s="602"/>
      <c r="M64" s="252"/>
    </row>
    <row r="65" spans="1:13" ht="15" customHeight="1">
      <c r="A65" s="339" t="s">
        <v>141</v>
      </c>
      <c r="B65" s="341" t="s">
        <v>2741</v>
      </c>
      <c r="C65" s="353">
        <v>8049.24</v>
      </c>
      <c r="D65" s="339" t="s">
        <v>2810</v>
      </c>
      <c r="E65" s="520">
        <f>SUM(C58:C65)</f>
        <v>56386.439999999995</v>
      </c>
      <c r="F65" s="521"/>
      <c r="G65" s="522"/>
      <c r="H65" s="533"/>
      <c r="I65" s="522">
        <v>600684</v>
      </c>
      <c r="J65" s="523">
        <f t="shared" si="0"/>
        <v>48609</v>
      </c>
      <c r="K65" s="524">
        <f t="shared" si="1"/>
        <v>7777.4400000000005</v>
      </c>
      <c r="L65" s="602"/>
      <c r="M65" s="252"/>
    </row>
    <row r="66" spans="1:13" ht="15" customHeight="1">
      <c r="A66" s="339" t="s">
        <v>457</v>
      </c>
      <c r="B66" s="341" t="s">
        <v>2752</v>
      </c>
      <c r="C66" s="353">
        <v>10496.84</v>
      </c>
      <c r="D66" s="339" t="s">
        <v>2810</v>
      </c>
      <c r="E66" s="520"/>
      <c r="F66" s="521"/>
      <c r="G66" s="522"/>
      <c r="H66" s="533"/>
      <c r="I66" s="522"/>
      <c r="J66" s="523"/>
      <c r="K66" s="524"/>
      <c r="L66" s="602"/>
      <c r="M66" s="252"/>
    </row>
    <row r="67" spans="1:13" ht="15" customHeight="1">
      <c r="A67" s="339" t="s">
        <v>457</v>
      </c>
      <c r="B67" s="341" t="s">
        <v>2754</v>
      </c>
      <c r="C67" s="353">
        <v>10629.08</v>
      </c>
      <c r="D67" s="339" t="s">
        <v>2810</v>
      </c>
      <c r="E67" s="520">
        <f>SUM(C66:C67)</f>
        <v>21125.919999999998</v>
      </c>
      <c r="F67" s="521"/>
      <c r="G67" s="522"/>
      <c r="H67" s="533"/>
      <c r="I67" s="522">
        <v>600691</v>
      </c>
      <c r="J67" s="523">
        <f t="shared" si="0"/>
        <v>18212</v>
      </c>
      <c r="K67" s="524">
        <f t="shared" si="1"/>
        <v>2913.92</v>
      </c>
      <c r="L67" s="602"/>
      <c r="M67" s="252"/>
    </row>
    <row r="68" spans="1:13" ht="15" customHeight="1">
      <c r="A68" s="339" t="s">
        <v>136</v>
      </c>
      <c r="B68" s="341" t="s">
        <v>1396</v>
      </c>
      <c r="C68" s="353">
        <v>13500.08</v>
      </c>
      <c r="D68" s="339" t="s">
        <v>2810</v>
      </c>
      <c r="E68" s="520"/>
      <c r="F68" s="521"/>
      <c r="G68" s="522"/>
      <c r="H68" s="533"/>
      <c r="I68" s="522"/>
      <c r="J68" s="523"/>
      <c r="K68" s="524"/>
      <c r="L68" s="602"/>
      <c r="M68" s="252"/>
    </row>
    <row r="69" spans="1:13" ht="15" customHeight="1">
      <c r="A69" s="339" t="s">
        <v>136</v>
      </c>
      <c r="B69" s="341" t="s">
        <v>2123</v>
      </c>
      <c r="C69" s="353">
        <v>13500.08</v>
      </c>
      <c r="D69" s="339" t="s">
        <v>2810</v>
      </c>
      <c r="E69" s="520"/>
      <c r="F69" s="521"/>
      <c r="G69" s="522"/>
      <c r="H69" s="533"/>
      <c r="I69" s="522"/>
      <c r="J69" s="523">
        <f t="shared" si="0"/>
        <v>0</v>
      </c>
      <c r="K69" s="524">
        <f t="shared" si="1"/>
        <v>0</v>
      </c>
      <c r="L69" s="602"/>
      <c r="M69" s="252"/>
    </row>
    <row r="70" spans="1:13" ht="15" customHeight="1">
      <c r="A70" s="339" t="s">
        <v>136</v>
      </c>
      <c r="B70" s="341" t="s">
        <v>2217</v>
      </c>
      <c r="C70" s="353">
        <v>13500.08</v>
      </c>
      <c r="D70" s="339" t="s">
        <v>2810</v>
      </c>
      <c r="E70" s="520">
        <f>SUM(C68:C70)</f>
        <v>40500.239999999998</v>
      </c>
      <c r="F70" s="521"/>
      <c r="G70" s="522"/>
      <c r="H70" s="533"/>
      <c r="I70" s="522">
        <v>600640</v>
      </c>
      <c r="J70" s="523">
        <f t="shared" si="0"/>
        <v>34914</v>
      </c>
      <c r="K70" s="524">
        <f t="shared" si="1"/>
        <v>5586.24</v>
      </c>
      <c r="L70" s="602"/>
      <c r="M70" s="252"/>
    </row>
    <row r="71" spans="1:13" ht="15" customHeight="1" thickBot="1">
      <c r="A71" s="362" t="s">
        <v>298</v>
      </c>
      <c r="B71" s="415" t="s">
        <v>2383</v>
      </c>
      <c r="C71" s="363">
        <v>19565.72</v>
      </c>
      <c r="D71" s="362" t="s">
        <v>2810</v>
      </c>
      <c r="E71" s="525">
        <f>SUM(C71)</f>
        <v>19565.72</v>
      </c>
      <c r="F71" s="526">
        <f>SUM(E52:E71)</f>
        <v>149634.19999999998</v>
      </c>
      <c r="G71" s="527"/>
      <c r="H71" s="537"/>
      <c r="I71" s="527">
        <v>600638</v>
      </c>
      <c r="J71" s="528">
        <f t="shared" ref="J71:J122" si="2">E71/1.16</f>
        <v>16867.000000000004</v>
      </c>
      <c r="K71" s="529">
        <f t="shared" ref="K71:K122" si="3">J71*0.16</f>
        <v>2698.7200000000007</v>
      </c>
      <c r="L71" s="602"/>
      <c r="M71" s="252"/>
    </row>
    <row r="72" spans="1:13" ht="15" customHeight="1">
      <c r="A72" s="339" t="s">
        <v>134</v>
      </c>
      <c r="B72" s="341" t="s">
        <v>2423</v>
      </c>
      <c r="C72" s="353">
        <v>5849.88</v>
      </c>
      <c r="D72" s="339" t="s">
        <v>2811</v>
      </c>
      <c r="E72" s="520"/>
      <c r="F72" s="521"/>
      <c r="G72" s="522"/>
      <c r="H72" s="533"/>
      <c r="I72" s="530"/>
      <c r="J72" s="531"/>
      <c r="K72" s="532"/>
      <c r="L72" s="602"/>
      <c r="M72" s="252"/>
    </row>
    <row r="73" spans="1:13" ht="15" customHeight="1">
      <c r="A73" s="339" t="s">
        <v>134</v>
      </c>
      <c r="B73" s="341" t="s">
        <v>2623</v>
      </c>
      <c r="C73" s="353">
        <v>11699.76</v>
      </c>
      <c r="D73" s="339" t="s">
        <v>2811</v>
      </c>
      <c r="E73" s="520">
        <f>SUM(C72:C73)</f>
        <v>17549.64</v>
      </c>
      <c r="F73" s="521"/>
      <c r="G73" s="522"/>
      <c r="H73" s="533"/>
      <c r="I73" s="522">
        <v>600644</v>
      </c>
      <c r="J73" s="523">
        <f t="shared" si="2"/>
        <v>15129</v>
      </c>
      <c r="K73" s="524">
        <f t="shared" si="3"/>
        <v>2420.64</v>
      </c>
      <c r="L73" s="602"/>
      <c r="M73" s="252"/>
    </row>
    <row r="74" spans="1:13" ht="15" customHeight="1">
      <c r="A74" s="339" t="s">
        <v>136</v>
      </c>
      <c r="B74" s="341" t="s">
        <v>1245</v>
      </c>
      <c r="C74" s="353">
        <v>13500.08</v>
      </c>
      <c r="D74" s="339" t="s">
        <v>2811</v>
      </c>
      <c r="E74" s="520"/>
      <c r="F74" s="521"/>
      <c r="G74" s="522"/>
      <c r="H74" s="533"/>
      <c r="I74" s="522"/>
      <c r="J74" s="523"/>
      <c r="K74" s="524"/>
      <c r="L74" s="602"/>
      <c r="M74" s="252"/>
    </row>
    <row r="75" spans="1:13" ht="15" customHeight="1" thickBot="1">
      <c r="A75" s="362" t="s">
        <v>136</v>
      </c>
      <c r="B75" s="415" t="s">
        <v>1574</v>
      </c>
      <c r="C75" s="363">
        <v>13500.08</v>
      </c>
      <c r="D75" s="362" t="s">
        <v>2811</v>
      </c>
      <c r="E75" s="525">
        <f>SUM(C74:C75)</f>
        <v>27000.16</v>
      </c>
      <c r="F75" s="526">
        <f>SUM(E72:E75)</f>
        <v>44549.8</v>
      </c>
      <c r="G75" s="527"/>
      <c r="H75" s="537"/>
      <c r="I75" s="527">
        <v>600640</v>
      </c>
      <c r="J75" s="528">
        <f t="shared" si="2"/>
        <v>23276</v>
      </c>
      <c r="K75" s="529">
        <f t="shared" si="3"/>
        <v>3724.16</v>
      </c>
      <c r="L75" s="602"/>
      <c r="M75" s="252"/>
    </row>
    <row r="76" spans="1:13" ht="15" customHeight="1">
      <c r="A76" s="339" t="s">
        <v>1296</v>
      </c>
      <c r="B76" s="478" t="s">
        <v>2756</v>
      </c>
      <c r="C76" s="446">
        <v>1241.2</v>
      </c>
      <c r="D76" s="339" t="s">
        <v>2815</v>
      </c>
      <c r="E76" s="520">
        <f>SUM(C76)</f>
        <v>1241.2</v>
      </c>
      <c r="F76" s="521"/>
      <c r="G76" s="522"/>
      <c r="H76" s="533"/>
      <c r="I76" s="530">
        <v>803001</v>
      </c>
      <c r="J76" s="531">
        <f t="shared" si="2"/>
        <v>1070</v>
      </c>
      <c r="K76" s="532">
        <f t="shared" si="3"/>
        <v>171.20000000000002</v>
      </c>
      <c r="L76" s="602"/>
      <c r="M76" s="252"/>
    </row>
    <row r="77" spans="1:13" ht="15" customHeight="1">
      <c r="A77" s="339" t="s">
        <v>134</v>
      </c>
      <c r="B77" s="341" t="s">
        <v>2502</v>
      </c>
      <c r="C77" s="353">
        <v>5849.88</v>
      </c>
      <c r="D77" s="339" t="s">
        <v>2815</v>
      </c>
      <c r="E77" s="520"/>
      <c r="F77" s="521"/>
      <c r="G77" s="522"/>
      <c r="H77" s="533"/>
      <c r="I77" s="522"/>
      <c r="J77" s="523"/>
      <c r="K77" s="524"/>
      <c r="L77" s="602"/>
      <c r="M77" s="252"/>
    </row>
    <row r="78" spans="1:13" ht="15" customHeight="1">
      <c r="A78" s="339" t="s">
        <v>134</v>
      </c>
      <c r="B78" s="341" t="s">
        <v>2759</v>
      </c>
      <c r="C78" s="353">
        <v>11699.76</v>
      </c>
      <c r="D78" s="339" t="s">
        <v>2815</v>
      </c>
      <c r="E78" s="520">
        <f>SUM(C77:C78)</f>
        <v>17549.64</v>
      </c>
      <c r="F78" s="521"/>
      <c r="G78" s="522"/>
      <c r="H78" s="533"/>
      <c r="I78" s="522">
        <v>600644</v>
      </c>
      <c r="J78" s="523">
        <f t="shared" si="2"/>
        <v>15129</v>
      </c>
      <c r="K78" s="524">
        <f t="shared" si="3"/>
        <v>2420.64</v>
      </c>
      <c r="L78" s="602"/>
      <c r="M78" s="252"/>
    </row>
    <row r="79" spans="1:13" ht="15" customHeight="1">
      <c r="A79" s="339" t="s">
        <v>141</v>
      </c>
      <c r="B79" s="341" t="s">
        <v>2758</v>
      </c>
      <c r="C79" s="353">
        <v>5957.76</v>
      </c>
      <c r="D79" s="339" t="s">
        <v>2815</v>
      </c>
      <c r="E79" s="520"/>
      <c r="F79" s="521"/>
      <c r="G79" s="522"/>
      <c r="H79" s="533"/>
      <c r="I79" s="522"/>
      <c r="J79" s="523"/>
      <c r="K79" s="524"/>
      <c r="L79" s="602"/>
      <c r="M79" s="252"/>
    </row>
    <row r="80" spans="1:13" ht="15" customHeight="1">
      <c r="A80" s="339" t="s">
        <v>141</v>
      </c>
      <c r="B80" s="341" t="s">
        <v>103</v>
      </c>
      <c r="C80" s="353">
        <v>5957.76</v>
      </c>
      <c r="D80" s="339" t="s">
        <v>2815</v>
      </c>
      <c r="E80" s="520">
        <f>SUM(C79:C80)</f>
        <v>11915.52</v>
      </c>
      <c r="F80" s="521"/>
      <c r="G80" s="522"/>
      <c r="H80" s="533"/>
      <c r="I80" s="522">
        <v>600684</v>
      </c>
      <c r="J80" s="523">
        <f t="shared" si="2"/>
        <v>10272.000000000002</v>
      </c>
      <c r="K80" s="524">
        <f t="shared" si="3"/>
        <v>1643.5200000000004</v>
      </c>
      <c r="L80" s="602"/>
      <c r="M80" s="252"/>
    </row>
    <row r="81" spans="1:13" ht="15" customHeight="1">
      <c r="A81" s="339" t="s">
        <v>457</v>
      </c>
      <c r="B81" s="341" t="s">
        <v>2324</v>
      </c>
      <c r="C81" s="353">
        <v>10629.08</v>
      </c>
      <c r="D81" s="339" t="s">
        <v>2815</v>
      </c>
      <c r="E81" s="520"/>
      <c r="F81" s="521"/>
      <c r="G81" s="522"/>
      <c r="H81" s="533"/>
      <c r="I81" s="522"/>
      <c r="J81" s="523"/>
      <c r="K81" s="524"/>
      <c r="L81" s="602"/>
      <c r="M81" s="252"/>
    </row>
    <row r="82" spans="1:13" ht="15" customHeight="1">
      <c r="A82" s="339" t="s">
        <v>457</v>
      </c>
      <c r="B82" s="341" t="s">
        <v>2738</v>
      </c>
      <c r="C82" s="353">
        <v>10629.08</v>
      </c>
      <c r="D82" s="339" t="s">
        <v>2815</v>
      </c>
      <c r="E82" s="520">
        <f>SUM(C81:C82)</f>
        <v>21258.16</v>
      </c>
      <c r="F82" s="521"/>
      <c r="G82" s="522"/>
      <c r="H82" s="533"/>
      <c r="I82" s="522">
        <v>600691</v>
      </c>
      <c r="J82" s="523">
        <f t="shared" si="2"/>
        <v>18326</v>
      </c>
      <c r="K82" s="524">
        <f t="shared" si="3"/>
        <v>2932.16</v>
      </c>
      <c r="L82" s="602"/>
      <c r="M82" s="252"/>
    </row>
    <row r="83" spans="1:13" ht="15" customHeight="1">
      <c r="A83" s="339" t="s">
        <v>136</v>
      </c>
      <c r="B83" s="414" t="s">
        <v>1276</v>
      </c>
      <c r="C83" s="382">
        <v>13500.08</v>
      </c>
      <c r="D83" s="339" t="s">
        <v>2815</v>
      </c>
      <c r="E83" s="520"/>
      <c r="F83" s="521"/>
      <c r="G83" s="522"/>
      <c r="H83" s="533"/>
      <c r="I83" s="522"/>
      <c r="J83" s="523"/>
      <c r="K83" s="524"/>
      <c r="L83" s="602"/>
      <c r="M83" s="252"/>
    </row>
    <row r="84" spans="1:13" ht="15" customHeight="1" thickBot="1">
      <c r="A84" s="362" t="s">
        <v>136</v>
      </c>
      <c r="B84" s="415" t="s">
        <v>2757</v>
      </c>
      <c r="C84" s="363">
        <v>13500.08</v>
      </c>
      <c r="D84" s="362" t="s">
        <v>2815</v>
      </c>
      <c r="E84" s="525">
        <f>SUM(C83:C84)</f>
        <v>27000.16</v>
      </c>
      <c r="F84" s="526">
        <f>SUM(E76:E84)</f>
        <v>78964.680000000008</v>
      </c>
      <c r="G84" s="527"/>
      <c r="H84" s="537"/>
      <c r="I84" s="527">
        <v>600640</v>
      </c>
      <c r="J84" s="528">
        <f t="shared" si="2"/>
        <v>23276</v>
      </c>
      <c r="K84" s="529">
        <f t="shared" si="3"/>
        <v>3724.16</v>
      </c>
      <c r="L84" s="602"/>
      <c r="M84" s="252"/>
    </row>
    <row r="85" spans="1:13" ht="15" customHeight="1">
      <c r="A85" s="339" t="s">
        <v>134</v>
      </c>
      <c r="B85" s="341" t="s">
        <v>2211</v>
      </c>
      <c r="C85" s="353">
        <v>5849.88</v>
      </c>
      <c r="D85" s="339" t="s">
        <v>2817</v>
      </c>
      <c r="E85" s="520">
        <f>SUM(C85)</f>
        <v>5849.88</v>
      </c>
      <c r="F85" s="521"/>
      <c r="G85" s="522"/>
      <c r="H85" s="533"/>
      <c r="I85" s="522">
        <v>600644</v>
      </c>
      <c r="J85" s="523">
        <f t="shared" si="2"/>
        <v>5043</v>
      </c>
      <c r="K85" s="524">
        <f t="shared" si="3"/>
        <v>806.88</v>
      </c>
      <c r="L85" s="602"/>
      <c r="M85" s="252"/>
    </row>
    <row r="86" spans="1:13" ht="15" customHeight="1">
      <c r="A86" s="339" t="s">
        <v>141</v>
      </c>
      <c r="B86" s="341" t="s">
        <v>2614</v>
      </c>
      <c r="C86" s="353">
        <v>5957.76</v>
      </c>
      <c r="D86" s="339" t="s">
        <v>2817</v>
      </c>
      <c r="E86" s="520"/>
      <c r="F86" s="521"/>
      <c r="G86" s="522"/>
      <c r="H86" s="533"/>
      <c r="I86" s="522"/>
      <c r="J86" s="523"/>
      <c r="K86" s="524"/>
      <c r="L86" s="602"/>
      <c r="M86" s="252"/>
    </row>
    <row r="87" spans="1:13" ht="15" customHeight="1">
      <c r="A87" s="339" t="s">
        <v>141</v>
      </c>
      <c r="B87" s="341" t="s">
        <v>2681</v>
      </c>
      <c r="C87" s="353">
        <v>5957.76</v>
      </c>
      <c r="D87" s="339" t="s">
        <v>2817</v>
      </c>
      <c r="E87" s="520"/>
      <c r="F87" s="521"/>
      <c r="G87" s="522"/>
      <c r="H87" s="533"/>
      <c r="I87" s="522"/>
      <c r="J87" s="523"/>
      <c r="K87" s="524"/>
      <c r="L87" s="602"/>
      <c r="M87" s="252"/>
    </row>
    <row r="88" spans="1:13" ht="15" customHeight="1">
      <c r="A88" s="339" t="s">
        <v>141</v>
      </c>
      <c r="B88" s="341" t="s">
        <v>2761</v>
      </c>
      <c r="C88" s="353">
        <v>5957.76</v>
      </c>
      <c r="D88" s="339" t="s">
        <v>2817</v>
      </c>
      <c r="E88" s="520"/>
      <c r="F88" s="521"/>
      <c r="G88" s="522"/>
      <c r="H88" s="533"/>
      <c r="I88" s="522"/>
      <c r="J88" s="523"/>
      <c r="K88" s="524"/>
      <c r="L88" s="602"/>
      <c r="M88" s="252"/>
    </row>
    <row r="89" spans="1:13" ht="15" customHeight="1">
      <c r="A89" s="339" t="s">
        <v>141</v>
      </c>
      <c r="B89" s="341" t="s">
        <v>2677</v>
      </c>
      <c r="C89" s="353">
        <v>5957.76</v>
      </c>
      <c r="D89" s="339" t="s">
        <v>2817</v>
      </c>
      <c r="E89" s="520"/>
      <c r="F89" s="521"/>
      <c r="G89" s="522"/>
      <c r="H89" s="533"/>
      <c r="I89" s="522"/>
      <c r="J89" s="523"/>
      <c r="K89" s="524"/>
      <c r="L89" s="602"/>
      <c r="M89" s="252"/>
    </row>
    <row r="90" spans="1:13" ht="15" customHeight="1">
      <c r="A90" s="339" t="s">
        <v>141</v>
      </c>
      <c r="B90" s="341" t="s">
        <v>2762</v>
      </c>
      <c r="C90" s="353">
        <v>5957.76</v>
      </c>
      <c r="D90" s="339" t="s">
        <v>2817</v>
      </c>
      <c r="E90" s="520"/>
      <c r="F90" s="521"/>
      <c r="G90" s="522"/>
      <c r="H90" s="533"/>
      <c r="I90" s="522"/>
      <c r="J90" s="523"/>
      <c r="K90" s="524"/>
      <c r="L90" s="602"/>
      <c r="M90" s="252"/>
    </row>
    <row r="91" spans="1:13" ht="15" customHeight="1">
      <c r="A91" s="339" t="s">
        <v>141</v>
      </c>
      <c r="B91" s="341" t="s">
        <v>2740</v>
      </c>
      <c r="C91" s="353">
        <v>6351</v>
      </c>
      <c r="D91" s="339" t="s">
        <v>2817</v>
      </c>
      <c r="E91" s="520">
        <f>SUM(C86:C91)</f>
        <v>36139.800000000003</v>
      </c>
      <c r="F91" s="521"/>
      <c r="G91" s="522"/>
      <c r="H91" s="533"/>
      <c r="I91" s="522">
        <v>600684</v>
      </c>
      <c r="J91" s="523">
        <f t="shared" si="2"/>
        <v>31155.000000000004</v>
      </c>
      <c r="K91" s="524">
        <f t="shared" si="3"/>
        <v>4984.8000000000011</v>
      </c>
      <c r="L91" s="602"/>
      <c r="M91" s="252"/>
    </row>
    <row r="92" spans="1:13" ht="15" customHeight="1">
      <c r="A92" s="339" t="s">
        <v>457</v>
      </c>
      <c r="B92" s="341" t="s">
        <v>2738</v>
      </c>
      <c r="C92" s="353">
        <v>10629.08</v>
      </c>
      <c r="D92" s="339" t="s">
        <v>2817</v>
      </c>
      <c r="E92" s="520"/>
      <c r="F92" s="521"/>
      <c r="G92" s="522"/>
      <c r="H92" s="533"/>
      <c r="I92" s="522"/>
      <c r="J92" s="523"/>
      <c r="K92" s="524"/>
      <c r="L92" s="602"/>
      <c r="M92" s="252"/>
    </row>
    <row r="93" spans="1:13" ht="15" customHeight="1">
      <c r="A93" s="339" t="s">
        <v>457</v>
      </c>
      <c r="B93" s="341" t="s">
        <v>2736</v>
      </c>
      <c r="C93" s="353">
        <v>10629.08</v>
      </c>
      <c r="D93" s="339" t="s">
        <v>2817</v>
      </c>
      <c r="E93" s="520">
        <f>SUM(C92:C93)</f>
        <v>21258.16</v>
      </c>
      <c r="F93" s="521"/>
      <c r="G93" s="522"/>
      <c r="H93" s="533"/>
      <c r="I93" s="522">
        <v>600691</v>
      </c>
      <c r="J93" s="523">
        <f t="shared" si="2"/>
        <v>18326</v>
      </c>
      <c r="K93" s="524">
        <f t="shared" si="3"/>
        <v>2932.16</v>
      </c>
      <c r="L93" s="602"/>
      <c r="M93" s="252"/>
    </row>
    <row r="94" spans="1:13" ht="15" customHeight="1">
      <c r="A94" s="339" t="s">
        <v>136</v>
      </c>
      <c r="B94" s="341" t="s">
        <v>2418</v>
      </c>
      <c r="C94" s="353">
        <v>13500.08</v>
      </c>
      <c r="D94" s="339" t="s">
        <v>2817</v>
      </c>
      <c r="E94" s="520"/>
      <c r="F94" s="521"/>
      <c r="G94" s="522"/>
      <c r="H94" s="533"/>
      <c r="I94" s="522"/>
      <c r="J94" s="523"/>
      <c r="K94" s="524"/>
      <c r="L94" s="602"/>
      <c r="M94" s="252"/>
    </row>
    <row r="95" spans="1:13" ht="15" customHeight="1">
      <c r="A95" s="339" t="s">
        <v>136</v>
      </c>
      <c r="B95" s="341" t="s">
        <v>1664</v>
      </c>
      <c r="C95" s="353">
        <v>13500.08</v>
      </c>
      <c r="D95" s="339" t="s">
        <v>2817</v>
      </c>
      <c r="E95" s="520"/>
      <c r="F95" s="521"/>
      <c r="G95" s="522"/>
      <c r="H95" s="533"/>
      <c r="I95" s="522"/>
      <c r="J95" s="523"/>
      <c r="K95" s="524"/>
      <c r="L95" s="602"/>
      <c r="M95" s="252"/>
    </row>
    <row r="96" spans="1:13" ht="15" customHeight="1">
      <c r="A96" s="339" t="s">
        <v>136</v>
      </c>
      <c r="B96" s="341" t="s">
        <v>1652</v>
      </c>
      <c r="C96" s="353">
        <v>13500.08</v>
      </c>
      <c r="D96" s="339" t="s">
        <v>2817</v>
      </c>
      <c r="E96" s="520"/>
      <c r="F96" s="521"/>
      <c r="G96" s="522"/>
      <c r="H96" s="533"/>
      <c r="I96" s="522"/>
      <c r="J96" s="523"/>
      <c r="K96" s="524"/>
      <c r="L96" s="602"/>
      <c r="M96" s="252"/>
    </row>
    <row r="97" spans="1:13" ht="15" customHeight="1">
      <c r="A97" s="339" t="s">
        <v>136</v>
      </c>
      <c r="B97" s="341" t="s">
        <v>1414</v>
      </c>
      <c r="C97" s="353">
        <v>13500.08</v>
      </c>
      <c r="D97" s="339" t="s">
        <v>2817</v>
      </c>
      <c r="E97" s="520"/>
      <c r="F97" s="521"/>
      <c r="G97" s="522"/>
      <c r="H97" s="533"/>
      <c r="I97" s="522"/>
      <c r="J97" s="523"/>
      <c r="K97" s="524"/>
      <c r="L97" s="602"/>
      <c r="M97" s="252"/>
    </row>
    <row r="98" spans="1:13" ht="15" customHeight="1">
      <c r="A98" s="339" t="s">
        <v>136</v>
      </c>
      <c r="B98" s="341" t="s">
        <v>1276</v>
      </c>
      <c r="C98" s="353">
        <v>13500.08</v>
      </c>
      <c r="D98" s="339" t="s">
        <v>2817</v>
      </c>
      <c r="E98" s="520"/>
      <c r="F98" s="521"/>
      <c r="G98" s="522"/>
      <c r="H98" s="533"/>
      <c r="I98" s="522"/>
      <c r="J98" s="523"/>
      <c r="K98" s="524"/>
      <c r="L98" s="602"/>
      <c r="M98" s="252"/>
    </row>
    <row r="99" spans="1:13" ht="15" customHeight="1">
      <c r="A99" s="339" t="s">
        <v>136</v>
      </c>
      <c r="B99" s="341" t="s">
        <v>1242</v>
      </c>
      <c r="C99" s="353">
        <v>13500.08</v>
      </c>
      <c r="D99" s="339" t="s">
        <v>2817</v>
      </c>
      <c r="E99" s="520">
        <f>SUM(C94:C99)</f>
        <v>81000.479999999996</v>
      </c>
      <c r="F99" s="521"/>
      <c r="G99" s="522"/>
      <c r="H99" s="533"/>
      <c r="I99" s="522">
        <v>600640</v>
      </c>
      <c r="J99" s="523">
        <f t="shared" si="2"/>
        <v>69828</v>
      </c>
      <c r="K99" s="524">
        <f t="shared" si="3"/>
        <v>11172.48</v>
      </c>
      <c r="L99" s="602"/>
      <c r="M99" s="252"/>
    </row>
    <row r="100" spans="1:13" ht="15" customHeight="1">
      <c r="A100" s="339" t="s">
        <v>298</v>
      </c>
      <c r="B100" s="414" t="s">
        <v>2760</v>
      </c>
      <c r="C100" s="382">
        <v>19565.72</v>
      </c>
      <c r="D100" s="339" t="s">
        <v>2817</v>
      </c>
      <c r="E100" s="520">
        <f>SUM(C100)</f>
        <v>19565.72</v>
      </c>
      <c r="F100" s="521"/>
      <c r="G100" s="522"/>
      <c r="H100" s="533"/>
      <c r="I100" s="522">
        <v>600638</v>
      </c>
      <c r="J100" s="523">
        <f t="shared" si="2"/>
        <v>16867.000000000004</v>
      </c>
      <c r="K100" s="524">
        <f t="shared" si="3"/>
        <v>2698.7200000000007</v>
      </c>
      <c r="L100" s="602"/>
      <c r="M100" s="252"/>
    </row>
    <row r="101" spans="1:13" ht="15" customHeight="1">
      <c r="A101" s="339" t="s">
        <v>383</v>
      </c>
      <c r="B101" s="341" t="s">
        <v>820</v>
      </c>
      <c r="C101" s="353">
        <v>13988.44</v>
      </c>
      <c r="D101" s="339" t="s">
        <v>2817</v>
      </c>
      <c r="E101" s="520"/>
      <c r="F101" s="521"/>
      <c r="G101" s="522"/>
      <c r="H101" s="533"/>
      <c r="I101" s="522"/>
      <c r="J101" s="523"/>
      <c r="K101" s="524"/>
      <c r="L101" s="602"/>
      <c r="M101" s="252"/>
    </row>
    <row r="102" spans="1:13" ht="15" customHeight="1" thickBot="1">
      <c r="A102" s="362" t="s">
        <v>383</v>
      </c>
      <c r="B102" s="415" t="s">
        <v>771</v>
      </c>
      <c r="C102" s="363">
        <v>21588.76</v>
      </c>
      <c r="D102" s="362" t="s">
        <v>2817</v>
      </c>
      <c r="E102" s="525">
        <f>SUM(C101:C102)</f>
        <v>35577.199999999997</v>
      </c>
      <c r="F102" s="526">
        <f>SUM(E85:E102)</f>
        <v>199391.24</v>
      </c>
      <c r="G102" s="527"/>
      <c r="H102" s="537"/>
      <c r="I102" s="527">
        <v>600606</v>
      </c>
      <c r="J102" s="528">
        <f t="shared" si="2"/>
        <v>30670</v>
      </c>
      <c r="K102" s="529">
        <f t="shared" si="3"/>
        <v>4907.2</v>
      </c>
      <c r="L102" s="602"/>
      <c r="M102" s="252"/>
    </row>
    <row r="103" spans="1:13" ht="15" customHeight="1">
      <c r="A103" s="339" t="s">
        <v>141</v>
      </c>
      <c r="B103" s="478" t="s">
        <v>2768</v>
      </c>
      <c r="C103" s="446">
        <v>1241.2</v>
      </c>
      <c r="D103" s="339" t="s">
        <v>2819</v>
      </c>
      <c r="E103" s="520">
        <f>SUM(C103)</f>
        <v>1241.2</v>
      </c>
      <c r="F103" s="521"/>
      <c r="G103" s="522"/>
      <c r="H103" s="533"/>
      <c r="I103" s="530">
        <v>803001</v>
      </c>
      <c r="J103" s="531">
        <f t="shared" si="2"/>
        <v>1070</v>
      </c>
      <c r="K103" s="532">
        <f t="shared" si="3"/>
        <v>171.20000000000002</v>
      </c>
      <c r="L103" s="602"/>
      <c r="M103" s="252"/>
    </row>
    <row r="104" spans="1:13" ht="15" customHeight="1">
      <c r="A104" s="339" t="s">
        <v>134</v>
      </c>
      <c r="B104" s="341" t="s">
        <v>1862</v>
      </c>
      <c r="C104" s="353">
        <v>5849.88</v>
      </c>
      <c r="D104" s="339" t="s">
        <v>2819</v>
      </c>
      <c r="E104" s="520"/>
      <c r="F104" s="521"/>
      <c r="G104" s="522"/>
      <c r="H104" s="533"/>
      <c r="I104" s="522"/>
      <c r="J104" s="523"/>
      <c r="K104" s="524"/>
      <c r="L104" s="602"/>
      <c r="M104" s="252"/>
    </row>
    <row r="105" spans="1:13" ht="15" customHeight="1">
      <c r="A105" s="339" t="s">
        <v>134</v>
      </c>
      <c r="B105" s="341" t="s">
        <v>2413</v>
      </c>
      <c r="C105" s="353">
        <v>5849.88</v>
      </c>
      <c r="D105" s="339" t="s">
        <v>2819</v>
      </c>
      <c r="E105" s="520">
        <f>SUM(C104:C105)</f>
        <v>11699.76</v>
      </c>
      <c r="F105" s="521"/>
      <c r="G105" s="522"/>
      <c r="H105" s="533"/>
      <c r="I105" s="522">
        <v>600644</v>
      </c>
      <c r="J105" s="523">
        <f t="shared" si="2"/>
        <v>10086</v>
      </c>
      <c r="K105" s="524">
        <f t="shared" si="3"/>
        <v>1613.76</v>
      </c>
      <c r="L105" s="602"/>
      <c r="M105" s="252"/>
    </row>
    <row r="106" spans="1:13" ht="15" customHeight="1">
      <c r="A106" s="339" t="s">
        <v>141</v>
      </c>
      <c r="B106" s="341" t="s">
        <v>2387</v>
      </c>
      <c r="C106" s="353">
        <v>5957.76</v>
      </c>
      <c r="D106" s="339" t="s">
        <v>2819</v>
      </c>
      <c r="E106" s="520"/>
      <c r="F106" s="521"/>
      <c r="G106" s="522"/>
      <c r="H106" s="533"/>
      <c r="I106" s="522"/>
      <c r="J106" s="523"/>
      <c r="K106" s="524"/>
      <c r="L106" s="602"/>
      <c r="M106" s="252"/>
    </row>
    <row r="107" spans="1:13" ht="15" customHeight="1">
      <c r="A107" s="339" t="s">
        <v>141</v>
      </c>
      <c r="B107" s="341" t="s">
        <v>2740</v>
      </c>
      <c r="C107" s="353">
        <v>6351</v>
      </c>
      <c r="D107" s="339" t="s">
        <v>2819</v>
      </c>
      <c r="E107" s="520"/>
      <c r="F107" s="521"/>
      <c r="G107" s="522"/>
      <c r="H107" s="533"/>
      <c r="I107" s="522"/>
      <c r="J107" s="523"/>
      <c r="K107" s="524"/>
      <c r="L107" s="602"/>
      <c r="M107" s="252"/>
    </row>
    <row r="108" spans="1:13" ht="15" customHeight="1">
      <c r="A108" s="339" t="s">
        <v>141</v>
      </c>
      <c r="B108" s="341" t="s">
        <v>2763</v>
      </c>
      <c r="C108" s="353">
        <v>6351</v>
      </c>
      <c r="D108" s="339" t="s">
        <v>2819</v>
      </c>
      <c r="E108" s="520"/>
      <c r="F108" s="521"/>
      <c r="G108" s="522"/>
      <c r="H108" s="533"/>
      <c r="I108" s="522"/>
      <c r="J108" s="523"/>
      <c r="K108" s="524"/>
      <c r="L108" s="602"/>
      <c r="M108" s="252"/>
    </row>
    <row r="109" spans="1:13" ht="15" customHeight="1">
      <c r="A109" s="339" t="s">
        <v>141</v>
      </c>
      <c r="B109" s="341" t="s">
        <v>2669</v>
      </c>
      <c r="C109" s="353">
        <v>6351</v>
      </c>
      <c r="D109" s="339" t="s">
        <v>2819</v>
      </c>
      <c r="E109" s="520"/>
      <c r="F109" s="521"/>
      <c r="G109" s="522"/>
      <c r="H109" s="533"/>
      <c r="I109" s="522"/>
      <c r="J109" s="523"/>
      <c r="K109" s="524"/>
      <c r="L109" s="602"/>
      <c r="M109" s="252"/>
    </row>
    <row r="110" spans="1:13" ht="15" customHeight="1">
      <c r="A110" s="339" t="s">
        <v>141</v>
      </c>
      <c r="B110" s="341" t="s">
        <v>2741</v>
      </c>
      <c r="C110" s="353">
        <v>8049.24</v>
      </c>
      <c r="D110" s="339" t="s">
        <v>2819</v>
      </c>
      <c r="E110" s="520">
        <f>SUM(C106:C110)</f>
        <v>33060</v>
      </c>
      <c r="F110" s="521"/>
      <c r="G110" s="522"/>
      <c r="H110" s="533"/>
      <c r="I110" s="522">
        <v>600684</v>
      </c>
      <c r="J110" s="523">
        <f t="shared" si="2"/>
        <v>28500.000000000004</v>
      </c>
      <c r="K110" s="524">
        <f t="shared" si="3"/>
        <v>4560.0000000000009</v>
      </c>
      <c r="L110" s="602"/>
      <c r="M110" s="252"/>
    </row>
    <row r="111" spans="1:13" ht="15" customHeight="1">
      <c r="A111" s="339" t="s">
        <v>457</v>
      </c>
      <c r="B111" s="341" t="s">
        <v>2764</v>
      </c>
      <c r="C111" s="353">
        <v>10629.08</v>
      </c>
      <c r="D111" s="339" t="s">
        <v>2819</v>
      </c>
      <c r="E111" s="520"/>
      <c r="F111" s="521"/>
      <c r="G111" s="522"/>
      <c r="H111" s="533"/>
      <c r="I111" s="522"/>
      <c r="J111" s="523"/>
      <c r="K111" s="524"/>
      <c r="L111" s="602"/>
      <c r="M111" s="252"/>
    </row>
    <row r="112" spans="1:13" ht="15" customHeight="1">
      <c r="A112" s="339" t="s">
        <v>457</v>
      </c>
      <c r="B112" s="341" t="s">
        <v>641</v>
      </c>
      <c r="C112" s="353">
        <v>10629.08</v>
      </c>
      <c r="D112" s="339" t="s">
        <v>2819</v>
      </c>
      <c r="E112" s="520"/>
      <c r="F112" s="521"/>
      <c r="G112" s="522"/>
      <c r="H112" s="533"/>
      <c r="I112" s="522"/>
      <c r="J112" s="523"/>
      <c r="K112" s="524"/>
      <c r="L112" s="602"/>
      <c r="M112" s="252"/>
    </row>
    <row r="113" spans="1:13" ht="15" customHeight="1">
      <c r="A113" s="339" t="s">
        <v>457</v>
      </c>
      <c r="B113" s="341" t="s">
        <v>665</v>
      </c>
      <c r="C113" s="353">
        <v>10629.08</v>
      </c>
      <c r="D113" s="339" t="s">
        <v>2819</v>
      </c>
      <c r="E113" s="520">
        <f>SUM(C111:C113)</f>
        <v>31887.239999999998</v>
      </c>
      <c r="F113" s="521"/>
      <c r="G113" s="522"/>
      <c r="H113" s="533"/>
      <c r="I113" s="522">
        <v>600691</v>
      </c>
      <c r="J113" s="523">
        <f t="shared" si="2"/>
        <v>27489</v>
      </c>
      <c r="K113" s="524">
        <f t="shared" si="3"/>
        <v>4398.24</v>
      </c>
      <c r="L113" s="602"/>
      <c r="M113" s="252"/>
    </row>
    <row r="114" spans="1:13" ht="15" customHeight="1">
      <c r="A114" s="339" t="s">
        <v>136</v>
      </c>
      <c r="B114" s="341" t="s">
        <v>1248</v>
      </c>
      <c r="C114" s="353">
        <v>13500.08</v>
      </c>
      <c r="D114" s="339" t="s">
        <v>2819</v>
      </c>
      <c r="E114" s="520"/>
      <c r="F114" s="521"/>
      <c r="G114" s="522"/>
      <c r="H114" s="533"/>
      <c r="I114" s="522"/>
      <c r="J114" s="523"/>
      <c r="K114" s="524"/>
      <c r="L114" s="602"/>
      <c r="M114" s="252"/>
    </row>
    <row r="115" spans="1:13" ht="15" customHeight="1">
      <c r="A115" s="339" t="s">
        <v>136</v>
      </c>
      <c r="B115" s="341" t="s">
        <v>1218</v>
      </c>
      <c r="C115" s="353">
        <v>13500.08</v>
      </c>
      <c r="D115" s="339" t="s">
        <v>2819</v>
      </c>
      <c r="E115" s="520"/>
      <c r="F115" s="521"/>
      <c r="G115" s="522"/>
      <c r="H115" s="533"/>
      <c r="I115" s="522"/>
      <c r="J115" s="523"/>
      <c r="K115" s="524"/>
      <c r="L115" s="602"/>
      <c r="M115" s="252"/>
    </row>
    <row r="116" spans="1:13" ht="15" customHeight="1">
      <c r="A116" s="339" t="s">
        <v>136</v>
      </c>
      <c r="B116" s="341" t="s">
        <v>1599</v>
      </c>
      <c r="C116" s="353">
        <v>13500.08</v>
      </c>
      <c r="D116" s="339" t="s">
        <v>2819</v>
      </c>
      <c r="E116" s="520"/>
      <c r="F116" s="521"/>
      <c r="G116" s="522"/>
      <c r="H116" s="533"/>
      <c r="I116" s="522"/>
      <c r="J116" s="523"/>
      <c r="K116" s="524"/>
      <c r="L116" s="602"/>
      <c r="M116" s="252"/>
    </row>
    <row r="117" spans="1:13" ht="15" customHeight="1">
      <c r="A117" s="339" t="s">
        <v>136</v>
      </c>
      <c r="B117" s="341" t="s">
        <v>2195</v>
      </c>
      <c r="C117" s="353">
        <v>13500.08</v>
      </c>
      <c r="D117" s="339" t="s">
        <v>2819</v>
      </c>
      <c r="E117" s="520"/>
      <c r="F117" s="521"/>
      <c r="G117" s="522"/>
      <c r="H117" s="533"/>
      <c r="I117" s="522"/>
      <c r="J117" s="523"/>
      <c r="K117" s="524"/>
      <c r="L117" s="602"/>
      <c r="M117" s="252"/>
    </row>
    <row r="118" spans="1:13" ht="15" customHeight="1">
      <c r="A118" s="339" t="s">
        <v>136</v>
      </c>
      <c r="B118" s="341" t="s">
        <v>2624</v>
      </c>
      <c r="C118" s="353">
        <v>13500.08</v>
      </c>
      <c r="D118" s="339" t="s">
        <v>2819</v>
      </c>
      <c r="E118" s="520">
        <f>SUM(C114:C118)</f>
        <v>67500.399999999994</v>
      </c>
      <c r="F118" s="521"/>
      <c r="G118" s="522"/>
      <c r="H118" s="533"/>
      <c r="I118" s="522">
        <v>600640</v>
      </c>
      <c r="J118" s="523">
        <f t="shared" si="2"/>
        <v>58190</v>
      </c>
      <c r="K118" s="524">
        <f t="shared" si="3"/>
        <v>9310.4</v>
      </c>
      <c r="L118" s="602"/>
      <c r="M118" s="252"/>
    </row>
    <row r="119" spans="1:13" ht="15" customHeight="1">
      <c r="A119" s="339" t="s">
        <v>383</v>
      </c>
      <c r="B119" s="341" t="s">
        <v>2766</v>
      </c>
      <c r="C119" s="353">
        <v>12409.68</v>
      </c>
      <c r="D119" s="339" t="s">
        <v>2819</v>
      </c>
      <c r="E119" s="520"/>
      <c r="F119" s="521"/>
      <c r="G119" s="522"/>
      <c r="H119" s="533"/>
      <c r="I119" s="522"/>
      <c r="J119" s="523"/>
      <c r="K119" s="524"/>
      <c r="L119" s="602"/>
      <c r="M119" s="252"/>
    </row>
    <row r="120" spans="1:13" ht="15" customHeight="1">
      <c r="A120" s="339" t="s">
        <v>383</v>
      </c>
      <c r="B120" s="341" t="s">
        <v>2568</v>
      </c>
      <c r="C120" s="353">
        <v>13988.44</v>
      </c>
      <c r="D120" s="339" t="s">
        <v>2819</v>
      </c>
      <c r="E120" s="520">
        <f>SUM(C119:C120)</f>
        <v>26398.120000000003</v>
      </c>
      <c r="F120" s="521"/>
      <c r="G120" s="522"/>
      <c r="H120" s="533"/>
      <c r="I120" s="522">
        <v>600606</v>
      </c>
      <c r="J120" s="523">
        <f t="shared" si="2"/>
        <v>22757.000000000004</v>
      </c>
      <c r="K120" s="524">
        <f t="shared" si="3"/>
        <v>3641.1200000000008</v>
      </c>
      <c r="L120" s="602"/>
      <c r="M120" s="252"/>
    </row>
    <row r="121" spans="1:13" ht="15" customHeight="1">
      <c r="A121" s="339" t="s">
        <v>298</v>
      </c>
      <c r="B121" s="414" t="s">
        <v>2767</v>
      </c>
      <c r="C121" s="382">
        <v>19565.72</v>
      </c>
      <c r="D121" s="339" t="s">
        <v>2819</v>
      </c>
      <c r="E121" s="520">
        <f>SUM(C121)</f>
        <v>19565.72</v>
      </c>
      <c r="F121" s="521"/>
      <c r="G121" s="522"/>
      <c r="H121" s="533"/>
      <c r="I121" s="522">
        <v>600638</v>
      </c>
      <c r="J121" s="523">
        <f t="shared" si="2"/>
        <v>16867.000000000004</v>
      </c>
      <c r="K121" s="524">
        <f t="shared" si="3"/>
        <v>2698.7200000000007</v>
      </c>
      <c r="L121" s="602"/>
      <c r="M121" s="252"/>
    </row>
    <row r="122" spans="1:13" ht="15" customHeight="1" thickBot="1">
      <c r="A122" s="362" t="s">
        <v>243</v>
      </c>
      <c r="B122" s="415" t="s">
        <v>433</v>
      </c>
      <c r="C122" s="363">
        <v>37976.080000000002</v>
      </c>
      <c r="D122" s="362" t="s">
        <v>2819</v>
      </c>
      <c r="E122" s="525">
        <f>SUM(C122:D122)</f>
        <v>37976.080000000002</v>
      </c>
      <c r="F122" s="526">
        <f>SUM(E103:E122)</f>
        <v>229328.51999999996</v>
      </c>
      <c r="G122" s="527"/>
      <c r="H122" s="537"/>
      <c r="I122" s="527">
        <v>600633</v>
      </c>
      <c r="J122" s="528">
        <f t="shared" si="2"/>
        <v>32738.000000000004</v>
      </c>
      <c r="K122" s="529">
        <f t="shared" si="3"/>
        <v>5238.0800000000008</v>
      </c>
      <c r="L122" s="602"/>
      <c r="M122" s="252"/>
    </row>
    <row r="123" spans="1:13" ht="15" customHeight="1">
      <c r="A123" s="339" t="s">
        <v>136</v>
      </c>
      <c r="B123" s="341" t="s">
        <v>1590</v>
      </c>
      <c r="C123" s="353">
        <v>13500.08</v>
      </c>
      <c r="D123" s="339" t="s">
        <v>2820</v>
      </c>
      <c r="E123" s="520"/>
      <c r="F123" s="521"/>
      <c r="G123" s="522"/>
      <c r="H123" s="533"/>
      <c r="I123" s="522"/>
      <c r="J123" s="523"/>
      <c r="K123" s="524"/>
      <c r="L123" s="602"/>
      <c r="M123" s="252"/>
    </row>
    <row r="124" spans="1:13" ht="15" customHeight="1">
      <c r="A124" s="339" t="s">
        <v>136</v>
      </c>
      <c r="B124" s="341" t="s">
        <v>1596</v>
      </c>
      <c r="C124" s="353">
        <v>13500.08</v>
      </c>
      <c r="D124" s="339" t="s">
        <v>2820</v>
      </c>
      <c r="E124" s="520"/>
      <c r="F124" s="521"/>
      <c r="G124" s="522"/>
      <c r="H124" s="533"/>
      <c r="I124" s="522"/>
      <c r="J124" s="523"/>
      <c r="K124" s="524"/>
      <c r="L124" s="602"/>
      <c r="M124" s="252"/>
    </row>
    <row r="125" spans="1:13" ht="15" customHeight="1">
      <c r="A125" s="339" t="s">
        <v>136</v>
      </c>
      <c r="B125" s="341" t="s">
        <v>1642</v>
      </c>
      <c r="C125" s="353">
        <v>13500.08</v>
      </c>
      <c r="D125" s="339" t="s">
        <v>2820</v>
      </c>
      <c r="E125" s="520"/>
      <c r="F125" s="521"/>
      <c r="G125" s="522"/>
      <c r="H125" s="533"/>
      <c r="I125" s="522"/>
      <c r="J125" s="523"/>
      <c r="K125" s="524"/>
      <c r="L125" s="602"/>
      <c r="M125" s="252"/>
    </row>
    <row r="126" spans="1:13" ht="15" customHeight="1">
      <c r="A126" s="339" t="s">
        <v>136</v>
      </c>
      <c r="B126" s="414" t="s">
        <v>1961</v>
      </c>
      <c r="C126" s="382">
        <v>13500.08</v>
      </c>
      <c r="D126" s="339" t="s">
        <v>2820</v>
      </c>
      <c r="E126" s="520"/>
      <c r="F126" s="521"/>
      <c r="G126" s="522"/>
      <c r="H126" s="533"/>
      <c r="I126" s="522"/>
      <c r="J126" s="523"/>
      <c r="K126" s="524"/>
      <c r="L126" s="602"/>
      <c r="M126" s="252"/>
    </row>
    <row r="127" spans="1:13" ht="15" customHeight="1" thickBot="1">
      <c r="A127" s="362" t="s">
        <v>136</v>
      </c>
      <c r="B127" s="415" t="s">
        <v>2765</v>
      </c>
      <c r="C127" s="363">
        <v>13500.08</v>
      </c>
      <c r="D127" s="362" t="s">
        <v>2820</v>
      </c>
      <c r="E127" s="525"/>
      <c r="F127" s="526">
        <f>SUM(C123:C127)</f>
        <v>67500.399999999994</v>
      </c>
      <c r="G127" s="527"/>
      <c r="H127" s="537"/>
      <c r="I127" s="527">
        <v>600640</v>
      </c>
      <c r="J127" s="528">
        <f>F127/1.16</f>
        <v>58190</v>
      </c>
      <c r="K127" s="529">
        <f>J127*0.16</f>
        <v>9310.4</v>
      </c>
      <c r="L127" s="602"/>
      <c r="M127" s="252"/>
    </row>
    <row r="128" spans="1:13" ht="15" customHeight="1" thickBot="1">
      <c r="A128" s="323" t="s">
        <v>829</v>
      </c>
      <c r="B128" s="482">
        <v>112430091</v>
      </c>
      <c r="C128" s="438">
        <v>-10452.709999999999</v>
      </c>
      <c r="D128" s="372" t="s">
        <v>2813</v>
      </c>
      <c r="E128" s="543"/>
      <c r="F128" s="544">
        <f>SUM(C128)</f>
        <v>-10452.709999999999</v>
      </c>
      <c r="G128" s="545"/>
      <c r="H128" s="546"/>
      <c r="I128" s="545">
        <v>705075</v>
      </c>
      <c r="J128" s="528">
        <f t="shared" ref="J128:J129" si="4">F128/1.16</f>
        <v>-9010.9568965517246</v>
      </c>
      <c r="K128" s="529">
        <f t="shared" ref="K128:K129" si="5">J128*0.16</f>
        <v>-1441.7531034482761</v>
      </c>
      <c r="L128" s="602"/>
      <c r="M128" s="252"/>
    </row>
    <row r="129" spans="1:13" ht="15" customHeight="1" thickBot="1">
      <c r="A129" s="323" t="s">
        <v>829</v>
      </c>
      <c r="B129" s="482">
        <v>112430290</v>
      </c>
      <c r="C129" s="438">
        <v>-11373.45</v>
      </c>
      <c r="D129" s="372" t="s">
        <v>2814</v>
      </c>
      <c r="E129" s="543"/>
      <c r="F129" s="544">
        <f>SUM(C129)</f>
        <v>-11373.45</v>
      </c>
      <c r="G129" s="545"/>
      <c r="H129" s="546"/>
      <c r="I129" s="545">
        <v>705075</v>
      </c>
      <c r="J129" s="528">
        <f t="shared" si="4"/>
        <v>-9804.6982758620707</v>
      </c>
      <c r="K129" s="529">
        <f t="shared" si="5"/>
        <v>-1568.7517241379314</v>
      </c>
      <c r="L129" s="602"/>
      <c r="M129" s="252"/>
    </row>
    <row r="130" spans="1:13" ht="15" customHeight="1">
      <c r="A130" s="380"/>
      <c r="B130" s="496"/>
      <c r="C130" s="48"/>
      <c r="D130" s="380"/>
      <c r="E130" s="520"/>
      <c r="F130" s="521"/>
      <c r="G130" s="522"/>
      <c r="H130" s="533"/>
      <c r="I130" s="522"/>
      <c r="J130" s="523"/>
      <c r="K130" s="524"/>
      <c r="L130" s="602"/>
      <c r="M130" s="252"/>
    </row>
    <row r="131" spans="1:13" ht="15" customHeight="1">
      <c r="A131" s="325"/>
      <c r="B131" s="636"/>
      <c r="C131" s="281">
        <f>SUM(C6:C130)</f>
        <v>404004.04000000004</v>
      </c>
      <c r="D131" s="281"/>
      <c r="E131" s="281"/>
      <c r="F131" s="281">
        <f>SUM(F6:F130)</f>
        <v>404004.03999999992</v>
      </c>
      <c r="G131" s="281"/>
      <c r="H131" s="534">
        <f>SUM(H6:H130)</f>
        <v>0</v>
      </c>
      <c r="I131" s="281"/>
      <c r="J131" s="281">
        <f>SUM(J6:J130)</f>
        <v>348279.3448275862</v>
      </c>
      <c r="K131" s="281">
        <f>SUM(K6:K130)</f>
        <v>55724.695172413798</v>
      </c>
      <c r="L131" s="281"/>
      <c r="M131" s="283"/>
    </row>
    <row r="132" spans="1:13" ht="15" customHeight="1">
      <c r="A132" s="278"/>
      <c r="B132" s="636"/>
      <c r="C132" s="240"/>
      <c r="D132" s="281"/>
      <c r="E132" s="281"/>
      <c r="F132" s="237"/>
      <c r="G132" s="240"/>
      <c r="H132" s="533"/>
      <c r="I132" s="240"/>
      <c r="J132" s="243"/>
      <c r="K132" s="251"/>
      <c r="L132" s="252"/>
      <c r="M132" s="252"/>
    </row>
    <row r="133" spans="1:13" ht="15" customHeight="1">
      <c r="A133" s="284"/>
      <c r="B133" s="273"/>
      <c r="C133" s="273"/>
      <c r="D133" s="285"/>
      <c r="E133" s="240"/>
      <c r="F133" s="240"/>
      <c r="G133" s="240"/>
      <c r="H133" s="533"/>
      <c r="I133" s="240"/>
      <c r="J133" s="243"/>
      <c r="K133" s="251"/>
      <c r="L133" s="252"/>
      <c r="M133" s="252"/>
    </row>
    <row r="134" spans="1:13" ht="15.75">
      <c r="A134" s="284"/>
      <c r="B134" s="273"/>
      <c r="C134" s="273"/>
      <c r="D134" s="281"/>
      <c r="E134" s="281"/>
      <c r="F134" s="281"/>
      <c r="G134" s="295"/>
      <c r="H134" s="534"/>
      <c r="I134" s="281"/>
      <c r="J134" s="281"/>
      <c r="K134" s="281"/>
      <c r="L134" s="286"/>
      <c r="M134" s="252"/>
    </row>
    <row r="135" spans="1:13" ht="15.75" thickBot="1">
      <c r="A135" s="603"/>
      <c r="B135" s="273"/>
      <c r="C135" s="273"/>
      <c r="D135" s="250"/>
      <c r="E135" s="330" t="s">
        <v>2822</v>
      </c>
      <c r="F135" s="331">
        <v>42893</v>
      </c>
      <c r="G135" s="332">
        <v>404004.04</v>
      </c>
      <c r="H135" s="535"/>
      <c r="I135" s="239"/>
      <c r="J135" s="239"/>
      <c r="K135" s="252"/>
      <c r="L135" s="252"/>
      <c r="M135" s="288"/>
    </row>
    <row r="136" spans="1:13" ht="16.5" thickBot="1">
      <c r="A136" s="284"/>
      <c r="B136" s="273"/>
      <c r="C136" s="273"/>
      <c r="D136" s="250"/>
      <c r="E136" s="330" t="s">
        <v>2823</v>
      </c>
      <c r="F136" s="331">
        <v>42893</v>
      </c>
      <c r="G136" s="332">
        <v>1285584.68</v>
      </c>
      <c r="H136" s="535"/>
      <c r="I136" s="239"/>
      <c r="J136" s="289" t="s">
        <v>551</v>
      </c>
      <c r="K136" s="290">
        <f>J131+K131-F131</f>
        <v>0</v>
      </c>
      <c r="L136" s="252"/>
      <c r="M136" s="288"/>
    </row>
    <row r="137" spans="1:13" ht="15.75">
      <c r="A137" s="284"/>
      <c r="B137" s="273"/>
      <c r="C137" s="239"/>
      <c r="D137" s="252"/>
      <c r="E137" s="239"/>
      <c r="F137" s="239"/>
      <c r="G137" s="252"/>
      <c r="H137" s="535"/>
      <c r="I137" s="239"/>
      <c r="J137" s="239"/>
      <c r="K137" s="252"/>
      <c r="L137" s="252"/>
      <c r="M137" s="288"/>
    </row>
    <row r="138" spans="1:13" ht="15.75">
      <c r="A138" s="284"/>
      <c r="B138" s="273"/>
      <c r="C138" s="273"/>
      <c r="D138" s="250"/>
      <c r="E138" s="239"/>
      <c r="F138" s="239"/>
      <c r="G138" s="239"/>
      <c r="H138" s="535"/>
      <c r="I138" s="239"/>
      <c r="J138" s="239"/>
      <c r="K138" s="252"/>
      <c r="L138" s="252"/>
      <c r="M138" s="288"/>
    </row>
    <row r="139" spans="1:13" ht="15.75">
      <c r="A139" s="284"/>
      <c r="B139" s="273"/>
      <c r="C139" s="273"/>
      <c r="D139" s="250"/>
      <c r="E139" s="239"/>
      <c r="F139" s="239"/>
      <c r="G139" s="239"/>
      <c r="H139" s="535"/>
      <c r="I139" s="239"/>
      <c r="J139" s="239"/>
      <c r="K139" s="252"/>
      <c r="L139" s="252"/>
      <c r="M139" s="288"/>
    </row>
    <row r="140" spans="1:13" ht="15.75">
      <c r="A140" s="284"/>
      <c r="B140" s="273"/>
      <c r="C140" s="273"/>
      <c r="D140" s="291"/>
      <c r="E140" s="292"/>
      <c r="F140" s="292"/>
      <c r="G140" s="292"/>
      <c r="H140" s="536"/>
      <c r="I140" s="292"/>
      <c r="J140" s="292"/>
      <c r="K140" s="288"/>
      <c r="L140" s="288"/>
      <c r="M140" s="288"/>
    </row>
    <row r="141" spans="1:13" ht="15.75">
      <c r="A141" s="604"/>
      <c r="B141" s="605"/>
      <c r="C141" s="606"/>
      <c r="D141" s="520"/>
      <c r="E141" s="292"/>
      <c r="F141" s="292"/>
      <c r="G141" s="292"/>
      <c r="H141" s="536"/>
      <c r="I141" s="292"/>
      <c r="J141" s="292"/>
      <c r="K141" s="288"/>
      <c r="L141" s="288"/>
      <c r="M141" s="288"/>
    </row>
    <row r="142" spans="1:13" ht="15.75">
      <c r="A142" s="294"/>
      <c r="B142" s="239" t="s">
        <v>25</v>
      </c>
      <c r="C142" s="239"/>
      <c r="D142" s="239"/>
      <c r="E142" s="240"/>
      <c r="F142" s="240"/>
      <c r="G142" s="240"/>
      <c r="H142" s="533"/>
      <c r="I142" s="240"/>
      <c r="J142" s="240"/>
      <c r="K142" s="295"/>
      <c r="L142" s="252"/>
      <c r="M142" s="252"/>
    </row>
    <row r="143" spans="1:13" ht="15.75">
      <c r="A143" s="296"/>
      <c r="B143" s="239" t="s">
        <v>127</v>
      </c>
      <c r="C143" s="239"/>
      <c r="D143" s="239"/>
      <c r="E143" s="240"/>
      <c r="F143" s="240"/>
      <c r="G143" s="240"/>
      <c r="H143" s="533"/>
      <c r="I143" s="240"/>
      <c r="J143" s="240"/>
      <c r="K143" s="295"/>
      <c r="L143" s="252"/>
      <c r="M143" s="252"/>
    </row>
    <row r="144" spans="1:13" ht="15.75">
      <c r="A144" s="297"/>
      <c r="B144" s="239" t="s">
        <v>161</v>
      </c>
      <c r="C144" s="239"/>
      <c r="D144" s="239"/>
      <c r="E144" s="240"/>
      <c r="F144" s="240"/>
      <c r="G144" s="240"/>
      <c r="H144" s="533"/>
      <c r="I144" s="240"/>
      <c r="J144" s="240"/>
      <c r="K144" s="295"/>
      <c r="L144" s="252"/>
      <c r="M144" s="252"/>
    </row>
    <row r="145" spans="1:13" ht="15.75">
      <c r="A145" s="239"/>
      <c r="B145" s="239"/>
      <c r="C145" s="239"/>
      <c r="D145" s="239"/>
      <c r="E145" s="240"/>
      <c r="F145" s="240"/>
      <c r="G145" s="240"/>
      <c r="H145" s="533"/>
      <c r="I145" s="240"/>
      <c r="J145" s="240"/>
      <c r="K145" s="295"/>
      <c r="L145" s="252"/>
      <c r="M145" s="252"/>
    </row>
    <row r="146" spans="1:13" ht="15.75">
      <c r="A146" s="239"/>
      <c r="B146" s="239"/>
      <c r="C146" s="239"/>
      <c r="D146" s="239"/>
      <c r="E146" s="240"/>
      <c r="F146" s="240"/>
      <c r="G146" s="240"/>
      <c r="H146" s="533"/>
      <c r="I146" s="240"/>
      <c r="J146" s="240"/>
      <c r="K146" s="295"/>
      <c r="L146" s="252"/>
      <c r="M146" s="252"/>
    </row>
    <row r="147" spans="1:13">
      <c r="K147" s="45"/>
      <c r="L147" s="49"/>
      <c r="M147" s="49"/>
    </row>
    <row r="148" spans="1:13">
      <c r="K148" s="45"/>
      <c r="L148" s="49"/>
      <c r="M148" s="49"/>
    </row>
    <row r="149" spans="1:13">
      <c r="K149" s="45"/>
      <c r="L149" s="49"/>
      <c r="M149" s="49"/>
    </row>
    <row r="150" spans="1:13">
      <c r="K150" s="45"/>
      <c r="L150" s="49"/>
      <c r="M150" s="49"/>
    </row>
    <row r="151" spans="1:13">
      <c r="K151" s="45"/>
      <c r="L151" s="49"/>
      <c r="M151" s="49"/>
    </row>
    <row r="152" spans="1:13">
      <c r="K152" s="45"/>
      <c r="L152" s="49"/>
      <c r="M152" s="49"/>
    </row>
    <row r="153" spans="1:13">
      <c r="K153" s="45"/>
      <c r="L153" s="49"/>
      <c r="M153" s="49"/>
    </row>
    <row r="154" spans="1:13">
      <c r="K154" s="45"/>
      <c r="L154" s="49"/>
      <c r="M154" s="49"/>
    </row>
    <row r="155" spans="1:13">
      <c r="K155" s="45"/>
      <c r="L155" s="49"/>
      <c r="M155" s="49"/>
    </row>
    <row r="156" spans="1:13">
      <c r="K156" s="45"/>
      <c r="L156" s="49"/>
      <c r="M156" s="49"/>
    </row>
    <row r="157" spans="1:13">
      <c r="K157" s="45"/>
      <c r="L157" s="49"/>
      <c r="M157" s="49"/>
    </row>
    <row r="158" spans="1:13">
      <c r="K158" s="45"/>
      <c r="L158" s="49"/>
      <c r="M158" s="49"/>
    </row>
    <row r="159" spans="1:13">
      <c r="K159" s="45"/>
      <c r="L159" s="49"/>
      <c r="M159" s="49"/>
    </row>
    <row r="160" spans="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  <row r="216" spans="11:13">
      <c r="K216" s="45"/>
      <c r="L216" s="49"/>
      <c r="M216" s="49"/>
    </row>
    <row r="217" spans="11:13">
      <c r="K217" s="45"/>
      <c r="L217" s="49"/>
      <c r="M217" s="49"/>
    </row>
    <row r="218" spans="11:13">
      <c r="K218" s="45"/>
      <c r="L218" s="49"/>
      <c r="M218" s="49"/>
    </row>
    <row r="219" spans="11:13">
      <c r="K219" s="45"/>
      <c r="L219" s="49"/>
      <c r="M219" s="49"/>
    </row>
    <row r="220" spans="11:13">
      <c r="K220" s="45"/>
      <c r="L220" s="49"/>
      <c r="M220" s="49"/>
    </row>
    <row r="221" spans="11:13">
      <c r="K221" s="45"/>
      <c r="L221" s="49"/>
      <c r="M221" s="49"/>
    </row>
    <row r="222" spans="11:13">
      <c r="K222" s="45"/>
      <c r="L222" s="49"/>
      <c r="M222" s="49"/>
    </row>
    <row r="223" spans="11:13">
      <c r="K223" s="45"/>
      <c r="L223" s="49"/>
      <c r="M223" s="49"/>
    </row>
    <row r="224" spans="11:13">
      <c r="K224" s="45"/>
      <c r="L224" s="49"/>
      <c r="M224" s="49"/>
    </row>
    <row r="225" spans="11:13">
      <c r="K225" s="45"/>
      <c r="L225" s="49"/>
      <c r="M225" s="49"/>
    </row>
    <row r="226" spans="11:13">
      <c r="K226" s="45"/>
      <c r="L226" s="49"/>
      <c r="M226" s="49"/>
    </row>
    <row r="227" spans="11:13">
      <c r="K227" s="45"/>
      <c r="L227" s="49"/>
      <c r="M227" s="49"/>
    </row>
    <row r="228" spans="11:13">
      <c r="K228" s="45"/>
      <c r="L228" s="49"/>
      <c r="M228" s="49"/>
    </row>
    <row r="229" spans="11:13">
      <c r="K229" s="45"/>
      <c r="L229" s="49"/>
      <c r="M229" s="49"/>
    </row>
    <row r="230" spans="11:13">
      <c r="K230" s="45"/>
      <c r="L230" s="49"/>
      <c r="M230" s="49"/>
    </row>
    <row r="231" spans="11:13">
      <c r="K231" s="45"/>
      <c r="L231" s="49"/>
      <c r="M231" s="49"/>
    </row>
    <row r="232" spans="11:13">
      <c r="K232" s="45"/>
      <c r="L232" s="49"/>
      <c r="M232" s="49"/>
    </row>
    <row r="233" spans="11:13">
      <c r="K233" s="45"/>
      <c r="L233" s="49"/>
      <c r="M233" s="49"/>
    </row>
    <row r="234" spans="11:13">
      <c r="K234" s="45"/>
      <c r="L234" s="49"/>
      <c r="M234" s="49"/>
    </row>
    <row r="235" spans="11:13">
      <c r="K235" s="45"/>
      <c r="L235" s="49"/>
      <c r="M235" s="49"/>
    </row>
    <row r="236" spans="11:13">
      <c r="K236" s="45"/>
      <c r="L236" s="49"/>
      <c r="M236" s="49"/>
    </row>
    <row r="237" spans="11:13">
      <c r="K237" s="45"/>
      <c r="L237" s="49"/>
      <c r="M237" s="49"/>
    </row>
    <row r="238" spans="11:13">
      <c r="K238" s="45"/>
      <c r="L238" s="49"/>
      <c r="M238" s="49"/>
    </row>
    <row r="239" spans="11:13">
      <c r="K239" s="45"/>
      <c r="L239" s="49"/>
      <c r="M239" s="49"/>
    </row>
    <row r="240" spans="11:13">
      <c r="K240" s="45"/>
      <c r="L240" s="49"/>
      <c r="M240" s="49"/>
    </row>
  </sheetData>
  <autoFilter ref="A5:L134"/>
  <sortState ref="A6:D127">
    <sortCondition ref="D6:D127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75"/>
  <sheetViews>
    <sheetView zoomScale="120" zoomScaleNormal="120" workbookViewId="0">
      <pane ySplit="4" topLeftCell="A47" activePane="bottomLeft" state="frozenSplit"/>
      <selection pane="bottomLeft" activeCell="N42" sqref="N42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2824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2826</v>
      </c>
      <c r="B5" s="343" t="s">
        <v>160</v>
      </c>
      <c r="C5" s="343" t="s">
        <v>1656</v>
      </c>
      <c r="D5" s="431"/>
      <c r="E5" s="431"/>
      <c r="F5" s="431"/>
      <c r="G5" s="344">
        <v>-5849.88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1768</v>
      </c>
      <c r="O5" s="339" t="s">
        <v>134</v>
      </c>
      <c r="P5" s="339" t="s">
        <v>2908</v>
      </c>
      <c r="Q5" s="642"/>
      <c r="R5" s="29"/>
    </row>
    <row r="6" spans="1:18" s="24" customFormat="1" ht="12.75">
      <c r="A6" s="343" t="s">
        <v>2827</v>
      </c>
      <c r="B6" s="343" t="s">
        <v>160</v>
      </c>
      <c r="C6" s="343" t="s">
        <v>949</v>
      </c>
      <c r="D6" s="431"/>
      <c r="E6" s="333"/>
      <c r="F6" s="333"/>
      <c r="G6" s="344">
        <v>-8049.24</v>
      </c>
      <c r="H6" s="335" t="s">
        <v>135</v>
      </c>
      <c r="I6" s="399"/>
      <c r="J6" s="336"/>
      <c r="K6" s="337"/>
      <c r="L6" s="337"/>
      <c r="M6" s="637" t="s">
        <v>138</v>
      </c>
      <c r="N6" s="339" t="s">
        <v>1011</v>
      </c>
      <c r="O6" s="339" t="s">
        <v>141</v>
      </c>
      <c r="P6" s="339" t="s">
        <v>2911</v>
      </c>
      <c r="Q6" s="642"/>
      <c r="R6" s="29"/>
    </row>
    <row r="7" spans="1:18" s="24" customFormat="1" ht="12.75">
      <c r="A7" s="343" t="s">
        <v>2828</v>
      </c>
      <c r="B7" s="343" t="s">
        <v>160</v>
      </c>
      <c r="C7" s="431" t="s">
        <v>820</v>
      </c>
      <c r="D7" s="431"/>
      <c r="E7" s="333"/>
      <c r="F7" s="333"/>
      <c r="G7" s="344">
        <v>-13988.44</v>
      </c>
      <c r="H7" s="335" t="s">
        <v>137</v>
      </c>
      <c r="I7" s="399"/>
      <c r="J7" s="336"/>
      <c r="K7" s="337"/>
      <c r="L7" s="337"/>
      <c r="M7" s="637" t="s">
        <v>138</v>
      </c>
      <c r="N7" s="339" t="s">
        <v>870</v>
      </c>
      <c r="O7" s="339" t="s">
        <v>383</v>
      </c>
      <c r="P7" s="339" t="s">
        <v>2915</v>
      </c>
      <c r="Q7" s="642"/>
      <c r="R7" s="29"/>
    </row>
    <row r="8" spans="1:18" s="24" customFormat="1" ht="12.75">
      <c r="A8" s="343" t="s">
        <v>2828</v>
      </c>
      <c r="B8" s="343" t="s">
        <v>160</v>
      </c>
      <c r="C8" s="431" t="s">
        <v>1248</v>
      </c>
      <c r="D8" s="431"/>
      <c r="E8" s="333"/>
      <c r="F8" s="333"/>
      <c r="G8" s="344">
        <v>-13500.08</v>
      </c>
      <c r="H8" s="335" t="s">
        <v>139</v>
      </c>
      <c r="I8" s="399"/>
      <c r="J8" s="336"/>
      <c r="K8" s="337"/>
      <c r="L8" s="337"/>
      <c r="M8" s="637" t="s">
        <v>138</v>
      </c>
      <c r="N8" s="339" t="s">
        <v>1321</v>
      </c>
      <c r="O8" s="339" t="s">
        <v>136</v>
      </c>
      <c r="P8" s="339" t="s">
        <v>2915</v>
      </c>
      <c r="Q8" s="642"/>
      <c r="R8" s="29"/>
    </row>
    <row r="9" spans="1:18" s="24" customFormat="1" ht="12.75">
      <c r="A9" s="343" t="s">
        <v>2830</v>
      </c>
      <c r="B9" s="343" t="s">
        <v>160</v>
      </c>
      <c r="C9" s="343" t="s">
        <v>2743</v>
      </c>
      <c r="D9" s="431"/>
      <c r="E9" s="333"/>
      <c r="F9" s="333"/>
      <c r="G9" s="344">
        <v>-1241.2</v>
      </c>
      <c r="H9" s="335"/>
      <c r="I9" s="399"/>
      <c r="J9" s="336"/>
      <c r="K9" s="337"/>
      <c r="L9" s="337"/>
      <c r="M9" s="637" t="s">
        <v>138</v>
      </c>
      <c r="N9" s="339" t="s">
        <v>2779</v>
      </c>
      <c r="O9" s="339" t="s">
        <v>457</v>
      </c>
      <c r="P9" s="339" t="s">
        <v>2917</v>
      </c>
      <c r="Q9" s="642"/>
      <c r="R9" s="29"/>
    </row>
    <row r="10" spans="1:18" s="24" customFormat="1" ht="12.75">
      <c r="A10" s="343" t="s">
        <v>2830</v>
      </c>
      <c r="B10" s="343" t="s">
        <v>160</v>
      </c>
      <c r="C10" s="343" t="s">
        <v>2831</v>
      </c>
      <c r="D10" s="431"/>
      <c r="E10" s="333"/>
      <c r="F10" s="333"/>
      <c r="G10" s="344">
        <v>-13569.68</v>
      </c>
      <c r="H10" s="335" t="s">
        <v>140</v>
      </c>
      <c r="I10" s="399"/>
      <c r="J10" s="336"/>
      <c r="K10" s="337"/>
      <c r="L10" s="337"/>
      <c r="M10" s="637" t="s">
        <v>138</v>
      </c>
      <c r="N10" s="339" t="s">
        <v>2878</v>
      </c>
      <c r="O10" s="339" t="s">
        <v>141</v>
      </c>
      <c r="P10" s="339" t="s">
        <v>2917</v>
      </c>
      <c r="Q10" s="642"/>
      <c r="R10" s="29"/>
    </row>
    <row r="11" spans="1:18" s="24" customFormat="1" ht="12.75">
      <c r="A11" s="343" t="s">
        <v>2830</v>
      </c>
      <c r="B11" s="343" t="s">
        <v>160</v>
      </c>
      <c r="C11" s="343" t="s">
        <v>1961</v>
      </c>
      <c r="D11" s="431"/>
      <c r="E11" s="333"/>
      <c r="F11" s="333"/>
      <c r="G11" s="344">
        <v>-13500.08</v>
      </c>
      <c r="H11" s="335" t="s">
        <v>142</v>
      </c>
      <c r="I11" s="399"/>
      <c r="J11" s="336"/>
      <c r="K11" s="337"/>
      <c r="L11" s="337"/>
      <c r="M11" s="637" t="s">
        <v>138</v>
      </c>
      <c r="N11" s="339" t="s">
        <v>2009</v>
      </c>
      <c r="O11" s="339" t="s">
        <v>136</v>
      </c>
      <c r="P11" s="339" t="s">
        <v>2917</v>
      </c>
      <c r="Q11" s="642"/>
      <c r="R11" s="29"/>
    </row>
    <row r="12" spans="1:18" s="24" customFormat="1" ht="12.75">
      <c r="A12" s="343" t="s">
        <v>2830</v>
      </c>
      <c r="B12" s="343" t="s">
        <v>160</v>
      </c>
      <c r="C12" s="343" t="s">
        <v>2568</v>
      </c>
      <c r="D12" s="431"/>
      <c r="E12" s="333"/>
      <c r="F12" s="333"/>
      <c r="G12" s="344">
        <v>-13988.44</v>
      </c>
      <c r="H12" s="335"/>
      <c r="I12" s="399"/>
      <c r="J12" s="336"/>
      <c r="K12" s="337"/>
      <c r="L12" s="337"/>
      <c r="M12" s="637" t="s">
        <v>138</v>
      </c>
      <c r="N12" s="339" t="s">
        <v>2584</v>
      </c>
      <c r="O12" s="339" t="s">
        <v>383</v>
      </c>
      <c r="P12" s="339" t="s">
        <v>2917</v>
      </c>
      <c r="Q12" s="642"/>
      <c r="R12" s="29"/>
    </row>
    <row r="13" spans="1:18" s="24" customFormat="1" ht="12.75">
      <c r="A13" s="445" t="s">
        <v>2826</v>
      </c>
      <c r="B13" s="571" t="s">
        <v>156</v>
      </c>
      <c r="C13" s="445" t="s">
        <v>2833</v>
      </c>
      <c r="D13" s="431"/>
      <c r="E13" s="333"/>
      <c r="F13" s="333"/>
      <c r="G13" s="422">
        <v>1241.2</v>
      </c>
      <c r="H13" s="335"/>
      <c r="I13" s="399"/>
      <c r="J13" s="336"/>
      <c r="K13" s="337"/>
      <c r="L13" s="337"/>
      <c r="M13" s="637" t="s">
        <v>138</v>
      </c>
      <c r="N13" s="339" t="s">
        <v>2879</v>
      </c>
      <c r="O13" s="339" t="s">
        <v>141</v>
      </c>
      <c r="P13" s="339" t="s">
        <v>2907</v>
      </c>
      <c r="Q13" s="642"/>
      <c r="R13" s="29"/>
    </row>
    <row r="14" spans="1:18" s="24" customFormat="1" ht="12.75">
      <c r="A14" s="445" t="s">
        <v>2835</v>
      </c>
      <c r="B14" s="571" t="s">
        <v>156</v>
      </c>
      <c r="C14" s="445" t="s">
        <v>2836</v>
      </c>
      <c r="D14" s="431"/>
      <c r="E14" s="333"/>
      <c r="F14" s="333"/>
      <c r="G14" s="422">
        <v>1241.2</v>
      </c>
      <c r="H14" s="335"/>
      <c r="I14" s="399"/>
      <c r="J14" s="336"/>
      <c r="K14" s="337"/>
      <c r="L14" s="337"/>
      <c r="M14" s="637" t="s">
        <v>138</v>
      </c>
      <c r="N14" s="339" t="s">
        <v>2880</v>
      </c>
      <c r="O14" s="339" t="s">
        <v>1296</v>
      </c>
      <c r="P14" s="339" t="s">
        <v>2909</v>
      </c>
      <c r="Q14" s="642"/>
      <c r="R14" s="29"/>
    </row>
    <row r="15" spans="1:18" s="24" customFormat="1" ht="12.75">
      <c r="A15" s="445" t="s">
        <v>2827</v>
      </c>
      <c r="B15" s="571" t="s">
        <v>156</v>
      </c>
      <c r="C15" s="478" t="s">
        <v>2837</v>
      </c>
      <c r="D15" s="431"/>
      <c r="E15" s="333"/>
      <c r="F15" s="333"/>
      <c r="G15" s="446">
        <v>1241.2</v>
      </c>
      <c r="H15" s="335"/>
      <c r="I15" s="399"/>
      <c r="J15" s="336"/>
      <c r="K15" s="337"/>
      <c r="L15" s="337"/>
      <c r="M15" s="637" t="s">
        <v>138</v>
      </c>
      <c r="N15" s="339" t="s">
        <v>2881</v>
      </c>
      <c r="O15" s="339" t="s">
        <v>136</v>
      </c>
      <c r="P15" s="339" t="s">
        <v>2910</v>
      </c>
      <c r="Q15" s="642"/>
      <c r="R15" s="29"/>
    </row>
    <row r="16" spans="1:18" s="24" customFormat="1" ht="12.75">
      <c r="A16" s="445" t="s">
        <v>2827</v>
      </c>
      <c r="B16" s="571" t="s">
        <v>156</v>
      </c>
      <c r="C16" s="478" t="s">
        <v>2838</v>
      </c>
      <c r="D16" s="431"/>
      <c r="E16" s="333"/>
      <c r="F16" s="333"/>
      <c r="G16" s="446">
        <v>1241.2</v>
      </c>
      <c r="H16" s="335"/>
      <c r="I16" s="399"/>
      <c r="J16" s="336"/>
      <c r="K16" s="337"/>
      <c r="L16" s="337"/>
      <c r="M16" s="637" t="s">
        <v>138</v>
      </c>
      <c r="N16" s="339" t="s">
        <v>2882</v>
      </c>
      <c r="O16" s="339" t="s">
        <v>141</v>
      </c>
      <c r="P16" s="339" t="s">
        <v>2910</v>
      </c>
      <c r="Q16" s="642"/>
      <c r="R16" s="29"/>
    </row>
    <row r="17" spans="1:18" s="24" customFormat="1" ht="12.75">
      <c r="A17" s="445" t="s">
        <v>2828</v>
      </c>
      <c r="B17" s="571" t="s">
        <v>156</v>
      </c>
      <c r="C17" s="445" t="s">
        <v>2850</v>
      </c>
      <c r="D17" s="431"/>
      <c r="E17" s="333"/>
      <c r="F17" s="333"/>
      <c r="G17" s="446">
        <v>1241.2</v>
      </c>
      <c r="H17" s="335"/>
      <c r="I17" s="399"/>
      <c r="J17" s="336"/>
      <c r="K17" s="337"/>
      <c r="L17" s="337"/>
      <c r="M17" s="637" t="s">
        <v>138</v>
      </c>
      <c r="N17" s="339" t="s">
        <v>2883</v>
      </c>
      <c r="O17" s="339" t="s">
        <v>141</v>
      </c>
      <c r="P17" s="339" t="s">
        <v>2913</v>
      </c>
      <c r="Q17" s="642"/>
      <c r="R17" s="29"/>
    </row>
    <row r="18" spans="1:18" s="24" customFormat="1" ht="12.75">
      <c r="A18" s="445" t="s">
        <v>2828</v>
      </c>
      <c r="B18" s="571" t="s">
        <v>156</v>
      </c>
      <c r="C18" s="445" t="s">
        <v>2851</v>
      </c>
      <c r="D18" s="431"/>
      <c r="E18" s="333"/>
      <c r="F18" s="333"/>
      <c r="G18" s="446">
        <v>1241.2</v>
      </c>
      <c r="H18" s="335"/>
      <c r="I18" s="399"/>
      <c r="J18" s="336"/>
      <c r="K18" s="337"/>
      <c r="L18" s="337"/>
      <c r="M18" s="637" t="s">
        <v>138</v>
      </c>
      <c r="N18" s="339" t="s">
        <v>2884</v>
      </c>
      <c r="O18" s="339" t="s">
        <v>141</v>
      </c>
      <c r="P18" s="339" t="s">
        <v>2913</v>
      </c>
      <c r="Q18" s="642"/>
      <c r="R18" s="29"/>
    </row>
    <row r="19" spans="1:18" s="24" customFormat="1" ht="12.75">
      <c r="A19" s="445" t="s">
        <v>2828</v>
      </c>
      <c r="B19" s="571" t="s">
        <v>156</v>
      </c>
      <c r="C19" s="445" t="s">
        <v>2852</v>
      </c>
      <c r="D19" s="431"/>
      <c r="E19" s="333"/>
      <c r="F19" s="333"/>
      <c r="G19" s="446">
        <v>1241.2</v>
      </c>
      <c r="H19" s="335"/>
      <c r="I19" s="399"/>
      <c r="J19" s="336"/>
      <c r="K19" s="337"/>
      <c r="L19" s="337"/>
      <c r="M19" s="637" t="s">
        <v>138</v>
      </c>
      <c r="N19" s="339" t="s">
        <v>2885</v>
      </c>
      <c r="O19" s="339" t="s">
        <v>141</v>
      </c>
      <c r="P19" s="339" t="s">
        <v>2913</v>
      </c>
      <c r="Q19" s="642"/>
      <c r="R19" s="29"/>
    </row>
    <row r="20" spans="1:18" s="24" customFormat="1" ht="12.75">
      <c r="A20" s="445" t="s">
        <v>2828</v>
      </c>
      <c r="B20" s="571" t="s">
        <v>156</v>
      </c>
      <c r="C20" s="445" t="s">
        <v>2853</v>
      </c>
      <c r="D20" s="579"/>
      <c r="E20" s="333"/>
      <c r="F20" s="333"/>
      <c r="G20" s="446">
        <v>1241.2</v>
      </c>
      <c r="H20" s="335"/>
      <c r="I20" s="399"/>
      <c r="J20" s="580"/>
      <c r="K20" s="337"/>
      <c r="L20" s="337"/>
      <c r="M20" s="637" t="s">
        <v>138</v>
      </c>
      <c r="N20" s="339" t="s">
        <v>2886</v>
      </c>
      <c r="O20" s="339" t="s">
        <v>141</v>
      </c>
      <c r="P20" s="339" t="s">
        <v>2913</v>
      </c>
      <c r="Q20" s="642"/>
      <c r="R20" s="29"/>
    </row>
    <row r="21" spans="1:18" s="24" customFormat="1" ht="12.75">
      <c r="A21" s="445" t="s">
        <v>2828</v>
      </c>
      <c r="B21" s="571" t="s">
        <v>156</v>
      </c>
      <c r="C21" s="445" t="s">
        <v>2854</v>
      </c>
      <c r="D21" s="579"/>
      <c r="E21" s="333"/>
      <c r="F21" s="333"/>
      <c r="G21" s="446">
        <v>1241.2</v>
      </c>
      <c r="H21" s="335"/>
      <c r="I21" s="399"/>
      <c r="J21" s="580"/>
      <c r="K21" s="337"/>
      <c r="L21" s="337"/>
      <c r="M21" s="637" t="s">
        <v>138</v>
      </c>
      <c r="N21" s="339" t="s">
        <v>2887</v>
      </c>
      <c r="O21" s="339" t="s">
        <v>141</v>
      </c>
      <c r="P21" s="339" t="s">
        <v>2913</v>
      </c>
      <c r="Q21" s="642"/>
      <c r="R21" s="29"/>
    </row>
    <row r="22" spans="1:18" s="24" customFormat="1" ht="12.75">
      <c r="A22" s="445" t="s">
        <v>2828</v>
      </c>
      <c r="B22" s="571" t="s">
        <v>156</v>
      </c>
      <c r="C22" s="445" t="s">
        <v>2855</v>
      </c>
      <c r="D22" s="579"/>
      <c r="E22" s="333"/>
      <c r="F22" s="333"/>
      <c r="G22" s="446">
        <v>1241.2</v>
      </c>
      <c r="H22" s="335"/>
      <c r="I22" s="399"/>
      <c r="J22" s="580"/>
      <c r="K22" s="337"/>
      <c r="L22" s="337"/>
      <c r="M22" s="637" t="s">
        <v>138</v>
      </c>
      <c r="N22" s="339" t="s">
        <v>2888</v>
      </c>
      <c r="O22" s="339" t="s">
        <v>141</v>
      </c>
      <c r="P22" s="339" t="s">
        <v>2913</v>
      </c>
      <c r="Q22" s="642"/>
      <c r="R22" s="29"/>
    </row>
    <row r="23" spans="1:18" s="24" customFormat="1" ht="12.75">
      <c r="A23" s="445" t="s">
        <v>2828</v>
      </c>
      <c r="B23" s="571" t="s">
        <v>156</v>
      </c>
      <c r="C23" s="445" t="s">
        <v>2856</v>
      </c>
      <c r="D23" s="579"/>
      <c r="E23" s="333"/>
      <c r="F23" s="333"/>
      <c r="G23" s="446">
        <v>1241.2</v>
      </c>
      <c r="H23" s="335"/>
      <c r="I23" s="399"/>
      <c r="J23" s="580"/>
      <c r="K23" s="337"/>
      <c r="L23" s="337"/>
      <c r="M23" s="637" t="s">
        <v>138</v>
      </c>
      <c r="N23" s="339" t="s">
        <v>2889</v>
      </c>
      <c r="O23" s="339" t="s">
        <v>141</v>
      </c>
      <c r="P23" s="339" t="s">
        <v>2913</v>
      </c>
      <c r="Q23" s="642"/>
      <c r="R23" s="29"/>
    </row>
    <row r="24" spans="1:18" s="24" customFormat="1" ht="12.75">
      <c r="A24" s="445" t="s">
        <v>2828</v>
      </c>
      <c r="B24" s="571" t="s">
        <v>156</v>
      </c>
      <c r="C24" s="445" t="s">
        <v>2857</v>
      </c>
      <c r="D24" s="579"/>
      <c r="E24" s="333"/>
      <c r="F24" s="333"/>
      <c r="G24" s="446">
        <v>1241.2</v>
      </c>
      <c r="H24" s="335"/>
      <c r="I24" s="399"/>
      <c r="J24" s="580"/>
      <c r="K24" s="337"/>
      <c r="L24" s="337"/>
      <c r="M24" s="637" t="s">
        <v>138</v>
      </c>
      <c r="N24" s="339" t="s">
        <v>2890</v>
      </c>
      <c r="O24" s="339" t="s">
        <v>141</v>
      </c>
      <c r="P24" s="339" t="s">
        <v>2913</v>
      </c>
      <c r="Q24" s="642"/>
      <c r="R24" s="29"/>
    </row>
    <row r="25" spans="1:18" s="24" customFormat="1" ht="12.75">
      <c r="A25" s="445" t="s">
        <v>2828</v>
      </c>
      <c r="B25" s="571" t="s">
        <v>156</v>
      </c>
      <c r="C25" s="445" t="s">
        <v>2858</v>
      </c>
      <c r="D25" s="579"/>
      <c r="E25" s="333"/>
      <c r="F25" s="333"/>
      <c r="G25" s="446">
        <v>1241.2</v>
      </c>
      <c r="H25" s="335"/>
      <c r="I25" s="399"/>
      <c r="J25" s="580"/>
      <c r="K25" s="337"/>
      <c r="L25" s="337"/>
      <c r="M25" s="637" t="s">
        <v>138</v>
      </c>
      <c r="N25" s="339" t="s">
        <v>2891</v>
      </c>
      <c r="O25" s="339" t="s">
        <v>141</v>
      </c>
      <c r="P25" s="339" t="s">
        <v>2913</v>
      </c>
      <c r="Q25" s="642"/>
      <c r="R25" s="29"/>
    </row>
    <row r="26" spans="1:18" s="24" customFormat="1" ht="12.75">
      <c r="A26" s="445" t="s">
        <v>2828</v>
      </c>
      <c r="B26" s="571" t="s">
        <v>156</v>
      </c>
      <c r="C26" s="445" t="s">
        <v>2859</v>
      </c>
      <c r="D26" s="579"/>
      <c r="E26" s="333"/>
      <c r="F26" s="333"/>
      <c r="G26" s="446">
        <v>1241.2</v>
      </c>
      <c r="H26" s="335"/>
      <c r="I26" s="399"/>
      <c r="J26" s="580"/>
      <c r="K26" s="337"/>
      <c r="L26" s="337"/>
      <c r="M26" s="637" t="s">
        <v>138</v>
      </c>
      <c r="N26" s="339" t="s">
        <v>2892</v>
      </c>
      <c r="O26" s="339" t="s">
        <v>141</v>
      </c>
      <c r="P26" s="339" t="s">
        <v>2913</v>
      </c>
      <c r="Q26" s="642"/>
      <c r="R26" s="29"/>
    </row>
    <row r="27" spans="1:18" s="24" customFormat="1" ht="12.75">
      <c r="A27" s="445" t="s">
        <v>2830</v>
      </c>
      <c r="B27" s="571" t="s">
        <v>156</v>
      </c>
      <c r="C27" s="478" t="s">
        <v>2862</v>
      </c>
      <c r="D27" s="579"/>
      <c r="E27" s="333"/>
      <c r="F27" s="333"/>
      <c r="G27" s="446">
        <v>1241.2</v>
      </c>
      <c r="H27" s="335"/>
      <c r="I27" s="399"/>
      <c r="J27" s="580"/>
      <c r="K27" s="337"/>
      <c r="L27" s="337"/>
      <c r="M27" s="637" t="s">
        <v>138</v>
      </c>
      <c r="N27" s="339" t="s">
        <v>2893</v>
      </c>
      <c r="O27" s="339" t="s">
        <v>141</v>
      </c>
      <c r="P27" s="339" t="s">
        <v>2916</v>
      </c>
      <c r="Q27" s="642"/>
      <c r="R27" s="29"/>
    </row>
    <row r="28" spans="1:18" s="24" customFormat="1" ht="12.75">
      <c r="A28" s="445" t="s">
        <v>2830</v>
      </c>
      <c r="B28" s="571" t="s">
        <v>156</v>
      </c>
      <c r="C28" s="478" t="s">
        <v>2863</v>
      </c>
      <c r="D28" s="579"/>
      <c r="E28" s="333"/>
      <c r="F28" s="333"/>
      <c r="G28" s="446">
        <v>1241.2</v>
      </c>
      <c r="H28" s="335"/>
      <c r="I28" s="399"/>
      <c r="J28" s="580"/>
      <c r="K28" s="337"/>
      <c r="L28" s="337"/>
      <c r="M28" s="637" t="s">
        <v>138</v>
      </c>
      <c r="N28" s="339" t="s">
        <v>2918</v>
      </c>
      <c r="O28" s="339" t="s">
        <v>2905</v>
      </c>
      <c r="P28" s="339" t="s">
        <v>2916</v>
      </c>
      <c r="Q28" s="642"/>
      <c r="R28" s="29"/>
    </row>
    <row r="29" spans="1:18" s="24" customFormat="1" ht="12.75">
      <c r="A29" s="445" t="s">
        <v>2830</v>
      </c>
      <c r="B29" s="571" t="s">
        <v>156</v>
      </c>
      <c r="C29" s="478" t="s">
        <v>2864</v>
      </c>
      <c r="D29" s="579"/>
      <c r="E29" s="333"/>
      <c r="F29" s="333"/>
      <c r="G29" s="446">
        <v>1241.2</v>
      </c>
      <c r="H29" s="335"/>
      <c r="I29" s="399"/>
      <c r="J29" s="580"/>
      <c r="K29" s="337"/>
      <c r="L29" s="337"/>
      <c r="M29" s="637" t="s">
        <v>138</v>
      </c>
      <c r="N29" s="339" t="s">
        <v>2920</v>
      </c>
      <c r="O29" s="339" t="s">
        <v>2905</v>
      </c>
      <c r="P29" s="339" t="s">
        <v>2916</v>
      </c>
      <c r="Q29" s="642"/>
      <c r="R29" s="29"/>
    </row>
    <row r="30" spans="1:18" s="24" customFormat="1" ht="12.75">
      <c r="A30" s="445" t="s">
        <v>2830</v>
      </c>
      <c r="B30" s="571" t="s">
        <v>156</v>
      </c>
      <c r="C30" s="478" t="s">
        <v>2865</v>
      </c>
      <c r="D30" s="579"/>
      <c r="E30" s="333"/>
      <c r="F30" s="333"/>
      <c r="G30" s="446">
        <v>1241.2</v>
      </c>
      <c r="H30" s="335"/>
      <c r="I30" s="399"/>
      <c r="J30" s="580"/>
      <c r="K30" s="337"/>
      <c r="L30" s="337"/>
      <c r="M30" s="637" t="s">
        <v>138</v>
      </c>
      <c r="N30" s="339" t="s">
        <v>2919</v>
      </c>
      <c r="O30" s="339" t="s">
        <v>2905</v>
      </c>
      <c r="P30" s="339" t="s">
        <v>2916</v>
      </c>
      <c r="Q30" s="642"/>
      <c r="R30" s="29"/>
    </row>
    <row r="31" spans="1:18" s="24" customFormat="1" ht="12.75">
      <c r="A31" s="445" t="s">
        <v>2830</v>
      </c>
      <c r="B31" s="571" t="s">
        <v>156</v>
      </c>
      <c r="C31" s="478" t="s">
        <v>2866</v>
      </c>
      <c r="D31" s="341"/>
      <c r="E31" s="333"/>
      <c r="F31" s="333"/>
      <c r="G31" s="446">
        <v>1241.2</v>
      </c>
      <c r="H31" s="335"/>
      <c r="I31" s="353"/>
      <c r="J31" s="336"/>
      <c r="K31" s="337"/>
      <c r="L31" s="337"/>
      <c r="M31" s="637" t="s">
        <v>138</v>
      </c>
      <c r="N31" s="339" t="s">
        <v>2921</v>
      </c>
      <c r="O31" s="339" t="s">
        <v>2905</v>
      </c>
      <c r="P31" s="339" t="s">
        <v>2916</v>
      </c>
      <c r="Q31" s="642"/>
      <c r="R31" s="29"/>
    </row>
    <row r="32" spans="1:18" s="24" customFormat="1" ht="12.75">
      <c r="A32" s="445" t="s">
        <v>2830</v>
      </c>
      <c r="B32" s="571" t="s">
        <v>156</v>
      </c>
      <c r="C32" s="478" t="s">
        <v>2867</v>
      </c>
      <c r="D32" s="341"/>
      <c r="E32" s="333"/>
      <c r="F32" s="333"/>
      <c r="G32" s="446">
        <v>1241.2</v>
      </c>
      <c r="H32" s="335"/>
      <c r="I32" s="353"/>
      <c r="J32" s="336"/>
      <c r="K32" s="337"/>
      <c r="L32" s="337"/>
      <c r="M32" s="637" t="s">
        <v>138</v>
      </c>
      <c r="N32" s="339" t="s">
        <v>2922</v>
      </c>
      <c r="O32" s="339" t="s">
        <v>2905</v>
      </c>
      <c r="P32" s="339" t="s">
        <v>2916</v>
      </c>
      <c r="Q32" s="642"/>
      <c r="R32" s="29"/>
    </row>
    <row r="33" spans="1:18" s="24" customFormat="1" ht="12.75">
      <c r="A33" s="445" t="s">
        <v>2830</v>
      </c>
      <c r="B33" s="571" t="s">
        <v>156</v>
      </c>
      <c r="C33" s="478" t="s">
        <v>2868</v>
      </c>
      <c r="D33" s="341"/>
      <c r="E33" s="333"/>
      <c r="F33" s="333"/>
      <c r="G33" s="446">
        <v>1241.2</v>
      </c>
      <c r="H33" s="335"/>
      <c r="I33" s="353"/>
      <c r="J33" s="336"/>
      <c r="K33" s="337"/>
      <c r="L33" s="337"/>
      <c r="M33" s="637" t="s">
        <v>138</v>
      </c>
      <c r="N33" s="339" t="s">
        <v>2923</v>
      </c>
      <c r="O33" s="339" t="s">
        <v>2905</v>
      </c>
      <c r="P33" s="339" t="s">
        <v>2916</v>
      </c>
      <c r="Q33" s="642"/>
      <c r="R33" s="29"/>
    </row>
    <row r="34" spans="1:18" s="24" customFormat="1" ht="12.75">
      <c r="A34" s="445" t="s">
        <v>2830</v>
      </c>
      <c r="B34" s="571" t="s">
        <v>156</v>
      </c>
      <c r="C34" s="478" t="s">
        <v>2869</v>
      </c>
      <c r="D34" s="341"/>
      <c r="E34" s="333"/>
      <c r="F34" s="333"/>
      <c r="G34" s="446">
        <v>1241.2</v>
      </c>
      <c r="H34" s="335"/>
      <c r="I34" s="353"/>
      <c r="J34" s="336"/>
      <c r="K34" s="337"/>
      <c r="L34" s="337"/>
      <c r="M34" s="637" t="s">
        <v>138</v>
      </c>
      <c r="N34" s="339" t="s">
        <v>2924</v>
      </c>
      <c r="O34" s="339" t="s">
        <v>2905</v>
      </c>
      <c r="P34" s="339" t="s">
        <v>2916</v>
      </c>
      <c r="Q34" s="642"/>
      <c r="R34" s="29"/>
    </row>
    <row r="35" spans="1:18" s="24" customFormat="1" ht="12.75">
      <c r="A35" s="445" t="s">
        <v>2830</v>
      </c>
      <c r="B35" s="571" t="s">
        <v>156</v>
      </c>
      <c r="C35" s="478" t="s">
        <v>2870</v>
      </c>
      <c r="D35" s="341"/>
      <c r="E35" s="333"/>
      <c r="F35" s="333"/>
      <c r="G35" s="446">
        <v>1241.2</v>
      </c>
      <c r="H35" s="335"/>
      <c r="I35" s="353"/>
      <c r="J35" s="336"/>
      <c r="K35" s="337"/>
      <c r="L35" s="337"/>
      <c r="M35" s="637" t="s">
        <v>138</v>
      </c>
      <c r="N35" s="339" t="s">
        <v>2925</v>
      </c>
      <c r="O35" s="339" t="s">
        <v>2905</v>
      </c>
      <c r="P35" s="339" t="s">
        <v>2916</v>
      </c>
      <c r="Q35" s="642"/>
      <c r="R35" s="29"/>
    </row>
    <row r="36" spans="1:18" s="24" customFormat="1" ht="12.75">
      <c r="A36" s="445" t="s">
        <v>2830</v>
      </c>
      <c r="B36" s="571" t="s">
        <v>156</v>
      </c>
      <c r="C36" s="478" t="s">
        <v>2871</v>
      </c>
      <c r="D36" s="341"/>
      <c r="E36" s="333"/>
      <c r="F36" s="333"/>
      <c r="G36" s="446">
        <v>1241.2</v>
      </c>
      <c r="H36" s="335"/>
      <c r="I36" s="353"/>
      <c r="J36" s="336"/>
      <c r="K36" s="337"/>
      <c r="L36" s="337"/>
      <c r="M36" s="637" t="s">
        <v>138</v>
      </c>
      <c r="N36" s="339" t="s">
        <v>2926</v>
      </c>
      <c r="O36" s="339" t="s">
        <v>2905</v>
      </c>
      <c r="P36" s="339" t="s">
        <v>2916</v>
      </c>
      <c r="Q36" s="642"/>
      <c r="R36" s="29"/>
    </row>
    <row r="37" spans="1:18" s="24" customFormat="1" ht="12.75">
      <c r="A37" s="445" t="s">
        <v>2830</v>
      </c>
      <c r="B37" s="571" t="s">
        <v>156</v>
      </c>
      <c r="C37" s="478" t="s">
        <v>2872</v>
      </c>
      <c r="D37" s="341"/>
      <c r="E37" s="333"/>
      <c r="F37" s="333"/>
      <c r="G37" s="446">
        <v>1241.2</v>
      </c>
      <c r="H37" s="335"/>
      <c r="I37" s="353"/>
      <c r="J37" s="336"/>
      <c r="K37" s="337"/>
      <c r="L37" s="337"/>
      <c r="M37" s="637" t="s">
        <v>138</v>
      </c>
      <c r="N37" s="339" t="s">
        <v>2928</v>
      </c>
      <c r="O37" s="339" t="s">
        <v>2905</v>
      </c>
      <c r="P37" s="339" t="s">
        <v>2916</v>
      </c>
      <c r="Q37" s="642"/>
      <c r="R37" s="29"/>
    </row>
    <row r="38" spans="1:18" s="24" customFormat="1" ht="12.75">
      <c r="A38" s="445" t="s">
        <v>2830</v>
      </c>
      <c r="B38" s="571" t="s">
        <v>156</v>
      </c>
      <c r="C38" s="478" t="s">
        <v>2873</v>
      </c>
      <c r="D38" s="341"/>
      <c r="E38" s="333"/>
      <c r="F38" s="333"/>
      <c r="G38" s="446">
        <v>1241.2</v>
      </c>
      <c r="H38" s="335"/>
      <c r="I38" s="353"/>
      <c r="J38" s="336"/>
      <c r="K38" s="337"/>
      <c r="L38" s="337"/>
      <c r="M38" s="637" t="s">
        <v>138</v>
      </c>
      <c r="N38" s="339" t="s">
        <v>2927</v>
      </c>
      <c r="O38" s="339" t="s">
        <v>2905</v>
      </c>
      <c r="P38" s="339" t="s">
        <v>2916</v>
      </c>
      <c r="Q38" s="642"/>
      <c r="R38" s="29"/>
    </row>
    <row r="39" spans="1:18" s="24" customFormat="1" ht="12.75">
      <c r="A39" t="s">
        <v>2827</v>
      </c>
      <c r="B39" t="s">
        <v>156</v>
      </c>
      <c r="C39" t="s">
        <v>1424</v>
      </c>
      <c r="D39" s="341"/>
      <c r="E39" s="333"/>
      <c r="F39" s="333"/>
      <c r="G39" s="353">
        <v>4446.28</v>
      </c>
      <c r="H39" s="335"/>
      <c r="I39" s="353"/>
      <c r="J39" s="336"/>
      <c r="K39" s="337"/>
      <c r="L39" s="337"/>
      <c r="M39" s="637" t="s">
        <v>138</v>
      </c>
      <c r="N39" s="339" t="s">
        <v>1474</v>
      </c>
      <c r="O39" s="339" t="s">
        <v>457</v>
      </c>
      <c r="P39" s="339" t="s">
        <v>2910</v>
      </c>
      <c r="Q39" s="642"/>
      <c r="R39" s="29"/>
    </row>
    <row r="40" spans="1:18" s="24" customFormat="1" ht="12.75">
      <c r="A40" t="s">
        <v>2827</v>
      </c>
      <c r="B40" t="s">
        <v>156</v>
      </c>
      <c r="C40" s="615" t="s">
        <v>2843</v>
      </c>
      <c r="D40" s="341"/>
      <c r="E40" s="333"/>
      <c r="F40" s="333"/>
      <c r="G40" s="353">
        <v>10097.799999999999</v>
      </c>
      <c r="H40" s="335"/>
      <c r="I40" s="353"/>
      <c r="J40" s="336"/>
      <c r="K40" s="337"/>
      <c r="L40" s="337"/>
      <c r="M40" s="637" t="s">
        <v>138</v>
      </c>
      <c r="N40" s="339" t="s">
        <v>2894</v>
      </c>
      <c r="O40" s="339" t="s">
        <v>141</v>
      </c>
      <c r="P40" s="339" t="s">
        <v>2910</v>
      </c>
      <c r="Q40" s="642"/>
      <c r="R40" s="29"/>
    </row>
    <row r="41" spans="1:18" s="24" customFormat="1" ht="12.75">
      <c r="A41" t="s">
        <v>2827</v>
      </c>
      <c r="B41" t="s">
        <v>156</v>
      </c>
      <c r="C41" s="615" t="s">
        <v>2844</v>
      </c>
      <c r="D41" s="341"/>
      <c r="E41" s="333"/>
      <c r="F41" s="333"/>
      <c r="G41" s="353">
        <v>10097.799999999999</v>
      </c>
      <c r="H41" s="335"/>
      <c r="I41" s="353"/>
      <c r="J41" s="336"/>
      <c r="K41" s="337"/>
      <c r="L41" s="337"/>
      <c r="M41" s="637" t="s">
        <v>138</v>
      </c>
      <c r="N41" s="339" t="s">
        <v>2895</v>
      </c>
      <c r="O41" s="339" t="s">
        <v>141</v>
      </c>
      <c r="P41" s="339" t="s">
        <v>2910</v>
      </c>
      <c r="Q41" s="642"/>
      <c r="R41" s="29"/>
    </row>
    <row r="42" spans="1:18" s="24" customFormat="1" ht="12.75">
      <c r="A42" t="s">
        <v>2827</v>
      </c>
      <c r="B42" t="s">
        <v>156</v>
      </c>
      <c r="C42" s="488" t="s">
        <v>2841</v>
      </c>
      <c r="D42" s="341"/>
      <c r="E42" s="333"/>
      <c r="F42" s="333"/>
      <c r="G42" s="353">
        <v>10491.04</v>
      </c>
      <c r="H42" s="335"/>
      <c r="I42" s="353"/>
      <c r="J42" s="336"/>
      <c r="K42" s="337"/>
      <c r="L42" s="337"/>
      <c r="M42" s="637" t="s">
        <v>138</v>
      </c>
      <c r="N42" s="339" t="s">
        <v>2896</v>
      </c>
      <c r="O42" s="339" t="s">
        <v>141</v>
      </c>
      <c r="P42" s="339" t="s">
        <v>2910</v>
      </c>
      <c r="Q42" s="642"/>
      <c r="R42" s="29"/>
    </row>
    <row r="43" spans="1:18" s="24" customFormat="1" ht="12.75">
      <c r="A43" t="s">
        <v>2827</v>
      </c>
      <c r="B43" t="s">
        <v>156</v>
      </c>
      <c r="C43" t="s">
        <v>2845</v>
      </c>
      <c r="D43" s="341"/>
      <c r="E43" s="333"/>
      <c r="F43" s="333"/>
      <c r="G43" s="353">
        <v>10491.04</v>
      </c>
      <c r="H43" s="335"/>
      <c r="I43" s="353"/>
      <c r="J43" s="336"/>
      <c r="K43" s="337"/>
      <c r="L43" s="337"/>
      <c r="M43" s="637" t="s">
        <v>138</v>
      </c>
      <c r="N43" s="339" t="s">
        <v>2897</v>
      </c>
      <c r="O43" s="339" t="s">
        <v>141</v>
      </c>
      <c r="P43" s="339" t="s">
        <v>2910</v>
      </c>
      <c r="Q43" s="642"/>
      <c r="R43" s="29"/>
    </row>
    <row r="44" spans="1:18" s="24" customFormat="1" ht="12.75">
      <c r="A44" t="s">
        <v>2828</v>
      </c>
      <c r="B44" t="s">
        <v>156</v>
      </c>
      <c r="C44" s="488" t="s">
        <v>2849</v>
      </c>
      <c r="D44" s="341"/>
      <c r="E44" s="333"/>
      <c r="F44" s="333"/>
      <c r="G44" s="353">
        <v>10491.04</v>
      </c>
      <c r="H44" s="335"/>
      <c r="I44" s="353"/>
      <c r="J44" s="336"/>
      <c r="K44" s="337"/>
      <c r="L44" s="337"/>
      <c r="M44" s="637" t="s">
        <v>138</v>
      </c>
      <c r="N44" s="339" t="s">
        <v>2898</v>
      </c>
      <c r="O44" s="339" t="s">
        <v>141</v>
      </c>
      <c r="P44" s="339" t="s">
        <v>2913</v>
      </c>
      <c r="Q44" s="642"/>
      <c r="R44" s="29"/>
    </row>
    <row r="45" spans="1:18" s="24" customFormat="1" ht="12.75">
      <c r="A45" t="s">
        <v>2830</v>
      </c>
      <c r="B45" t="s">
        <v>156</v>
      </c>
      <c r="C45" s="488" t="s">
        <v>2875</v>
      </c>
      <c r="D45" s="341"/>
      <c r="E45" s="333"/>
      <c r="F45" s="333"/>
      <c r="G45" s="353">
        <v>10491.04</v>
      </c>
      <c r="H45" s="335"/>
      <c r="I45" s="353"/>
      <c r="J45" s="336"/>
      <c r="K45" s="337"/>
      <c r="L45" s="337"/>
      <c r="M45" s="637" t="s">
        <v>138</v>
      </c>
      <c r="N45" s="339" t="s">
        <v>2899</v>
      </c>
      <c r="O45" s="339" t="s">
        <v>141</v>
      </c>
      <c r="P45" s="339" t="s">
        <v>2916</v>
      </c>
      <c r="Q45" s="642"/>
      <c r="R45" s="29"/>
    </row>
    <row r="46" spans="1:18" s="24" customFormat="1" ht="12.75">
      <c r="A46" t="s">
        <v>2827</v>
      </c>
      <c r="B46" t="s">
        <v>156</v>
      </c>
      <c r="C46" t="s">
        <v>2197</v>
      </c>
      <c r="D46" s="341"/>
      <c r="E46" s="333"/>
      <c r="F46" s="333"/>
      <c r="G46" s="353">
        <v>11241.56</v>
      </c>
      <c r="H46" s="335"/>
      <c r="I46" s="353"/>
      <c r="J46" s="336"/>
      <c r="K46" s="337"/>
      <c r="L46" s="337"/>
      <c r="M46" s="637" t="s">
        <v>138</v>
      </c>
      <c r="N46" s="339" t="s">
        <v>2254</v>
      </c>
      <c r="O46" s="339" t="s">
        <v>134</v>
      </c>
      <c r="P46" s="339" t="s">
        <v>2910</v>
      </c>
      <c r="Q46" s="642"/>
      <c r="R46" s="29"/>
    </row>
    <row r="47" spans="1:18" s="24" customFormat="1" ht="12.75">
      <c r="A47" t="s">
        <v>2827</v>
      </c>
      <c r="B47" t="s">
        <v>156</v>
      </c>
      <c r="C47" s="615" t="s">
        <v>1656</v>
      </c>
      <c r="D47" s="341"/>
      <c r="E47" s="333"/>
      <c r="F47" s="333"/>
      <c r="G47" s="353">
        <v>11481.68</v>
      </c>
      <c r="H47" s="335" t="s">
        <v>133</v>
      </c>
      <c r="I47" s="353"/>
      <c r="J47" s="336"/>
      <c r="K47" s="337"/>
      <c r="L47" s="337"/>
      <c r="M47" s="637" t="s">
        <v>138</v>
      </c>
      <c r="N47" s="339" t="s">
        <v>1768</v>
      </c>
      <c r="O47" s="339" t="s">
        <v>134</v>
      </c>
      <c r="P47" s="339" t="s">
        <v>2910</v>
      </c>
      <c r="Q47" s="642"/>
      <c r="R47" s="29"/>
    </row>
    <row r="48" spans="1:18" s="24" customFormat="1" ht="12.75">
      <c r="A48" t="s">
        <v>2827</v>
      </c>
      <c r="B48" t="s">
        <v>156</v>
      </c>
      <c r="C48" t="s">
        <v>2420</v>
      </c>
      <c r="D48" s="341"/>
      <c r="E48" s="333"/>
      <c r="F48" s="333"/>
      <c r="G48" s="353">
        <v>11481.68</v>
      </c>
      <c r="H48" s="335"/>
      <c r="I48" s="353"/>
      <c r="J48" s="336"/>
      <c r="K48" s="337"/>
      <c r="L48" s="337"/>
      <c r="M48" s="637" t="s">
        <v>138</v>
      </c>
      <c r="N48" s="339" t="s">
        <v>2455</v>
      </c>
      <c r="O48" s="339" t="s">
        <v>134</v>
      </c>
      <c r="P48" s="339" t="s">
        <v>2910</v>
      </c>
      <c r="Q48" s="642"/>
      <c r="R48" s="29"/>
    </row>
    <row r="49" spans="1:18" s="24" customFormat="1" ht="12.75">
      <c r="A49" t="s">
        <v>2827</v>
      </c>
      <c r="B49" t="s">
        <v>156</v>
      </c>
      <c r="C49" t="s">
        <v>1645</v>
      </c>
      <c r="D49" s="341"/>
      <c r="E49" s="333"/>
      <c r="F49" s="333"/>
      <c r="G49" s="353">
        <v>11481.68</v>
      </c>
      <c r="H49" s="335"/>
      <c r="I49" s="353"/>
      <c r="J49" s="336"/>
      <c r="K49" s="337"/>
      <c r="L49" s="337"/>
      <c r="M49" s="637" t="s">
        <v>138</v>
      </c>
      <c r="N49" s="339" t="s">
        <v>1760</v>
      </c>
      <c r="O49" s="339" t="s">
        <v>134</v>
      </c>
      <c r="P49" s="339" t="s">
        <v>2910</v>
      </c>
      <c r="Q49" s="642"/>
      <c r="R49" s="29"/>
    </row>
    <row r="50" spans="1:18" s="24" customFormat="1" ht="12.75">
      <c r="A50" t="s">
        <v>2828</v>
      </c>
      <c r="B50" t="s">
        <v>156</v>
      </c>
      <c r="C50" s="488" t="s">
        <v>1841</v>
      </c>
      <c r="D50" s="341"/>
      <c r="E50" s="333"/>
      <c r="F50" s="333"/>
      <c r="G50" s="353">
        <v>11481.68</v>
      </c>
      <c r="H50" s="335"/>
      <c r="I50" s="353"/>
      <c r="J50" s="336"/>
      <c r="K50" s="337"/>
      <c r="L50" s="337"/>
      <c r="M50" s="637" t="s">
        <v>138</v>
      </c>
      <c r="N50" s="339" t="s">
        <v>1896</v>
      </c>
      <c r="O50" s="339" t="s">
        <v>134</v>
      </c>
      <c r="P50" s="339" t="s">
        <v>2913</v>
      </c>
      <c r="Q50" s="642"/>
      <c r="R50" s="29"/>
    </row>
    <row r="51" spans="1:18" s="24" customFormat="1" ht="12.75">
      <c r="A51" t="s">
        <v>2830</v>
      </c>
      <c r="B51" t="s">
        <v>156</v>
      </c>
      <c r="C51" s="488" t="s">
        <v>2876</v>
      </c>
      <c r="D51" s="341"/>
      <c r="E51" s="333"/>
      <c r="F51" s="333"/>
      <c r="G51" s="353">
        <v>11481.68</v>
      </c>
      <c r="H51" s="335"/>
      <c r="I51" s="353"/>
      <c r="J51" s="336"/>
      <c r="K51" s="337"/>
      <c r="L51" s="337"/>
      <c r="M51" s="637" t="s">
        <v>138</v>
      </c>
      <c r="N51" s="339" t="s">
        <v>2900</v>
      </c>
      <c r="O51" s="339" t="s">
        <v>134</v>
      </c>
      <c r="P51" s="339" t="s">
        <v>2916</v>
      </c>
      <c r="Q51" s="642"/>
      <c r="R51" s="29"/>
    </row>
    <row r="52" spans="1:18" s="24" customFormat="1" ht="12.75">
      <c r="A52" t="s">
        <v>2828</v>
      </c>
      <c r="B52" t="s">
        <v>156</v>
      </c>
      <c r="C52" s="488" t="s">
        <v>2623</v>
      </c>
      <c r="D52" s="341"/>
      <c r="E52" s="333"/>
      <c r="F52" s="333"/>
      <c r="G52" s="353">
        <v>11673.08</v>
      </c>
      <c r="H52" s="335"/>
      <c r="I52" s="353"/>
      <c r="J52" s="336"/>
      <c r="K52" s="337"/>
      <c r="L52" s="337"/>
      <c r="M52" s="637" t="s">
        <v>138</v>
      </c>
      <c r="N52" s="339" t="s">
        <v>2641</v>
      </c>
      <c r="O52" s="339" t="s">
        <v>134</v>
      </c>
      <c r="P52" s="339" t="s">
        <v>2913</v>
      </c>
      <c r="Q52" s="642"/>
      <c r="R52" s="29"/>
    </row>
    <row r="53" spans="1:18" s="24" customFormat="1" ht="12.75">
      <c r="A53" t="s">
        <v>2830</v>
      </c>
      <c r="B53" t="s">
        <v>156</v>
      </c>
      <c r="C53" s="488" t="s">
        <v>12</v>
      </c>
      <c r="D53" s="341"/>
      <c r="E53" s="333"/>
      <c r="F53" s="333"/>
      <c r="G53" s="353">
        <v>11673.08</v>
      </c>
      <c r="H53" s="335"/>
      <c r="I53" s="353"/>
      <c r="J53" s="336"/>
      <c r="K53" s="337"/>
      <c r="L53" s="337"/>
      <c r="M53" s="637" t="s">
        <v>138</v>
      </c>
      <c r="N53" s="339" t="s">
        <v>16</v>
      </c>
      <c r="O53" s="339" t="s">
        <v>134</v>
      </c>
      <c r="P53" s="339" t="s">
        <v>2916</v>
      </c>
      <c r="Q53" s="642"/>
      <c r="R53" s="29"/>
    </row>
    <row r="54" spans="1:18" s="24" customFormat="1" ht="12.75">
      <c r="A54" t="s">
        <v>2827</v>
      </c>
      <c r="B54" t="s">
        <v>156</v>
      </c>
      <c r="C54" s="488" t="s">
        <v>949</v>
      </c>
      <c r="D54" s="341"/>
      <c r="E54" s="333"/>
      <c r="F54" s="333"/>
      <c r="G54" s="353">
        <v>13569.68</v>
      </c>
      <c r="H54" s="335" t="s">
        <v>135</v>
      </c>
      <c r="I54" s="353"/>
      <c r="J54" s="336"/>
      <c r="K54" s="337"/>
      <c r="L54" s="337"/>
      <c r="M54" s="637" t="s">
        <v>138</v>
      </c>
      <c r="N54" s="339" t="s">
        <v>1011</v>
      </c>
      <c r="O54" s="339" t="s">
        <v>141</v>
      </c>
      <c r="P54" s="339" t="s">
        <v>2910</v>
      </c>
      <c r="Q54" s="642"/>
      <c r="R54" s="29"/>
    </row>
    <row r="55" spans="1:18" s="24" customFormat="1" ht="12.75">
      <c r="A55" t="s">
        <v>2828</v>
      </c>
      <c r="B55" t="s">
        <v>156</v>
      </c>
      <c r="C55" s="488" t="s">
        <v>2831</v>
      </c>
      <c r="D55" s="341"/>
      <c r="E55" s="333"/>
      <c r="F55" s="333"/>
      <c r="G55" s="353">
        <v>13569.68</v>
      </c>
      <c r="H55" s="335" t="s">
        <v>140</v>
      </c>
      <c r="I55" s="353"/>
      <c r="J55" s="336"/>
      <c r="K55" s="337"/>
      <c r="L55" s="337"/>
      <c r="M55" s="637" t="s">
        <v>138</v>
      </c>
      <c r="N55" s="339" t="s">
        <v>2878</v>
      </c>
      <c r="O55" s="339" t="s">
        <v>141</v>
      </c>
      <c r="P55" s="339" t="s">
        <v>2913</v>
      </c>
      <c r="Q55" s="642"/>
      <c r="R55" s="29"/>
    </row>
    <row r="56" spans="1:18" s="24" customFormat="1" ht="12.75">
      <c r="A56" t="s">
        <v>2830</v>
      </c>
      <c r="B56" t="s">
        <v>156</v>
      </c>
      <c r="C56" s="488" t="s">
        <v>526</v>
      </c>
      <c r="D56" s="341"/>
      <c r="E56" s="333"/>
      <c r="F56" s="333"/>
      <c r="G56" s="353">
        <v>13569.68</v>
      </c>
      <c r="H56" s="335"/>
      <c r="I56" s="353"/>
      <c r="J56" s="336"/>
      <c r="K56" s="337"/>
      <c r="L56" s="337"/>
      <c r="M56" s="637" t="s">
        <v>138</v>
      </c>
      <c r="N56" s="339" t="s">
        <v>568</v>
      </c>
      <c r="O56" s="339" t="s">
        <v>141</v>
      </c>
      <c r="P56" s="339" t="s">
        <v>2916</v>
      </c>
      <c r="Q56" s="642"/>
      <c r="R56" s="29"/>
    </row>
    <row r="57" spans="1:18" s="24" customFormat="1" ht="12.75">
      <c r="A57" t="s">
        <v>2830</v>
      </c>
      <c r="B57" t="s">
        <v>156</v>
      </c>
      <c r="C57" t="s">
        <v>2831</v>
      </c>
      <c r="D57" s="341"/>
      <c r="E57" s="333"/>
      <c r="F57" s="333"/>
      <c r="G57" s="353">
        <v>13569.68</v>
      </c>
      <c r="H57" s="335" t="s">
        <v>140</v>
      </c>
      <c r="I57" s="353"/>
      <c r="J57" s="336"/>
      <c r="K57" s="337"/>
      <c r="L57" s="337"/>
      <c r="M57" s="637" t="s">
        <v>138</v>
      </c>
      <c r="N57" s="339" t="s">
        <v>2878</v>
      </c>
      <c r="O57" s="339" t="s">
        <v>141</v>
      </c>
      <c r="P57" s="339" t="s">
        <v>2916</v>
      </c>
      <c r="Q57" s="642"/>
      <c r="R57" s="29"/>
    </row>
    <row r="58" spans="1:18" s="24" customFormat="1" ht="12.75">
      <c r="A58" t="s">
        <v>2827</v>
      </c>
      <c r="B58" t="s">
        <v>156</v>
      </c>
      <c r="C58" s="488" t="s">
        <v>820</v>
      </c>
      <c r="D58" s="341"/>
      <c r="E58" s="333"/>
      <c r="F58" s="333"/>
      <c r="G58" s="353">
        <v>13988.44</v>
      </c>
      <c r="H58" s="335" t="s">
        <v>137</v>
      </c>
      <c r="I58" s="353"/>
      <c r="J58" s="336"/>
      <c r="K58" s="337"/>
      <c r="L58" s="337"/>
      <c r="M58" s="637" t="s">
        <v>138</v>
      </c>
      <c r="N58" s="339" t="s">
        <v>870</v>
      </c>
      <c r="O58" s="339" t="s">
        <v>383</v>
      </c>
      <c r="P58" s="339" t="s">
        <v>2910</v>
      </c>
      <c r="Q58" s="642"/>
      <c r="R58" s="29"/>
    </row>
    <row r="59" spans="1:18" s="24" customFormat="1" ht="12.75">
      <c r="A59" t="s">
        <v>2828</v>
      </c>
      <c r="B59" t="s">
        <v>156</v>
      </c>
      <c r="C59" t="s">
        <v>820</v>
      </c>
      <c r="D59" s="341"/>
      <c r="E59" s="333"/>
      <c r="F59" s="333"/>
      <c r="G59" s="353">
        <v>13988.44</v>
      </c>
      <c r="H59" s="335" t="s">
        <v>137</v>
      </c>
      <c r="I59" s="353"/>
      <c r="J59" s="336"/>
      <c r="K59" s="337"/>
      <c r="L59" s="337"/>
      <c r="M59" s="637" t="s">
        <v>138</v>
      </c>
      <c r="N59" s="339" t="s">
        <v>870</v>
      </c>
      <c r="O59" s="339" t="s">
        <v>383</v>
      </c>
      <c r="P59" s="339" t="s">
        <v>2913</v>
      </c>
      <c r="Q59" s="642"/>
      <c r="R59" s="29"/>
    </row>
    <row r="60" spans="1:18" s="24" customFormat="1" ht="12.75">
      <c r="A60" t="s">
        <v>2830</v>
      </c>
      <c r="B60" t="s">
        <v>156</v>
      </c>
      <c r="C60" s="488" t="s">
        <v>2874</v>
      </c>
      <c r="D60" s="341"/>
      <c r="E60" s="333"/>
      <c r="F60" s="333"/>
      <c r="G60" s="353">
        <v>13988.44</v>
      </c>
      <c r="H60" s="335"/>
      <c r="I60" s="353"/>
      <c r="J60" s="336"/>
      <c r="K60" s="337"/>
      <c r="L60" s="337"/>
      <c r="M60" s="637" t="s">
        <v>138</v>
      </c>
      <c r="N60" s="339" t="s">
        <v>2901</v>
      </c>
      <c r="O60" s="339" t="s">
        <v>383</v>
      </c>
      <c r="P60" s="339" t="s">
        <v>2916</v>
      </c>
      <c r="Q60" s="642"/>
      <c r="R60" s="29"/>
    </row>
    <row r="61" spans="1:18" s="24" customFormat="1" ht="12.75">
      <c r="A61" t="s">
        <v>2827</v>
      </c>
      <c r="B61" t="s">
        <v>156</v>
      </c>
      <c r="C61" s="615" t="s">
        <v>2840</v>
      </c>
      <c r="D61" s="341"/>
      <c r="E61" s="333"/>
      <c r="F61" s="333"/>
      <c r="G61" s="353">
        <v>15750.48</v>
      </c>
      <c r="H61" s="335"/>
      <c r="I61" s="353"/>
      <c r="J61" s="336"/>
      <c r="K61" s="337"/>
      <c r="L61" s="337"/>
      <c r="M61" s="637" t="s">
        <v>138</v>
      </c>
      <c r="N61" s="339" t="s">
        <v>2902</v>
      </c>
      <c r="O61" s="339" t="s">
        <v>136</v>
      </c>
      <c r="P61" s="339" t="s">
        <v>2910</v>
      </c>
      <c r="Q61" s="642"/>
      <c r="R61" s="29"/>
    </row>
    <row r="62" spans="1:18" s="24" customFormat="1" ht="12.75">
      <c r="A62" t="s">
        <v>2827</v>
      </c>
      <c r="B62" t="s">
        <v>156</v>
      </c>
      <c r="C62" s="615" t="s">
        <v>1410</v>
      </c>
      <c r="D62" s="341"/>
      <c r="E62" s="333"/>
      <c r="F62" s="333"/>
      <c r="G62" s="353">
        <v>15750.48</v>
      </c>
      <c r="H62" s="335"/>
      <c r="I62" s="353"/>
      <c r="J62" s="336"/>
      <c r="K62" s="337"/>
      <c r="L62" s="337"/>
      <c r="M62" s="637" t="s">
        <v>138</v>
      </c>
      <c r="N62" s="339" t="s">
        <v>1463</v>
      </c>
      <c r="O62" s="339" t="s">
        <v>136</v>
      </c>
      <c r="P62" s="339" t="s">
        <v>2910</v>
      </c>
      <c r="Q62" s="642"/>
      <c r="R62" s="29"/>
    </row>
    <row r="63" spans="1:18" s="24" customFormat="1" ht="12.75">
      <c r="A63" t="s">
        <v>2827</v>
      </c>
      <c r="B63" t="s">
        <v>156</v>
      </c>
      <c r="C63" t="s">
        <v>1574</v>
      </c>
      <c r="D63" s="341"/>
      <c r="E63" s="333"/>
      <c r="F63" s="333"/>
      <c r="G63" s="353">
        <v>15750.48</v>
      </c>
      <c r="H63" s="335"/>
      <c r="I63" s="353"/>
      <c r="J63" s="336"/>
      <c r="K63" s="337"/>
      <c r="L63" s="337"/>
      <c r="M63" s="637" t="s">
        <v>138</v>
      </c>
      <c r="N63" s="339" t="s">
        <v>1695</v>
      </c>
      <c r="O63" s="339" t="s">
        <v>136</v>
      </c>
      <c r="P63" s="339" t="s">
        <v>2910</v>
      </c>
      <c r="Q63" s="642"/>
      <c r="R63" s="29"/>
    </row>
    <row r="64" spans="1:18" s="24" customFormat="1" ht="12.75">
      <c r="A64" t="s">
        <v>2827</v>
      </c>
      <c r="B64" t="s">
        <v>156</v>
      </c>
      <c r="C64" s="488" t="s">
        <v>2842</v>
      </c>
      <c r="D64" s="341"/>
      <c r="E64" s="333"/>
      <c r="F64" s="333"/>
      <c r="G64" s="353">
        <v>15750.48</v>
      </c>
      <c r="H64" s="335"/>
      <c r="I64" s="353"/>
      <c r="J64" s="336"/>
      <c r="K64" s="337"/>
      <c r="L64" s="337"/>
      <c r="M64" s="637" t="s">
        <v>138</v>
      </c>
      <c r="N64" s="339" t="s">
        <v>2903</v>
      </c>
      <c r="O64" s="339" t="s">
        <v>136</v>
      </c>
      <c r="P64" s="339" t="s">
        <v>2910</v>
      </c>
      <c r="Q64" s="642"/>
      <c r="R64" s="29"/>
    </row>
    <row r="65" spans="1:18" s="24" customFormat="1" ht="12.75">
      <c r="A65" t="s">
        <v>2828</v>
      </c>
      <c r="B65" t="s">
        <v>156</v>
      </c>
      <c r="C65" s="488" t="s">
        <v>1248</v>
      </c>
      <c r="D65" s="341"/>
      <c r="E65" s="333"/>
      <c r="F65" s="333"/>
      <c r="G65" s="353">
        <v>15750.48</v>
      </c>
      <c r="H65" s="335" t="s">
        <v>139</v>
      </c>
      <c r="I65" s="353"/>
      <c r="J65" s="336"/>
      <c r="K65" s="337"/>
      <c r="L65" s="337"/>
      <c r="M65" s="637" t="s">
        <v>138</v>
      </c>
      <c r="N65" s="339" t="s">
        <v>1321</v>
      </c>
      <c r="O65" s="339" t="s">
        <v>136</v>
      </c>
      <c r="P65" s="339" t="s">
        <v>2913</v>
      </c>
      <c r="Q65" s="642"/>
      <c r="R65" s="29"/>
    </row>
    <row r="66" spans="1:18" s="24" customFormat="1" ht="12.75">
      <c r="A66" t="s">
        <v>2830</v>
      </c>
      <c r="B66" t="s">
        <v>156</v>
      </c>
      <c r="C66" s="488" t="s">
        <v>1989</v>
      </c>
      <c r="D66" s="341"/>
      <c r="E66" s="333"/>
      <c r="F66" s="333"/>
      <c r="G66" s="353">
        <v>15750.48</v>
      </c>
      <c r="H66" s="335"/>
      <c r="I66" s="353"/>
      <c r="J66" s="336"/>
      <c r="K66" s="337"/>
      <c r="L66" s="337"/>
      <c r="M66" s="637" t="s">
        <v>138</v>
      </c>
      <c r="N66" s="339" t="s">
        <v>2025</v>
      </c>
      <c r="O66" s="339" t="s">
        <v>136</v>
      </c>
      <c r="P66" s="339" t="s">
        <v>2916</v>
      </c>
      <c r="Q66" s="642"/>
      <c r="R66" s="29"/>
    </row>
    <row r="67" spans="1:18" s="24" customFormat="1" ht="12.75">
      <c r="A67" t="s">
        <v>2830</v>
      </c>
      <c r="B67" t="s">
        <v>156</v>
      </c>
      <c r="C67" s="488" t="s">
        <v>1961</v>
      </c>
      <c r="D67" s="341"/>
      <c r="E67" s="333"/>
      <c r="F67" s="333"/>
      <c r="G67" s="353">
        <v>15750.48</v>
      </c>
      <c r="H67" s="335" t="s">
        <v>142</v>
      </c>
      <c r="I67" s="353"/>
      <c r="J67" s="336"/>
      <c r="K67" s="337"/>
      <c r="L67" s="337"/>
      <c r="M67" s="637" t="s">
        <v>138</v>
      </c>
      <c r="N67" s="339" t="s">
        <v>2009</v>
      </c>
      <c r="O67" s="339" t="s">
        <v>136</v>
      </c>
      <c r="P67" s="339" t="s">
        <v>2916</v>
      </c>
      <c r="Q67" s="642"/>
      <c r="R67" s="29"/>
    </row>
    <row r="68" spans="1:18" s="24" customFormat="1" ht="12.75">
      <c r="A68" t="s">
        <v>2827</v>
      </c>
      <c r="B68" t="s">
        <v>156</v>
      </c>
      <c r="C68" t="s">
        <v>2314</v>
      </c>
      <c r="D68" s="341"/>
      <c r="E68" s="333"/>
      <c r="F68" s="333"/>
      <c r="G68" s="353">
        <v>16654.12</v>
      </c>
      <c r="H68" s="335"/>
      <c r="I68" s="353"/>
      <c r="J68" s="336"/>
      <c r="K68" s="337"/>
      <c r="L68" s="337"/>
      <c r="M68" s="637" t="s">
        <v>138</v>
      </c>
      <c r="N68" s="339" t="s">
        <v>2351</v>
      </c>
      <c r="O68" s="339" t="s">
        <v>134</v>
      </c>
      <c r="P68" s="339" t="s">
        <v>2910</v>
      </c>
      <c r="Q68" s="642"/>
      <c r="R68" s="29"/>
    </row>
    <row r="69" spans="1:18" s="24" customFormat="1" ht="12.75">
      <c r="A69" s="51" t="s">
        <v>2828</v>
      </c>
      <c r="B69" s="51" t="s">
        <v>2861</v>
      </c>
      <c r="C69" s="51">
        <v>3000279039</v>
      </c>
      <c r="D69" s="341"/>
      <c r="E69" s="333"/>
      <c r="F69" s="333"/>
      <c r="G69" s="6">
        <v>116000</v>
      </c>
      <c r="H69" s="335"/>
      <c r="I69" s="353"/>
      <c r="J69" s="336"/>
      <c r="K69" s="337"/>
      <c r="L69" s="337"/>
      <c r="M69" s="637" t="s">
        <v>138</v>
      </c>
      <c r="N69" s="339"/>
      <c r="O69" s="339"/>
      <c r="P69" s="339" t="s">
        <v>2914</v>
      </c>
      <c r="Q69" s="642"/>
      <c r="R69" s="29"/>
    </row>
    <row r="70" spans="1:18" s="24" customFormat="1" ht="12.75">
      <c r="A70" s="51" t="s">
        <v>2827</v>
      </c>
      <c r="B70" s="51" t="s">
        <v>3422</v>
      </c>
      <c r="C70" s="51">
        <v>2000276239</v>
      </c>
      <c r="D70" s="341"/>
      <c r="E70" s="333"/>
      <c r="F70" s="333"/>
      <c r="G70" s="6">
        <v>-46980</v>
      </c>
      <c r="H70" s="335"/>
      <c r="I70" s="353"/>
      <c r="J70" s="336"/>
      <c r="K70" s="337"/>
      <c r="L70" s="337"/>
      <c r="M70" s="637" t="s">
        <v>138</v>
      </c>
      <c r="N70" s="339"/>
      <c r="O70" s="339"/>
      <c r="P70" s="339" t="s">
        <v>2912</v>
      </c>
      <c r="Q70" s="642"/>
      <c r="R70" s="29"/>
    </row>
    <row r="71" spans="1:18" s="24" customFormat="1" ht="12.75">
      <c r="A71" s="341"/>
      <c r="B71" s="341"/>
      <c r="C71" s="341"/>
      <c r="D71" s="341"/>
      <c r="E71" s="333"/>
      <c r="F71" s="333"/>
      <c r="G71" s="353"/>
      <c r="H71" s="335"/>
      <c r="I71" s="353"/>
      <c r="J71" s="336"/>
      <c r="K71" s="337"/>
      <c r="L71" s="337"/>
      <c r="M71" s="637"/>
      <c r="N71" s="339"/>
      <c r="O71" s="339"/>
      <c r="P71" s="339"/>
      <c r="Q71" s="642"/>
      <c r="R71" s="29"/>
    </row>
    <row r="72" spans="1:18" s="24" customFormat="1" ht="13.5" thickBot="1">
      <c r="A72" s="499"/>
      <c r="B72" s="431"/>
      <c r="C72" s="431"/>
      <c r="D72" s="334"/>
      <c r="E72" s="333"/>
      <c r="F72" s="333"/>
      <c r="G72" s="399"/>
      <c r="H72" s="335"/>
      <c r="I72" s="399"/>
      <c r="J72" s="336"/>
      <c r="K72" s="337"/>
      <c r="L72" s="337"/>
      <c r="M72" s="338"/>
      <c r="N72" s="339"/>
      <c r="O72" s="339"/>
      <c r="P72" s="339"/>
      <c r="Q72" s="28"/>
      <c r="R72" s="29"/>
    </row>
    <row r="73" spans="1:18" ht="12.75" thickBot="1">
      <c r="D73" s="72">
        <f>SUM(D5:D72)</f>
        <v>0</v>
      </c>
      <c r="G73" s="72">
        <f>SUM(G5:G72)</f>
        <v>399357.83999999991</v>
      </c>
      <c r="I73" s="72">
        <f>SUM(I5:I72)</f>
        <v>0</v>
      </c>
      <c r="J73" s="72">
        <f>SUM(J5:J72)</f>
        <v>0</v>
      </c>
      <c r="K73" s="36"/>
      <c r="N73" s="37" t="s">
        <v>223</v>
      </c>
      <c r="O73" s="38">
        <f>SUM(I73:K73)</f>
        <v>0</v>
      </c>
    </row>
    <row r="74" spans="1:18" s="22" customFormat="1" ht="12.75">
      <c r="A74" s="50"/>
      <c r="B74" s="51"/>
      <c r="C74" s="443"/>
      <c r="D74" s="559"/>
      <c r="E74" s="10"/>
      <c r="F74" s="10"/>
      <c r="G74" s="6"/>
      <c r="I74" s="10"/>
      <c r="J74" s="10"/>
      <c r="K74" s="10"/>
      <c r="L74" s="10"/>
      <c r="M74" s="34"/>
      <c r="N74" s="35"/>
      <c r="O74" s="31"/>
      <c r="P74" s="32"/>
      <c r="Q74" s="33"/>
      <c r="R74" s="9"/>
    </row>
    <row r="75" spans="1:18" s="22" customFormat="1">
      <c r="A75" s="39"/>
      <c r="B75" s="10"/>
      <c r="C75" s="10"/>
      <c r="D75" s="10"/>
      <c r="E75" s="10"/>
      <c r="F75" s="10"/>
      <c r="G75" s="36"/>
      <c r="I75" s="10"/>
      <c r="J75" s="10"/>
      <c r="K75" s="10"/>
      <c r="L75" s="10"/>
      <c r="M75" s="34"/>
      <c r="N75" s="35"/>
      <c r="O75" s="31"/>
      <c r="P75" s="32"/>
      <c r="Q75" s="33"/>
      <c r="R75" s="9"/>
    </row>
  </sheetData>
  <autoFilter ref="A4:R73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indexed="44"/>
  </sheetPr>
  <dimension ref="A1:R68"/>
  <sheetViews>
    <sheetView zoomScale="115" workbookViewId="0">
      <pane ySplit="4" topLeftCell="A50" activePane="bottomLeft" state="frozenSplit"/>
      <selection pane="bottomLeft" activeCell="D1" sqref="D1:F1048576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5703125" style="22" customWidth="1"/>
    <col min="9" max="9" width="15.42578125" style="10" customWidth="1"/>
    <col min="10" max="10" width="11.5703125" style="10" customWidth="1"/>
    <col min="11" max="12" width="13" style="10" customWidth="1"/>
    <col min="13" max="13" width="9" style="34" customWidth="1"/>
    <col min="14" max="14" width="12.5703125" style="35" bestFit="1" customWidth="1"/>
    <col min="15" max="15" width="25.7109375" style="31" bestFit="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488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">
        <v>42755</v>
      </c>
      <c r="B5" s="4" t="s">
        <v>160</v>
      </c>
      <c r="C5" s="4" t="s">
        <v>490</v>
      </c>
      <c r="D5" s="144"/>
      <c r="E5" s="146"/>
      <c r="F5" s="146"/>
      <c r="G5" s="5">
        <v>-13500.08</v>
      </c>
      <c r="H5" s="13" t="s">
        <v>133</v>
      </c>
      <c r="I5" s="144"/>
      <c r="K5" s="25"/>
      <c r="L5" s="25"/>
      <c r="M5" s="26" t="s">
        <v>138</v>
      </c>
      <c r="N5" s="27" t="s">
        <v>555</v>
      </c>
      <c r="O5" s="27" t="s">
        <v>136</v>
      </c>
      <c r="P5" s="27" t="s">
        <v>615</v>
      </c>
      <c r="Q5" s="28"/>
      <c r="R5" s="29"/>
    </row>
    <row r="6" spans="1:18" s="24" customFormat="1" ht="12.75">
      <c r="A6" s="3">
        <v>42755</v>
      </c>
      <c r="B6" s="4" t="s">
        <v>160</v>
      </c>
      <c r="C6" s="4" t="s">
        <v>415</v>
      </c>
      <c r="D6" s="144"/>
      <c r="E6" s="146"/>
      <c r="F6" s="146"/>
      <c r="G6" s="5">
        <v>-19657.36</v>
      </c>
      <c r="H6" s="13"/>
      <c r="I6" s="144"/>
      <c r="K6" s="25"/>
      <c r="L6" s="25"/>
      <c r="M6" s="26" t="s">
        <v>138</v>
      </c>
      <c r="N6" s="27" t="s">
        <v>465</v>
      </c>
      <c r="O6" s="27" t="s">
        <v>298</v>
      </c>
      <c r="P6" s="27" t="s">
        <v>615</v>
      </c>
      <c r="Q6" s="28"/>
      <c r="R6" s="29"/>
    </row>
    <row r="7" spans="1:18" s="24" customFormat="1" ht="12.75">
      <c r="A7" s="147">
        <v>42752</v>
      </c>
      <c r="B7" s="114" t="s">
        <v>156</v>
      </c>
      <c r="C7" s="114" t="s">
        <v>500</v>
      </c>
      <c r="D7" s="144"/>
      <c r="E7" s="146"/>
      <c r="F7" s="146"/>
      <c r="G7" s="142">
        <v>1241.2</v>
      </c>
      <c r="H7" s="13"/>
      <c r="I7" s="144"/>
      <c r="K7" s="25"/>
      <c r="L7" s="25"/>
      <c r="M7" s="26" t="s">
        <v>138</v>
      </c>
      <c r="N7" s="27" t="s">
        <v>556</v>
      </c>
      <c r="O7" s="27" t="s">
        <v>141</v>
      </c>
      <c r="P7" s="27" t="s">
        <v>607</v>
      </c>
      <c r="Q7" s="28"/>
      <c r="R7" s="29"/>
    </row>
    <row r="8" spans="1:18" s="24" customFormat="1" ht="12.75">
      <c r="A8" s="147">
        <v>42752</v>
      </c>
      <c r="B8" s="114" t="s">
        <v>156</v>
      </c>
      <c r="C8" s="114" t="s">
        <v>501</v>
      </c>
      <c r="D8" s="144"/>
      <c r="E8" s="146"/>
      <c r="F8" s="146"/>
      <c r="G8" s="142">
        <v>1241.2</v>
      </c>
      <c r="H8" s="13"/>
      <c r="I8" s="144"/>
      <c r="K8" s="25"/>
      <c r="L8" s="25"/>
      <c r="M8" s="26" t="s">
        <v>138</v>
      </c>
      <c r="N8" s="27" t="s">
        <v>557</v>
      </c>
      <c r="O8" s="27" t="s">
        <v>141</v>
      </c>
      <c r="P8" s="27" t="s">
        <v>607</v>
      </c>
      <c r="Q8" s="28"/>
      <c r="R8" s="29"/>
    </row>
    <row r="9" spans="1:18" s="24" customFormat="1" ht="12.75">
      <c r="A9" s="147">
        <v>42752</v>
      </c>
      <c r="B9" s="114" t="s">
        <v>156</v>
      </c>
      <c r="C9" s="114" t="s">
        <v>505</v>
      </c>
      <c r="D9" s="144"/>
      <c r="E9" s="146"/>
      <c r="F9" s="146"/>
      <c r="G9" s="142">
        <v>1241.2</v>
      </c>
      <c r="H9" s="13"/>
      <c r="I9" s="144"/>
      <c r="J9" s="142"/>
      <c r="K9" s="25"/>
      <c r="L9" s="25"/>
      <c r="M9" s="26" t="s">
        <v>138</v>
      </c>
      <c r="N9" s="27" t="s">
        <v>558</v>
      </c>
      <c r="O9" s="27" t="s">
        <v>141</v>
      </c>
      <c r="P9" s="27" t="s">
        <v>607</v>
      </c>
      <c r="Q9" s="28"/>
      <c r="R9" s="29"/>
    </row>
    <row r="10" spans="1:18" s="24" customFormat="1" ht="12.75">
      <c r="A10" s="147">
        <v>42752</v>
      </c>
      <c r="B10" s="114" t="s">
        <v>156</v>
      </c>
      <c r="C10" s="114" t="s">
        <v>506</v>
      </c>
      <c r="D10" s="144"/>
      <c r="E10" s="146"/>
      <c r="F10" s="146"/>
      <c r="G10" s="142">
        <v>1241.2</v>
      </c>
      <c r="H10" s="13"/>
      <c r="I10" s="144"/>
      <c r="J10" s="142"/>
      <c r="K10" s="25"/>
      <c r="L10" s="25"/>
      <c r="M10" s="26" t="s">
        <v>138</v>
      </c>
      <c r="N10" s="27" t="s">
        <v>559</v>
      </c>
      <c r="O10" s="27" t="s">
        <v>141</v>
      </c>
      <c r="P10" s="27" t="s">
        <v>607</v>
      </c>
      <c r="Q10" s="28"/>
      <c r="R10" s="29"/>
    </row>
    <row r="11" spans="1:18" s="24" customFormat="1" ht="12.75">
      <c r="A11" s="147">
        <v>42752</v>
      </c>
      <c r="B11" s="114" t="s">
        <v>156</v>
      </c>
      <c r="C11" s="114" t="s">
        <v>507</v>
      </c>
      <c r="D11" s="144"/>
      <c r="E11" s="146"/>
      <c r="F11" s="146"/>
      <c r="G11" s="142">
        <v>1241.2</v>
      </c>
      <c r="H11" s="13"/>
      <c r="I11" s="144"/>
      <c r="J11" s="142"/>
      <c r="K11" s="25"/>
      <c r="L11" s="25"/>
      <c r="M11" s="26" t="s">
        <v>138</v>
      </c>
      <c r="N11" s="27" t="s">
        <v>560</v>
      </c>
      <c r="O11" s="27" t="s">
        <v>141</v>
      </c>
      <c r="P11" s="27" t="s">
        <v>607</v>
      </c>
      <c r="Q11" s="28"/>
      <c r="R11" s="29"/>
    </row>
    <row r="12" spans="1:18" s="24" customFormat="1" ht="12.75">
      <c r="A12" s="147">
        <v>42752</v>
      </c>
      <c r="B12" s="114" t="s">
        <v>156</v>
      </c>
      <c r="C12" s="114" t="s">
        <v>508</v>
      </c>
      <c r="D12" s="144"/>
      <c r="E12" s="146"/>
      <c r="F12" s="146"/>
      <c r="G12" s="142">
        <v>1241.2</v>
      </c>
      <c r="H12" s="13"/>
      <c r="I12" s="144"/>
      <c r="J12" s="142"/>
      <c r="K12" s="25"/>
      <c r="L12" s="25"/>
      <c r="M12" s="26" t="s">
        <v>138</v>
      </c>
      <c r="N12" s="27" t="s">
        <v>561</v>
      </c>
      <c r="O12" s="27" t="s">
        <v>141</v>
      </c>
      <c r="P12" s="27" t="s">
        <v>607</v>
      </c>
      <c r="Q12" s="28"/>
      <c r="R12" s="29"/>
    </row>
    <row r="13" spans="1:18" s="24" customFormat="1" ht="12.75">
      <c r="A13" s="147">
        <v>42752</v>
      </c>
      <c r="B13" s="114" t="s">
        <v>156</v>
      </c>
      <c r="C13" s="114" t="s">
        <v>509</v>
      </c>
      <c r="D13" s="144"/>
      <c r="E13" s="146"/>
      <c r="F13" s="146"/>
      <c r="G13" s="142">
        <v>1241.2</v>
      </c>
      <c r="H13" s="13"/>
      <c r="I13" s="144"/>
      <c r="J13" s="142"/>
      <c r="K13" s="25"/>
      <c r="L13" s="25"/>
      <c r="M13" s="26" t="s">
        <v>138</v>
      </c>
      <c r="N13" s="27" t="s">
        <v>562</v>
      </c>
      <c r="O13" s="27" t="s">
        <v>141</v>
      </c>
      <c r="P13" s="27" t="s">
        <v>607</v>
      </c>
      <c r="Q13" s="28"/>
      <c r="R13" s="29"/>
    </row>
    <row r="14" spans="1:18" s="24" customFormat="1" ht="12.75">
      <c r="A14" s="147">
        <v>42752</v>
      </c>
      <c r="B14" s="114" t="s">
        <v>156</v>
      </c>
      <c r="C14" s="114" t="s">
        <v>511</v>
      </c>
      <c r="D14" s="144"/>
      <c r="E14" s="146"/>
      <c r="F14" s="146"/>
      <c r="G14" s="142">
        <v>1241.2</v>
      </c>
      <c r="H14" s="13"/>
      <c r="I14" s="144"/>
      <c r="J14" s="142"/>
      <c r="K14" s="25"/>
      <c r="L14" s="25"/>
      <c r="M14" s="26" t="s">
        <v>138</v>
      </c>
      <c r="N14" s="27" t="s">
        <v>563</v>
      </c>
      <c r="O14" s="27" t="s">
        <v>141</v>
      </c>
      <c r="P14" s="27" t="s">
        <v>607</v>
      </c>
      <c r="Q14" s="28"/>
      <c r="R14" s="29"/>
    </row>
    <row r="15" spans="1:18" s="24" customFormat="1" ht="12.75">
      <c r="A15" s="147">
        <v>42753</v>
      </c>
      <c r="B15" s="114" t="s">
        <v>156</v>
      </c>
      <c r="C15" s="114" t="s">
        <v>512</v>
      </c>
      <c r="D15" s="144"/>
      <c r="E15" s="146"/>
      <c r="F15" s="146"/>
      <c r="G15" s="142">
        <v>1241.2</v>
      </c>
      <c r="H15" s="13"/>
      <c r="I15" s="144"/>
      <c r="J15" s="142"/>
      <c r="K15" s="25"/>
      <c r="L15" s="25"/>
      <c r="M15" s="26" t="s">
        <v>138</v>
      </c>
      <c r="N15" s="27" t="s">
        <v>564</v>
      </c>
      <c r="O15" s="27" t="s">
        <v>565</v>
      </c>
      <c r="P15" s="27" t="s">
        <v>608</v>
      </c>
      <c r="Q15" s="28"/>
      <c r="R15" s="29"/>
    </row>
    <row r="16" spans="1:18" s="24" customFormat="1" ht="12.75">
      <c r="A16" s="147">
        <v>42753</v>
      </c>
      <c r="B16" s="114" t="s">
        <v>156</v>
      </c>
      <c r="C16" s="114" t="s">
        <v>513</v>
      </c>
      <c r="D16" s="144"/>
      <c r="E16" s="146"/>
      <c r="F16" s="146"/>
      <c r="G16" s="142">
        <v>1241.2</v>
      </c>
      <c r="H16" s="13"/>
      <c r="I16" s="144"/>
      <c r="J16" s="142"/>
      <c r="K16" s="25"/>
      <c r="L16" s="25"/>
      <c r="M16" s="26" t="s">
        <v>138</v>
      </c>
      <c r="N16" s="27" t="s">
        <v>566</v>
      </c>
      <c r="O16" s="27" t="s">
        <v>136</v>
      </c>
      <c r="P16" s="27" t="s">
        <v>608</v>
      </c>
      <c r="Q16" s="28"/>
      <c r="R16" s="29"/>
    </row>
    <row r="17" spans="1:18" s="24" customFormat="1" ht="12.75">
      <c r="A17" s="147">
        <v>42753</v>
      </c>
      <c r="B17" s="114" t="s">
        <v>156</v>
      </c>
      <c r="C17" s="114" t="s">
        <v>520</v>
      </c>
      <c r="D17" s="144"/>
      <c r="E17" s="146"/>
      <c r="F17" s="146"/>
      <c r="G17" s="142">
        <v>1241.2</v>
      </c>
      <c r="H17" s="13"/>
      <c r="I17" s="144"/>
      <c r="J17" s="142"/>
      <c r="K17" s="25"/>
      <c r="L17" s="25"/>
      <c r="M17" s="26" t="s">
        <v>138</v>
      </c>
      <c r="N17" s="27" t="s">
        <v>567</v>
      </c>
      <c r="O17" s="27" t="s">
        <v>141</v>
      </c>
      <c r="P17" s="27" t="s">
        <v>608</v>
      </c>
      <c r="Q17" s="28"/>
      <c r="R17" s="29"/>
    </row>
    <row r="18" spans="1:18" s="24" customFormat="1" ht="12.75">
      <c r="A18" s="147">
        <v>42755</v>
      </c>
      <c r="B18" s="114" t="s">
        <v>156</v>
      </c>
      <c r="C18" s="114" t="s">
        <v>526</v>
      </c>
      <c r="D18" s="144"/>
      <c r="E18" s="146"/>
      <c r="F18" s="146"/>
      <c r="G18" s="142">
        <v>1241.2</v>
      </c>
      <c r="H18" s="13"/>
      <c r="I18" s="144"/>
      <c r="J18" s="142"/>
      <c r="K18" s="25"/>
      <c r="L18" s="25"/>
      <c r="M18" s="26" t="s">
        <v>138</v>
      </c>
      <c r="N18" s="27" t="s">
        <v>568</v>
      </c>
      <c r="O18" s="27" t="s">
        <v>141</v>
      </c>
      <c r="P18" s="27" t="s">
        <v>613</v>
      </c>
      <c r="Q18" s="28"/>
      <c r="R18" s="29"/>
    </row>
    <row r="19" spans="1:18" s="24" customFormat="1" ht="12.75">
      <c r="A19" s="147">
        <v>42755</v>
      </c>
      <c r="B19" s="114" t="s">
        <v>156</v>
      </c>
      <c r="C19" s="114" t="s">
        <v>527</v>
      </c>
      <c r="D19" s="144"/>
      <c r="E19" s="146"/>
      <c r="F19" s="146"/>
      <c r="G19" s="142">
        <v>1241.2</v>
      </c>
      <c r="H19" s="13"/>
      <c r="I19" s="144"/>
      <c r="J19" s="142"/>
      <c r="K19" s="25"/>
      <c r="L19" s="25"/>
      <c r="M19" s="26" t="s">
        <v>138</v>
      </c>
      <c r="N19" s="27" t="s">
        <v>569</v>
      </c>
      <c r="O19" s="27" t="s">
        <v>141</v>
      </c>
      <c r="P19" s="27" t="s">
        <v>613</v>
      </c>
      <c r="Q19" s="28"/>
      <c r="R19" s="29"/>
    </row>
    <row r="20" spans="1:18" s="24" customFormat="1" ht="12.75">
      <c r="A20" s="147">
        <v>42755</v>
      </c>
      <c r="B20" s="114" t="s">
        <v>156</v>
      </c>
      <c r="C20" s="114" t="s">
        <v>528</v>
      </c>
      <c r="D20" s="144"/>
      <c r="E20" s="146"/>
      <c r="F20" s="146"/>
      <c r="G20" s="142">
        <v>1241.2</v>
      </c>
      <c r="H20" s="13"/>
      <c r="I20" s="144"/>
      <c r="J20" s="142"/>
      <c r="K20" s="25"/>
      <c r="L20" s="25"/>
      <c r="M20" s="26" t="s">
        <v>138</v>
      </c>
      <c r="N20" s="27" t="s">
        <v>570</v>
      </c>
      <c r="O20" s="27" t="s">
        <v>141</v>
      </c>
      <c r="P20" s="27" t="s">
        <v>613</v>
      </c>
      <c r="Q20" s="28"/>
      <c r="R20" s="29"/>
    </row>
    <row r="21" spans="1:18" s="24" customFormat="1" ht="12.75">
      <c r="A21" s="147">
        <v>42755</v>
      </c>
      <c r="B21" s="114" t="s">
        <v>156</v>
      </c>
      <c r="C21" s="114" t="s">
        <v>529</v>
      </c>
      <c r="D21" s="144"/>
      <c r="E21" s="146"/>
      <c r="F21" s="146"/>
      <c r="G21" s="142">
        <v>1241.2</v>
      </c>
      <c r="H21" s="13"/>
      <c r="I21" s="144"/>
      <c r="J21" s="142"/>
      <c r="K21" s="25"/>
      <c r="L21" s="25"/>
      <c r="M21" s="26" t="s">
        <v>138</v>
      </c>
      <c r="N21" s="27" t="s">
        <v>571</v>
      </c>
      <c r="O21" s="27" t="s">
        <v>141</v>
      </c>
      <c r="P21" s="27" t="s">
        <v>613</v>
      </c>
      <c r="Q21" s="28"/>
      <c r="R21" s="29"/>
    </row>
    <row r="22" spans="1:18" s="24" customFormat="1" ht="12.75">
      <c r="A22" s="147">
        <v>42755</v>
      </c>
      <c r="B22" s="114" t="s">
        <v>156</v>
      </c>
      <c r="C22" s="114" t="s">
        <v>530</v>
      </c>
      <c r="D22" s="144"/>
      <c r="E22" s="146"/>
      <c r="F22" s="146"/>
      <c r="G22" s="142">
        <v>1241.2</v>
      </c>
      <c r="H22" s="13"/>
      <c r="I22" s="144"/>
      <c r="J22" s="142"/>
      <c r="K22" s="25"/>
      <c r="L22" s="25"/>
      <c r="M22" s="26" t="s">
        <v>138</v>
      </c>
      <c r="N22" s="27" t="s">
        <v>572</v>
      </c>
      <c r="O22" s="27" t="s">
        <v>457</v>
      </c>
      <c r="P22" s="27" t="s">
        <v>613</v>
      </c>
      <c r="Q22" s="28"/>
      <c r="R22" s="29"/>
    </row>
    <row r="23" spans="1:18" s="24" customFormat="1" ht="12.75">
      <c r="A23" s="147">
        <v>42755</v>
      </c>
      <c r="B23" s="114" t="s">
        <v>156</v>
      </c>
      <c r="C23" s="114" t="s">
        <v>531</v>
      </c>
      <c r="D23" s="144"/>
      <c r="E23" s="146"/>
      <c r="F23" s="146"/>
      <c r="G23" s="142">
        <v>1241.2</v>
      </c>
      <c r="H23" s="13"/>
      <c r="I23" s="144"/>
      <c r="J23" s="142"/>
      <c r="K23" s="25"/>
      <c r="L23" s="25"/>
      <c r="M23" s="26" t="s">
        <v>138</v>
      </c>
      <c r="N23" s="27" t="s">
        <v>573</v>
      </c>
      <c r="O23" s="27" t="s">
        <v>136</v>
      </c>
      <c r="P23" s="27" t="s">
        <v>613</v>
      </c>
      <c r="Q23" s="28"/>
      <c r="R23" s="29"/>
    </row>
    <row r="24" spans="1:18" s="24" customFormat="1" ht="12.75">
      <c r="A24" s="147">
        <v>42755</v>
      </c>
      <c r="B24" s="114" t="s">
        <v>156</v>
      </c>
      <c r="C24" s="114" t="s">
        <v>532</v>
      </c>
      <c r="D24" s="144"/>
      <c r="E24" s="146"/>
      <c r="F24" s="146"/>
      <c r="G24" s="142">
        <v>1241.2</v>
      </c>
      <c r="H24" s="13"/>
      <c r="I24" s="144"/>
      <c r="J24" s="142"/>
      <c r="K24" s="25"/>
      <c r="L24" s="25"/>
      <c r="M24" s="26" t="s">
        <v>138</v>
      </c>
      <c r="N24" s="27" t="s">
        <v>574</v>
      </c>
      <c r="O24" s="27" t="s">
        <v>136</v>
      </c>
      <c r="P24" s="27" t="s">
        <v>613</v>
      </c>
      <c r="Q24" s="28"/>
      <c r="R24" s="29"/>
    </row>
    <row r="25" spans="1:18" s="24" customFormat="1" ht="12.75">
      <c r="A25" s="147">
        <v>42755</v>
      </c>
      <c r="B25" s="114" t="s">
        <v>156</v>
      </c>
      <c r="C25" s="114" t="s">
        <v>538</v>
      </c>
      <c r="D25" s="144"/>
      <c r="E25" s="146"/>
      <c r="F25" s="146"/>
      <c r="G25" s="142">
        <v>1241.2</v>
      </c>
      <c r="H25" s="13"/>
      <c r="I25" s="144"/>
      <c r="J25" s="142"/>
      <c r="K25" s="25"/>
      <c r="L25" s="25"/>
      <c r="M25" s="26" t="s">
        <v>138</v>
      </c>
      <c r="N25" s="27" t="s">
        <v>575</v>
      </c>
      <c r="O25" s="27" t="s">
        <v>141</v>
      </c>
      <c r="P25" s="27" t="s">
        <v>613</v>
      </c>
      <c r="Q25" s="28"/>
      <c r="R25" s="29"/>
    </row>
    <row r="26" spans="1:18" s="24" customFormat="1" ht="12.75">
      <c r="A26" s="147">
        <v>42755</v>
      </c>
      <c r="B26" s="114" t="s">
        <v>156</v>
      </c>
      <c r="C26" s="114" t="s">
        <v>539</v>
      </c>
      <c r="D26" s="144"/>
      <c r="E26" s="146"/>
      <c r="F26" s="146"/>
      <c r="G26" s="142">
        <v>1241.2</v>
      </c>
      <c r="H26" s="13"/>
      <c r="I26" s="144"/>
      <c r="J26" s="142"/>
      <c r="K26" s="25"/>
      <c r="L26" s="25"/>
      <c r="M26" s="26" t="s">
        <v>138</v>
      </c>
      <c r="N26" s="27" t="s">
        <v>576</v>
      </c>
      <c r="O26" s="27" t="s">
        <v>141</v>
      </c>
      <c r="P26" s="27" t="s">
        <v>613</v>
      </c>
      <c r="Q26" s="28"/>
      <c r="R26" s="29"/>
    </row>
    <row r="27" spans="1:18" s="24" customFormat="1" ht="12.75">
      <c r="A27" s="147">
        <v>42755</v>
      </c>
      <c r="B27" s="114" t="s">
        <v>156</v>
      </c>
      <c r="C27" s="114" t="s">
        <v>540</v>
      </c>
      <c r="D27" s="144"/>
      <c r="E27" s="146"/>
      <c r="F27" s="146"/>
      <c r="G27" s="142">
        <v>1241.2</v>
      </c>
      <c r="H27" s="13"/>
      <c r="I27" s="144"/>
      <c r="J27" s="142"/>
      <c r="K27" s="25"/>
      <c r="L27" s="25"/>
      <c r="M27" s="26" t="s">
        <v>138</v>
      </c>
      <c r="N27" s="27" t="s">
        <v>577</v>
      </c>
      <c r="O27" s="27" t="s">
        <v>141</v>
      </c>
      <c r="P27" s="27" t="s">
        <v>613</v>
      </c>
      <c r="Q27" s="28"/>
      <c r="R27" s="29"/>
    </row>
    <row r="28" spans="1:18" s="24" customFormat="1" ht="12.75">
      <c r="A28" s="147">
        <v>42755</v>
      </c>
      <c r="B28" s="114" t="s">
        <v>156</v>
      </c>
      <c r="C28" s="114" t="s">
        <v>541</v>
      </c>
      <c r="D28" s="144"/>
      <c r="E28" s="146"/>
      <c r="F28" s="146"/>
      <c r="G28" s="142">
        <v>1241.2</v>
      </c>
      <c r="H28" s="13"/>
      <c r="I28" s="144"/>
      <c r="J28" s="142"/>
      <c r="K28" s="25"/>
      <c r="L28" s="25"/>
      <c r="M28" s="26" t="s">
        <v>138</v>
      </c>
      <c r="N28" s="27" t="s">
        <v>578</v>
      </c>
      <c r="O28" s="27" t="s">
        <v>141</v>
      </c>
      <c r="P28" s="27" t="s">
        <v>613</v>
      </c>
      <c r="Q28" s="28"/>
      <c r="R28" s="29"/>
    </row>
    <row r="29" spans="1:18" s="24" customFormat="1" ht="12.75">
      <c r="A29" s="147">
        <v>42755</v>
      </c>
      <c r="B29" s="114" t="s">
        <v>156</v>
      </c>
      <c r="C29" s="114" t="s">
        <v>542</v>
      </c>
      <c r="D29" s="144"/>
      <c r="E29" s="146"/>
      <c r="F29" s="146"/>
      <c r="G29" s="142">
        <v>1241.2</v>
      </c>
      <c r="H29" s="13"/>
      <c r="I29" s="144"/>
      <c r="J29" s="142"/>
      <c r="K29" s="25"/>
      <c r="L29" s="25"/>
      <c r="M29" s="26" t="s">
        <v>138</v>
      </c>
      <c r="N29" s="27" t="s">
        <v>579</v>
      </c>
      <c r="O29" s="27" t="s">
        <v>141</v>
      </c>
      <c r="P29" s="27" t="s">
        <v>613</v>
      </c>
      <c r="Q29" s="28"/>
      <c r="R29" s="29"/>
    </row>
    <row r="30" spans="1:18" s="24" customFormat="1" ht="12.75">
      <c r="A30" s="147">
        <v>42755</v>
      </c>
      <c r="B30" s="114" t="s">
        <v>156</v>
      </c>
      <c r="C30" s="114" t="s">
        <v>543</v>
      </c>
      <c r="D30" s="144"/>
      <c r="E30" s="146"/>
      <c r="F30" s="146"/>
      <c r="G30" s="142">
        <v>1241.2</v>
      </c>
      <c r="H30" s="13"/>
      <c r="I30" s="144"/>
      <c r="J30" s="142"/>
      <c r="K30" s="25"/>
      <c r="L30" s="25"/>
      <c r="M30" s="26" t="s">
        <v>138</v>
      </c>
      <c r="N30" s="27" t="s">
        <v>580</v>
      </c>
      <c r="O30" s="27" t="s">
        <v>141</v>
      </c>
      <c r="P30" s="27" t="s">
        <v>613</v>
      </c>
      <c r="Q30" s="28"/>
      <c r="R30" s="29"/>
    </row>
    <row r="31" spans="1:18" s="24" customFormat="1" ht="12.75">
      <c r="A31" s="147">
        <v>42755</v>
      </c>
      <c r="B31" s="114" t="s">
        <v>156</v>
      </c>
      <c r="C31" s="114" t="s">
        <v>544</v>
      </c>
      <c r="D31" s="144"/>
      <c r="E31" s="146"/>
      <c r="F31" s="146"/>
      <c r="G31" s="142">
        <v>1241.2</v>
      </c>
      <c r="H31" s="13"/>
      <c r="I31" s="144"/>
      <c r="J31" s="142"/>
      <c r="K31" s="25"/>
      <c r="L31" s="25"/>
      <c r="M31" s="26" t="s">
        <v>138</v>
      </c>
      <c r="N31" s="27" t="s">
        <v>581</v>
      </c>
      <c r="O31" s="27" t="s">
        <v>141</v>
      </c>
      <c r="P31" s="27" t="s">
        <v>613</v>
      </c>
      <c r="Q31" s="28"/>
      <c r="R31" s="29"/>
    </row>
    <row r="32" spans="1:18" s="24" customFormat="1" ht="12.75">
      <c r="A32" s="1">
        <v>42754</v>
      </c>
      <c r="B32" t="s">
        <v>156</v>
      </c>
      <c r="C32" s="238" t="s">
        <v>523</v>
      </c>
      <c r="D32" s="144"/>
      <c r="E32" s="146"/>
      <c r="F32" s="146"/>
      <c r="G32" s="141">
        <v>5050.6400000000003</v>
      </c>
      <c r="H32" s="13"/>
      <c r="I32" s="144"/>
      <c r="J32" s="142"/>
      <c r="K32" s="25"/>
      <c r="L32" s="25"/>
      <c r="M32" s="26" t="s">
        <v>138</v>
      </c>
      <c r="N32" s="27" t="s">
        <v>582</v>
      </c>
      <c r="O32" s="27" t="s">
        <v>383</v>
      </c>
      <c r="P32" s="27" t="s">
        <v>612</v>
      </c>
      <c r="Q32" s="28"/>
      <c r="R32" s="29"/>
    </row>
    <row r="33" spans="1:18" s="24" customFormat="1" ht="12.75">
      <c r="A33" s="1">
        <v>42753</v>
      </c>
      <c r="B33" t="s">
        <v>156</v>
      </c>
      <c r="C33" s="238" t="s">
        <v>97</v>
      </c>
      <c r="D33" s="144"/>
      <c r="E33" s="146"/>
      <c r="F33" s="146"/>
      <c r="G33" s="141">
        <v>6299.96</v>
      </c>
      <c r="H33" s="13"/>
      <c r="I33" s="144"/>
      <c r="J33" s="142"/>
      <c r="K33" s="25"/>
      <c r="L33" s="25"/>
      <c r="M33" s="26" t="s">
        <v>138</v>
      </c>
      <c r="N33" s="27" t="s">
        <v>308</v>
      </c>
      <c r="O33" s="27" t="s">
        <v>141</v>
      </c>
      <c r="P33" s="27" t="s">
        <v>608</v>
      </c>
      <c r="Q33" s="28"/>
      <c r="R33" s="29"/>
    </row>
    <row r="34" spans="1:18" s="24" customFormat="1" ht="12.75">
      <c r="A34" s="1">
        <v>42752</v>
      </c>
      <c r="B34" t="s">
        <v>156</v>
      </c>
      <c r="C34" s="238" t="s">
        <v>504</v>
      </c>
      <c r="D34" s="144"/>
      <c r="E34" s="146"/>
      <c r="F34" s="146"/>
      <c r="G34" s="141">
        <v>6750.04</v>
      </c>
      <c r="H34" s="13"/>
      <c r="I34" s="144"/>
      <c r="J34" s="142"/>
      <c r="K34" s="25"/>
      <c r="L34" s="25"/>
      <c r="M34" s="26" t="s">
        <v>138</v>
      </c>
      <c r="N34" s="27" t="s">
        <v>583</v>
      </c>
      <c r="O34" s="27" t="s">
        <v>134</v>
      </c>
      <c r="P34" s="27" t="s">
        <v>607</v>
      </c>
      <c r="Q34" s="28"/>
      <c r="R34" s="29"/>
    </row>
    <row r="35" spans="1:18" s="24" customFormat="1" ht="12.75">
      <c r="A35" s="1">
        <v>42749</v>
      </c>
      <c r="B35" t="s">
        <v>156</v>
      </c>
      <c r="C35" s="238" t="s">
        <v>101</v>
      </c>
      <c r="D35" s="144"/>
      <c r="E35" s="146"/>
      <c r="F35" s="146"/>
      <c r="G35" s="141">
        <v>8100.28</v>
      </c>
      <c r="H35" s="13"/>
      <c r="I35" s="144"/>
      <c r="J35" s="142"/>
      <c r="K35" s="25"/>
      <c r="L35" s="25"/>
      <c r="M35" s="26" t="s">
        <v>138</v>
      </c>
      <c r="N35" s="27" t="s">
        <v>312</v>
      </c>
      <c r="O35" s="27" t="s">
        <v>141</v>
      </c>
      <c r="P35" s="27" t="s">
        <v>606</v>
      </c>
      <c r="Q35" s="28"/>
      <c r="R35" s="29"/>
    </row>
    <row r="36" spans="1:18" s="24" customFormat="1" ht="12.75">
      <c r="A36" s="1">
        <v>42755</v>
      </c>
      <c r="B36" t="s">
        <v>156</v>
      </c>
      <c r="C36" s="430" t="s">
        <v>533</v>
      </c>
      <c r="D36" s="144"/>
      <c r="E36" s="146"/>
      <c r="F36" s="146"/>
      <c r="G36" s="141">
        <v>8181.48</v>
      </c>
      <c r="H36" s="13"/>
      <c r="I36" s="144"/>
      <c r="J36" s="142"/>
      <c r="K36" s="25"/>
      <c r="L36" s="25"/>
      <c r="M36" s="26" t="s">
        <v>138</v>
      </c>
      <c r="N36" s="27" t="s">
        <v>584</v>
      </c>
      <c r="O36" s="27" t="s">
        <v>457</v>
      </c>
      <c r="P36" s="27" t="s">
        <v>613</v>
      </c>
      <c r="Q36" s="28"/>
      <c r="R36" s="29"/>
    </row>
    <row r="37" spans="1:18" s="24" customFormat="1" ht="12.75">
      <c r="A37" s="1">
        <v>42752</v>
      </c>
      <c r="B37" t="s">
        <v>156</v>
      </c>
      <c r="C37" s="238" t="s">
        <v>510</v>
      </c>
      <c r="D37" s="144"/>
      <c r="E37" s="146"/>
      <c r="F37" s="146"/>
      <c r="G37" s="141">
        <v>9000.44</v>
      </c>
      <c r="H37" s="13"/>
      <c r="I37" s="144"/>
      <c r="J37" s="142"/>
      <c r="K37" s="25"/>
      <c r="L37" s="25"/>
      <c r="M37" s="26" t="s">
        <v>138</v>
      </c>
      <c r="N37" s="27" t="s">
        <v>585</v>
      </c>
      <c r="O37" s="27" t="s">
        <v>136</v>
      </c>
      <c r="P37" s="27" t="s">
        <v>607</v>
      </c>
      <c r="Q37" s="28"/>
      <c r="R37" s="29"/>
    </row>
    <row r="38" spans="1:18" s="24" customFormat="1" ht="12.75">
      <c r="A38" s="1">
        <v>42754</v>
      </c>
      <c r="B38" t="s">
        <v>156</v>
      </c>
      <c r="C38" t="s">
        <v>525</v>
      </c>
      <c r="D38" s="144"/>
      <c r="E38" s="146"/>
      <c r="F38" s="146"/>
      <c r="G38" s="141">
        <v>9000.44</v>
      </c>
      <c r="H38" s="13"/>
      <c r="I38" s="144"/>
      <c r="J38" s="142"/>
      <c r="K38" s="25"/>
      <c r="L38" s="25"/>
      <c r="M38" s="26" t="s">
        <v>138</v>
      </c>
      <c r="N38" s="27" t="s">
        <v>586</v>
      </c>
      <c r="O38" s="27" t="s">
        <v>136</v>
      </c>
      <c r="P38" s="27" t="s">
        <v>612</v>
      </c>
      <c r="Q38" s="28"/>
      <c r="R38" s="29"/>
    </row>
    <row r="39" spans="1:18" s="24" customFormat="1" ht="12.75">
      <c r="A39" s="1">
        <v>42755</v>
      </c>
      <c r="B39" t="s">
        <v>156</v>
      </c>
      <c r="C39" s="238" t="s">
        <v>545</v>
      </c>
      <c r="D39" s="144"/>
      <c r="E39" s="146"/>
      <c r="F39" s="146"/>
      <c r="G39" s="141">
        <v>9000.44</v>
      </c>
      <c r="H39" s="13"/>
      <c r="I39" s="144"/>
      <c r="J39" s="142"/>
      <c r="K39" s="25"/>
      <c r="L39" s="25"/>
      <c r="M39" s="26" t="s">
        <v>138</v>
      </c>
      <c r="N39" s="27" t="s">
        <v>587</v>
      </c>
      <c r="O39" s="27" t="s">
        <v>136</v>
      </c>
      <c r="P39" s="27" t="s">
        <v>613</v>
      </c>
      <c r="Q39" s="28"/>
      <c r="R39" s="29"/>
    </row>
    <row r="40" spans="1:18" s="24" customFormat="1" ht="12.75">
      <c r="A40" s="1">
        <v>42749</v>
      </c>
      <c r="B40" t="s">
        <v>156</v>
      </c>
      <c r="C40" s="430" t="s">
        <v>491</v>
      </c>
      <c r="D40" s="144"/>
      <c r="E40" s="146"/>
      <c r="F40" s="146"/>
      <c r="G40" s="141">
        <v>11893.48</v>
      </c>
      <c r="H40" s="13"/>
      <c r="I40" s="144"/>
      <c r="J40" s="142"/>
      <c r="K40" s="25"/>
      <c r="L40" s="25"/>
      <c r="M40" s="26" t="s">
        <v>138</v>
      </c>
      <c r="N40" s="27" t="s">
        <v>609</v>
      </c>
      <c r="O40" s="27" t="s">
        <v>134</v>
      </c>
      <c r="P40" s="27" t="s">
        <v>606</v>
      </c>
      <c r="Q40" s="28"/>
      <c r="R40" s="29"/>
    </row>
    <row r="41" spans="1:18" s="24" customFormat="1" ht="12.75">
      <c r="A41" s="1">
        <v>42753</v>
      </c>
      <c r="B41" t="s">
        <v>156</v>
      </c>
      <c r="C41" t="s">
        <v>514</v>
      </c>
      <c r="D41" s="144"/>
      <c r="E41" s="146"/>
      <c r="F41" s="146"/>
      <c r="G41" s="141">
        <v>12824.96</v>
      </c>
      <c r="H41" s="13"/>
      <c r="I41" s="144"/>
      <c r="J41" s="142"/>
      <c r="K41" s="25"/>
      <c r="L41" s="25"/>
      <c r="M41" s="26" t="s">
        <v>138</v>
      </c>
      <c r="N41" s="27" t="s">
        <v>588</v>
      </c>
      <c r="O41" s="27" t="s">
        <v>134</v>
      </c>
      <c r="P41" s="27" t="s">
        <v>608</v>
      </c>
      <c r="Q41" s="28"/>
      <c r="R41" s="29"/>
    </row>
    <row r="42" spans="1:18" s="24" customFormat="1" ht="12.75">
      <c r="A42" s="1">
        <v>42749</v>
      </c>
      <c r="B42" t="s">
        <v>156</v>
      </c>
      <c r="C42" s="322" t="s">
        <v>492</v>
      </c>
      <c r="D42" s="144"/>
      <c r="E42" s="146"/>
      <c r="F42" s="146"/>
      <c r="G42" s="141">
        <v>13500.08</v>
      </c>
      <c r="H42" s="13"/>
      <c r="I42" s="144"/>
      <c r="J42" s="142"/>
      <c r="K42" s="25"/>
      <c r="L42" s="25"/>
      <c r="M42" s="26" t="s">
        <v>138</v>
      </c>
      <c r="N42" s="27" t="s">
        <v>589</v>
      </c>
      <c r="O42" s="27" t="s">
        <v>136</v>
      </c>
      <c r="P42" s="27" t="s">
        <v>606</v>
      </c>
      <c r="Q42" s="28"/>
      <c r="R42" s="29"/>
    </row>
    <row r="43" spans="1:18" s="24" customFormat="1" ht="12.75">
      <c r="A43" s="1">
        <v>42749</v>
      </c>
      <c r="B43" t="s">
        <v>156</v>
      </c>
      <c r="C43" s="322" t="s">
        <v>494</v>
      </c>
      <c r="D43" s="144"/>
      <c r="E43" s="146"/>
      <c r="F43" s="146"/>
      <c r="G43" s="141">
        <v>13500.08</v>
      </c>
      <c r="H43" s="13"/>
      <c r="I43" s="144"/>
      <c r="J43" s="142"/>
      <c r="K43" s="25"/>
      <c r="L43" s="25"/>
      <c r="M43" s="26" t="s">
        <v>138</v>
      </c>
      <c r="N43" s="27" t="s">
        <v>590</v>
      </c>
      <c r="O43" s="27" t="s">
        <v>136</v>
      </c>
      <c r="P43" s="27" t="s">
        <v>606</v>
      </c>
      <c r="Q43" s="28"/>
      <c r="R43" s="29"/>
    </row>
    <row r="44" spans="1:18" s="24" customFormat="1" ht="12.75">
      <c r="A44" s="1">
        <v>42749</v>
      </c>
      <c r="B44" t="s">
        <v>156</v>
      </c>
      <c r="C44" s="430" t="s">
        <v>495</v>
      </c>
      <c r="D44" s="144"/>
      <c r="E44" s="146"/>
      <c r="F44" s="146"/>
      <c r="G44" s="141">
        <v>13500.08</v>
      </c>
      <c r="H44" s="13"/>
      <c r="I44" s="144"/>
      <c r="J44" s="142"/>
      <c r="K44" s="25"/>
      <c r="L44" s="25"/>
      <c r="M44" s="26" t="s">
        <v>138</v>
      </c>
      <c r="N44" s="27" t="s">
        <v>591</v>
      </c>
      <c r="O44" s="27" t="s">
        <v>136</v>
      </c>
      <c r="P44" s="27" t="s">
        <v>606</v>
      </c>
      <c r="Q44" s="28"/>
      <c r="R44" s="29"/>
    </row>
    <row r="45" spans="1:18" s="24" customFormat="1" ht="12.75">
      <c r="A45" s="1">
        <v>42749</v>
      </c>
      <c r="B45" t="s">
        <v>156</v>
      </c>
      <c r="C45" s="322" t="s">
        <v>496</v>
      </c>
      <c r="D45" s="144"/>
      <c r="E45" s="146"/>
      <c r="F45" s="146"/>
      <c r="G45" s="141">
        <v>13500.08</v>
      </c>
      <c r="H45" s="13"/>
      <c r="I45" s="144"/>
      <c r="J45" s="142"/>
      <c r="K45" s="25"/>
      <c r="L45" s="25"/>
      <c r="M45" s="26" t="s">
        <v>138</v>
      </c>
      <c r="N45" s="27" t="s">
        <v>592</v>
      </c>
      <c r="O45" s="27" t="s">
        <v>136</v>
      </c>
      <c r="P45" s="27" t="s">
        <v>606</v>
      </c>
      <c r="Q45" s="28"/>
      <c r="R45" s="29"/>
    </row>
    <row r="46" spans="1:18" s="24" customFormat="1" ht="12.75">
      <c r="A46" s="1">
        <v>42752</v>
      </c>
      <c r="B46" t="s">
        <v>156</v>
      </c>
      <c r="C46" s="238" t="s">
        <v>499</v>
      </c>
      <c r="D46" s="144"/>
      <c r="E46" s="146"/>
      <c r="F46" s="146"/>
      <c r="G46" s="141">
        <v>13500.08</v>
      </c>
      <c r="H46" s="13"/>
      <c r="I46" s="144"/>
      <c r="J46" s="142"/>
      <c r="K46" s="25"/>
      <c r="L46" s="25"/>
      <c r="M46" s="26" t="s">
        <v>138</v>
      </c>
      <c r="N46" s="27" t="s">
        <v>593</v>
      </c>
      <c r="O46" s="27" t="s">
        <v>136</v>
      </c>
      <c r="P46" s="27" t="s">
        <v>607</v>
      </c>
      <c r="Q46" s="28"/>
      <c r="R46" s="29"/>
    </row>
    <row r="47" spans="1:18" s="24" customFormat="1" ht="12.75">
      <c r="A47" s="1">
        <v>42752</v>
      </c>
      <c r="B47" t="s">
        <v>156</v>
      </c>
      <c r="C47" t="s">
        <v>502</v>
      </c>
      <c r="D47" s="144"/>
      <c r="E47" s="146"/>
      <c r="F47" s="146"/>
      <c r="G47" s="141">
        <v>13500.08</v>
      </c>
      <c r="H47" s="13"/>
      <c r="I47" s="144"/>
      <c r="J47" s="142"/>
      <c r="K47" s="25"/>
      <c r="L47" s="25"/>
      <c r="M47" s="26" t="s">
        <v>138</v>
      </c>
      <c r="N47" s="27" t="s">
        <v>594</v>
      </c>
      <c r="O47" s="27" t="s">
        <v>136</v>
      </c>
      <c r="P47" s="27" t="s">
        <v>607</v>
      </c>
      <c r="Q47" s="28"/>
      <c r="R47" s="29"/>
    </row>
    <row r="48" spans="1:18" s="24" customFormat="1" ht="12.75">
      <c r="A48" s="1">
        <v>42752</v>
      </c>
      <c r="B48" t="s">
        <v>156</v>
      </c>
      <c r="C48" s="238" t="s">
        <v>503</v>
      </c>
      <c r="D48" s="144"/>
      <c r="E48" s="146"/>
      <c r="F48" s="146"/>
      <c r="G48" s="141">
        <v>13500.08</v>
      </c>
      <c r="H48" s="13"/>
      <c r="I48" s="144"/>
      <c r="J48" s="142"/>
      <c r="K48" s="25"/>
      <c r="L48" s="25"/>
      <c r="M48" s="26" t="s">
        <v>138</v>
      </c>
      <c r="N48" s="27" t="s">
        <v>595</v>
      </c>
      <c r="O48" s="27" t="s">
        <v>136</v>
      </c>
      <c r="P48" s="27" t="s">
        <v>607</v>
      </c>
      <c r="Q48" s="28"/>
      <c r="R48" s="29"/>
    </row>
    <row r="49" spans="1:18" s="24" customFormat="1" ht="12.75">
      <c r="A49" s="1">
        <v>42753</v>
      </c>
      <c r="B49" t="s">
        <v>156</v>
      </c>
      <c r="C49" s="238" t="s">
        <v>518</v>
      </c>
      <c r="D49" s="144"/>
      <c r="E49" s="146"/>
      <c r="F49" s="146"/>
      <c r="G49" s="141">
        <v>13500.08</v>
      </c>
      <c r="H49" s="13"/>
      <c r="I49" s="144"/>
      <c r="J49" s="142"/>
      <c r="K49" s="25"/>
      <c r="L49" s="25"/>
      <c r="M49" s="26" t="s">
        <v>138</v>
      </c>
      <c r="N49" s="27" t="s">
        <v>596</v>
      </c>
      <c r="O49" s="27" t="s">
        <v>136</v>
      </c>
      <c r="P49" s="27" t="s">
        <v>608</v>
      </c>
      <c r="Q49" s="28"/>
      <c r="R49" s="29"/>
    </row>
    <row r="50" spans="1:18" s="24" customFormat="1" ht="12.75">
      <c r="A50" s="1">
        <v>42753</v>
      </c>
      <c r="B50" t="s">
        <v>156</v>
      </c>
      <c r="C50" t="s">
        <v>519</v>
      </c>
      <c r="D50" s="144"/>
      <c r="E50" s="146"/>
      <c r="F50" s="146"/>
      <c r="G50" s="141">
        <v>13500.08</v>
      </c>
      <c r="H50" s="13"/>
      <c r="I50" s="144"/>
      <c r="J50" s="142"/>
      <c r="K50" s="25"/>
      <c r="L50" s="25"/>
      <c r="M50" s="26" t="s">
        <v>138</v>
      </c>
      <c r="N50" s="27" t="s">
        <v>597</v>
      </c>
      <c r="O50" s="27" t="s">
        <v>136</v>
      </c>
      <c r="P50" s="27" t="s">
        <v>608</v>
      </c>
      <c r="Q50" s="28"/>
      <c r="R50" s="29"/>
    </row>
    <row r="51" spans="1:18" s="24" customFormat="1" ht="12.75">
      <c r="A51" s="1">
        <v>42754</v>
      </c>
      <c r="B51" t="s">
        <v>156</v>
      </c>
      <c r="C51" t="s">
        <v>490</v>
      </c>
      <c r="D51" s="144"/>
      <c r="E51" s="146"/>
      <c r="F51" s="146"/>
      <c r="G51" s="141">
        <v>13500.08</v>
      </c>
      <c r="H51" s="13" t="s">
        <v>133</v>
      </c>
      <c r="I51" s="144"/>
      <c r="J51" s="142"/>
      <c r="K51" s="25"/>
      <c r="L51" s="25"/>
      <c r="M51" s="26" t="s">
        <v>138</v>
      </c>
      <c r="N51" s="27" t="s">
        <v>555</v>
      </c>
      <c r="O51" s="27" t="s">
        <v>136</v>
      </c>
      <c r="P51" s="27" t="s">
        <v>612</v>
      </c>
      <c r="Q51" s="28"/>
      <c r="R51" s="29"/>
    </row>
    <row r="52" spans="1:18" s="24" customFormat="1" ht="12.75">
      <c r="A52" s="1">
        <v>42754</v>
      </c>
      <c r="B52" t="s">
        <v>156</v>
      </c>
      <c r="C52" s="238" t="s">
        <v>524</v>
      </c>
      <c r="D52" s="144"/>
      <c r="E52" s="146"/>
      <c r="F52" s="146"/>
      <c r="G52" s="141">
        <v>13500.08</v>
      </c>
      <c r="H52" s="13"/>
      <c r="I52" s="144"/>
      <c r="J52" s="142"/>
      <c r="K52" s="25"/>
      <c r="L52" s="25"/>
      <c r="M52" s="26" t="s">
        <v>138</v>
      </c>
      <c r="N52" s="27" t="s">
        <v>598</v>
      </c>
      <c r="O52" s="27" t="s">
        <v>136</v>
      </c>
      <c r="P52" s="27" t="s">
        <v>612</v>
      </c>
      <c r="Q52" s="28"/>
      <c r="R52" s="29"/>
    </row>
    <row r="53" spans="1:18" s="24" customFormat="1" ht="12.75">
      <c r="A53" s="1">
        <v>42755</v>
      </c>
      <c r="B53" t="s">
        <v>156</v>
      </c>
      <c r="C53" s="238" t="s">
        <v>534</v>
      </c>
      <c r="D53" s="144"/>
      <c r="E53" s="146"/>
      <c r="F53" s="146"/>
      <c r="G53" s="141">
        <v>13500.08</v>
      </c>
      <c r="H53" s="13"/>
      <c r="I53" s="144"/>
      <c r="J53" s="142"/>
      <c r="K53" s="25"/>
      <c r="L53" s="25"/>
      <c r="M53" s="26" t="s">
        <v>138</v>
      </c>
      <c r="N53" s="27" t="s">
        <v>599</v>
      </c>
      <c r="O53" s="27" t="s">
        <v>136</v>
      </c>
      <c r="P53" s="27" t="s">
        <v>613</v>
      </c>
      <c r="Q53" s="28"/>
      <c r="R53" s="29"/>
    </row>
    <row r="54" spans="1:18" s="24" customFormat="1" ht="12.75">
      <c r="A54" s="1">
        <v>42755</v>
      </c>
      <c r="B54" t="s">
        <v>156</v>
      </c>
      <c r="C54" s="238" t="s">
        <v>112</v>
      </c>
      <c r="D54" s="144"/>
      <c r="E54" s="146"/>
      <c r="F54" s="146"/>
      <c r="G54" s="141">
        <v>19565.72</v>
      </c>
      <c r="H54" s="13"/>
      <c r="I54" s="144"/>
      <c r="J54" s="142"/>
      <c r="K54" s="25"/>
      <c r="L54" s="25"/>
      <c r="M54" s="26" t="s">
        <v>138</v>
      </c>
      <c r="N54" s="27" t="s">
        <v>323</v>
      </c>
      <c r="O54" s="27" t="s">
        <v>298</v>
      </c>
      <c r="P54" s="27" t="s">
        <v>613</v>
      </c>
      <c r="Q54" s="28"/>
      <c r="R54" s="29"/>
    </row>
    <row r="55" spans="1:18" s="24" customFormat="1" ht="12.75">
      <c r="A55" s="1">
        <v>42749</v>
      </c>
      <c r="B55" t="s">
        <v>156</v>
      </c>
      <c r="C55" s="322" t="s">
        <v>493</v>
      </c>
      <c r="D55" s="144"/>
      <c r="E55" s="146"/>
      <c r="F55" s="146"/>
      <c r="G55" s="141">
        <v>20208.36</v>
      </c>
      <c r="H55" s="13"/>
      <c r="I55" s="144"/>
      <c r="J55" s="142"/>
      <c r="K55" s="25"/>
      <c r="L55" s="25"/>
      <c r="M55" s="26" t="s">
        <v>138</v>
      </c>
      <c r="N55" s="27" t="s">
        <v>600</v>
      </c>
      <c r="O55" s="27" t="s">
        <v>136</v>
      </c>
      <c r="P55" s="27" t="s">
        <v>606</v>
      </c>
      <c r="Q55" s="28"/>
      <c r="R55" s="29"/>
    </row>
    <row r="56" spans="1:18" s="24" customFormat="1" ht="12.75">
      <c r="A56" s="1">
        <v>42753</v>
      </c>
      <c r="B56" t="s">
        <v>156</v>
      </c>
      <c r="C56" t="s">
        <v>516</v>
      </c>
      <c r="D56" s="144"/>
      <c r="E56" s="146"/>
      <c r="F56" s="146"/>
      <c r="G56" s="141">
        <v>23200</v>
      </c>
      <c r="H56" s="13"/>
      <c r="I56" s="144"/>
      <c r="J56" s="142"/>
      <c r="K56" s="25"/>
      <c r="L56" s="25"/>
      <c r="M56" s="26" t="s">
        <v>138</v>
      </c>
      <c r="N56" s="27" t="s">
        <v>601</v>
      </c>
      <c r="O56" s="27" t="s">
        <v>386</v>
      </c>
      <c r="P56" s="27" t="s">
        <v>608</v>
      </c>
      <c r="Q56" s="28"/>
      <c r="R56" s="29"/>
    </row>
    <row r="57" spans="1:18" s="24" customFormat="1" ht="12.75">
      <c r="A57" s="1">
        <v>42749</v>
      </c>
      <c r="B57" t="s">
        <v>156</v>
      </c>
      <c r="C57" s="322" t="s">
        <v>498</v>
      </c>
      <c r="D57" s="144"/>
      <c r="E57" s="146"/>
      <c r="F57" s="146"/>
      <c r="G57" s="141">
        <v>30011.52</v>
      </c>
      <c r="H57" s="13"/>
      <c r="I57" s="144"/>
      <c r="J57" s="142"/>
      <c r="K57" s="25"/>
      <c r="L57" s="25"/>
      <c r="M57" s="26" t="s">
        <v>138</v>
      </c>
      <c r="N57" s="27" t="s">
        <v>602</v>
      </c>
      <c r="O57" s="27" t="s">
        <v>390</v>
      </c>
      <c r="P57" s="27" t="s">
        <v>606</v>
      </c>
      <c r="Q57" s="28"/>
      <c r="R57" s="29"/>
    </row>
    <row r="58" spans="1:18" s="24" customFormat="1" ht="12.75">
      <c r="A58" s="1">
        <v>42755</v>
      </c>
      <c r="B58" t="s">
        <v>156</v>
      </c>
      <c r="C58" s="238" t="s">
        <v>535</v>
      </c>
      <c r="D58" s="144"/>
      <c r="E58" s="146"/>
      <c r="F58" s="146"/>
      <c r="G58" s="141">
        <v>35999.440000000002</v>
      </c>
      <c r="H58" s="13"/>
      <c r="I58" s="144"/>
      <c r="J58" s="142"/>
      <c r="K58" s="25"/>
      <c r="L58" s="25"/>
      <c r="M58" s="26" t="s">
        <v>138</v>
      </c>
      <c r="N58" s="27" t="s">
        <v>603</v>
      </c>
      <c r="O58" s="27" t="s">
        <v>390</v>
      </c>
      <c r="P58" s="27" t="s">
        <v>613</v>
      </c>
      <c r="Q58" s="28"/>
      <c r="R58" s="29"/>
    </row>
    <row r="59" spans="1:18" s="24" customFormat="1" ht="12.75">
      <c r="A59" s="1">
        <v>42754</v>
      </c>
      <c r="B59" t="s">
        <v>156</v>
      </c>
      <c r="C59" s="238" t="s">
        <v>521</v>
      </c>
      <c r="D59" s="144"/>
      <c r="E59" s="146"/>
      <c r="F59" s="146"/>
      <c r="G59" s="141">
        <v>36058.6</v>
      </c>
      <c r="H59" s="13"/>
      <c r="I59" s="144"/>
      <c r="J59" s="142"/>
      <c r="K59" s="25"/>
      <c r="L59" s="25"/>
      <c r="M59" s="26" t="s">
        <v>138</v>
      </c>
      <c r="N59" s="27" t="s">
        <v>604</v>
      </c>
      <c r="O59" s="27" t="s">
        <v>390</v>
      </c>
      <c r="P59" s="27" t="s">
        <v>612</v>
      </c>
      <c r="Q59" s="28"/>
      <c r="R59" s="29"/>
    </row>
    <row r="60" spans="1:18" s="24" customFormat="1" ht="12.75">
      <c r="A60" s="1">
        <v>42755</v>
      </c>
      <c r="B60" t="s">
        <v>156</v>
      </c>
      <c r="C60" t="s">
        <v>536</v>
      </c>
      <c r="D60" s="144"/>
      <c r="E60" s="146"/>
      <c r="F60" s="146"/>
      <c r="G60" s="141">
        <v>47912.639999999999</v>
      </c>
      <c r="H60" s="13"/>
      <c r="I60" s="144"/>
      <c r="J60" s="142"/>
      <c r="K60" s="25"/>
      <c r="L60" s="25"/>
      <c r="M60" s="26" t="s">
        <v>138</v>
      </c>
      <c r="N60" s="27" t="s">
        <v>605</v>
      </c>
      <c r="O60" s="27" t="s">
        <v>242</v>
      </c>
      <c r="P60" s="27" t="s">
        <v>613</v>
      </c>
      <c r="Q60" s="28"/>
      <c r="R60" s="29"/>
    </row>
    <row r="61" spans="1:18" s="24" customFormat="1" ht="12.75">
      <c r="A61" s="50">
        <v>42754</v>
      </c>
      <c r="B61" s="51" t="s">
        <v>546</v>
      </c>
      <c r="C61" s="51"/>
      <c r="D61" s="144"/>
      <c r="E61" s="146"/>
      <c r="F61" s="146"/>
      <c r="G61" s="6">
        <v>-16820</v>
      </c>
      <c r="H61" s="13"/>
      <c r="I61" s="144"/>
      <c r="J61" s="142"/>
      <c r="K61" s="25"/>
      <c r="L61" s="25"/>
      <c r="M61" s="26"/>
      <c r="N61" s="27"/>
      <c r="O61" s="27"/>
      <c r="P61" s="27" t="s">
        <v>614</v>
      </c>
      <c r="Q61" s="28"/>
      <c r="R61" s="29"/>
    </row>
    <row r="62" spans="1:18" s="24" customFormat="1" ht="12.75">
      <c r="A62" s="147"/>
      <c r="B62" s="114"/>
      <c r="C62" s="114"/>
      <c r="D62" s="144"/>
      <c r="E62" s="146"/>
      <c r="F62" s="146"/>
      <c r="G62" s="142"/>
      <c r="H62" s="13"/>
      <c r="I62" s="144"/>
      <c r="J62" s="142"/>
      <c r="K62" s="25"/>
      <c r="L62" s="25"/>
      <c r="M62" s="26"/>
      <c r="N62" s="27"/>
      <c r="O62" s="27"/>
      <c r="P62" s="27"/>
      <c r="Q62" s="28"/>
      <c r="R62" s="29"/>
    </row>
    <row r="63" spans="1:18" s="24" customFormat="1" ht="12.75">
      <c r="A63" s="148"/>
      <c r="B63" s="140"/>
      <c r="C63" s="140"/>
      <c r="D63" s="142"/>
      <c r="E63" s="146"/>
      <c r="F63" s="146"/>
      <c r="G63" s="141"/>
      <c r="H63" s="13"/>
      <c r="I63" s="141"/>
      <c r="J63" s="142"/>
      <c r="K63" s="25"/>
      <c r="L63" s="25"/>
      <c r="M63" s="26"/>
      <c r="N63" s="27"/>
      <c r="O63" s="27"/>
      <c r="P63" s="27"/>
      <c r="Q63" s="28"/>
      <c r="R63" s="29"/>
    </row>
    <row r="64" spans="1:18" s="24" customFormat="1" ht="12.75">
      <c r="A64" s="148"/>
      <c r="B64" s="140"/>
      <c r="C64" s="140"/>
      <c r="D64" s="142"/>
      <c r="E64" s="146"/>
      <c r="F64" s="146"/>
      <c r="G64" s="141"/>
      <c r="H64" s="13"/>
      <c r="I64" s="141"/>
      <c r="J64" s="142"/>
      <c r="K64" s="25"/>
      <c r="L64" s="25"/>
      <c r="M64" s="26"/>
      <c r="N64" s="27"/>
      <c r="O64" s="27"/>
      <c r="P64" s="27"/>
      <c r="Q64" s="28"/>
      <c r="R64" s="29"/>
    </row>
    <row r="65" spans="1:18" s="24" customFormat="1" ht="13.5" thickBot="1">
      <c r="A65" s="148"/>
      <c r="B65" s="140"/>
      <c r="C65" s="140"/>
      <c r="D65" s="142"/>
      <c r="E65" s="146"/>
      <c r="F65" s="146"/>
      <c r="G65" s="141"/>
      <c r="H65" s="13"/>
      <c r="I65" s="141"/>
      <c r="J65" s="142"/>
      <c r="K65" s="25"/>
      <c r="L65" s="25"/>
      <c r="M65" s="26"/>
      <c r="N65" s="27"/>
      <c r="O65" s="27"/>
      <c r="P65" s="27"/>
      <c r="Q65" s="28"/>
      <c r="R65" s="29"/>
    </row>
    <row r="66" spans="1:18" ht="12.75" thickBot="1">
      <c r="D66" s="72">
        <f>SUM(D5:D65)</f>
        <v>0</v>
      </c>
      <c r="G66" s="72">
        <f>SUM(G5:G65)</f>
        <v>442111.9599999999</v>
      </c>
      <c r="I66" s="72">
        <f>SUM(I5:I65)</f>
        <v>0</v>
      </c>
      <c r="J66" s="72">
        <f>SUM(J5:J65)</f>
        <v>0</v>
      </c>
      <c r="K66" s="36"/>
      <c r="N66" s="37" t="s">
        <v>223</v>
      </c>
      <c r="O66" s="38">
        <f>SUM(I66:K66)</f>
        <v>0</v>
      </c>
    </row>
    <row r="67" spans="1:18" ht="12.75">
      <c r="A67" s="50"/>
      <c r="B67" s="51"/>
      <c r="C67" s="51"/>
      <c r="G67" s="6"/>
    </row>
    <row r="68" spans="1:18">
      <c r="G68" s="36"/>
    </row>
  </sheetData>
  <autoFilter ref="A4:R66"/>
  <mergeCells count="1">
    <mergeCell ref="A2:Q2"/>
  </mergeCells>
  <phoneticPr fontId="7" type="noConversion"/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68"/>
  <sheetViews>
    <sheetView topLeftCell="A49" workbookViewId="0">
      <selection activeCell="F65" sqref="F65:F66"/>
    </sheetView>
  </sheetViews>
  <sheetFormatPr baseColWidth="10" defaultRowHeight="12.75"/>
  <cols>
    <col min="6" max="6" width="19.7109375" bestFit="1" customWidth="1"/>
  </cols>
  <sheetData>
    <row r="1" spans="1:7">
      <c r="A1" s="343" t="s">
        <v>2826</v>
      </c>
      <c r="B1" s="343">
        <v>7300002779</v>
      </c>
      <c r="C1" s="343" t="s">
        <v>2730</v>
      </c>
      <c r="D1" s="343" t="s">
        <v>1656</v>
      </c>
      <c r="E1" s="343" t="s">
        <v>2607</v>
      </c>
      <c r="F1" s="343" t="s">
        <v>2731</v>
      </c>
      <c r="G1" s="344">
        <v>-5849.88</v>
      </c>
    </row>
    <row r="2" spans="1:7">
      <c r="A2" s="343" t="s">
        <v>2827</v>
      </c>
      <c r="B2" s="343">
        <v>7300003180</v>
      </c>
      <c r="C2" s="343" t="s">
        <v>2730</v>
      </c>
      <c r="D2" s="343" t="s">
        <v>949</v>
      </c>
      <c r="E2" s="343" t="s">
        <v>2604</v>
      </c>
      <c r="F2" s="343" t="s">
        <v>2731</v>
      </c>
      <c r="G2" s="344">
        <v>-8049.24</v>
      </c>
    </row>
    <row r="3" spans="1:7">
      <c r="A3" s="343" t="s">
        <v>2828</v>
      </c>
      <c r="B3" s="343">
        <v>7300003645</v>
      </c>
      <c r="C3" s="343" t="s">
        <v>2730</v>
      </c>
      <c r="D3" s="343" t="s">
        <v>820</v>
      </c>
      <c r="E3" s="343" t="s">
        <v>2829</v>
      </c>
      <c r="F3" s="343" t="s">
        <v>2731</v>
      </c>
      <c r="G3" s="344">
        <v>-13988.44</v>
      </c>
    </row>
    <row r="4" spans="1:7">
      <c r="A4" s="343" t="s">
        <v>2828</v>
      </c>
      <c r="B4" s="343">
        <v>7300003646</v>
      </c>
      <c r="C4" s="343" t="s">
        <v>2730</v>
      </c>
      <c r="D4" s="343" t="s">
        <v>1248</v>
      </c>
      <c r="E4" s="343" t="s">
        <v>2563</v>
      </c>
      <c r="F4" s="343" t="s">
        <v>2731</v>
      </c>
      <c r="G4" s="344">
        <v>-13500.08</v>
      </c>
    </row>
    <row r="5" spans="1:7">
      <c r="A5" s="343" t="s">
        <v>2830</v>
      </c>
      <c r="B5" s="343">
        <v>7300003943</v>
      </c>
      <c r="C5" s="343" t="s">
        <v>2730</v>
      </c>
      <c r="D5" s="343" t="s">
        <v>2743</v>
      </c>
      <c r="E5" s="343" t="s">
        <v>157</v>
      </c>
      <c r="F5" s="343" t="s">
        <v>2731</v>
      </c>
      <c r="G5" s="344">
        <v>-1241.2</v>
      </c>
    </row>
    <row r="6" spans="1:7">
      <c r="A6" s="343" t="s">
        <v>2830</v>
      </c>
      <c r="B6" s="343">
        <v>7300003966</v>
      </c>
      <c r="C6" s="343" t="s">
        <v>2730</v>
      </c>
      <c r="D6" s="343" t="s">
        <v>2831</v>
      </c>
      <c r="E6" s="343" t="s">
        <v>2832</v>
      </c>
      <c r="F6" s="343" t="s">
        <v>2731</v>
      </c>
      <c r="G6" s="344">
        <v>-13569.68</v>
      </c>
    </row>
    <row r="7" spans="1:7">
      <c r="A7" s="343" t="s">
        <v>2830</v>
      </c>
      <c r="B7" s="343">
        <v>7300003969</v>
      </c>
      <c r="C7" s="343" t="s">
        <v>2730</v>
      </c>
      <c r="D7" s="343" t="s">
        <v>1961</v>
      </c>
      <c r="E7" s="343" t="s">
        <v>2604</v>
      </c>
      <c r="F7" s="343" t="s">
        <v>2731</v>
      </c>
      <c r="G7" s="344">
        <v>-13500.08</v>
      </c>
    </row>
    <row r="8" spans="1:7">
      <c r="A8" s="343" t="s">
        <v>2830</v>
      </c>
      <c r="B8" s="343">
        <v>7300003970</v>
      </c>
      <c r="C8" s="343" t="s">
        <v>2730</v>
      </c>
      <c r="D8" s="343" t="s">
        <v>2568</v>
      </c>
      <c r="E8" s="343" t="s">
        <v>2604</v>
      </c>
      <c r="F8" s="343" t="s">
        <v>2731</v>
      </c>
      <c r="G8" s="344">
        <v>-13988.44</v>
      </c>
    </row>
    <row r="9" spans="1:7">
      <c r="A9" s="445" t="s">
        <v>2826</v>
      </c>
      <c r="B9" s="445">
        <v>7400028785</v>
      </c>
      <c r="C9" s="445" t="s">
        <v>2742</v>
      </c>
      <c r="D9" s="445" t="s">
        <v>2833</v>
      </c>
      <c r="E9" s="445" t="s">
        <v>157</v>
      </c>
      <c r="F9" s="445" t="s">
        <v>2834</v>
      </c>
      <c r="G9" s="422">
        <v>1241.2</v>
      </c>
    </row>
    <row r="10" spans="1:7">
      <c r="A10" s="445" t="s">
        <v>2835</v>
      </c>
      <c r="B10" s="445">
        <v>7400030352</v>
      </c>
      <c r="C10" s="445" t="s">
        <v>2742</v>
      </c>
      <c r="D10" s="445" t="s">
        <v>2836</v>
      </c>
      <c r="E10" s="445" t="s">
        <v>157</v>
      </c>
      <c r="F10" s="445" t="s">
        <v>2834</v>
      </c>
      <c r="G10" s="422">
        <v>1241.2</v>
      </c>
    </row>
    <row r="11" spans="1:7">
      <c r="A11" s="445" t="s">
        <v>2827</v>
      </c>
      <c r="B11" s="445">
        <v>7400032718</v>
      </c>
      <c r="C11" s="445" t="s">
        <v>2742</v>
      </c>
      <c r="D11" s="445" t="s">
        <v>2837</v>
      </c>
      <c r="E11" s="445" t="s">
        <v>157</v>
      </c>
      <c r="F11" s="445" t="s">
        <v>2834</v>
      </c>
      <c r="G11" s="422">
        <v>1241.2</v>
      </c>
    </row>
    <row r="12" spans="1:7">
      <c r="A12" s="445" t="s">
        <v>2827</v>
      </c>
      <c r="B12" s="445">
        <v>7400032721</v>
      </c>
      <c r="C12" s="445" t="s">
        <v>2742</v>
      </c>
      <c r="D12" s="445" t="s">
        <v>2838</v>
      </c>
      <c r="E12" s="445" t="s">
        <v>157</v>
      </c>
      <c r="F12" s="445" t="s">
        <v>2834</v>
      </c>
      <c r="G12" s="422">
        <v>1241.2</v>
      </c>
    </row>
    <row r="13" spans="1:7">
      <c r="A13" s="445" t="s">
        <v>2828</v>
      </c>
      <c r="B13" s="445">
        <v>7400034813</v>
      </c>
      <c r="C13" s="445" t="s">
        <v>2742</v>
      </c>
      <c r="D13" s="445" t="s">
        <v>2850</v>
      </c>
      <c r="E13" s="445" t="s">
        <v>157</v>
      </c>
      <c r="F13" s="445" t="s">
        <v>2834</v>
      </c>
      <c r="G13" s="422">
        <v>1241.2</v>
      </c>
    </row>
    <row r="14" spans="1:7">
      <c r="A14" s="445" t="s">
        <v>2828</v>
      </c>
      <c r="B14" s="445">
        <v>7400034817</v>
      </c>
      <c r="C14" s="445" t="s">
        <v>2742</v>
      </c>
      <c r="D14" s="445" t="s">
        <v>2851</v>
      </c>
      <c r="E14" s="445" t="s">
        <v>157</v>
      </c>
      <c r="F14" s="445" t="s">
        <v>2834</v>
      </c>
      <c r="G14" s="422">
        <v>1241.2</v>
      </c>
    </row>
    <row r="15" spans="1:7">
      <c r="A15" s="445" t="s">
        <v>2828</v>
      </c>
      <c r="B15" s="445">
        <v>7400034820</v>
      </c>
      <c r="C15" s="445" t="s">
        <v>2742</v>
      </c>
      <c r="D15" s="445" t="s">
        <v>2852</v>
      </c>
      <c r="E15" s="445" t="s">
        <v>157</v>
      </c>
      <c r="F15" s="445" t="s">
        <v>2834</v>
      </c>
      <c r="G15" s="422">
        <v>1241.2</v>
      </c>
    </row>
    <row r="16" spans="1:7">
      <c r="A16" s="445" t="s">
        <v>2828</v>
      </c>
      <c r="B16" s="445">
        <v>7400034825</v>
      </c>
      <c r="C16" s="445" t="s">
        <v>2742</v>
      </c>
      <c r="D16" s="445" t="s">
        <v>2853</v>
      </c>
      <c r="E16" s="445" t="s">
        <v>157</v>
      </c>
      <c r="F16" s="445" t="s">
        <v>2834</v>
      </c>
      <c r="G16" s="422">
        <v>1241.2</v>
      </c>
    </row>
    <row r="17" spans="1:7">
      <c r="A17" s="445" t="s">
        <v>2828</v>
      </c>
      <c r="B17" s="445">
        <v>7400034829</v>
      </c>
      <c r="C17" s="445" t="s">
        <v>2742</v>
      </c>
      <c r="D17" s="445" t="s">
        <v>2854</v>
      </c>
      <c r="E17" s="445" t="s">
        <v>157</v>
      </c>
      <c r="F17" s="445" t="s">
        <v>2834</v>
      </c>
      <c r="G17" s="422">
        <v>1241.2</v>
      </c>
    </row>
    <row r="18" spans="1:7">
      <c r="A18" s="445" t="s">
        <v>2828</v>
      </c>
      <c r="B18" s="445">
        <v>7400034833</v>
      </c>
      <c r="C18" s="445" t="s">
        <v>2742</v>
      </c>
      <c r="D18" s="445" t="s">
        <v>2855</v>
      </c>
      <c r="E18" s="445" t="s">
        <v>157</v>
      </c>
      <c r="F18" s="445" t="s">
        <v>2834</v>
      </c>
      <c r="G18" s="422">
        <v>1241.2</v>
      </c>
    </row>
    <row r="19" spans="1:7">
      <c r="A19" s="445" t="s">
        <v>2828</v>
      </c>
      <c r="B19" s="445">
        <v>7400034837</v>
      </c>
      <c r="C19" s="445" t="s">
        <v>2742</v>
      </c>
      <c r="D19" s="445" t="s">
        <v>2856</v>
      </c>
      <c r="E19" s="445" t="s">
        <v>157</v>
      </c>
      <c r="F19" s="445" t="s">
        <v>2834</v>
      </c>
      <c r="G19" s="422">
        <v>1241.2</v>
      </c>
    </row>
    <row r="20" spans="1:7">
      <c r="A20" s="445" t="s">
        <v>2828</v>
      </c>
      <c r="B20" s="445">
        <v>7400034841</v>
      </c>
      <c r="C20" s="445" t="s">
        <v>2742</v>
      </c>
      <c r="D20" s="445" t="s">
        <v>2857</v>
      </c>
      <c r="E20" s="445" t="s">
        <v>157</v>
      </c>
      <c r="F20" s="445" t="s">
        <v>2834</v>
      </c>
      <c r="G20" s="422">
        <v>1241.2</v>
      </c>
    </row>
    <row r="21" spans="1:7">
      <c r="A21" s="445" t="s">
        <v>2828</v>
      </c>
      <c r="B21" s="445">
        <v>7400034844</v>
      </c>
      <c r="C21" s="445" t="s">
        <v>2742</v>
      </c>
      <c r="D21" s="445" t="s">
        <v>2858</v>
      </c>
      <c r="E21" s="445" t="s">
        <v>157</v>
      </c>
      <c r="F21" s="445" t="s">
        <v>2834</v>
      </c>
      <c r="G21" s="422">
        <v>1241.2</v>
      </c>
    </row>
    <row r="22" spans="1:7">
      <c r="A22" s="445" t="s">
        <v>2828</v>
      </c>
      <c r="B22" s="445">
        <v>7400034848</v>
      </c>
      <c r="C22" s="445" t="s">
        <v>2742</v>
      </c>
      <c r="D22" s="445" t="s">
        <v>2859</v>
      </c>
      <c r="E22" s="445" t="s">
        <v>157</v>
      </c>
      <c r="F22" s="445" t="s">
        <v>2834</v>
      </c>
      <c r="G22" s="422">
        <v>1241.2</v>
      </c>
    </row>
    <row r="23" spans="1:7">
      <c r="A23" s="445" t="s">
        <v>2830</v>
      </c>
      <c r="B23" s="445">
        <v>7400035660</v>
      </c>
      <c r="C23" s="445" t="s">
        <v>2742</v>
      </c>
      <c r="D23" s="445" t="s">
        <v>2862</v>
      </c>
      <c r="E23" s="445" t="s">
        <v>157</v>
      </c>
      <c r="F23" s="445" t="s">
        <v>2834</v>
      </c>
      <c r="G23" s="422">
        <v>1241.2</v>
      </c>
    </row>
    <row r="24" spans="1:7">
      <c r="A24" s="445" t="s">
        <v>2830</v>
      </c>
      <c r="B24" s="445">
        <v>7400035663</v>
      </c>
      <c r="C24" s="445" t="s">
        <v>2742</v>
      </c>
      <c r="D24" s="445" t="s">
        <v>2863</v>
      </c>
      <c r="E24" s="445" t="s">
        <v>157</v>
      </c>
      <c r="F24" s="445" t="s">
        <v>2834</v>
      </c>
      <c r="G24" s="422">
        <v>1241.2</v>
      </c>
    </row>
    <row r="25" spans="1:7">
      <c r="A25" s="445" t="s">
        <v>2830</v>
      </c>
      <c r="B25" s="445">
        <v>7400035667</v>
      </c>
      <c r="C25" s="445" t="s">
        <v>2742</v>
      </c>
      <c r="D25" s="445" t="s">
        <v>2864</v>
      </c>
      <c r="E25" s="445" t="s">
        <v>157</v>
      </c>
      <c r="F25" s="445" t="s">
        <v>2834</v>
      </c>
      <c r="G25" s="422">
        <v>1241.2</v>
      </c>
    </row>
    <row r="26" spans="1:7">
      <c r="A26" s="445" t="s">
        <v>2830</v>
      </c>
      <c r="B26" s="445">
        <v>7400035670</v>
      </c>
      <c r="C26" s="445" t="s">
        <v>2742</v>
      </c>
      <c r="D26" s="445" t="s">
        <v>2865</v>
      </c>
      <c r="E26" s="445" t="s">
        <v>157</v>
      </c>
      <c r="F26" s="445" t="s">
        <v>2834</v>
      </c>
      <c r="G26" s="422">
        <v>1241.2</v>
      </c>
    </row>
    <row r="27" spans="1:7">
      <c r="A27" s="445" t="s">
        <v>2830</v>
      </c>
      <c r="B27" s="445">
        <v>7400035674</v>
      </c>
      <c r="C27" s="445" t="s">
        <v>2742</v>
      </c>
      <c r="D27" s="445" t="s">
        <v>2866</v>
      </c>
      <c r="E27" s="445" t="s">
        <v>157</v>
      </c>
      <c r="F27" s="445" t="s">
        <v>2834</v>
      </c>
      <c r="G27" s="422">
        <v>1241.2</v>
      </c>
    </row>
    <row r="28" spans="1:7">
      <c r="A28" s="445" t="s">
        <v>2830</v>
      </c>
      <c r="B28" s="445">
        <v>7400035680</v>
      </c>
      <c r="C28" s="445" t="s">
        <v>2742</v>
      </c>
      <c r="D28" s="445" t="s">
        <v>2867</v>
      </c>
      <c r="E28" s="445" t="s">
        <v>157</v>
      </c>
      <c r="F28" s="445" t="s">
        <v>2834</v>
      </c>
      <c r="G28" s="422">
        <v>1241.2</v>
      </c>
    </row>
    <row r="29" spans="1:7">
      <c r="A29" s="445" t="s">
        <v>2830</v>
      </c>
      <c r="B29" s="445">
        <v>7400035684</v>
      </c>
      <c r="C29" s="445" t="s">
        <v>2742</v>
      </c>
      <c r="D29" s="445" t="s">
        <v>2868</v>
      </c>
      <c r="E29" s="445" t="s">
        <v>157</v>
      </c>
      <c r="F29" s="445" t="s">
        <v>2834</v>
      </c>
      <c r="G29" s="422">
        <v>1241.2</v>
      </c>
    </row>
    <row r="30" spans="1:7">
      <c r="A30" s="445" t="s">
        <v>2830</v>
      </c>
      <c r="B30" s="445">
        <v>7400035691</v>
      </c>
      <c r="C30" s="445" t="s">
        <v>2742</v>
      </c>
      <c r="D30" s="445" t="s">
        <v>2869</v>
      </c>
      <c r="E30" s="445" t="s">
        <v>157</v>
      </c>
      <c r="F30" s="445" t="s">
        <v>2834</v>
      </c>
      <c r="G30" s="422">
        <v>1241.2</v>
      </c>
    </row>
    <row r="31" spans="1:7">
      <c r="A31" s="445" t="s">
        <v>2830</v>
      </c>
      <c r="B31" s="445">
        <v>7400035695</v>
      </c>
      <c r="C31" s="445" t="s">
        <v>2742</v>
      </c>
      <c r="D31" s="445" t="s">
        <v>2870</v>
      </c>
      <c r="E31" s="445" t="s">
        <v>157</v>
      </c>
      <c r="F31" s="445" t="s">
        <v>2834</v>
      </c>
      <c r="G31" s="422">
        <v>1241.2</v>
      </c>
    </row>
    <row r="32" spans="1:7">
      <c r="A32" s="445" t="s">
        <v>2830</v>
      </c>
      <c r="B32" s="445">
        <v>7400035701</v>
      </c>
      <c r="C32" s="445" t="s">
        <v>2742</v>
      </c>
      <c r="D32" s="445" t="s">
        <v>2871</v>
      </c>
      <c r="E32" s="445" t="s">
        <v>157</v>
      </c>
      <c r="F32" s="445" t="s">
        <v>2834</v>
      </c>
      <c r="G32" s="422">
        <v>1241.2</v>
      </c>
    </row>
    <row r="33" spans="1:7">
      <c r="A33" s="445" t="s">
        <v>2830</v>
      </c>
      <c r="B33" s="445">
        <v>7400035704</v>
      </c>
      <c r="C33" s="445" t="s">
        <v>2742</v>
      </c>
      <c r="D33" s="445" t="s">
        <v>2872</v>
      </c>
      <c r="E33" s="445" t="s">
        <v>157</v>
      </c>
      <c r="F33" s="445" t="s">
        <v>2834</v>
      </c>
      <c r="G33" s="422">
        <v>1241.2</v>
      </c>
    </row>
    <row r="34" spans="1:7">
      <c r="A34" s="445" t="s">
        <v>2830</v>
      </c>
      <c r="B34" s="445">
        <v>7400035706</v>
      </c>
      <c r="C34" s="445" t="s">
        <v>2742</v>
      </c>
      <c r="D34" s="445" t="s">
        <v>2873</v>
      </c>
      <c r="E34" s="445" t="s">
        <v>157</v>
      </c>
      <c r="F34" s="445" t="s">
        <v>2834</v>
      </c>
      <c r="G34" s="422">
        <v>1241.2</v>
      </c>
    </row>
    <row r="35" spans="1:7">
      <c r="A35" t="s">
        <v>2827</v>
      </c>
      <c r="B35">
        <v>7400032727</v>
      </c>
      <c r="C35" t="s">
        <v>2742</v>
      </c>
      <c r="D35" t="s">
        <v>1424</v>
      </c>
      <c r="E35" t="s">
        <v>2829</v>
      </c>
      <c r="F35" t="s">
        <v>2834</v>
      </c>
      <c r="G35" s="2">
        <v>4446.28</v>
      </c>
    </row>
    <row r="36" spans="1:7">
      <c r="A36" t="s">
        <v>2827</v>
      </c>
      <c r="B36">
        <v>7400032749</v>
      </c>
      <c r="C36" t="s">
        <v>2742</v>
      </c>
      <c r="D36" t="s">
        <v>2843</v>
      </c>
      <c r="E36" t="s">
        <v>2832</v>
      </c>
      <c r="F36" t="s">
        <v>2834</v>
      </c>
      <c r="G36" s="2">
        <v>10097.799999999999</v>
      </c>
    </row>
    <row r="37" spans="1:7">
      <c r="A37" t="s">
        <v>2827</v>
      </c>
      <c r="B37">
        <v>7400032752</v>
      </c>
      <c r="C37" t="s">
        <v>2742</v>
      </c>
      <c r="D37" t="s">
        <v>2844</v>
      </c>
      <c r="E37" t="s">
        <v>2832</v>
      </c>
      <c r="F37" t="s">
        <v>2834</v>
      </c>
      <c r="G37" s="2">
        <v>10097.799999999999</v>
      </c>
    </row>
    <row r="38" spans="1:7">
      <c r="A38" t="s">
        <v>2827</v>
      </c>
      <c r="B38">
        <v>7400032734</v>
      </c>
      <c r="C38" t="s">
        <v>2742</v>
      </c>
      <c r="D38" t="s">
        <v>2841</v>
      </c>
      <c r="E38" t="s">
        <v>2829</v>
      </c>
      <c r="F38" t="s">
        <v>2834</v>
      </c>
      <c r="G38" s="2">
        <v>10491.04</v>
      </c>
    </row>
    <row r="39" spans="1:7">
      <c r="A39" t="s">
        <v>2827</v>
      </c>
      <c r="B39">
        <v>7400032756</v>
      </c>
      <c r="C39" t="s">
        <v>2742</v>
      </c>
      <c r="D39" t="s">
        <v>2845</v>
      </c>
      <c r="E39" t="s">
        <v>2832</v>
      </c>
      <c r="F39" t="s">
        <v>2834</v>
      </c>
      <c r="G39" s="2">
        <v>10491.04</v>
      </c>
    </row>
    <row r="40" spans="1:7">
      <c r="A40" t="s">
        <v>2828</v>
      </c>
      <c r="B40">
        <v>7400034806</v>
      </c>
      <c r="C40" t="s">
        <v>2742</v>
      </c>
      <c r="D40" t="s">
        <v>2849</v>
      </c>
      <c r="E40" t="s">
        <v>2829</v>
      </c>
      <c r="F40" t="s">
        <v>2834</v>
      </c>
      <c r="G40" s="2">
        <v>10491.04</v>
      </c>
    </row>
    <row r="41" spans="1:7">
      <c r="A41" t="s">
        <v>2830</v>
      </c>
      <c r="B41">
        <v>7400035720</v>
      </c>
      <c r="C41" t="s">
        <v>2742</v>
      </c>
      <c r="D41" t="s">
        <v>2875</v>
      </c>
      <c r="E41" t="s">
        <v>2832</v>
      </c>
      <c r="F41" t="s">
        <v>2834</v>
      </c>
      <c r="G41" s="2">
        <v>10491.04</v>
      </c>
    </row>
    <row r="42" spans="1:7">
      <c r="A42" t="s">
        <v>2827</v>
      </c>
      <c r="B42">
        <v>7400032760</v>
      </c>
      <c r="C42" t="s">
        <v>2742</v>
      </c>
      <c r="D42" t="s">
        <v>2197</v>
      </c>
      <c r="E42" t="s">
        <v>2846</v>
      </c>
      <c r="F42" t="s">
        <v>2834</v>
      </c>
      <c r="G42" s="2">
        <v>11241.56</v>
      </c>
    </row>
    <row r="43" spans="1:7">
      <c r="A43" t="s">
        <v>2827</v>
      </c>
      <c r="B43">
        <v>7400032765</v>
      </c>
      <c r="C43" t="s">
        <v>2742</v>
      </c>
      <c r="D43" t="s">
        <v>1656</v>
      </c>
      <c r="E43" t="s">
        <v>2847</v>
      </c>
      <c r="F43" t="s">
        <v>2834</v>
      </c>
      <c r="G43" s="2">
        <v>11481.68</v>
      </c>
    </row>
    <row r="44" spans="1:7">
      <c r="A44" t="s">
        <v>2827</v>
      </c>
      <c r="B44">
        <v>7400032769</v>
      </c>
      <c r="C44" t="s">
        <v>2742</v>
      </c>
      <c r="D44" t="s">
        <v>2420</v>
      </c>
      <c r="E44" t="s">
        <v>2847</v>
      </c>
      <c r="F44" t="s">
        <v>2834</v>
      </c>
      <c r="G44" s="2">
        <v>11481.68</v>
      </c>
    </row>
    <row r="45" spans="1:7">
      <c r="A45" t="s">
        <v>2827</v>
      </c>
      <c r="B45">
        <v>7400032775</v>
      </c>
      <c r="C45" t="s">
        <v>2742</v>
      </c>
      <c r="D45" t="s">
        <v>1645</v>
      </c>
      <c r="E45" t="s">
        <v>2848</v>
      </c>
      <c r="F45" t="s">
        <v>2834</v>
      </c>
      <c r="G45" s="2">
        <v>11481.68</v>
      </c>
    </row>
    <row r="46" spans="1:7">
      <c r="A46" t="s">
        <v>2828</v>
      </c>
      <c r="B46">
        <v>7400034786</v>
      </c>
      <c r="C46" t="s">
        <v>2742</v>
      </c>
      <c r="D46" t="s">
        <v>1841</v>
      </c>
      <c r="E46" t="s">
        <v>2846</v>
      </c>
      <c r="F46" t="s">
        <v>2834</v>
      </c>
      <c r="G46" s="2">
        <v>11481.68</v>
      </c>
    </row>
    <row r="47" spans="1:7">
      <c r="A47" t="s">
        <v>2830</v>
      </c>
      <c r="B47">
        <v>7400035728</v>
      </c>
      <c r="C47" t="s">
        <v>2742</v>
      </c>
      <c r="D47" t="s">
        <v>2876</v>
      </c>
      <c r="E47" t="s">
        <v>2846</v>
      </c>
      <c r="F47" t="s">
        <v>2834</v>
      </c>
      <c r="G47" s="2">
        <v>11481.68</v>
      </c>
    </row>
    <row r="48" spans="1:7">
      <c r="A48" t="s">
        <v>2828</v>
      </c>
      <c r="B48">
        <v>7400034790</v>
      </c>
      <c r="C48" t="s">
        <v>2742</v>
      </c>
      <c r="D48" t="s">
        <v>2623</v>
      </c>
      <c r="E48" t="s">
        <v>2846</v>
      </c>
      <c r="F48" t="s">
        <v>2834</v>
      </c>
      <c r="G48" s="2">
        <v>11673.08</v>
      </c>
    </row>
    <row r="49" spans="1:7">
      <c r="A49" t="s">
        <v>2830</v>
      </c>
      <c r="B49">
        <v>7400035725</v>
      </c>
      <c r="C49" t="s">
        <v>2742</v>
      </c>
      <c r="D49" t="s">
        <v>12</v>
      </c>
      <c r="E49" t="s">
        <v>2846</v>
      </c>
      <c r="F49" t="s">
        <v>2834</v>
      </c>
      <c r="G49" s="2">
        <v>11673.08</v>
      </c>
    </row>
    <row r="50" spans="1:7">
      <c r="A50" t="s">
        <v>2827</v>
      </c>
      <c r="B50">
        <v>7400032746</v>
      </c>
      <c r="C50" t="s">
        <v>2742</v>
      </c>
      <c r="D50" t="s">
        <v>949</v>
      </c>
      <c r="E50" t="s">
        <v>2832</v>
      </c>
      <c r="F50" t="s">
        <v>2834</v>
      </c>
      <c r="G50" s="2">
        <v>13569.68</v>
      </c>
    </row>
    <row r="51" spans="1:7">
      <c r="A51" t="s">
        <v>2828</v>
      </c>
      <c r="B51">
        <v>7400034794</v>
      </c>
      <c r="C51" t="s">
        <v>2742</v>
      </c>
      <c r="D51" t="s">
        <v>2831</v>
      </c>
      <c r="E51" t="s">
        <v>2832</v>
      </c>
      <c r="F51" t="s">
        <v>2834</v>
      </c>
      <c r="G51" s="2">
        <v>13569.68</v>
      </c>
    </row>
    <row r="52" spans="1:7">
      <c r="A52" t="s">
        <v>2830</v>
      </c>
      <c r="B52">
        <v>7400035710</v>
      </c>
      <c r="C52" t="s">
        <v>2742</v>
      </c>
      <c r="D52" t="s">
        <v>526</v>
      </c>
      <c r="E52" t="s">
        <v>2829</v>
      </c>
      <c r="F52" t="s">
        <v>2834</v>
      </c>
      <c r="G52" s="2">
        <v>13569.68</v>
      </c>
    </row>
    <row r="53" spans="1:7">
      <c r="A53" t="s">
        <v>2830</v>
      </c>
      <c r="B53">
        <v>7400035715</v>
      </c>
      <c r="C53" t="s">
        <v>2742</v>
      </c>
      <c r="D53" t="s">
        <v>2831</v>
      </c>
      <c r="E53" t="s">
        <v>2832</v>
      </c>
      <c r="F53" t="s">
        <v>2834</v>
      </c>
      <c r="G53" s="2">
        <v>13569.68</v>
      </c>
    </row>
    <row r="54" spans="1:7">
      <c r="A54" t="s">
        <v>2827</v>
      </c>
      <c r="B54">
        <v>7400032731</v>
      </c>
      <c r="C54" t="s">
        <v>2742</v>
      </c>
      <c r="D54" t="s">
        <v>820</v>
      </c>
      <c r="E54" t="s">
        <v>2829</v>
      </c>
      <c r="F54" t="s">
        <v>2834</v>
      </c>
      <c r="G54" s="2">
        <v>13988.44</v>
      </c>
    </row>
    <row r="55" spans="1:7">
      <c r="A55" t="s">
        <v>2828</v>
      </c>
      <c r="B55">
        <v>7400034798</v>
      </c>
      <c r="C55" t="s">
        <v>2742</v>
      </c>
      <c r="D55" t="s">
        <v>820</v>
      </c>
      <c r="E55" t="s">
        <v>2832</v>
      </c>
      <c r="F55" t="s">
        <v>2834</v>
      </c>
      <c r="G55" s="2">
        <v>13988.44</v>
      </c>
    </row>
    <row r="56" spans="1:7">
      <c r="A56" t="s">
        <v>2830</v>
      </c>
      <c r="B56">
        <v>7400035713</v>
      </c>
      <c r="C56" t="s">
        <v>2742</v>
      </c>
      <c r="D56" t="s">
        <v>2874</v>
      </c>
      <c r="E56" t="s">
        <v>2832</v>
      </c>
      <c r="F56" t="s">
        <v>2834</v>
      </c>
      <c r="G56" s="2">
        <v>13988.44</v>
      </c>
    </row>
    <row r="57" spans="1:7">
      <c r="A57" t="s">
        <v>2827</v>
      </c>
      <c r="B57">
        <v>7400032729</v>
      </c>
      <c r="C57" t="s">
        <v>2742</v>
      </c>
      <c r="D57" t="s">
        <v>2840</v>
      </c>
      <c r="E57" t="s">
        <v>2829</v>
      </c>
      <c r="F57" t="s">
        <v>2834</v>
      </c>
      <c r="G57" s="2">
        <v>15750.48</v>
      </c>
    </row>
    <row r="58" spans="1:7">
      <c r="A58" t="s">
        <v>2827</v>
      </c>
      <c r="B58">
        <v>7400032737</v>
      </c>
      <c r="C58" t="s">
        <v>2742</v>
      </c>
      <c r="D58" t="s">
        <v>1410</v>
      </c>
      <c r="E58" t="s">
        <v>2832</v>
      </c>
      <c r="F58" t="s">
        <v>2834</v>
      </c>
      <c r="G58" s="2">
        <v>15750.48</v>
      </c>
    </row>
    <row r="59" spans="1:7">
      <c r="A59" t="s">
        <v>2827</v>
      </c>
      <c r="B59">
        <v>7400032740</v>
      </c>
      <c r="C59" t="s">
        <v>2742</v>
      </c>
      <c r="D59" t="s">
        <v>1574</v>
      </c>
      <c r="E59" t="s">
        <v>2832</v>
      </c>
      <c r="F59" t="s">
        <v>2834</v>
      </c>
      <c r="G59" s="2">
        <v>15750.48</v>
      </c>
    </row>
    <row r="60" spans="1:7">
      <c r="A60" t="s">
        <v>2827</v>
      </c>
      <c r="B60">
        <v>7400032743</v>
      </c>
      <c r="C60" t="s">
        <v>2742</v>
      </c>
      <c r="D60" t="s">
        <v>2842</v>
      </c>
      <c r="E60" t="s">
        <v>2832</v>
      </c>
      <c r="F60" t="s">
        <v>2834</v>
      </c>
      <c r="G60" s="2">
        <v>15750.48</v>
      </c>
    </row>
    <row r="61" spans="1:7">
      <c r="A61" t="s">
        <v>2828</v>
      </c>
      <c r="B61">
        <v>7400034802</v>
      </c>
      <c r="C61" t="s">
        <v>2742</v>
      </c>
      <c r="D61" t="s">
        <v>1248</v>
      </c>
      <c r="E61" t="s">
        <v>2832</v>
      </c>
      <c r="F61" t="s">
        <v>2834</v>
      </c>
      <c r="G61" s="2">
        <v>15750.48</v>
      </c>
    </row>
    <row r="62" spans="1:7">
      <c r="A62" t="s">
        <v>2830</v>
      </c>
      <c r="B62">
        <v>7400035708</v>
      </c>
      <c r="C62" t="s">
        <v>2742</v>
      </c>
      <c r="D62" t="s">
        <v>1989</v>
      </c>
      <c r="E62" t="s">
        <v>2829</v>
      </c>
      <c r="F62" t="s">
        <v>2834</v>
      </c>
      <c r="G62" s="2">
        <v>15750.48</v>
      </c>
    </row>
    <row r="63" spans="1:7">
      <c r="A63" t="s">
        <v>2830</v>
      </c>
      <c r="B63">
        <v>7400035712</v>
      </c>
      <c r="C63" t="s">
        <v>2742</v>
      </c>
      <c r="D63" t="s">
        <v>1961</v>
      </c>
      <c r="E63" t="s">
        <v>2832</v>
      </c>
      <c r="F63" t="s">
        <v>2834</v>
      </c>
      <c r="G63" s="2">
        <v>15750.48</v>
      </c>
    </row>
    <row r="64" spans="1:7">
      <c r="A64" t="s">
        <v>2827</v>
      </c>
      <c r="B64">
        <v>7400032724</v>
      </c>
      <c r="C64" t="s">
        <v>2742</v>
      </c>
      <c r="D64" t="s">
        <v>2314</v>
      </c>
      <c r="E64" t="s">
        <v>2839</v>
      </c>
      <c r="F64" t="s">
        <v>2834</v>
      </c>
      <c r="G64" s="2">
        <v>16654.12</v>
      </c>
    </row>
    <row r="65" spans="1:7">
      <c r="A65" s="51" t="s">
        <v>2828</v>
      </c>
      <c r="B65" s="51">
        <v>7400035305</v>
      </c>
      <c r="C65" s="51" t="s">
        <v>2860</v>
      </c>
      <c r="D65" s="51">
        <v>3000279039</v>
      </c>
      <c r="E65" s="51"/>
      <c r="F65" s="51" t="s">
        <v>2861</v>
      </c>
      <c r="G65" s="6">
        <v>116000</v>
      </c>
    </row>
    <row r="66" spans="1:7">
      <c r="A66" s="51" t="s">
        <v>2827</v>
      </c>
      <c r="B66" s="51">
        <v>7300003430</v>
      </c>
      <c r="C66" s="51" t="s">
        <v>2769</v>
      </c>
      <c r="D66" s="51">
        <v>2000276239</v>
      </c>
      <c r="E66" s="51"/>
      <c r="F66" s="51" t="s">
        <v>2877</v>
      </c>
      <c r="G66" s="6">
        <v>-46980</v>
      </c>
    </row>
    <row r="67" spans="1:7">
      <c r="G67" s="6">
        <f>SUM(G1:G66)</f>
        <v>399357.83999999991</v>
      </c>
    </row>
    <row r="68" spans="1:7">
      <c r="A68" t="s">
        <v>2825</v>
      </c>
    </row>
  </sheetData>
  <sortState ref="A9:G65">
    <sortCondition ref="G9:G65"/>
  </sortState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90"/>
  <sheetViews>
    <sheetView topLeftCell="A34" workbookViewId="0">
      <selection activeCell="B25" sqref="B25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2904</v>
      </c>
      <c r="E1" s="40"/>
      <c r="K1" s="640"/>
      <c r="L1" s="640"/>
      <c r="M1" s="640"/>
    </row>
    <row r="2" spans="1:15" ht="15">
      <c r="A2" s="640"/>
      <c r="B2" s="640"/>
      <c r="C2" s="640"/>
      <c r="D2" s="640"/>
      <c r="E2" s="640"/>
      <c r="F2" s="641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41"/>
      <c r="K3" s="41" t="s">
        <v>187</v>
      </c>
      <c r="L3" s="42"/>
      <c r="M3" s="640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640"/>
    </row>
    <row r="5" spans="1:15" ht="12" customHeight="1">
      <c r="A5" s="637" t="s">
        <v>138</v>
      </c>
      <c r="B5" s="339" t="s">
        <v>1321</v>
      </c>
      <c r="C5" s="339" t="s">
        <v>136</v>
      </c>
      <c r="D5" s="344">
        <v>-13500.08</v>
      </c>
      <c r="E5" s="335" t="s">
        <v>139</v>
      </c>
      <c r="F5" s="496" t="s">
        <v>190</v>
      </c>
      <c r="G5" s="423"/>
      <c r="H5" s="357"/>
      <c r="I5" s="357"/>
      <c r="L5" s="42"/>
      <c r="M5" s="640"/>
    </row>
    <row r="6" spans="1:15" ht="15" customHeight="1">
      <c r="A6" s="637" t="s">
        <v>138</v>
      </c>
      <c r="B6" s="339" t="s">
        <v>2009</v>
      </c>
      <c r="C6" s="339" t="s">
        <v>136</v>
      </c>
      <c r="D6" s="344">
        <v>-13500.08</v>
      </c>
      <c r="E6" s="335" t="s">
        <v>142</v>
      </c>
      <c r="F6" s="496" t="s">
        <v>190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637" t="s">
        <v>138</v>
      </c>
      <c r="B7" s="339" t="s">
        <v>2881</v>
      </c>
      <c r="C7" s="339" t="s">
        <v>136</v>
      </c>
      <c r="D7" s="422">
        <v>1241.2</v>
      </c>
      <c r="E7" s="335"/>
      <c r="F7" s="496" t="s">
        <v>137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637" t="s">
        <v>138</v>
      </c>
      <c r="B8" s="398" t="s">
        <v>2902</v>
      </c>
      <c r="C8" s="339" t="s">
        <v>136</v>
      </c>
      <c r="D8" s="2">
        <v>15750.48</v>
      </c>
      <c r="E8" s="335"/>
      <c r="F8" s="496" t="s">
        <v>190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637" t="s">
        <v>138</v>
      </c>
      <c r="B9" s="398" t="s">
        <v>1463</v>
      </c>
      <c r="C9" s="339" t="s">
        <v>136</v>
      </c>
      <c r="D9" s="2">
        <v>15750.48</v>
      </c>
      <c r="E9" s="335"/>
      <c r="F9" s="496" t="s">
        <v>190</v>
      </c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637" t="s">
        <v>138</v>
      </c>
      <c r="B10" s="398" t="s">
        <v>1695</v>
      </c>
      <c r="C10" s="339" t="s">
        <v>136</v>
      </c>
      <c r="D10" s="2">
        <v>15750.48</v>
      </c>
      <c r="E10" s="335"/>
      <c r="F10" s="496" t="s">
        <v>190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637" t="s">
        <v>138</v>
      </c>
      <c r="B11" s="339" t="s">
        <v>2903</v>
      </c>
      <c r="C11" s="339" t="s">
        <v>136</v>
      </c>
      <c r="D11" s="2">
        <v>15750.48</v>
      </c>
      <c r="E11" s="335"/>
      <c r="F11" s="496" t="s">
        <v>190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>
      <c r="A12" s="637" t="s">
        <v>138</v>
      </c>
      <c r="B12" s="339" t="s">
        <v>1321</v>
      </c>
      <c r="C12" s="339" t="s">
        <v>136</v>
      </c>
      <c r="D12" s="2">
        <v>15750.48</v>
      </c>
      <c r="E12" s="335" t="s">
        <v>139</v>
      </c>
      <c r="F12" s="496" t="s">
        <v>190</v>
      </c>
      <c r="G12" s="423"/>
      <c r="H12" s="335"/>
      <c r="I12" s="357"/>
      <c r="K12" s="357"/>
      <c r="L12" s="358"/>
      <c r="M12" s="359"/>
      <c r="N12" s="360"/>
      <c r="O12" s="360"/>
    </row>
    <row r="13" spans="1:15" ht="15" customHeight="1">
      <c r="A13" s="637" t="s">
        <v>138</v>
      </c>
      <c r="B13" s="339" t="s">
        <v>2025</v>
      </c>
      <c r="C13" s="339" t="s">
        <v>136</v>
      </c>
      <c r="D13" s="2">
        <v>15750.48</v>
      </c>
      <c r="E13" s="335"/>
      <c r="F13" s="496" t="s">
        <v>190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 thickBot="1">
      <c r="A14" s="638" t="s">
        <v>138</v>
      </c>
      <c r="B14" s="362" t="s">
        <v>2009</v>
      </c>
      <c r="C14" s="362" t="s">
        <v>136</v>
      </c>
      <c r="D14" s="87">
        <v>15750.48</v>
      </c>
      <c r="E14" s="364" t="s">
        <v>142</v>
      </c>
      <c r="F14" s="495" t="s">
        <v>190</v>
      </c>
      <c r="G14" s="400"/>
      <c r="H14" s="364"/>
      <c r="I14" s="367"/>
      <c r="K14" s="357"/>
      <c r="L14" s="358"/>
      <c r="M14" s="359"/>
      <c r="N14" s="360"/>
      <c r="O14" s="360"/>
    </row>
    <row r="15" spans="1:15" ht="15" customHeight="1">
      <c r="A15" s="637" t="s">
        <v>138</v>
      </c>
      <c r="B15" s="339" t="s">
        <v>2918</v>
      </c>
      <c r="C15" s="339" t="s">
        <v>2905</v>
      </c>
      <c r="D15" s="422">
        <v>1241.2</v>
      </c>
      <c r="E15" s="335"/>
      <c r="F15" s="496" t="s">
        <v>137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37" t="s">
        <v>138</v>
      </c>
      <c r="B16" s="339" t="s">
        <v>2920</v>
      </c>
      <c r="C16" s="339" t="s">
        <v>2905</v>
      </c>
      <c r="D16" s="422">
        <v>1241.2</v>
      </c>
      <c r="E16" s="335"/>
      <c r="F16" s="496" t="s">
        <v>137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37" t="s">
        <v>138</v>
      </c>
      <c r="B17" s="339" t="s">
        <v>2919</v>
      </c>
      <c r="C17" s="339" t="s">
        <v>2905</v>
      </c>
      <c r="D17" s="422">
        <v>1241.2</v>
      </c>
      <c r="E17" s="335"/>
      <c r="F17" s="496" t="s">
        <v>137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637" t="s">
        <v>138</v>
      </c>
      <c r="B18" s="339" t="s">
        <v>2921</v>
      </c>
      <c r="C18" s="339" t="s">
        <v>2905</v>
      </c>
      <c r="D18" s="422">
        <v>1241.2</v>
      </c>
      <c r="E18" s="335"/>
      <c r="F18" s="496" t="s">
        <v>137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637" t="s">
        <v>138</v>
      </c>
      <c r="B19" s="339" t="s">
        <v>2922</v>
      </c>
      <c r="C19" s="339" t="s">
        <v>2905</v>
      </c>
      <c r="D19" s="422">
        <v>1241.2</v>
      </c>
      <c r="E19" s="335"/>
      <c r="F19" s="496" t="s">
        <v>137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637" t="s">
        <v>138</v>
      </c>
      <c r="B20" s="339" t="s">
        <v>2923</v>
      </c>
      <c r="C20" s="339" t="s">
        <v>2905</v>
      </c>
      <c r="D20" s="422">
        <v>1241.2</v>
      </c>
      <c r="E20" s="335"/>
      <c r="F20" s="496" t="s">
        <v>137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637" t="s">
        <v>138</v>
      </c>
      <c r="B21" s="339" t="s">
        <v>2924</v>
      </c>
      <c r="C21" s="339" t="s">
        <v>2905</v>
      </c>
      <c r="D21" s="422">
        <v>1241.2</v>
      </c>
      <c r="E21" s="335"/>
      <c r="F21" s="496" t="s">
        <v>137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637" t="s">
        <v>138</v>
      </c>
      <c r="B22" s="339" t="s">
        <v>2925</v>
      </c>
      <c r="C22" s="339" t="s">
        <v>2905</v>
      </c>
      <c r="D22" s="422">
        <v>1241.2</v>
      </c>
      <c r="E22" s="335"/>
      <c r="F22" s="496" t="s">
        <v>137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>
      <c r="A23" s="637" t="s">
        <v>138</v>
      </c>
      <c r="B23" s="339" t="s">
        <v>2926</v>
      </c>
      <c r="C23" s="339" t="s">
        <v>2905</v>
      </c>
      <c r="D23" s="422">
        <v>1241.2</v>
      </c>
      <c r="E23" s="335"/>
      <c r="F23" s="496" t="s">
        <v>137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>
      <c r="A24" s="637" t="s">
        <v>138</v>
      </c>
      <c r="B24" s="339" t="s">
        <v>2928</v>
      </c>
      <c r="C24" s="339" t="s">
        <v>2905</v>
      </c>
      <c r="D24" s="422">
        <v>1241.2</v>
      </c>
      <c r="E24" s="335"/>
      <c r="F24" s="496" t="s">
        <v>137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 thickBot="1">
      <c r="A25" s="638" t="s">
        <v>138</v>
      </c>
      <c r="B25" s="339" t="s">
        <v>2927</v>
      </c>
      <c r="C25" s="362" t="s">
        <v>2905</v>
      </c>
      <c r="D25" s="505">
        <v>1241.2</v>
      </c>
      <c r="E25" s="364"/>
      <c r="F25" s="495" t="s">
        <v>137</v>
      </c>
      <c r="G25" s="400"/>
      <c r="H25" s="364"/>
      <c r="I25" s="367"/>
      <c r="K25" s="357"/>
      <c r="L25" s="358"/>
      <c r="M25" s="359"/>
      <c r="N25" s="360"/>
      <c r="O25" s="360"/>
    </row>
    <row r="26" spans="1:15" ht="15" customHeight="1" thickBot="1">
      <c r="A26" s="639" t="s">
        <v>138</v>
      </c>
      <c r="B26" s="372" t="s">
        <v>2880</v>
      </c>
      <c r="C26" s="372" t="s">
        <v>1296</v>
      </c>
      <c r="D26" s="504">
        <v>1241.2</v>
      </c>
      <c r="E26" s="373"/>
      <c r="F26" s="577" t="s">
        <v>137</v>
      </c>
      <c r="G26" s="404"/>
      <c r="H26" s="373"/>
      <c r="I26" s="375"/>
      <c r="K26" s="357"/>
      <c r="L26" s="358"/>
      <c r="M26" s="359"/>
      <c r="N26" s="360"/>
      <c r="O26" s="360"/>
    </row>
    <row r="27" spans="1:15" ht="15" customHeight="1">
      <c r="A27" s="637" t="s">
        <v>138</v>
      </c>
      <c r="B27" s="396" t="s">
        <v>870</v>
      </c>
      <c r="C27" s="339" t="s">
        <v>383</v>
      </c>
      <c r="D27" s="344">
        <v>-13988.44</v>
      </c>
      <c r="E27" s="335" t="s">
        <v>137</v>
      </c>
      <c r="F27" s="496" t="s">
        <v>190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>
      <c r="A28" s="637" t="s">
        <v>138</v>
      </c>
      <c r="B28" s="339" t="s">
        <v>2584</v>
      </c>
      <c r="C28" s="339" t="s">
        <v>383</v>
      </c>
      <c r="D28" s="344">
        <v>-13988.44</v>
      </c>
      <c r="E28" s="335"/>
      <c r="F28" s="496" t="s">
        <v>190</v>
      </c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>
      <c r="A29" s="637" t="s">
        <v>138</v>
      </c>
      <c r="B29" s="396" t="s">
        <v>870</v>
      </c>
      <c r="C29" s="339" t="s">
        <v>383</v>
      </c>
      <c r="D29" s="2">
        <v>13988.44</v>
      </c>
      <c r="E29" s="335" t="s">
        <v>137</v>
      </c>
      <c r="F29" s="496" t="s">
        <v>190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637" t="s">
        <v>138</v>
      </c>
      <c r="B30" s="398" t="s">
        <v>870</v>
      </c>
      <c r="C30" s="339" t="s">
        <v>383</v>
      </c>
      <c r="D30" s="2">
        <v>13988.44</v>
      </c>
      <c r="E30" s="335" t="s">
        <v>137</v>
      </c>
      <c r="F30" s="496" t="s">
        <v>190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 thickBot="1">
      <c r="A31" s="638" t="s">
        <v>138</v>
      </c>
      <c r="B31" s="362" t="s">
        <v>2901</v>
      </c>
      <c r="C31" s="362" t="s">
        <v>383</v>
      </c>
      <c r="D31" s="87">
        <v>13988.44</v>
      </c>
      <c r="E31" s="364"/>
      <c r="F31" s="495" t="s">
        <v>190</v>
      </c>
      <c r="G31" s="400"/>
      <c r="H31" s="364"/>
      <c r="I31" s="367"/>
      <c r="K31" s="357"/>
      <c r="L31" s="358"/>
      <c r="M31" s="359"/>
      <c r="N31" s="360"/>
      <c r="O31" s="360"/>
    </row>
    <row r="32" spans="1:15" ht="15" customHeight="1">
      <c r="A32" s="637" t="s">
        <v>138</v>
      </c>
      <c r="B32" s="339" t="s">
        <v>1768</v>
      </c>
      <c r="C32" s="339" t="s">
        <v>134</v>
      </c>
      <c r="D32" s="344">
        <v>-5849.88</v>
      </c>
      <c r="E32" s="335" t="s">
        <v>133</v>
      </c>
      <c r="F32" s="496" t="s">
        <v>190</v>
      </c>
      <c r="G32" s="357"/>
      <c r="H32" s="335"/>
      <c r="I32" s="357"/>
      <c r="K32" s="357"/>
      <c r="L32" s="358"/>
      <c r="M32" s="359"/>
      <c r="N32" s="360"/>
      <c r="O32" s="360"/>
    </row>
    <row r="33" spans="1:15" ht="15" customHeight="1">
      <c r="A33" s="637" t="s">
        <v>138</v>
      </c>
      <c r="B33" s="398" t="s">
        <v>2254</v>
      </c>
      <c r="C33" s="339" t="s">
        <v>134</v>
      </c>
      <c r="D33" s="2">
        <v>11241.56</v>
      </c>
      <c r="E33" s="335"/>
      <c r="F33" s="496" t="s">
        <v>190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637" t="s">
        <v>138</v>
      </c>
      <c r="B34" s="339" t="s">
        <v>1768</v>
      </c>
      <c r="C34" s="339" t="s">
        <v>134</v>
      </c>
      <c r="D34" s="2">
        <v>11481.68</v>
      </c>
      <c r="E34" s="335" t="s">
        <v>133</v>
      </c>
      <c r="F34" s="496" t="s">
        <v>190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637" t="s">
        <v>138</v>
      </c>
      <c r="B35" s="339" t="s">
        <v>2455</v>
      </c>
      <c r="C35" s="339" t="s">
        <v>134</v>
      </c>
      <c r="D35" s="2">
        <v>11481.68</v>
      </c>
      <c r="E35" s="335"/>
      <c r="F35" s="496" t="s">
        <v>190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637" t="s">
        <v>138</v>
      </c>
      <c r="B36" s="398" t="s">
        <v>1760</v>
      </c>
      <c r="C36" s="339" t="s">
        <v>134</v>
      </c>
      <c r="D36" s="2">
        <v>11481.68</v>
      </c>
      <c r="E36" s="335"/>
      <c r="F36" s="496" t="s">
        <v>190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637" t="s">
        <v>138</v>
      </c>
      <c r="B37" s="339" t="s">
        <v>1896</v>
      </c>
      <c r="C37" s="339" t="s">
        <v>134</v>
      </c>
      <c r="D37" s="2">
        <v>11481.68</v>
      </c>
      <c r="E37" s="335"/>
      <c r="F37" s="496" t="s">
        <v>190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>
      <c r="A38" s="637" t="s">
        <v>138</v>
      </c>
      <c r="B38" s="339" t="s">
        <v>2900</v>
      </c>
      <c r="C38" s="339" t="s">
        <v>134</v>
      </c>
      <c r="D38" s="2">
        <v>11481.68</v>
      </c>
      <c r="E38" s="335"/>
      <c r="F38" s="496" t="s">
        <v>190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637" t="s">
        <v>138</v>
      </c>
      <c r="B39" s="398" t="s">
        <v>2641</v>
      </c>
      <c r="C39" s="339" t="s">
        <v>134</v>
      </c>
      <c r="D39" s="2">
        <v>11673.08</v>
      </c>
      <c r="E39" s="335"/>
      <c r="F39" s="496" t="s">
        <v>190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37" t="s">
        <v>138</v>
      </c>
      <c r="B40" s="398" t="s">
        <v>16</v>
      </c>
      <c r="C40" s="339" t="s">
        <v>134</v>
      </c>
      <c r="D40" s="2">
        <v>11673.08</v>
      </c>
      <c r="E40" s="335"/>
      <c r="F40" s="496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 thickBot="1">
      <c r="A41" s="638" t="s">
        <v>138</v>
      </c>
      <c r="B41" s="362" t="s">
        <v>2351</v>
      </c>
      <c r="C41" s="362" t="s">
        <v>134</v>
      </c>
      <c r="D41" s="87">
        <v>16654.12</v>
      </c>
      <c r="E41" s="364"/>
      <c r="F41" s="495" t="s">
        <v>190</v>
      </c>
      <c r="G41" s="400"/>
      <c r="H41" s="364"/>
      <c r="I41" s="367"/>
      <c r="K41" s="357"/>
      <c r="L41" s="358"/>
      <c r="M41" s="359"/>
      <c r="N41" s="360"/>
      <c r="O41" s="360"/>
    </row>
    <row r="42" spans="1:15" ht="15" customHeight="1">
      <c r="A42" s="637" t="s">
        <v>138</v>
      </c>
      <c r="B42" s="339" t="s">
        <v>1011</v>
      </c>
      <c r="C42" s="339" t="s">
        <v>141</v>
      </c>
      <c r="D42" s="344">
        <v>-8049.24</v>
      </c>
      <c r="E42" s="335" t="s">
        <v>135</v>
      </c>
      <c r="F42" s="496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>
      <c r="A43" s="637" t="s">
        <v>138</v>
      </c>
      <c r="B43" s="396" t="s">
        <v>2878</v>
      </c>
      <c r="C43" s="339" t="s">
        <v>141</v>
      </c>
      <c r="D43" s="344">
        <v>-13569.68</v>
      </c>
      <c r="E43" s="335" t="s">
        <v>140</v>
      </c>
      <c r="F43" s="496" t="s">
        <v>190</v>
      </c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637" t="s">
        <v>138</v>
      </c>
      <c r="B44" s="339" t="s">
        <v>2879</v>
      </c>
      <c r="C44" s="339" t="s">
        <v>141</v>
      </c>
      <c r="D44" s="422">
        <v>1241.2</v>
      </c>
      <c r="E44" s="335"/>
      <c r="F44" s="496" t="s">
        <v>137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637" t="s">
        <v>138</v>
      </c>
      <c r="B45" s="339" t="s">
        <v>2882</v>
      </c>
      <c r="C45" s="339" t="s">
        <v>141</v>
      </c>
      <c r="D45" s="422">
        <v>1241.2</v>
      </c>
      <c r="E45" s="335"/>
      <c r="F45" s="496" t="s">
        <v>137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637" t="s">
        <v>138</v>
      </c>
      <c r="B46" s="339" t="s">
        <v>2883</v>
      </c>
      <c r="C46" s="339" t="s">
        <v>141</v>
      </c>
      <c r="D46" s="422">
        <v>1241.2</v>
      </c>
      <c r="E46" s="335"/>
      <c r="F46" s="496" t="s">
        <v>137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>
      <c r="A47" s="637" t="s">
        <v>138</v>
      </c>
      <c r="B47" s="339" t="s">
        <v>2884</v>
      </c>
      <c r="C47" s="339" t="s">
        <v>141</v>
      </c>
      <c r="D47" s="422">
        <v>1241.2</v>
      </c>
      <c r="E47" s="335"/>
      <c r="F47" s="496" t="s">
        <v>137</v>
      </c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>
      <c r="A48" s="637" t="s">
        <v>138</v>
      </c>
      <c r="B48" s="339" t="s">
        <v>2885</v>
      </c>
      <c r="C48" s="339" t="s">
        <v>141</v>
      </c>
      <c r="D48" s="422">
        <v>1241.2</v>
      </c>
      <c r="E48" s="335"/>
      <c r="F48" s="496" t="s">
        <v>137</v>
      </c>
      <c r="G48" s="423"/>
      <c r="H48" s="335"/>
      <c r="I48" s="357"/>
      <c r="K48" s="357"/>
      <c r="L48" s="358"/>
      <c r="M48" s="359"/>
      <c r="N48" s="360"/>
      <c r="O48" s="360"/>
    </row>
    <row r="49" spans="1:15" ht="15" customHeight="1">
      <c r="A49" s="637" t="s">
        <v>138</v>
      </c>
      <c r="B49" s="339" t="s">
        <v>2886</v>
      </c>
      <c r="C49" s="339" t="s">
        <v>141</v>
      </c>
      <c r="D49" s="422">
        <v>1241.2</v>
      </c>
      <c r="E49" s="335"/>
      <c r="F49" s="496" t="s">
        <v>137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637" t="s">
        <v>138</v>
      </c>
      <c r="B50" s="339" t="s">
        <v>2887</v>
      </c>
      <c r="C50" s="339" t="s">
        <v>141</v>
      </c>
      <c r="D50" s="422">
        <v>1241.2</v>
      </c>
      <c r="E50" s="335"/>
      <c r="F50" s="496" t="s">
        <v>137</v>
      </c>
      <c r="G50" s="423"/>
      <c r="H50" s="335"/>
      <c r="I50" s="357"/>
      <c r="K50" s="357"/>
      <c r="L50" s="358"/>
      <c r="M50" s="359"/>
      <c r="N50" s="360"/>
      <c r="O50" s="360"/>
    </row>
    <row r="51" spans="1:15" ht="15" customHeight="1">
      <c r="A51" s="637" t="s">
        <v>138</v>
      </c>
      <c r="B51" s="339" t="s">
        <v>2888</v>
      </c>
      <c r="C51" s="339" t="s">
        <v>141</v>
      </c>
      <c r="D51" s="422">
        <v>1241.2</v>
      </c>
      <c r="E51" s="335"/>
      <c r="F51" s="496" t="s">
        <v>137</v>
      </c>
      <c r="G51" s="423"/>
      <c r="H51" s="335"/>
      <c r="I51" s="357"/>
      <c r="K51" s="357"/>
      <c r="L51" s="358"/>
      <c r="M51" s="359"/>
      <c r="N51" s="360"/>
      <c r="O51" s="360"/>
    </row>
    <row r="52" spans="1:15" ht="15" customHeight="1">
      <c r="A52" s="637" t="s">
        <v>138</v>
      </c>
      <c r="B52" s="339" t="s">
        <v>2889</v>
      </c>
      <c r="C52" s="339" t="s">
        <v>141</v>
      </c>
      <c r="D52" s="422">
        <v>1241.2</v>
      </c>
      <c r="E52" s="335"/>
      <c r="F52" s="496" t="s">
        <v>137</v>
      </c>
      <c r="G52" s="423"/>
      <c r="H52" s="335"/>
      <c r="I52" s="357"/>
      <c r="K52" s="357"/>
      <c r="L52" s="358"/>
      <c r="M52" s="359"/>
      <c r="N52" s="360"/>
      <c r="O52" s="360"/>
    </row>
    <row r="53" spans="1:15" ht="15" customHeight="1">
      <c r="A53" s="637" t="s">
        <v>138</v>
      </c>
      <c r="B53" s="339" t="s">
        <v>2890</v>
      </c>
      <c r="C53" s="339" t="s">
        <v>141</v>
      </c>
      <c r="D53" s="422">
        <v>1241.2</v>
      </c>
      <c r="E53" s="335"/>
      <c r="F53" s="496" t="s">
        <v>137</v>
      </c>
      <c r="G53" s="423"/>
      <c r="H53" s="335"/>
      <c r="I53" s="357"/>
      <c r="K53" s="357"/>
      <c r="L53" s="358"/>
      <c r="M53" s="359"/>
      <c r="N53" s="360"/>
      <c r="O53" s="360"/>
    </row>
    <row r="54" spans="1:15" ht="15" customHeight="1">
      <c r="A54" s="637" t="s">
        <v>138</v>
      </c>
      <c r="B54" s="339" t="s">
        <v>2891</v>
      </c>
      <c r="C54" s="339" t="s">
        <v>141</v>
      </c>
      <c r="D54" s="422">
        <v>1241.2</v>
      </c>
      <c r="E54" s="335"/>
      <c r="F54" s="496" t="s">
        <v>137</v>
      </c>
      <c r="G54" s="423"/>
      <c r="H54" s="335"/>
      <c r="I54" s="357"/>
      <c r="K54" s="357"/>
      <c r="L54" s="358"/>
      <c r="M54" s="359"/>
      <c r="N54" s="360"/>
      <c r="O54" s="360"/>
    </row>
    <row r="55" spans="1:15" ht="15" customHeight="1">
      <c r="A55" s="637" t="s">
        <v>138</v>
      </c>
      <c r="B55" s="339" t="s">
        <v>2892</v>
      </c>
      <c r="C55" s="339" t="s">
        <v>141</v>
      </c>
      <c r="D55" s="422">
        <v>1241.2</v>
      </c>
      <c r="E55" s="335"/>
      <c r="F55" s="496" t="s">
        <v>137</v>
      </c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637" t="s">
        <v>138</v>
      </c>
      <c r="B56" s="339" t="s">
        <v>2893</v>
      </c>
      <c r="C56" s="339" t="s">
        <v>141</v>
      </c>
      <c r="D56" s="422">
        <v>1241.2</v>
      </c>
      <c r="E56" s="335"/>
      <c r="F56" s="496" t="s">
        <v>137</v>
      </c>
      <c r="G56" s="423"/>
      <c r="H56" s="335"/>
      <c r="I56" s="357"/>
      <c r="K56" s="357"/>
      <c r="L56" s="358"/>
      <c r="M56" s="359"/>
      <c r="N56" s="360"/>
      <c r="O56" s="360"/>
    </row>
    <row r="57" spans="1:15" ht="15" customHeight="1">
      <c r="A57" s="637" t="s">
        <v>138</v>
      </c>
      <c r="B57" s="398" t="s">
        <v>2894</v>
      </c>
      <c r="C57" s="339" t="s">
        <v>141</v>
      </c>
      <c r="D57" s="2">
        <v>10097.799999999999</v>
      </c>
      <c r="E57" s="335"/>
      <c r="F57" s="496" t="s">
        <v>190</v>
      </c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637" t="s">
        <v>138</v>
      </c>
      <c r="B58" s="398" t="s">
        <v>2895</v>
      </c>
      <c r="C58" s="339" t="s">
        <v>141</v>
      </c>
      <c r="D58" s="2">
        <v>10097.799999999999</v>
      </c>
      <c r="E58" s="335"/>
      <c r="F58" s="496" t="s">
        <v>190</v>
      </c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>
      <c r="A59" s="637" t="s">
        <v>138</v>
      </c>
      <c r="B59" s="339" t="s">
        <v>2896</v>
      </c>
      <c r="C59" s="339" t="s">
        <v>141</v>
      </c>
      <c r="D59" s="2">
        <v>10491.04</v>
      </c>
      <c r="E59" s="335"/>
      <c r="F59" s="496" t="s">
        <v>190</v>
      </c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637" t="s">
        <v>138</v>
      </c>
      <c r="B60" s="398" t="s">
        <v>2897</v>
      </c>
      <c r="C60" s="339" t="s">
        <v>141</v>
      </c>
      <c r="D60" s="2">
        <v>10491.04</v>
      </c>
      <c r="E60" s="335"/>
      <c r="F60" s="496" t="s">
        <v>190</v>
      </c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>
      <c r="A61" s="637" t="s">
        <v>138</v>
      </c>
      <c r="B61" s="398" t="s">
        <v>2898</v>
      </c>
      <c r="C61" s="339" t="s">
        <v>141</v>
      </c>
      <c r="D61" s="2">
        <v>10491.04</v>
      </c>
      <c r="E61" s="335"/>
      <c r="F61" s="496" t="s">
        <v>190</v>
      </c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>
      <c r="A62" s="637" t="s">
        <v>138</v>
      </c>
      <c r="B62" s="339" t="s">
        <v>2899</v>
      </c>
      <c r="C62" s="339" t="s">
        <v>141</v>
      </c>
      <c r="D62" s="2">
        <v>10491.04</v>
      </c>
      <c r="E62" s="335"/>
      <c r="F62" s="496" t="s">
        <v>190</v>
      </c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>
      <c r="A63" s="637" t="s">
        <v>138</v>
      </c>
      <c r="B63" s="339" t="s">
        <v>1011</v>
      </c>
      <c r="C63" s="339" t="s">
        <v>141</v>
      </c>
      <c r="D63" s="2">
        <v>13569.68</v>
      </c>
      <c r="E63" s="335" t="s">
        <v>135</v>
      </c>
      <c r="F63" s="496" t="s">
        <v>190</v>
      </c>
      <c r="G63" s="423"/>
      <c r="H63" s="335"/>
      <c r="I63" s="357"/>
      <c r="K63" s="357"/>
      <c r="L63" s="358"/>
      <c r="M63" s="359"/>
      <c r="N63" s="360"/>
      <c r="O63" s="360"/>
    </row>
    <row r="64" spans="1:15" ht="15" customHeight="1">
      <c r="A64" s="637" t="s">
        <v>138</v>
      </c>
      <c r="B64" s="396" t="s">
        <v>2878</v>
      </c>
      <c r="C64" s="339" t="s">
        <v>141</v>
      </c>
      <c r="D64" s="2">
        <v>13569.68</v>
      </c>
      <c r="E64" s="335" t="s">
        <v>140</v>
      </c>
      <c r="F64" s="496" t="s">
        <v>190</v>
      </c>
      <c r="G64" s="423"/>
      <c r="H64" s="335"/>
      <c r="I64" s="357"/>
      <c r="K64" s="357"/>
      <c r="L64" s="358"/>
      <c r="M64" s="359"/>
      <c r="N64" s="360"/>
      <c r="O64" s="360"/>
    </row>
    <row r="65" spans="1:15" ht="15" customHeight="1">
      <c r="A65" s="637" t="s">
        <v>138</v>
      </c>
      <c r="B65" s="339" t="s">
        <v>568</v>
      </c>
      <c r="C65" s="339" t="s">
        <v>141</v>
      </c>
      <c r="D65" s="2">
        <v>13569.68</v>
      </c>
      <c r="E65" s="335"/>
      <c r="F65" s="496" t="s">
        <v>190</v>
      </c>
      <c r="G65" s="423"/>
      <c r="H65" s="335"/>
      <c r="I65" s="357"/>
      <c r="K65" s="357"/>
      <c r="L65" s="358"/>
      <c r="M65" s="359"/>
      <c r="N65" s="360"/>
      <c r="O65" s="360"/>
    </row>
    <row r="66" spans="1:15" ht="15" customHeight="1" thickBot="1">
      <c r="A66" s="638" t="s">
        <v>138</v>
      </c>
      <c r="B66" s="401" t="s">
        <v>2878</v>
      </c>
      <c r="C66" s="362" t="s">
        <v>141</v>
      </c>
      <c r="D66" s="87">
        <v>13569.68</v>
      </c>
      <c r="E66" s="364" t="s">
        <v>140</v>
      </c>
      <c r="F66" s="495" t="s">
        <v>190</v>
      </c>
      <c r="G66" s="400"/>
      <c r="H66" s="364"/>
      <c r="I66" s="367"/>
      <c r="K66" s="357"/>
      <c r="L66" s="358"/>
      <c r="M66" s="359"/>
      <c r="N66" s="360"/>
      <c r="O66" s="360"/>
    </row>
    <row r="67" spans="1:15" ht="15" customHeight="1">
      <c r="A67" s="637" t="s">
        <v>138</v>
      </c>
      <c r="B67" s="339" t="s">
        <v>2779</v>
      </c>
      <c r="C67" s="339" t="s">
        <v>457</v>
      </c>
      <c r="D67" s="344">
        <v>-1241.2</v>
      </c>
      <c r="E67" s="335"/>
      <c r="F67" s="496" t="s">
        <v>190</v>
      </c>
      <c r="G67" s="423"/>
      <c r="H67" s="335"/>
      <c r="I67" s="357"/>
      <c r="K67" s="357"/>
      <c r="L67" s="358"/>
      <c r="M67" s="359"/>
      <c r="N67" s="360"/>
      <c r="O67" s="360"/>
    </row>
    <row r="68" spans="1:15" ht="15" customHeight="1" thickBot="1">
      <c r="A68" s="638" t="s">
        <v>138</v>
      </c>
      <c r="B68" s="401" t="s">
        <v>1474</v>
      </c>
      <c r="C68" s="362" t="s">
        <v>457</v>
      </c>
      <c r="D68" s="87">
        <v>4446.28</v>
      </c>
      <c r="E68" s="364"/>
      <c r="F68" s="495" t="s">
        <v>190</v>
      </c>
      <c r="G68" s="400"/>
      <c r="H68" s="364"/>
      <c r="I68" s="367"/>
      <c r="K68" s="357"/>
      <c r="L68" s="358"/>
      <c r="M68" s="359"/>
      <c r="N68" s="360"/>
      <c r="O68" s="360"/>
    </row>
    <row r="69" spans="1:15" ht="15" customHeight="1">
      <c r="A69" s="637" t="s">
        <v>138</v>
      </c>
      <c r="B69" s="645" t="s">
        <v>2861</v>
      </c>
      <c r="C69" s="645">
        <v>3000279039</v>
      </c>
      <c r="D69" s="6">
        <v>116000</v>
      </c>
      <c r="E69" s="335"/>
      <c r="F69" s="496" t="s">
        <v>190</v>
      </c>
      <c r="G69" s="423"/>
      <c r="H69" s="335"/>
      <c r="I69" s="357"/>
      <c r="K69" s="357"/>
      <c r="L69" s="358"/>
      <c r="M69" s="359"/>
      <c r="N69" s="360"/>
      <c r="O69" s="360"/>
    </row>
    <row r="70" spans="1:15" ht="15" customHeight="1">
      <c r="A70" s="637" t="s">
        <v>138</v>
      </c>
      <c r="B70" s="645" t="s">
        <v>2877</v>
      </c>
      <c r="C70" s="645">
        <v>2000276239</v>
      </c>
      <c r="D70" s="6">
        <v>-46980</v>
      </c>
      <c r="E70" s="335"/>
      <c r="F70" s="496" t="s">
        <v>190</v>
      </c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643"/>
      <c r="B71" s="380"/>
      <c r="C71" s="380"/>
      <c r="D71" s="468"/>
      <c r="E71" s="335"/>
      <c r="F71" s="496"/>
      <c r="G71" s="423"/>
      <c r="H71" s="335"/>
      <c r="I71" s="357"/>
      <c r="K71" s="357"/>
      <c r="L71" s="358"/>
      <c r="M71" s="359"/>
      <c r="N71" s="360"/>
      <c r="O71" s="360"/>
    </row>
    <row r="72" spans="1:15" ht="15" customHeight="1">
      <c r="A72" s="354"/>
      <c r="B72" s="380"/>
      <c r="C72" s="380"/>
      <c r="D72" s="382"/>
      <c r="E72" s="335"/>
      <c r="F72" s="496"/>
      <c r="G72" s="423"/>
      <c r="H72" s="335"/>
      <c r="I72" s="357"/>
      <c r="K72" s="357"/>
      <c r="L72" s="358"/>
      <c r="M72" s="359"/>
      <c r="N72" s="360"/>
      <c r="O72" s="360"/>
    </row>
    <row r="73" spans="1:15" ht="15" customHeight="1">
      <c r="A73" s="64"/>
      <c r="B73" s="79"/>
      <c r="C73" s="61"/>
      <c r="D73" s="65">
        <f>SUM(D5:D72)</f>
        <v>399357.84</v>
      </c>
      <c r="E73" s="65"/>
      <c r="F73" s="65"/>
      <c r="G73" s="65">
        <f>SUM(G6:G72)</f>
        <v>0</v>
      </c>
      <c r="H73" s="65"/>
      <c r="I73" s="65"/>
      <c r="J73" s="384">
        <f>SUM(J6:J72)</f>
        <v>0</v>
      </c>
      <c r="K73" s="65"/>
      <c r="L73" s="65">
        <f>SUM(L6:L72)</f>
        <v>0</v>
      </c>
      <c r="M73" s="65">
        <f>SUM(M6:M72)</f>
        <v>0</v>
      </c>
      <c r="N73" s="65"/>
      <c r="O73" s="49"/>
    </row>
    <row r="74" spans="1:15" ht="15" customHeight="1">
      <c r="A74" s="64"/>
      <c r="B74" s="79"/>
      <c r="C74" s="61"/>
      <c r="D74" s="65"/>
      <c r="E74" s="13"/>
      <c r="F74" s="75"/>
      <c r="G74" s="65"/>
      <c r="H74" s="13"/>
      <c r="L74" s="42"/>
      <c r="M74" s="71"/>
      <c r="N74" s="49"/>
      <c r="O74" s="49"/>
    </row>
    <row r="75" spans="1:15" ht="15" customHeight="1">
      <c r="A75" s="46"/>
      <c r="B75" s="47"/>
      <c r="C75" s="47"/>
      <c r="D75" s="55"/>
      <c r="E75" s="13"/>
      <c r="F75" s="70"/>
      <c r="L75" s="42"/>
      <c r="M75" s="71"/>
      <c r="N75" s="49"/>
      <c r="O75" s="49"/>
    </row>
    <row r="76" spans="1:15" ht="12.75">
      <c r="A76" s="46"/>
      <c r="B76" s="47"/>
      <c r="C76" s="47"/>
      <c r="D76" s="65"/>
      <c r="E76" s="65"/>
      <c r="F76" s="65"/>
      <c r="G76" s="65"/>
      <c r="H76" s="65"/>
      <c r="I76" s="65"/>
      <c r="J76" s="384"/>
      <c r="K76" s="65"/>
      <c r="L76" s="65"/>
      <c r="M76" s="65"/>
      <c r="N76" s="80"/>
      <c r="O76" s="49"/>
    </row>
    <row r="77" spans="1:15" ht="12.75">
      <c r="A77" s="46"/>
      <c r="B77" s="47"/>
      <c r="C77" s="47"/>
      <c r="D77" s="52"/>
      <c r="E77" s="13"/>
      <c r="F77" s="65"/>
      <c r="G77" s="73"/>
      <c r="H77" s="73"/>
      <c r="I77" s="73"/>
      <c r="J77" s="517"/>
      <c r="K77" s="73"/>
      <c r="L77" s="73"/>
      <c r="M77" s="154">
        <f>L73+M73-G73</f>
        <v>0</v>
      </c>
      <c r="N77" s="81"/>
      <c r="O77" s="54"/>
    </row>
    <row r="78" spans="1:15" ht="12.75">
      <c r="A78" s="46"/>
      <c r="B78" s="47"/>
      <c r="C78" s="47"/>
      <c r="D78" s="52"/>
      <c r="E78" s="13"/>
      <c r="F78" s="73"/>
      <c r="G78" s="73"/>
      <c r="H78" s="73"/>
      <c r="I78" s="73"/>
      <c r="J78" s="517"/>
      <c r="K78" s="73"/>
      <c r="L78" s="73"/>
      <c r="M78" s="81"/>
      <c r="N78" s="81"/>
      <c r="O78" s="54"/>
    </row>
    <row r="79" spans="1:15" ht="12.75">
      <c r="A79" s="46"/>
      <c r="B79" s="47"/>
      <c r="C79" s="47"/>
      <c r="D79" s="52"/>
      <c r="E79" s="13"/>
      <c r="F79" s="73"/>
      <c r="G79" s="73"/>
      <c r="H79" s="73"/>
      <c r="I79" s="73"/>
      <c r="J79" s="517"/>
      <c r="K79" s="73"/>
      <c r="L79" s="73"/>
      <c r="M79" s="81"/>
      <c r="N79" s="81"/>
      <c r="O79" s="54"/>
    </row>
    <row r="80" spans="1:15" ht="12.75">
      <c r="A80" s="46"/>
      <c r="B80" s="47"/>
      <c r="C80" s="47"/>
      <c r="D80" s="52"/>
      <c r="E80" s="13"/>
      <c r="F80" s="73"/>
      <c r="G80" s="82"/>
      <c r="H80" s="82"/>
      <c r="I80" s="83"/>
      <c r="J80" s="517"/>
      <c r="K80" s="73"/>
      <c r="L80" s="73"/>
      <c r="M80" s="81"/>
      <c r="N80" s="81"/>
      <c r="O80" s="54"/>
    </row>
    <row r="81" spans="1:15" ht="12.75">
      <c r="A81" s="46"/>
      <c r="B81" s="47"/>
      <c r="C81" s="47"/>
      <c r="D81" s="52"/>
      <c r="E81" s="13"/>
      <c r="F81" s="73"/>
      <c r="G81" s="73"/>
      <c r="H81" s="73"/>
      <c r="I81" s="73"/>
      <c r="J81" s="517"/>
      <c r="K81" s="73"/>
      <c r="L81" s="73"/>
      <c r="M81" s="81"/>
      <c r="N81" s="81"/>
      <c r="O81" s="54"/>
    </row>
    <row r="82" spans="1:15" ht="12.75">
      <c r="A82" s="46"/>
      <c r="B82" s="47"/>
      <c r="C82" s="47"/>
      <c r="D82" s="52"/>
      <c r="E82" s="13"/>
      <c r="F82" s="73"/>
      <c r="G82" s="73"/>
      <c r="H82" s="73"/>
      <c r="I82" s="73"/>
      <c r="J82" s="517"/>
      <c r="K82" s="73"/>
      <c r="L82" s="73"/>
      <c r="M82" s="81"/>
      <c r="N82" s="81"/>
      <c r="O82" s="54"/>
    </row>
    <row r="83" spans="1:15" ht="12.75">
      <c r="A83" s="46"/>
      <c r="B83" s="47"/>
      <c r="C83" s="47"/>
      <c r="D83" s="52"/>
      <c r="E83" s="13"/>
      <c r="F83" s="73"/>
      <c r="G83" s="83"/>
      <c r="H83" s="83"/>
      <c r="I83" s="83"/>
      <c r="J83" s="517"/>
      <c r="K83" s="73"/>
      <c r="L83" s="73"/>
      <c r="M83" s="81"/>
      <c r="N83" s="81"/>
      <c r="O83" s="54"/>
    </row>
    <row r="84" spans="1:15" ht="12.75">
      <c r="A84" s="46"/>
      <c r="B84" s="47"/>
      <c r="C84" s="47"/>
      <c r="D84" s="52"/>
      <c r="E84" s="13"/>
      <c r="F84" s="73"/>
      <c r="G84" s="73"/>
      <c r="H84" s="73"/>
      <c r="I84" s="73"/>
      <c r="J84" s="517"/>
      <c r="K84" s="73"/>
      <c r="L84" s="73"/>
      <c r="M84" s="81"/>
      <c r="N84" s="81"/>
      <c r="O84" s="54"/>
    </row>
    <row r="85" spans="1:15" ht="12.75">
      <c r="A85" s="46"/>
      <c r="B85" s="47"/>
      <c r="C85" s="47"/>
      <c r="D85" s="52"/>
      <c r="E85" s="13"/>
      <c r="F85" s="73"/>
      <c r="G85" s="73"/>
      <c r="H85" s="73"/>
      <c r="I85" s="73"/>
      <c r="J85" s="517"/>
      <c r="K85" s="73"/>
      <c r="L85" s="73"/>
      <c r="M85" s="81"/>
      <c r="N85" s="81"/>
      <c r="O85" s="54"/>
    </row>
    <row r="86" spans="1:15" ht="12.75">
      <c r="A86" s="46"/>
      <c r="B86" s="47"/>
      <c r="C86" s="73"/>
      <c r="D86" s="81"/>
      <c r="E86" s="13"/>
      <c r="F86" s="73"/>
      <c r="G86" s="73"/>
      <c r="H86" s="73"/>
      <c r="I86" s="73"/>
      <c r="J86" s="517"/>
      <c r="K86" s="73"/>
      <c r="L86" s="73"/>
      <c r="M86" s="81"/>
      <c r="N86" s="81"/>
      <c r="O86" s="54"/>
    </row>
    <row r="87" spans="1:15" ht="12.75">
      <c r="A87" s="46"/>
      <c r="B87" s="47"/>
      <c r="C87" s="73"/>
      <c r="D87" s="81"/>
      <c r="E87" s="13"/>
      <c r="F87" s="73"/>
      <c r="G87" s="73"/>
      <c r="H87" s="73"/>
      <c r="I87" s="73"/>
      <c r="J87" s="517"/>
      <c r="K87" s="73"/>
      <c r="L87" s="73"/>
      <c r="M87" s="81"/>
      <c r="N87" s="81"/>
      <c r="O87" s="54"/>
    </row>
    <row r="88" spans="1:15" ht="12.75">
      <c r="A88" s="46"/>
      <c r="B88" s="47"/>
      <c r="C88" s="47"/>
      <c r="D88" s="52"/>
      <c r="E88" s="13"/>
      <c r="F88" s="73"/>
      <c r="G88" s="73"/>
      <c r="H88" s="73"/>
      <c r="I88" s="73"/>
      <c r="J88" s="517"/>
      <c r="K88" s="73"/>
      <c r="L88" s="73"/>
      <c r="M88" s="81"/>
      <c r="N88" s="81"/>
      <c r="O88" s="54"/>
    </row>
    <row r="89" spans="1:15" ht="12.75">
      <c r="A89" s="46"/>
      <c r="B89" s="47"/>
      <c r="C89" s="47"/>
      <c r="D89" s="52"/>
      <c r="E89" s="13"/>
      <c r="F89" s="73"/>
      <c r="G89" s="73"/>
      <c r="H89" s="73"/>
      <c r="I89" s="73"/>
      <c r="J89" s="517"/>
      <c r="K89" s="73"/>
      <c r="L89" s="73"/>
      <c r="M89" s="81"/>
      <c r="N89" s="81"/>
      <c r="O89" s="54"/>
    </row>
    <row r="90" spans="1:15" ht="12.75">
      <c r="A90" s="46"/>
      <c r="B90" s="47"/>
      <c r="C90" s="47"/>
      <c r="D90" s="48"/>
      <c r="E90" s="13"/>
      <c r="F90"/>
      <c r="G90"/>
      <c r="H90"/>
      <c r="I90"/>
      <c r="J90" s="518"/>
      <c r="K90"/>
      <c r="L90"/>
      <c r="M90" s="54"/>
      <c r="N90" s="54"/>
      <c r="O90" s="54"/>
    </row>
    <row r="91" spans="1:15" ht="12.75">
      <c r="A91" s="46"/>
      <c r="B91" s="47"/>
      <c r="C91" s="47"/>
      <c r="D91" s="48"/>
      <c r="E91" s="13"/>
      <c r="F91"/>
      <c r="G91"/>
      <c r="H91"/>
      <c r="I91"/>
      <c r="J91" s="518"/>
      <c r="K91"/>
      <c r="L91"/>
      <c r="M91" s="54"/>
      <c r="N91" s="54"/>
      <c r="O91" s="54"/>
    </row>
    <row r="92" spans="1:15">
      <c r="A92" s="66"/>
      <c r="B92" s="40" t="s">
        <v>25</v>
      </c>
      <c r="E92" s="40"/>
      <c r="M92" s="45"/>
      <c r="N92" s="49"/>
      <c r="O92" s="49"/>
    </row>
    <row r="93" spans="1:15">
      <c r="A93" s="59"/>
      <c r="B93" s="40" t="s">
        <v>127</v>
      </c>
      <c r="E93" s="40"/>
      <c r="M93" s="45"/>
      <c r="N93" s="49"/>
      <c r="O93" s="49"/>
    </row>
    <row r="94" spans="1:15">
      <c r="A94" s="60"/>
      <c r="B94" s="40" t="s">
        <v>161</v>
      </c>
      <c r="E94" s="40"/>
      <c r="M94" s="45"/>
      <c r="N94" s="49"/>
      <c r="O94" s="49"/>
    </row>
    <row r="95" spans="1:15"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</sheetData>
  <autoFilter ref="A4:N76"/>
  <sortState ref="A5:G68">
    <sortCondition ref="C5:C68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182"/>
  <sheetViews>
    <sheetView topLeftCell="A46" workbookViewId="0">
      <selection activeCell="F70" sqref="F70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2906</v>
      </c>
      <c r="E1" s="240"/>
      <c r="F1" s="240"/>
      <c r="G1" s="240"/>
      <c r="H1" s="533"/>
      <c r="I1" s="644"/>
      <c r="J1" s="644"/>
      <c r="K1" s="644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644"/>
      <c r="J2" s="644"/>
      <c r="K2" s="644"/>
      <c r="L2" s="239"/>
      <c r="M2" s="239"/>
    </row>
    <row r="3" spans="1:13" ht="15.75">
      <c r="A3" s="644"/>
      <c r="B3" s="644"/>
      <c r="C3" s="644"/>
      <c r="D3" s="644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644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644"/>
      <c r="L5" s="239"/>
      <c r="M5" s="239"/>
    </row>
    <row r="6" spans="1:13" ht="15" customHeight="1" thickBot="1">
      <c r="A6" s="362" t="s">
        <v>134</v>
      </c>
      <c r="B6" s="402" t="s">
        <v>1656</v>
      </c>
      <c r="C6" s="490">
        <v>-5849.88</v>
      </c>
      <c r="D6" s="362" t="s">
        <v>2908</v>
      </c>
      <c r="E6" s="525"/>
      <c r="F6" s="526">
        <f>SUM(C6:E6)</f>
        <v>-5849.88</v>
      </c>
      <c r="G6" s="527"/>
      <c r="H6" s="537"/>
      <c r="I6" s="527">
        <v>600644</v>
      </c>
      <c r="J6" s="528">
        <f>F6/1.16</f>
        <v>-5043</v>
      </c>
      <c r="K6" s="529">
        <f>J6*0.16</f>
        <v>-806.88</v>
      </c>
      <c r="L6" s="607"/>
      <c r="M6" s="252"/>
    </row>
    <row r="7" spans="1:13" ht="15" customHeight="1" thickBot="1">
      <c r="A7" s="372" t="s">
        <v>141</v>
      </c>
      <c r="B7" s="403" t="s">
        <v>949</v>
      </c>
      <c r="C7" s="452">
        <v>-8049.24</v>
      </c>
      <c r="D7" s="372" t="s">
        <v>2911</v>
      </c>
      <c r="E7" s="543"/>
      <c r="F7" s="544">
        <f>SUM(C7:E7)</f>
        <v>-8049.24</v>
      </c>
      <c r="G7" s="545"/>
      <c r="H7" s="546"/>
      <c r="I7" s="545">
        <v>600684</v>
      </c>
      <c r="J7" s="528">
        <f>F7/1.16</f>
        <v>-6939</v>
      </c>
      <c r="K7" s="529">
        <f>J7*0.16</f>
        <v>-1110.24</v>
      </c>
      <c r="L7" s="610"/>
      <c r="M7" s="252"/>
    </row>
    <row r="8" spans="1:13" ht="15" customHeight="1">
      <c r="A8" s="339" t="s">
        <v>383</v>
      </c>
      <c r="B8" s="431" t="s">
        <v>820</v>
      </c>
      <c r="C8" s="344">
        <v>-13988.44</v>
      </c>
      <c r="D8" s="339" t="s">
        <v>2915</v>
      </c>
      <c r="E8" s="520">
        <f>SUM(C8:D8)</f>
        <v>-13988.44</v>
      </c>
      <c r="F8" s="521"/>
      <c r="G8" s="522"/>
      <c r="H8" s="533"/>
      <c r="I8" s="530">
        <v>600606</v>
      </c>
      <c r="J8" s="531">
        <f>E8/1.16</f>
        <v>-12059.000000000002</v>
      </c>
      <c r="K8" s="532">
        <f>J8*0.16</f>
        <v>-1929.4400000000003</v>
      </c>
      <c r="L8" s="602"/>
      <c r="M8" s="252"/>
    </row>
    <row r="9" spans="1:13" ht="15" customHeight="1" thickBot="1">
      <c r="A9" s="362" t="s">
        <v>136</v>
      </c>
      <c r="B9" s="433" t="s">
        <v>1248</v>
      </c>
      <c r="C9" s="490">
        <v>-13500.08</v>
      </c>
      <c r="D9" s="362" t="s">
        <v>2915</v>
      </c>
      <c r="E9" s="525">
        <f>SUM(C9:D9)</f>
        <v>-13500.08</v>
      </c>
      <c r="F9" s="526">
        <f>SUM(E8:E9)</f>
        <v>-27488.52</v>
      </c>
      <c r="G9" s="527"/>
      <c r="H9" s="537"/>
      <c r="I9" s="527">
        <v>600640</v>
      </c>
      <c r="J9" s="528">
        <f t="shared" ref="J9:J69" si="0">E9/1.16</f>
        <v>-11638</v>
      </c>
      <c r="K9" s="529">
        <f t="shared" ref="K9:K69" si="1">J9*0.16</f>
        <v>-1862.08</v>
      </c>
      <c r="L9" s="607"/>
      <c r="M9" s="252"/>
    </row>
    <row r="10" spans="1:13" ht="15" customHeight="1">
      <c r="A10" s="339" t="s">
        <v>457</v>
      </c>
      <c r="B10" s="343" t="s">
        <v>2743</v>
      </c>
      <c r="C10" s="344">
        <v>-1241.2</v>
      </c>
      <c r="D10" s="339" t="s">
        <v>2917</v>
      </c>
      <c r="E10" s="520">
        <f>SUM(C10)</f>
        <v>-1241.2</v>
      </c>
      <c r="F10" s="521"/>
      <c r="G10" s="522"/>
      <c r="H10" s="533"/>
      <c r="I10" s="530">
        <v>600691</v>
      </c>
      <c r="J10" s="531">
        <f t="shared" si="0"/>
        <v>-1070</v>
      </c>
      <c r="K10" s="532">
        <f t="shared" si="1"/>
        <v>-171.20000000000002</v>
      </c>
      <c r="L10" s="602"/>
      <c r="M10" s="252"/>
    </row>
    <row r="11" spans="1:13" ht="15" customHeight="1">
      <c r="A11" s="339" t="s">
        <v>141</v>
      </c>
      <c r="B11" s="343" t="s">
        <v>2831</v>
      </c>
      <c r="C11" s="344">
        <v>-13569.68</v>
      </c>
      <c r="D11" s="339" t="s">
        <v>2917</v>
      </c>
      <c r="E11" s="520">
        <f t="shared" ref="E11:E13" si="2">SUM(C11)</f>
        <v>-13569.68</v>
      </c>
      <c r="F11" s="521"/>
      <c r="G11" s="522"/>
      <c r="H11" s="533"/>
      <c r="I11" s="522">
        <v>600684</v>
      </c>
      <c r="J11" s="523">
        <f t="shared" si="0"/>
        <v>-11698.000000000002</v>
      </c>
      <c r="K11" s="524">
        <f t="shared" si="1"/>
        <v>-1871.6800000000003</v>
      </c>
      <c r="L11" s="602"/>
      <c r="M11" s="252"/>
    </row>
    <row r="12" spans="1:13" ht="15" customHeight="1">
      <c r="A12" s="339" t="s">
        <v>136</v>
      </c>
      <c r="B12" s="431" t="s">
        <v>1961</v>
      </c>
      <c r="C12" s="344">
        <v>-13500.08</v>
      </c>
      <c r="D12" s="339" t="s">
        <v>2917</v>
      </c>
      <c r="E12" s="520">
        <f t="shared" si="2"/>
        <v>-13500.08</v>
      </c>
      <c r="F12" s="521"/>
      <c r="G12" s="522"/>
      <c r="H12" s="533"/>
      <c r="I12" s="522">
        <v>600640</v>
      </c>
      <c r="J12" s="523">
        <f t="shared" si="0"/>
        <v>-11638</v>
      </c>
      <c r="K12" s="524">
        <f t="shared" si="1"/>
        <v>-1862.08</v>
      </c>
      <c r="L12" s="602"/>
      <c r="M12" s="252"/>
    </row>
    <row r="13" spans="1:13" ht="15" customHeight="1" thickBot="1">
      <c r="A13" s="362" t="s">
        <v>383</v>
      </c>
      <c r="B13" s="433" t="s">
        <v>2568</v>
      </c>
      <c r="C13" s="490">
        <v>-13988.44</v>
      </c>
      <c r="D13" s="362" t="s">
        <v>2917</v>
      </c>
      <c r="E13" s="520">
        <f t="shared" si="2"/>
        <v>-13988.44</v>
      </c>
      <c r="F13" s="526">
        <f>SUM(E10:E13)</f>
        <v>-42299.4</v>
      </c>
      <c r="G13" s="527"/>
      <c r="H13" s="537"/>
      <c r="I13" s="527">
        <v>600606</v>
      </c>
      <c r="J13" s="528">
        <f t="shared" si="0"/>
        <v>-12059.000000000002</v>
      </c>
      <c r="K13" s="529">
        <f t="shared" si="1"/>
        <v>-1929.4400000000003</v>
      </c>
      <c r="L13" s="607"/>
      <c r="M13" s="252"/>
    </row>
    <row r="14" spans="1:13" ht="15" customHeight="1" thickBot="1">
      <c r="A14" s="372" t="s">
        <v>141</v>
      </c>
      <c r="B14" s="646" t="s">
        <v>2833</v>
      </c>
      <c r="C14" s="504">
        <v>1241.2</v>
      </c>
      <c r="D14" s="372" t="s">
        <v>2907</v>
      </c>
      <c r="E14" s="543"/>
      <c r="F14" s="544">
        <f>SUM(C14:E14)</f>
        <v>1241.2</v>
      </c>
      <c r="G14" s="545"/>
      <c r="H14" s="546"/>
      <c r="I14" s="545">
        <v>803001</v>
      </c>
      <c r="J14" s="547">
        <f>F14/1.16</f>
        <v>1070</v>
      </c>
      <c r="K14" s="548">
        <f t="shared" si="1"/>
        <v>171.20000000000002</v>
      </c>
      <c r="L14" s="610"/>
      <c r="M14" s="252"/>
    </row>
    <row r="15" spans="1:13" ht="15" customHeight="1" thickBot="1">
      <c r="A15" s="372" t="s">
        <v>1296</v>
      </c>
      <c r="B15" s="646" t="s">
        <v>2836</v>
      </c>
      <c r="C15" s="504">
        <v>1241.2</v>
      </c>
      <c r="D15" s="372" t="s">
        <v>2909</v>
      </c>
      <c r="E15" s="543"/>
      <c r="F15" s="544">
        <f>SUM(C15:E15)</f>
        <v>1241.2</v>
      </c>
      <c r="G15" s="545"/>
      <c r="H15" s="546"/>
      <c r="I15" s="545">
        <v>803001</v>
      </c>
      <c r="J15" s="547">
        <f>F15/1.16</f>
        <v>1070</v>
      </c>
      <c r="K15" s="548">
        <f t="shared" si="1"/>
        <v>171.20000000000002</v>
      </c>
      <c r="L15" s="610"/>
      <c r="M15" s="252"/>
    </row>
    <row r="16" spans="1:13" ht="15" customHeight="1">
      <c r="A16" s="339" t="s">
        <v>136</v>
      </c>
      <c r="B16" s="478" t="s">
        <v>2837</v>
      </c>
      <c r="C16" s="446">
        <v>1241.2</v>
      </c>
      <c r="D16" s="339" t="s">
        <v>2910</v>
      </c>
      <c r="E16" s="520"/>
      <c r="F16" s="521"/>
      <c r="G16" s="522"/>
      <c r="H16" s="533"/>
      <c r="I16" s="530"/>
      <c r="J16" s="531"/>
      <c r="K16" s="532"/>
      <c r="L16" s="611"/>
      <c r="M16" s="252"/>
    </row>
    <row r="17" spans="1:13" ht="15" customHeight="1">
      <c r="A17" s="339" t="s">
        <v>141</v>
      </c>
      <c r="B17" s="478" t="s">
        <v>2838</v>
      </c>
      <c r="C17" s="446">
        <v>1241.2</v>
      </c>
      <c r="D17" s="339" t="s">
        <v>2910</v>
      </c>
      <c r="E17" s="520">
        <f>SUM(C16:C17)</f>
        <v>2482.4</v>
      </c>
      <c r="F17" s="521"/>
      <c r="G17" s="522"/>
      <c r="H17" s="533"/>
      <c r="I17" s="522">
        <v>803001</v>
      </c>
      <c r="J17" s="523">
        <f t="shared" si="0"/>
        <v>2140</v>
      </c>
      <c r="K17" s="524">
        <f t="shared" si="1"/>
        <v>342.40000000000003</v>
      </c>
      <c r="L17" s="602"/>
      <c r="M17" s="252"/>
    </row>
    <row r="18" spans="1:13" ht="15" customHeight="1">
      <c r="A18" s="339" t="s">
        <v>457</v>
      </c>
      <c r="B18" s="341" t="s">
        <v>1424</v>
      </c>
      <c r="C18" s="353">
        <v>4446.28</v>
      </c>
      <c r="D18" s="339" t="s">
        <v>2910</v>
      </c>
      <c r="E18" s="520">
        <f>SUM(C18:D18)</f>
        <v>4446.28</v>
      </c>
      <c r="F18" s="521"/>
      <c r="G18" s="522"/>
      <c r="H18" s="533"/>
      <c r="I18" s="522">
        <v>600691</v>
      </c>
      <c r="J18" s="523">
        <f t="shared" si="0"/>
        <v>3833</v>
      </c>
      <c r="K18" s="524">
        <f t="shared" si="1"/>
        <v>613.28</v>
      </c>
      <c r="L18" s="602"/>
      <c r="M18" s="252"/>
    </row>
    <row r="19" spans="1:13" ht="15" customHeight="1">
      <c r="A19" s="339" t="s">
        <v>141</v>
      </c>
      <c r="B19" s="341" t="s">
        <v>2843</v>
      </c>
      <c r="C19" s="353">
        <v>10097.799999999999</v>
      </c>
      <c r="D19" s="339" t="s">
        <v>2910</v>
      </c>
      <c r="E19" s="520"/>
      <c r="F19" s="521"/>
      <c r="G19" s="522"/>
      <c r="H19" s="533"/>
      <c r="I19" s="522"/>
      <c r="J19" s="523"/>
      <c r="K19" s="524"/>
      <c r="L19" s="602"/>
      <c r="M19" s="252"/>
    </row>
    <row r="20" spans="1:13" ht="15" customHeight="1">
      <c r="A20" s="339" t="s">
        <v>141</v>
      </c>
      <c r="B20" s="341" t="s">
        <v>2844</v>
      </c>
      <c r="C20" s="353">
        <v>10097.799999999999</v>
      </c>
      <c r="D20" s="339" t="s">
        <v>2910</v>
      </c>
      <c r="E20" s="520"/>
      <c r="F20" s="521"/>
      <c r="G20" s="522"/>
      <c r="H20" s="533"/>
      <c r="I20" s="522"/>
      <c r="J20" s="523"/>
      <c r="K20" s="524"/>
      <c r="L20" s="602"/>
      <c r="M20" s="252"/>
    </row>
    <row r="21" spans="1:13" ht="15" customHeight="1">
      <c r="A21" s="339" t="s">
        <v>141</v>
      </c>
      <c r="B21" s="341" t="s">
        <v>2841</v>
      </c>
      <c r="C21" s="353">
        <v>10491.04</v>
      </c>
      <c r="D21" s="339" t="s">
        <v>2910</v>
      </c>
      <c r="E21" s="520"/>
      <c r="F21" s="521"/>
      <c r="G21" s="522"/>
      <c r="H21" s="533"/>
      <c r="I21" s="522"/>
      <c r="J21" s="523"/>
      <c r="K21" s="524"/>
      <c r="L21" s="602"/>
      <c r="M21" s="252"/>
    </row>
    <row r="22" spans="1:13" ht="15" customHeight="1">
      <c r="A22" s="339" t="s">
        <v>141</v>
      </c>
      <c r="B22" s="341" t="s">
        <v>2845</v>
      </c>
      <c r="C22" s="353">
        <v>10491.04</v>
      </c>
      <c r="D22" s="339" t="s">
        <v>2910</v>
      </c>
      <c r="E22" s="520"/>
      <c r="F22" s="521"/>
      <c r="G22" s="522"/>
      <c r="H22" s="533"/>
      <c r="I22" s="522"/>
      <c r="J22" s="523"/>
      <c r="K22" s="524"/>
      <c r="L22" s="602"/>
      <c r="M22" s="252"/>
    </row>
    <row r="23" spans="1:13" ht="15" customHeight="1">
      <c r="A23" s="339" t="s">
        <v>141</v>
      </c>
      <c r="B23" s="341" t="s">
        <v>949</v>
      </c>
      <c r="C23" s="353">
        <v>13569.68</v>
      </c>
      <c r="D23" s="339" t="s">
        <v>2910</v>
      </c>
      <c r="E23" s="520">
        <f>SUM(C19:C23)</f>
        <v>54747.360000000001</v>
      </c>
      <c r="F23" s="521"/>
      <c r="G23" s="522"/>
      <c r="H23" s="533"/>
      <c r="I23" s="522">
        <v>600684</v>
      </c>
      <c r="J23" s="523">
        <f t="shared" si="0"/>
        <v>47196.000000000007</v>
      </c>
      <c r="K23" s="524">
        <f t="shared" si="1"/>
        <v>7551.3600000000015</v>
      </c>
      <c r="L23" s="602"/>
      <c r="M23" s="252"/>
    </row>
    <row r="24" spans="1:13" ht="15" customHeight="1">
      <c r="A24" s="339" t="s">
        <v>134</v>
      </c>
      <c r="B24" s="341" t="s">
        <v>2197</v>
      </c>
      <c r="C24" s="353">
        <v>11241.56</v>
      </c>
      <c r="D24" s="339" t="s">
        <v>2910</v>
      </c>
      <c r="E24" s="520"/>
      <c r="F24" s="521"/>
      <c r="G24" s="522"/>
      <c r="H24" s="533"/>
      <c r="I24" s="522"/>
      <c r="J24" s="523"/>
      <c r="K24" s="524"/>
      <c r="L24" s="602"/>
      <c r="M24" s="252"/>
    </row>
    <row r="25" spans="1:13" ht="15" customHeight="1">
      <c r="A25" s="339" t="s">
        <v>134</v>
      </c>
      <c r="B25" s="341" t="s">
        <v>1656</v>
      </c>
      <c r="C25" s="353">
        <v>11481.68</v>
      </c>
      <c r="D25" s="339" t="s">
        <v>2910</v>
      </c>
      <c r="E25" s="520"/>
      <c r="F25" s="521"/>
      <c r="G25" s="522"/>
      <c r="H25" s="533"/>
      <c r="I25" s="522"/>
      <c r="J25" s="523"/>
      <c r="K25" s="524"/>
      <c r="L25" s="602"/>
      <c r="M25" s="252"/>
    </row>
    <row r="26" spans="1:13" ht="15" customHeight="1">
      <c r="A26" s="440" t="s">
        <v>134</v>
      </c>
      <c r="B26" s="341" t="s">
        <v>2420</v>
      </c>
      <c r="C26" s="353">
        <v>11481.68</v>
      </c>
      <c r="D26" s="440" t="s">
        <v>2910</v>
      </c>
      <c r="E26" s="520"/>
      <c r="F26" s="521"/>
      <c r="G26" s="522"/>
      <c r="H26" s="533"/>
      <c r="I26" s="522"/>
      <c r="J26" s="523"/>
      <c r="K26" s="524"/>
      <c r="L26" s="602"/>
      <c r="M26" s="252"/>
    </row>
    <row r="27" spans="1:13" ht="15" customHeight="1">
      <c r="A27" s="380" t="s">
        <v>134</v>
      </c>
      <c r="B27" s="414" t="s">
        <v>1645</v>
      </c>
      <c r="C27" s="382">
        <v>11481.68</v>
      </c>
      <c r="D27" s="380" t="s">
        <v>2910</v>
      </c>
      <c r="E27" s="520"/>
      <c r="F27" s="521"/>
      <c r="G27" s="522"/>
      <c r="H27" s="533"/>
      <c r="I27" s="522"/>
      <c r="J27" s="523"/>
      <c r="K27" s="524"/>
      <c r="L27" s="602"/>
      <c r="M27" s="252"/>
    </row>
    <row r="28" spans="1:13" ht="15" customHeight="1">
      <c r="A28" s="380" t="s">
        <v>134</v>
      </c>
      <c r="B28" s="414" t="s">
        <v>2314</v>
      </c>
      <c r="C28" s="382">
        <v>16654.12</v>
      </c>
      <c r="D28" s="380" t="s">
        <v>2910</v>
      </c>
      <c r="E28" s="520">
        <f>SUM(C24:C28)</f>
        <v>62340.72</v>
      </c>
      <c r="F28" s="521"/>
      <c r="G28" s="522"/>
      <c r="H28" s="533"/>
      <c r="I28" s="522">
        <v>600644</v>
      </c>
      <c r="J28" s="523">
        <f t="shared" si="0"/>
        <v>53742.000000000007</v>
      </c>
      <c r="K28" s="524">
        <f t="shared" si="1"/>
        <v>8598.7200000000012</v>
      </c>
      <c r="L28" s="602"/>
      <c r="M28" s="252"/>
    </row>
    <row r="29" spans="1:13" ht="15" customHeight="1">
      <c r="A29" s="380" t="s">
        <v>383</v>
      </c>
      <c r="B29" s="414" t="s">
        <v>820</v>
      </c>
      <c r="C29" s="382">
        <v>13988.44</v>
      </c>
      <c r="D29" s="380" t="s">
        <v>2910</v>
      </c>
      <c r="E29" s="520">
        <f>SUM(C29)</f>
        <v>13988.44</v>
      </c>
      <c r="F29" s="521"/>
      <c r="G29" s="522"/>
      <c r="H29" s="533"/>
      <c r="I29" s="522">
        <v>600606</v>
      </c>
      <c r="J29" s="523">
        <f t="shared" si="0"/>
        <v>12059.000000000002</v>
      </c>
      <c r="K29" s="524">
        <f t="shared" si="1"/>
        <v>1929.4400000000003</v>
      </c>
      <c r="L29" s="602"/>
      <c r="M29" s="252"/>
    </row>
    <row r="30" spans="1:13" ht="15" customHeight="1">
      <c r="A30" s="339" t="s">
        <v>136</v>
      </c>
      <c r="B30" s="341" t="s">
        <v>2840</v>
      </c>
      <c r="C30" s="353">
        <v>15750.48</v>
      </c>
      <c r="D30" s="339" t="s">
        <v>2910</v>
      </c>
      <c r="E30" s="520"/>
      <c r="F30" s="521"/>
      <c r="G30" s="522"/>
      <c r="H30" s="533"/>
      <c r="I30" s="522"/>
      <c r="J30" s="523"/>
      <c r="K30" s="524"/>
      <c r="L30" s="602"/>
      <c r="M30" s="252"/>
    </row>
    <row r="31" spans="1:13" ht="15" customHeight="1">
      <c r="A31" s="339" t="s">
        <v>136</v>
      </c>
      <c r="B31" s="341" t="s">
        <v>1410</v>
      </c>
      <c r="C31" s="353">
        <v>15750.48</v>
      </c>
      <c r="D31" s="339" t="s">
        <v>2910</v>
      </c>
      <c r="E31" s="520"/>
      <c r="F31" s="521"/>
      <c r="G31" s="522"/>
      <c r="H31" s="533"/>
      <c r="I31" s="522"/>
      <c r="J31" s="523"/>
      <c r="K31" s="524"/>
      <c r="L31" s="602"/>
      <c r="M31" s="252"/>
    </row>
    <row r="32" spans="1:13" ht="15" customHeight="1">
      <c r="A32" s="339" t="s">
        <v>136</v>
      </c>
      <c r="B32" s="341" t="s">
        <v>1574</v>
      </c>
      <c r="C32" s="353">
        <v>15750.48</v>
      </c>
      <c r="D32" s="339" t="s">
        <v>2910</v>
      </c>
      <c r="E32" s="520"/>
      <c r="F32" s="521"/>
      <c r="G32" s="522"/>
      <c r="H32" s="533"/>
      <c r="I32" s="522"/>
      <c r="J32" s="523"/>
      <c r="K32" s="524"/>
      <c r="L32" s="602"/>
      <c r="M32" s="252"/>
    </row>
    <row r="33" spans="1:13" ht="15" customHeight="1" thickBot="1">
      <c r="A33" s="362" t="s">
        <v>136</v>
      </c>
      <c r="B33" s="415" t="s">
        <v>2842</v>
      </c>
      <c r="C33" s="363">
        <v>15750.48</v>
      </c>
      <c r="D33" s="362" t="s">
        <v>2910</v>
      </c>
      <c r="E33" s="525">
        <f>SUM(C30:C33)</f>
        <v>63001.919999999998</v>
      </c>
      <c r="F33" s="526">
        <f>SUM(E16:E33)</f>
        <v>201007.12</v>
      </c>
      <c r="G33" s="527"/>
      <c r="H33" s="537"/>
      <c r="I33" s="527">
        <v>600640</v>
      </c>
      <c r="J33" s="528">
        <f t="shared" si="0"/>
        <v>54312</v>
      </c>
      <c r="K33" s="529">
        <f t="shared" si="1"/>
        <v>8689.92</v>
      </c>
      <c r="L33" s="607"/>
      <c r="M33" s="252"/>
    </row>
    <row r="34" spans="1:13" ht="15" customHeight="1">
      <c r="A34" s="339" t="s">
        <v>141</v>
      </c>
      <c r="B34" s="478" t="s">
        <v>2850</v>
      </c>
      <c r="C34" s="446">
        <v>1241.2</v>
      </c>
      <c r="D34" s="339" t="s">
        <v>2913</v>
      </c>
      <c r="E34" s="520"/>
      <c r="F34" s="521"/>
      <c r="G34" s="522"/>
      <c r="H34" s="533"/>
      <c r="I34" s="522"/>
      <c r="J34" s="523"/>
      <c r="K34" s="524"/>
      <c r="L34" s="602"/>
      <c r="M34" s="252"/>
    </row>
    <row r="35" spans="1:13" ht="15" customHeight="1">
      <c r="A35" s="339" t="s">
        <v>141</v>
      </c>
      <c r="B35" s="478" t="s">
        <v>2851</v>
      </c>
      <c r="C35" s="446">
        <v>1241.2</v>
      </c>
      <c r="D35" s="339" t="s">
        <v>2913</v>
      </c>
      <c r="E35" s="520"/>
      <c r="F35" s="521"/>
      <c r="G35" s="522"/>
      <c r="H35" s="533"/>
      <c r="I35" s="522"/>
      <c r="J35" s="523"/>
      <c r="K35" s="524"/>
      <c r="L35" s="602"/>
      <c r="M35" s="252"/>
    </row>
    <row r="36" spans="1:13" ht="15" customHeight="1">
      <c r="A36" s="339" t="s">
        <v>141</v>
      </c>
      <c r="B36" s="478" t="s">
        <v>2852</v>
      </c>
      <c r="C36" s="446">
        <v>1241.2</v>
      </c>
      <c r="D36" s="339" t="s">
        <v>2913</v>
      </c>
      <c r="E36" s="520"/>
      <c r="F36" s="521"/>
      <c r="G36" s="522"/>
      <c r="H36" s="533"/>
      <c r="I36" s="522"/>
      <c r="J36" s="523"/>
      <c r="K36" s="524"/>
      <c r="L36" s="602"/>
      <c r="M36" s="252"/>
    </row>
    <row r="37" spans="1:13" ht="15" customHeight="1">
      <c r="A37" s="339" t="s">
        <v>141</v>
      </c>
      <c r="B37" s="478" t="s">
        <v>2853</v>
      </c>
      <c r="C37" s="446">
        <v>1241.2</v>
      </c>
      <c r="D37" s="339" t="s">
        <v>2913</v>
      </c>
      <c r="E37" s="520"/>
      <c r="F37" s="521"/>
      <c r="G37" s="522"/>
      <c r="H37" s="533"/>
      <c r="I37" s="522"/>
      <c r="J37" s="523"/>
      <c r="K37" s="524"/>
      <c r="L37" s="602"/>
      <c r="M37" s="252"/>
    </row>
    <row r="38" spans="1:13" ht="15" customHeight="1">
      <c r="A38" s="339" t="s">
        <v>141</v>
      </c>
      <c r="B38" s="478" t="s">
        <v>2854</v>
      </c>
      <c r="C38" s="446">
        <v>1241.2</v>
      </c>
      <c r="D38" s="339" t="s">
        <v>2913</v>
      </c>
      <c r="E38" s="520"/>
      <c r="F38" s="521"/>
      <c r="G38" s="522"/>
      <c r="H38" s="533"/>
      <c r="I38" s="522"/>
      <c r="J38" s="523"/>
      <c r="K38" s="524"/>
      <c r="L38" s="602"/>
      <c r="M38" s="252"/>
    </row>
    <row r="39" spans="1:13" ht="15" customHeight="1">
      <c r="A39" s="339" t="s">
        <v>141</v>
      </c>
      <c r="B39" s="478" t="s">
        <v>2855</v>
      </c>
      <c r="C39" s="446">
        <v>1241.2</v>
      </c>
      <c r="D39" s="339" t="s">
        <v>2913</v>
      </c>
      <c r="E39" s="520"/>
      <c r="F39" s="521"/>
      <c r="G39" s="522"/>
      <c r="H39" s="533"/>
      <c r="I39" s="522"/>
      <c r="J39" s="523"/>
      <c r="K39" s="524"/>
      <c r="L39" s="602"/>
      <c r="M39" s="252"/>
    </row>
    <row r="40" spans="1:13" ht="15" customHeight="1">
      <c r="A40" s="339" t="s">
        <v>141</v>
      </c>
      <c r="B40" s="478" t="s">
        <v>2856</v>
      </c>
      <c r="C40" s="446">
        <v>1241.2</v>
      </c>
      <c r="D40" s="339" t="s">
        <v>2913</v>
      </c>
      <c r="E40" s="520"/>
      <c r="F40" s="521"/>
      <c r="G40" s="522"/>
      <c r="H40" s="533"/>
      <c r="I40" s="522"/>
      <c r="J40" s="523"/>
      <c r="K40" s="524"/>
      <c r="L40" s="602"/>
      <c r="M40" s="252"/>
    </row>
    <row r="41" spans="1:13" ht="15" customHeight="1">
      <c r="A41" s="339" t="s">
        <v>141</v>
      </c>
      <c r="B41" s="478" t="s">
        <v>2857</v>
      </c>
      <c r="C41" s="446">
        <v>1241.2</v>
      </c>
      <c r="D41" s="339" t="s">
        <v>2913</v>
      </c>
      <c r="E41" s="520"/>
      <c r="F41" s="521"/>
      <c r="G41" s="522"/>
      <c r="H41" s="533"/>
      <c r="I41" s="522"/>
      <c r="J41" s="523"/>
      <c r="K41" s="524"/>
      <c r="L41" s="602"/>
      <c r="M41" s="252"/>
    </row>
    <row r="42" spans="1:13" ht="15" customHeight="1">
      <c r="A42" s="339" t="s">
        <v>141</v>
      </c>
      <c r="B42" s="478" t="s">
        <v>2858</v>
      </c>
      <c r="C42" s="446">
        <v>1241.2</v>
      </c>
      <c r="D42" s="339" t="s">
        <v>2913</v>
      </c>
      <c r="E42" s="520"/>
      <c r="F42" s="521"/>
      <c r="G42" s="522"/>
      <c r="H42" s="533"/>
      <c r="I42" s="522"/>
      <c r="J42" s="523"/>
      <c r="K42" s="524"/>
      <c r="L42" s="602"/>
      <c r="M42" s="252"/>
    </row>
    <row r="43" spans="1:13" ht="15" customHeight="1">
      <c r="A43" s="339" t="s">
        <v>141</v>
      </c>
      <c r="B43" s="478" t="s">
        <v>2859</v>
      </c>
      <c r="C43" s="446">
        <v>1241.2</v>
      </c>
      <c r="D43" s="339" t="s">
        <v>2913</v>
      </c>
      <c r="E43" s="520">
        <f>SUM(C34:C43)</f>
        <v>12412.000000000002</v>
      </c>
      <c r="F43" s="521"/>
      <c r="G43" s="522"/>
      <c r="H43" s="533"/>
      <c r="I43" s="522">
        <v>803001</v>
      </c>
      <c r="J43" s="523">
        <f t="shared" si="0"/>
        <v>10700.000000000002</v>
      </c>
      <c r="K43" s="524">
        <f t="shared" si="1"/>
        <v>1712.0000000000002</v>
      </c>
      <c r="L43" s="602"/>
      <c r="M43" s="252"/>
    </row>
    <row r="44" spans="1:13" ht="15" customHeight="1">
      <c r="A44" s="339" t="s">
        <v>141</v>
      </c>
      <c r="B44" s="341" t="s">
        <v>2849</v>
      </c>
      <c r="C44" s="353">
        <v>10491.04</v>
      </c>
      <c r="D44" s="339" t="s">
        <v>2913</v>
      </c>
      <c r="E44" s="520"/>
      <c r="F44" s="521"/>
      <c r="G44" s="522"/>
      <c r="H44" s="533"/>
      <c r="I44" s="522"/>
      <c r="J44" s="523"/>
      <c r="K44" s="524"/>
      <c r="L44" s="602"/>
      <c r="M44" s="252"/>
    </row>
    <row r="45" spans="1:13" ht="15" customHeight="1">
      <c r="A45" s="339" t="s">
        <v>141</v>
      </c>
      <c r="B45" s="341" t="s">
        <v>2831</v>
      </c>
      <c r="C45" s="353">
        <v>13569.68</v>
      </c>
      <c r="D45" s="339" t="s">
        <v>2913</v>
      </c>
      <c r="E45" s="520">
        <f>SUM(C44:C45)</f>
        <v>24060.720000000001</v>
      </c>
      <c r="F45" s="521"/>
      <c r="G45" s="522"/>
      <c r="H45" s="533"/>
      <c r="I45" s="522">
        <v>600684</v>
      </c>
      <c r="J45" s="523">
        <f t="shared" si="0"/>
        <v>20742.000000000004</v>
      </c>
      <c r="K45" s="524">
        <f t="shared" si="1"/>
        <v>3318.7200000000007</v>
      </c>
      <c r="L45" s="602"/>
      <c r="M45" s="252"/>
    </row>
    <row r="46" spans="1:13" ht="15" customHeight="1">
      <c r="A46" s="339" t="s">
        <v>134</v>
      </c>
      <c r="B46" s="341" t="s">
        <v>1841</v>
      </c>
      <c r="C46" s="353">
        <v>11481.68</v>
      </c>
      <c r="D46" s="339" t="s">
        <v>2913</v>
      </c>
      <c r="E46" s="520"/>
      <c r="F46" s="521"/>
      <c r="G46" s="522"/>
      <c r="H46" s="533"/>
      <c r="I46" s="522"/>
      <c r="J46" s="523"/>
      <c r="K46" s="524"/>
      <c r="L46" s="602"/>
      <c r="M46" s="252"/>
    </row>
    <row r="47" spans="1:13" ht="15" customHeight="1">
      <c r="A47" s="339" t="s">
        <v>134</v>
      </c>
      <c r="B47" s="341" t="s">
        <v>2623</v>
      </c>
      <c r="C47" s="353">
        <v>11673.08</v>
      </c>
      <c r="D47" s="339" t="s">
        <v>2913</v>
      </c>
      <c r="E47" s="520">
        <f>SUM(C46:C47)</f>
        <v>23154.760000000002</v>
      </c>
      <c r="F47" s="521"/>
      <c r="G47" s="522"/>
      <c r="H47" s="533"/>
      <c r="I47" s="522">
        <v>600644</v>
      </c>
      <c r="J47" s="523">
        <f t="shared" si="0"/>
        <v>19961.000000000004</v>
      </c>
      <c r="K47" s="524">
        <f t="shared" si="1"/>
        <v>3193.7600000000007</v>
      </c>
      <c r="L47" s="602"/>
      <c r="M47" s="252"/>
    </row>
    <row r="48" spans="1:13" ht="15" customHeight="1">
      <c r="A48" s="339" t="s">
        <v>383</v>
      </c>
      <c r="B48" s="414" t="s">
        <v>820</v>
      </c>
      <c r="C48" s="382">
        <v>13988.44</v>
      </c>
      <c r="D48" s="339" t="s">
        <v>2913</v>
      </c>
      <c r="E48" s="520">
        <f>SUM(C48)</f>
        <v>13988.44</v>
      </c>
      <c r="F48" s="521"/>
      <c r="G48" s="522"/>
      <c r="H48" s="533"/>
      <c r="I48" s="522">
        <v>600606</v>
      </c>
      <c r="J48" s="523">
        <f t="shared" si="0"/>
        <v>12059.000000000002</v>
      </c>
      <c r="K48" s="524">
        <f t="shared" si="1"/>
        <v>1929.4400000000003</v>
      </c>
      <c r="L48" s="602"/>
      <c r="M48" s="252"/>
    </row>
    <row r="49" spans="1:13" ht="15" customHeight="1" thickBot="1">
      <c r="A49" s="362" t="s">
        <v>136</v>
      </c>
      <c r="B49" s="415" t="s">
        <v>1248</v>
      </c>
      <c r="C49" s="363">
        <v>15750.48</v>
      </c>
      <c r="D49" s="362" t="s">
        <v>2913</v>
      </c>
      <c r="E49" s="525">
        <f>SUM(C49:D49)</f>
        <v>15750.48</v>
      </c>
      <c r="F49" s="526">
        <f>SUM(E35:E49)</f>
        <v>89366.399999999994</v>
      </c>
      <c r="G49" s="527"/>
      <c r="H49" s="537"/>
      <c r="I49" s="527">
        <v>600640</v>
      </c>
      <c r="J49" s="528">
        <f t="shared" si="0"/>
        <v>13578</v>
      </c>
      <c r="K49" s="529">
        <f t="shared" si="1"/>
        <v>2172.48</v>
      </c>
      <c r="L49" s="607"/>
      <c r="M49" s="252"/>
    </row>
    <row r="50" spans="1:13" ht="15" customHeight="1">
      <c r="A50" s="339" t="s">
        <v>141</v>
      </c>
      <c r="B50" s="478" t="s">
        <v>2862</v>
      </c>
      <c r="C50" s="446">
        <v>1241.2</v>
      </c>
      <c r="D50" s="339" t="s">
        <v>2916</v>
      </c>
      <c r="E50" s="520"/>
      <c r="F50" s="521"/>
      <c r="G50" s="522"/>
      <c r="H50" s="533"/>
      <c r="I50" s="522"/>
      <c r="J50" s="523"/>
      <c r="K50" s="524"/>
      <c r="L50" s="602"/>
      <c r="M50" s="252"/>
    </row>
    <row r="51" spans="1:13" ht="15.75" customHeight="1">
      <c r="A51" s="339" t="s">
        <v>2905</v>
      </c>
      <c r="B51" s="478" t="s">
        <v>2863</v>
      </c>
      <c r="C51" s="446">
        <v>1241.2</v>
      </c>
      <c r="D51" s="339" t="s">
        <v>2916</v>
      </c>
      <c r="E51" s="520"/>
      <c r="F51" s="521"/>
      <c r="G51" s="522"/>
      <c r="H51" s="533"/>
      <c r="I51" s="522"/>
      <c r="J51" s="523"/>
      <c r="K51" s="524"/>
      <c r="L51" s="602"/>
      <c r="M51" s="252"/>
    </row>
    <row r="52" spans="1:13" ht="15" customHeight="1">
      <c r="A52" s="339" t="s">
        <v>2905</v>
      </c>
      <c r="B52" s="478" t="s">
        <v>2864</v>
      </c>
      <c r="C52" s="446">
        <v>1241.2</v>
      </c>
      <c r="D52" s="339" t="s">
        <v>2916</v>
      </c>
      <c r="E52" s="520"/>
      <c r="F52" s="521"/>
      <c r="G52" s="522"/>
      <c r="H52" s="533"/>
      <c r="I52" s="522"/>
      <c r="J52" s="523"/>
      <c r="K52" s="524"/>
      <c r="L52" s="602"/>
      <c r="M52" s="252"/>
    </row>
    <row r="53" spans="1:13" ht="15" customHeight="1">
      <c r="A53" s="339" t="s">
        <v>2905</v>
      </c>
      <c r="B53" s="478" t="s">
        <v>2865</v>
      </c>
      <c r="C53" s="446">
        <v>1241.2</v>
      </c>
      <c r="D53" s="339" t="s">
        <v>2916</v>
      </c>
      <c r="E53" s="520"/>
      <c r="F53" s="521"/>
      <c r="G53" s="522"/>
      <c r="H53" s="533"/>
      <c r="I53" s="522"/>
      <c r="J53" s="523"/>
      <c r="K53" s="524"/>
      <c r="L53" s="602"/>
      <c r="M53" s="252"/>
    </row>
    <row r="54" spans="1:13" ht="15" customHeight="1">
      <c r="A54" s="339" t="s">
        <v>2905</v>
      </c>
      <c r="B54" s="478" t="s">
        <v>2866</v>
      </c>
      <c r="C54" s="446">
        <v>1241.2</v>
      </c>
      <c r="D54" s="339" t="s">
        <v>2916</v>
      </c>
      <c r="E54" s="520"/>
      <c r="F54" s="521"/>
      <c r="G54" s="522"/>
      <c r="H54" s="533"/>
      <c r="I54" s="522"/>
      <c r="J54" s="523"/>
      <c r="K54" s="524"/>
      <c r="L54" s="602"/>
      <c r="M54" s="252"/>
    </row>
    <row r="55" spans="1:13" ht="15" customHeight="1">
      <c r="A55" s="339" t="s">
        <v>2905</v>
      </c>
      <c r="B55" s="478" t="s">
        <v>2867</v>
      </c>
      <c r="C55" s="446">
        <v>1241.2</v>
      </c>
      <c r="D55" s="339" t="s">
        <v>2916</v>
      </c>
      <c r="E55" s="520"/>
      <c r="F55" s="521"/>
      <c r="G55" s="522"/>
      <c r="H55" s="533"/>
      <c r="I55" s="522"/>
      <c r="J55" s="523"/>
      <c r="K55" s="524"/>
      <c r="L55" s="602"/>
      <c r="M55" s="252"/>
    </row>
    <row r="56" spans="1:13" ht="15" customHeight="1">
      <c r="A56" s="339" t="s">
        <v>2905</v>
      </c>
      <c r="B56" s="478" t="s">
        <v>2868</v>
      </c>
      <c r="C56" s="446">
        <v>1241.2</v>
      </c>
      <c r="D56" s="339" t="s">
        <v>2916</v>
      </c>
      <c r="E56" s="520"/>
      <c r="F56" s="521"/>
      <c r="G56" s="522"/>
      <c r="H56" s="533"/>
      <c r="I56" s="522"/>
      <c r="J56" s="523"/>
      <c r="K56" s="524"/>
      <c r="L56" s="602"/>
      <c r="M56" s="252"/>
    </row>
    <row r="57" spans="1:13" ht="15" customHeight="1">
      <c r="A57" s="339" t="s">
        <v>2905</v>
      </c>
      <c r="B57" s="478" t="s">
        <v>2869</v>
      </c>
      <c r="C57" s="446">
        <v>1241.2</v>
      </c>
      <c r="D57" s="339" t="s">
        <v>2916</v>
      </c>
      <c r="E57" s="520"/>
      <c r="F57" s="521"/>
      <c r="G57" s="522"/>
      <c r="H57" s="533"/>
      <c r="I57" s="522"/>
      <c r="J57" s="523"/>
      <c r="K57" s="524"/>
      <c r="L57" s="602"/>
      <c r="M57" s="252"/>
    </row>
    <row r="58" spans="1:13" ht="15" customHeight="1">
      <c r="A58" s="339" t="s">
        <v>2905</v>
      </c>
      <c r="B58" s="478" t="s">
        <v>2870</v>
      </c>
      <c r="C58" s="446">
        <v>1241.2</v>
      </c>
      <c r="D58" s="339" t="s">
        <v>2916</v>
      </c>
      <c r="E58" s="520"/>
      <c r="F58" s="521"/>
      <c r="G58" s="522"/>
      <c r="H58" s="533"/>
      <c r="I58" s="522"/>
      <c r="J58" s="523"/>
      <c r="K58" s="524"/>
      <c r="L58" s="602"/>
      <c r="M58" s="252"/>
    </row>
    <row r="59" spans="1:13" ht="15" customHeight="1">
      <c r="A59" s="339" t="s">
        <v>2905</v>
      </c>
      <c r="B59" s="478" t="s">
        <v>2871</v>
      </c>
      <c r="C59" s="446">
        <v>1241.2</v>
      </c>
      <c r="D59" s="339" t="s">
        <v>2916</v>
      </c>
      <c r="E59" s="520"/>
      <c r="F59" s="521"/>
      <c r="G59" s="522"/>
      <c r="H59" s="533"/>
      <c r="I59" s="522"/>
      <c r="J59" s="523"/>
      <c r="K59" s="524"/>
      <c r="L59" s="602"/>
      <c r="M59" s="252"/>
    </row>
    <row r="60" spans="1:13" ht="15" customHeight="1">
      <c r="A60" s="339" t="s">
        <v>2905</v>
      </c>
      <c r="B60" s="478" t="s">
        <v>2872</v>
      </c>
      <c r="C60" s="446">
        <v>1241.2</v>
      </c>
      <c r="D60" s="339" t="s">
        <v>2916</v>
      </c>
      <c r="E60" s="520"/>
      <c r="F60" s="521"/>
      <c r="G60" s="522"/>
      <c r="H60" s="533"/>
      <c r="I60" s="522"/>
      <c r="J60" s="523"/>
      <c r="K60" s="524"/>
      <c r="L60" s="602"/>
      <c r="M60" s="252"/>
    </row>
    <row r="61" spans="1:13" ht="15" customHeight="1">
      <c r="A61" s="339" t="s">
        <v>2905</v>
      </c>
      <c r="B61" s="478" t="s">
        <v>2873</v>
      </c>
      <c r="C61" s="446">
        <v>1241.2</v>
      </c>
      <c r="D61" s="339" t="s">
        <v>2916</v>
      </c>
      <c r="E61" s="520">
        <f>SUM(C50:C61)</f>
        <v>14894.400000000003</v>
      </c>
      <c r="F61" s="521"/>
      <c r="G61" s="522"/>
      <c r="H61" s="533"/>
      <c r="I61" s="522">
        <v>803001</v>
      </c>
      <c r="J61" s="523">
        <f t="shared" si="0"/>
        <v>12840.000000000004</v>
      </c>
      <c r="K61" s="524">
        <f t="shared" si="1"/>
        <v>2054.4000000000005</v>
      </c>
      <c r="L61" s="602"/>
      <c r="M61" s="252"/>
    </row>
    <row r="62" spans="1:13" ht="15" customHeight="1">
      <c r="A62" s="339" t="s">
        <v>134</v>
      </c>
      <c r="B62" s="341" t="s">
        <v>2876</v>
      </c>
      <c r="C62" s="353">
        <v>11481.68</v>
      </c>
      <c r="D62" s="339" t="s">
        <v>2916</v>
      </c>
      <c r="E62" s="520"/>
      <c r="F62" s="521"/>
      <c r="G62" s="522"/>
      <c r="H62" s="533"/>
      <c r="I62" s="522"/>
      <c r="J62" s="523"/>
      <c r="K62" s="524"/>
      <c r="L62" s="602"/>
      <c r="M62" s="252"/>
    </row>
    <row r="63" spans="1:13" ht="15" customHeight="1">
      <c r="A63" s="339" t="s">
        <v>134</v>
      </c>
      <c r="B63" s="341" t="s">
        <v>12</v>
      </c>
      <c r="C63" s="353">
        <v>11673.08</v>
      </c>
      <c r="D63" s="339" t="s">
        <v>2916</v>
      </c>
      <c r="E63" s="520">
        <f>SUM(C62:C63)</f>
        <v>23154.760000000002</v>
      </c>
      <c r="F63" s="521"/>
      <c r="G63" s="522"/>
      <c r="H63" s="533"/>
      <c r="I63" s="522">
        <v>600644</v>
      </c>
      <c r="J63" s="523">
        <f t="shared" si="0"/>
        <v>19961.000000000004</v>
      </c>
      <c r="K63" s="524">
        <f t="shared" si="1"/>
        <v>3193.7600000000007</v>
      </c>
      <c r="L63" s="602"/>
      <c r="M63" s="252"/>
    </row>
    <row r="64" spans="1:13" ht="15" customHeight="1">
      <c r="A64" s="339" t="s">
        <v>141</v>
      </c>
      <c r="B64" s="341" t="s">
        <v>526</v>
      </c>
      <c r="C64" s="353">
        <v>13569.68</v>
      </c>
      <c r="D64" s="339" t="s">
        <v>2916</v>
      </c>
      <c r="E64" s="520"/>
      <c r="F64" s="521"/>
      <c r="G64" s="522"/>
      <c r="H64" s="533"/>
      <c r="I64" s="522"/>
      <c r="J64" s="523"/>
      <c r="K64" s="524"/>
      <c r="L64" s="602"/>
      <c r="M64" s="252"/>
    </row>
    <row r="65" spans="1:13" ht="15" customHeight="1">
      <c r="A65" s="339" t="s">
        <v>141</v>
      </c>
      <c r="B65" s="341" t="s">
        <v>2831</v>
      </c>
      <c r="C65" s="353">
        <v>13569.68</v>
      </c>
      <c r="D65" s="339" t="s">
        <v>2916</v>
      </c>
      <c r="E65" s="520"/>
      <c r="F65" s="521"/>
      <c r="G65" s="522"/>
      <c r="H65" s="533"/>
      <c r="I65" s="522"/>
      <c r="J65" s="523"/>
      <c r="K65" s="524"/>
      <c r="L65" s="602"/>
      <c r="M65" s="252"/>
    </row>
    <row r="66" spans="1:13" ht="15" customHeight="1">
      <c r="A66" s="339" t="s">
        <v>141</v>
      </c>
      <c r="B66" s="341" t="s">
        <v>2875</v>
      </c>
      <c r="C66" s="353">
        <v>10491.04</v>
      </c>
      <c r="D66" s="339" t="s">
        <v>2916</v>
      </c>
      <c r="E66" s="520">
        <f>SUM(C64:C66)</f>
        <v>37630.400000000001</v>
      </c>
      <c r="F66" s="521"/>
      <c r="G66" s="522"/>
      <c r="H66" s="533"/>
      <c r="I66" s="522">
        <v>600684</v>
      </c>
      <c r="J66" s="523">
        <f t="shared" si="0"/>
        <v>32440.000000000004</v>
      </c>
      <c r="K66" s="524">
        <f t="shared" si="1"/>
        <v>5190.4000000000005</v>
      </c>
      <c r="L66" s="602"/>
      <c r="M66" s="252"/>
    </row>
    <row r="67" spans="1:13" ht="15" customHeight="1">
      <c r="A67" s="339" t="s">
        <v>383</v>
      </c>
      <c r="B67" s="341" t="s">
        <v>2874</v>
      </c>
      <c r="C67" s="353">
        <v>13988.44</v>
      </c>
      <c r="D67" s="339" t="s">
        <v>2916</v>
      </c>
      <c r="E67" s="520">
        <f>SUM(C67)</f>
        <v>13988.44</v>
      </c>
      <c r="F67" s="521"/>
      <c r="G67" s="522"/>
      <c r="H67" s="533"/>
      <c r="I67" s="522">
        <v>600606</v>
      </c>
      <c r="J67" s="523">
        <f t="shared" si="0"/>
        <v>12059.000000000002</v>
      </c>
      <c r="K67" s="524">
        <f t="shared" si="1"/>
        <v>1929.4400000000003</v>
      </c>
      <c r="L67" s="602"/>
      <c r="M67" s="252"/>
    </row>
    <row r="68" spans="1:13" ht="15" customHeight="1">
      <c r="A68" s="339" t="s">
        <v>136</v>
      </c>
      <c r="B68" s="414" t="s">
        <v>1989</v>
      </c>
      <c r="C68" s="382">
        <v>15750.48</v>
      </c>
      <c r="D68" s="339" t="s">
        <v>2916</v>
      </c>
      <c r="E68" s="520"/>
      <c r="F68" s="521"/>
      <c r="G68" s="522"/>
      <c r="H68" s="533"/>
      <c r="I68" s="522"/>
      <c r="J68" s="523"/>
      <c r="K68" s="524"/>
      <c r="L68" s="602"/>
      <c r="M68" s="252"/>
    </row>
    <row r="69" spans="1:13" ht="15" customHeight="1" thickBot="1">
      <c r="A69" s="362" t="s">
        <v>136</v>
      </c>
      <c r="B69" s="415" t="s">
        <v>1961</v>
      </c>
      <c r="C69" s="363">
        <v>15750.48</v>
      </c>
      <c r="D69" s="362" t="s">
        <v>2916</v>
      </c>
      <c r="E69" s="525">
        <f>SUM(C68:C69)</f>
        <v>31500.959999999999</v>
      </c>
      <c r="F69" s="526">
        <f>SUM(E56:E69)</f>
        <v>121168.95999999999</v>
      </c>
      <c r="G69" s="527"/>
      <c r="H69" s="537"/>
      <c r="I69" s="527">
        <v>600640</v>
      </c>
      <c r="J69" s="528">
        <f t="shared" si="0"/>
        <v>27156</v>
      </c>
      <c r="K69" s="529">
        <f t="shared" si="1"/>
        <v>4344.96</v>
      </c>
      <c r="L69" s="607"/>
      <c r="M69" s="252"/>
    </row>
    <row r="70" spans="1:13" ht="15" customHeight="1" thickBot="1">
      <c r="A70" s="647" t="s">
        <v>2861</v>
      </c>
      <c r="B70" s="648">
        <v>3000279039</v>
      </c>
      <c r="C70" s="649">
        <v>116000</v>
      </c>
      <c r="D70" s="372" t="s">
        <v>2914</v>
      </c>
      <c r="E70" s="543"/>
      <c r="F70" s="544">
        <f>SUM(C70)</f>
        <v>116000</v>
      </c>
      <c r="G70" s="545"/>
      <c r="H70" s="546"/>
      <c r="I70" s="545">
        <v>803001</v>
      </c>
      <c r="J70" s="547">
        <f>F70/1.16</f>
        <v>100000</v>
      </c>
      <c r="K70" s="548">
        <f>J70*0.16</f>
        <v>16000</v>
      </c>
      <c r="L70" s="610"/>
      <c r="M70" s="252"/>
    </row>
    <row r="71" spans="1:13" ht="15" customHeight="1" thickBot="1">
      <c r="A71" s="647" t="s">
        <v>2877</v>
      </c>
      <c r="B71" s="650">
        <v>2000276239</v>
      </c>
      <c r="C71" s="649">
        <v>-46980</v>
      </c>
      <c r="D71" s="372" t="s">
        <v>2912</v>
      </c>
      <c r="E71" s="543"/>
      <c r="F71" s="544">
        <f>SUM(C71)</f>
        <v>-46980</v>
      </c>
      <c r="G71" s="545"/>
      <c r="H71" s="546"/>
      <c r="I71" s="545">
        <v>803001</v>
      </c>
      <c r="J71" s="547">
        <f>F71/1.16</f>
        <v>-40500</v>
      </c>
      <c r="K71" s="548">
        <f>J71*0.16</f>
        <v>-6480</v>
      </c>
      <c r="L71" s="610"/>
      <c r="M71" s="252"/>
    </row>
    <row r="72" spans="1:13" ht="15" customHeight="1">
      <c r="A72" s="380"/>
      <c r="B72" s="496"/>
      <c r="C72" s="48"/>
      <c r="D72" s="380"/>
      <c r="E72" s="520"/>
      <c r="F72" s="521"/>
      <c r="G72" s="522"/>
      <c r="H72" s="533"/>
      <c r="I72" s="522"/>
      <c r="J72" s="523"/>
      <c r="K72" s="524"/>
      <c r="L72" s="602"/>
      <c r="M72" s="252"/>
    </row>
    <row r="73" spans="1:13" ht="15" customHeight="1">
      <c r="A73" s="325"/>
      <c r="B73" s="644"/>
      <c r="C73" s="281">
        <f>SUM(C6:C72)</f>
        <v>399357.84</v>
      </c>
      <c r="D73" s="281"/>
      <c r="E73" s="281"/>
      <c r="F73" s="281">
        <f>SUM(F6:F72)</f>
        <v>399357.83999999997</v>
      </c>
      <c r="G73" s="281"/>
      <c r="H73" s="534">
        <f>SUM(H6:H72)</f>
        <v>0</v>
      </c>
      <c r="I73" s="281"/>
      <c r="J73" s="281">
        <f>SUM(J6:J72)</f>
        <v>344274</v>
      </c>
      <c r="K73" s="281">
        <f>SUM(K6:K72)</f>
        <v>55083.840000000011</v>
      </c>
      <c r="L73" s="281"/>
      <c r="M73" s="283"/>
    </row>
    <row r="74" spans="1:13" ht="15" customHeight="1">
      <c r="A74" s="278"/>
      <c r="B74" s="644"/>
      <c r="C74" s="240"/>
      <c r="D74" s="281"/>
      <c r="E74" s="281"/>
      <c r="F74" s="237"/>
      <c r="G74" s="240"/>
      <c r="H74" s="533"/>
      <c r="I74" s="240"/>
      <c r="J74" s="243"/>
      <c r="K74" s="251"/>
      <c r="L74" s="252"/>
      <c r="M74" s="252"/>
    </row>
    <row r="75" spans="1:13" ht="15" customHeight="1">
      <c r="A75" s="284"/>
      <c r="B75" s="273"/>
      <c r="C75" s="273"/>
      <c r="D75" s="285"/>
      <c r="E75" s="240"/>
      <c r="F75" s="240"/>
      <c r="G75" s="240"/>
      <c r="H75" s="533"/>
      <c r="I75" s="240"/>
      <c r="J75" s="243"/>
      <c r="K75" s="251"/>
      <c r="L75" s="252"/>
      <c r="M75" s="252"/>
    </row>
    <row r="76" spans="1:13" ht="15.75">
      <c r="A76" s="284"/>
      <c r="B76" s="273"/>
      <c r="C76" s="273"/>
      <c r="D76" s="281"/>
      <c r="E76" s="281"/>
      <c r="F76" s="281"/>
      <c r="G76" s="295"/>
      <c r="H76" s="534"/>
      <c r="I76" s="281"/>
      <c r="J76" s="281"/>
      <c r="K76" s="281"/>
      <c r="L76" s="286"/>
      <c r="M76" s="252"/>
    </row>
    <row r="77" spans="1:13" ht="15.75" thickBot="1">
      <c r="A77" s="603"/>
      <c r="B77" s="273"/>
      <c r="C77" s="273"/>
      <c r="D77" s="250"/>
      <c r="E77" s="330" t="s">
        <v>2929</v>
      </c>
      <c r="F77" s="331">
        <v>42902</v>
      </c>
      <c r="G77" s="332">
        <v>399357.84</v>
      </c>
      <c r="H77" s="535"/>
      <c r="I77" s="239"/>
      <c r="J77" s="239"/>
      <c r="K77" s="252"/>
      <c r="L77" s="252"/>
      <c r="M77" s="288"/>
    </row>
    <row r="78" spans="1:13" ht="16.5" thickBot="1">
      <c r="A78" s="284"/>
      <c r="B78" s="273"/>
      <c r="C78" s="273"/>
      <c r="D78" s="250"/>
      <c r="E78" s="330" t="s">
        <v>2930</v>
      </c>
      <c r="F78" s="331">
        <v>42902</v>
      </c>
      <c r="G78" s="332">
        <v>660691.92000000004</v>
      </c>
      <c r="H78" s="535"/>
      <c r="I78" s="239"/>
      <c r="J78" s="289" t="s">
        <v>551</v>
      </c>
      <c r="K78" s="290">
        <f>J73+K73-F73</f>
        <v>0</v>
      </c>
      <c r="L78" s="252"/>
      <c r="M78" s="288"/>
    </row>
    <row r="79" spans="1:13" ht="15.75">
      <c r="A79" s="284"/>
      <c r="B79" s="273"/>
      <c r="C79" s="239"/>
      <c r="D79" s="252"/>
      <c r="E79" s="239"/>
      <c r="F79" s="239"/>
      <c r="G79" s="252"/>
      <c r="H79" s="535"/>
      <c r="I79" s="239"/>
      <c r="J79" s="239"/>
      <c r="K79" s="252"/>
      <c r="L79" s="252"/>
      <c r="M79" s="288"/>
    </row>
    <row r="80" spans="1:13" ht="15.75">
      <c r="A80" s="284"/>
      <c r="B80" s="273"/>
      <c r="C80" s="273"/>
      <c r="D80" s="250"/>
      <c r="E80" s="239"/>
      <c r="F80" s="239"/>
      <c r="G80" s="239"/>
      <c r="H80" s="535"/>
      <c r="I80" s="239"/>
      <c r="J80" s="239"/>
      <c r="K80" s="252"/>
      <c r="L80" s="252"/>
      <c r="M80" s="288"/>
    </row>
    <row r="81" spans="1:13" ht="15.75">
      <c r="A81" s="284"/>
      <c r="B81" s="273"/>
      <c r="C81" s="273"/>
      <c r="D81" s="250"/>
      <c r="E81" s="239"/>
      <c r="F81" s="239"/>
      <c r="G81" s="239"/>
      <c r="H81" s="535"/>
      <c r="I81" s="239"/>
      <c r="J81" s="239"/>
      <c r="K81" s="252"/>
      <c r="L81" s="252"/>
      <c r="M81" s="288"/>
    </row>
    <row r="82" spans="1:13" ht="15.75">
      <c r="A82" s="284"/>
      <c r="B82" s="273"/>
      <c r="C82" s="273"/>
      <c r="D82" s="291"/>
      <c r="E82" s="292"/>
      <c r="F82" s="292"/>
      <c r="G82" s="292"/>
      <c r="H82" s="536"/>
      <c r="I82" s="292"/>
      <c r="J82" s="292"/>
      <c r="K82" s="288"/>
      <c r="L82" s="288"/>
      <c r="M82" s="288"/>
    </row>
    <row r="83" spans="1:13" ht="15.75">
      <c r="A83" s="604"/>
      <c r="B83" s="605"/>
      <c r="C83" s="606"/>
      <c r="D83" s="520"/>
      <c r="E83" s="292"/>
      <c r="F83" s="292"/>
      <c r="G83" s="292"/>
      <c r="H83" s="536"/>
      <c r="I83" s="292"/>
      <c r="J83" s="292"/>
      <c r="K83" s="288"/>
      <c r="L83" s="288"/>
      <c r="M83" s="288"/>
    </row>
    <row r="84" spans="1:13" ht="15.75">
      <c r="A84" s="294"/>
      <c r="B84" s="239" t="s">
        <v>25</v>
      </c>
      <c r="C84" s="239"/>
      <c r="D84" s="239"/>
      <c r="E84" s="240"/>
      <c r="F84" s="240"/>
      <c r="G84" s="240"/>
      <c r="H84" s="533"/>
      <c r="I84" s="240"/>
      <c r="J84" s="240"/>
      <c r="K84" s="295"/>
      <c r="L84" s="252"/>
      <c r="M84" s="252"/>
    </row>
    <row r="85" spans="1:13" ht="15.75">
      <c r="A85" s="296"/>
      <c r="B85" s="239" t="s">
        <v>127</v>
      </c>
      <c r="C85" s="239"/>
      <c r="D85" s="239"/>
      <c r="E85" s="240"/>
      <c r="F85" s="240"/>
      <c r="G85" s="240"/>
      <c r="H85" s="533"/>
      <c r="I85" s="240"/>
      <c r="J85" s="240"/>
      <c r="K85" s="295"/>
      <c r="L85" s="252"/>
      <c r="M85" s="252"/>
    </row>
    <row r="86" spans="1:13" ht="15.75">
      <c r="A86" s="297"/>
      <c r="B86" s="239" t="s">
        <v>161</v>
      </c>
      <c r="C86" s="239"/>
      <c r="D86" s="239"/>
      <c r="E86" s="240"/>
      <c r="F86" s="240"/>
      <c r="G86" s="240"/>
      <c r="H86" s="533"/>
      <c r="I86" s="240"/>
      <c r="J86" s="240"/>
      <c r="K86" s="295"/>
      <c r="L86" s="252"/>
      <c r="M86" s="252"/>
    </row>
    <row r="87" spans="1:13" ht="15.75">
      <c r="A87" s="239"/>
      <c r="B87" s="239"/>
      <c r="C87" s="239"/>
      <c r="D87" s="239"/>
      <c r="E87" s="240"/>
      <c r="F87" s="240"/>
      <c r="G87" s="240"/>
      <c r="H87" s="533"/>
      <c r="I87" s="240"/>
      <c r="J87" s="240"/>
      <c r="K87" s="295"/>
      <c r="L87" s="252"/>
      <c r="M87" s="252"/>
    </row>
    <row r="88" spans="1:13" ht="15.75">
      <c r="A88" s="239"/>
      <c r="B88" s="239"/>
      <c r="C88" s="239"/>
      <c r="D88" s="239"/>
      <c r="E88" s="240"/>
      <c r="F88" s="240"/>
      <c r="G88" s="240"/>
      <c r="H88" s="533"/>
      <c r="I88" s="240"/>
      <c r="J88" s="240"/>
      <c r="K88" s="295"/>
      <c r="L88" s="252"/>
      <c r="M88" s="252"/>
    </row>
    <row r="89" spans="1:13">
      <c r="K89" s="45"/>
      <c r="L89" s="49"/>
      <c r="M89" s="49"/>
    </row>
    <row r="90" spans="1:13">
      <c r="K90" s="45"/>
      <c r="L90" s="49"/>
      <c r="M90" s="49"/>
    </row>
    <row r="91" spans="1:13">
      <c r="K91" s="45"/>
      <c r="L91" s="49"/>
      <c r="M91" s="49"/>
    </row>
    <row r="92" spans="1:13">
      <c r="K92" s="45"/>
      <c r="L92" s="49"/>
      <c r="M92" s="49"/>
    </row>
    <row r="93" spans="1:13">
      <c r="K93" s="45"/>
      <c r="L93" s="49"/>
      <c r="M93" s="49"/>
    </row>
    <row r="94" spans="1:13">
      <c r="K94" s="45"/>
      <c r="L94" s="49"/>
      <c r="M94" s="49"/>
    </row>
    <row r="95" spans="1:13">
      <c r="K95" s="45"/>
      <c r="L95" s="49"/>
      <c r="M95" s="49"/>
    </row>
    <row r="96" spans="1:13">
      <c r="K96" s="45"/>
      <c r="L96" s="49"/>
      <c r="M96" s="49"/>
    </row>
    <row r="97" spans="11:13">
      <c r="K97" s="45"/>
      <c r="L97" s="49"/>
      <c r="M97" s="49"/>
    </row>
    <row r="98" spans="11:13">
      <c r="K98" s="45"/>
      <c r="L98" s="49"/>
      <c r="M98" s="49"/>
    </row>
    <row r="99" spans="11:13">
      <c r="K99" s="45"/>
      <c r="L99" s="49"/>
      <c r="M99" s="49"/>
    </row>
    <row r="100" spans="11:13">
      <c r="K100" s="45"/>
      <c r="L100" s="49"/>
      <c r="M100" s="49"/>
    </row>
    <row r="101" spans="11:13">
      <c r="K101" s="45"/>
      <c r="L101" s="49"/>
      <c r="M101" s="49"/>
    </row>
    <row r="102" spans="11:13">
      <c r="K102" s="45"/>
      <c r="L102" s="49"/>
      <c r="M102" s="49"/>
    </row>
    <row r="103" spans="11:13">
      <c r="K103" s="45"/>
      <c r="L103" s="49"/>
      <c r="M103" s="49"/>
    </row>
    <row r="104" spans="11:13">
      <c r="K104" s="45"/>
      <c r="L104" s="49"/>
      <c r="M104" s="49"/>
    </row>
    <row r="105" spans="11:13">
      <c r="K105" s="45"/>
      <c r="L105" s="49"/>
      <c r="M105" s="49"/>
    </row>
    <row r="106" spans="11:13">
      <c r="K106" s="45"/>
      <c r="L106" s="49"/>
      <c r="M106" s="49"/>
    </row>
    <row r="107" spans="11:13">
      <c r="K107" s="45"/>
      <c r="L107" s="49"/>
      <c r="M107" s="49"/>
    </row>
    <row r="108" spans="11:13">
      <c r="K108" s="45"/>
      <c r="L108" s="49"/>
      <c r="M108" s="49"/>
    </row>
    <row r="109" spans="11:13">
      <c r="K109" s="45"/>
      <c r="L109" s="49"/>
      <c r="M109" s="49"/>
    </row>
    <row r="110" spans="11:13">
      <c r="K110" s="45"/>
      <c r="L110" s="49"/>
      <c r="M110" s="49"/>
    </row>
    <row r="111" spans="11:13">
      <c r="K111" s="45"/>
      <c r="L111" s="49"/>
      <c r="M111" s="49"/>
    </row>
    <row r="112" spans="11:13">
      <c r="K112" s="45"/>
      <c r="L112" s="49"/>
      <c r="M112" s="49"/>
    </row>
    <row r="113" spans="11:13">
      <c r="K113" s="45"/>
      <c r="L113" s="49"/>
      <c r="M113" s="49"/>
    </row>
    <row r="114" spans="11:13">
      <c r="K114" s="45"/>
      <c r="L114" s="49"/>
      <c r="M114" s="49"/>
    </row>
    <row r="115" spans="11:13">
      <c r="K115" s="45"/>
      <c r="L115" s="49"/>
      <c r="M115" s="49"/>
    </row>
    <row r="116" spans="11:13">
      <c r="K116" s="45"/>
      <c r="L116" s="49"/>
      <c r="M116" s="49"/>
    </row>
    <row r="117" spans="11:13">
      <c r="K117" s="45"/>
      <c r="L117" s="49"/>
      <c r="M117" s="49"/>
    </row>
    <row r="118" spans="11:13">
      <c r="K118" s="45"/>
      <c r="L118" s="49"/>
      <c r="M118" s="49"/>
    </row>
    <row r="119" spans="11:13">
      <c r="K119" s="45"/>
      <c r="L119" s="49"/>
      <c r="M119" s="49"/>
    </row>
    <row r="120" spans="11:13">
      <c r="K120" s="45"/>
      <c r="L120" s="49"/>
      <c r="M120" s="49"/>
    </row>
    <row r="121" spans="11:13">
      <c r="K121" s="45"/>
      <c r="L121" s="49"/>
      <c r="M121" s="49"/>
    </row>
    <row r="122" spans="11:13">
      <c r="K122" s="45"/>
      <c r="L122" s="49"/>
      <c r="M122" s="49"/>
    </row>
    <row r="123" spans="11:13">
      <c r="K123" s="45"/>
      <c r="L123" s="49"/>
      <c r="M123" s="49"/>
    </row>
    <row r="124" spans="11:13">
      <c r="K124" s="45"/>
      <c r="L124" s="49"/>
      <c r="M124" s="49"/>
    </row>
    <row r="125" spans="11:13">
      <c r="K125" s="45"/>
      <c r="L125" s="49"/>
      <c r="M125" s="49"/>
    </row>
    <row r="126" spans="11:13">
      <c r="K126" s="45"/>
      <c r="L126" s="49"/>
      <c r="M126" s="49"/>
    </row>
    <row r="127" spans="11:13">
      <c r="K127" s="45"/>
      <c r="L127" s="49"/>
      <c r="M127" s="49"/>
    </row>
    <row r="128" spans="11:13">
      <c r="K128" s="45"/>
      <c r="L128" s="49"/>
      <c r="M128" s="49"/>
    </row>
    <row r="129" spans="11:13">
      <c r="K129" s="45"/>
      <c r="L129" s="49"/>
      <c r="M129" s="49"/>
    </row>
    <row r="130" spans="11:13">
      <c r="K130" s="45"/>
      <c r="L130" s="49"/>
      <c r="M130" s="49"/>
    </row>
    <row r="131" spans="11:13">
      <c r="K131" s="45"/>
      <c r="L131" s="49"/>
      <c r="M131" s="49"/>
    </row>
    <row r="132" spans="11:13">
      <c r="K132" s="45"/>
      <c r="L132" s="49"/>
      <c r="M132" s="49"/>
    </row>
    <row r="133" spans="11:13">
      <c r="K133" s="45"/>
      <c r="L133" s="49"/>
      <c r="M133" s="49"/>
    </row>
    <row r="134" spans="11:13">
      <c r="K134" s="45"/>
      <c r="L134" s="49"/>
      <c r="M134" s="49"/>
    </row>
    <row r="135" spans="11:13">
      <c r="K135" s="45"/>
      <c r="L135" s="49"/>
      <c r="M135" s="49"/>
    </row>
    <row r="136" spans="11:13">
      <c r="K136" s="45"/>
      <c r="L136" s="49"/>
      <c r="M136" s="49"/>
    </row>
    <row r="137" spans="11:13">
      <c r="K137" s="45"/>
      <c r="L137" s="49"/>
      <c r="M137" s="49"/>
    </row>
    <row r="138" spans="11:13">
      <c r="K138" s="45"/>
      <c r="L138" s="49"/>
      <c r="M138" s="49"/>
    </row>
    <row r="139" spans="11:13">
      <c r="K139" s="45"/>
      <c r="L139" s="49"/>
      <c r="M139" s="49"/>
    </row>
    <row r="140" spans="11:13">
      <c r="K140" s="45"/>
      <c r="L140" s="49"/>
      <c r="M140" s="49"/>
    </row>
    <row r="141" spans="11:13">
      <c r="K141" s="45"/>
      <c r="L141" s="49"/>
      <c r="M141" s="49"/>
    </row>
    <row r="142" spans="11:13">
      <c r="K142" s="45"/>
      <c r="L142" s="49"/>
      <c r="M142" s="49"/>
    </row>
    <row r="143" spans="11:13">
      <c r="K143" s="45"/>
      <c r="L143" s="49"/>
      <c r="M143" s="49"/>
    </row>
    <row r="144" spans="1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</sheetData>
  <autoFilter ref="A5:L76"/>
  <sortState ref="A6:D69">
    <sortCondition ref="D6:D69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116"/>
  <sheetViews>
    <sheetView zoomScale="120" zoomScaleNormal="120" workbookViewId="0">
      <pane ySplit="4" topLeftCell="A89" activePane="bottomLeft" state="frozenSplit"/>
      <selection pane="bottomLeft" activeCell="C93" sqref="C93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656"/>
      <c r="B2" s="653"/>
      <c r="C2" s="656" t="s">
        <v>2931</v>
      </c>
      <c r="D2" s="653"/>
      <c r="E2" s="653"/>
      <c r="F2" s="653"/>
      <c r="G2" s="653"/>
      <c r="H2" s="653"/>
      <c r="I2" s="653"/>
      <c r="J2" s="653"/>
      <c r="K2" s="653"/>
      <c r="L2" s="653"/>
      <c r="M2" s="653"/>
      <c r="N2" s="653"/>
      <c r="O2" s="653"/>
      <c r="P2" s="653"/>
      <c r="Q2" s="654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3" t="s">
        <v>2935</v>
      </c>
      <c r="B5" s="343" t="s">
        <v>160</v>
      </c>
      <c r="C5" s="343" t="s">
        <v>2211</v>
      </c>
      <c r="D5" s="431"/>
      <c r="E5" s="431"/>
      <c r="F5" s="431"/>
      <c r="G5" s="344">
        <v>-5849.88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2261</v>
      </c>
      <c r="O5" s="339" t="s">
        <v>134</v>
      </c>
      <c r="P5" s="339" t="s">
        <v>3042</v>
      </c>
      <c r="Q5" s="642"/>
      <c r="R5" s="29"/>
    </row>
    <row r="6" spans="1:18" s="24" customFormat="1" ht="12.75">
      <c r="A6" s="343" t="s">
        <v>2935</v>
      </c>
      <c r="B6" s="343" t="s">
        <v>160</v>
      </c>
      <c r="C6" s="343" t="s">
        <v>1590</v>
      </c>
      <c r="D6" s="431"/>
      <c r="E6" s="333"/>
      <c r="F6" s="333"/>
      <c r="G6" s="399">
        <v>-13500.08</v>
      </c>
      <c r="H6" s="335" t="s">
        <v>135</v>
      </c>
      <c r="I6" s="399"/>
      <c r="J6" s="336"/>
      <c r="K6" s="337"/>
      <c r="L6" s="337"/>
      <c r="M6" s="637" t="s">
        <v>138</v>
      </c>
      <c r="N6" s="339" t="s">
        <v>1711</v>
      </c>
      <c r="O6" s="339" t="s">
        <v>136</v>
      </c>
      <c r="P6" s="339" t="s">
        <v>3042</v>
      </c>
      <c r="Q6" s="642"/>
      <c r="R6" s="29"/>
    </row>
    <row r="7" spans="1:18" s="24" customFormat="1" ht="12.75">
      <c r="A7" s="343" t="s">
        <v>2936</v>
      </c>
      <c r="B7" s="343" t="s">
        <v>160</v>
      </c>
      <c r="C7" s="343" t="s">
        <v>2387</v>
      </c>
      <c r="D7" s="431"/>
      <c r="E7" s="333"/>
      <c r="F7" s="333"/>
      <c r="G7" s="344">
        <v>-5957.76</v>
      </c>
      <c r="H7" s="335" t="s">
        <v>137</v>
      </c>
      <c r="I7" s="399"/>
      <c r="J7" s="336"/>
      <c r="K7" s="337"/>
      <c r="L7" s="337"/>
      <c r="M7" s="637" t="s">
        <v>138</v>
      </c>
      <c r="N7" s="339" t="s">
        <v>2430</v>
      </c>
      <c r="O7" s="339" t="s">
        <v>141</v>
      </c>
      <c r="P7" s="339" t="s">
        <v>3050</v>
      </c>
      <c r="Q7" s="642"/>
      <c r="R7" s="29"/>
    </row>
    <row r="8" spans="1:18" s="24" customFormat="1" ht="12.75">
      <c r="A8" s="343" t="s">
        <v>2936</v>
      </c>
      <c r="B8" s="343" t="s">
        <v>160</v>
      </c>
      <c r="C8" s="343" t="s">
        <v>2115</v>
      </c>
      <c r="D8" s="431"/>
      <c r="E8" s="333"/>
      <c r="F8" s="333"/>
      <c r="G8" s="344">
        <v>-13500.08</v>
      </c>
      <c r="H8" s="335" t="s">
        <v>139</v>
      </c>
      <c r="I8" s="399"/>
      <c r="J8" s="336"/>
      <c r="K8" s="337"/>
      <c r="L8" s="337"/>
      <c r="M8" s="637" t="s">
        <v>138</v>
      </c>
      <c r="N8" s="339" t="s">
        <v>2153</v>
      </c>
      <c r="O8" s="339" t="s">
        <v>136</v>
      </c>
      <c r="P8" s="339" t="s">
        <v>3050</v>
      </c>
      <c r="Q8" s="642"/>
      <c r="R8" s="29"/>
    </row>
    <row r="9" spans="1:18" s="24" customFormat="1" ht="12.75">
      <c r="A9" s="343" t="s">
        <v>2936</v>
      </c>
      <c r="B9" s="343" t="s">
        <v>160</v>
      </c>
      <c r="C9" s="343" t="s">
        <v>2937</v>
      </c>
      <c r="D9" s="431"/>
      <c r="E9" s="333"/>
      <c r="F9" s="333"/>
      <c r="G9" s="344">
        <v>-14342.24</v>
      </c>
      <c r="H9" s="335" t="s">
        <v>140</v>
      </c>
      <c r="I9" s="399"/>
      <c r="J9" s="336"/>
      <c r="K9" s="337"/>
      <c r="L9" s="337"/>
      <c r="M9" s="637" t="s">
        <v>138</v>
      </c>
      <c r="N9" s="339" t="s">
        <v>2992</v>
      </c>
      <c r="O9" s="339" t="s">
        <v>457</v>
      </c>
      <c r="P9" s="339" t="s">
        <v>3050</v>
      </c>
      <c r="Q9" s="642"/>
      <c r="R9" s="29"/>
    </row>
    <row r="10" spans="1:18" s="24" customFormat="1" ht="12.75">
      <c r="A10" s="343" t="s">
        <v>2936</v>
      </c>
      <c r="B10" s="343" t="s">
        <v>160</v>
      </c>
      <c r="C10" s="343" t="s">
        <v>2938</v>
      </c>
      <c r="D10" s="431"/>
      <c r="E10" s="333"/>
      <c r="F10" s="333"/>
      <c r="G10" s="344">
        <v>-15750.48</v>
      </c>
      <c r="H10" s="335" t="s">
        <v>142</v>
      </c>
      <c r="I10" s="399"/>
      <c r="J10" s="336"/>
      <c r="K10" s="337"/>
      <c r="L10" s="337"/>
      <c r="M10" s="637" t="s">
        <v>138</v>
      </c>
      <c r="N10" s="339" t="s">
        <v>2993</v>
      </c>
      <c r="O10" s="339" t="s">
        <v>136</v>
      </c>
      <c r="P10" s="339" t="s">
        <v>3050</v>
      </c>
      <c r="Q10" s="642"/>
      <c r="R10" s="29"/>
    </row>
    <row r="11" spans="1:18" s="24" customFormat="1" ht="12.75">
      <c r="A11" s="343" t="s">
        <v>2936</v>
      </c>
      <c r="B11" s="343" t="s">
        <v>160</v>
      </c>
      <c r="C11" s="343" t="s">
        <v>2420</v>
      </c>
      <c r="D11" s="431"/>
      <c r="E11" s="333"/>
      <c r="F11" s="333"/>
      <c r="G11" s="344">
        <v>-11481.68</v>
      </c>
      <c r="H11" s="335" t="s">
        <v>143</v>
      </c>
      <c r="I11" s="399"/>
      <c r="J11" s="336"/>
      <c r="K11" s="337"/>
      <c r="L11" s="337"/>
      <c r="M11" s="637" t="s">
        <v>138</v>
      </c>
      <c r="N11" s="339" t="s">
        <v>2455</v>
      </c>
      <c r="O11" s="339" t="s">
        <v>134</v>
      </c>
      <c r="P11" s="339" t="s">
        <v>3050</v>
      </c>
      <c r="Q11" s="642"/>
      <c r="R11" s="29"/>
    </row>
    <row r="12" spans="1:18" s="24" customFormat="1" ht="12.75">
      <c r="A12" s="343" t="s">
        <v>2936</v>
      </c>
      <c r="B12" s="343" t="s">
        <v>160</v>
      </c>
      <c r="C12" s="343" t="s">
        <v>1862</v>
      </c>
      <c r="D12" s="431"/>
      <c r="E12" s="333"/>
      <c r="F12" s="333"/>
      <c r="G12" s="344">
        <v>-5849.88</v>
      </c>
      <c r="H12" s="335" t="s">
        <v>144</v>
      </c>
      <c r="I12" s="399"/>
      <c r="J12" s="336"/>
      <c r="K12" s="337"/>
      <c r="L12" s="337"/>
      <c r="M12" s="637" t="s">
        <v>138</v>
      </c>
      <c r="N12" s="339" t="s">
        <v>1912</v>
      </c>
      <c r="O12" s="339" t="s">
        <v>134</v>
      </c>
      <c r="P12" s="339" t="s">
        <v>3050</v>
      </c>
      <c r="Q12" s="642"/>
      <c r="R12" s="29"/>
    </row>
    <row r="13" spans="1:18" s="24" customFormat="1" ht="12.75">
      <c r="A13" s="343" t="s">
        <v>2936</v>
      </c>
      <c r="B13" s="343" t="s">
        <v>160</v>
      </c>
      <c r="C13" s="343" t="s">
        <v>2413</v>
      </c>
      <c r="D13" s="431"/>
      <c r="E13" s="333"/>
      <c r="F13" s="333"/>
      <c r="G13" s="344">
        <v>-5849.88</v>
      </c>
      <c r="H13" s="335" t="s">
        <v>145</v>
      </c>
      <c r="I13" s="399"/>
      <c r="J13" s="336"/>
      <c r="K13" s="337"/>
      <c r="L13" s="337"/>
      <c r="M13" s="637" t="s">
        <v>138</v>
      </c>
      <c r="N13" s="339" t="s">
        <v>2451</v>
      </c>
      <c r="O13" s="339" t="s">
        <v>134</v>
      </c>
      <c r="P13" s="339" t="s">
        <v>3050</v>
      </c>
      <c r="Q13" s="642"/>
      <c r="R13" s="29"/>
    </row>
    <row r="14" spans="1:18" s="24" customFormat="1" ht="12.75">
      <c r="A14" s="343" t="s">
        <v>2936</v>
      </c>
      <c r="B14" s="343" t="s">
        <v>160</v>
      </c>
      <c r="C14" s="343" t="s">
        <v>1599</v>
      </c>
      <c r="D14" s="431"/>
      <c r="E14" s="333"/>
      <c r="F14" s="333"/>
      <c r="G14" s="344">
        <v>-13500.08</v>
      </c>
      <c r="H14" s="335" t="s">
        <v>146</v>
      </c>
      <c r="I14" s="399"/>
      <c r="J14" s="336"/>
      <c r="K14" s="337"/>
      <c r="L14" s="337"/>
      <c r="M14" s="637" t="s">
        <v>138</v>
      </c>
      <c r="N14" s="339" t="s">
        <v>1720</v>
      </c>
      <c r="O14" s="339" t="s">
        <v>136</v>
      </c>
      <c r="P14" s="339" t="s">
        <v>3050</v>
      </c>
      <c r="Q14" s="642"/>
      <c r="R14" s="29"/>
    </row>
    <row r="15" spans="1:18" s="24" customFormat="1" ht="12.75">
      <c r="A15" s="343" t="s">
        <v>2936</v>
      </c>
      <c r="B15" s="343" t="s">
        <v>160</v>
      </c>
      <c r="C15" s="343" t="s">
        <v>2760</v>
      </c>
      <c r="D15" s="431"/>
      <c r="E15" s="333"/>
      <c r="F15" s="333"/>
      <c r="G15" s="344">
        <v>-19565.72</v>
      </c>
      <c r="H15" s="335" t="s">
        <v>147</v>
      </c>
      <c r="I15" s="399"/>
      <c r="J15" s="336"/>
      <c r="K15" s="337"/>
      <c r="L15" s="337"/>
      <c r="M15" s="637" t="s">
        <v>138</v>
      </c>
      <c r="N15" s="339" t="s">
        <v>2801</v>
      </c>
      <c r="O15" s="339" t="s">
        <v>298</v>
      </c>
      <c r="P15" s="339" t="s">
        <v>3050</v>
      </c>
      <c r="Q15" s="642"/>
      <c r="R15" s="29"/>
    </row>
    <row r="16" spans="1:18" s="24" customFormat="1" ht="12.75">
      <c r="A16" s="343" t="s">
        <v>2939</v>
      </c>
      <c r="B16" s="343" t="s">
        <v>160</v>
      </c>
      <c r="C16" s="431" t="s">
        <v>1832</v>
      </c>
      <c r="D16" s="431"/>
      <c r="E16" s="333"/>
      <c r="F16" s="333"/>
      <c r="G16" s="344">
        <v>-5849.88</v>
      </c>
      <c r="H16" s="335"/>
      <c r="I16" s="399"/>
      <c r="J16" s="336"/>
      <c r="K16" s="337"/>
      <c r="L16" s="337"/>
      <c r="M16" s="637" t="s">
        <v>138</v>
      </c>
      <c r="N16" s="339" t="s">
        <v>1890</v>
      </c>
      <c r="O16" s="339" t="s">
        <v>134</v>
      </c>
      <c r="P16" s="339" t="s">
        <v>3046</v>
      </c>
      <c r="Q16" s="642"/>
      <c r="R16" s="29"/>
    </row>
    <row r="17" spans="1:18" s="24" customFormat="1" ht="12.75">
      <c r="A17" s="343" t="s">
        <v>2939</v>
      </c>
      <c r="B17" s="343" t="s">
        <v>160</v>
      </c>
      <c r="C17" s="431" t="s">
        <v>1854</v>
      </c>
      <c r="D17" s="431"/>
      <c r="E17" s="333"/>
      <c r="F17" s="333"/>
      <c r="G17" s="344">
        <v>-21671.119999999999</v>
      </c>
      <c r="H17" s="335"/>
      <c r="I17" s="399"/>
      <c r="J17" s="336"/>
      <c r="K17" s="337"/>
      <c r="L17" s="337"/>
      <c r="M17" s="637" t="s">
        <v>138</v>
      </c>
      <c r="N17" s="339" t="s">
        <v>1936</v>
      </c>
      <c r="O17" s="339" t="s">
        <v>383</v>
      </c>
      <c r="P17" s="339" t="s">
        <v>3046</v>
      </c>
      <c r="Q17" s="642"/>
      <c r="R17" s="29"/>
    </row>
    <row r="18" spans="1:18" s="24" customFormat="1" ht="12.75">
      <c r="A18" s="343" t="s">
        <v>2939</v>
      </c>
      <c r="B18" s="343" t="s">
        <v>160</v>
      </c>
      <c r="C18" s="431" t="s">
        <v>2314</v>
      </c>
      <c r="D18" s="431"/>
      <c r="E18" s="333"/>
      <c r="F18" s="333"/>
      <c r="G18" s="344">
        <v>-16654.12</v>
      </c>
      <c r="H18" s="335" t="s">
        <v>224</v>
      </c>
      <c r="I18" s="399"/>
      <c r="J18" s="336"/>
      <c r="K18" s="337"/>
      <c r="L18" s="337"/>
      <c r="M18" s="637" t="s">
        <v>138</v>
      </c>
      <c r="N18" s="339" t="s">
        <v>2351</v>
      </c>
      <c r="O18" s="339" t="s">
        <v>134</v>
      </c>
      <c r="P18" s="339" t="s">
        <v>3046</v>
      </c>
      <c r="Q18" s="642"/>
      <c r="R18" s="29"/>
    </row>
    <row r="19" spans="1:18" s="24" customFormat="1" ht="12.75">
      <c r="A19" s="343" t="s">
        <v>2939</v>
      </c>
      <c r="B19" s="343" t="s">
        <v>160</v>
      </c>
      <c r="C19" s="431" t="s">
        <v>2306</v>
      </c>
      <c r="D19" s="431"/>
      <c r="E19" s="333"/>
      <c r="F19" s="333"/>
      <c r="G19" s="344">
        <v>-5897.44</v>
      </c>
      <c r="H19" s="335" t="s">
        <v>225</v>
      </c>
      <c r="I19" s="399"/>
      <c r="J19" s="336"/>
      <c r="K19" s="337"/>
      <c r="L19" s="337"/>
      <c r="M19" s="637" t="s">
        <v>138</v>
      </c>
      <c r="N19" s="339" t="s">
        <v>2343</v>
      </c>
      <c r="O19" s="339" t="s">
        <v>134</v>
      </c>
      <c r="P19" s="339" t="s">
        <v>3046</v>
      </c>
      <c r="Q19" s="642"/>
      <c r="R19" s="29"/>
    </row>
    <row r="20" spans="1:18" s="24" customFormat="1" ht="12.75">
      <c r="A20" s="343" t="s">
        <v>2939</v>
      </c>
      <c r="B20" s="343" t="s">
        <v>160</v>
      </c>
      <c r="C20" s="431" t="s">
        <v>1564</v>
      </c>
      <c r="D20" s="431"/>
      <c r="E20" s="333"/>
      <c r="F20" s="333"/>
      <c r="G20" s="344">
        <v>-11699.76</v>
      </c>
      <c r="H20" s="335" t="s">
        <v>226</v>
      </c>
      <c r="I20" s="399"/>
      <c r="J20" s="336"/>
      <c r="K20" s="337"/>
      <c r="L20" s="337"/>
      <c r="M20" s="637" t="s">
        <v>138</v>
      </c>
      <c r="N20" s="339" t="s">
        <v>1685</v>
      </c>
      <c r="O20" s="339" t="s">
        <v>134</v>
      </c>
      <c r="P20" s="339" t="s">
        <v>3046</v>
      </c>
      <c r="Q20" s="642"/>
      <c r="R20" s="29"/>
    </row>
    <row r="21" spans="1:18" s="24" customFormat="1" ht="12.75">
      <c r="A21" s="343" t="s">
        <v>2939</v>
      </c>
      <c r="B21" s="343" t="s">
        <v>160</v>
      </c>
      <c r="C21" s="431" t="s">
        <v>2217</v>
      </c>
      <c r="D21" s="431"/>
      <c r="E21" s="333"/>
      <c r="F21" s="333"/>
      <c r="G21" s="344">
        <v>-13500.08</v>
      </c>
      <c r="H21" s="335" t="s">
        <v>227</v>
      </c>
      <c r="I21" s="399"/>
      <c r="J21" s="336"/>
      <c r="K21" s="337"/>
      <c r="L21" s="337"/>
      <c r="M21" s="637" t="s">
        <v>138</v>
      </c>
      <c r="N21" s="339" t="s">
        <v>2263</v>
      </c>
      <c r="O21" s="339" t="s">
        <v>136</v>
      </c>
      <c r="P21" s="339" t="s">
        <v>3046</v>
      </c>
      <c r="Q21" s="642"/>
      <c r="R21" s="29"/>
    </row>
    <row r="22" spans="1:18" s="24" customFormat="1" ht="12.75">
      <c r="A22" s="343" t="s">
        <v>2939</v>
      </c>
      <c r="B22" s="343" t="s">
        <v>160</v>
      </c>
      <c r="C22" s="431" t="s">
        <v>2674</v>
      </c>
      <c r="D22" s="431"/>
      <c r="E22" s="333"/>
      <c r="F22" s="333"/>
      <c r="G22" s="344">
        <v>-13500.08</v>
      </c>
      <c r="H22" s="335" t="s">
        <v>159</v>
      </c>
      <c r="I22" s="399"/>
      <c r="J22" s="336"/>
      <c r="K22" s="337"/>
      <c r="L22" s="337"/>
      <c r="M22" s="637" t="s">
        <v>138</v>
      </c>
      <c r="N22" s="339" t="s">
        <v>2704</v>
      </c>
      <c r="O22" s="339" t="s">
        <v>136</v>
      </c>
      <c r="P22" s="339" t="s">
        <v>3046</v>
      </c>
      <c r="Q22" s="642"/>
      <c r="R22" s="29"/>
    </row>
    <row r="23" spans="1:18" s="24" customFormat="1" ht="12.75">
      <c r="A23" s="343" t="s">
        <v>2939</v>
      </c>
      <c r="B23" s="343" t="s">
        <v>160</v>
      </c>
      <c r="C23" s="431" t="s">
        <v>2616</v>
      </c>
      <c r="D23" s="431"/>
      <c r="E23" s="333"/>
      <c r="F23" s="333"/>
      <c r="G23" s="344">
        <v>-13500.08</v>
      </c>
      <c r="H23" s="335" t="s">
        <v>217</v>
      </c>
      <c r="I23" s="399"/>
      <c r="J23" s="336"/>
      <c r="K23" s="337"/>
      <c r="L23" s="337"/>
      <c r="M23" s="637" t="s">
        <v>138</v>
      </c>
      <c r="N23" s="339" t="s">
        <v>2642</v>
      </c>
      <c r="O23" s="339" t="s">
        <v>136</v>
      </c>
      <c r="P23" s="339" t="s">
        <v>3046</v>
      </c>
      <c r="Q23" s="642"/>
      <c r="R23" s="29"/>
    </row>
    <row r="24" spans="1:18" s="24" customFormat="1" ht="12.75">
      <c r="A24" s="343" t="s">
        <v>2939</v>
      </c>
      <c r="B24" s="343" t="s">
        <v>160</v>
      </c>
      <c r="C24" s="431" t="s">
        <v>2620</v>
      </c>
      <c r="D24" s="431"/>
      <c r="E24" s="333"/>
      <c r="F24" s="333"/>
      <c r="G24" s="344">
        <v>-5791.88</v>
      </c>
      <c r="H24" s="335"/>
      <c r="I24" s="399"/>
      <c r="J24" s="336"/>
      <c r="K24" s="337"/>
      <c r="L24" s="337"/>
      <c r="M24" s="637" t="s">
        <v>138</v>
      </c>
      <c r="N24" s="339" t="s">
        <v>2636</v>
      </c>
      <c r="O24" s="339" t="s">
        <v>134</v>
      </c>
      <c r="P24" s="339" t="s">
        <v>3046</v>
      </c>
      <c r="Q24" s="642"/>
      <c r="R24" s="29"/>
    </row>
    <row r="25" spans="1:18" s="24" customFormat="1" ht="12.75">
      <c r="A25" s="343" t="s">
        <v>2939</v>
      </c>
      <c r="B25" s="343" t="s">
        <v>160</v>
      </c>
      <c r="C25" s="431" t="s">
        <v>1587</v>
      </c>
      <c r="D25" s="431"/>
      <c r="E25" s="333"/>
      <c r="F25" s="333"/>
      <c r="G25" s="344">
        <v>-5849.88</v>
      </c>
      <c r="H25" s="335"/>
      <c r="I25" s="399"/>
      <c r="J25" s="336"/>
      <c r="K25" s="337"/>
      <c r="L25" s="337"/>
      <c r="M25" s="637" t="s">
        <v>138</v>
      </c>
      <c r="N25" s="339" t="s">
        <v>1708</v>
      </c>
      <c r="O25" s="339" t="s">
        <v>134</v>
      </c>
      <c r="P25" s="339" t="s">
        <v>3046</v>
      </c>
      <c r="Q25" s="642"/>
      <c r="R25" s="29"/>
    </row>
    <row r="26" spans="1:18" s="24" customFormat="1" ht="12.75">
      <c r="A26" s="343" t="s">
        <v>2939</v>
      </c>
      <c r="B26" s="343" t="s">
        <v>160</v>
      </c>
      <c r="C26" s="431" t="s">
        <v>2097</v>
      </c>
      <c r="D26" s="431"/>
      <c r="E26" s="333"/>
      <c r="F26" s="333"/>
      <c r="G26" s="344">
        <v>-14342.24</v>
      </c>
      <c r="H26" s="335" t="s">
        <v>218</v>
      </c>
      <c r="I26" s="399"/>
      <c r="J26" s="336"/>
      <c r="K26" s="337"/>
      <c r="L26" s="337"/>
      <c r="M26" s="637" t="s">
        <v>138</v>
      </c>
      <c r="N26" s="339" t="s">
        <v>2136</v>
      </c>
      <c r="O26" s="339" t="s">
        <v>457</v>
      </c>
      <c r="P26" s="339" t="s">
        <v>3046</v>
      </c>
      <c r="Q26" s="642"/>
      <c r="R26" s="29"/>
    </row>
    <row r="27" spans="1:18" s="24" customFormat="1" ht="12.75">
      <c r="A27" s="343" t="s">
        <v>2940</v>
      </c>
      <c r="B27" s="343" t="s">
        <v>160</v>
      </c>
      <c r="C27" s="431" t="s">
        <v>1989</v>
      </c>
      <c r="D27" s="579"/>
      <c r="E27" s="333"/>
      <c r="F27" s="333"/>
      <c r="G27" s="344">
        <v>-15750.48</v>
      </c>
      <c r="H27" s="335"/>
      <c r="I27" s="399"/>
      <c r="J27" s="580"/>
      <c r="K27" s="337"/>
      <c r="L27" s="337"/>
      <c r="M27" s="637" t="s">
        <v>138</v>
      </c>
      <c r="N27" s="339" t="s">
        <v>2025</v>
      </c>
      <c r="O27" s="339" t="s">
        <v>136</v>
      </c>
      <c r="P27" s="339" t="s">
        <v>3048</v>
      </c>
      <c r="Q27" s="642"/>
      <c r="R27" s="29"/>
    </row>
    <row r="28" spans="1:18" s="24" customFormat="1" ht="12.75">
      <c r="A28" s="343" t="s">
        <v>2940</v>
      </c>
      <c r="B28" s="343" t="s">
        <v>160</v>
      </c>
      <c r="C28" s="431" t="s">
        <v>949</v>
      </c>
      <c r="D28" s="579"/>
      <c r="E28" s="333"/>
      <c r="F28" s="333"/>
      <c r="G28" s="344">
        <v>-13569.68</v>
      </c>
      <c r="H28" s="335"/>
      <c r="I28" s="399"/>
      <c r="J28" s="580"/>
      <c r="K28" s="337"/>
      <c r="L28" s="337"/>
      <c r="M28" s="637" t="s">
        <v>138</v>
      </c>
      <c r="N28" s="339" t="s">
        <v>1011</v>
      </c>
      <c r="O28" s="339" t="s">
        <v>141</v>
      </c>
      <c r="P28" s="339" t="s">
        <v>3048</v>
      </c>
      <c r="Q28" s="642"/>
      <c r="R28" s="29"/>
    </row>
    <row r="29" spans="1:18" s="24" customFormat="1" ht="12.75">
      <c r="A29" s="343" t="s">
        <v>2940</v>
      </c>
      <c r="B29" s="343" t="s">
        <v>160</v>
      </c>
      <c r="C29" s="343" t="s">
        <v>2204</v>
      </c>
      <c r="D29" s="579"/>
      <c r="E29" s="333"/>
      <c r="F29" s="333"/>
      <c r="G29" s="344">
        <v>-11241.56</v>
      </c>
      <c r="H29" s="335" t="s">
        <v>219</v>
      </c>
      <c r="I29" s="399"/>
      <c r="J29" s="580"/>
      <c r="K29" s="337"/>
      <c r="L29" s="337"/>
      <c r="M29" s="637" t="s">
        <v>138</v>
      </c>
      <c r="N29" s="339" t="s">
        <v>2258</v>
      </c>
      <c r="O29" s="339" t="s">
        <v>134</v>
      </c>
      <c r="P29" s="339" t="s">
        <v>3048</v>
      </c>
      <c r="Q29" s="642"/>
      <c r="R29" s="29"/>
    </row>
    <row r="30" spans="1:18" s="24" customFormat="1" ht="12.75">
      <c r="A30" s="445" t="s">
        <v>2935</v>
      </c>
      <c r="B30" s="571" t="s">
        <v>156</v>
      </c>
      <c r="C30" s="478" t="s">
        <v>2941</v>
      </c>
      <c r="D30" s="579"/>
      <c r="E30" s="333"/>
      <c r="F30" s="333"/>
      <c r="G30" s="422">
        <v>1241.2</v>
      </c>
      <c r="H30" s="335"/>
      <c r="I30" s="399"/>
      <c r="J30" s="580"/>
      <c r="K30" s="337"/>
      <c r="L30" s="337"/>
      <c r="M30" s="637" t="s">
        <v>138</v>
      </c>
      <c r="N30" s="339" t="s">
        <v>2994</v>
      </c>
      <c r="O30" s="339" t="s">
        <v>136</v>
      </c>
      <c r="P30" s="339" t="s">
        <v>3040</v>
      </c>
      <c r="Q30" s="642"/>
      <c r="R30" s="29"/>
    </row>
    <row r="31" spans="1:18" s="24" customFormat="1" ht="12.75">
      <c r="A31" s="445" t="s">
        <v>2935</v>
      </c>
      <c r="B31" s="571" t="s">
        <v>156</v>
      </c>
      <c r="C31" s="478" t="s">
        <v>2942</v>
      </c>
      <c r="D31" s="579"/>
      <c r="E31" s="333"/>
      <c r="F31" s="333"/>
      <c r="G31" s="422">
        <v>1241.2</v>
      </c>
      <c r="H31" s="335"/>
      <c r="I31" s="399"/>
      <c r="J31" s="580"/>
      <c r="K31" s="337"/>
      <c r="L31" s="337"/>
      <c r="M31" s="637" t="s">
        <v>138</v>
      </c>
      <c r="N31" s="339" t="s">
        <v>2995</v>
      </c>
      <c r="O31" s="339" t="s">
        <v>136</v>
      </c>
      <c r="P31" s="339" t="s">
        <v>3040</v>
      </c>
      <c r="Q31" s="642"/>
      <c r="R31" s="29"/>
    </row>
    <row r="32" spans="1:18" s="24" customFormat="1" ht="12.75">
      <c r="A32" s="445" t="s">
        <v>2935</v>
      </c>
      <c r="B32" s="571" t="s">
        <v>156</v>
      </c>
      <c r="C32" s="478" t="s">
        <v>2943</v>
      </c>
      <c r="D32" s="579"/>
      <c r="E32" s="333"/>
      <c r="F32" s="333"/>
      <c r="G32" s="422">
        <v>1241.2</v>
      </c>
      <c r="H32" s="335"/>
      <c r="I32" s="399"/>
      <c r="J32" s="580"/>
      <c r="K32" s="337"/>
      <c r="L32" s="337"/>
      <c r="M32" s="637" t="s">
        <v>138</v>
      </c>
      <c r="N32" s="339" t="s">
        <v>2996</v>
      </c>
      <c r="O32" s="339" t="s">
        <v>136</v>
      </c>
      <c r="P32" s="339" t="s">
        <v>3040</v>
      </c>
      <c r="Q32" s="642"/>
      <c r="R32" s="29"/>
    </row>
    <row r="33" spans="1:18" s="24" customFormat="1" ht="12.75">
      <c r="A33" s="445" t="s">
        <v>2935</v>
      </c>
      <c r="B33" s="571" t="s">
        <v>156</v>
      </c>
      <c r="C33" s="478" t="s">
        <v>2944</v>
      </c>
      <c r="D33" s="579"/>
      <c r="E33" s="333"/>
      <c r="F33" s="333"/>
      <c r="G33" s="422">
        <v>1241.2</v>
      </c>
      <c r="H33" s="335"/>
      <c r="I33" s="399"/>
      <c r="J33" s="580"/>
      <c r="K33" s="337"/>
      <c r="L33" s="337"/>
      <c r="M33" s="637" t="s">
        <v>138</v>
      </c>
      <c r="N33" s="339" t="s">
        <v>2997</v>
      </c>
      <c r="O33" s="339" t="s">
        <v>136</v>
      </c>
      <c r="P33" s="339" t="s">
        <v>3040</v>
      </c>
      <c r="Q33" s="642"/>
      <c r="R33" s="29"/>
    </row>
    <row r="34" spans="1:18" s="24" customFormat="1" ht="12.75">
      <c r="A34" s="445" t="s">
        <v>2935</v>
      </c>
      <c r="B34" s="571" t="s">
        <v>156</v>
      </c>
      <c r="C34" s="478" t="s">
        <v>2948</v>
      </c>
      <c r="D34" s="579"/>
      <c r="E34" s="333"/>
      <c r="F34" s="333"/>
      <c r="G34" s="422">
        <v>1241.2</v>
      </c>
      <c r="H34" s="335"/>
      <c r="I34" s="399"/>
      <c r="J34" s="580"/>
      <c r="K34" s="337"/>
      <c r="L34" s="337"/>
      <c r="M34" s="637" t="s">
        <v>138</v>
      </c>
      <c r="N34" s="339" t="s">
        <v>2998</v>
      </c>
      <c r="O34" s="339" t="s">
        <v>136</v>
      </c>
      <c r="P34" s="339" t="s">
        <v>3040</v>
      </c>
      <c r="Q34" s="642"/>
      <c r="R34" s="29"/>
    </row>
    <row r="35" spans="1:18" s="24" customFormat="1" ht="12.75">
      <c r="A35" s="445" t="s">
        <v>2935</v>
      </c>
      <c r="B35" s="571" t="s">
        <v>156</v>
      </c>
      <c r="C35" s="478" t="s">
        <v>2949</v>
      </c>
      <c r="D35" s="579"/>
      <c r="E35" s="333"/>
      <c r="F35" s="333"/>
      <c r="G35" s="422">
        <v>1241.2</v>
      </c>
      <c r="H35" s="335"/>
      <c r="I35" s="399"/>
      <c r="J35" s="580"/>
      <c r="K35" s="337"/>
      <c r="L35" s="337"/>
      <c r="M35" s="637" t="s">
        <v>138</v>
      </c>
      <c r="N35" s="339" t="s">
        <v>2999</v>
      </c>
      <c r="O35" s="339" t="s">
        <v>136</v>
      </c>
      <c r="P35" s="339" t="s">
        <v>3040</v>
      </c>
      <c r="Q35" s="642"/>
      <c r="R35" s="29"/>
    </row>
    <row r="36" spans="1:18" s="24" customFormat="1" ht="12.75">
      <c r="A36" s="445" t="s">
        <v>2935</v>
      </c>
      <c r="B36" s="571" t="s">
        <v>156</v>
      </c>
      <c r="C36" s="478" t="s">
        <v>2950</v>
      </c>
      <c r="D36" s="579"/>
      <c r="E36" s="333"/>
      <c r="F36" s="333"/>
      <c r="G36" s="422">
        <v>1241.2</v>
      </c>
      <c r="H36" s="335"/>
      <c r="I36" s="399"/>
      <c r="J36" s="580"/>
      <c r="K36" s="337"/>
      <c r="L36" s="337"/>
      <c r="M36" s="637" t="s">
        <v>138</v>
      </c>
      <c r="N36" s="339" t="s">
        <v>3000</v>
      </c>
      <c r="O36" s="339" t="s">
        <v>136</v>
      </c>
      <c r="P36" s="339" t="s">
        <v>3040</v>
      </c>
      <c r="Q36" s="642"/>
      <c r="R36" s="29"/>
    </row>
    <row r="37" spans="1:18" s="24" customFormat="1" ht="12.75">
      <c r="A37" s="445" t="s">
        <v>2935</v>
      </c>
      <c r="B37" s="571" t="s">
        <v>156</v>
      </c>
      <c r="C37" s="478" t="s">
        <v>2951</v>
      </c>
      <c r="D37" s="579"/>
      <c r="E37" s="333"/>
      <c r="F37" s="333"/>
      <c r="G37" s="422">
        <v>1241.2</v>
      </c>
      <c r="H37" s="335"/>
      <c r="I37" s="399"/>
      <c r="J37" s="580"/>
      <c r="K37" s="337"/>
      <c r="L37" s="337"/>
      <c r="M37" s="637" t="s">
        <v>138</v>
      </c>
      <c r="N37" s="339" t="s">
        <v>3001</v>
      </c>
      <c r="O37" s="339" t="s">
        <v>136</v>
      </c>
      <c r="P37" s="339" t="s">
        <v>3040</v>
      </c>
      <c r="Q37" s="642"/>
      <c r="R37" s="29"/>
    </row>
    <row r="38" spans="1:18" s="24" customFormat="1" ht="12.75">
      <c r="A38" s="445" t="s">
        <v>2935</v>
      </c>
      <c r="B38" s="571" t="s">
        <v>156</v>
      </c>
      <c r="C38" s="478" t="s">
        <v>2952</v>
      </c>
      <c r="D38" s="579"/>
      <c r="E38" s="333"/>
      <c r="F38" s="333"/>
      <c r="G38" s="422">
        <v>1241.2</v>
      </c>
      <c r="H38" s="335"/>
      <c r="I38" s="399"/>
      <c r="J38" s="580"/>
      <c r="K38" s="337"/>
      <c r="L38" s="337"/>
      <c r="M38" s="637" t="s">
        <v>138</v>
      </c>
      <c r="N38" s="339" t="s">
        <v>3002</v>
      </c>
      <c r="O38" s="339" t="s">
        <v>136</v>
      </c>
      <c r="P38" s="339" t="s">
        <v>3040</v>
      </c>
      <c r="Q38" s="642"/>
      <c r="R38" s="29"/>
    </row>
    <row r="39" spans="1:18" s="24" customFormat="1" ht="12.75">
      <c r="A39" s="445" t="s">
        <v>2935</v>
      </c>
      <c r="B39" s="571" t="s">
        <v>156</v>
      </c>
      <c r="C39" s="478" t="s">
        <v>2953</v>
      </c>
      <c r="D39" s="579"/>
      <c r="E39" s="333"/>
      <c r="F39" s="333"/>
      <c r="G39" s="422">
        <v>1241.2</v>
      </c>
      <c r="H39" s="335"/>
      <c r="I39" s="399"/>
      <c r="J39" s="580"/>
      <c r="K39" s="337"/>
      <c r="L39" s="337"/>
      <c r="M39" s="637" t="s">
        <v>138</v>
      </c>
      <c r="N39" s="339" t="s">
        <v>3003</v>
      </c>
      <c r="O39" s="339" t="s">
        <v>136</v>
      </c>
      <c r="P39" s="339" t="s">
        <v>3040</v>
      </c>
      <c r="Q39" s="642"/>
      <c r="R39" s="29"/>
    </row>
    <row r="40" spans="1:18" s="24" customFormat="1" ht="12.75">
      <c r="A40" s="445" t="s">
        <v>2935</v>
      </c>
      <c r="B40" s="571" t="s">
        <v>156</v>
      </c>
      <c r="C40" s="478" t="s">
        <v>2954</v>
      </c>
      <c r="D40" s="579"/>
      <c r="E40" s="333"/>
      <c r="F40" s="333"/>
      <c r="G40" s="422">
        <v>1241.2</v>
      </c>
      <c r="H40" s="335"/>
      <c r="I40" s="399"/>
      <c r="J40" s="580"/>
      <c r="K40" s="337"/>
      <c r="L40" s="337"/>
      <c r="M40" s="637" t="s">
        <v>138</v>
      </c>
      <c r="N40" s="339" t="s">
        <v>3004</v>
      </c>
      <c r="O40" s="339" t="s">
        <v>136</v>
      </c>
      <c r="P40" s="339" t="s">
        <v>3040</v>
      </c>
      <c r="Q40" s="642"/>
      <c r="R40" s="29"/>
    </row>
    <row r="41" spans="1:18" s="24" customFormat="1" ht="12.75">
      <c r="A41" s="445" t="s">
        <v>2935</v>
      </c>
      <c r="B41" s="571" t="s">
        <v>156</v>
      </c>
      <c r="C41" s="478" t="s">
        <v>2955</v>
      </c>
      <c r="D41" s="579"/>
      <c r="E41" s="333"/>
      <c r="F41" s="333"/>
      <c r="G41" s="422">
        <v>1241.2</v>
      </c>
      <c r="H41" s="335"/>
      <c r="I41" s="399"/>
      <c r="J41" s="580"/>
      <c r="K41" s="337"/>
      <c r="L41" s="337"/>
      <c r="M41" s="637" t="s">
        <v>138</v>
      </c>
      <c r="N41" s="339" t="s">
        <v>3005</v>
      </c>
      <c r="O41" s="339" t="s">
        <v>136</v>
      </c>
      <c r="P41" s="339" t="s">
        <v>3040</v>
      </c>
      <c r="Q41" s="642"/>
      <c r="R41" s="29"/>
    </row>
    <row r="42" spans="1:18" s="24" customFormat="1" ht="12.75">
      <c r="A42" s="445" t="s">
        <v>2935</v>
      </c>
      <c r="B42" s="571" t="s">
        <v>156</v>
      </c>
      <c r="C42" s="478" t="s">
        <v>2956</v>
      </c>
      <c r="D42" s="579"/>
      <c r="E42" s="333"/>
      <c r="F42" s="333"/>
      <c r="G42" s="422">
        <v>1241.2</v>
      </c>
      <c r="H42" s="335"/>
      <c r="I42" s="399"/>
      <c r="J42" s="580"/>
      <c r="K42" s="337"/>
      <c r="L42" s="337"/>
      <c r="M42" s="637" t="s">
        <v>138</v>
      </c>
      <c r="N42" s="339" t="s">
        <v>3006</v>
      </c>
      <c r="O42" s="339" t="s">
        <v>136</v>
      </c>
      <c r="P42" s="339" t="s">
        <v>3040</v>
      </c>
      <c r="Q42" s="642"/>
      <c r="R42" s="29"/>
    </row>
    <row r="43" spans="1:18" s="24" customFormat="1" ht="12.75">
      <c r="A43" s="445" t="s">
        <v>2935</v>
      </c>
      <c r="B43" s="571" t="s">
        <v>156</v>
      </c>
      <c r="C43" s="478" t="s">
        <v>2957</v>
      </c>
      <c r="D43" s="579"/>
      <c r="E43" s="333"/>
      <c r="F43" s="333"/>
      <c r="G43" s="422">
        <v>1241.2</v>
      </c>
      <c r="H43" s="335"/>
      <c r="I43" s="399"/>
      <c r="J43" s="580"/>
      <c r="K43" s="337"/>
      <c r="L43" s="337"/>
      <c r="M43" s="637" t="s">
        <v>138</v>
      </c>
      <c r="N43" s="339" t="s">
        <v>3007</v>
      </c>
      <c r="O43" s="339" t="s">
        <v>136</v>
      </c>
      <c r="P43" s="339" t="s">
        <v>3040</v>
      </c>
      <c r="Q43" s="642"/>
      <c r="R43" s="29"/>
    </row>
    <row r="44" spans="1:18" s="24" customFormat="1" ht="12.75">
      <c r="A44" s="445" t="s">
        <v>2935</v>
      </c>
      <c r="B44" s="571" t="s">
        <v>156</v>
      </c>
      <c r="C44" s="478" t="s">
        <v>2958</v>
      </c>
      <c r="D44" s="579"/>
      <c r="E44" s="333"/>
      <c r="F44" s="333"/>
      <c r="G44" s="422">
        <v>1241.2</v>
      </c>
      <c r="H44" s="335"/>
      <c r="I44" s="399"/>
      <c r="J44" s="580"/>
      <c r="K44" s="337"/>
      <c r="L44" s="337"/>
      <c r="M44" s="637" t="s">
        <v>138</v>
      </c>
      <c r="N44" s="339" t="s">
        <v>3008</v>
      </c>
      <c r="O44" s="339" t="s">
        <v>136</v>
      </c>
      <c r="P44" s="339" t="s">
        <v>3040</v>
      </c>
      <c r="Q44" s="642"/>
      <c r="R44" s="29"/>
    </row>
    <row r="45" spans="1:18" s="24" customFormat="1" ht="12.75">
      <c r="A45" s="445" t="s">
        <v>2935</v>
      </c>
      <c r="B45" s="571" t="s">
        <v>156</v>
      </c>
      <c r="C45" s="478" t="s">
        <v>2959</v>
      </c>
      <c r="D45" s="579"/>
      <c r="E45" s="333"/>
      <c r="F45" s="333"/>
      <c r="G45" s="422">
        <v>1241.2</v>
      </c>
      <c r="H45" s="335"/>
      <c r="I45" s="399"/>
      <c r="J45" s="580"/>
      <c r="K45" s="337"/>
      <c r="L45" s="337"/>
      <c r="M45" s="637" t="s">
        <v>138</v>
      </c>
      <c r="N45" s="339" t="s">
        <v>3009</v>
      </c>
      <c r="O45" s="339" t="s">
        <v>136</v>
      </c>
      <c r="P45" s="339" t="s">
        <v>3040</v>
      </c>
      <c r="Q45" s="642"/>
      <c r="R45" s="29"/>
    </row>
    <row r="46" spans="1:18" s="24" customFormat="1" ht="12.75">
      <c r="A46" s="445" t="s">
        <v>2935</v>
      </c>
      <c r="B46" s="571" t="s">
        <v>156</v>
      </c>
      <c r="C46" s="478" t="s">
        <v>2960</v>
      </c>
      <c r="D46" s="579"/>
      <c r="E46" s="333"/>
      <c r="F46" s="333"/>
      <c r="G46" s="446">
        <v>1241.2</v>
      </c>
      <c r="H46" s="335"/>
      <c r="I46" s="399"/>
      <c r="J46" s="580"/>
      <c r="K46" s="337"/>
      <c r="L46" s="337"/>
      <c r="M46" s="637" t="s">
        <v>138</v>
      </c>
      <c r="N46" s="339" t="s">
        <v>3010</v>
      </c>
      <c r="O46" s="339" t="s">
        <v>136</v>
      </c>
      <c r="P46" s="339" t="s">
        <v>3040</v>
      </c>
      <c r="Q46" s="642"/>
      <c r="R46" s="29"/>
    </row>
    <row r="47" spans="1:18" s="24" customFormat="1" ht="12.75">
      <c r="A47" s="445" t="s">
        <v>2935</v>
      </c>
      <c r="B47" s="571" t="s">
        <v>156</v>
      </c>
      <c r="C47" s="478" t="s">
        <v>2961</v>
      </c>
      <c r="D47" s="579"/>
      <c r="E47" s="333"/>
      <c r="F47" s="333"/>
      <c r="G47" s="422">
        <v>1241.2</v>
      </c>
      <c r="H47" s="335"/>
      <c r="I47" s="399"/>
      <c r="J47" s="580"/>
      <c r="K47" s="337"/>
      <c r="L47" s="337"/>
      <c r="M47" s="637" t="s">
        <v>138</v>
      </c>
      <c r="N47" s="339" t="s">
        <v>3011</v>
      </c>
      <c r="O47" s="339" t="s">
        <v>136</v>
      </c>
      <c r="P47" s="339" t="s">
        <v>3040</v>
      </c>
      <c r="Q47" s="642"/>
      <c r="R47" s="29"/>
    </row>
    <row r="48" spans="1:18" s="24" customFormat="1" ht="12.75">
      <c r="A48" s="445" t="s">
        <v>2935</v>
      </c>
      <c r="B48" s="571" t="s">
        <v>156</v>
      </c>
      <c r="C48" s="478" t="s">
        <v>2962</v>
      </c>
      <c r="D48" s="579"/>
      <c r="E48" s="333"/>
      <c r="F48" s="333"/>
      <c r="G48" s="422">
        <v>1241.2</v>
      </c>
      <c r="H48" s="335"/>
      <c r="I48" s="399"/>
      <c r="J48" s="580"/>
      <c r="K48" s="337"/>
      <c r="L48" s="337"/>
      <c r="M48" s="637" t="s">
        <v>138</v>
      </c>
      <c r="N48" s="339" t="s">
        <v>3012</v>
      </c>
      <c r="O48" s="339" t="s">
        <v>136</v>
      </c>
      <c r="P48" s="339" t="s">
        <v>3040</v>
      </c>
      <c r="Q48" s="642"/>
      <c r="R48" s="29"/>
    </row>
    <row r="49" spans="1:18" s="24" customFormat="1" ht="12.75">
      <c r="A49" s="445" t="s">
        <v>2935</v>
      </c>
      <c r="B49" s="571" t="s">
        <v>156</v>
      </c>
      <c r="C49" s="478" t="s">
        <v>2963</v>
      </c>
      <c r="D49" s="579"/>
      <c r="E49" s="333"/>
      <c r="F49" s="333"/>
      <c r="G49" s="422">
        <v>1241.2</v>
      </c>
      <c r="H49" s="335"/>
      <c r="I49" s="399"/>
      <c r="J49" s="580"/>
      <c r="K49" s="337"/>
      <c r="L49" s="337"/>
      <c r="M49" s="637" t="s">
        <v>138</v>
      </c>
      <c r="N49" s="339" t="s">
        <v>3013</v>
      </c>
      <c r="O49" s="339" t="s">
        <v>136</v>
      </c>
      <c r="P49" s="339" t="s">
        <v>3040</v>
      </c>
      <c r="Q49" s="642"/>
      <c r="R49" s="29"/>
    </row>
    <row r="50" spans="1:18" s="24" customFormat="1" ht="12.75">
      <c r="A50" s="445" t="s">
        <v>2936</v>
      </c>
      <c r="B50" s="571" t="s">
        <v>156</v>
      </c>
      <c r="C50" s="478" t="s">
        <v>2964</v>
      </c>
      <c r="D50" s="579"/>
      <c r="E50" s="333"/>
      <c r="F50" s="333"/>
      <c r="G50" s="446">
        <v>1241.2</v>
      </c>
      <c r="H50" s="335"/>
      <c r="I50" s="399"/>
      <c r="J50" s="580"/>
      <c r="K50" s="337"/>
      <c r="L50" s="337"/>
      <c r="M50" s="637" t="s">
        <v>138</v>
      </c>
      <c r="N50" s="339" t="s">
        <v>3014</v>
      </c>
      <c r="O50" s="339" t="s">
        <v>2905</v>
      </c>
      <c r="P50" s="339" t="s">
        <v>3043</v>
      </c>
      <c r="Q50" s="642"/>
      <c r="R50" s="29"/>
    </row>
    <row r="51" spans="1:18" s="24" customFormat="1" ht="12.75">
      <c r="A51" s="445" t="s">
        <v>2936</v>
      </c>
      <c r="B51" s="571" t="s">
        <v>156</v>
      </c>
      <c r="C51" s="478" t="s">
        <v>2965</v>
      </c>
      <c r="D51" s="579"/>
      <c r="E51" s="333"/>
      <c r="F51" s="333"/>
      <c r="G51" s="446">
        <v>1241.2</v>
      </c>
      <c r="H51" s="335"/>
      <c r="I51" s="399"/>
      <c r="J51" s="580"/>
      <c r="K51" s="337"/>
      <c r="L51" s="337"/>
      <c r="M51" s="637" t="s">
        <v>138</v>
      </c>
      <c r="N51" s="339" t="s">
        <v>3015</v>
      </c>
      <c r="O51" s="339" t="s">
        <v>2905</v>
      </c>
      <c r="P51" s="339" t="s">
        <v>3043</v>
      </c>
      <c r="Q51" s="642"/>
      <c r="R51" s="29"/>
    </row>
    <row r="52" spans="1:18" s="24" customFormat="1" ht="12.75">
      <c r="A52" s="445" t="s">
        <v>2936</v>
      </c>
      <c r="B52" s="571" t="s">
        <v>156</v>
      </c>
      <c r="C52" s="478" t="s">
        <v>2966</v>
      </c>
      <c r="D52" s="579"/>
      <c r="E52" s="333"/>
      <c r="F52" s="333"/>
      <c r="G52" s="446">
        <v>1241.2</v>
      </c>
      <c r="H52" s="335"/>
      <c r="I52" s="399"/>
      <c r="J52" s="580"/>
      <c r="K52" s="337"/>
      <c r="L52" s="337"/>
      <c r="M52" s="637" t="s">
        <v>138</v>
      </c>
      <c r="N52" s="339" t="s">
        <v>3016</v>
      </c>
      <c r="O52" s="339" t="s">
        <v>2905</v>
      </c>
      <c r="P52" s="339" t="s">
        <v>3043</v>
      </c>
      <c r="Q52" s="642"/>
      <c r="R52" s="29"/>
    </row>
    <row r="53" spans="1:18" s="24" customFormat="1" ht="12.75">
      <c r="A53" s="445" t="s">
        <v>2936</v>
      </c>
      <c r="B53" s="571" t="s">
        <v>156</v>
      </c>
      <c r="C53" s="478" t="s">
        <v>2967</v>
      </c>
      <c r="D53" s="579"/>
      <c r="E53" s="333"/>
      <c r="F53" s="333"/>
      <c r="G53" s="446">
        <v>1241.2</v>
      </c>
      <c r="H53" s="335"/>
      <c r="I53" s="399"/>
      <c r="J53" s="580"/>
      <c r="K53" s="337"/>
      <c r="L53" s="337"/>
      <c r="M53" s="637" t="s">
        <v>138</v>
      </c>
      <c r="N53" s="339" t="s">
        <v>3017</v>
      </c>
      <c r="O53" s="339" t="s">
        <v>2905</v>
      </c>
      <c r="P53" s="339" t="s">
        <v>3043</v>
      </c>
      <c r="Q53" s="642"/>
      <c r="R53" s="29"/>
    </row>
    <row r="54" spans="1:18" s="24" customFormat="1" ht="12.75">
      <c r="A54" s="445" t="s">
        <v>2936</v>
      </c>
      <c r="B54" s="571" t="s">
        <v>156</v>
      </c>
      <c r="C54" s="478" t="s">
        <v>2968</v>
      </c>
      <c r="D54" s="579"/>
      <c r="E54" s="333"/>
      <c r="F54" s="333"/>
      <c r="G54" s="446">
        <v>1241.2</v>
      </c>
      <c r="H54" s="335"/>
      <c r="I54" s="399"/>
      <c r="J54" s="580"/>
      <c r="K54" s="337"/>
      <c r="L54" s="337"/>
      <c r="M54" s="637" t="s">
        <v>138</v>
      </c>
      <c r="N54" s="339" t="s">
        <v>3018</v>
      </c>
      <c r="O54" s="339" t="s">
        <v>2905</v>
      </c>
      <c r="P54" s="339" t="s">
        <v>3043</v>
      </c>
      <c r="Q54" s="642"/>
      <c r="R54" s="29"/>
    </row>
    <row r="55" spans="1:18" s="24" customFormat="1" ht="12.75">
      <c r="A55" s="445" t="s">
        <v>2936</v>
      </c>
      <c r="B55" s="571" t="s">
        <v>156</v>
      </c>
      <c r="C55" s="478" t="s">
        <v>2969</v>
      </c>
      <c r="D55" s="579"/>
      <c r="E55" s="333"/>
      <c r="F55" s="333"/>
      <c r="G55" s="446">
        <v>1241.2</v>
      </c>
      <c r="H55" s="335"/>
      <c r="I55" s="399"/>
      <c r="J55" s="580"/>
      <c r="K55" s="337"/>
      <c r="L55" s="337"/>
      <c r="M55" s="637" t="s">
        <v>138</v>
      </c>
      <c r="N55" s="339" t="s">
        <v>3019</v>
      </c>
      <c r="O55" s="339" t="s">
        <v>2905</v>
      </c>
      <c r="P55" s="339" t="s">
        <v>3043</v>
      </c>
      <c r="Q55" s="642"/>
      <c r="R55" s="29"/>
    </row>
    <row r="56" spans="1:18" s="24" customFormat="1" ht="12.75">
      <c r="A56" s="445" t="s">
        <v>2936</v>
      </c>
      <c r="B56" s="571" t="s">
        <v>156</v>
      </c>
      <c r="C56" s="478" t="s">
        <v>2970</v>
      </c>
      <c r="D56" s="579"/>
      <c r="E56" s="333"/>
      <c r="F56" s="333"/>
      <c r="G56" s="446">
        <v>1241.2</v>
      </c>
      <c r="H56" s="335"/>
      <c r="I56" s="399"/>
      <c r="J56" s="580"/>
      <c r="K56" s="337"/>
      <c r="L56" s="337"/>
      <c r="M56" s="637" t="s">
        <v>138</v>
      </c>
      <c r="N56" s="339" t="s">
        <v>3020</v>
      </c>
      <c r="O56" s="339" t="s">
        <v>2905</v>
      </c>
      <c r="P56" s="339" t="s">
        <v>3043</v>
      </c>
      <c r="Q56" s="642"/>
      <c r="R56" s="29"/>
    </row>
    <row r="57" spans="1:18" s="24" customFormat="1" ht="12.75">
      <c r="A57" s="445" t="s">
        <v>2936</v>
      </c>
      <c r="B57" s="571" t="s">
        <v>156</v>
      </c>
      <c r="C57" s="478" t="s">
        <v>2971</v>
      </c>
      <c r="D57" s="579"/>
      <c r="E57" s="333"/>
      <c r="F57" s="333"/>
      <c r="G57" s="446">
        <v>1241.2</v>
      </c>
      <c r="H57" s="335"/>
      <c r="I57" s="399"/>
      <c r="J57" s="580"/>
      <c r="K57" s="337"/>
      <c r="L57" s="337"/>
      <c r="M57" s="637" t="s">
        <v>138</v>
      </c>
      <c r="N57" s="339" t="s">
        <v>3021</v>
      </c>
      <c r="O57" s="339" t="s">
        <v>2905</v>
      </c>
      <c r="P57" s="339" t="s">
        <v>3043</v>
      </c>
      <c r="Q57" s="642"/>
      <c r="R57" s="29"/>
    </row>
    <row r="58" spans="1:18" s="24" customFormat="1" ht="12.75">
      <c r="A58" s="445" t="s">
        <v>2936</v>
      </c>
      <c r="B58" s="571" t="s">
        <v>156</v>
      </c>
      <c r="C58" s="478" t="s">
        <v>2972</v>
      </c>
      <c r="D58" s="579"/>
      <c r="E58" s="333"/>
      <c r="F58" s="333"/>
      <c r="G58" s="446">
        <v>1241.2</v>
      </c>
      <c r="H58" s="335"/>
      <c r="I58" s="399"/>
      <c r="J58" s="580"/>
      <c r="K58" s="337"/>
      <c r="L58" s="337"/>
      <c r="M58" s="637" t="s">
        <v>138</v>
      </c>
      <c r="N58" s="339" t="s">
        <v>3022</v>
      </c>
      <c r="O58" s="339" t="s">
        <v>2905</v>
      </c>
      <c r="P58" s="339" t="s">
        <v>3043</v>
      </c>
      <c r="Q58" s="642"/>
      <c r="R58" s="29"/>
    </row>
    <row r="59" spans="1:18" s="24" customFormat="1" ht="12.75">
      <c r="A59" s="445" t="s">
        <v>2936</v>
      </c>
      <c r="B59" s="571" t="s">
        <v>156</v>
      </c>
      <c r="C59" s="478" t="s">
        <v>2973</v>
      </c>
      <c r="D59" s="579"/>
      <c r="E59" s="333"/>
      <c r="F59" s="333"/>
      <c r="G59" s="446">
        <v>1241.2</v>
      </c>
      <c r="H59" s="335"/>
      <c r="I59" s="399"/>
      <c r="J59" s="580"/>
      <c r="K59" s="337"/>
      <c r="L59" s="337"/>
      <c r="M59" s="637" t="s">
        <v>138</v>
      </c>
      <c r="N59" s="339" t="s">
        <v>3023</v>
      </c>
      <c r="O59" s="339" t="s">
        <v>2905</v>
      </c>
      <c r="P59" s="339" t="s">
        <v>3043</v>
      </c>
      <c r="Q59" s="642"/>
      <c r="R59" s="29"/>
    </row>
    <row r="60" spans="1:18" s="24" customFormat="1" ht="12.75">
      <c r="A60" s="445" t="s">
        <v>2936</v>
      </c>
      <c r="B60" s="571" t="s">
        <v>156</v>
      </c>
      <c r="C60" s="478" t="s">
        <v>2974</v>
      </c>
      <c r="D60" s="579"/>
      <c r="E60" s="333"/>
      <c r="F60" s="333"/>
      <c r="G60" s="446">
        <v>1241.2</v>
      </c>
      <c r="H60" s="335"/>
      <c r="I60" s="399"/>
      <c r="J60" s="580"/>
      <c r="K60" s="337"/>
      <c r="L60" s="337"/>
      <c r="M60" s="637" t="s">
        <v>138</v>
      </c>
      <c r="N60" s="339" t="s">
        <v>3024</v>
      </c>
      <c r="O60" s="339" t="s">
        <v>2905</v>
      </c>
      <c r="P60" s="339" t="s">
        <v>3043</v>
      </c>
      <c r="Q60" s="642"/>
      <c r="R60" s="29"/>
    </row>
    <row r="61" spans="1:18" s="24" customFormat="1" ht="12.75">
      <c r="A61" s="445" t="s">
        <v>2936</v>
      </c>
      <c r="B61" s="571" t="s">
        <v>156</v>
      </c>
      <c r="C61" s="478" t="s">
        <v>2981</v>
      </c>
      <c r="D61" s="579"/>
      <c r="E61" s="333"/>
      <c r="F61" s="333"/>
      <c r="G61" s="446">
        <v>1241.2</v>
      </c>
      <c r="H61" s="335"/>
      <c r="I61" s="399"/>
      <c r="J61" s="580"/>
      <c r="K61" s="337"/>
      <c r="L61" s="337"/>
      <c r="M61" s="637" t="s">
        <v>138</v>
      </c>
      <c r="N61" s="339" t="s">
        <v>3025</v>
      </c>
      <c r="O61" s="339" t="s">
        <v>136</v>
      </c>
      <c r="P61" s="339" t="s">
        <v>3043</v>
      </c>
      <c r="Q61" s="642"/>
      <c r="R61" s="29"/>
    </row>
    <row r="62" spans="1:18" s="24" customFormat="1" ht="12.75">
      <c r="A62" s="445" t="s">
        <v>2939</v>
      </c>
      <c r="B62" s="571" t="s">
        <v>156</v>
      </c>
      <c r="C62" s="478" t="s">
        <v>2983</v>
      </c>
      <c r="D62" s="579"/>
      <c r="E62" s="333"/>
      <c r="F62" s="333"/>
      <c r="G62" s="446">
        <v>1241.2</v>
      </c>
      <c r="H62" s="335"/>
      <c r="I62" s="399"/>
      <c r="J62" s="580"/>
      <c r="K62" s="337"/>
      <c r="L62" s="337"/>
      <c r="M62" s="637" t="s">
        <v>138</v>
      </c>
      <c r="N62" s="339" t="s">
        <v>3026</v>
      </c>
      <c r="O62" s="339" t="s">
        <v>454</v>
      </c>
      <c r="P62" s="339" t="s">
        <v>3045</v>
      </c>
      <c r="Q62" s="642"/>
      <c r="R62" s="29"/>
    </row>
    <row r="63" spans="1:18" s="24" customFormat="1" ht="12.75">
      <c r="A63" s="445" t="s">
        <v>2939</v>
      </c>
      <c r="B63" s="571" t="s">
        <v>156</v>
      </c>
      <c r="C63" s="478" t="s">
        <v>2984</v>
      </c>
      <c r="D63" s="579"/>
      <c r="E63" s="333"/>
      <c r="F63" s="333"/>
      <c r="G63" s="446">
        <v>1241.2</v>
      </c>
      <c r="H63" s="335"/>
      <c r="I63" s="399"/>
      <c r="J63" s="580"/>
      <c r="K63" s="337"/>
      <c r="L63" s="337"/>
      <c r="M63" s="637" t="s">
        <v>138</v>
      </c>
      <c r="N63" s="339" t="s">
        <v>3027</v>
      </c>
      <c r="O63" s="339" t="s">
        <v>141</v>
      </c>
      <c r="P63" s="339" t="s">
        <v>3045</v>
      </c>
      <c r="Q63" s="642"/>
      <c r="R63" s="29"/>
    </row>
    <row r="64" spans="1:18" s="24" customFormat="1" ht="12.75">
      <c r="A64" s="445" t="s">
        <v>2987</v>
      </c>
      <c r="B64" s="571" t="s">
        <v>156</v>
      </c>
      <c r="C64" s="478" t="s">
        <v>2988</v>
      </c>
      <c r="D64" s="579"/>
      <c r="E64" s="333"/>
      <c r="F64" s="333"/>
      <c r="G64" s="446">
        <v>1241.2</v>
      </c>
      <c r="H64" s="335"/>
      <c r="I64" s="399"/>
      <c r="J64" s="580"/>
      <c r="K64" s="337"/>
      <c r="L64" s="337"/>
      <c r="M64" s="637" t="s">
        <v>138</v>
      </c>
      <c r="N64" s="339" t="s">
        <v>3028</v>
      </c>
      <c r="O64" s="339" t="s">
        <v>2905</v>
      </c>
      <c r="P64" s="339" t="s">
        <v>3049</v>
      </c>
      <c r="Q64" s="642"/>
      <c r="R64" s="29"/>
    </row>
    <row r="65" spans="1:18" s="24" customFormat="1" ht="12.75">
      <c r="A65" s="445" t="s">
        <v>2987</v>
      </c>
      <c r="B65" s="571" t="s">
        <v>156</v>
      </c>
      <c r="C65" s="478" t="s">
        <v>2989</v>
      </c>
      <c r="D65" s="579"/>
      <c r="E65" s="333"/>
      <c r="F65" s="333"/>
      <c r="G65" s="446">
        <v>1241.2</v>
      </c>
      <c r="H65" s="335"/>
      <c r="I65" s="399"/>
      <c r="J65" s="580"/>
      <c r="K65" s="337"/>
      <c r="L65" s="337"/>
      <c r="M65" s="637" t="s">
        <v>138</v>
      </c>
      <c r="N65" s="339" t="s">
        <v>3029</v>
      </c>
      <c r="O65" s="339" t="s">
        <v>2905</v>
      </c>
      <c r="P65" s="339" t="s">
        <v>3049</v>
      </c>
      <c r="Q65" s="642"/>
      <c r="R65" s="29"/>
    </row>
    <row r="66" spans="1:18" s="24" customFormat="1" ht="12.75">
      <c r="A66" t="s">
        <v>2936</v>
      </c>
      <c r="B66" t="s">
        <v>156</v>
      </c>
      <c r="C66" t="s">
        <v>2564</v>
      </c>
      <c r="D66" s="579"/>
      <c r="E66" s="333"/>
      <c r="F66" s="333"/>
      <c r="G66" s="353">
        <v>4446.28</v>
      </c>
      <c r="H66" s="335"/>
      <c r="I66" s="399"/>
      <c r="J66" s="580"/>
      <c r="K66" s="337"/>
      <c r="L66" s="337"/>
      <c r="M66" s="637" t="s">
        <v>138</v>
      </c>
      <c r="N66" s="339" t="s">
        <v>2578</v>
      </c>
      <c r="O66" s="339" t="s">
        <v>457</v>
      </c>
      <c r="P66" s="339" t="s">
        <v>3043</v>
      </c>
      <c r="Q66" s="642"/>
      <c r="R66" s="29"/>
    </row>
    <row r="67" spans="1:18" s="24" customFormat="1" ht="12.75">
      <c r="A67" t="s">
        <v>2987</v>
      </c>
      <c r="B67" t="s">
        <v>156</v>
      </c>
      <c r="C67" s="615" t="s">
        <v>786</v>
      </c>
      <c r="D67" s="579"/>
      <c r="E67" s="333"/>
      <c r="F67" s="333"/>
      <c r="G67" s="353">
        <v>8049.24</v>
      </c>
      <c r="H67" s="335"/>
      <c r="I67" s="399"/>
      <c r="J67" s="580"/>
      <c r="K67" s="337"/>
      <c r="L67" s="337"/>
      <c r="M67" s="637" t="s">
        <v>138</v>
      </c>
      <c r="N67" s="339" t="s">
        <v>846</v>
      </c>
      <c r="O67" s="339" t="s">
        <v>141</v>
      </c>
      <c r="P67" s="339" t="s">
        <v>3049</v>
      </c>
      <c r="Q67" s="642"/>
      <c r="R67" s="29"/>
    </row>
    <row r="68" spans="1:18" s="24" customFormat="1" ht="12.75">
      <c r="A68" t="s">
        <v>2935</v>
      </c>
      <c r="B68" t="s">
        <v>156</v>
      </c>
      <c r="C68" s="615" t="s">
        <v>527</v>
      </c>
      <c r="D68" s="579"/>
      <c r="E68" s="333"/>
      <c r="F68" s="333"/>
      <c r="G68" s="353">
        <v>10097.799999999999</v>
      </c>
      <c r="H68" s="335"/>
      <c r="I68" s="399"/>
      <c r="J68" s="580"/>
      <c r="K68" s="337"/>
      <c r="L68" s="337"/>
      <c r="M68" s="637" t="s">
        <v>138</v>
      </c>
      <c r="N68" s="339" t="s">
        <v>569</v>
      </c>
      <c r="O68" s="339" t="s">
        <v>141</v>
      </c>
      <c r="P68" s="339" t="s">
        <v>3041</v>
      </c>
      <c r="Q68" s="642"/>
      <c r="R68" s="29"/>
    </row>
    <row r="69" spans="1:18" s="24" customFormat="1" ht="12.75">
      <c r="A69" t="s">
        <v>2936</v>
      </c>
      <c r="B69" t="s">
        <v>156</v>
      </c>
      <c r="C69" t="s">
        <v>2387</v>
      </c>
      <c r="D69" s="579"/>
      <c r="E69" s="333"/>
      <c r="F69" s="333"/>
      <c r="G69" s="353">
        <v>10097.799999999999</v>
      </c>
      <c r="H69" s="335" t="s">
        <v>137</v>
      </c>
      <c r="I69" s="399"/>
      <c r="J69" s="580"/>
      <c r="K69" s="337"/>
      <c r="L69" s="337"/>
      <c r="M69" s="637" t="s">
        <v>138</v>
      </c>
      <c r="N69" s="339" t="s">
        <v>2430</v>
      </c>
      <c r="O69" s="339" t="s">
        <v>141</v>
      </c>
      <c r="P69" s="339" t="s">
        <v>3043</v>
      </c>
      <c r="Q69" s="642"/>
      <c r="R69" s="29"/>
    </row>
    <row r="70" spans="1:18" s="24" customFormat="1" ht="12.75">
      <c r="A70" t="s">
        <v>2936</v>
      </c>
      <c r="B70" t="s">
        <v>156</v>
      </c>
      <c r="C70" s="488" t="s">
        <v>2850</v>
      </c>
      <c r="D70" s="579"/>
      <c r="E70" s="333"/>
      <c r="F70" s="333"/>
      <c r="G70" s="353">
        <v>10491.04</v>
      </c>
      <c r="H70" s="335"/>
      <c r="I70" s="399"/>
      <c r="J70" s="580"/>
      <c r="K70" s="337"/>
      <c r="L70" s="337"/>
      <c r="M70" s="637" t="s">
        <v>138</v>
      </c>
      <c r="N70" s="339" t="s">
        <v>2883</v>
      </c>
      <c r="O70" s="339" t="s">
        <v>141</v>
      </c>
      <c r="P70" s="339" t="s">
        <v>3043</v>
      </c>
      <c r="Q70" s="642"/>
      <c r="R70" s="29"/>
    </row>
    <row r="71" spans="1:18" s="24" customFormat="1" ht="12.75">
      <c r="A71" t="s">
        <v>2935</v>
      </c>
      <c r="B71" t="s">
        <v>156</v>
      </c>
      <c r="C71" s="615" t="s">
        <v>2223</v>
      </c>
      <c r="D71" s="579"/>
      <c r="E71" s="333"/>
      <c r="F71" s="333"/>
      <c r="G71" s="353">
        <v>11241.56</v>
      </c>
      <c r="H71" s="335"/>
      <c r="I71" s="399"/>
      <c r="J71" s="580"/>
      <c r="K71" s="337"/>
      <c r="L71" s="337"/>
      <c r="M71" s="637" t="s">
        <v>138</v>
      </c>
      <c r="N71" s="339" t="s">
        <v>2268</v>
      </c>
      <c r="O71" s="339" t="s">
        <v>134</v>
      </c>
      <c r="P71" s="339" t="s">
        <v>3041</v>
      </c>
      <c r="Q71" s="642"/>
      <c r="R71" s="29"/>
    </row>
    <row r="72" spans="1:18" s="24" customFormat="1" ht="12.75">
      <c r="A72" t="s">
        <v>2935</v>
      </c>
      <c r="B72" t="s">
        <v>156</v>
      </c>
      <c r="C72" s="615" t="s">
        <v>2204</v>
      </c>
      <c r="D72" s="341"/>
      <c r="E72" s="333"/>
      <c r="F72" s="333"/>
      <c r="G72" s="353">
        <v>11241.56</v>
      </c>
      <c r="H72" s="335" t="s">
        <v>219</v>
      </c>
      <c r="I72" s="353"/>
      <c r="J72" s="336"/>
      <c r="K72" s="337"/>
      <c r="L72" s="337"/>
      <c r="M72" s="637" t="s">
        <v>138</v>
      </c>
      <c r="N72" s="339" t="s">
        <v>2258</v>
      </c>
      <c r="O72" s="339" t="s">
        <v>134</v>
      </c>
      <c r="P72" s="339" t="s">
        <v>3041</v>
      </c>
      <c r="Q72" s="642"/>
      <c r="R72" s="29"/>
    </row>
    <row r="73" spans="1:18" s="24" customFormat="1" ht="12.75">
      <c r="A73" t="s">
        <v>2936</v>
      </c>
      <c r="B73" t="s">
        <v>156</v>
      </c>
      <c r="C73" t="s">
        <v>2982</v>
      </c>
      <c r="D73" s="341"/>
      <c r="E73" s="333"/>
      <c r="F73" s="333"/>
      <c r="G73" s="353">
        <v>11241.56</v>
      </c>
      <c r="H73" s="335"/>
      <c r="I73" s="353"/>
      <c r="J73" s="336"/>
      <c r="K73" s="337"/>
      <c r="L73" s="337"/>
      <c r="M73" s="637" t="s">
        <v>138</v>
      </c>
      <c r="N73" s="339" t="s">
        <v>3030</v>
      </c>
      <c r="O73" s="339" t="s">
        <v>134</v>
      </c>
      <c r="P73" s="339" t="s">
        <v>3044</v>
      </c>
      <c r="Q73" s="642"/>
      <c r="R73" s="29"/>
    </row>
    <row r="74" spans="1:18" s="24" customFormat="1" ht="12.75">
      <c r="A74" t="s">
        <v>2940</v>
      </c>
      <c r="B74" t="s">
        <v>156</v>
      </c>
      <c r="C74" s="488" t="s">
        <v>2986</v>
      </c>
      <c r="D74" s="341"/>
      <c r="E74" s="333"/>
      <c r="F74" s="333"/>
      <c r="G74" s="353">
        <v>11241.56</v>
      </c>
      <c r="H74" s="335"/>
      <c r="I74" s="353"/>
      <c r="J74" s="336"/>
      <c r="K74" s="337"/>
      <c r="L74" s="337"/>
      <c r="M74" s="637" t="s">
        <v>138</v>
      </c>
      <c r="N74" s="339" t="s">
        <v>3031</v>
      </c>
      <c r="O74" s="339" t="s">
        <v>134</v>
      </c>
      <c r="P74" s="339" t="s">
        <v>3047</v>
      </c>
      <c r="Q74" s="642"/>
      <c r="R74" s="29"/>
    </row>
    <row r="75" spans="1:18" s="24" customFormat="1" ht="12.75">
      <c r="A75" t="s">
        <v>2935</v>
      </c>
      <c r="B75" t="s">
        <v>156</v>
      </c>
      <c r="C75" s="615" t="s">
        <v>1836</v>
      </c>
      <c r="D75" s="341"/>
      <c r="E75" s="333"/>
      <c r="F75" s="333"/>
      <c r="G75" s="353">
        <v>11481.68</v>
      </c>
      <c r="H75" s="335"/>
      <c r="I75" s="353"/>
      <c r="J75" s="336"/>
      <c r="K75" s="337"/>
      <c r="L75" s="337"/>
      <c r="M75" s="637" t="s">
        <v>138</v>
      </c>
      <c r="N75" s="339" t="s">
        <v>1892</v>
      </c>
      <c r="O75" s="339" t="s">
        <v>134</v>
      </c>
      <c r="P75" s="339" t="s">
        <v>3041</v>
      </c>
      <c r="Q75" s="642"/>
      <c r="R75" s="29"/>
    </row>
    <row r="76" spans="1:18" s="24" customFormat="1" ht="12.75">
      <c r="A76" t="s">
        <v>2936</v>
      </c>
      <c r="B76" t="s">
        <v>156</v>
      </c>
      <c r="C76" t="s">
        <v>1862</v>
      </c>
      <c r="D76" s="341"/>
      <c r="E76" s="333"/>
      <c r="F76" s="333"/>
      <c r="G76" s="353">
        <v>11481.68</v>
      </c>
      <c r="H76" s="335" t="s">
        <v>144</v>
      </c>
      <c r="I76" s="353"/>
      <c r="J76" s="336"/>
      <c r="K76" s="337"/>
      <c r="L76" s="337"/>
      <c r="M76" s="637" t="s">
        <v>138</v>
      </c>
      <c r="N76" s="339" t="s">
        <v>1912</v>
      </c>
      <c r="O76" s="339" t="s">
        <v>134</v>
      </c>
      <c r="P76" s="339" t="s">
        <v>3044</v>
      </c>
      <c r="Q76" s="642"/>
      <c r="R76" s="29"/>
    </row>
    <row r="77" spans="1:18" s="24" customFormat="1" ht="12.75">
      <c r="A77" t="s">
        <v>2936</v>
      </c>
      <c r="B77" t="s">
        <v>156</v>
      </c>
      <c r="C77" t="s">
        <v>2413</v>
      </c>
      <c r="D77" s="341"/>
      <c r="E77" s="333"/>
      <c r="F77" s="333"/>
      <c r="G77" s="353">
        <v>11481.68</v>
      </c>
      <c r="H77" s="335" t="s">
        <v>145</v>
      </c>
      <c r="I77" s="353"/>
      <c r="J77" s="336"/>
      <c r="K77" s="337"/>
      <c r="L77" s="337"/>
      <c r="M77" s="637" t="s">
        <v>138</v>
      </c>
      <c r="N77" s="339" t="s">
        <v>2451</v>
      </c>
      <c r="O77" s="339" t="s">
        <v>134</v>
      </c>
      <c r="P77" s="339" t="s">
        <v>3044</v>
      </c>
      <c r="Q77" s="642"/>
      <c r="R77" s="29"/>
    </row>
    <row r="78" spans="1:18" s="24" customFormat="1" ht="12.75">
      <c r="A78" t="s">
        <v>2936</v>
      </c>
      <c r="B78" t="s">
        <v>156</v>
      </c>
      <c r="C78" t="s">
        <v>2420</v>
      </c>
      <c r="D78" s="341"/>
      <c r="E78" s="333"/>
      <c r="F78" s="333"/>
      <c r="G78" s="353">
        <v>11481.68</v>
      </c>
      <c r="H78" s="335" t="s">
        <v>143</v>
      </c>
      <c r="I78" s="353"/>
      <c r="J78" s="336"/>
      <c r="K78" s="337"/>
      <c r="L78" s="337"/>
      <c r="M78" s="637" t="s">
        <v>138</v>
      </c>
      <c r="N78" s="339" t="s">
        <v>2455</v>
      </c>
      <c r="O78" s="339" t="s">
        <v>134</v>
      </c>
      <c r="P78" s="339" t="s">
        <v>3044</v>
      </c>
      <c r="Q78" s="642"/>
      <c r="R78" s="29"/>
    </row>
    <row r="79" spans="1:18" s="24" customFormat="1" ht="12.75">
      <c r="A79" t="s">
        <v>2940</v>
      </c>
      <c r="B79" t="s">
        <v>156</v>
      </c>
      <c r="C79" s="488" t="s">
        <v>2211</v>
      </c>
      <c r="D79" s="341"/>
      <c r="E79" s="333"/>
      <c r="F79" s="333"/>
      <c r="G79" s="353">
        <v>11481.68</v>
      </c>
      <c r="H79" s="335" t="s">
        <v>133</v>
      </c>
      <c r="I79" s="353"/>
      <c r="J79" s="336"/>
      <c r="K79" s="337"/>
      <c r="L79" s="337"/>
      <c r="M79" s="637" t="s">
        <v>138</v>
      </c>
      <c r="N79" s="339" t="s">
        <v>2261</v>
      </c>
      <c r="O79" s="339" t="s">
        <v>134</v>
      </c>
      <c r="P79" s="339" t="s">
        <v>3047</v>
      </c>
      <c r="Q79" s="642"/>
      <c r="R79" s="29"/>
    </row>
    <row r="80" spans="1:18" s="24" customFormat="1" ht="12.75">
      <c r="A80" t="s">
        <v>2987</v>
      </c>
      <c r="B80" t="s">
        <v>156</v>
      </c>
      <c r="C80" s="488" t="s">
        <v>1991</v>
      </c>
      <c r="D80" s="341"/>
      <c r="E80" s="333"/>
      <c r="F80" s="333"/>
      <c r="G80" s="353">
        <v>11481.68</v>
      </c>
      <c r="H80" s="335"/>
      <c r="I80" s="353"/>
      <c r="J80" s="336"/>
      <c r="K80" s="337"/>
      <c r="L80" s="337"/>
      <c r="M80" s="637" t="s">
        <v>138</v>
      </c>
      <c r="N80" s="339" t="s">
        <v>2027</v>
      </c>
      <c r="O80" s="339" t="s">
        <v>134</v>
      </c>
      <c r="P80" s="339" t="s">
        <v>3049</v>
      </c>
      <c r="Q80" s="642"/>
      <c r="R80" s="29"/>
    </row>
    <row r="81" spans="1:18" s="24" customFormat="1" ht="12.75">
      <c r="A81" t="s">
        <v>2987</v>
      </c>
      <c r="B81" t="s">
        <v>156</v>
      </c>
      <c r="C81" s="488" t="s">
        <v>2306</v>
      </c>
      <c r="D81" s="341"/>
      <c r="E81" s="333"/>
      <c r="F81" s="333"/>
      <c r="G81" s="353">
        <v>11481.68</v>
      </c>
      <c r="H81" s="335" t="s">
        <v>225</v>
      </c>
      <c r="I81" s="353"/>
      <c r="J81" s="336"/>
      <c r="K81" s="337"/>
      <c r="L81" s="337"/>
      <c r="M81" s="637" t="s">
        <v>138</v>
      </c>
      <c r="N81" s="339" t="s">
        <v>2343</v>
      </c>
      <c r="O81" s="339" t="s">
        <v>134</v>
      </c>
      <c r="P81" s="339" t="s">
        <v>3049</v>
      </c>
      <c r="Q81" s="642"/>
      <c r="R81" s="29"/>
    </row>
    <row r="82" spans="1:18" s="24" customFormat="1" ht="12.75">
      <c r="A82" t="s">
        <v>2987</v>
      </c>
      <c r="B82" t="s">
        <v>156</v>
      </c>
      <c r="C82" t="s">
        <v>2608</v>
      </c>
      <c r="D82" s="341"/>
      <c r="E82" s="333"/>
      <c r="F82" s="333"/>
      <c r="G82" s="353">
        <v>11481.68</v>
      </c>
      <c r="H82" s="335"/>
      <c r="I82" s="353"/>
      <c r="J82" s="336"/>
      <c r="K82" s="337"/>
      <c r="L82" s="337"/>
      <c r="M82" s="637" t="s">
        <v>138</v>
      </c>
      <c r="N82" s="339" t="s">
        <v>2629</v>
      </c>
      <c r="O82" s="339" t="s">
        <v>134</v>
      </c>
      <c r="P82" s="339" t="s">
        <v>3049</v>
      </c>
      <c r="Q82" s="642"/>
      <c r="R82" s="29"/>
    </row>
    <row r="83" spans="1:18" s="24" customFormat="1" ht="12.75">
      <c r="A83" t="s">
        <v>2939</v>
      </c>
      <c r="B83" t="s">
        <v>156</v>
      </c>
      <c r="C83" s="488" t="s">
        <v>1564</v>
      </c>
      <c r="D83" s="341"/>
      <c r="E83" s="333"/>
      <c r="F83" s="333"/>
      <c r="G83" s="353">
        <v>11673.08</v>
      </c>
      <c r="H83" s="335" t="s">
        <v>226</v>
      </c>
      <c r="I83" s="353"/>
      <c r="J83" s="336"/>
      <c r="K83" s="337"/>
      <c r="L83" s="337"/>
      <c r="M83" s="637" t="s">
        <v>138</v>
      </c>
      <c r="N83" s="339" t="s">
        <v>1685</v>
      </c>
      <c r="O83" s="339" t="s">
        <v>134</v>
      </c>
      <c r="P83" s="339" t="s">
        <v>3045</v>
      </c>
      <c r="Q83" s="642"/>
      <c r="R83" s="29"/>
    </row>
    <row r="84" spans="1:18" s="24" customFormat="1" ht="12.75">
      <c r="A84" t="s">
        <v>2987</v>
      </c>
      <c r="B84" t="s">
        <v>156</v>
      </c>
      <c r="C84" s="488" t="s">
        <v>2105</v>
      </c>
      <c r="D84" s="341"/>
      <c r="E84" s="333"/>
      <c r="F84" s="333"/>
      <c r="G84" s="353">
        <v>13358.56</v>
      </c>
      <c r="H84" s="335"/>
      <c r="I84" s="353"/>
      <c r="J84" s="336"/>
      <c r="K84" s="337"/>
      <c r="L84" s="337"/>
      <c r="M84" s="637" t="s">
        <v>138</v>
      </c>
      <c r="N84" s="339" t="s">
        <v>2143</v>
      </c>
      <c r="O84" s="339" t="s">
        <v>134</v>
      </c>
      <c r="P84" s="339" t="s">
        <v>3049</v>
      </c>
      <c r="Q84" s="642"/>
      <c r="R84" s="29"/>
    </row>
    <row r="85" spans="1:18" s="24" customFormat="1" ht="12.75">
      <c r="A85" t="s">
        <v>2935</v>
      </c>
      <c r="B85" t="s">
        <v>156</v>
      </c>
      <c r="C85" t="s">
        <v>2937</v>
      </c>
      <c r="D85" s="341"/>
      <c r="E85" s="333"/>
      <c r="F85" s="333"/>
      <c r="G85" s="353">
        <v>14342.24</v>
      </c>
      <c r="H85" s="335" t="s">
        <v>140</v>
      </c>
      <c r="I85" s="353"/>
      <c r="J85" s="336"/>
      <c r="K85" s="337"/>
      <c r="L85" s="337"/>
      <c r="M85" s="637" t="s">
        <v>138</v>
      </c>
      <c r="N85" s="339" t="s">
        <v>2992</v>
      </c>
      <c r="O85" s="339" t="s">
        <v>457</v>
      </c>
      <c r="P85" s="339" t="s">
        <v>3041</v>
      </c>
      <c r="Q85" s="642"/>
      <c r="R85" s="29"/>
    </row>
    <row r="86" spans="1:18" s="24" customFormat="1" ht="12.75">
      <c r="A86" t="s">
        <v>2936</v>
      </c>
      <c r="B86" t="s">
        <v>156</v>
      </c>
      <c r="C86" s="488" t="s">
        <v>2975</v>
      </c>
      <c r="D86" s="341"/>
      <c r="E86" s="333"/>
      <c r="F86" s="333"/>
      <c r="G86" s="353">
        <v>14342.24</v>
      </c>
      <c r="H86" s="335"/>
      <c r="I86" s="353"/>
      <c r="J86" s="336"/>
      <c r="K86" s="337"/>
      <c r="L86" s="337"/>
      <c r="M86" s="637" t="s">
        <v>138</v>
      </c>
      <c r="N86" s="339" t="s">
        <v>3032</v>
      </c>
      <c r="O86" s="339" t="s">
        <v>457</v>
      </c>
      <c r="P86" s="339" t="s">
        <v>3043</v>
      </c>
      <c r="Q86" s="642"/>
      <c r="R86" s="29"/>
    </row>
    <row r="87" spans="1:18" s="24" customFormat="1" ht="12.75">
      <c r="A87" t="s">
        <v>2936</v>
      </c>
      <c r="B87" t="s">
        <v>156</v>
      </c>
      <c r="C87" s="488" t="s">
        <v>2097</v>
      </c>
      <c r="D87" s="341"/>
      <c r="E87" s="333"/>
      <c r="F87" s="333"/>
      <c r="G87" s="353">
        <v>14342.24</v>
      </c>
      <c r="H87" s="335" t="s">
        <v>218</v>
      </c>
      <c r="I87" s="353"/>
      <c r="J87" s="336"/>
      <c r="K87" s="337"/>
      <c r="L87" s="337"/>
      <c r="M87" s="637" t="s">
        <v>138</v>
      </c>
      <c r="N87" s="339" t="s">
        <v>2136</v>
      </c>
      <c r="O87" s="339" t="s">
        <v>457</v>
      </c>
      <c r="P87" s="339" t="s">
        <v>3043</v>
      </c>
      <c r="Q87" s="642"/>
      <c r="R87" s="29"/>
    </row>
    <row r="88" spans="1:18" s="24" customFormat="1" ht="12.75">
      <c r="A88" t="s">
        <v>2939</v>
      </c>
      <c r="B88" t="s">
        <v>156</v>
      </c>
      <c r="C88" t="s">
        <v>2097</v>
      </c>
      <c r="D88" s="341"/>
      <c r="E88" s="333"/>
      <c r="F88" s="333"/>
      <c r="G88" s="353">
        <v>14342.24</v>
      </c>
      <c r="H88" s="335" t="s">
        <v>218</v>
      </c>
      <c r="I88" s="353"/>
      <c r="J88" s="336"/>
      <c r="K88" s="337"/>
      <c r="L88" s="337"/>
      <c r="M88" s="637" t="s">
        <v>138</v>
      </c>
      <c r="N88" s="339" t="s">
        <v>2136</v>
      </c>
      <c r="O88" s="339" t="s">
        <v>457</v>
      </c>
      <c r="P88" s="339" t="s">
        <v>3045</v>
      </c>
      <c r="Q88" s="642"/>
      <c r="R88" s="29"/>
    </row>
    <row r="89" spans="1:18" s="24" customFormat="1" ht="12.75">
      <c r="A89" t="s">
        <v>2935</v>
      </c>
      <c r="B89" t="s">
        <v>156</v>
      </c>
      <c r="C89" t="s">
        <v>2938</v>
      </c>
      <c r="D89" s="341"/>
      <c r="E89" s="333"/>
      <c r="F89" s="333"/>
      <c r="G89" s="353">
        <v>15750.48</v>
      </c>
      <c r="H89" s="335" t="s">
        <v>142</v>
      </c>
      <c r="I89" s="353"/>
      <c r="J89" s="336"/>
      <c r="K89" s="337"/>
      <c r="L89" s="337"/>
      <c r="M89" s="637" t="s">
        <v>138</v>
      </c>
      <c r="N89" s="339" t="s">
        <v>2993</v>
      </c>
      <c r="O89" s="339" t="s">
        <v>136</v>
      </c>
      <c r="P89" s="339" t="s">
        <v>3041</v>
      </c>
      <c r="Q89" s="642"/>
      <c r="R89" s="29"/>
    </row>
    <row r="90" spans="1:18" s="24" customFormat="1" ht="12.75">
      <c r="A90" t="s">
        <v>2935</v>
      </c>
      <c r="B90" t="s">
        <v>156</v>
      </c>
      <c r="C90" s="615" t="s">
        <v>2228</v>
      </c>
      <c r="D90" s="341"/>
      <c r="E90" s="333"/>
      <c r="F90" s="333"/>
      <c r="G90" s="353">
        <v>15750.48</v>
      </c>
      <c r="H90" s="335"/>
      <c r="I90" s="353"/>
      <c r="J90" s="336"/>
      <c r="K90" s="337"/>
      <c r="L90" s="337"/>
      <c r="M90" s="637" t="s">
        <v>138</v>
      </c>
      <c r="N90" s="339" t="s">
        <v>2269</v>
      </c>
      <c r="O90" s="339" t="s">
        <v>136</v>
      </c>
      <c r="P90" s="339" t="s">
        <v>3041</v>
      </c>
      <c r="Q90" s="642"/>
      <c r="R90" s="29"/>
    </row>
    <row r="91" spans="1:18" s="24" customFormat="1" ht="12.75">
      <c r="A91" t="s">
        <v>2936</v>
      </c>
      <c r="B91" t="s">
        <v>156</v>
      </c>
      <c r="C91" s="488" t="s">
        <v>1590</v>
      </c>
      <c r="D91" s="341"/>
      <c r="E91" s="333"/>
      <c r="F91" s="333"/>
      <c r="G91" s="353">
        <v>15750.48</v>
      </c>
      <c r="H91" s="335" t="s">
        <v>135</v>
      </c>
      <c r="I91" s="353"/>
      <c r="J91" s="336"/>
      <c r="K91" s="337"/>
      <c r="L91" s="337"/>
      <c r="M91" s="637" t="s">
        <v>138</v>
      </c>
      <c r="N91" s="339" t="s">
        <v>1711</v>
      </c>
      <c r="O91" s="339" t="s">
        <v>136</v>
      </c>
      <c r="P91" s="339" t="s">
        <v>3044</v>
      </c>
      <c r="Q91" s="642"/>
      <c r="R91" s="29"/>
    </row>
    <row r="92" spans="1:18" s="24" customFormat="1" ht="12.75">
      <c r="A92" t="s">
        <v>2936</v>
      </c>
      <c r="B92" t="s">
        <v>156</v>
      </c>
      <c r="C92" t="s">
        <v>1599</v>
      </c>
      <c r="D92" s="341"/>
      <c r="E92" s="333"/>
      <c r="F92" s="333"/>
      <c r="G92" s="353">
        <v>15750.48</v>
      </c>
      <c r="H92" s="335" t="s">
        <v>146</v>
      </c>
      <c r="I92" s="353"/>
      <c r="J92" s="336"/>
      <c r="K92" s="337"/>
      <c r="L92" s="337"/>
      <c r="M92" s="637" t="s">
        <v>138</v>
      </c>
      <c r="N92" s="339" t="s">
        <v>1720</v>
      </c>
      <c r="O92" s="339" t="s">
        <v>136</v>
      </c>
      <c r="P92" s="339" t="s">
        <v>3044</v>
      </c>
      <c r="Q92" s="642"/>
      <c r="R92" s="29"/>
    </row>
    <row r="93" spans="1:18" s="24" customFormat="1" ht="12.75">
      <c r="A93" t="s">
        <v>2936</v>
      </c>
      <c r="B93" t="s">
        <v>156</v>
      </c>
      <c r="C93" t="s">
        <v>2976</v>
      </c>
      <c r="D93" s="341"/>
      <c r="E93" s="333"/>
      <c r="F93" s="333"/>
      <c r="G93" s="353">
        <v>15750.48</v>
      </c>
      <c r="H93" s="335"/>
      <c r="I93" s="353"/>
      <c r="J93" s="336"/>
      <c r="K93" s="337"/>
      <c r="L93" s="337"/>
      <c r="M93" s="637" t="s">
        <v>138</v>
      </c>
      <c r="N93" s="339" t="s">
        <v>3033</v>
      </c>
      <c r="O93" s="339" t="s">
        <v>136</v>
      </c>
      <c r="P93" s="339" t="s">
        <v>3044</v>
      </c>
      <c r="Q93" s="642"/>
      <c r="R93" s="29"/>
    </row>
    <row r="94" spans="1:18" s="24" customFormat="1" ht="12.75">
      <c r="A94" t="s">
        <v>2936</v>
      </c>
      <c r="B94" t="s">
        <v>156</v>
      </c>
      <c r="C94" s="488" t="s">
        <v>2938</v>
      </c>
      <c r="D94" s="341"/>
      <c r="E94" s="333"/>
      <c r="F94" s="333"/>
      <c r="G94" s="353">
        <v>15750.48</v>
      </c>
      <c r="H94" s="335" t="s">
        <v>142</v>
      </c>
      <c r="I94" s="353"/>
      <c r="J94" s="336"/>
      <c r="K94" s="337"/>
      <c r="L94" s="337"/>
      <c r="M94" s="637" t="s">
        <v>138</v>
      </c>
      <c r="N94" s="339" t="s">
        <v>2993</v>
      </c>
      <c r="O94" s="339" t="s">
        <v>136</v>
      </c>
      <c r="P94" s="339" t="s">
        <v>3044</v>
      </c>
      <c r="Q94" s="642"/>
      <c r="R94" s="29"/>
    </row>
    <row r="95" spans="1:18" s="24" customFormat="1" ht="12.75">
      <c r="A95" t="s">
        <v>2936</v>
      </c>
      <c r="B95" t="s">
        <v>156</v>
      </c>
      <c r="C95" t="s">
        <v>2977</v>
      </c>
      <c r="D95" s="341"/>
      <c r="E95" s="333"/>
      <c r="F95" s="333"/>
      <c r="G95" s="353">
        <v>15750.48</v>
      </c>
      <c r="H95" s="335"/>
      <c r="I95" s="353"/>
      <c r="J95" s="336"/>
      <c r="K95" s="337"/>
      <c r="L95" s="337"/>
      <c r="M95" s="637" t="s">
        <v>138</v>
      </c>
      <c r="N95" s="339" t="s">
        <v>3034</v>
      </c>
      <c r="O95" s="339" t="s">
        <v>136</v>
      </c>
      <c r="P95" s="339" t="s">
        <v>3044</v>
      </c>
      <c r="Q95" s="642"/>
      <c r="R95" s="29"/>
    </row>
    <row r="96" spans="1:18" s="24" customFormat="1" ht="12.75">
      <c r="A96" t="s">
        <v>2936</v>
      </c>
      <c r="B96" t="s">
        <v>156</v>
      </c>
      <c r="C96" s="488" t="s">
        <v>2958</v>
      </c>
      <c r="D96" s="341"/>
      <c r="E96" s="333"/>
      <c r="F96" s="333"/>
      <c r="G96" s="353">
        <v>15750.48</v>
      </c>
      <c r="H96" s="335"/>
      <c r="I96" s="353"/>
      <c r="J96" s="336"/>
      <c r="K96" s="337"/>
      <c r="L96" s="337"/>
      <c r="M96" s="637" t="s">
        <v>138</v>
      </c>
      <c r="N96" s="339" t="s">
        <v>3008</v>
      </c>
      <c r="O96" s="339" t="s">
        <v>136</v>
      </c>
      <c r="P96" s="339" t="s">
        <v>3044</v>
      </c>
      <c r="Q96" s="642"/>
      <c r="R96" s="29"/>
    </row>
    <row r="97" spans="1:18" s="24" customFormat="1" ht="12.75">
      <c r="A97" t="s">
        <v>2939</v>
      </c>
      <c r="B97" t="s">
        <v>156</v>
      </c>
      <c r="C97" s="488" t="s">
        <v>2616</v>
      </c>
      <c r="D97" s="341"/>
      <c r="E97" s="333"/>
      <c r="F97" s="333"/>
      <c r="G97" s="353">
        <v>15750.48</v>
      </c>
      <c r="H97" s="335" t="s">
        <v>217</v>
      </c>
      <c r="I97" s="353"/>
      <c r="J97" s="336"/>
      <c r="K97" s="337"/>
      <c r="L97" s="337"/>
      <c r="M97" s="637" t="s">
        <v>138</v>
      </c>
      <c r="N97" s="339" t="s">
        <v>2642</v>
      </c>
      <c r="O97" s="339" t="s">
        <v>136</v>
      </c>
      <c r="P97" s="339" t="s">
        <v>3045</v>
      </c>
      <c r="Q97" s="642"/>
      <c r="R97" s="29"/>
    </row>
    <row r="98" spans="1:18" s="24" customFormat="1" ht="12.75">
      <c r="A98" t="s">
        <v>2939</v>
      </c>
      <c r="B98" t="s">
        <v>156</v>
      </c>
      <c r="C98" s="488" t="s">
        <v>2955</v>
      </c>
      <c r="D98" s="341"/>
      <c r="E98" s="333"/>
      <c r="F98" s="333"/>
      <c r="G98" s="353">
        <v>15750.48</v>
      </c>
      <c r="H98" s="335"/>
      <c r="I98" s="353"/>
      <c r="J98" s="336"/>
      <c r="K98" s="337"/>
      <c r="L98" s="337"/>
      <c r="M98" s="637" t="s">
        <v>138</v>
      </c>
      <c r="N98" s="339" t="s">
        <v>3005</v>
      </c>
      <c r="O98" s="339" t="s">
        <v>136</v>
      </c>
      <c r="P98" s="339" t="s">
        <v>3045</v>
      </c>
      <c r="Q98" s="642"/>
      <c r="R98" s="29"/>
    </row>
    <row r="99" spans="1:18" s="24" customFormat="1" ht="12.75">
      <c r="A99" t="s">
        <v>2939</v>
      </c>
      <c r="B99" t="s">
        <v>156</v>
      </c>
      <c r="C99" s="488" t="s">
        <v>2217</v>
      </c>
      <c r="D99" s="341"/>
      <c r="E99" s="333"/>
      <c r="F99" s="333"/>
      <c r="G99" s="353">
        <v>15750.48</v>
      </c>
      <c r="H99" s="335" t="s">
        <v>227</v>
      </c>
      <c r="I99" s="353"/>
      <c r="J99" s="336"/>
      <c r="K99" s="337"/>
      <c r="L99" s="337"/>
      <c r="M99" s="637" t="s">
        <v>138</v>
      </c>
      <c r="N99" s="339" t="s">
        <v>2263</v>
      </c>
      <c r="O99" s="339" t="s">
        <v>136</v>
      </c>
      <c r="P99" s="339" t="s">
        <v>3045</v>
      </c>
      <c r="Q99" s="642"/>
      <c r="R99" s="29"/>
    </row>
    <row r="100" spans="1:18" s="24" customFormat="1" ht="12.75">
      <c r="A100" t="s">
        <v>2939</v>
      </c>
      <c r="B100" t="s">
        <v>156</v>
      </c>
      <c r="C100" s="488" t="s">
        <v>2115</v>
      </c>
      <c r="D100" s="341"/>
      <c r="E100" s="333"/>
      <c r="F100" s="333"/>
      <c r="G100" s="353">
        <v>15750.48</v>
      </c>
      <c r="H100" s="335" t="s">
        <v>139</v>
      </c>
      <c r="I100" s="353"/>
      <c r="J100" s="336"/>
      <c r="K100" s="337"/>
      <c r="L100" s="337"/>
      <c r="M100" s="637" t="s">
        <v>138</v>
      </c>
      <c r="N100" s="339" t="s">
        <v>2153</v>
      </c>
      <c r="O100" s="339" t="s">
        <v>136</v>
      </c>
      <c r="P100" s="339" t="s">
        <v>3045</v>
      </c>
      <c r="Q100" s="642"/>
      <c r="R100" s="29"/>
    </row>
    <row r="101" spans="1:18" s="24" customFormat="1" ht="12.75">
      <c r="A101" t="s">
        <v>2939</v>
      </c>
      <c r="B101" t="s">
        <v>156</v>
      </c>
      <c r="C101" s="488" t="s">
        <v>2674</v>
      </c>
      <c r="D101" s="341"/>
      <c r="E101" s="333"/>
      <c r="F101" s="333"/>
      <c r="G101" s="353">
        <v>15750.48</v>
      </c>
      <c r="H101" s="335" t="s">
        <v>159</v>
      </c>
      <c r="I101" s="353"/>
      <c r="J101" s="336"/>
      <c r="K101" s="337"/>
      <c r="L101" s="337"/>
      <c r="M101" s="637" t="s">
        <v>138</v>
      </c>
      <c r="N101" s="339" t="s">
        <v>2704</v>
      </c>
      <c r="O101" s="339" t="s">
        <v>136</v>
      </c>
      <c r="P101" s="339" t="s">
        <v>3045</v>
      </c>
      <c r="Q101" s="642"/>
      <c r="R101" s="29"/>
    </row>
    <row r="102" spans="1:18" s="24" customFormat="1" ht="12.75">
      <c r="A102" t="s">
        <v>2940</v>
      </c>
      <c r="B102" t="s">
        <v>156</v>
      </c>
      <c r="C102" s="488" t="s">
        <v>2952</v>
      </c>
      <c r="D102" s="341"/>
      <c r="E102" s="333"/>
      <c r="F102" s="333"/>
      <c r="G102" s="353">
        <v>15750.48</v>
      </c>
      <c r="H102" s="335"/>
      <c r="I102" s="353"/>
      <c r="J102" s="336"/>
      <c r="K102" s="337"/>
      <c r="L102" s="337"/>
      <c r="M102" s="637" t="s">
        <v>138</v>
      </c>
      <c r="N102" s="339" t="s">
        <v>3002</v>
      </c>
      <c r="O102" s="339" t="s">
        <v>136</v>
      </c>
      <c r="P102" s="339" t="s">
        <v>3047</v>
      </c>
      <c r="Q102" s="642"/>
      <c r="R102" s="29"/>
    </row>
    <row r="103" spans="1:18" s="24" customFormat="1" ht="12.75">
      <c r="A103" t="s">
        <v>2936</v>
      </c>
      <c r="B103" t="s">
        <v>156</v>
      </c>
      <c r="C103" t="s">
        <v>1983</v>
      </c>
      <c r="D103" s="341"/>
      <c r="E103" s="333"/>
      <c r="F103" s="333"/>
      <c r="G103" s="353">
        <v>16100.8</v>
      </c>
      <c r="H103" s="335"/>
      <c r="I103" s="353"/>
      <c r="J103" s="336"/>
      <c r="K103" s="337"/>
      <c r="L103" s="337"/>
      <c r="M103" s="637" t="s">
        <v>138</v>
      </c>
      <c r="N103" s="339" t="s">
        <v>2019</v>
      </c>
      <c r="O103" s="339" t="s">
        <v>718</v>
      </c>
      <c r="P103" s="339" t="s">
        <v>3043</v>
      </c>
      <c r="Q103" s="642"/>
      <c r="R103" s="29"/>
    </row>
    <row r="104" spans="1:18" s="24" customFormat="1" ht="12.75">
      <c r="A104" t="s">
        <v>2939</v>
      </c>
      <c r="B104" t="s">
        <v>156</v>
      </c>
      <c r="C104" s="488" t="s">
        <v>2314</v>
      </c>
      <c r="D104" s="341"/>
      <c r="E104" s="333"/>
      <c r="F104" s="333"/>
      <c r="G104" s="353">
        <v>16654.12</v>
      </c>
      <c r="H104" s="335" t="s">
        <v>224</v>
      </c>
      <c r="I104" s="353"/>
      <c r="J104" s="336"/>
      <c r="K104" s="337"/>
      <c r="L104" s="337"/>
      <c r="M104" s="637" t="s">
        <v>138</v>
      </c>
      <c r="N104" s="339" t="s">
        <v>2351</v>
      </c>
      <c r="O104" s="339" t="s">
        <v>134</v>
      </c>
      <c r="P104" s="339" t="s">
        <v>3045</v>
      </c>
      <c r="Q104" s="642"/>
      <c r="R104" s="29"/>
    </row>
    <row r="105" spans="1:18" s="24" customFormat="1" ht="12.75">
      <c r="A105" t="s">
        <v>2936</v>
      </c>
      <c r="B105" t="s">
        <v>156</v>
      </c>
      <c r="C105" t="s">
        <v>2760</v>
      </c>
      <c r="D105" s="341"/>
      <c r="E105" s="333"/>
      <c r="F105" s="333"/>
      <c r="G105" s="353">
        <v>19565.72</v>
      </c>
      <c r="H105" s="335" t="s">
        <v>147</v>
      </c>
      <c r="I105" s="353"/>
      <c r="J105" s="336"/>
      <c r="K105" s="337"/>
      <c r="L105" s="337"/>
      <c r="M105" s="637" t="s">
        <v>138</v>
      </c>
      <c r="N105" s="339" t="s">
        <v>2801</v>
      </c>
      <c r="O105" s="339" t="s">
        <v>298</v>
      </c>
      <c r="P105" s="339" t="s">
        <v>3043</v>
      </c>
      <c r="Q105" s="642"/>
      <c r="R105" s="29"/>
    </row>
    <row r="106" spans="1:18" s="24" customFormat="1" ht="12.75">
      <c r="A106" t="s">
        <v>2935</v>
      </c>
      <c r="B106" t="s">
        <v>156</v>
      </c>
      <c r="C106" s="615" t="s">
        <v>2945</v>
      </c>
      <c r="D106" s="341"/>
      <c r="E106" s="333"/>
      <c r="F106" s="333"/>
      <c r="G106" s="353">
        <v>20454.28</v>
      </c>
      <c r="H106" s="335"/>
      <c r="I106" s="353"/>
      <c r="J106" s="336"/>
      <c r="K106" s="337"/>
      <c r="L106" s="337"/>
      <c r="M106" s="637" t="s">
        <v>138</v>
      </c>
      <c r="N106" s="339" t="s">
        <v>3035</v>
      </c>
      <c r="O106" s="339" t="s">
        <v>298</v>
      </c>
      <c r="P106" s="339" t="s">
        <v>3041</v>
      </c>
      <c r="Q106" s="642"/>
      <c r="R106" s="29"/>
    </row>
    <row r="107" spans="1:18" s="24" customFormat="1" ht="12.75">
      <c r="A107" t="s">
        <v>2939</v>
      </c>
      <c r="B107" t="s">
        <v>156</v>
      </c>
      <c r="C107" s="488" t="s">
        <v>2985</v>
      </c>
      <c r="D107" s="341"/>
      <c r="E107" s="333"/>
      <c r="F107" s="333"/>
      <c r="G107" s="353">
        <v>20454.28</v>
      </c>
      <c r="H107" s="335"/>
      <c r="I107" s="353"/>
      <c r="J107" s="336"/>
      <c r="K107" s="337"/>
      <c r="L107" s="337"/>
      <c r="M107" s="637" t="s">
        <v>138</v>
      </c>
      <c r="N107" s="339" t="s">
        <v>3036</v>
      </c>
      <c r="O107" s="339" t="s">
        <v>298</v>
      </c>
      <c r="P107" s="339" t="s">
        <v>3045</v>
      </c>
      <c r="Q107" s="642"/>
      <c r="R107" s="29"/>
    </row>
    <row r="108" spans="1:18" s="24" customFormat="1" ht="12.75">
      <c r="A108" t="s">
        <v>2935</v>
      </c>
      <c r="B108" t="s">
        <v>156</v>
      </c>
      <c r="C108" s="615" t="s">
        <v>2946</v>
      </c>
      <c r="D108" s="341"/>
      <c r="E108" s="333"/>
      <c r="F108" s="333"/>
      <c r="G108" s="353">
        <v>20475.16</v>
      </c>
      <c r="H108" s="335"/>
      <c r="I108" s="353"/>
      <c r="J108" s="336"/>
      <c r="K108" s="337"/>
      <c r="L108" s="337"/>
      <c r="M108" s="637" t="s">
        <v>138</v>
      </c>
      <c r="N108" s="339" t="s">
        <v>3037</v>
      </c>
      <c r="O108" s="339" t="s">
        <v>298</v>
      </c>
      <c r="P108" s="339" t="s">
        <v>3041</v>
      </c>
      <c r="Q108" s="642"/>
      <c r="R108" s="29"/>
    </row>
    <row r="109" spans="1:18" s="24" customFormat="1" ht="12.75">
      <c r="A109" t="s">
        <v>2936</v>
      </c>
      <c r="B109" t="s">
        <v>156</v>
      </c>
      <c r="C109" s="488" t="s">
        <v>2960</v>
      </c>
      <c r="D109" s="341"/>
      <c r="E109" s="333"/>
      <c r="F109" s="333"/>
      <c r="G109" s="353">
        <v>22768.48</v>
      </c>
      <c r="H109" s="335"/>
      <c r="I109" s="353"/>
      <c r="J109" s="336"/>
      <c r="K109" s="337"/>
      <c r="L109" s="337"/>
      <c r="M109" s="637" t="s">
        <v>138</v>
      </c>
      <c r="N109" s="339" t="s">
        <v>3010</v>
      </c>
      <c r="O109" s="339" t="s">
        <v>136</v>
      </c>
      <c r="P109" s="339" t="s">
        <v>3043</v>
      </c>
      <c r="Q109" s="642"/>
      <c r="R109" s="29"/>
    </row>
    <row r="110" spans="1:18" s="24" customFormat="1" ht="12.75">
      <c r="A110" t="s">
        <v>2936</v>
      </c>
      <c r="B110" t="s">
        <v>156</v>
      </c>
      <c r="C110" s="488" t="s">
        <v>2978</v>
      </c>
      <c r="D110" s="341"/>
      <c r="E110" s="333"/>
      <c r="F110" s="333"/>
      <c r="G110" s="353">
        <v>55711.32</v>
      </c>
      <c r="H110" s="335"/>
      <c r="I110" s="353"/>
      <c r="J110" s="336"/>
      <c r="K110" s="337"/>
      <c r="L110" s="337"/>
      <c r="M110" s="637" t="s">
        <v>138</v>
      </c>
      <c r="N110" s="339" t="s">
        <v>3038</v>
      </c>
      <c r="O110" s="339" t="s">
        <v>1136</v>
      </c>
      <c r="P110" s="339" t="s">
        <v>3044</v>
      </c>
      <c r="Q110" s="642"/>
      <c r="R110" s="29"/>
    </row>
    <row r="111" spans="1:18" s="24" customFormat="1" ht="12.75">
      <c r="A111" s="443"/>
      <c r="B111" s="443"/>
      <c r="C111" s="443"/>
      <c r="D111" s="341"/>
      <c r="E111" s="333"/>
      <c r="F111" s="333"/>
      <c r="G111" s="379"/>
      <c r="H111" s="335"/>
      <c r="I111" s="353"/>
      <c r="J111" s="336"/>
      <c r="K111" s="337"/>
      <c r="L111" s="337"/>
      <c r="M111" s="637"/>
      <c r="N111" s="339"/>
      <c r="O111" s="339"/>
      <c r="P111" s="339"/>
      <c r="Q111" s="642"/>
      <c r="R111" s="29"/>
    </row>
    <row r="112" spans="1:18" s="24" customFormat="1" ht="12.75">
      <c r="A112" s="341"/>
      <c r="B112" s="341"/>
      <c r="C112" s="341"/>
      <c r="D112" s="341"/>
      <c r="E112" s="333"/>
      <c r="F112" s="333"/>
      <c r="G112" s="353"/>
      <c r="H112" s="335"/>
      <c r="I112" s="353"/>
      <c r="J112" s="336"/>
      <c r="K112" s="337"/>
      <c r="L112" s="337"/>
      <c r="M112" s="637"/>
      <c r="N112" s="339"/>
      <c r="O112" s="339"/>
      <c r="P112" s="339"/>
      <c r="Q112" s="642"/>
      <c r="R112" s="29"/>
    </row>
    <row r="113" spans="1:18" s="24" customFormat="1" ht="13.5" thickBot="1">
      <c r="A113" s="499"/>
      <c r="B113" s="431"/>
      <c r="C113" s="431"/>
      <c r="D113" s="334"/>
      <c r="E113" s="333"/>
      <c r="F113" s="333"/>
      <c r="G113" s="399"/>
      <c r="H113" s="335"/>
      <c r="I113" s="399"/>
      <c r="J113" s="336"/>
      <c r="K113" s="337"/>
      <c r="L113" s="337"/>
      <c r="M113" s="338"/>
      <c r="N113" s="339"/>
      <c r="O113" s="339"/>
      <c r="P113" s="339"/>
      <c r="Q113" s="28"/>
      <c r="R113" s="29"/>
    </row>
    <row r="114" spans="1:18" ht="12.75" thickBot="1">
      <c r="D114" s="72">
        <f>SUM(D5:D113)</f>
        <v>0</v>
      </c>
      <c r="G114" s="72">
        <f>SUM(G5:G113)</f>
        <v>425810.48000000045</v>
      </c>
      <c r="I114" s="72">
        <f>SUM(I5:I113)</f>
        <v>0</v>
      </c>
      <c r="J114" s="72">
        <f>SUM(J5:J113)</f>
        <v>0</v>
      </c>
      <c r="K114" s="36"/>
      <c r="N114" s="37" t="s">
        <v>223</v>
      </c>
      <c r="O114" s="38">
        <f>SUM(I114:K114)</f>
        <v>0</v>
      </c>
    </row>
    <row r="115" spans="1:18" s="22" customFormat="1" ht="12.75">
      <c r="A115" s="50"/>
      <c r="B115" s="51"/>
      <c r="C115" s="443"/>
      <c r="D115" s="559"/>
      <c r="E115" s="10"/>
      <c r="F115" s="10"/>
      <c r="G115" s="6"/>
      <c r="I115" s="10"/>
      <c r="J115" s="10"/>
      <c r="K115" s="10"/>
      <c r="L115" s="10"/>
      <c r="M115" s="34"/>
      <c r="N115" s="35"/>
      <c r="O115" s="31"/>
      <c r="P115" s="32"/>
      <c r="Q115" s="33"/>
      <c r="R115" s="9"/>
    </row>
    <row r="116" spans="1:18" s="22" customFormat="1">
      <c r="A116" s="39"/>
      <c r="B116" s="10"/>
      <c r="C116" s="10"/>
      <c r="D116" s="10"/>
      <c r="E116" s="10"/>
      <c r="F116" s="10"/>
      <c r="G116" s="36"/>
      <c r="I116" s="10"/>
      <c r="J116" s="10"/>
      <c r="K116" s="10"/>
      <c r="L116" s="10"/>
      <c r="M116" s="34"/>
      <c r="N116" s="35"/>
      <c r="O116" s="31"/>
      <c r="P116" s="32"/>
      <c r="Q116" s="33"/>
      <c r="R116" s="9"/>
    </row>
  </sheetData>
  <autoFilter ref="A4:R114"/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10"/>
  <sheetViews>
    <sheetView topLeftCell="A85" workbookViewId="0">
      <selection activeCell="F23" sqref="F23"/>
    </sheetView>
  </sheetViews>
  <sheetFormatPr baseColWidth="10" defaultRowHeight="12.75"/>
  <cols>
    <col min="2" max="2" width="11" bestFit="1" customWidth="1"/>
    <col min="3" max="3" width="5.28515625" customWidth="1"/>
    <col min="6" max="6" width="19.7109375" bestFit="1" customWidth="1"/>
  </cols>
  <sheetData>
    <row r="1" spans="1:7">
      <c r="A1" s="343" t="s">
        <v>2935</v>
      </c>
      <c r="B1" s="343">
        <v>7300004251</v>
      </c>
      <c r="C1" s="343" t="s">
        <v>2730</v>
      </c>
      <c r="D1" s="343" t="s">
        <v>2211</v>
      </c>
      <c r="E1" s="343" t="s">
        <v>2605</v>
      </c>
      <c r="F1" s="343" t="s">
        <v>2731</v>
      </c>
      <c r="G1" s="344">
        <v>-5849.88</v>
      </c>
    </row>
    <row r="2" spans="1:7">
      <c r="A2" s="343" t="s">
        <v>2935</v>
      </c>
      <c r="B2" s="343">
        <v>7300004253</v>
      </c>
      <c r="C2" s="343" t="s">
        <v>2730</v>
      </c>
      <c r="D2" s="343" t="s">
        <v>1590</v>
      </c>
      <c r="E2" s="343" t="s">
        <v>2604</v>
      </c>
      <c r="F2" s="343" t="s">
        <v>2731</v>
      </c>
      <c r="G2" s="344">
        <v>-13500.08</v>
      </c>
    </row>
    <row r="3" spans="1:7">
      <c r="A3" s="343" t="s">
        <v>2936</v>
      </c>
      <c r="B3" s="343">
        <v>7300004829</v>
      </c>
      <c r="C3" s="343" t="s">
        <v>2730</v>
      </c>
      <c r="D3" s="343" t="s">
        <v>2387</v>
      </c>
      <c r="E3" s="343" t="s">
        <v>2563</v>
      </c>
      <c r="F3" s="343" t="s">
        <v>2731</v>
      </c>
      <c r="G3" s="344">
        <v>-5957.76</v>
      </c>
    </row>
    <row r="4" spans="1:7">
      <c r="A4" s="343" t="s">
        <v>2936</v>
      </c>
      <c r="B4" s="343">
        <v>7300004831</v>
      </c>
      <c r="C4" s="343" t="s">
        <v>2730</v>
      </c>
      <c r="D4" s="343" t="s">
        <v>2115</v>
      </c>
      <c r="E4" s="343" t="s">
        <v>2565</v>
      </c>
      <c r="F4" s="343" t="s">
        <v>2731</v>
      </c>
      <c r="G4" s="344">
        <v>-13500.08</v>
      </c>
    </row>
    <row r="5" spans="1:7">
      <c r="A5" s="343" t="s">
        <v>2936</v>
      </c>
      <c r="B5" s="343">
        <v>7300004835</v>
      </c>
      <c r="C5" s="343" t="s">
        <v>2730</v>
      </c>
      <c r="D5" s="343" t="s">
        <v>2937</v>
      </c>
      <c r="E5" s="343" t="s">
        <v>2832</v>
      </c>
      <c r="F5" s="343" t="s">
        <v>2731</v>
      </c>
      <c r="G5" s="344">
        <v>-14342.24</v>
      </c>
    </row>
    <row r="6" spans="1:7">
      <c r="A6" s="343" t="s">
        <v>2936</v>
      </c>
      <c r="B6" s="343">
        <v>7300004843</v>
      </c>
      <c r="C6" s="343" t="s">
        <v>2730</v>
      </c>
      <c r="D6" s="343" t="s">
        <v>2938</v>
      </c>
      <c r="E6" s="343" t="s">
        <v>2832</v>
      </c>
      <c r="F6" s="343" t="s">
        <v>2731</v>
      </c>
      <c r="G6" s="344">
        <v>-15750.48</v>
      </c>
    </row>
    <row r="7" spans="1:7">
      <c r="A7" s="343" t="s">
        <v>2936</v>
      </c>
      <c r="B7" s="343">
        <v>7300004849</v>
      </c>
      <c r="C7" s="343" t="s">
        <v>2730</v>
      </c>
      <c r="D7" s="343" t="s">
        <v>2420</v>
      </c>
      <c r="E7" s="343" t="s">
        <v>2847</v>
      </c>
      <c r="F7" s="343" t="s">
        <v>2731</v>
      </c>
      <c r="G7" s="344">
        <v>-11481.68</v>
      </c>
    </row>
    <row r="8" spans="1:7">
      <c r="A8" s="343" t="s">
        <v>2936</v>
      </c>
      <c r="B8" s="343">
        <v>7300004850</v>
      </c>
      <c r="C8" s="343" t="s">
        <v>2730</v>
      </c>
      <c r="D8" s="343" t="s">
        <v>1862</v>
      </c>
      <c r="E8" s="343" t="s">
        <v>2607</v>
      </c>
      <c r="F8" s="343" t="s">
        <v>2731</v>
      </c>
      <c r="G8" s="344">
        <v>-5849.88</v>
      </c>
    </row>
    <row r="9" spans="1:7">
      <c r="A9" s="343" t="s">
        <v>2936</v>
      </c>
      <c r="B9" s="343">
        <v>7300004851</v>
      </c>
      <c r="C9" s="343" t="s">
        <v>2730</v>
      </c>
      <c r="D9" s="343" t="s">
        <v>2413</v>
      </c>
      <c r="E9" s="343" t="s">
        <v>2607</v>
      </c>
      <c r="F9" s="343" t="s">
        <v>2731</v>
      </c>
      <c r="G9" s="344">
        <v>-5849.88</v>
      </c>
    </row>
    <row r="10" spans="1:7">
      <c r="A10" s="343" t="s">
        <v>2936</v>
      </c>
      <c r="B10" s="343">
        <v>7300004853</v>
      </c>
      <c r="C10" s="343" t="s">
        <v>2730</v>
      </c>
      <c r="D10" s="343" t="s">
        <v>1599</v>
      </c>
      <c r="E10" s="343" t="s">
        <v>2604</v>
      </c>
      <c r="F10" s="343" t="s">
        <v>2731</v>
      </c>
      <c r="G10" s="344">
        <v>-13500.08</v>
      </c>
    </row>
    <row r="11" spans="1:7">
      <c r="A11" s="343" t="s">
        <v>2936</v>
      </c>
      <c r="B11" s="343">
        <v>7300004856</v>
      </c>
      <c r="C11" s="343" t="s">
        <v>2730</v>
      </c>
      <c r="D11" s="343" t="s">
        <v>2760</v>
      </c>
      <c r="E11" s="343" t="s">
        <v>2604</v>
      </c>
      <c r="F11" s="343" t="s">
        <v>2731</v>
      </c>
      <c r="G11" s="344">
        <v>-19565.72</v>
      </c>
    </row>
    <row r="12" spans="1:7">
      <c r="A12" s="343" t="s">
        <v>2939</v>
      </c>
      <c r="B12" s="343">
        <v>7300005111</v>
      </c>
      <c r="C12" s="343" t="s">
        <v>2730</v>
      </c>
      <c r="D12" s="343" t="s">
        <v>1832</v>
      </c>
      <c r="E12" s="343" t="s">
        <v>1526</v>
      </c>
      <c r="F12" s="343" t="s">
        <v>2731</v>
      </c>
      <c r="G12" s="344">
        <v>-5849.88</v>
      </c>
    </row>
    <row r="13" spans="1:7">
      <c r="A13" s="343" t="s">
        <v>2939</v>
      </c>
      <c r="B13" s="343">
        <v>7300005112</v>
      </c>
      <c r="C13" s="343" t="s">
        <v>2730</v>
      </c>
      <c r="D13" s="343" t="s">
        <v>1854</v>
      </c>
      <c r="E13" s="343" t="s">
        <v>1524</v>
      </c>
      <c r="F13" s="343" t="s">
        <v>2731</v>
      </c>
      <c r="G13" s="344">
        <v>-21671.119999999999</v>
      </c>
    </row>
    <row r="14" spans="1:7">
      <c r="A14" s="343" t="s">
        <v>2939</v>
      </c>
      <c r="B14" s="343">
        <v>7300005113</v>
      </c>
      <c r="C14" s="343" t="s">
        <v>2730</v>
      </c>
      <c r="D14" s="343" t="s">
        <v>2314</v>
      </c>
      <c r="E14" s="343" t="s">
        <v>2839</v>
      </c>
      <c r="F14" s="343" t="s">
        <v>2731</v>
      </c>
      <c r="G14" s="344">
        <v>-16654.12</v>
      </c>
    </row>
    <row r="15" spans="1:7">
      <c r="A15" s="343" t="s">
        <v>2939</v>
      </c>
      <c r="B15" s="343">
        <v>7300005114</v>
      </c>
      <c r="C15" s="343" t="s">
        <v>2730</v>
      </c>
      <c r="D15" s="343" t="s">
        <v>2306</v>
      </c>
      <c r="E15" s="343" t="s">
        <v>2621</v>
      </c>
      <c r="F15" s="343" t="s">
        <v>2731</v>
      </c>
      <c r="G15" s="344">
        <v>-5897.44</v>
      </c>
    </row>
    <row r="16" spans="1:7">
      <c r="A16" s="343" t="s">
        <v>2939</v>
      </c>
      <c r="B16" s="343">
        <v>7300005127</v>
      </c>
      <c r="C16" s="343" t="s">
        <v>2730</v>
      </c>
      <c r="D16" s="343" t="s">
        <v>1564</v>
      </c>
      <c r="E16" s="343" t="s">
        <v>2605</v>
      </c>
      <c r="F16" s="343" t="s">
        <v>2731</v>
      </c>
      <c r="G16" s="344">
        <v>-11699.76</v>
      </c>
    </row>
    <row r="17" spans="1:7">
      <c r="A17" s="343" t="s">
        <v>2939</v>
      </c>
      <c r="B17" s="343">
        <v>7300005129</v>
      </c>
      <c r="C17" s="343" t="s">
        <v>2730</v>
      </c>
      <c r="D17" s="343" t="s">
        <v>2217</v>
      </c>
      <c r="E17" s="343" t="s">
        <v>2604</v>
      </c>
      <c r="F17" s="343" t="s">
        <v>2731</v>
      </c>
      <c r="G17" s="344">
        <v>-13500.08</v>
      </c>
    </row>
    <row r="18" spans="1:7">
      <c r="A18" s="343" t="s">
        <v>2939</v>
      </c>
      <c r="B18" s="343">
        <v>7300005131</v>
      </c>
      <c r="C18" s="343" t="s">
        <v>2730</v>
      </c>
      <c r="D18" s="343" t="s">
        <v>2674</v>
      </c>
      <c r="E18" s="343" t="s">
        <v>2604</v>
      </c>
      <c r="F18" s="343" t="s">
        <v>2731</v>
      </c>
      <c r="G18" s="344">
        <v>-13500.08</v>
      </c>
    </row>
    <row r="19" spans="1:7">
      <c r="A19" s="343" t="s">
        <v>2939</v>
      </c>
      <c r="B19" s="343">
        <v>7300005134</v>
      </c>
      <c r="C19" s="343" t="s">
        <v>2730</v>
      </c>
      <c r="D19" s="343" t="s">
        <v>2616</v>
      </c>
      <c r="E19" s="343" t="s">
        <v>2604</v>
      </c>
      <c r="F19" s="343" t="s">
        <v>2731</v>
      </c>
      <c r="G19" s="344">
        <v>-13500.08</v>
      </c>
    </row>
    <row r="20" spans="1:7">
      <c r="A20" s="343" t="s">
        <v>2939</v>
      </c>
      <c r="B20" s="343">
        <v>7300005136</v>
      </c>
      <c r="C20" s="343" t="s">
        <v>2730</v>
      </c>
      <c r="D20" s="343" t="s">
        <v>2620</v>
      </c>
      <c r="E20" s="343" t="s">
        <v>2607</v>
      </c>
      <c r="F20" s="343" t="s">
        <v>2731</v>
      </c>
      <c r="G20" s="344">
        <v>-5791.88</v>
      </c>
    </row>
    <row r="21" spans="1:7">
      <c r="A21" s="343" t="s">
        <v>2939</v>
      </c>
      <c r="B21" s="343">
        <v>7300005138</v>
      </c>
      <c r="C21" s="343" t="s">
        <v>2730</v>
      </c>
      <c r="D21" s="343" t="s">
        <v>1587</v>
      </c>
      <c r="E21" s="343" t="s">
        <v>2607</v>
      </c>
      <c r="F21" s="343" t="s">
        <v>2731</v>
      </c>
      <c r="G21" s="344">
        <v>-5849.88</v>
      </c>
    </row>
    <row r="22" spans="1:7">
      <c r="A22" s="343" t="s">
        <v>2939</v>
      </c>
      <c r="B22" s="343">
        <v>7300005140</v>
      </c>
      <c r="C22" s="343" t="s">
        <v>2730</v>
      </c>
      <c r="D22" s="343" t="s">
        <v>2097</v>
      </c>
      <c r="E22" s="343" t="s">
        <v>2832</v>
      </c>
      <c r="F22" s="343" t="s">
        <v>2731</v>
      </c>
      <c r="G22" s="344">
        <v>-14342.24</v>
      </c>
    </row>
    <row r="23" spans="1:7">
      <c r="A23" s="343" t="s">
        <v>2940</v>
      </c>
      <c r="B23" s="343">
        <v>7300005627</v>
      </c>
      <c r="C23" s="343" t="s">
        <v>2730</v>
      </c>
      <c r="D23" s="343" t="s">
        <v>1989</v>
      </c>
      <c r="E23" s="343" t="s">
        <v>2829</v>
      </c>
      <c r="F23" s="343" t="s">
        <v>2731</v>
      </c>
      <c r="G23" s="344">
        <v>-15750.48</v>
      </c>
    </row>
    <row r="24" spans="1:7">
      <c r="A24" s="343" t="s">
        <v>2940</v>
      </c>
      <c r="B24" s="343">
        <v>7300005628</v>
      </c>
      <c r="C24" s="343" t="s">
        <v>2730</v>
      </c>
      <c r="D24" s="343" t="s">
        <v>949</v>
      </c>
      <c r="E24" s="343" t="s">
        <v>2832</v>
      </c>
      <c r="F24" s="343" t="s">
        <v>2731</v>
      </c>
      <c r="G24" s="344">
        <v>-13569.68</v>
      </c>
    </row>
    <row r="25" spans="1:7">
      <c r="A25" s="343" t="s">
        <v>2940</v>
      </c>
      <c r="B25" s="343">
        <v>7300005630</v>
      </c>
      <c r="C25" s="343" t="s">
        <v>2730</v>
      </c>
      <c r="D25" s="343" t="s">
        <v>2204</v>
      </c>
      <c r="E25" s="343" t="s">
        <v>2846</v>
      </c>
      <c r="F25" s="343" t="s">
        <v>2731</v>
      </c>
      <c r="G25" s="344">
        <v>-11241.56</v>
      </c>
    </row>
    <row r="26" spans="1:7">
      <c r="A26" s="445" t="s">
        <v>2935</v>
      </c>
      <c r="B26" s="445">
        <v>7400037047</v>
      </c>
      <c r="C26" s="445" t="s">
        <v>2742</v>
      </c>
      <c r="D26" s="445" t="s">
        <v>2941</v>
      </c>
      <c r="E26" s="445" t="s">
        <v>157</v>
      </c>
      <c r="F26" s="445" t="s">
        <v>2834</v>
      </c>
      <c r="G26" s="422">
        <v>1241.2</v>
      </c>
    </row>
    <row r="27" spans="1:7">
      <c r="A27" s="445" t="s">
        <v>2935</v>
      </c>
      <c r="B27" s="445">
        <v>7400037050</v>
      </c>
      <c r="C27" s="445" t="s">
        <v>2742</v>
      </c>
      <c r="D27" s="445" t="s">
        <v>2942</v>
      </c>
      <c r="E27" s="445" t="s">
        <v>157</v>
      </c>
      <c r="F27" s="445" t="s">
        <v>2834</v>
      </c>
      <c r="G27" s="422">
        <v>1241.2</v>
      </c>
    </row>
    <row r="28" spans="1:7">
      <c r="A28" s="445" t="s">
        <v>2935</v>
      </c>
      <c r="B28" s="445">
        <v>7400037053</v>
      </c>
      <c r="C28" s="445" t="s">
        <v>2742</v>
      </c>
      <c r="D28" s="445" t="s">
        <v>2943</v>
      </c>
      <c r="E28" s="445" t="s">
        <v>157</v>
      </c>
      <c r="F28" s="445" t="s">
        <v>2834</v>
      </c>
      <c r="G28" s="422">
        <v>1241.2</v>
      </c>
    </row>
    <row r="29" spans="1:7">
      <c r="A29" s="445" t="s">
        <v>2935</v>
      </c>
      <c r="B29" s="445">
        <v>7400037056</v>
      </c>
      <c r="C29" s="445" t="s">
        <v>2742</v>
      </c>
      <c r="D29" s="445" t="s">
        <v>2944</v>
      </c>
      <c r="E29" s="445" t="s">
        <v>157</v>
      </c>
      <c r="F29" s="445" t="s">
        <v>2834</v>
      </c>
      <c r="G29" s="422">
        <v>1241.2</v>
      </c>
    </row>
    <row r="30" spans="1:7">
      <c r="A30" s="445" t="s">
        <v>2935</v>
      </c>
      <c r="B30" s="445">
        <v>7400037123</v>
      </c>
      <c r="C30" s="445" t="s">
        <v>2742</v>
      </c>
      <c r="D30" s="445" t="s">
        <v>2948</v>
      </c>
      <c r="E30" s="445" t="s">
        <v>157</v>
      </c>
      <c r="F30" s="445" t="s">
        <v>2834</v>
      </c>
      <c r="G30" s="422">
        <v>1241.2</v>
      </c>
    </row>
    <row r="31" spans="1:7">
      <c r="A31" s="445" t="s">
        <v>2935</v>
      </c>
      <c r="B31" s="445">
        <v>7400037128</v>
      </c>
      <c r="C31" s="445" t="s">
        <v>2742</v>
      </c>
      <c r="D31" s="445" t="s">
        <v>2949</v>
      </c>
      <c r="E31" s="445" t="s">
        <v>157</v>
      </c>
      <c r="F31" s="445" t="s">
        <v>2834</v>
      </c>
      <c r="G31" s="422">
        <v>1241.2</v>
      </c>
    </row>
    <row r="32" spans="1:7">
      <c r="A32" s="445" t="s">
        <v>2935</v>
      </c>
      <c r="B32" s="445">
        <v>7400037131</v>
      </c>
      <c r="C32" s="445" t="s">
        <v>2742</v>
      </c>
      <c r="D32" s="445" t="s">
        <v>2950</v>
      </c>
      <c r="E32" s="445" t="s">
        <v>157</v>
      </c>
      <c r="F32" s="445" t="s">
        <v>2834</v>
      </c>
      <c r="G32" s="422">
        <v>1241.2</v>
      </c>
    </row>
    <row r="33" spans="1:7">
      <c r="A33" s="445" t="s">
        <v>2935</v>
      </c>
      <c r="B33" s="445">
        <v>7400037135</v>
      </c>
      <c r="C33" s="445" t="s">
        <v>2742</v>
      </c>
      <c r="D33" s="445" t="s">
        <v>2951</v>
      </c>
      <c r="E33" s="445" t="s">
        <v>157</v>
      </c>
      <c r="F33" s="445" t="s">
        <v>2834</v>
      </c>
      <c r="G33" s="422">
        <v>1241.2</v>
      </c>
    </row>
    <row r="34" spans="1:7">
      <c r="A34" s="445" t="s">
        <v>2935</v>
      </c>
      <c r="B34" s="445">
        <v>7400037140</v>
      </c>
      <c r="C34" s="445" t="s">
        <v>2742</v>
      </c>
      <c r="D34" s="445" t="s">
        <v>2952</v>
      </c>
      <c r="E34" s="445" t="s">
        <v>157</v>
      </c>
      <c r="F34" s="445" t="s">
        <v>2834</v>
      </c>
      <c r="G34" s="422">
        <v>1241.2</v>
      </c>
    </row>
    <row r="35" spans="1:7">
      <c r="A35" s="445" t="s">
        <v>2935</v>
      </c>
      <c r="B35" s="445">
        <v>7400037144</v>
      </c>
      <c r="C35" s="445" t="s">
        <v>2742</v>
      </c>
      <c r="D35" s="445" t="s">
        <v>2953</v>
      </c>
      <c r="E35" s="445" t="s">
        <v>157</v>
      </c>
      <c r="F35" s="445" t="s">
        <v>2834</v>
      </c>
      <c r="G35" s="422">
        <v>1241.2</v>
      </c>
    </row>
    <row r="36" spans="1:7">
      <c r="A36" s="445" t="s">
        <v>2935</v>
      </c>
      <c r="B36" s="445">
        <v>7400037147</v>
      </c>
      <c r="C36" s="445" t="s">
        <v>2742</v>
      </c>
      <c r="D36" s="445" t="s">
        <v>2954</v>
      </c>
      <c r="E36" s="445" t="s">
        <v>157</v>
      </c>
      <c r="F36" s="445" t="s">
        <v>2834</v>
      </c>
      <c r="G36" s="422">
        <v>1241.2</v>
      </c>
    </row>
    <row r="37" spans="1:7">
      <c r="A37" s="445" t="s">
        <v>2935</v>
      </c>
      <c r="B37" s="445">
        <v>7400037151</v>
      </c>
      <c r="C37" s="445" t="s">
        <v>2742</v>
      </c>
      <c r="D37" s="445" t="s">
        <v>2955</v>
      </c>
      <c r="E37" s="445" t="s">
        <v>157</v>
      </c>
      <c r="F37" s="445" t="s">
        <v>2834</v>
      </c>
      <c r="G37" s="422">
        <v>1241.2</v>
      </c>
    </row>
    <row r="38" spans="1:7">
      <c r="A38" s="445" t="s">
        <v>2935</v>
      </c>
      <c r="B38" s="445">
        <v>7400037155</v>
      </c>
      <c r="C38" s="445" t="s">
        <v>2742</v>
      </c>
      <c r="D38" s="445" t="s">
        <v>2956</v>
      </c>
      <c r="E38" s="445" t="s">
        <v>157</v>
      </c>
      <c r="F38" s="445" t="s">
        <v>2834</v>
      </c>
      <c r="G38" s="422">
        <v>1241.2</v>
      </c>
    </row>
    <row r="39" spans="1:7">
      <c r="A39" s="445" t="s">
        <v>2935</v>
      </c>
      <c r="B39" s="445">
        <v>7400037160</v>
      </c>
      <c r="C39" s="445" t="s">
        <v>2742</v>
      </c>
      <c r="D39" s="445" t="s">
        <v>2957</v>
      </c>
      <c r="E39" s="445" t="s">
        <v>157</v>
      </c>
      <c r="F39" s="445" t="s">
        <v>2834</v>
      </c>
      <c r="G39" s="422">
        <v>1241.2</v>
      </c>
    </row>
    <row r="40" spans="1:7">
      <c r="A40" s="445" t="s">
        <v>2935</v>
      </c>
      <c r="B40" s="445">
        <v>7400037165</v>
      </c>
      <c r="C40" s="445" t="s">
        <v>2742</v>
      </c>
      <c r="D40" s="445" t="s">
        <v>2958</v>
      </c>
      <c r="E40" s="445" t="s">
        <v>157</v>
      </c>
      <c r="F40" s="445" t="s">
        <v>2834</v>
      </c>
      <c r="G40" s="422">
        <v>1241.2</v>
      </c>
    </row>
    <row r="41" spans="1:7">
      <c r="A41" s="445" t="s">
        <v>2935</v>
      </c>
      <c r="B41" s="445">
        <v>7400037170</v>
      </c>
      <c r="C41" s="445" t="s">
        <v>2742</v>
      </c>
      <c r="D41" s="445" t="s">
        <v>2959</v>
      </c>
      <c r="E41" s="445" t="s">
        <v>157</v>
      </c>
      <c r="F41" s="445" t="s">
        <v>2834</v>
      </c>
      <c r="G41" s="422">
        <v>1241.2</v>
      </c>
    </row>
    <row r="42" spans="1:7">
      <c r="A42" s="445" t="s">
        <v>2935</v>
      </c>
      <c r="B42" s="445">
        <v>7400037176</v>
      </c>
      <c r="C42" s="445" t="s">
        <v>2742</v>
      </c>
      <c r="D42" s="445" t="s">
        <v>2960</v>
      </c>
      <c r="E42" s="445" t="s">
        <v>157</v>
      </c>
      <c r="F42" s="445" t="s">
        <v>2834</v>
      </c>
      <c r="G42" s="422">
        <v>1241.2</v>
      </c>
    </row>
    <row r="43" spans="1:7">
      <c r="A43" s="445" t="s">
        <v>2935</v>
      </c>
      <c r="B43" s="445">
        <v>7400037181</v>
      </c>
      <c r="C43" s="445" t="s">
        <v>2742</v>
      </c>
      <c r="D43" s="445" t="s">
        <v>2961</v>
      </c>
      <c r="E43" s="445" t="s">
        <v>157</v>
      </c>
      <c r="F43" s="445" t="s">
        <v>2834</v>
      </c>
      <c r="G43" s="422">
        <v>1241.2</v>
      </c>
    </row>
    <row r="44" spans="1:7">
      <c r="A44" s="445" t="s">
        <v>2935</v>
      </c>
      <c r="B44" s="445">
        <v>7400037184</v>
      </c>
      <c r="C44" s="445" t="s">
        <v>2742</v>
      </c>
      <c r="D44" s="445" t="s">
        <v>2962</v>
      </c>
      <c r="E44" s="445" t="s">
        <v>157</v>
      </c>
      <c r="F44" s="445" t="s">
        <v>2834</v>
      </c>
      <c r="G44" s="422">
        <v>1241.2</v>
      </c>
    </row>
    <row r="45" spans="1:7">
      <c r="A45" s="445" t="s">
        <v>2935</v>
      </c>
      <c r="B45" s="445">
        <v>7400037191</v>
      </c>
      <c r="C45" s="445" t="s">
        <v>2742</v>
      </c>
      <c r="D45" s="445" t="s">
        <v>2963</v>
      </c>
      <c r="E45" s="445" t="s">
        <v>157</v>
      </c>
      <c r="F45" s="445" t="s">
        <v>2834</v>
      </c>
      <c r="G45" s="422">
        <v>1241.2</v>
      </c>
    </row>
    <row r="46" spans="1:7">
      <c r="A46" s="445" t="s">
        <v>2936</v>
      </c>
      <c r="B46" s="445">
        <v>7400038489</v>
      </c>
      <c r="C46" s="445" t="s">
        <v>2742</v>
      </c>
      <c r="D46" s="445" t="s">
        <v>2964</v>
      </c>
      <c r="E46" s="445" t="s">
        <v>157</v>
      </c>
      <c r="F46" s="445" t="s">
        <v>2834</v>
      </c>
      <c r="G46" s="422">
        <v>1241.2</v>
      </c>
    </row>
    <row r="47" spans="1:7">
      <c r="A47" s="445" t="s">
        <v>2936</v>
      </c>
      <c r="B47" s="445">
        <v>7400038493</v>
      </c>
      <c r="C47" s="445" t="s">
        <v>2742</v>
      </c>
      <c r="D47" s="445" t="s">
        <v>2965</v>
      </c>
      <c r="E47" s="445" t="s">
        <v>157</v>
      </c>
      <c r="F47" s="445" t="s">
        <v>2834</v>
      </c>
      <c r="G47" s="422">
        <v>1241.2</v>
      </c>
    </row>
    <row r="48" spans="1:7">
      <c r="A48" s="445" t="s">
        <v>2936</v>
      </c>
      <c r="B48" s="445">
        <v>7400038496</v>
      </c>
      <c r="C48" s="445" t="s">
        <v>2742</v>
      </c>
      <c r="D48" s="445" t="s">
        <v>2966</v>
      </c>
      <c r="E48" s="445" t="s">
        <v>157</v>
      </c>
      <c r="F48" s="445" t="s">
        <v>2834</v>
      </c>
      <c r="G48" s="422">
        <v>1241.2</v>
      </c>
    </row>
    <row r="49" spans="1:7">
      <c r="A49" s="445" t="s">
        <v>2936</v>
      </c>
      <c r="B49" s="445">
        <v>7400038499</v>
      </c>
      <c r="C49" s="445" t="s">
        <v>2742</v>
      </c>
      <c r="D49" s="445" t="s">
        <v>2967</v>
      </c>
      <c r="E49" s="445" t="s">
        <v>157</v>
      </c>
      <c r="F49" s="445" t="s">
        <v>2834</v>
      </c>
      <c r="G49" s="422">
        <v>1241.2</v>
      </c>
    </row>
    <row r="50" spans="1:7">
      <c r="A50" s="445" t="s">
        <v>2936</v>
      </c>
      <c r="B50" s="445">
        <v>7400038502</v>
      </c>
      <c r="C50" s="445" t="s">
        <v>2742</v>
      </c>
      <c r="D50" s="445" t="s">
        <v>2968</v>
      </c>
      <c r="E50" s="445" t="s">
        <v>157</v>
      </c>
      <c r="F50" s="445" t="s">
        <v>2834</v>
      </c>
      <c r="G50" s="422">
        <v>1241.2</v>
      </c>
    </row>
    <row r="51" spans="1:7">
      <c r="A51" s="445" t="s">
        <v>2936</v>
      </c>
      <c r="B51" s="445">
        <v>7400038505</v>
      </c>
      <c r="C51" s="445" t="s">
        <v>2742</v>
      </c>
      <c r="D51" s="445" t="s">
        <v>2969</v>
      </c>
      <c r="E51" s="445" t="s">
        <v>157</v>
      </c>
      <c r="F51" s="445" t="s">
        <v>2834</v>
      </c>
      <c r="G51" s="422">
        <v>1241.2</v>
      </c>
    </row>
    <row r="52" spans="1:7">
      <c r="A52" s="445" t="s">
        <v>2936</v>
      </c>
      <c r="B52" s="445">
        <v>7400038507</v>
      </c>
      <c r="C52" s="445" t="s">
        <v>2742</v>
      </c>
      <c r="D52" s="445" t="s">
        <v>2970</v>
      </c>
      <c r="E52" s="445" t="s">
        <v>157</v>
      </c>
      <c r="F52" s="445" t="s">
        <v>2834</v>
      </c>
      <c r="G52" s="422">
        <v>1241.2</v>
      </c>
    </row>
    <row r="53" spans="1:7">
      <c r="A53" s="445" t="s">
        <v>2936</v>
      </c>
      <c r="B53" s="445">
        <v>7400038510</v>
      </c>
      <c r="C53" s="445" t="s">
        <v>2742</v>
      </c>
      <c r="D53" s="445" t="s">
        <v>2971</v>
      </c>
      <c r="E53" s="445" t="s">
        <v>157</v>
      </c>
      <c r="F53" s="445" t="s">
        <v>2834</v>
      </c>
      <c r="G53" s="422">
        <v>1241.2</v>
      </c>
    </row>
    <row r="54" spans="1:7">
      <c r="A54" s="445" t="s">
        <v>2936</v>
      </c>
      <c r="B54" s="445">
        <v>7400038514</v>
      </c>
      <c r="C54" s="445" t="s">
        <v>2742</v>
      </c>
      <c r="D54" s="445" t="s">
        <v>2972</v>
      </c>
      <c r="E54" s="445" t="s">
        <v>157</v>
      </c>
      <c r="F54" s="445" t="s">
        <v>2834</v>
      </c>
      <c r="G54" s="422">
        <v>1241.2</v>
      </c>
    </row>
    <row r="55" spans="1:7">
      <c r="A55" s="445" t="s">
        <v>2936</v>
      </c>
      <c r="B55" s="445">
        <v>7400038517</v>
      </c>
      <c r="C55" s="445" t="s">
        <v>2742</v>
      </c>
      <c r="D55" s="445" t="s">
        <v>2973</v>
      </c>
      <c r="E55" s="445" t="s">
        <v>157</v>
      </c>
      <c r="F55" s="445" t="s">
        <v>2834</v>
      </c>
      <c r="G55" s="422">
        <v>1241.2</v>
      </c>
    </row>
    <row r="56" spans="1:7">
      <c r="A56" s="445" t="s">
        <v>2936</v>
      </c>
      <c r="B56" s="445">
        <v>7400038520</v>
      </c>
      <c r="C56" s="445" t="s">
        <v>2742</v>
      </c>
      <c r="D56" s="445" t="s">
        <v>2974</v>
      </c>
      <c r="E56" s="445" t="s">
        <v>157</v>
      </c>
      <c r="F56" s="445" t="s">
        <v>2834</v>
      </c>
      <c r="G56" s="422">
        <v>1241.2</v>
      </c>
    </row>
    <row r="57" spans="1:7">
      <c r="A57" s="445" t="s">
        <v>2936</v>
      </c>
      <c r="B57" s="445">
        <v>7400038585</v>
      </c>
      <c r="C57" s="445" t="s">
        <v>2742</v>
      </c>
      <c r="D57" s="445" t="s">
        <v>2981</v>
      </c>
      <c r="E57" s="445" t="s">
        <v>157</v>
      </c>
      <c r="F57" s="445" t="s">
        <v>2834</v>
      </c>
      <c r="G57" s="422">
        <v>1241.2</v>
      </c>
    </row>
    <row r="58" spans="1:7">
      <c r="A58" s="445" t="s">
        <v>2939</v>
      </c>
      <c r="B58" s="445">
        <v>7400039563</v>
      </c>
      <c r="C58" s="445" t="s">
        <v>2742</v>
      </c>
      <c r="D58" s="445" t="s">
        <v>2983</v>
      </c>
      <c r="E58" s="445" t="s">
        <v>157</v>
      </c>
      <c r="F58" s="445" t="s">
        <v>2834</v>
      </c>
      <c r="G58" s="422">
        <v>1241.2</v>
      </c>
    </row>
    <row r="59" spans="1:7">
      <c r="A59" s="445" t="s">
        <v>2939</v>
      </c>
      <c r="B59" s="445">
        <v>7400039565</v>
      </c>
      <c r="C59" s="445" t="s">
        <v>2742</v>
      </c>
      <c r="D59" s="445" t="s">
        <v>2984</v>
      </c>
      <c r="E59" s="445" t="s">
        <v>157</v>
      </c>
      <c r="F59" s="445" t="s">
        <v>2834</v>
      </c>
      <c r="G59" s="422">
        <v>1241.2</v>
      </c>
    </row>
    <row r="60" spans="1:7">
      <c r="A60" s="445" t="s">
        <v>2987</v>
      </c>
      <c r="B60" s="445">
        <v>7400041830</v>
      </c>
      <c r="C60" s="445" t="s">
        <v>2742</v>
      </c>
      <c r="D60" s="445" t="s">
        <v>2988</v>
      </c>
      <c r="E60" s="445" t="s">
        <v>157</v>
      </c>
      <c r="F60" s="445" t="s">
        <v>2834</v>
      </c>
      <c r="G60" s="422">
        <v>1241.2</v>
      </c>
    </row>
    <row r="61" spans="1:7">
      <c r="A61" s="445" t="s">
        <v>2987</v>
      </c>
      <c r="B61" s="445">
        <v>7400041834</v>
      </c>
      <c r="C61" s="445" t="s">
        <v>2742</v>
      </c>
      <c r="D61" s="445" t="s">
        <v>2989</v>
      </c>
      <c r="E61" s="445" t="s">
        <v>157</v>
      </c>
      <c r="F61" s="445" t="s">
        <v>2834</v>
      </c>
      <c r="G61" s="422">
        <v>1241.2</v>
      </c>
    </row>
    <row r="62" spans="1:7">
      <c r="A62" t="s">
        <v>2936</v>
      </c>
      <c r="B62">
        <v>7400038560</v>
      </c>
      <c r="C62" t="s">
        <v>2742</v>
      </c>
      <c r="D62" t="s">
        <v>2564</v>
      </c>
      <c r="E62" t="s">
        <v>2832</v>
      </c>
      <c r="F62" t="s">
        <v>2834</v>
      </c>
      <c r="G62" s="2">
        <v>4446.28</v>
      </c>
    </row>
    <row r="63" spans="1:7">
      <c r="A63" t="s">
        <v>2987</v>
      </c>
      <c r="B63">
        <v>7400041841</v>
      </c>
      <c r="C63" t="s">
        <v>2742</v>
      </c>
      <c r="D63" t="s">
        <v>786</v>
      </c>
      <c r="E63" t="s">
        <v>2565</v>
      </c>
      <c r="F63" t="s">
        <v>2834</v>
      </c>
      <c r="G63" s="2">
        <v>8049.24</v>
      </c>
    </row>
    <row r="64" spans="1:7">
      <c r="A64" t="s">
        <v>2935</v>
      </c>
      <c r="B64">
        <v>7400037104</v>
      </c>
      <c r="C64" t="s">
        <v>2742</v>
      </c>
      <c r="D64" t="s">
        <v>527</v>
      </c>
      <c r="E64" t="s">
        <v>2832</v>
      </c>
      <c r="F64" t="s">
        <v>2834</v>
      </c>
      <c r="G64" s="2">
        <v>10097.799999999999</v>
      </c>
    </row>
    <row r="65" spans="1:7">
      <c r="A65" t="s">
        <v>2936</v>
      </c>
      <c r="B65">
        <v>7400038527</v>
      </c>
      <c r="C65" t="s">
        <v>2742</v>
      </c>
      <c r="D65" t="s">
        <v>2387</v>
      </c>
      <c r="E65" t="s">
        <v>2829</v>
      </c>
      <c r="F65" t="s">
        <v>2834</v>
      </c>
      <c r="G65" s="2">
        <v>10097.799999999999</v>
      </c>
    </row>
    <row r="66" spans="1:7">
      <c r="A66" t="s">
        <v>2936</v>
      </c>
      <c r="B66">
        <v>7400038563</v>
      </c>
      <c r="C66" t="s">
        <v>2742</v>
      </c>
      <c r="D66" t="s">
        <v>2850</v>
      </c>
      <c r="E66" t="s">
        <v>2832</v>
      </c>
      <c r="F66" t="s">
        <v>2834</v>
      </c>
      <c r="G66" s="2">
        <v>10491.04</v>
      </c>
    </row>
    <row r="67" spans="1:7">
      <c r="A67" t="s">
        <v>2935</v>
      </c>
      <c r="B67">
        <v>7400037090</v>
      </c>
      <c r="C67" t="s">
        <v>2742</v>
      </c>
      <c r="D67" t="s">
        <v>2223</v>
      </c>
      <c r="E67" t="s">
        <v>2846</v>
      </c>
      <c r="F67" t="s">
        <v>2834</v>
      </c>
      <c r="G67" s="2">
        <v>11241.56</v>
      </c>
    </row>
    <row r="68" spans="1:7">
      <c r="A68" t="s">
        <v>2935</v>
      </c>
      <c r="B68">
        <v>7400037093</v>
      </c>
      <c r="C68" t="s">
        <v>2742</v>
      </c>
      <c r="D68" t="s">
        <v>2204</v>
      </c>
      <c r="E68" t="s">
        <v>2846</v>
      </c>
      <c r="F68" t="s">
        <v>2834</v>
      </c>
      <c r="G68" s="2">
        <v>11241.56</v>
      </c>
    </row>
    <row r="69" spans="1:7">
      <c r="A69" t="s">
        <v>2936</v>
      </c>
      <c r="B69">
        <v>7400038594</v>
      </c>
      <c r="C69" t="s">
        <v>2742</v>
      </c>
      <c r="D69" t="s">
        <v>2982</v>
      </c>
      <c r="E69" t="s">
        <v>2979</v>
      </c>
      <c r="F69" t="s">
        <v>2834</v>
      </c>
      <c r="G69" s="2">
        <v>11241.56</v>
      </c>
    </row>
    <row r="70" spans="1:7">
      <c r="A70" t="s">
        <v>2940</v>
      </c>
      <c r="B70">
        <v>7400040633</v>
      </c>
      <c r="C70" t="s">
        <v>2742</v>
      </c>
      <c r="D70" t="s">
        <v>2986</v>
      </c>
      <c r="E70" t="s">
        <v>2846</v>
      </c>
      <c r="F70" t="s">
        <v>2834</v>
      </c>
      <c r="G70" s="2">
        <v>11241.56</v>
      </c>
    </row>
    <row r="71" spans="1:7">
      <c r="A71" t="s">
        <v>2935</v>
      </c>
      <c r="B71">
        <v>7400037097</v>
      </c>
      <c r="C71" t="s">
        <v>2742</v>
      </c>
      <c r="D71" t="s">
        <v>1836</v>
      </c>
      <c r="E71" t="s">
        <v>2846</v>
      </c>
      <c r="F71" t="s">
        <v>2834</v>
      </c>
      <c r="G71" s="2">
        <v>11481.68</v>
      </c>
    </row>
    <row r="72" spans="1:7">
      <c r="A72" t="s">
        <v>2936</v>
      </c>
      <c r="B72">
        <v>7400038583</v>
      </c>
      <c r="C72" t="s">
        <v>2742</v>
      </c>
      <c r="D72" t="s">
        <v>1862</v>
      </c>
      <c r="E72" t="s">
        <v>2979</v>
      </c>
      <c r="F72" t="s">
        <v>2834</v>
      </c>
      <c r="G72" s="2">
        <v>11481.68</v>
      </c>
    </row>
    <row r="73" spans="1:7">
      <c r="A73" t="s">
        <v>2936</v>
      </c>
      <c r="B73">
        <v>7400038587</v>
      </c>
      <c r="C73" t="s">
        <v>2742</v>
      </c>
      <c r="D73" t="s">
        <v>2413</v>
      </c>
      <c r="E73" t="s">
        <v>2979</v>
      </c>
      <c r="F73" t="s">
        <v>2834</v>
      </c>
      <c r="G73" s="2">
        <v>11481.68</v>
      </c>
    </row>
    <row r="74" spans="1:7">
      <c r="A74" t="s">
        <v>2936</v>
      </c>
      <c r="B74">
        <v>7400038590</v>
      </c>
      <c r="C74" t="s">
        <v>2742</v>
      </c>
      <c r="D74" t="s">
        <v>2420</v>
      </c>
      <c r="E74" t="s">
        <v>2979</v>
      </c>
      <c r="F74" t="s">
        <v>2834</v>
      </c>
      <c r="G74" s="2">
        <v>11481.68</v>
      </c>
    </row>
    <row r="75" spans="1:7">
      <c r="A75" t="s">
        <v>2940</v>
      </c>
      <c r="B75">
        <v>7400040637</v>
      </c>
      <c r="C75" t="s">
        <v>2742</v>
      </c>
      <c r="D75" t="s">
        <v>2211</v>
      </c>
      <c r="E75" t="s">
        <v>2846</v>
      </c>
      <c r="F75" t="s">
        <v>2834</v>
      </c>
      <c r="G75" s="2">
        <v>11481.68</v>
      </c>
    </row>
    <row r="76" spans="1:7">
      <c r="A76" t="s">
        <v>2987</v>
      </c>
      <c r="B76">
        <v>7400041844</v>
      </c>
      <c r="C76" t="s">
        <v>2742</v>
      </c>
      <c r="D76" t="s">
        <v>1991</v>
      </c>
      <c r="E76" t="s">
        <v>2846</v>
      </c>
      <c r="F76" t="s">
        <v>2834</v>
      </c>
      <c r="G76" s="2">
        <v>11481.68</v>
      </c>
    </row>
    <row r="77" spans="1:7">
      <c r="A77" t="s">
        <v>2987</v>
      </c>
      <c r="B77">
        <v>7400041847</v>
      </c>
      <c r="C77" t="s">
        <v>2742</v>
      </c>
      <c r="D77" t="s">
        <v>2306</v>
      </c>
      <c r="E77" t="s">
        <v>2846</v>
      </c>
      <c r="F77" t="s">
        <v>2834</v>
      </c>
      <c r="G77" s="2">
        <v>11481.68</v>
      </c>
    </row>
    <row r="78" spans="1:7">
      <c r="A78" t="s">
        <v>2987</v>
      </c>
      <c r="B78">
        <v>7400041850</v>
      </c>
      <c r="C78" t="s">
        <v>2742</v>
      </c>
      <c r="D78" t="s">
        <v>2608</v>
      </c>
      <c r="E78" t="s">
        <v>2846</v>
      </c>
      <c r="F78" t="s">
        <v>2834</v>
      </c>
      <c r="G78" s="2">
        <v>11481.68</v>
      </c>
    </row>
    <row r="79" spans="1:7">
      <c r="A79" t="s">
        <v>2939</v>
      </c>
      <c r="B79">
        <v>7400039642</v>
      </c>
      <c r="C79" t="s">
        <v>2742</v>
      </c>
      <c r="D79" t="s">
        <v>1564</v>
      </c>
      <c r="E79" t="s">
        <v>2846</v>
      </c>
      <c r="F79" t="s">
        <v>2834</v>
      </c>
      <c r="G79" s="2">
        <v>11673.08</v>
      </c>
    </row>
    <row r="80" spans="1:7">
      <c r="A80" t="s">
        <v>2987</v>
      </c>
      <c r="B80">
        <v>7400041838</v>
      </c>
      <c r="C80" t="s">
        <v>2742</v>
      </c>
      <c r="D80" t="s">
        <v>2105</v>
      </c>
      <c r="E80" t="s">
        <v>2990</v>
      </c>
      <c r="F80" t="s">
        <v>2834</v>
      </c>
      <c r="G80" s="2">
        <v>13358.56</v>
      </c>
    </row>
    <row r="81" spans="1:7">
      <c r="A81" t="s">
        <v>2935</v>
      </c>
      <c r="B81">
        <v>7400037111</v>
      </c>
      <c r="C81" t="s">
        <v>2742</v>
      </c>
      <c r="D81" t="s">
        <v>2937</v>
      </c>
      <c r="E81" t="s">
        <v>2832</v>
      </c>
      <c r="F81" t="s">
        <v>2834</v>
      </c>
      <c r="G81" s="2">
        <v>14342.24</v>
      </c>
    </row>
    <row r="82" spans="1:7">
      <c r="A82" t="s">
        <v>2936</v>
      </c>
      <c r="B82">
        <v>7400038535</v>
      </c>
      <c r="C82" t="s">
        <v>2742</v>
      </c>
      <c r="D82" t="s">
        <v>2975</v>
      </c>
      <c r="E82" t="s">
        <v>2832</v>
      </c>
      <c r="F82" t="s">
        <v>2834</v>
      </c>
      <c r="G82" s="2">
        <v>14342.24</v>
      </c>
    </row>
    <row r="83" spans="1:7">
      <c r="A83" t="s">
        <v>2936</v>
      </c>
      <c r="B83">
        <v>7400038553</v>
      </c>
      <c r="C83" t="s">
        <v>2742</v>
      </c>
      <c r="D83" t="s">
        <v>2097</v>
      </c>
      <c r="E83" t="s">
        <v>2832</v>
      </c>
      <c r="F83" t="s">
        <v>2834</v>
      </c>
      <c r="G83" s="2">
        <v>14342.24</v>
      </c>
    </row>
    <row r="84" spans="1:7">
      <c r="A84" t="s">
        <v>2939</v>
      </c>
      <c r="B84">
        <v>7400039657</v>
      </c>
      <c r="C84" t="s">
        <v>2742</v>
      </c>
      <c r="D84" t="s">
        <v>2097</v>
      </c>
      <c r="E84" t="s">
        <v>2832</v>
      </c>
      <c r="F84" t="s">
        <v>2834</v>
      </c>
      <c r="G84" s="2">
        <v>14342.24</v>
      </c>
    </row>
    <row r="85" spans="1:7">
      <c r="A85" t="s">
        <v>2935</v>
      </c>
      <c r="B85">
        <v>7400037107</v>
      </c>
      <c r="C85" t="s">
        <v>2742</v>
      </c>
      <c r="D85" t="s">
        <v>2938</v>
      </c>
      <c r="E85" t="s">
        <v>2832</v>
      </c>
      <c r="F85" t="s">
        <v>2834</v>
      </c>
      <c r="G85" s="2">
        <v>15750.48</v>
      </c>
    </row>
    <row r="86" spans="1:7">
      <c r="A86" t="s">
        <v>2935</v>
      </c>
      <c r="B86">
        <v>7400037115</v>
      </c>
      <c r="C86" t="s">
        <v>2742</v>
      </c>
      <c r="D86" t="s">
        <v>2228</v>
      </c>
      <c r="E86" t="s">
        <v>2829</v>
      </c>
      <c r="F86" t="s">
        <v>2834</v>
      </c>
      <c r="G86" s="2">
        <v>15750.48</v>
      </c>
    </row>
    <row r="87" spans="1:7">
      <c r="A87" t="s">
        <v>2936</v>
      </c>
      <c r="B87">
        <v>7400038538</v>
      </c>
      <c r="C87" t="s">
        <v>2742</v>
      </c>
      <c r="D87" t="s">
        <v>1590</v>
      </c>
      <c r="E87" t="s">
        <v>2832</v>
      </c>
      <c r="F87" t="s">
        <v>2834</v>
      </c>
      <c r="G87" s="2">
        <v>15750.48</v>
      </c>
    </row>
    <row r="88" spans="1:7">
      <c r="A88" t="s">
        <v>2936</v>
      </c>
      <c r="B88">
        <v>7400038541</v>
      </c>
      <c r="C88" t="s">
        <v>2742</v>
      </c>
      <c r="D88" t="s">
        <v>1599</v>
      </c>
      <c r="E88" t="s">
        <v>2832</v>
      </c>
      <c r="F88" t="s">
        <v>2834</v>
      </c>
      <c r="G88" s="2">
        <v>15750.48</v>
      </c>
    </row>
    <row r="89" spans="1:7">
      <c r="A89" t="s">
        <v>2936</v>
      </c>
      <c r="B89">
        <v>7400038544</v>
      </c>
      <c r="C89" t="s">
        <v>2742</v>
      </c>
      <c r="D89" t="s">
        <v>2976</v>
      </c>
      <c r="E89" t="s">
        <v>2832</v>
      </c>
      <c r="F89" t="s">
        <v>2834</v>
      </c>
      <c r="G89" s="2">
        <v>15750.48</v>
      </c>
    </row>
    <row r="90" spans="1:7">
      <c r="A90" t="s">
        <v>2936</v>
      </c>
      <c r="B90">
        <v>7400038547</v>
      </c>
      <c r="C90" t="s">
        <v>2742</v>
      </c>
      <c r="D90" t="s">
        <v>2938</v>
      </c>
      <c r="E90" t="s">
        <v>2832</v>
      </c>
      <c r="F90" t="s">
        <v>2834</v>
      </c>
      <c r="G90" s="2">
        <v>15750.48</v>
      </c>
    </row>
    <row r="91" spans="1:7">
      <c r="A91" t="s">
        <v>2936</v>
      </c>
      <c r="B91">
        <v>7400038550</v>
      </c>
      <c r="C91" t="s">
        <v>2742</v>
      </c>
      <c r="D91" t="s">
        <v>2977</v>
      </c>
      <c r="E91" t="s">
        <v>2832</v>
      </c>
      <c r="F91" t="s">
        <v>2834</v>
      </c>
      <c r="G91" s="2">
        <v>15750.48</v>
      </c>
    </row>
    <row r="92" spans="1:7">
      <c r="A92" t="s">
        <v>2936</v>
      </c>
      <c r="B92">
        <v>7400038557</v>
      </c>
      <c r="C92" t="s">
        <v>2742</v>
      </c>
      <c r="D92" t="s">
        <v>2958</v>
      </c>
      <c r="E92" t="s">
        <v>2832</v>
      </c>
      <c r="F92" t="s">
        <v>2834</v>
      </c>
      <c r="G92" s="2">
        <v>15750.48</v>
      </c>
    </row>
    <row r="93" spans="1:7">
      <c r="A93" t="s">
        <v>2939</v>
      </c>
      <c r="B93">
        <v>7400039547</v>
      </c>
      <c r="C93" t="s">
        <v>2742</v>
      </c>
      <c r="D93" t="s">
        <v>2616</v>
      </c>
      <c r="E93" t="s">
        <v>2832</v>
      </c>
      <c r="F93" t="s">
        <v>2834</v>
      </c>
      <c r="G93" s="2">
        <v>15750.48</v>
      </c>
    </row>
    <row r="94" spans="1:7">
      <c r="A94" t="s">
        <v>2939</v>
      </c>
      <c r="B94">
        <v>7400039550</v>
      </c>
      <c r="C94" t="s">
        <v>2742</v>
      </c>
      <c r="D94" t="s">
        <v>2955</v>
      </c>
      <c r="E94" t="s">
        <v>2829</v>
      </c>
      <c r="F94" t="s">
        <v>2834</v>
      </c>
      <c r="G94" s="2">
        <v>15750.48</v>
      </c>
    </row>
    <row r="95" spans="1:7">
      <c r="A95" t="s">
        <v>2939</v>
      </c>
      <c r="B95">
        <v>7400039652</v>
      </c>
      <c r="C95" t="s">
        <v>2742</v>
      </c>
      <c r="D95" t="s">
        <v>2217</v>
      </c>
      <c r="E95" t="s">
        <v>2832</v>
      </c>
      <c r="F95" t="s">
        <v>2834</v>
      </c>
      <c r="G95" s="2">
        <v>15750.48</v>
      </c>
    </row>
    <row r="96" spans="1:7">
      <c r="A96" t="s">
        <v>2939</v>
      </c>
      <c r="B96">
        <v>7400039665</v>
      </c>
      <c r="C96" t="s">
        <v>2742</v>
      </c>
      <c r="D96" t="s">
        <v>2115</v>
      </c>
      <c r="E96" t="s">
        <v>2832</v>
      </c>
      <c r="F96" t="s">
        <v>2834</v>
      </c>
      <c r="G96" s="2">
        <v>15750.48</v>
      </c>
    </row>
    <row r="97" spans="1:7">
      <c r="A97" t="s">
        <v>2939</v>
      </c>
      <c r="B97">
        <v>7400039669</v>
      </c>
      <c r="C97" t="s">
        <v>2742</v>
      </c>
      <c r="D97" t="s">
        <v>2674</v>
      </c>
      <c r="E97" t="s">
        <v>2832</v>
      </c>
      <c r="F97" t="s">
        <v>2834</v>
      </c>
      <c r="G97" s="2">
        <v>15750.48</v>
      </c>
    </row>
    <row r="98" spans="1:7">
      <c r="A98" t="s">
        <v>2940</v>
      </c>
      <c r="B98">
        <v>7400040627</v>
      </c>
      <c r="C98" t="s">
        <v>2742</v>
      </c>
      <c r="D98" t="s">
        <v>2952</v>
      </c>
      <c r="E98" t="s">
        <v>2832</v>
      </c>
      <c r="F98" t="s">
        <v>2834</v>
      </c>
      <c r="G98" s="2">
        <v>15750.48</v>
      </c>
    </row>
    <row r="99" spans="1:7">
      <c r="A99" t="s">
        <v>2936</v>
      </c>
      <c r="B99">
        <v>7400038530</v>
      </c>
      <c r="C99" t="s">
        <v>2742</v>
      </c>
      <c r="D99" t="s">
        <v>1983</v>
      </c>
      <c r="E99" t="s">
        <v>2829</v>
      </c>
      <c r="F99" t="s">
        <v>2834</v>
      </c>
      <c r="G99" s="2">
        <v>16100.8</v>
      </c>
    </row>
    <row r="100" spans="1:7">
      <c r="A100" t="s">
        <v>2939</v>
      </c>
      <c r="B100">
        <v>7400039557</v>
      </c>
      <c r="C100" t="s">
        <v>2742</v>
      </c>
      <c r="D100" t="s">
        <v>2314</v>
      </c>
      <c r="E100" t="s">
        <v>2839</v>
      </c>
      <c r="F100" t="s">
        <v>2834</v>
      </c>
      <c r="G100" s="2">
        <v>16654.12</v>
      </c>
    </row>
    <row r="101" spans="1:7">
      <c r="A101" t="s">
        <v>2936</v>
      </c>
      <c r="B101">
        <v>7400038566</v>
      </c>
      <c r="C101" t="s">
        <v>2742</v>
      </c>
      <c r="D101" t="s">
        <v>2760</v>
      </c>
      <c r="E101" t="s">
        <v>2832</v>
      </c>
      <c r="F101" t="s">
        <v>2834</v>
      </c>
      <c r="G101" s="2">
        <v>19565.72</v>
      </c>
    </row>
    <row r="102" spans="1:7">
      <c r="A102" t="s">
        <v>2935</v>
      </c>
      <c r="B102">
        <v>7400037100</v>
      </c>
      <c r="C102" t="s">
        <v>2742</v>
      </c>
      <c r="D102" t="s">
        <v>2945</v>
      </c>
      <c r="E102" t="s">
        <v>2832</v>
      </c>
      <c r="F102" t="s">
        <v>2834</v>
      </c>
      <c r="G102" s="2">
        <v>20454.28</v>
      </c>
    </row>
    <row r="103" spans="1:7">
      <c r="A103" t="s">
        <v>2939</v>
      </c>
      <c r="B103">
        <v>7400039647</v>
      </c>
      <c r="C103" t="s">
        <v>2742</v>
      </c>
      <c r="D103" t="s">
        <v>2985</v>
      </c>
      <c r="E103" t="s">
        <v>2832</v>
      </c>
      <c r="F103" t="s">
        <v>2834</v>
      </c>
      <c r="G103" s="2">
        <v>20454.28</v>
      </c>
    </row>
    <row r="104" spans="1:7">
      <c r="A104" t="s">
        <v>2935</v>
      </c>
      <c r="B104">
        <v>7400037119</v>
      </c>
      <c r="C104" t="s">
        <v>2742</v>
      </c>
      <c r="D104" t="s">
        <v>2946</v>
      </c>
      <c r="E104" t="s">
        <v>2947</v>
      </c>
      <c r="F104" t="s">
        <v>2834</v>
      </c>
      <c r="G104" s="2">
        <v>20475.16</v>
      </c>
    </row>
    <row r="105" spans="1:7">
      <c r="A105" t="s">
        <v>2936</v>
      </c>
      <c r="B105">
        <v>7400038581</v>
      </c>
      <c r="C105" t="s">
        <v>2742</v>
      </c>
      <c r="D105" t="s">
        <v>2960</v>
      </c>
      <c r="E105" t="s">
        <v>2980</v>
      </c>
      <c r="F105" t="s">
        <v>2834</v>
      </c>
      <c r="G105" s="2">
        <v>22768.48</v>
      </c>
    </row>
    <row r="106" spans="1:7">
      <c r="A106" t="s">
        <v>2936</v>
      </c>
      <c r="B106">
        <v>7400038579</v>
      </c>
      <c r="C106" t="s">
        <v>2742</v>
      </c>
      <c r="D106" t="s">
        <v>2978</v>
      </c>
      <c r="E106" t="s">
        <v>2979</v>
      </c>
      <c r="F106" t="s">
        <v>2834</v>
      </c>
      <c r="G106" s="2">
        <v>55711.32</v>
      </c>
    </row>
    <row r="107" spans="1:7">
      <c r="A107" t="s">
        <v>2932</v>
      </c>
      <c r="G107" s="6">
        <f>SUM(G1:G106)</f>
        <v>425810.48000000045</v>
      </c>
    </row>
    <row r="108" spans="1:7">
      <c r="A108" t="s">
        <v>2933</v>
      </c>
    </row>
    <row r="109" spans="1:7">
      <c r="A109" t="s">
        <v>2934</v>
      </c>
    </row>
    <row r="110" spans="1:7">
      <c r="A110" t="s">
        <v>2991</v>
      </c>
    </row>
  </sheetData>
  <sortState ref="A26:G106">
    <sortCondition ref="G26:G106"/>
  </sortState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229"/>
  <sheetViews>
    <sheetView workbookViewId="0">
      <selection activeCell="B14" sqref="B14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3039</v>
      </c>
      <c r="E1" s="40"/>
      <c r="K1" s="651"/>
      <c r="L1" s="651"/>
      <c r="M1" s="651"/>
    </row>
    <row r="2" spans="1:15" ht="15">
      <c r="A2" s="651"/>
      <c r="B2" s="651"/>
      <c r="C2" s="651"/>
      <c r="D2" s="651"/>
      <c r="E2" s="651"/>
      <c r="F2" s="652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52"/>
      <c r="K3" s="41" t="s">
        <v>187</v>
      </c>
      <c r="L3" s="42"/>
      <c r="M3" s="651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651"/>
    </row>
    <row r="5" spans="1:15" ht="15" customHeight="1">
      <c r="A5" s="637" t="s">
        <v>138</v>
      </c>
      <c r="B5" s="339" t="s">
        <v>2994</v>
      </c>
      <c r="C5" s="339" t="s">
        <v>136</v>
      </c>
      <c r="D5" s="422">
        <v>1241.2</v>
      </c>
      <c r="E5" s="335"/>
      <c r="F5" s="496" t="s">
        <v>137</v>
      </c>
      <c r="G5" s="423"/>
      <c r="H5" s="335"/>
      <c r="I5" s="357"/>
      <c r="K5" s="357"/>
      <c r="L5" s="358"/>
      <c r="M5" s="359"/>
      <c r="N5" s="360"/>
      <c r="O5" s="360"/>
    </row>
    <row r="6" spans="1:15" ht="15" customHeight="1">
      <c r="A6" s="637" t="s">
        <v>138</v>
      </c>
      <c r="B6" s="339" t="s">
        <v>2995</v>
      </c>
      <c r="C6" s="339" t="s">
        <v>136</v>
      </c>
      <c r="D6" s="422">
        <v>1241.2</v>
      </c>
      <c r="E6" s="335"/>
      <c r="F6" s="496" t="s">
        <v>137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637" t="s">
        <v>138</v>
      </c>
      <c r="B7" s="339" t="s">
        <v>2996</v>
      </c>
      <c r="C7" s="339" t="s">
        <v>136</v>
      </c>
      <c r="D7" s="422">
        <v>1241.2</v>
      </c>
      <c r="E7" s="335"/>
      <c r="F7" s="496" t="s">
        <v>137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637" t="s">
        <v>138</v>
      </c>
      <c r="B8" s="339" t="s">
        <v>2997</v>
      </c>
      <c r="C8" s="339" t="s">
        <v>136</v>
      </c>
      <c r="D8" s="422">
        <v>1241.2</v>
      </c>
      <c r="E8" s="335"/>
      <c r="F8" s="496" t="s">
        <v>137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>
      <c r="A9" s="637" t="s">
        <v>138</v>
      </c>
      <c r="B9" s="339" t="s">
        <v>2998</v>
      </c>
      <c r="C9" s="339" t="s">
        <v>136</v>
      </c>
      <c r="D9" s="422">
        <v>1241.2</v>
      </c>
      <c r="E9" s="335"/>
      <c r="F9" s="496" t="s">
        <v>137</v>
      </c>
      <c r="G9" s="423"/>
      <c r="H9" s="335"/>
      <c r="I9" s="357"/>
      <c r="K9" s="357"/>
      <c r="L9" s="358"/>
      <c r="M9" s="359"/>
      <c r="N9" s="360"/>
      <c r="O9" s="360"/>
    </row>
    <row r="10" spans="1:15" ht="15" customHeight="1">
      <c r="A10" s="637" t="s">
        <v>138</v>
      </c>
      <c r="B10" s="339" t="s">
        <v>2999</v>
      </c>
      <c r="C10" s="339" t="s">
        <v>136</v>
      </c>
      <c r="D10" s="422">
        <v>1241.2</v>
      </c>
      <c r="E10" s="335"/>
      <c r="F10" s="496" t="s">
        <v>137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637" t="s">
        <v>138</v>
      </c>
      <c r="B11" s="339" t="s">
        <v>3000</v>
      </c>
      <c r="C11" s="339" t="s">
        <v>136</v>
      </c>
      <c r="D11" s="422">
        <v>1241.2</v>
      </c>
      <c r="E11" s="335"/>
      <c r="F11" s="496" t="s">
        <v>137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>
      <c r="A12" s="637" t="s">
        <v>138</v>
      </c>
      <c r="B12" s="339" t="s">
        <v>3001</v>
      </c>
      <c r="C12" s="339" t="s">
        <v>136</v>
      </c>
      <c r="D12" s="422">
        <v>1241.2</v>
      </c>
      <c r="E12" s="335"/>
      <c r="F12" s="496" t="s">
        <v>137</v>
      </c>
      <c r="G12" s="423"/>
      <c r="H12" s="335"/>
      <c r="I12" s="357"/>
      <c r="K12" s="357"/>
      <c r="L12" s="358"/>
      <c r="M12" s="359"/>
      <c r="N12" s="360"/>
      <c r="O12" s="360"/>
    </row>
    <row r="13" spans="1:15" ht="15" customHeight="1">
      <c r="A13" s="637" t="s">
        <v>138</v>
      </c>
      <c r="B13" s="339" t="s">
        <v>3002</v>
      </c>
      <c r="C13" s="339" t="s">
        <v>136</v>
      </c>
      <c r="D13" s="422">
        <v>1241.2</v>
      </c>
      <c r="E13" s="335"/>
      <c r="F13" s="496" t="s">
        <v>137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637" t="s">
        <v>138</v>
      </c>
      <c r="B14" s="339" t="s">
        <v>3003</v>
      </c>
      <c r="C14" s="339" t="s">
        <v>136</v>
      </c>
      <c r="D14" s="422">
        <v>1241.2</v>
      </c>
      <c r="E14" s="335"/>
      <c r="F14" s="496" t="s">
        <v>137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637" t="s">
        <v>138</v>
      </c>
      <c r="B15" s="339" t="s">
        <v>3004</v>
      </c>
      <c r="C15" s="339" t="s">
        <v>136</v>
      </c>
      <c r="D15" s="422">
        <v>1241.2</v>
      </c>
      <c r="E15" s="335"/>
      <c r="F15" s="496" t="s">
        <v>137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37" t="s">
        <v>138</v>
      </c>
      <c r="B16" s="339" t="s">
        <v>3005</v>
      </c>
      <c r="C16" s="339" t="s">
        <v>136</v>
      </c>
      <c r="D16" s="422">
        <v>1241.2</v>
      </c>
      <c r="E16" s="335"/>
      <c r="F16" s="496" t="s">
        <v>137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37" t="s">
        <v>138</v>
      </c>
      <c r="B17" s="339" t="s">
        <v>3006</v>
      </c>
      <c r="C17" s="339" t="s">
        <v>136</v>
      </c>
      <c r="D17" s="422">
        <v>1241.2</v>
      </c>
      <c r="E17" s="335"/>
      <c r="F17" s="496" t="s">
        <v>137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637" t="s">
        <v>138</v>
      </c>
      <c r="B18" s="339" t="s">
        <v>3007</v>
      </c>
      <c r="C18" s="339" t="s">
        <v>136</v>
      </c>
      <c r="D18" s="422">
        <v>1241.2</v>
      </c>
      <c r="E18" s="335"/>
      <c r="F18" s="496" t="s">
        <v>137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637" t="s">
        <v>138</v>
      </c>
      <c r="B19" s="339" t="s">
        <v>3008</v>
      </c>
      <c r="C19" s="339" t="s">
        <v>136</v>
      </c>
      <c r="D19" s="422">
        <v>1241.2</v>
      </c>
      <c r="E19" s="335"/>
      <c r="F19" s="496" t="s">
        <v>137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637" t="s">
        <v>138</v>
      </c>
      <c r="B20" s="339" t="s">
        <v>3009</v>
      </c>
      <c r="C20" s="339" t="s">
        <v>136</v>
      </c>
      <c r="D20" s="422">
        <v>1241.2</v>
      </c>
      <c r="E20" s="335"/>
      <c r="F20" s="496" t="s">
        <v>137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637" t="s">
        <v>138</v>
      </c>
      <c r="B21" s="339" t="s">
        <v>3010</v>
      </c>
      <c r="C21" s="339" t="s">
        <v>136</v>
      </c>
      <c r="D21" s="422">
        <v>1241.2</v>
      </c>
      <c r="E21" s="335"/>
      <c r="F21" s="496" t="s">
        <v>137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637" t="s">
        <v>138</v>
      </c>
      <c r="B22" s="339" t="s">
        <v>3011</v>
      </c>
      <c r="C22" s="339" t="s">
        <v>136</v>
      </c>
      <c r="D22" s="422">
        <v>1241.2</v>
      </c>
      <c r="E22" s="335"/>
      <c r="F22" s="496" t="s">
        <v>137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>
      <c r="A23" s="637" t="s">
        <v>138</v>
      </c>
      <c r="B23" s="339" t="s">
        <v>3012</v>
      </c>
      <c r="C23" s="339" t="s">
        <v>136</v>
      </c>
      <c r="D23" s="422">
        <v>1241.2</v>
      </c>
      <c r="E23" s="335"/>
      <c r="F23" s="496" t="s">
        <v>137</v>
      </c>
      <c r="G23" s="423"/>
      <c r="H23" s="335"/>
      <c r="I23" s="357"/>
      <c r="K23" s="357"/>
      <c r="L23" s="358"/>
      <c r="M23" s="359"/>
      <c r="N23" s="360"/>
      <c r="O23" s="360"/>
    </row>
    <row r="24" spans="1:15" ht="15" customHeight="1">
      <c r="A24" s="637" t="s">
        <v>138</v>
      </c>
      <c r="B24" s="339" t="s">
        <v>3013</v>
      </c>
      <c r="C24" s="339" t="s">
        <v>136</v>
      </c>
      <c r="D24" s="422">
        <v>1241.2</v>
      </c>
      <c r="E24" s="335"/>
      <c r="F24" s="496" t="s">
        <v>137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>
      <c r="A25" s="637" t="s">
        <v>138</v>
      </c>
      <c r="B25" s="339" t="s">
        <v>3025</v>
      </c>
      <c r="C25" s="339" t="s">
        <v>136</v>
      </c>
      <c r="D25" s="422">
        <v>1241.2</v>
      </c>
      <c r="E25" s="335"/>
      <c r="F25" s="496" t="s">
        <v>137</v>
      </c>
      <c r="G25" s="423"/>
      <c r="H25" s="335"/>
      <c r="I25" s="357"/>
      <c r="K25" s="357"/>
      <c r="L25" s="358"/>
      <c r="M25" s="359"/>
      <c r="N25" s="360"/>
      <c r="O25" s="360"/>
    </row>
    <row r="26" spans="1:15" ht="15" customHeight="1">
      <c r="A26" s="637" t="s">
        <v>138</v>
      </c>
      <c r="B26" s="339" t="s">
        <v>1711</v>
      </c>
      <c r="C26" s="339" t="s">
        <v>136</v>
      </c>
      <c r="D26" s="344">
        <v>-13500.08</v>
      </c>
      <c r="E26" s="335" t="s">
        <v>135</v>
      </c>
      <c r="F26" s="496" t="s">
        <v>190</v>
      </c>
      <c r="G26" s="423"/>
      <c r="H26" s="335"/>
      <c r="I26" s="357"/>
      <c r="K26" s="357"/>
      <c r="L26" s="358"/>
      <c r="M26" s="359"/>
      <c r="N26" s="360"/>
      <c r="O26" s="360"/>
    </row>
    <row r="27" spans="1:15" ht="15" customHeight="1">
      <c r="A27" s="637" t="s">
        <v>138</v>
      </c>
      <c r="B27" s="398" t="s">
        <v>2153</v>
      </c>
      <c r="C27" s="339" t="s">
        <v>136</v>
      </c>
      <c r="D27" s="344">
        <v>-13500.08</v>
      </c>
      <c r="E27" s="335" t="s">
        <v>139</v>
      </c>
      <c r="F27" s="496" t="s">
        <v>190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>
      <c r="A28" s="637" t="s">
        <v>138</v>
      </c>
      <c r="B28" s="396" t="s">
        <v>2993</v>
      </c>
      <c r="C28" s="339" t="s">
        <v>136</v>
      </c>
      <c r="D28" s="344">
        <v>-15750.48</v>
      </c>
      <c r="E28" s="335" t="s">
        <v>142</v>
      </c>
      <c r="F28" s="496" t="s">
        <v>190</v>
      </c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>
      <c r="A29" s="637" t="s">
        <v>138</v>
      </c>
      <c r="B29" s="398" t="s">
        <v>1720</v>
      </c>
      <c r="C29" s="339" t="s">
        <v>136</v>
      </c>
      <c r="D29" s="344">
        <v>-13500.08</v>
      </c>
      <c r="E29" s="335" t="s">
        <v>146</v>
      </c>
      <c r="F29" s="496" t="s">
        <v>190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637" t="s">
        <v>138</v>
      </c>
      <c r="B30" s="339" t="s">
        <v>2263</v>
      </c>
      <c r="C30" s="339" t="s">
        <v>136</v>
      </c>
      <c r="D30" s="344">
        <v>-13500.08</v>
      </c>
      <c r="E30" s="335" t="s">
        <v>227</v>
      </c>
      <c r="F30" s="496" t="s">
        <v>190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637" t="s">
        <v>138</v>
      </c>
      <c r="B31" s="339" t="s">
        <v>2704</v>
      </c>
      <c r="C31" s="339" t="s">
        <v>136</v>
      </c>
      <c r="D31" s="344">
        <v>-13500.08</v>
      </c>
      <c r="E31" s="335" t="s">
        <v>159</v>
      </c>
      <c r="F31" s="496" t="s">
        <v>190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637" t="s">
        <v>138</v>
      </c>
      <c r="B32" s="339" t="s">
        <v>2642</v>
      </c>
      <c r="C32" s="339" t="s">
        <v>136</v>
      </c>
      <c r="D32" s="344">
        <v>-13500.08</v>
      </c>
      <c r="E32" s="335" t="s">
        <v>217</v>
      </c>
      <c r="F32" s="496" t="s">
        <v>190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>
      <c r="A33" s="637" t="s">
        <v>138</v>
      </c>
      <c r="B33" s="339" t="s">
        <v>2025</v>
      </c>
      <c r="C33" s="339" t="s">
        <v>136</v>
      </c>
      <c r="D33" s="344">
        <v>-15750.48</v>
      </c>
      <c r="E33" s="335"/>
      <c r="F33" s="496" t="s">
        <v>190</v>
      </c>
      <c r="G33" s="423"/>
      <c r="H33" s="335"/>
      <c r="I33" s="357"/>
      <c r="K33" s="357"/>
      <c r="L33" s="358"/>
      <c r="M33" s="359"/>
      <c r="N33" s="360"/>
      <c r="O33" s="360"/>
    </row>
    <row r="34" spans="1:15" ht="15" customHeight="1">
      <c r="A34" s="637" t="s">
        <v>138</v>
      </c>
      <c r="B34" s="396" t="s">
        <v>2993</v>
      </c>
      <c r="C34" s="339" t="s">
        <v>136</v>
      </c>
      <c r="D34" s="2">
        <v>15750.48</v>
      </c>
      <c r="E34" s="335" t="s">
        <v>142</v>
      </c>
      <c r="F34" s="496" t="s">
        <v>190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637" t="s">
        <v>138</v>
      </c>
      <c r="B35" s="398" t="s">
        <v>2269</v>
      </c>
      <c r="C35" s="339" t="s">
        <v>136</v>
      </c>
      <c r="D35" s="2">
        <v>15750.48</v>
      </c>
      <c r="E35" s="335"/>
      <c r="F35" s="496" t="s">
        <v>190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637" t="s">
        <v>138</v>
      </c>
      <c r="B36" s="339" t="s">
        <v>1711</v>
      </c>
      <c r="C36" s="339" t="s">
        <v>136</v>
      </c>
      <c r="D36" s="2">
        <v>15750.48</v>
      </c>
      <c r="E36" s="335" t="s">
        <v>135</v>
      </c>
      <c r="F36" s="496" t="s">
        <v>190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637" t="s">
        <v>138</v>
      </c>
      <c r="B37" s="398" t="s">
        <v>1720</v>
      </c>
      <c r="C37" s="339" t="s">
        <v>136</v>
      </c>
      <c r="D37" s="2">
        <v>15750.48</v>
      </c>
      <c r="E37" s="335" t="s">
        <v>146</v>
      </c>
      <c r="F37" s="496" t="s">
        <v>190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>
      <c r="A38" s="637" t="s">
        <v>138</v>
      </c>
      <c r="B38" s="398" t="s">
        <v>3033</v>
      </c>
      <c r="C38" s="339" t="s">
        <v>136</v>
      </c>
      <c r="D38" s="2">
        <v>15750.48</v>
      </c>
      <c r="E38" s="335"/>
      <c r="F38" s="496" t="s">
        <v>190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637" t="s">
        <v>138</v>
      </c>
      <c r="B39" s="398" t="s">
        <v>2993</v>
      </c>
      <c r="C39" s="339" t="s">
        <v>136</v>
      </c>
      <c r="D39" s="2">
        <v>15750.48</v>
      </c>
      <c r="E39" s="335" t="s">
        <v>142</v>
      </c>
      <c r="F39" s="496" t="s">
        <v>190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37" t="s">
        <v>138</v>
      </c>
      <c r="B40" s="398" t="s">
        <v>3034</v>
      </c>
      <c r="C40" s="339" t="s">
        <v>136</v>
      </c>
      <c r="D40" s="2">
        <v>15750.48</v>
      </c>
      <c r="E40" s="335"/>
      <c r="F40" s="496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637" t="s">
        <v>138</v>
      </c>
      <c r="B41" s="339" t="s">
        <v>3008</v>
      </c>
      <c r="C41" s="339" t="s">
        <v>136</v>
      </c>
      <c r="D41" s="2">
        <v>15750.48</v>
      </c>
      <c r="E41" s="335"/>
      <c r="F41" s="496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637" t="s">
        <v>138</v>
      </c>
      <c r="B42" s="339" t="s">
        <v>2642</v>
      </c>
      <c r="C42" s="339" t="s">
        <v>136</v>
      </c>
      <c r="D42" s="2">
        <v>15750.48</v>
      </c>
      <c r="E42" s="335" t="s">
        <v>217</v>
      </c>
      <c r="F42" s="496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>
      <c r="A43" s="637" t="s">
        <v>138</v>
      </c>
      <c r="B43" s="398" t="s">
        <v>3005</v>
      </c>
      <c r="C43" s="339" t="s">
        <v>136</v>
      </c>
      <c r="D43" s="2">
        <v>15750.48</v>
      </c>
      <c r="E43" s="335"/>
      <c r="F43" s="496" t="s">
        <v>190</v>
      </c>
      <c r="G43" s="423"/>
      <c r="H43" s="335"/>
      <c r="I43" s="357"/>
      <c r="K43" s="357"/>
      <c r="L43" s="358"/>
      <c r="M43" s="359"/>
      <c r="N43" s="360"/>
      <c r="O43" s="360"/>
    </row>
    <row r="44" spans="1:15" ht="15" customHeight="1">
      <c r="A44" s="637" t="s">
        <v>138</v>
      </c>
      <c r="B44" s="339" t="s">
        <v>2263</v>
      </c>
      <c r="C44" s="339" t="s">
        <v>136</v>
      </c>
      <c r="D44" s="2">
        <v>15750.48</v>
      </c>
      <c r="E44" s="335" t="s">
        <v>227</v>
      </c>
      <c r="F44" s="496" t="s">
        <v>190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637" t="s">
        <v>138</v>
      </c>
      <c r="B45" s="398" t="s">
        <v>2153</v>
      </c>
      <c r="C45" s="339" t="s">
        <v>136</v>
      </c>
      <c r="D45" s="2">
        <v>15750.48</v>
      </c>
      <c r="E45" s="335" t="s">
        <v>139</v>
      </c>
      <c r="F45" s="496" t="s">
        <v>190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637" t="s">
        <v>138</v>
      </c>
      <c r="B46" s="339" t="s">
        <v>2704</v>
      </c>
      <c r="C46" s="339" t="s">
        <v>136</v>
      </c>
      <c r="D46" s="2">
        <v>15750.48</v>
      </c>
      <c r="E46" s="335" t="s">
        <v>159</v>
      </c>
      <c r="F46" s="496" t="s">
        <v>190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>
      <c r="A47" s="637" t="s">
        <v>138</v>
      </c>
      <c r="B47" s="339" t="s">
        <v>3002</v>
      </c>
      <c r="C47" s="339" t="s">
        <v>136</v>
      </c>
      <c r="D47" s="2">
        <v>15750.48</v>
      </c>
      <c r="E47" s="335"/>
      <c r="F47" s="496" t="s">
        <v>190</v>
      </c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 thickBot="1">
      <c r="A48" s="638" t="s">
        <v>138</v>
      </c>
      <c r="B48" s="401" t="s">
        <v>3010</v>
      </c>
      <c r="C48" s="362" t="s">
        <v>136</v>
      </c>
      <c r="D48" s="87">
        <v>22768.48</v>
      </c>
      <c r="E48" s="364"/>
      <c r="F48" s="495" t="s">
        <v>190</v>
      </c>
      <c r="G48" s="400"/>
      <c r="H48" s="364"/>
      <c r="I48" s="367"/>
      <c r="J48" s="388"/>
      <c r="K48" s="367"/>
      <c r="L48" s="358"/>
      <c r="M48" s="359"/>
      <c r="N48" s="360"/>
      <c r="O48" s="360"/>
    </row>
    <row r="49" spans="1:15" ht="15" customHeight="1">
      <c r="A49" s="637" t="s">
        <v>138</v>
      </c>
      <c r="B49" s="339" t="s">
        <v>3014</v>
      </c>
      <c r="C49" s="339" t="s">
        <v>2905</v>
      </c>
      <c r="D49" s="422">
        <v>1241.2</v>
      </c>
      <c r="E49" s="335"/>
      <c r="F49" s="496" t="s">
        <v>137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637" t="s">
        <v>138</v>
      </c>
      <c r="B50" s="339" t="s">
        <v>3015</v>
      </c>
      <c r="C50" s="339" t="s">
        <v>2905</v>
      </c>
      <c r="D50" s="422">
        <v>1241.2</v>
      </c>
      <c r="E50" s="335"/>
      <c r="F50" s="496" t="s">
        <v>137</v>
      </c>
      <c r="G50" s="423"/>
      <c r="H50" s="335"/>
      <c r="I50" s="357"/>
      <c r="K50" s="357"/>
      <c r="L50" s="358"/>
      <c r="M50" s="359"/>
      <c r="N50" s="360"/>
      <c r="O50" s="360"/>
    </row>
    <row r="51" spans="1:15" ht="15" customHeight="1">
      <c r="A51" s="637" t="s">
        <v>138</v>
      </c>
      <c r="B51" s="339" t="s">
        <v>3016</v>
      </c>
      <c r="C51" s="339" t="s">
        <v>2905</v>
      </c>
      <c r="D51" s="422">
        <v>1241.2</v>
      </c>
      <c r="E51" s="335"/>
      <c r="F51" s="496" t="s">
        <v>137</v>
      </c>
      <c r="G51" s="423"/>
      <c r="H51" s="335"/>
      <c r="I51" s="357"/>
      <c r="K51" s="357"/>
      <c r="L51" s="358"/>
      <c r="M51" s="359"/>
      <c r="N51" s="360"/>
      <c r="O51" s="360"/>
    </row>
    <row r="52" spans="1:15" ht="15" customHeight="1">
      <c r="A52" s="637" t="s">
        <v>138</v>
      </c>
      <c r="B52" s="339" t="s">
        <v>3017</v>
      </c>
      <c r="C52" s="339" t="s">
        <v>2905</v>
      </c>
      <c r="D52" s="422">
        <v>1241.2</v>
      </c>
      <c r="E52" s="335"/>
      <c r="F52" s="496" t="s">
        <v>137</v>
      </c>
      <c r="G52" s="423"/>
      <c r="H52" s="335"/>
      <c r="I52" s="357"/>
      <c r="K52" s="357"/>
      <c r="L52" s="358"/>
      <c r="M52" s="359"/>
      <c r="N52" s="360"/>
      <c r="O52" s="360"/>
    </row>
    <row r="53" spans="1:15" ht="15" customHeight="1">
      <c r="A53" s="637" t="s">
        <v>138</v>
      </c>
      <c r="B53" s="339" t="s">
        <v>3018</v>
      </c>
      <c r="C53" s="339" t="s">
        <v>2905</v>
      </c>
      <c r="D53" s="422">
        <v>1241.2</v>
      </c>
      <c r="E53" s="335"/>
      <c r="F53" s="496" t="s">
        <v>137</v>
      </c>
      <c r="G53" s="423"/>
      <c r="H53" s="335"/>
      <c r="I53" s="357"/>
      <c r="K53" s="357"/>
      <c r="L53" s="358"/>
      <c r="M53" s="359"/>
      <c r="N53" s="360"/>
      <c r="O53" s="360"/>
    </row>
    <row r="54" spans="1:15" ht="15" customHeight="1">
      <c r="A54" s="637" t="s">
        <v>138</v>
      </c>
      <c r="B54" s="339" t="s">
        <v>3019</v>
      </c>
      <c r="C54" s="339" t="s">
        <v>2905</v>
      </c>
      <c r="D54" s="422">
        <v>1241.2</v>
      </c>
      <c r="E54" s="335"/>
      <c r="F54" s="496" t="s">
        <v>137</v>
      </c>
      <c r="G54" s="423"/>
      <c r="H54" s="335"/>
      <c r="I54" s="357"/>
      <c r="K54" s="357"/>
      <c r="L54" s="358"/>
      <c r="M54" s="359"/>
      <c r="N54" s="360"/>
      <c r="O54" s="360"/>
    </row>
    <row r="55" spans="1:15" ht="15" customHeight="1">
      <c r="A55" s="637" t="s">
        <v>138</v>
      </c>
      <c r="B55" s="339" t="s">
        <v>3020</v>
      </c>
      <c r="C55" s="339" t="s">
        <v>2905</v>
      </c>
      <c r="D55" s="422">
        <v>1241.2</v>
      </c>
      <c r="E55" s="335"/>
      <c r="F55" s="496" t="s">
        <v>137</v>
      </c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637" t="s">
        <v>138</v>
      </c>
      <c r="B56" s="339" t="s">
        <v>3021</v>
      </c>
      <c r="C56" s="339" t="s">
        <v>2905</v>
      </c>
      <c r="D56" s="422">
        <v>1241.2</v>
      </c>
      <c r="E56" s="335"/>
      <c r="F56" s="496" t="s">
        <v>137</v>
      </c>
      <c r="G56" s="423"/>
      <c r="H56" s="335"/>
      <c r="I56" s="357"/>
      <c r="K56" s="357"/>
      <c r="L56" s="358"/>
      <c r="M56" s="359"/>
      <c r="N56" s="360"/>
      <c r="O56" s="360"/>
    </row>
    <row r="57" spans="1:15" ht="15" customHeight="1">
      <c r="A57" s="637" t="s">
        <v>138</v>
      </c>
      <c r="B57" s="339" t="s">
        <v>3022</v>
      </c>
      <c r="C57" s="339" t="s">
        <v>2905</v>
      </c>
      <c r="D57" s="422">
        <v>1241.2</v>
      </c>
      <c r="E57" s="335"/>
      <c r="F57" s="496" t="s">
        <v>137</v>
      </c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637" t="s">
        <v>138</v>
      </c>
      <c r="B58" s="339" t="s">
        <v>3023</v>
      </c>
      <c r="C58" s="339" t="s">
        <v>2905</v>
      </c>
      <c r="D58" s="422">
        <v>1241.2</v>
      </c>
      <c r="E58" s="335"/>
      <c r="F58" s="496" t="s">
        <v>137</v>
      </c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>
      <c r="A59" s="637" t="s">
        <v>138</v>
      </c>
      <c r="B59" s="339" t="s">
        <v>3024</v>
      </c>
      <c r="C59" s="339" t="s">
        <v>2905</v>
      </c>
      <c r="D59" s="422">
        <v>1241.2</v>
      </c>
      <c r="E59" s="335"/>
      <c r="F59" s="496" t="s">
        <v>137</v>
      </c>
      <c r="G59" s="423"/>
      <c r="H59" s="335"/>
      <c r="I59" s="357"/>
      <c r="K59" s="357"/>
      <c r="L59" s="358"/>
      <c r="M59" s="359"/>
      <c r="N59" s="360"/>
      <c r="O59" s="360"/>
    </row>
    <row r="60" spans="1:15" ht="15" customHeight="1">
      <c r="A60" s="637" t="s">
        <v>138</v>
      </c>
      <c r="B60" s="339" t="s">
        <v>3028</v>
      </c>
      <c r="C60" s="339" t="s">
        <v>2905</v>
      </c>
      <c r="D60" s="569">
        <v>1241.2</v>
      </c>
      <c r="E60" s="335"/>
      <c r="F60" s="496" t="s">
        <v>137</v>
      </c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 thickBot="1">
      <c r="A61" s="638" t="s">
        <v>138</v>
      </c>
      <c r="B61" s="362" t="s">
        <v>3029</v>
      </c>
      <c r="C61" s="362" t="s">
        <v>2905</v>
      </c>
      <c r="D61" s="505">
        <v>1241.2</v>
      </c>
      <c r="E61" s="364"/>
      <c r="F61" s="495" t="s">
        <v>137</v>
      </c>
      <c r="G61" s="400"/>
      <c r="H61" s="364"/>
      <c r="I61" s="367"/>
      <c r="K61" s="357"/>
      <c r="L61" s="358"/>
      <c r="M61" s="359"/>
      <c r="N61" s="360"/>
      <c r="O61" s="360"/>
    </row>
    <row r="62" spans="1:15" ht="15" customHeight="1" thickBot="1">
      <c r="A62" s="639" t="s">
        <v>138</v>
      </c>
      <c r="B62" s="372" t="s">
        <v>1936</v>
      </c>
      <c r="C62" s="372" t="s">
        <v>383</v>
      </c>
      <c r="D62" s="452">
        <v>-21671.119999999999</v>
      </c>
      <c r="E62" s="373"/>
      <c r="F62" s="577" t="s">
        <v>190</v>
      </c>
      <c r="G62" s="404"/>
      <c r="H62" s="373"/>
      <c r="I62" s="375"/>
      <c r="K62" s="357"/>
      <c r="L62" s="358"/>
      <c r="M62" s="359"/>
      <c r="N62" s="360"/>
      <c r="O62" s="360"/>
    </row>
    <row r="63" spans="1:15" ht="15" customHeight="1">
      <c r="A63" s="637" t="s">
        <v>138</v>
      </c>
      <c r="B63" s="396" t="s">
        <v>2801</v>
      </c>
      <c r="C63" s="339" t="s">
        <v>298</v>
      </c>
      <c r="D63" s="344">
        <v>-19565.72</v>
      </c>
      <c r="E63" s="335" t="s">
        <v>147</v>
      </c>
      <c r="F63" s="496" t="s">
        <v>190</v>
      </c>
      <c r="G63" s="423"/>
      <c r="H63" s="335"/>
      <c r="I63" s="357"/>
      <c r="K63" s="357"/>
      <c r="L63" s="358"/>
      <c r="M63" s="359"/>
      <c r="N63" s="360"/>
      <c r="O63" s="360"/>
    </row>
    <row r="64" spans="1:15" ht="15" customHeight="1">
      <c r="A64" s="637" t="s">
        <v>138</v>
      </c>
      <c r="B64" s="396" t="s">
        <v>2801</v>
      </c>
      <c r="C64" s="339" t="s">
        <v>298</v>
      </c>
      <c r="D64" s="2">
        <v>19565.72</v>
      </c>
      <c r="E64" s="335" t="s">
        <v>147</v>
      </c>
      <c r="F64" s="496" t="s">
        <v>190</v>
      </c>
      <c r="G64" s="423"/>
      <c r="H64" s="335"/>
      <c r="I64" s="357"/>
      <c r="K64" s="357"/>
      <c r="L64" s="358"/>
      <c r="M64" s="359"/>
      <c r="N64" s="360"/>
      <c r="O64" s="360"/>
    </row>
    <row r="65" spans="1:15" ht="15" customHeight="1">
      <c r="A65" s="637" t="s">
        <v>138</v>
      </c>
      <c r="B65" s="398" t="s">
        <v>3035</v>
      </c>
      <c r="C65" s="339" t="s">
        <v>298</v>
      </c>
      <c r="D65" s="2">
        <v>20454.28</v>
      </c>
      <c r="E65" s="335"/>
      <c r="F65" s="496" t="s">
        <v>190</v>
      </c>
      <c r="G65" s="423"/>
      <c r="H65" s="335"/>
      <c r="I65" s="357"/>
      <c r="K65" s="357"/>
      <c r="L65" s="358"/>
      <c r="M65" s="359"/>
      <c r="N65" s="360"/>
      <c r="O65" s="360"/>
    </row>
    <row r="66" spans="1:15" ht="15" customHeight="1">
      <c r="A66" s="637" t="s">
        <v>138</v>
      </c>
      <c r="B66" s="398" t="s">
        <v>3036</v>
      </c>
      <c r="C66" s="339" t="s">
        <v>298</v>
      </c>
      <c r="D66" s="2">
        <v>20454.28</v>
      </c>
      <c r="E66" s="335"/>
      <c r="F66" s="496" t="s">
        <v>190</v>
      </c>
      <c r="G66" s="423"/>
      <c r="H66" s="335"/>
      <c r="I66" s="357"/>
      <c r="K66" s="357"/>
      <c r="L66" s="358"/>
      <c r="M66" s="359"/>
      <c r="N66" s="360"/>
      <c r="O66" s="360"/>
    </row>
    <row r="67" spans="1:15" ht="15" customHeight="1" thickBot="1">
      <c r="A67" s="638" t="s">
        <v>138</v>
      </c>
      <c r="B67" s="362" t="s">
        <v>3037</v>
      </c>
      <c r="C67" s="362" t="s">
        <v>298</v>
      </c>
      <c r="D67" s="87">
        <v>20475.16</v>
      </c>
      <c r="E67" s="364"/>
      <c r="F67" s="495" t="s">
        <v>190</v>
      </c>
      <c r="G67" s="400"/>
      <c r="H67" s="364"/>
      <c r="I67" s="367"/>
      <c r="K67" s="357"/>
      <c r="L67" s="358"/>
      <c r="M67" s="359"/>
      <c r="N67" s="360"/>
      <c r="O67" s="360"/>
    </row>
    <row r="68" spans="1:15" ht="15" customHeight="1" thickBot="1">
      <c r="A68" s="639" t="s">
        <v>138</v>
      </c>
      <c r="B68" s="372" t="s">
        <v>3026</v>
      </c>
      <c r="C68" s="372" t="s">
        <v>454</v>
      </c>
      <c r="D68" s="504">
        <v>1241.2</v>
      </c>
      <c r="E68" s="373"/>
      <c r="F68" s="577" t="s">
        <v>137</v>
      </c>
      <c r="G68" s="404"/>
      <c r="H68" s="373"/>
      <c r="I68" s="375"/>
      <c r="K68" s="357"/>
      <c r="L68" s="358"/>
      <c r="M68" s="359"/>
      <c r="N68" s="360"/>
      <c r="O68" s="360"/>
    </row>
    <row r="69" spans="1:15" ht="15" customHeight="1" thickBot="1">
      <c r="A69" s="639" t="s">
        <v>138</v>
      </c>
      <c r="B69" s="372" t="s">
        <v>2019</v>
      </c>
      <c r="C69" s="372" t="s">
        <v>718</v>
      </c>
      <c r="D69" s="98">
        <v>16100.8</v>
      </c>
      <c r="E69" s="373"/>
      <c r="F69" s="577" t="s">
        <v>190</v>
      </c>
      <c r="G69" s="404"/>
      <c r="H69" s="373"/>
      <c r="I69" s="375"/>
      <c r="K69" s="357"/>
      <c r="L69" s="358"/>
      <c r="M69" s="359"/>
      <c r="N69" s="360"/>
      <c r="O69" s="360"/>
    </row>
    <row r="70" spans="1:15" ht="15" customHeight="1">
      <c r="A70" s="637" t="s">
        <v>138</v>
      </c>
      <c r="B70" s="339" t="s">
        <v>2261</v>
      </c>
      <c r="C70" s="339" t="s">
        <v>134</v>
      </c>
      <c r="D70" s="344">
        <v>-5849.88</v>
      </c>
      <c r="E70" s="335" t="s">
        <v>133</v>
      </c>
      <c r="F70" s="496" t="s">
        <v>190</v>
      </c>
      <c r="G70" s="423"/>
      <c r="H70" s="335"/>
      <c r="I70" s="357"/>
      <c r="K70" s="357"/>
      <c r="L70" s="358"/>
      <c r="M70" s="359"/>
      <c r="N70" s="360"/>
      <c r="O70" s="360"/>
    </row>
    <row r="71" spans="1:15" ht="15" customHeight="1">
      <c r="A71" s="637" t="s">
        <v>138</v>
      </c>
      <c r="B71" s="396" t="s">
        <v>2455</v>
      </c>
      <c r="C71" s="339" t="s">
        <v>134</v>
      </c>
      <c r="D71" s="344">
        <v>-11481.68</v>
      </c>
      <c r="E71" s="335" t="s">
        <v>143</v>
      </c>
      <c r="F71" s="496" t="s">
        <v>190</v>
      </c>
      <c r="G71" s="357"/>
      <c r="H71" s="335"/>
      <c r="I71" s="357"/>
      <c r="K71" s="357"/>
      <c r="L71" s="358"/>
      <c r="M71" s="359"/>
      <c r="N71" s="360"/>
      <c r="O71" s="360"/>
    </row>
    <row r="72" spans="1:15" ht="15" customHeight="1">
      <c r="A72" s="637" t="s">
        <v>138</v>
      </c>
      <c r="B72" s="339" t="s">
        <v>1912</v>
      </c>
      <c r="C72" s="339" t="s">
        <v>134</v>
      </c>
      <c r="D72" s="344">
        <v>-5849.88</v>
      </c>
      <c r="E72" s="335" t="s">
        <v>144</v>
      </c>
      <c r="F72" s="496" t="s">
        <v>190</v>
      </c>
      <c r="G72" s="423"/>
      <c r="H72" s="335"/>
      <c r="I72" s="357"/>
      <c r="K72" s="357"/>
      <c r="L72" s="358"/>
      <c r="M72" s="359"/>
      <c r="N72" s="360"/>
      <c r="O72" s="360"/>
    </row>
    <row r="73" spans="1:15" ht="15" customHeight="1">
      <c r="A73" s="637" t="s">
        <v>138</v>
      </c>
      <c r="B73" s="339" t="s">
        <v>2451</v>
      </c>
      <c r="C73" s="339" t="s">
        <v>134</v>
      </c>
      <c r="D73" s="344">
        <v>-5849.88</v>
      </c>
      <c r="E73" s="335" t="s">
        <v>145</v>
      </c>
      <c r="F73" s="496" t="s">
        <v>190</v>
      </c>
      <c r="G73" s="423"/>
      <c r="H73" s="335"/>
      <c r="I73" s="357"/>
      <c r="K73" s="357"/>
      <c r="L73" s="358"/>
      <c r="M73" s="359"/>
      <c r="N73" s="360"/>
      <c r="O73" s="360"/>
    </row>
    <row r="74" spans="1:15" ht="15" customHeight="1">
      <c r="A74" s="637" t="s">
        <v>138</v>
      </c>
      <c r="B74" s="339" t="s">
        <v>1890</v>
      </c>
      <c r="C74" s="339" t="s">
        <v>134</v>
      </c>
      <c r="D74" s="344">
        <v>-5849.88</v>
      </c>
      <c r="E74" s="335"/>
      <c r="F74" s="496" t="s">
        <v>190</v>
      </c>
      <c r="G74" s="423"/>
      <c r="H74" s="335"/>
      <c r="I74" s="357"/>
      <c r="K74" s="357"/>
      <c r="L74" s="358"/>
      <c r="M74" s="359"/>
      <c r="N74" s="360"/>
      <c r="O74" s="360"/>
    </row>
    <row r="75" spans="1:15" ht="15" customHeight="1">
      <c r="A75" s="637" t="s">
        <v>138</v>
      </c>
      <c r="B75" s="396" t="s">
        <v>2351</v>
      </c>
      <c r="C75" s="339" t="s">
        <v>134</v>
      </c>
      <c r="D75" s="344">
        <v>-16654.12</v>
      </c>
      <c r="E75" s="335" t="s">
        <v>224</v>
      </c>
      <c r="F75" s="496" t="s">
        <v>190</v>
      </c>
      <c r="G75" s="423"/>
      <c r="H75" s="335"/>
      <c r="I75" s="357"/>
      <c r="K75" s="357"/>
      <c r="L75" s="358"/>
      <c r="M75" s="359"/>
      <c r="N75" s="360"/>
      <c r="O75" s="360"/>
    </row>
    <row r="76" spans="1:15" ht="15" customHeight="1">
      <c r="A76" s="637" t="s">
        <v>138</v>
      </c>
      <c r="B76" s="398" t="s">
        <v>2343</v>
      </c>
      <c r="C76" s="339" t="s">
        <v>134</v>
      </c>
      <c r="D76" s="344">
        <v>-5897.44</v>
      </c>
      <c r="E76" s="335" t="s">
        <v>225</v>
      </c>
      <c r="F76" s="496" t="s">
        <v>190</v>
      </c>
      <c r="G76" s="423"/>
      <c r="H76" s="335"/>
      <c r="I76" s="357"/>
      <c r="K76" s="357"/>
      <c r="L76" s="358"/>
      <c r="M76" s="359"/>
      <c r="N76" s="360"/>
      <c r="O76" s="360"/>
    </row>
    <row r="77" spans="1:15" ht="15" customHeight="1">
      <c r="A77" s="637" t="s">
        <v>138</v>
      </c>
      <c r="B77" s="339" t="s">
        <v>1685</v>
      </c>
      <c r="C77" s="339" t="s">
        <v>134</v>
      </c>
      <c r="D77" s="344">
        <v>-11699.76</v>
      </c>
      <c r="E77" s="335" t="s">
        <v>226</v>
      </c>
      <c r="F77" s="496" t="s">
        <v>190</v>
      </c>
      <c r="G77" s="423"/>
      <c r="H77" s="335"/>
      <c r="I77" s="357"/>
      <c r="K77" s="357"/>
      <c r="L77" s="358"/>
      <c r="M77" s="359"/>
      <c r="N77" s="360"/>
      <c r="O77" s="360"/>
    </row>
    <row r="78" spans="1:15" ht="15" customHeight="1">
      <c r="A78" s="637" t="s">
        <v>138</v>
      </c>
      <c r="B78" s="339" t="s">
        <v>2636</v>
      </c>
      <c r="C78" s="339" t="s">
        <v>134</v>
      </c>
      <c r="D78" s="344">
        <v>-5791.88</v>
      </c>
      <c r="E78" s="335"/>
      <c r="F78" s="496" t="s">
        <v>190</v>
      </c>
      <c r="G78" s="423"/>
      <c r="H78" s="335"/>
      <c r="I78" s="357"/>
      <c r="K78" s="357"/>
      <c r="L78" s="358"/>
      <c r="M78" s="359"/>
      <c r="N78" s="360"/>
      <c r="O78" s="360"/>
    </row>
    <row r="79" spans="1:15" ht="15" customHeight="1">
      <c r="A79" s="637" t="s">
        <v>138</v>
      </c>
      <c r="B79" s="339" t="s">
        <v>1708</v>
      </c>
      <c r="C79" s="339" t="s">
        <v>134</v>
      </c>
      <c r="D79" s="344">
        <v>-5849.88</v>
      </c>
      <c r="E79" s="335"/>
      <c r="F79" s="496" t="s">
        <v>190</v>
      </c>
      <c r="G79" s="423"/>
      <c r="H79" s="335"/>
      <c r="I79" s="357"/>
      <c r="K79" s="357"/>
      <c r="L79" s="358"/>
      <c r="M79" s="359"/>
      <c r="N79" s="360"/>
      <c r="O79" s="360"/>
    </row>
    <row r="80" spans="1:15" ht="15" customHeight="1">
      <c r="A80" s="637" t="s">
        <v>138</v>
      </c>
      <c r="B80" s="396" t="s">
        <v>2258</v>
      </c>
      <c r="C80" s="339" t="s">
        <v>134</v>
      </c>
      <c r="D80" s="344">
        <v>-11241.56</v>
      </c>
      <c r="E80" s="335" t="s">
        <v>219</v>
      </c>
      <c r="F80" s="496" t="s">
        <v>190</v>
      </c>
      <c r="G80" s="423"/>
      <c r="H80" s="335"/>
      <c r="I80" s="357"/>
      <c r="K80" s="357"/>
      <c r="L80" s="358"/>
      <c r="M80" s="359"/>
      <c r="N80" s="360"/>
      <c r="O80" s="360"/>
    </row>
    <row r="81" spans="1:15" ht="15" customHeight="1">
      <c r="A81" s="637" t="s">
        <v>138</v>
      </c>
      <c r="B81" s="339" t="s">
        <v>2268</v>
      </c>
      <c r="C81" s="339" t="s">
        <v>134</v>
      </c>
      <c r="D81" s="2">
        <v>11241.56</v>
      </c>
      <c r="E81" s="335"/>
      <c r="F81" s="496" t="s">
        <v>190</v>
      </c>
      <c r="G81" s="423"/>
      <c r="H81" s="335"/>
      <c r="I81" s="357"/>
      <c r="K81" s="357"/>
      <c r="L81" s="358"/>
      <c r="M81" s="359"/>
      <c r="N81" s="360"/>
      <c r="O81" s="360"/>
    </row>
    <row r="82" spans="1:15" ht="15" customHeight="1">
      <c r="A82" s="637" t="s">
        <v>138</v>
      </c>
      <c r="B82" s="396" t="s">
        <v>2258</v>
      </c>
      <c r="C82" s="339" t="s">
        <v>134</v>
      </c>
      <c r="D82" s="2">
        <v>11241.56</v>
      </c>
      <c r="E82" s="335" t="s">
        <v>219</v>
      </c>
      <c r="F82" s="496" t="s">
        <v>190</v>
      </c>
      <c r="G82" s="423"/>
      <c r="H82" s="335"/>
      <c r="I82" s="357"/>
      <c r="K82" s="357"/>
      <c r="L82" s="358"/>
      <c r="M82" s="359"/>
      <c r="N82" s="360"/>
      <c r="O82" s="360"/>
    </row>
    <row r="83" spans="1:15" ht="15" customHeight="1">
      <c r="A83" s="637" t="s">
        <v>138</v>
      </c>
      <c r="B83" s="398" t="s">
        <v>3030</v>
      </c>
      <c r="C83" s="339" t="s">
        <v>134</v>
      </c>
      <c r="D83" s="2">
        <v>11241.56</v>
      </c>
      <c r="E83" s="335"/>
      <c r="F83" s="496" t="s">
        <v>190</v>
      </c>
      <c r="G83" s="423"/>
      <c r="H83" s="335"/>
      <c r="I83" s="357"/>
      <c r="K83" s="357"/>
      <c r="L83" s="358"/>
      <c r="M83" s="359"/>
      <c r="N83" s="360"/>
      <c r="O83" s="360"/>
    </row>
    <row r="84" spans="1:15" ht="15" customHeight="1">
      <c r="A84" s="637" t="s">
        <v>138</v>
      </c>
      <c r="B84" s="339" t="s">
        <v>3031</v>
      </c>
      <c r="C84" s="339" t="s">
        <v>134</v>
      </c>
      <c r="D84" s="2">
        <v>11241.56</v>
      </c>
      <c r="E84" s="335"/>
      <c r="F84" s="496" t="s">
        <v>190</v>
      </c>
      <c r="G84" s="423"/>
      <c r="H84" s="335"/>
      <c r="I84" s="357"/>
      <c r="K84" s="357"/>
      <c r="L84" s="358"/>
      <c r="M84" s="359"/>
      <c r="N84" s="360"/>
      <c r="O84" s="360"/>
    </row>
    <row r="85" spans="1:15" ht="15" customHeight="1">
      <c r="A85" s="637" t="s">
        <v>138</v>
      </c>
      <c r="B85" s="339" t="s">
        <v>1892</v>
      </c>
      <c r="C85" s="339" t="s">
        <v>134</v>
      </c>
      <c r="D85" s="2">
        <v>11481.68</v>
      </c>
      <c r="E85" s="335"/>
      <c r="F85" s="496" t="s">
        <v>190</v>
      </c>
      <c r="G85" s="423"/>
      <c r="H85" s="335"/>
      <c r="I85" s="357"/>
      <c r="K85" s="357"/>
      <c r="L85" s="358"/>
      <c r="M85" s="359"/>
      <c r="N85" s="360"/>
      <c r="O85" s="360"/>
    </row>
    <row r="86" spans="1:15" ht="15" customHeight="1">
      <c r="A86" s="637" t="s">
        <v>138</v>
      </c>
      <c r="B86" s="339" t="s">
        <v>1912</v>
      </c>
      <c r="C86" s="339" t="s">
        <v>134</v>
      </c>
      <c r="D86" s="2">
        <v>11481.68</v>
      </c>
      <c r="E86" s="335" t="s">
        <v>144</v>
      </c>
      <c r="F86" s="496" t="s">
        <v>190</v>
      </c>
      <c r="G86" s="423"/>
      <c r="H86" s="335"/>
      <c r="I86" s="357"/>
      <c r="K86" s="357"/>
      <c r="L86" s="358"/>
      <c r="M86" s="359"/>
      <c r="N86" s="360"/>
      <c r="O86" s="360"/>
    </row>
    <row r="87" spans="1:15" ht="15" customHeight="1">
      <c r="A87" s="637" t="s">
        <v>138</v>
      </c>
      <c r="B87" s="339" t="s">
        <v>2451</v>
      </c>
      <c r="C87" s="339" t="s">
        <v>134</v>
      </c>
      <c r="D87" s="2">
        <v>11481.68</v>
      </c>
      <c r="E87" s="335" t="s">
        <v>145</v>
      </c>
      <c r="F87" s="496" t="s">
        <v>190</v>
      </c>
      <c r="G87" s="423"/>
      <c r="H87" s="335"/>
      <c r="I87" s="357"/>
      <c r="K87" s="357"/>
      <c r="L87" s="358"/>
      <c r="M87" s="359"/>
      <c r="N87" s="360"/>
      <c r="O87" s="360"/>
    </row>
    <row r="88" spans="1:15" ht="15" customHeight="1">
      <c r="A88" s="637" t="s">
        <v>138</v>
      </c>
      <c r="B88" s="396" t="s">
        <v>2455</v>
      </c>
      <c r="C88" s="339" t="s">
        <v>134</v>
      </c>
      <c r="D88" s="2">
        <v>11481.68</v>
      </c>
      <c r="E88" s="335" t="s">
        <v>143</v>
      </c>
      <c r="F88" s="496" t="s">
        <v>190</v>
      </c>
      <c r="G88" s="423"/>
      <c r="H88" s="335"/>
      <c r="I88" s="357"/>
      <c r="K88" s="357"/>
      <c r="L88" s="358"/>
      <c r="M88" s="359"/>
      <c r="N88" s="360"/>
      <c r="O88" s="360"/>
    </row>
    <row r="89" spans="1:15" ht="15" customHeight="1">
      <c r="A89" s="637" t="s">
        <v>138</v>
      </c>
      <c r="B89" s="339" t="s">
        <v>2261</v>
      </c>
      <c r="C89" s="339" t="s">
        <v>134</v>
      </c>
      <c r="D89" s="2">
        <v>11481.68</v>
      </c>
      <c r="E89" s="335" t="s">
        <v>133</v>
      </c>
      <c r="F89" s="496" t="s">
        <v>190</v>
      </c>
      <c r="G89" s="423"/>
      <c r="H89" s="335"/>
      <c r="I89" s="357"/>
      <c r="K89" s="357"/>
      <c r="L89" s="358"/>
      <c r="M89" s="359"/>
      <c r="N89" s="360"/>
      <c r="O89" s="360"/>
    </row>
    <row r="90" spans="1:15" ht="15" customHeight="1">
      <c r="A90" s="637" t="s">
        <v>138</v>
      </c>
      <c r="B90" s="339" t="s">
        <v>2027</v>
      </c>
      <c r="C90" s="339" t="s">
        <v>134</v>
      </c>
      <c r="D90" s="2">
        <v>11481.68</v>
      </c>
      <c r="E90" s="335"/>
      <c r="F90" s="496" t="s">
        <v>190</v>
      </c>
      <c r="G90" s="423"/>
      <c r="H90" s="335"/>
      <c r="I90" s="357"/>
      <c r="K90" s="357"/>
      <c r="L90" s="358"/>
      <c r="M90" s="359"/>
      <c r="N90" s="360"/>
      <c r="O90" s="360"/>
    </row>
    <row r="91" spans="1:15" ht="15" customHeight="1">
      <c r="A91" s="637" t="s">
        <v>138</v>
      </c>
      <c r="B91" s="398" t="s">
        <v>2343</v>
      </c>
      <c r="C91" s="339" t="s">
        <v>134</v>
      </c>
      <c r="D91" s="2">
        <v>11481.68</v>
      </c>
      <c r="E91" s="335" t="s">
        <v>225</v>
      </c>
      <c r="F91" s="496" t="s">
        <v>190</v>
      </c>
      <c r="G91" s="423"/>
      <c r="H91" s="335"/>
      <c r="I91" s="357"/>
      <c r="K91" s="357"/>
      <c r="L91" s="358"/>
      <c r="M91" s="359"/>
      <c r="N91" s="360"/>
      <c r="O91" s="360"/>
    </row>
    <row r="92" spans="1:15" ht="15" customHeight="1">
      <c r="A92" s="637" t="s">
        <v>138</v>
      </c>
      <c r="B92" s="339" t="s">
        <v>2629</v>
      </c>
      <c r="C92" s="339" t="s">
        <v>134</v>
      </c>
      <c r="D92" s="2">
        <v>11481.68</v>
      </c>
      <c r="E92" s="335"/>
      <c r="F92" s="496" t="s">
        <v>190</v>
      </c>
      <c r="G92" s="423"/>
      <c r="H92" s="335"/>
      <c r="I92" s="357"/>
      <c r="K92" s="357"/>
      <c r="L92" s="358"/>
      <c r="M92" s="359"/>
      <c r="N92" s="360"/>
      <c r="O92" s="360"/>
    </row>
    <row r="93" spans="1:15" ht="15" customHeight="1">
      <c r="A93" s="637" t="s">
        <v>138</v>
      </c>
      <c r="B93" s="339" t="s">
        <v>1685</v>
      </c>
      <c r="C93" s="339" t="s">
        <v>134</v>
      </c>
      <c r="D93" s="2">
        <v>11673.08</v>
      </c>
      <c r="E93" s="335" t="s">
        <v>226</v>
      </c>
      <c r="F93" s="496" t="s">
        <v>190</v>
      </c>
      <c r="G93" s="423"/>
      <c r="H93" s="335"/>
      <c r="I93" s="357"/>
      <c r="K93" s="357"/>
      <c r="L93" s="358"/>
      <c r="M93" s="359"/>
      <c r="N93" s="360"/>
      <c r="O93" s="360"/>
    </row>
    <row r="94" spans="1:15" ht="15" customHeight="1">
      <c r="A94" s="637" t="s">
        <v>138</v>
      </c>
      <c r="B94" s="398" t="s">
        <v>2143</v>
      </c>
      <c r="C94" s="339" t="s">
        <v>134</v>
      </c>
      <c r="D94" s="2">
        <v>13358.56</v>
      </c>
      <c r="E94" s="335"/>
      <c r="F94" s="496" t="s">
        <v>190</v>
      </c>
      <c r="G94" s="423"/>
      <c r="H94" s="335"/>
      <c r="I94" s="357"/>
      <c r="K94" s="357"/>
      <c r="L94" s="358"/>
      <c r="M94" s="359"/>
      <c r="N94" s="360"/>
      <c r="O94" s="360"/>
    </row>
    <row r="95" spans="1:15" ht="15" customHeight="1" thickBot="1">
      <c r="A95" s="638" t="s">
        <v>138</v>
      </c>
      <c r="B95" s="397" t="s">
        <v>2351</v>
      </c>
      <c r="C95" s="362" t="s">
        <v>134</v>
      </c>
      <c r="D95" s="87">
        <v>16654.12</v>
      </c>
      <c r="E95" s="364" t="s">
        <v>224</v>
      </c>
      <c r="F95" s="495" t="s">
        <v>190</v>
      </c>
      <c r="G95" s="400"/>
      <c r="H95" s="364"/>
      <c r="I95" s="367"/>
      <c r="K95" s="357"/>
      <c r="L95" s="358"/>
      <c r="M95" s="359"/>
      <c r="N95" s="360"/>
      <c r="O95" s="360"/>
    </row>
    <row r="96" spans="1:15" ht="15" customHeight="1">
      <c r="A96" s="637" t="s">
        <v>138</v>
      </c>
      <c r="B96" s="339" t="s">
        <v>3027</v>
      </c>
      <c r="C96" s="339" t="s">
        <v>141</v>
      </c>
      <c r="D96" s="422">
        <v>1241.2</v>
      </c>
      <c r="E96" s="335"/>
      <c r="F96" s="496" t="s">
        <v>137</v>
      </c>
      <c r="G96" s="423"/>
      <c r="H96" s="335"/>
      <c r="I96" s="357"/>
      <c r="K96" s="357"/>
      <c r="L96" s="358"/>
      <c r="M96" s="359"/>
      <c r="N96" s="360"/>
      <c r="O96" s="360"/>
    </row>
    <row r="97" spans="1:15" ht="15" customHeight="1">
      <c r="A97" s="637" t="s">
        <v>138</v>
      </c>
      <c r="B97" s="339" t="s">
        <v>2430</v>
      </c>
      <c r="C97" s="339" t="s">
        <v>141</v>
      </c>
      <c r="D97" s="344">
        <v>-5957.76</v>
      </c>
      <c r="E97" s="335" t="s">
        <v>137</v>
      </c>
      <c r="F97" s="496" t="s">
        <v>190</v>
      </c>
      <c r="G97" s="423"/>
      <c r="H97" s="335"/>
      <c r="I97" s="357"/>
      <c r="K97" s="357"/>
      <c r="L97" s="358"/>
      <c r="M97" s="359"/>
      <c r="N97" s="360"/>
      <c r="O97" s="360"/>
    </row>
    <row r="98" spans="1:15" ht="15" customHeight="1">
      <c r="A98" s="637" t="s">
        <v>138</v>
      </c>
      <c r="B98" s="339" t="s">
        <v>1011</v>
      </c>
      <c r="C98" s="339" t="s">
        <v>141</v>
      </c>
      <c r="D98" s="344">
        <v>-13569.68</v>
      </c>
      <c r="E98" s="335"/>
      <c r="F98" s="496" t="s">
        <v>190</v>
      </c>
      <c r="G98" s="423"/>
      <c r="H98" s="335"/>
      <c r="I98" s="357"/>
      <c r="K98" s="357"/>
      <c r="L98" s="358"/>
      <c r="M98" s="359"/>
      <c r="N98" s="360"/>
      <c r="O98" s="360"/>
    </row>
    <row r="99" spans="1:15" ht="15" customHeight="1">
      <c r="A99" s="637" t="s">
        <v>138</v>
      </c>
      <c r="B99" s="398" t="s">
        <v>846</v>
      </c>
      <c r="C99" s="339" t="s">
        <v>141</v>
      </c>
      <c r="D99" s="2">
        <v>8049.24</v>
      </c>
      <c r="E99" s="335"/>
      <c r="F99" s="496" t="s">
        <v>190</v>
      </c>
      <c r="G99" s="423"/>
      <c r="H99" s="335"/>
      <c r="I99" s="357"/>
      <c r="K99" s="357"/>
      <c r="L99" s="358"/>
      <c r="M99" s="359"/>
      <c r="N99" s="360"/>
      <c r="O99" s="360"/>
    </row>
    <row r="100" spans="1:15" ht="15" customHeight="1">
      <c r="A100" s="637" t="s">
        <v>138</v>
      </c>
      <c r="B100" s="398" t="s">
        <v>569</v>
      </c>
      <c r="C100" s="339" t="s">
        <v>141</v>
      </c>
      <c r="D100" s="2">
        <v>10097.799999999999</v>
      </c>
      <c r="E100" s="335"/>
      <c r="F100" s="496" t="s">
        <v>190</v>
      </c>
      <c r="G100" s="423"/>
      <c r="H100" s="335"/>
      <c r="I100" s="357"/>
      <c r="K100" s="357"/>
      <c r="L100" s="358"/>
      <c r="M100" s="359"/>
      <c r="N100" s="360"/>
      <c r="O100" s="360"/>
    </row>
    <row r="101" spans="1:15" ht="15" customHeight="1">
      <c r="A101" s="637" t="s">
        <v>138</v>
      </c>
      <c r="B101" s="339" t="s">
        <v>2430</v>
      </c>
      <c r="C101" s="339" t="s">
        <v>141</v>
      </c>
      <c r="D101" s="2">
        <v>10097.799999999999</v>
      </c>
      <c r="E101" s="335" t="s">
        <v>137</v>
      </c>
      <c r="F101" s="496" t="s">
        <v>190</v>
      </c>
      <c r="G101" s="423"/>
      <c r="H101" s="335"/>
      <c r="I101" s="357"/>
      <c r="K101" s="357"/>
      <c r="L101" s="358"/>
      <c r="M101" s="359"/>
      <c r="N101" s="360"/>
      <c r="O101" s="360"/>
    </row>
    <row r="102" spans="1:15" ht="15" customHeight="1" thickBot="1">
      <c r="A102" s="638" t="s">
        <v>138</v>
      </c>
      <c r="B102" s="401" t="s">
        <v>2883</v>
      </c>
      <c r="C102" s="362" t="s">
        <v>141</v>
      </c>
      <c r="D102" s="87">
        <v>10491.04</v>
      </c>
      <c r="E102" s="364"/>
      <c r="F102" s="495" t="s">
        <v>190</v>
      </c>
      <c r="G102" s="400"/>
      <c r="H102" s="364"/>
      <c r="I102" s="367"/>
      <c r="J102" s="388"/>
      <c r="K102" s="357"/>
      <c r="L102" s="358"/>
      <c r="M102" s="359"/>
      <c r="N102" s="360"/>
      <c r="O102" s="360"/>
    </row>
    <row r="103" spans="1:15" ht="15" customHeight="1" thickBot="1">
      <c r="A103" s="639" t="s">
        <v>138</v>
      </c>
      <c r="B103" s="372" t="s">
        <v>3038</v>
      </c>
      <c r="C103" s="372" t="s">
        <v>1136</v>
      </c>
      <c r="D103" s="98">
        <v>55711.32</v>
      </c>
      <c r="E103" s="373"/>
      <c r="F103" s="577" t="s">
        <v>190</v>
      </c>
      <c r="G103" s="404"/>
      <c r="H103" s="373"/>
      <c r="I103" s="375"/>
      <c r="K103" s="357"/>
      <c r="L103" s="358"/>
      <c r="M103" s="359"/>
      <c r="N103" s="360"/>
      <c r="O103" s="360"/>
    </row>
    <row r="104" spans="1:15" ht="15" customHeight="1">
      <c r="A104" s="637" t="s">
        <v>138</v>
      </c>
      <c r="B104" s="396" t="s">
        <v>2992</v>
      </c>
      <c r="C104" s="339" t="s">
        <v>457</v>
      </c>
      <c r="D104" s="344">
        <v>-14342.24</v>
      </c>
      <c r="E104" s="335" t="s">
        <v>140</v>
      </c>
      <c r="F104" s="496" t="s">
        <v>190</v>
      </c>
      <c r="G104" s="423"/>
      <c r="H104" s="335"/>
      <c r="I104" s="357"/>
      <c r="K104" s="357"/>
      <c r="L104" s="358"/>
      <c r="M104" s="359"/>
      <c r="N104" s="360"/>
      <c r="O104" s="360"/>
    </row>
    <row r="105" spans="1:15" ht="15" customHeight="1">
      <c r="A105" s="637" t="s">
        <v>138</v>
      </c>
      <c r="B105" s="396" t="s">
        <v>2136</v>
      </c>
      <c r="C105" s="339" t="s">
        <v>457</v>
      </c>
      <c r="D105" s="344">
        <v>-14342.24</v>
      </c>
      <c r="E105" s="335" t="s">
        <v>218</v>
      </c>
      <c r="F105" s="496" t="s">
        <v>190</v>
      </c>
      <c r="G105" s="423"/>
      <c r="H105" s="335"/>
      <c r="I105" s="357"/>
      <c r="K105" s="357"/>
      <c r="L105" s="358"/>
      <c r="M105" s="359"/>
      <c r="N105" s="360"/>
      <c r="O105" s="360"/>
    </row>
    <row r="106" spans="1:15" ht="15" customHeight="1">
      <c r="A106" s="637" t="s">
        <v>138</v>
      </c>
      <c r="B106" s="339" t="s">
        <v>2578</v>
      </c>
      <c r="C106" s="339" t="s">
        <v>457</v>
      </c>
      <c r="D106" s="2">
        <v>4446.28</v>
      </c>
      <c r="E106" s="335"/>
      <c r="F106" s="496" t="s">
        <v>190</v>
      </c>
      <c r="G106" s="423"/>
      <c r="H106" s="335"/>
      <c r="I106" s="357"/>
      <c r="K106" s="357"/>
      <c r="L106" s="358"/>
      <c r="M106" s="359"/>
      <c r="N106" s="360"/>
      <c r="O106" s="360"/>
    </row>
    <row r="107" spans="1:15" ht="15" customHeight="1">
      <c r="A107" s="637" t="s">
        <v>138</v>
      </c>
      <c r="B107" s="396" t="s">
        <v>2992</v>
      </c>
      <c r="C107" s="339" t="s">
        <v>457</v>
      </c>
      <c r="D107" s="2">
        <v>14342.24</v>
      </c>
      <c r="E107" s="335" t="s">
        <v>140</v>
      </c>
      <c r="F107" s="496" t="s">
        <v>190</v>
      </c>
      <c r="G107" s="423"/>
      <c r="H107" s="335"/>
      <c r="I107" s="357"/>
      <c r="K107" s="357"/>
      <c r="L107" s="358"/>
      <c r="M107" s="359"/>
      <c r="N107" s="360"/>
      <c r="O107" s="360"/>
    </row>
    <row r="108" spans="1:15" ht="15" customHeight="1">
      <c r="A108" s="637" t="s">
        <v>138</v>
      </c>
      <c r="B108" s="398" t="s">
        <v>3032</v>
      </c>
      <c r="C108" s="339" t="s">
        <v>457</v>
      </c>
      <c r="D108" s="2">
        <v>14342.24</v>
      </c>
      <c r="E108" s="335"/>
      <c r="F108" s="496" t="s">
        <v>190</v>
      </c>
      <c r="G108" s="423"/>
      <c r="H108" s="335"/>
      <c r="I108" s="357"/>
      <c r="K108" s="357"/>
      <c r="L108" s="358"/>
      <c r="M108" s="359"/>
      <c r="N108" s="360"/>
      <c r="O108" s="360"/>
    </row>
    <row r="109" spans="1:15" ht="15" customHeight="1">
      <c r="A109" s="637" t="s">
        <v>138</v>
      </c>
      <c r="B109" s="396" t="s">
        <v>2136</v>
      </c>
      <c r="C109" s="339" t="s">
        <v>457</v>
      </c>
      <c r="D109" s="2">
        <v>14342.24</v>
      </c>
      <c r="E109" s="335" t="s">
        <v>218</v>
      </c>
      <c r="F109" s="496" t="s">
        <v>190</v>
      </c>
      <c r="G109" s="423"/>
      <c r="H109" s="335"/>
      <c r="I109" s="357"/>
      <c r="K109" s="357"/>
      <c r="L109" s="358"/>
      <c r="M109" s="359"/>
      <c r="N109" s="360"/>
      <c r="O109" s="360"/>
    </row>
    <row r="110" spans="1:15" ht="15" customHeight="1" thickBot="1">
      <c r="A110" s="638" t="s">
        <v>138</v>
      </c>
      <c r="B110" s="362" t="s">
        <v>2136</v>
      </c>
      <c r="C110" s="362" t="s">
        <v>457</v>
      </c>
      <c r="D110" s="87">
        <v>14342.24</v>
      </c>
      <c r="E110" s="364" t="s">
        <v>218</v>
      </c>
      <c r="F110" s="495" t="s">
        <v>190</v>
      </c>
      <c r="G110" s="400"/>
      <c r="H110" s="364"/>
      <c r="I110" s="367"/>
      <c r="K110" s="357"/>
      <c r="L110" s="358"/>
      <c r="M110" s="359"/>
      <c r="N110" s="360"/>
      <c r="O110" s="360"/>
    </row>
    <row r="111" spans="1:15" ht="15" customHeight="1">
      <c r="A111" s="354"/>
      <c r="B111" s="380"/>
      <c r="C111" s="380"/>
      <c r="D111" s="382"/>
      <c r="E111" s="335"/>
      <c r="F111" s="496"/>
      <c r="G111" s="423"/>
      <c r="H111" s="335"/>
      <c r="I111" s="357"/>
      <c r="K111" s="357"/>
      <c r="L111" s="358"/>
      <c r="M111" s="359"/>
      <c r="N111" s="360"/>
      <c r="O111" s="360"/>
    </row>
    <row r="112" spans="1:15" ht="15" customHeight="1">
      <c r="A112" s="64"/>
      <c r="B112" s="79"/>
      <c r="C112" s="61"/>
      <c r="D112" s="65">
        <f>SUM(D5:D111)</f>
        <v>425810.48000000004</v>
      </c>
      <c r="E112" s="65"/>
      <c r="F112" s="65"/>
      <c r="G112" s="65">
        <f>SUM(G5:G111)</f>
        <v>0</v>
      </c>
      <c r="H112" s="65"/>
      <c r="I112" s="65"/>
      <c r="J112" s="384">
        <f>SUM(J5:J111)</f>
        <v>0</v>
      </c>
      <c r="K112" s="65"/>
      <c r="L112" s="65">
        <f>SUM(L5:L111)</f>
        <v>0</v>
      </c>
      <c r="M112" s="65">
        <f>SUM(M5:M111)</f>
        <v>0</v>
      </c>
      <c r="N112" s="65"/>
      <c r="O112" s="49"/>
    </row>
    <row r="113" spans="1:15" ht="15" customHeight="1">
      <c r="A113" s="64"/>
      <c r="B113" s="79"/>
      <c r="C113" s="61"/>
      <c r="D113" s="65"/>
      <c r="E113" s="13"/>
      <c r="F113" s="75"/>
      <c r="G113" s="65"/>
      <c r="H113" s="13"/>
      <c r="L113" s="42"/>
      <c r="M113" s="71"/>
      <c r="N113" s="49"/>
      <c r="O113" s="49"/>
    </row>
    <row r="114" spans="1:15" ht="15" customHeight="1">
      <c r="A114" s="46"/>
      <c r="B114" s="47"/>
      <c r="C114" s="47"/>
      <c r="D114" s="55"/>
      <c r="E114" s="13"/>
      <c r="F114" s="70"/>
      <c r="L114" s="42"/>
      <c r="M114" s="71"/>
      <c r="N114" s="49"/>
      <c r="O114" s="49"/>
    </row>
    <row r="115" spans="1:15" ht="12.75">
      <c r="A115" s="46"/>
      <c r="B115" s="47"/>
      <c r="C115" s="47"/>
      <c r="D115" s="65"/>
      <c r="E115" s="65"/>
      <c r="F115" s="65"/>
      <c r="G115" s="65"/>
      <c r="H115" s="65"/>
      <c r="I115" s="65"/>
      <c r="J115" s="384"/>
      <c r="K115" s="65"/>
      <c r="L115" s="65"/>
      <c r="M115" s="65"/>
      <c r="N115" s="80"/>
      <c r="O115" s="49"/>
    </row>
    <row r="116" spans="1:15" ht="12.75">
      <c r="A116" s="46"/>
      <c r="B116" s="47"/>
      <c r="C116" s="47"/>
      <c r="D116" s="52"/>
      <c r="E116" s="13"/>
      <c r="F116" s="65"/>
      <c r="G116" s="73"/>
      <c r="H116" s="73"/>
      <c r="I116" s="73"/>
      <c r="J116" s="517"/>
      <c r="K116" s="73"/>
      <c r="L116" s="73"/>
      <c r="M116" s="154">
        <f>L112+M112-G112</f>
        <v>0</v>
      </c>
      <c r="N116" s="81"/>
      <c r="O116" s="54"/>
    </row>
    <row r="117" spans="1:15" ht="12.75">
      <c r="A117" s="46"/>
      <c r="B117" s="47"/>
      <c r="C117" s="47"/>
      <c r="D117" s="52"/>
      <c r="E117" s="13"/>
      <c r="F117" s="73"/>
      <c r="G117" s="73"/>
      <c r="H117" s="73"/>
      <c r="I117" s="73"/>
      <c r="J117" s="517"/>
      <c r="K117" s="73"/>
      <c r="L117" s="73"/>
      <c r="M117" s="81"/>
      <c r="N117" s="81"/>
      <c r="O117" s="54"/>
    </row>
    <row r="118" spans="1:15" ht="12.75">
      <c r="A118" s="46"/>
      <c r="B118" s="47"/>
      <c r="C118" s="47"/>
      <c r="D118" s="52"/>
      <c r="E118" s="13"/>
      <c r="F118" s="73"/>
      <c r="G118" s="73"/>
      <c r="H118" s="73"/>
      <c r="I118" s="73"/>
      <c r="J118" s="517"/>
      <c r="K118" s="73"/>
      <c r="L118" s="73"/>
      <c r="M118" s="81"/>
      <c r="N118" s="81"/>
      <c r="O118" s="54"/>
    </row>
    <row r="119" spans="1:15" ht="12.75">
      <c r="A119" s="46"/>
      <c r="B119" s="47"/>
      <c r="C119" s="47"/>
      <c r="D119" s="52"/>
      <c r="E119" s="13"/>
      <c r="F119" s="73"/>
      <c r="G119" s="82"/>
      <c r="H119" s="82"/>
      <c r="I119" s="83"/>
      <c r="J119" s="517"/>
      <c r="K119" s="73"/>
      <c r="L119" s="73"/>
      <c r="M119" s="81"/>
      <c r="N119" s="81"/>
      <c r="O119" s="54"/>
    </row>
    <row r="120" spans="1:15" ht="12.75">
      <c r="A120" s="46"/>
      <c r="B120" s="47"/>
      <c r="C120" s="47"/>
      <c r="D120" s="52"/>
      <c r="E120" s="13"/>
      <c r="F120" s="73"/>
      <c r="G120" s="73"/>
      <c r="H120" s="73"/>
      <c r="I120" s="73"/>
      <c r="J120" s="517"/>
      <c r="K120" s="73"/>
      <c r="L120" s="73"/>
      <c r="M120" s="81"/>
      <c r="N120" s="81"/>
      <c r="O120" s="54"/>
    </row>
    <row r="121" spans="1:15" ht="12.75">
      <c r="A121" s="46"/>
      <c r="B121" s="47"/>
      <c r="C121" s="47"/>
      <c r="D121" s="52"/>
      <c r="E121" s="13"/>
      <c r="F121" s="73"/>
      <c r="G121" s="73"/>
      <c r="H121" s="73"/>
      <c r="I121" s="73"/>
      <c r="J121" s="517"/>
      <c r="K121" s="73"/>
      <c r="L121" s="73"/>
      <c r="M121" s="81"/>
      <c r="N121" s="81"/>
      <c r="O121" s="54"/>
    </row>
    <row r="122" spans="1:15" ht="12.75">
      <c r="A122" s="46"/>
      <c r="B122" s="47"/>
      <c r="C122" s="47"/>
      <c r="D122" s="52"/>
      <c r="E122" s="13"/>
      <c r="F122" s="73"/>
      <c r="G122" s="83"/>
      <c r="H122" s="83"/>
      <c r="I122" s="83"/>
      <c r="J122" s="517"/>
      <c r="K122" s="73"/>
      <c r="L122" s="73"/>
      <c r="M122" s="81"/>
      <c r="N122" s="81"/>
      <c r="O122" s="54"/>
    </row>
    <row r="123" spans="1:15" ht="12.75">
      <c r="A123" s="46"/>
      <c r="B123" s="47"/>
      <c r="C123" s="47"/>
      <c r="D123" s="52"/>
      <c r="E123" s="13"/>
      <c r="F123" s="73"/>
      <c r="G123" s="73"/>
      <c r="H123" s="73"/>
      <c r="I123" s="73"/>
      <c r="J123" s="517"/>
      <c r="K123" s="73"/>
      <c r="L123" s="73"/>
      <c r="M123" s="81"/>
      <c r="N123" s="81"/>
      <c r="O123" s="54"/>
    </row>
    <row r="124" spans="1:15" ht="12.75">
      <c r="A124" s="46"/>
      <c r="B124" s="47"/>
      <c r="C124" s="47"/>
      <c r="D124" s="52"/>
      <c r="E124" s="13"/>
      <c r="F124" s="73"/>
      <c r="G124" s="73"/>
      <c r="H124" s="73"/>
      <c r="I124" s="73"/>
      <c r="J124" s="517"/>
      <c r="K124" s="73"/>
      <c r="L124" s="73"/>
      <c r="M124" s="81"/>
      <c r="N124" s="81"/>
      <c r="O124" s="54"/>
    </row>
    <row r="125" spans="1:15" ht="12.75">
      <c r="A125" s="46"/>
      <c r="B125" s="47"/>
      <c r="C125" s="73"/>
      <c r="D125" s="81"/>
      <c r="E125" s="13"/>
      <c r="F125" s="73"/>
      <c r="G125" s="73"/>
      <c r="H125" s="73"/>
      <c r="I125" s="73"/>
      <c r="J125" s="517"/>
      <c r="K125" s="73"/>
      <c r="L125" s="73"/>
      <c r="M125" s="81"/>
      <c r="N125" s="81"/>
      <c r="O125" s="54"/>
    </row>
    <row r="126" spans="1:15" ht="12.75">
      <c r="A126" s="46"/>
      <c r="B126" s="47"/>
      <c r="C126" s="73"/>
      <c r="D126" s="81"/>
      <c r="E126" s="13"/>
      <c r="F126" s="73"/>
      <c r="G126" s="73"/>
      <c r="H126" s="73"/>
      <c r="I126" s="73"/>
      <c r="J126" s="517"/>
      <c r="K126" s="73"/>
      <c r="L126" s="73"/>
      <c r="M126" s="81"/>
      <c r="N126" s="81"/>
      <c r="O126" s="54"/>
    </row>
    <row r="127" spans="1:15" ht="12.75">
      <c r="A127" s="46"/>
      <c r="B127" s="47"/>
      <c r="C127" s="47"/>
      <c r="D127" s="52"/>
      <c r="E127" s="13"/>
      <c r="F127" s="73"/>
      <c r="G127" s="73"/>
      <c r="H127" s="73"/>
      <c r="I127" s="73"/>
      <c r="J127" s="517"/>
      <c r="K127" s="73"/>
      <c r="L127" s="73"/>
      <c r="M127" s="81"/>
      <c r="N127" s="81"/>
      <c r="O127" s="54"/>
    </row>
    <row r="128" spans="1:15" ht="12.75">
      <c r="A128" s="46"/>
      <c r="B128" s="47"/>
      <c r="C128" s="47"/>
      <c r="D128" s="52"/>
      <c r="E128" s="13"/>
      <c r="F128" s="73"/>
      <c r="G128" s="73"/>
      <c r="H128" s="73"/>
      <c r="I128" s="73"/>
      <c r="J128" s="517"/>
      <c r="K128" s="73"/>
      <c r="L128" s="73"/>
      <c r="M128" s="81"/>
      <c r="N128" s="81"/>
      <c r="O128" s="54"/>
    </row>
    <row r="129" spans="1:15" ht="12.75">
      <c r="A129" s="46"/>
      <c r="B129" s="47"/>
      <c r="C129" s="47"/>
      <c r="D129" s="48"/>
      <c r="E129" s="13"/>
      <c r="F129"/>
      <c r="G129"/>
      <c r="H129"/>
      <c r="I129"/>
      <c r="J129" s="518"/>
      <c r="K129"/>
      <c r="L129"/>
      <c r="M129" s="54"/>
      <c r="N129" s="54"/>
      <c r="O129" s="54"/>
    </row>
    <row r="130" spans="1:15" ht="12.75">
      <c r="A130" s="46"/>
      <c r="B130" s="47"/>
      <c r="C130" s="47"/>
      <c r="D130" s="48"/>
      <c r="E130" s="13"/>
      <c r="F130"/>
      <c r="G130"/>
      <c r="H130"/>
      <c r="I130"/>
      <c r="J130" s="518"/>
      <c r="K130"/>
      <c r="L130"/>
      <c r="M130" s="54"/>
      <c r="N130" s="54"/>
      <c r="O130" s="54"/>
    </row>
    <row r="131" spans="1:15">
      <c r="A131" s="66"/>
      <c r="B131" s="40" t="s">
        <v>25</v>
      </c>
      <c r="E131" s="40"/>
      <c r="M131" s="45"/>
      <c r="N131" s="49"/>
      <c r="O131" s="49"/>
    </row>
    <row r="132" spans="1:15">
      <c r="A132" s="59"/>
      <c r="B132" s="40" t="s">
        <v>127</v>
      </c>
      <c r="E132" s="40"/>
      <c r="M132" s="45"/>
      <c r="N132" s="49"/>
      <c r="O132" s="49"/>
    </row>
    <row r="133" spans="1:15">
      <c r="A133" s="60"/>
      <c r="B133" s="40" t="s">
        <v>161</v>
      </c>
      <c r="E133" s="40"/>
      <c r="M133" s="45"/>
      <c r="N133" s="49"/>
      <c r="O133" s="49"/>
    </row>
    <row r="134" spans="1:15">
      <c r="M134" s="45"/>
      <c r="N134" s="49"/>
      <c r="O134" s="49"/>
    </row>
    <row r="135" spans="1:15">
      <c r="M135" s="45"/>
      <c r="N135" s="49"/>
      <c r="O135" s="49"/>
    </row>
    <row r="136" spans="1:15">
      <c r="M136" s="45"/>
      <c r="N136" s="49"/>
      <c r="O136" s="49"/>
    </row>
    <row r="137" spans="1:15">
      <c r="M137" s="45"/>
      <c r="N137" s="49"/>
      <c r="O137" s="49"/>
    </row>
    <row r="138" spans="1:15">
      <c r="M138" s="45"/>
      <c r="N138" s="49"/>
      <c r="O138" s="49"/>
    </row>
    <row r="139" spans="1:15">
      <c r="M139" s="45"/>
      <c r="N139" s="49"/>
      <c r="O139" s="49"/>
    </row>
    <row r="140" spans="1:15">
      <c r="M140" s="45"/>
      <c r="N140" s="49"/>
      <c r="O140" s="49"/>
    </row>
    <row r="141" spans="1:15">
      <c r="M141" s="45"/>
      <c r="N141" s="49"/>
      <c r="O141" s="49"/>
    </row>
    <row r="142" spans="1:15">
      <c r="M142" s="45"/>
      <c r="N142" s="49"/>
      <c r="O142" s="49"/>
    </row>
    <row r="143" spans="1:15">
      <c r="M143" s="45"/>
      <c r="N143" s="49"/>
      <c r="O143" s="49"/>
    </row>
    <row r="144" spans="1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  <row r="181" spans="13:15">
      <c r="M181" s="45"/>
      <c r="N181" s="49"/>
      <c r="O181" s="49"/>
    </row>
    <row r="182" spans="13:15">
      <c r="M182" s="45"/>
      <c r="N182" s="49"/>
      <c r="O182" s="49"/>
    </row>
    <row r="183" spans="13:15">
      <c r="M183" s="45"/>
      <c r="N183" s="49"/>
      <c r="O183" s="49"/>
    </row>
    <row r="184" spans="13:15">
      <c r="M184" s="45"/>
      <c r="N184" s="49"/>
      <c r="O184" s="49"/>
    </row>
    <row r="185" spans="13:15">
      <c r="M185" s="45"/>
      <c r="N185" s="49"/>
      <c r="O185" s="49"/>
    </row>
    <row r="186" spans="13:15">
      <c r="M186" s="45"/>
      <c r="N186" s="49"/>
      <c r="O186" s="49"/>
    </row>
    <row r="187" spans="13:15">
      <c r="M187" s="45"/>
      <c r="N187" s="49"/>
      <c r="O187" s="49"/>
    </row>
    <row r="188" spans="13:15">
      <c r="M188" s="45"/>
      <c r="N188" s="49"/>
      <c r="O188" s="49"/>
    </row>
    <row r="189" spans="13:15">
      <c r="M189" s="45"/>
      <c r="N189" s="49"/>
      <c r="O189" s="49"/>
    </row>
    <row r="190" spans="13:15">
      <c r="M190" s="45"/>
      <c r="N190" s="49"/>
      <c r="O190" s="49"/>
    </row>
    <row r="191" spans="13:15">
      <c r="M191" s="45"/>
      <c r="N191" s="49"/>
      <c r="O191" s="49"/>
    </row>
    <row r="192" spans="13:15">
      <c r="M192" s="45"/>
      <c r="N192" s="49"/>
      <c r="O192" s="49"/>
    </row>
    <row r="193" spans="13:15">
      <c r="M193" s="45"/>
      <c r="N193" s="49"/>
      <c r="O193" s="49"/>
    </row>
    <row r="194" spans="13:15">
      <c r="M194" s="45"/>
      <c r="N194" s="49"/>
      <c r="O194" s="49"/>
    </row>
    <row r="195" spans="13:15">
      <c r="M195" s="45"/>
      <c r="N195" s="49"/>
      <c r="O195" s="49"/>
    </row>
    <row r="196" spans="13:15">
      <c r="M196" s="45"/>
      <c r="N196" s="49"/>
      <c r="O196" s="49"/>
    </row>
    <row r="197" spans="13:15">
      <c r="M197" s="45"/>
      <c r="N197" s="49"/>
      <c r="O197" s="49"/>
    </row>
    <row r="198" spans="13:15">
      <c r="M198" s="45"/>
      <c r="N198" s="49"/>
      <c r="O198" s="49"/>
    </row>
    <row r="199" spans="13:15">
      <c r="M199" s="45"/>
      <c r="N199" s="49"/>
      <c r="O199" s="49"/>
    </row>
    <row r="200" spans="13:15">
      <c r="M200" s="45"/>
      <c r="N200" s="49"/>
      <c r="O200" s="49"/>
    </row>
    <row r="201" spans="13:15">
      <c r="M201" s="45"/>
      <c r="N201" s="49"/>
      <c r="O201" s="49"/>
    </row>
    <row r="202" spans="13:15">
      <c r="M202" s="45"/>
      <c r="N202" s="49"/>
      <c r="O202" s="49"/>
    </row>
    <row r="203" spans="13:15">
      <c r="M203" s="45"/>
      <c r="N203" s="49"/>
      <c r="O203" s="49"/>
    </row>
    <row r="204" spans="13:15">
      <c r="M204" s="45"/>
      <c r="N204" s="49"/>
      <c r="O204" s="49"/>
    </row>
    <row r="205" spans="13:15">
      <c r="M205" s="45"/>
      <c r="N205" s="49"/>
      <c r="O205" s="49"/>
    </row>
    <row r="206" spans="13:15">
      <c r="M206" s="45"/>
      <c r="N206" s="49"/>
      <c r="O206" s="49"/>
    </row>
    <row r="207" spans="13:15">
      <c r="M207" s="45"/>
      <c r="N207" s="49"/>
      <c r="O207" s="49"/>
    </row>
    <row r="208" spans="13:15">
      <c r="M208" s="45"/>
      <c r="N208" s="49"/>
      <c r="O208" s="49"/>
    </row>
    <row r="209" spans="13:15">
      <c r="M209" s="45"/>
      <c r="N209" s="49"/>
      <c r="O209" s="49"/>
    </row>
    <row r="210" spans="13:15">
      <c r="M210" s="45"/>
      <c r="N210" s="49"/>
      <c r="O210" s="49"/>
    </row>
    <row r="211" spans="13:15">
      <c r="M211" s="45"/>
      <c r="N211" s="49"/>
      <c r="O211" s="49"/>
    </row>
    <row r="212" spans="13:15">
      <c r="M212" s="45"/>
      <c r="N212" s="49"/>
      <c r="O212" s="49"/>
    </row>
    <row r="213" spans="13:15">
      <c r="M213" s="45"/>
      <c r="N213" s="49"/>
      <c r="O213" s="49"/>
    </row>
    <row r="214" spans="13:15">
      <c r="M214" s="45"/>
      <c r="N214" s="49"/>
      <c r="O214" s="49"/>
    </row>
    <row r="215" spans="13:15">
      <c r="M215" s="45"/>
      <c r="N215" s="49"/>
      <c r="O215" s="49"/>
    </row>
    <row r="216" spans="13:15">
      <c r="M216" s="45"/>
      <c r="N216" s="49"/>
      <c r="O216" s="49"/>
    </row>
    <row r="217" spans="13:15">
      <c r="M217" s="45"/>
      <c r="N217" s="49"/>
      <c r="O217" s="49"/>
    </row>
    <row r="218" spans="13:15">
      <c r="M218" s="45"/>
      <c r="N218" s="49"/>
      <c r="O218" s="49"/>
    </row>
    <row r="219" spans="13:15">
      <c r="M219" s="45"/>
      <c r="N219" s="49"/>
      <c r="O219" s="49"/>
    </row>
    <row r="220" spans="13:15">
      <c r="M220" s="45"/>
      <c r="N220" s="49"/>
      <c r="O220" s="49"/>
    </row>
    <row r="221" spans="13:15">
      <c r="M221" s="45"/>
      <c r="N221" s="49"/>
      <c r="O221" s="49"/>
    </row>
    <row r="222" spans="13:15">
      <c r="M222" s="45"/>
      <c r="N222" s="49"/>
      <c r="O222" s="49"/>
    </row>
    <row r="223" spans="13:15">
      <c r="M223" s="45"/>
      <c r="N223" s="49"/>
      <c r="O223" s="49"/>
    </row>
    <row r="224" spans="13:15">
      <c r="M224" s="45"/>
      <c r="N224" s="49"/>
      <c r="O224" s="49"/>
    </row>
    <row r="225" spans="13:15">
      <c r="M225" s="45"/>
      <c r="N225" s="49"/>
      <c r="O225" s="49"/>
    </row>
    <row r="226" spans="13:15">
      <c r="M226" s="45"/>
      <c r="N226" s="49"/>
      <c r="O226" s="49"/>
    </row>
    <row r="227" spans="13:15">
      <c r="M227" s="45"/>
      <c r="N227" s="49"/>
      <c r="O227" s="49"/>
    </row>
    <row r="228" spans="13:15">
      <c r="M228" s="45"/>
      <c r="N228" s="49"/>
      <c r="O228" s="49"/>
    </row>
    <row r="229" spans="13:15">
      <c r="M229" s="45"/>
      <c r="N229" s="49"/>
      <c r="O229" s="49"/>
    </row>
  </sheetData>
  <autoFilter ref="A4:N115"/>
  <sortState ref="A5:F110">
    <sortCondition ref="C5:C110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M223"/>
  <sheetViews>
    <sheetView topLeftCell="A64" workbookViewId="0">
      <selection activeCell="G120" sqref="G120"/>
    </sheetView>
  </sheetViews>
  <sheetFormatPr baseColWidth="10" defaultRowHeight="12"/>
  <cols>
    <col min="1" max="1" width="23" style="40" bestFit="1" customWidth="1"/>
    <col min="2" max="2" width="18.7109375" style="40" customWidth="1"/>
    <col min="3" max="3" width="16.7109375" style="40" customWidth="1"/>
    <col min="4" max="4" width="15.5703125" style="40" customWidth="1"/>
    <col min="5" max="5" width="17" style="41" customWidth="1"/>
    <col min="6" max="6" width="19.140625" style="41" customWidth="1"/>
    <col min="7" max="7" width="11.28515625" style="41" customWidth="1"/>
    <col min="8" max="8" width="1" style="383" customWidth="1"/>
    <col min="9" max="9" width="12.28515625" style="41" customWidth="1"/>
    <col min="10" max="10" width="14.7109375" style="41" bestFit="1" customWidth="1"/>
    <col min="11" max="11" width="16" style="41" bestFit="1" customWidth="1"/>
    <col min="12" max="12" width="11.5703125" style="40" bestFit="1" customWidth="1"/>
    <col min="13" max="16384" width="11.42578125" style="40"/>
  </cols>
  <sheetData>
    <row r="1" spans="1:13" ht="15.75">
      <c r="A1" s="239"/>
      <c r="B1" s="239"/>
      <c r="C1" s="239"/>
      <c r="D1" s="240" t="s">
        <v>3051</v>
      </c>
      <c r="E1" s="240"/>
      <c r="F1" s="240"/>
      <c r="G1" s="240"/>
      <c r="H1" s="533"/>
      <c r="I1" s="655"/>
      <c r="J1" s="655"/>
      <c r="K1" s="655"/>
      <c r="L1" s="239"/>
      <c r="M1" s="239"/>
    </row>
    <row r="2" spans="1:13" ht="15.75">
      <c r="A2" s="239"/>
      <c r="B2" s="239"/>
      <c r="C2" s="239"/>
      <c r="D2" s="240"/>
      <c r="E2" s="240"/>
      <c r="F2" s="240"/>
      <c r="G2" s="240"/>
      <c r="H2" s="533"/>
      <c r="I2" s="655"/>
      <c r="J2" s="655"/>
      <c r="K2" s="655"/>
      <c r="L2" s="239"/>
      <c r="M2" s="239"/>
    </row>
    <row r="3" spans="1:13" ht="15.75">
      <c r="A3" s="655"/>
      <c r="B3" s="655"/>
      <c r="C3" s="655"/>
      <c r="D3" s="655"/>
      <c r="E3" s="240"/>
      <c r="F3" s="240"/>
      <c r="G3" s="240"/>
      <c r="H3" s="533"/>
      <c r="I3" s="1050" t="s">
        <v>185</v>
      </c>
      <c r="J3" s="1050"/>
      <c r="K3" s="1050"/>
      <c r="L3" s="239"/>
      <c r="M3" s="239"/>
    </row>
    <row r="4" spans="1:13" ht="12" customHeight="1">
      <c r="A4" s="1050" t="s">
        <v>186</v>
      </c>
      <c r="B4" s="1050"/>
      <c r="C4" s="1050"/>
      <c r="D4" s="1050"/>
      <c r="E4" s="240"/>
      <c r="F4" s="240"/>
      <c r="G4" s="240"/>
      <c r="H4" s="533"/>
      <c r="I4" s="240"/>
      <c r="J4" s="243"/>
      <c r="K4" s="655"/>
      <c r="L4" s="239"/>
      <c r="M4" s="239"/>
    </row>
    <row r="5" spans="1:13" ht="12" customHeight="1">
      <c r="A5" s="244" t="s">
        <v>131</v>
      </c>
      <c r="B5" s="245" t="s">
        <v>548</v>
      </c>
      <c r="C5" s="245" t="s">
        <v>549</v>
      </c>
      <c r="D5" s="246" t="s">
        <v>550</v>
      </c>
      <c r="E5" s="240" t="s">
        <v>616</v>
      </c>
      <c r="F5" s="240" t="s">
        <v>611</v>
      </c>
      <c r="G5" s="240"/>
      <c r="H5" s="533"/>
      <c r="I5" s="240" t="s">
        <v>215</v>
      </c>
      <c r="J5" s="243"/>
      <c r="K5" s="655"/>
      <c r="L5" s="239"/>
      <c r="M5" s="239"/>
    </row>
    <row r="6" spans="1:13" ht="15" customHeight="1">
      <c r="A6" s="339" t="s">
        <v>134</v>
      </c>
      <c r="B6" s="431" t="s">
        <v>2211</v>
      </c>
      <c r="C6" s="344">
        <v>-5849.88</v>
      </c>
      <c r="D6" s="339" t="s">
        <v>3042</v>
      </c>
      <c r="E6" s="520">
        <f>SUM(C6:D6)</f>
        <v>-5849.88</v>
      </c>
      <c r="F6" s="521"/>
      <c r="G6" s="522"/>
      <c r="H6" s="533"/>
      <c r="I6" s="522">
        <v>600644</v>
      </c>
      <c r="J6" s="523">
        <f>E6/1.16</f>
        <v>-5043</v>
      </c>
      <c r="K6" s="524">
        <f>J6*0.16</f>
        <v>-806.88</v>
      </c>
      <c r="L6" s="602"/>
      <c r="M6" s="252"/>
    </row>
    <row r="7" spans="1:13" ht="15" customHeight="1" thickBot="1">
      <c r="A7" s="362" t="s">
        <v>136</v>
      </c>
      <c r="B7" s="433" t="s">
        <v>1590</v>
      </c>
      <c r="C7" s="400">
        <v>-13500.08</v>
      </c>
      <c r="D7" s="362" t="s">
        <v>3042</v>
      </c>
      <c r="E7" s="525">
        <f>SUM(C7:D7)</f>
        <v>-13500.08</v>
      </c>
      <c r="F7" s="526">
        <f>SUM(E6:E7)</f>
        <v>-19349.96</v>
      </c>
      <c r="G7" s="527"/>
      <c r="H7" s="537"/>
      <c r="I7" s="527">
        <v>600640</v>
      </c>
      <c r="J7" s="528">
        <f t="shared" ref="J7:J59" si="0">E7/1.16</f>
        <v>-11638</v>
      </c>
      <c r="K7" s="529">
        <f t="shared" ref="K7:K59" si="1">J7*0.16</f>
        <v>-1862.08</v>
      </c>
      <c r="L7" s="602"/>
      <c r="M7" s="252"/>
    </row>
    <row r="8" spans="1:13" ht="15" customHeight="1">
      <c r="A8" s="339" t="s">
        <v>141</v>
      </c>
      <c r="B8" s="431" t="s">
        <v>2387</v>
      </c>
      <c r="C8" s="344">
        <v>-5957.76</v>
      </c>
      <c r="D8" s="339" t="s">
        <v>3050</v>
      </c>
      <c r="E8" s="520">
        <f>SUM(C8)</f>
        <v>-5957.76</v>
      </c>
      <c r="F8" s="521"/>
      <c r="G8" s="522"/>
      <c r="H8" s="533"/>
      <c r="I8" s="530">
        <v>600684</v>
      </c>
      <c r="J8" s="531">
        <f t="shared" si="0"/>
        <v>-5136.0000000000009</v>
      </c>
      <c r="K8" s="532">
        <f t="shared" si="1"/>
        <v>-821.76000000000022</v>
      </c>
      <c r="L8" s="602"/>
      <c r="M8" s="252"/>
    </row>
    <row r="9" spans="1:13" ht="15" customHeight="1">
      <c r="A9" s="339" t="s">
        <v>136</v>
      </c>
      <c r="B9" s="431" t="s">
        <v>2115</v>
      </c>
      <c r="C9" s="344">
        <v>-13500.08</v>
      </c>
      <c r="D9" s="339" t="s">
        <v>3050</v>
      </c>
      <c r="E9" s="520"/>
      <c r="F9" s="521"/>
      <c r="G9" s="522"/>
      <c r="H9" s="533"/>
      <c r="I9" s="522"/>
      <c r="J9" s="523"/>
      <c r="K9" s="524"/>
      <c r="L9" s="602"/>
      <c r="M9" s="252"/>
    </row>
    <row r="10" spans="1:13" ht="15" customHeight="1">
      <c r="A10" s="339" t="s">
        <v>136</v>
      </c>
      <c r="B10" s="431" t="s">
        <v>2938</v>
      </c>
      <c r="C10" s="344">
        <v>-15750.48</v>
      </c>
      <c r="D10" s="339" t="s">
        <v>3050</v>
      </c>
      <c r="E10" s="520"/>
      <c r="F10" s="521"/>
      <c r="G10" s="522"/>
      <c r="H10" s="533"/>
      <c r="I10" s="522"/>
      <c r="J10" s="523"/>
      <c r="K10" s="524"/>
      <c r="L10" s="602"/>
      <c r="M10" s="252"/>
    </row>
    <row r="11" spans="1:13" ht="15" customHeight="1">
      <c r="A11" s="339" t="s">
        <v>136</v>
      </c>
      <c r="B11" s="431" t="s">
        <v>1599</v>
      </c>
      <c r="C11" s="344">
        <v>-13500.08</v>
      </c>
      <c r="D11" s="339" t="s">
        <v>3050</v>
      </c>
      <c r="E11" s="520">
        <f>SUM(C9:C11)</f>
        <v>-42750.64</v>
      </c>
      <c r="F11" s="521"/>
      <c r="G11" s="522"/>
      <c r="H11" s="533"/>
      <c r="I11" s="522">
        <v>600640</v>
      </c>
      <c r="J11" s="523">
        <f t="shared" si="0"/>
        <v>-36854</v>
      </c>
      <c r="K11" s="524">
        <f t="shared" si="1"/>
        <v>-5896.64</v>
      </c>
      <c r="L11" s="602"/>
      <c r="M11" s="252"/>
    </row>
    <row r="12" spans="1:13" ht="15" customHeight="1">
      <c r="A12" s="339" t="s">
        <v>457</v>
      </c>
      <c r="B12" s="431" t="s">
        <v>2937</v>
      </c>
      <c r="C12" s="344">
        <v>-14342.24</v>
      </c>
      <c r="D12" s="339" t="s">
        <v>3050</v>
      </c>
      <c r="E12" s="520">
        <f>SUM(C12)</f>
        <v>-14342.24</v>
      </c>
      <c r="F12" s="521"/>
      <c r="G12" s="522"/>
      <c r="H12" s="533"/>
      <c r="I12" s="522">
        <v>600691</v>
      </c>
      <c r="J12" s="523">
        <f t="shared" si="0"/>
        <v>-12364</v>
      </c>
      <c r="K12" s="524">
        <f t="shared" si="1"/>
        <v>-1978.24</v>
      </c>
      <c r="L12" s="602"/>
      <c r="M12" s="252"/>
    </row>
    <row r="13" spans="1:13" ht="15" customHeight="1">
      <c r="A13" s="339" t="s">
        <v>134</v>
      </c>
      <c r="B13" s="431" t="s">
        <v>2420</v>
      </c>
      <c r="C13" s="344">
        <v>-11481.68</v>
      </c>
      <c r="D13" s="339" t="s">
        <v>3050</v>
      </c>
      <c r="E13" s="520"/>
      <c r="F13" s="521"/>
      <c r="G13" s="522"/>
      <c r="H13" s="533"/>
      <c r="I13" s="522"/>
      <c r="J13" s="523"/>
      <c r="K13" s="524"/>
      <c r="L13" s="602"/>
      <c r="M13" s="252"/>
    </row>
    <row r="14" spans="1:13" ht="15" customHeight="1">
      <c r="A14" s="339" t="s">
        <v>134</v>
      </c>
      <c r="B14" s="431" t="s">
        <v>1862</v>
      </c>
      <c r="C14" s="344">
        <v>-5849.88</v>
      </c>
      <c r="D14" s="339" t="s">
        <v>3050</v>
      </c>
      <c r="E14" s="520"/>
      <c r="F14" s="521"/>
      <c r="G14" s="522"/>
      <c r="H14" s="533"/>
      <c r="I14" s="522"/>
      <c r="J14" s="523"/>
      <c r="K14" s="524"/>
      <c r="L14" s="602"/>
      <c r="M14" s="252"/>
    </row>
    <row r="15" spans="1:13" ht="15" customHeight="1">
      <c r="A15" s="339" t="s">
        <v>134</v>
      </c>
      <c r="B15" s="431" t="s">
        <v>2413</v>
      </c>
      <c r="C15" s="344">
        <v>-5849.88</v>
      </c>
      <c r="D15" s="339" t="s">
        <v>3050</v>
      </c>
      <c r="E15" s="520">
        <f>SUM(C13:C15)</f>
        <v>-23181.440000000002</v>
      </c>
      <c r="F15" s="521"/>
      <c r="G15" s="522"/>
      <c r="H15" s="533"/>
      <c r="I15" s="522">
        <v>600644</v>
      </c>
      <c r="J15" s="523">
        <f t="shared" si="0"/>
        <v>-19984.000000000004</v>
      </c>
      <c r="K15" s="524">
        <f t="shared" si="1"/>
        <v>-3197.4400000000005</v>
      </c>
      <c r="L15" s="602"/>
      <c r="M15" s="252"/>
    </row>
    <row r="16" spans="1:13" ht="15" customHeight="1" thickBot="1">
      <c r="A16" s="362" t="s">
        <v>298</v>
      </c>
      <c r="B16" s="433" t="s">
        <v>2760</v>
      </c>
      <c r="C16" s="490">
        <v>-19565.72</v>
      </c>
      <c r="D16" s="362" t="s">
        <v>3050</v>
      </c>
      <c r="E16" s="525">
        <f>SUM(C16)</f>
        <v>-19565.72</v>
      </c>
      <c r="F16" s="526">
        <f>SUM(E8:E16)</f>
        <v>-105797.8</v>
      </c>
      <c r="G16" s="527"/>
      <c r="H16" s="537"/>
      <c r="I16" s="527">
        <v>600638</v>
      </c>
      <c r="J16" s="528">
        <f t="shared" si="0"/>
        <v>-16867.000000000004</v>
      </c>
      <c r="K16" s="529">
        <f t="shared" si="1"/>
        <v>-2698.7200000000007</v>
      </c>
      <c r="L16" s="602"/>
      <c r="M16" s="252"/>
    </row>
    <row r="17" spans="1:13" ht="15" customHeight="1">
      <c r="A17" s="339" t="s">
        <v>134</v>
      </c>
      <c r="B17" s="431" t="s">
        <v>1832</v>
      </c>
      <c r="C17" s="344">
        <v>-5849.88</v>
      </c>
      <c r="D17" s="339" t="s">
        <v>3046</v>
      </c>
      <c r="E17" s="520"/>
      <c r="F17" s="521"/>
      <c r="G17" s="522"/>
      <c r="H17" s="533"/>
      <c r="I17" s="530"/>
      <c r="J17" s="531"/>
      <c r="K17" s="532"/>
      <c r="L17" s="602"/>
      <c r="M17" s="252"/>
    </row>
    <row r="18" spans="1:13" ht="15" customHeight="1">
      <c r="A18" s="339" t="s">
        <v>134</v>
      </c>
      <c r="B18" s="431" t="s">
        <v>2314</v>
      </c>
      <c r="C18" s="344">
        <v>-16654.12</v>
      </c>
      <c r="D18" s="339" t="s">
        <v>3046</v>
      </c>
      <c r="E18" s="520"/>
      <c r="F18" s="521"/>
      <c r="G18" s="522"/>
      <c r="H18" s="533"/>
      <c r="I18" s="522"/>
      <c r="J18" s="523"/>
      <c r="K18" s="524"/>
      <c r="L18" s="602"/>
      <c r="M18" s="252"/>
    </row>
    <row r="19" spans="1:13" ht="15" customHeight="1">
      <c r="A19" s="339" t="s">
        <v>134</v>
      </c>
      <c r="B19" s="431" t="s">
        <v>2306</v>
      </c>
      <c r="C19" s="344">
        <v>-5897.44</v>
      </c>
      <c r="D19" s="339" t="s">
        <v>3046</v>
      </c>
      <c r="E19" s="520"/>
      <c r="F19" s="521"/>
      <c r="G19" s="522"/>
      <c r="H19" s="533"/>
      <c r="I19" s="522"/>
      <c r="J19" s="523"/>
      <c r="K19" s="524"/>
      <c r="L19" s="602"/>
      <c r="M19" s="252"/>
    </row>
    <row r="20" spans="1:13" ht="15" customHeight="1">
      <c r="A20" s="339" t="s">
        <v>134</v>
      </c>
      <c r="B20" s="431" t="s">
        <v>1564</v>
      </c>
      <c r="C20" s="344">
        <v>-11699.76</v>
      </c>
      <c r="D20" s="339" t="s">
        <v>3046</v>
      </c>
      <c r="E20" s="520"/>
      <c r="F20" s="521"/>
      <c r="G20" s="522"/>
      <c r="H20" s="533"/>
      <c r="I20" s="522"/>
      <c r="J20" s="523"/>
      <c r="K20" s="524"/>
      <c r="L20" s="602"/>
      <c r="M20" s="252"/>
    </row>
    <row r="21" spans="1:13" ht="15" customHeight="1">
      <c r="A21" s="339" t="s">
        <v>134</v>
      </c>
      <c r="B21" s="431" t="s">
        <v>2620</v>
      </c>
      <c r="C21" s="344">
        <v>-5791.88</v>
      </c>
      <c r="D21" s="339" t="s">
        <v>3046</v>
      </c>
      <c r="E21" s="520"/>
      <c r="F21" s="521"/>
      <c r="G21" s="522"/>
      <c r="H21" s="533"/>
      <c r="I21" s="522"/>
      <c r="J21" s="523"/>
      <c r="K21" s="524"/>
      <c r="L21" s="602"/>
      <c r="M21" s="252"/>
    </row>
    <row r="22" spans="1:13" ht="15" customHeight="1">
      <c r="A22" s="339" t="s">
        <v>134</v>
      </c>
      <c r="B22" s="431" t="s">
        <v>1587</v>
      </c>
      <c r="C22" s="344">
        <v>-5849.88</v>
      </c>
      <c r="D22" s="339" t="s">
        <v>3046</v>
      </c>
      <c r="E22" s="520">
        <f>SUM(C17:C22)</f>
        <v>-51742.959999999992</v>
      </c>
      <c r="F22" s="521"/>
      <c r="G22" s="522"/>
      <c r="H22" s="533"/>
      <c r="I22" s="522">
        <v>600644</v>
      </c>
      <c r="J22" s="523">
        <f t="shared" si="0"/>
        <v>-44605.999999999993</v>
      </c>
      <c r="K22" s="524">
        <f t="shared" si="1"/>
        <v>-7136.9599999999991</v>
      </c>
      <c r="L22" s="602"/>
      <c r="M22" s="252"/>
    </row>
    <row r="23" spans="1:13" ht="15" customHeight="1">
      <c r="A23" s="339" t="s">
        <v>383</v>
      </c>
      <c r="B23" s="431" t="s">
        <v>1854</v>
      </c>
      <c r="C23" s="344">
        <v>-21671.119999999999</v>
      </c>
      <c r="D23" s="339" t="s">
        <v>3046</v>
      </c>
      <c r="E23" s="520">
        <f>SUM(C23)</f>
        <v>-21671.119999999999</v>
      </c>
      <c r="F23" s="521"/>
      <c r="G23" s="522"/>
      <c r="H23" s="533"/>
      <c r="I23" s="522">
        <v>600606</v>
      </c>
      <c r="J23" s="523">
        <f t="shared" si="0"/>
        <v>-18682</v>
      </c>
      <c r="K23" s="524">
        <f t="shared" si="1"/>
        <v>-2989.12</v>
      </c>
      <c r="L23" s="602"/>
      <c r="M23" s="252"/>
    </row>
    <row r="24" spans="1:13" ht="15" customHeight="1">
      <c r="A24" s="339" t="s">
        <v>136</v>
      </c>
      <c r="B24" s="431" t="s">
        <v>2217</v>
      </c>
      <c r="C24" s="344">
        <v>-13500.08</v>
      </c>
      <c r="D24" s="339" t="s">
        <v>3046</v>
      </c>
      <c r="E24" s="520"/>
      <c r="F24" s="521"/>
      <c r="G24" s="522"/>
      <c r="H24" s="533"/>
      <c r="I24" s="522"/>
      <c r="J24" s="523"/>
      <c r="K24" s="524"/>
      <c r="L24" s="602"/>
      <c r="M24" s="252"/>
    </row>
    <row r="25" spans="1:13" ht="15" customHeight="1">
      <c r="A25" s="339" t="s">
        <v>136</v>
      </c>
      <c r="B25" s="431" t="s">
        <v>2674</v>
      </c>
      <c r="C25" s="344">
        <v>-13500.08</v>
      </c>
      <c r="D25" s="339" t="s">
        <v>3046</v>
      </c>
      <c r="E25" s="520"/>
      <c r="F25" s="521"/>
      <c r="G25" s="522"/>
      <c r="H25" s="533"/>
      <c r="I25" s="522"/>
      <c r="J25" s="523"/>
      <c r="K25" s="524"/>
      <c r="L25" s="602"/>
      <c r="M25" s="252"/>
    </row>
    <row r="26" spans="1:13" ht="15" customHeight="1">
      <c r="A26" s="339" t="s">
        <v>136</v>
      </c>
      <c r="B26" s="431" t="s">
        <v>2616</v>
      </c>
      <c r="C26" s="344">
        <v>-13500.08</v>
      </c>
      <c r="D26" s="339" t="s">
        <v>3046</v>
      </c>
      <c r="E26" s="520">
        <f>SUM(C24:C26)</f>
        <v>-40500.239999999998</v>
      </c>
      <c r="F26" s="521"/>
      <c r="G26" s="522"/>
      <c r="H26" s="533"/>
      <c r="I26" s="522">
        <v>600640</v>
      </c>
      <c r="J26" s="523">
        <f t="shared" si="0"/>
        <v>-34914</v>
      </c>
      <c r="K26" s="524">
        <f t="shared" si="1"/>
        <v>-5586.24</v>
      </c>
      <c r="L26" s="602"/>
      <c r="M26" s="252"/>
    </row>
    <row r="27" spans="1:13" ht="15" customHeight="1" thickBot="1">
      <c r="A27" s="362" t="s">
        <v>457</v>
      </c>
      <c r="B27" s="433" t="s">
        <v>2097</v>
      </c>
      <c r="C27" s="490">
        <v>-14342.24</v>
      </c>
      <c r="D27" s="362" t="s">
        <v>3046</v>
      </c>
      <c r="E27" s="525">
        <f>SUM(C27)</f>
        <v>-14342.24</v>
      </c>
      <c r="F27" s="526">
        <f>SUM(E19:E27)</f>
        <v>-128256.55999999998</v>
      </c>
      <c r="G27" s="527"/>
      <c r="H27" s="537"/>
      <c r="I27" s="527">
        <v>600691</v>
      </c>
      <c r="J27" s="528">
        <f t="shared" si="0"/>
        <v>-12364</v>
      </c>
      <c r="K27" s="529">
        <f t="shared" si="1"/>
        <v>-1978.24</v>
      </c>
      <c r="L27" s="602"/>
      <c r="M27" s="252"/>
    </row>
    <row r="28" spans="1:13" ht="15" customHeight="1">
      <c r="A28" s="339" t="s">
        <v>136</v>
      </c>
      <c r="B28" s="431" t="s">
        <v>1989</v>
      </c>
      <c r="C28" s="344">
        <v>-15750.48</v>
      </c>
      <c r="D28" s="339" t="s">
        <v>3048</v>
      </c>
      <c r="E28" s="520">
        <f>SUM(C28:D28)</f>
        <v>-15750.48</v>
      </c>
      <c r="F28" s="521"/>
      <c r="G28" s="522"/>
      <c r="H28" s="533"/>
      <c r="I28" s="530">
        <v>600640</v>
      </c>
      <c r="J28" s="531">
        <f t="shared" si="0"/>
        <v>-13578</v>
      </c>
      <c r="K28" s="532">
        <f t="shared" si="1"/>
        <v>-2172.48</v>
      </c>
      <c r="L28" s="602"/>
      <c r="M28" s="252"/>
    </row>
    <row r="29" spans="1:13" ht="15" customHeight="1">
      <c r="A29" s="339" t="s">
        <v>141</v>
      </c>
      <c r="B29" s="434" t="s">
        <v>949</v>
      </c>
      <c r="C29" s="541">
        <v>-13569.68</v>
      </c>
      <c r="D29" s="339" t="s">
        <v>3048</v>
      </c>
      <c r="E29" s="520">
        <f>SUM(C29)</f>
        <v>-13569.68</v>
      </c>
      <c r="F29" s="521"/>
      <c r="G29" s="522"/>
      <c r="H29" s="533"/>
      <c r="I29" s="522">
        <v>600684</v>
      </c>
      <c r="J29" s="523">
        <f t="shared" si="0"/>
        <v>-11698.000000000002</v>
      </c>
      <c r="K29" s="524">
        <f t="shared" si="1"/>
        <v>-1871.6800000000003</v>
      </c>
      <c r="L29" s="602"/>
      <c r="M29" s="252"/>
    </row>
    <row r="30" spans="1:13" ht="15" customHeight="1" thickBot="1">
      <c r="A30" s="362" t="s">
        <v>134</v>
      </c>
      <c r="B30" s="433" t="s">
        <v>2204</v>
      </c>
      <c r="C30" s="490">
        <v>-11241.56</v>
      </c>
      <c r="D30" s="362" t="s">
        <v>3048</v>
      </c>
      <c r="E30" s="525">
        <f>SUM(C30)</f>
        <v>-11241.56</v>
      </c>
      <c r="F30" s="526">
        <f>SUM(E28:E30)</f>
        <v>-40561.72</v>
      </c>
      <c r="G30" s="527"/>
      <c r="H30" s="537"/>
      <c r="I30" s="527">
        <v>600644</v>
      </c>
      <c r="J30" s="528">
        <f t="shared" si="0"/>
        <v>-9691</v>
      </c>
      <c r="K30" s="529">
        <f t="shared" si="1"/>
        <v>-1550.56</v>
      </c>
      <c r="L30" s="602"/>
      <c r="M30" s="252"/>
    </row>
    <row r="31" spans="1:13" ht="15" customHeight="1">
      <c r="A31" s="339" t="s">
        <v>136</v>
      </c>
      <c r="B31" s="478" t="s">
        <v>2941</v>
      </c>
      <c r="C31" s="422">
        <v>1241.2</v>
      </c>
      <c r="D31" s="339" t="s">
        <v>3040</v>
      </c>
      <c r="E31" s="520"/>
      <c r="F31" s="521"/>
      <c r="G31" s="522"/>
      <c r="H31" s="533"/>
      <c r="I31" s="522"/>
      <c r="J31" s="523"/>
      <c r="K31" s="524"/>
      <c r="L31" s="602"/>
      <c r="M31" s="252"/>
    </row>
    <row r="32" spans="1:13" ht="15" customHeight="1">
      <c r="A32" s="339" t="s">
        <v>136</v>
      </c>
      <c r="B32" s="478" t="s">
        <v>2942</v>
      </c>
      <c r="C32" s="422">
        <v>1241.2</v>
      </c>
      <c r="D32" s="339" t="s">
        <v>3040</v>
      </c>
      <c r="E32" s="520"/>
      <c r="F32" s="521"/>
      <c r="G32" s="522"/>
      <c r="H32" s="533"/>
      <c r="I32" s="522"/>
      <c r="J32" s="523"/>
      <c r="K32" s="524"/>
      <c r="L32" s="602"/>
      <c r="M32" s="252"/>
    </row>
    <row r="33" spans="1:13" ht="15" customHeight="1">
      <c r="A33" s="339" t="s">
        <v>136</v>
      </c>
      <c r="B33" s="478" t="s">
        <v>2943</v>
      </c>
      <c r="C33" s="422">
        <v>1241.2</v>
      </c>
      <c r="D33" s="339" t="s">
        <v>3040</v>
      </c>
      <c r="E33" s="520"/>
      <c r="F33" s="521"/>
      <c r="G33" s="522"/>
      <c r="H33" s="533"/>
      <c r="I33" s="522"/>
      <c r="J33" s="523"/>
      <c r="K33" s="524"/>
      <c r="L33" s="602"/>
      <c r="M33" s="252"/>
    </row>
    <row r="34" spans="1:13" ht="15" customHeight="1">
      <c r="A34" s="339" t="s">
        <v>136</v>
      </c>
      <c r="B34" s="478" t="s">
        <v>2944</v>
      </c>
      <c r="C34" s="422">
        <v>1241.2</v>
      </c>
      <c r="D34" s="339" t="s">
        <v>3040</v>
      </c>
      <c r="E34" s="520"/>
      <c r="F34" s="521"/>
      <c r="G34" s="522"/>
      <c r="H34" s="533"/>
      <c r="I34" s="522"/>
      <c r="J34" s="523"/>
      <c r="K34" s="524"/>
      <c r="L34" s="602"/>
      <c r="M34" s="252"/>
    </row>
    <row r="35" spans="1:13" ht="15" customHeight="1">
      <c r="A35" s="339" t="s">
        <v>136</v>
      </c>
      <c r="B35" s="478" t="s">
        <v>2948</v>
      </c>
      <c r="C35" s="422">
        <v>1241.2</v>
      </c>
      <c r="D35" s="339" t="s">
        <v>3040</v>
      </c>
      <c r="E35" s="520"/>
      <c r="F35" s="521"/>
      <c r="G35" s="522"/>
      <c r="H35" s="533"/>
      <c r="I35" s="522"/>
      <c r="J35" s="523"/>
      <c r="K35" s="524"/>
      <c r="L35" s="602"/>
      <c r="M35" s="252"/>
    </row>
    <row r="36" spans="1:13" ht="15" customHeight="1">
      <c r="A36" s="339" t="s">
        <v>136</v>
      </c>
      <c r="B36" s="478" t="s">
        <v>2949</v>
      </c>
      <c r="C36" s="422">
        <v>1241.2</v>
      </c>
      <c r="D36" s="339" t="s">
        <v>3040</v>
      </c>
      <c r="E36" s="520"/>
      <c r="F36" s="521"/>
      <c r="G36" s="522"/>
      <c r="H36" s="533"/>
      <c r="I36" s="522"/>
      <c r="J36" s="523"/>
      <c r="K36" s="524"/>
      <c r="L36" s="602"/>
      <c r="M36" s="252"/>
    </row>
    <row r="37" spans="1:13" ht="15" customHeight="1">
      <c r="A37" s="339" t="s">
        <v>136</v>
      </c>
      <c r="B37" s="478" t="s">
        <v>2950</v>
      </c>
      <c r="C37" s="422">
        <v>1241.2</v>
      </c>
      <c r="D37" s="339" t="s">
        <v>3040</v>
      </c>
      <c r="E37" s="520"/>
      <c r="F37" s="521"/>
      <c r="G37" s="522"/>
      <c r="H37" s="533"/>
      <c r="I37" s="522"/>
      <c r="J37" s="523"/>
      <c r="K37" s="524"/>
      <c r="L37" s="602"/>
      <c r="M37" s="252"/>
    </row>
    <row r="38" spans="1:13" ht="15" customHeight="1">
      <c r="A38" s="339" t="s">
        <v>136</v>
      </c>
      <c r="B38" s="478" t="s">
        <v>2951</v>
      </c>
      <c r="C38" s="422">
        <v>1241.2</v>
      </c>
      <c r="D38" s="339" t="s">
        <v>3040</v>
      </c>
      <c r="E38" s="520"/>
      <c r="F38" s="521"/>
      <c r="G38" s="522"/>
      <c r="H38" s="533"/>
      <c r="I38" s="522"/>
      <c r="J38" s="523"/>
      <c r="K38" s="524"/>
      <c r="L38" s="602"/>
      <c r="M38" s="252"/>
    </row>
    <row r="39" spans="1:13" ht="15" customHeight="1">
      <c r="A39" s="339" t="s">
        <v>136</v>
      </c>
      <c r="B39" s="478" t="s">
        <v>2952</v>
      </c>
      <c r="C39" s="422">
        <v>1241.2</v>
      </c>
      <c r="D39" s="339" t="s">
        <v>3040</v>
      </c>
      <c r="E39" s="520"/>
      <c r="F39" s="521"/>
      <c r="G39" s="522"/>
      <c r="H39" s="533"/>
      <c r="I39" s="522"/>
      <c r="J39" s="523"/>
      <c r="K39" s="524"/>
      <c r="L39" s="602"/>
      <c r="M39" s="252"/>
    </row>
    <row r="40" spans="1:13" ht="15" customHeight="1">
      <c r="A40" s="339" t="s">
        <v>136</v>
      </c>
      <c r="B40" s="478" t="s">
        <v>2953</v>
      </c>
      <c r="C40" s="422">
        <v>1241.2</v>
      </c>
      <c r="D40" s="339" t="s">
        <v>3040</v>
      </c>
      <c r="E40" s="520"/>
      <c r="F40" s="521"/>
      <c r="G40" s="522"/>
      <c r="H40" s="533"/>
      <c r="I40" s="522"/>
      <c r="J40" s="523"/>
      <c r="K40" s="524"/>
      <c r="L40" s="602"/>
      <c r="M40" s="252"/>
    </row>
    <row r="41" spans="1:13" ht="15" customHeight="1">
      <c r="A41" s="339" t="s">
        <v>136</v>
      </c>
      <c r="B41" s="478" t="s">
        <v>2954</v>
      </c>
      <c r="C41" s="422">
        <v>1241.2</v>
      </c>
      <c r="D41" s="339" t="s">
        <v>3040</v>
      </c>
      <c r="E41" s="520"/>
      <c r="F41" s="521"/>
      <c r="G41" s="522"/>
      <c r="H41" s="533"/>
      <c r="I41" s="522"/>
      <c r="J41" s="523"/>
      <c r="K41" s="524"/>
      <c r="L41" s="602"/>
      <c r="M41" s="252"/>
    </row>
    <row r="42" spans="1:13" ht="15" customHeight="1">
      <c r="A42" s="339" t="s">
        <v>136</v>
      </c>
      <c r="B42" s="478" t="s">
        <v>2955</v>
      </c>
      <c r="C42" s="422">
        <v>1241.2</v>
      </c>
      <c r="D42" s="339" t="s">
        <v>3040</v>
      </c>
      <c r="E42" s="520"/>
      <c r="F42" s="521"/>
      <c r="G42" s="522"/>
      <c r="H42" s="533"/>
      <c r="I42" s="522"/>
      <c r="J42" s="523"/>
      <c r="K42" s="524"/>
      <c r="L42" s="602"/>
      <c r="M42" s="252"/>
    </row>
    <row r="43" spans="1:13" ht="15" customHeight="1">
      <c r="A43" s="339" t="s">
        <v>136</v>
      </c>
      <c r="B43" s="478" t="s">
        <v>2956</v>
      </c>
      <c r="C43" s="422">
        <v>1241.2</v>
      </c>
      <c r="D43" s="339" t="s">
        <v>3040</v>
      </c>
      <c r="E43" s="520"/>
      <c r="F43" s="521"/>
      <c r="G43" s="522"/>
      <c r="H43" s="533"/>
      <c r="I43" s="522"/>
      <c r="J43" s="523"/>
      <c r="K43" s="524"/>
      <c r="L43" s="602"/>
      <c r="M43" s="252"/>
    </row>
    <row r="44" spans="1:13" ht="15" customHeight="1">
      <c r="A44" s="339" t="s">
        <v>136</v>
      </c>
      <c r="B44" s="478" t="s">
        <v>2957</v>
      </c>
      <c r="C44" s="422">
        <v>1241.2</v>
      </c>
      <c r="D44" s="339" t="s">
        <v>3040</v>
      </c>
      <c r="E44" s="520"/>
      <c r="F44" s="521"/>
      <c r="G44" s="522"/>
      <c r="H44" s="533"/>
      <c r="I44" s="522"/>
      <c r="J44" s="523"/>
      <c r="K44" s="524"/>
      <c r="L44" s="602"/>
      <c r="M44" s="252"/>
    </row>
    <row r="45" spans="1:13" ht="15" customHeight="1">
      <c r="A45" s="339" t="s">
        <v>136</v>
      </c>
      <c r="B45" s="478" t="s">
        <v>2958</v>
      </c>
      <c r="C45" s="422">
        <v>1241.2</v>
      </c>
      <c r="D45" s="339" t="s">
        <v>3040</v>
      </c>
      <c r="E45" s="520"/>
      <c r="F45" s="521"/>
      <c r="G45" s="522"/>
      <c r="H45" s="533"/>
      <c r="I45" s="522"/>
      <c r="J45" s="523"/>
      <c r="K45" s="524"/>
      <c r="L45" s="602"/>
      <c r="M45" s="252"/>
    </row>
    <row r="46" spans="1:13" ht="15" customHeight="1">
      <c r="A46" s="339" t="s">
        <v>136</v>
      </c>
      <c r="B46" s="478" t="s">
        <v>2959</v>
      </c>
      <c r="C46" s="422">
        <v>1241.2</v>
      </c>
      <c r="D46" s="339" t="s">
        <v>3040</v>
      </c>
      <c r="E46" s="520"/>
      <c r="F46" s="521"/>
      <c r="G46" s="522"/>
      <c r="H46" s="533"/>
      <c r="I46" s="522"/>
      <c r="J46" s="523"/>
      <c r="K46" s="524"/>
      <c r="L46" s="602"/>
      <c r="M46" s="252"/>
    </row>
    <row r="47" spans="1:13" ht="15" customHeight="1">
      <c r="A47" s="339" t="s">
        <v>136</v>
      </c>
      <c r="B47" s="478" t="s">
        <v>2960</v>
      </c>
      <c r="C47" s="446">
        <v>1241.2</v>
      </c>
      <c r="D47" s="339" t="s">
        <v>3040</v>
      </c>
      <c r="E47" s="520"/>
      <c r="F47" s="521"/>
      <c r="G47" s="522"/>
      <c r="H47" s="533"/>
      <c r="I47" s="522"/>
      <c r="J47" s="523"/>
      <c r="K47" s="524"/>
      <c r="L47" s="602"/>
      <c r="M47" s="252"/>
    </row>
    <row r="48" spans="1:13" ht="15" customHeight="1">
      <c r="A48" s="339" t="s">
        <v>136</v>
      </c>
      <c r="B48" s="478" t="s">
        <v>2961</v>
      </c>
      <c r="C48" s="422">
        <v>1241.2</v>
      </c>
      <c r="D48" s="339" t="s">
        <v>3040</v>
      </c>
      <c r="E48" s="520"/>
      <c r="F48" s="521"/>
      <c r="G48" s="522"/>
      <c r="H48" s="533"/>
      <c r="I48" s="522"/>
      <c r="J48" s="523"/>
      <c r="K48" s="524"/>
      <c r="L48" s="602"/>
      <c r="M48" s="252"/>
    </row>
    <row r="49" spans="1:13" ht="15" customHeight="1">
      <c r="A49" s="339" t="s">
        <v>136</v>
      </c>
      <c r="B49" s="508" t="s">
        <v>2962</v>
      </c>
      <c r="C49" s="569">
        <v>1241.2</v>
      </c>
      <c r="D49" s="339" t="s">
        <v>3040</v>
      </c>
      <c r="E49" s="520"/>
      <c r="F49" s="521"/>
      <c r="G49" s="522"/>
      <c r="H49" s="533"/>
      <c r="I49" s="522"/>
      <c r="J49" s="523"/>
      <c r="K49" s="524"/>
      <c r="L49" s="602"/>
      <c r="M49" s="252"/>
    </row>
    <row r="50" spans="1:13" ht="15" customHeight="1" thickBot="1">
      <c r="A50" s="362" t="s">
        <v>136</v>
      </c>
      <c r="B50" s="509" t="s">
        <v>2963</v>
      </c>
      <c r="C50" s="505">
        <v>1241.2</v>
      </c>
      <c r="D50" s="362" t="s">
        <v>3040</v>
      </c>
      <c r="E50" s="525"/>
      <c r="F50" s="526">
        <f>SUM(C31:C50)</f>
        <v>24824.000000000007</v>
      </c>
      <c r="G50" s="527"/>
      <c r="H50" s="537"/>
      <c r="I50" s="527">
        <v>803001</v>
      </c>
      <c r="J50" s="528">
        <f>F50/1.16</f>
        <v>21400.000000000007</v>
      </c>
      <c r="K50" s="529">
        <f t="shared" si="1"/>
        <v>3424.0000000000014</v>
      </c>
      <c r="L50" s="602"/>
      <c r="M50" s="252"/>
    </row>
    <row r="51" spans="1:13" ht="15" customHeight="1">
      <c r="A51" s="339" t="s">
        <v>134</v>
      </c>
      <c r="B51" s="341" t="s">
        <v>2223</v>
      </c>
      <c r="C51" s="353">
        <v>11241.56</v>
      </c>
      <c r="D51" s="339" t="s">
        <v>3041</v>
      </c>
      <c r="E51" s="520"/>
      <c r="F51" s="521"/>
      <c r="G51" s="522"/>
      <c r="H51" s="533"/>
      <c r="I51" s="530"/>
      <c r="J51" s="531"/>
      <c r="K51" s="532"/>
      <c r="L51" s="602"/>
      <c r="M51" s="252"/>
    </row>
    <row r="52" spans="1:13" ht="15" customHeight="1">
      <c r="A52" s="339" t="s">
        <v>134</v>
      </c>
      <c r="B52" s="341" t="s">
        <v>2204</v>
      </c>
      <c r="C52" s="353">
        <v>11241.56</v>
      </c>
      <c r="D52" s="339" t="s">
        <v>3041</v>
      </c>
      <c r="E52" s="520"/>
      <c r="F52" s="521"/>
      <c r="G52" s="522"/>
      <c r="H52" s="533"/>
      <c r="I52" s="522"/>
      <c r="J52" s="523"/>
      <c r="K52" s="524"/>
      <c r="L52" s="602"/>
      <c r="M52" s="252"/>
    </row>
    <row r="53" spans="1:13" ht="15" customHeight="1">
      <c r="A53" s="339" t="s">
        <v>134</v>
      </c>
      <c r="B53" s="341" t="s">
        <v>1836</v>
      </c>
      <c r="C53" s="353">
        <v>11481.68</v>
      </c>
      <c r="D53" s="339" t="s">
        <v>3041</v>
      </c>
      <c r="E53" s="520">
        <f>SUM(C51:C53)</f>
        <v>33964.800000000003</v>
      </c>
      <c r="F53" s="521"/>
      <c r="G53" s="522"/>
      <c r="H53" s="533"/>
      <c r="I53" s="522">
        <v>600644</v>
      </c>
      <c r="J53" s="523">
        <f t="shared" si="0"/>
        <v>29280.000000000004</v>
      </c>
      <c r="K53" s="524">
        <f t="shared" si="1"/>
        <v>4684.8000000000011</v>
      </c>
      <c r="L53" s="602"/>
      <c r="M53" s="252"/>
    </row>
    <row r="54" spans="1:13" ht="15" customHeight="1">
      <c r="A54" s="339" t="s">
        <v>457</v>
      </c>
      <c r="B54" s="341" t="s">
        <v>2937</v>
      </c>
      <c r="C54" s="353">
        <v>14342.24</v>
      </c>
      <c r="D54" s="339" t="s">
        <v>3041</v>
      </c>
      <c r="E54" s="520">
        <f>SUM(C54:D54)</f>
        <v>14342.24</v>
      </c>
      <c r="F54" s="521"/>
      <c r="G54" s="522"/>
      <c r="H54" s="533"/>
      <c r="I54" s="522">
        <v>600691</v>
      </c>
      <c r="J54" s="523">
        <f t="shared" si="0"/>
        <v>12364</v>
      </c>
      <c r="K54" s="524">
        <f t="shared" si="1"/>
        <v>1978.24</v>
      </c>
      <c r="L54" s="602"/>
      <c r="M54" s="252"/>
    </row>
    <row r="55" spans="1:13" ht="15" customHeight="1">
      <c r="A55" s="339" t="s">
        <v>141</v>
      </c>
      <c r="B55" s="341" t="s">
        <v>527</v>
      </c>
      <c r="C55" s="353">
        <v>10097.799999999999</v>
      </c>
      <c r="D55" s="339" t="s">
        <v>3041</v>
      </c>
      <c r="E55" s="520">
        <f>SUM(C55:D55)</f>
        <v>10097.799999999999</v>
      </c>
      <c r="F55" s="521"/>
      <c r="G55" s="522"/>
      <c r="H55" s="533"/>
      <c r="I55" s="522">
        <v>600684</v>
      </c>
      <c r="J55" s="523">
        <f t="shared" si="0"/>
        <v>8705</v>
      </c>
      <c r="K55" s="524">
        <f t="shared" si="1"/>
        <v>1392.8</v>
      </c>
      <c r="L55" s="602"/>
      <c r="M55" s="252"/>
    </row>
    <row r="56" spans="1:13" ht="15" customHeight="1">
      <c r="A56" s="339" t="s">
        <v>298</v>
      </c>
      <c r="B56" s="341" t="s">
        <v>2945</v>
      </c>
      <c r="C56" s="353">
        <v>20454.28</v>
      </c>
      <c r="D56" s="339" t="s">
        <v>3041</v>
      </c>
      <c r="E56" s="520"/>
      <c r="F56" s="521"/>
      <c r="G56" s="522"/>
      <c r="H56" s="533"/>
      <c r="I56" s="522"/>
      <c r="J56" s="523"/>
      <c r="K56" s="524"/>
      <c r="L56" s="602"/>
      <c r="M56" s="252"/>
    </row>
    <row r="57" spans="1:13" ht="15" customHeight="1">
      <c r="A57" s="339" t="s">
        <v>298</v>
      </c>
      <c r="B57" s="341" t="s">
        <v>2946</v>
      </c>
      <c r="C57" s="353">
        <v>20475.16</v>
      </c>
      <c r="D57" s="339" t="s">
        <v>3041</v>
      </c>
      <c r="E57" s="520">
        <f>SUM(C56:C57)</f>
        <v>40929.440000000002</v>
      </c>
      <c r="F57" s="521"/>
      <c r="G57" s="522"/>
      <c r="H57" s="533"/>
      <c r="I57" s="522">
        <v>600638</v>
      </c>
      <c r="J57" s="523">
        <f t="shared" si="0"/>
        <v>35284.000000000007</v>
      </c>
      <c r="K57" s="524">
        <f t="shared" si="1"/>
        <v>5645.4400000000014</v>
      </c>
      <c r="L57" s="602"/>
      <c r="M57" s="252"/>
    </row>
    <row r="58" spans="1:13" ht="15" customHeight="1">
      <c r="A58" s="339" t="s">
        <v>136</v>
      </c>
      <c r="B58" s="341" t="s">
        <v>2938</v>
      </c>
      <c r="C58" s="353">
        <v>15750.48</v>
      </c>
      <c r="D58" s="339" t="s">
        <v>3041</v>
      </c>
      <c r="E58" s="40"/>
      <c r="F58" s="521"/>
      <c r="G58" s="522"/>
      <c r="H58" s="533"/>
      <c r="I58" s="522"/>
      <c r="J58" s="523"/>
      <c r="K58" s="524"/>
      <c r="L58" s="602"/>
      <c r="M58" s="252"/>
    </row>
    <row r="59" spans="1:13" ht="15" customHeight="1" thickBot="1">
      <c r="A59" s="362" t="s">
        <v>136</v>
      </c>
      <c r="B59" s="415" t="s">
        <v>2228</v>
      </c>
      <c r="C59" s="363">
        <v>15750.48</v>
      </c>
      <c r="D59" s="362" t="s">
        <v>3041</v>
      </c>
      <c r="E59" s="525">
        <f>SUM(C58:C59)</f>
        <v>31500.959999999999</v>
      </c>
      <c r="F59" s="526">
        <f>SUM(E51:E59)</f>
        <v>130835.23999999999</v>
      </c>
      <c r="G59" s="527"/>
      <c r="H59" s="537"/>
      <c r="I59" s="527">
        <v>600640</v>
      </c>
      <c r="J59" s="528">
        <f t="shared" si="0"/>
        <v>27156</v>
      </c>
      <c r="K59" s="529">
        <f t="shared" si="1"/>
        <v>4344.96</v>
      </c>
      <c r="L59" s="602"/>
      <c r="M59" s="252"/>
    </row>
    <row r="60" spans="1:13" ht="15" customHeight="1">
      <c r="A60" s="339" t="s">
        <v>2905</v>
      </c>
      <c r="B60" s="478" t="s">
        <v>2964</v>
      </c>
      <c r="C60" s="446">
        <v>1241.2</v>
      </c>
      <c r="D60" s="339" t="s">
        <v>3043</v>
      </c>
      <c r="E60" s="520"/>
      <c r="F60" s="521"/>
      <c r="G60" s="522"/>
      <c r="H60" s="533"/>
      <c r="I60" s="522"/>
      <c r="J60" s="523"/>
      <c r="K60" s="524"/>
      <c r="L60" s="602"/>
      <c r="M60" s="252"/>
    </row>
    <row r="61" spans="1:13" ht="15" customHeight="1">
      <c r="A61" s="339" t="s">
        <v>2905</v>
      </c>
      <c r="B61" s="478" t="s">
        <v>2965</v>
      </c>
      <c r="C61" s="446">
        <v>1241.2</v>
      </c>
      <c r="D61" s="339" t="s">
        <v>3043</v>
      </c>
      <c r="E61" s="520"/>
      <c r="F61" s="521"/>
      <c r="G61" s="522"/>
      <c r="H61" s="533"/>
      <c r="I61" s="522"/>
      <c r="J61" s="523"/>
      <c r="K61" s="524"/>
      <c r="L61" s="602"/>
      <c r="M61" s="252"/>
    </row>
    <row r="62" spans="1:13" ht="15" customHeight="1">
      <c r="A62" s="339" t="s">
        <v>2905</v>
      </c>
      <c r="B62" s="478" t="s">
        <v>2966</v>
      </c>
      <c r="C62" s="446">
        <v>1241.2</v>
      </c>
      <c r="D62" s="339" t="s">
        <v>3043</v>
      </c>
      <c r="E62" s="520"/>
      <c r="F62" s="521"/>
      <c r="G62" s="522"/>
      <c r="H62" s="533"/>
      <c r="I62" s="522"/>
      <c r="J62" s="523"/>
      <c r="K62" s="524"/>
      <c r="L62" s="602"/>
      <c r="M62" s="252"/>
    </row>
    <row r="63" spans="1:13" ht="15" customHeight="1">
      <c r="A63" s="339" t="s">
        <v>2905</v>
      </c>
      <c r="B63" s="478" t="s">
        <v>2967</v>
      </c>
      <c r="C63" s="446">
        <v>1241.2</v>
      </c>
      <c r="D63" s="339" t="s">
        <v>3043</v>
      </c>
      <c r="E63" s="520"/>
      <c r="F63" s="521"/>
      <c r="G63" s="522"/>
      <c r="H63" s="533"/>
      <c r="I63" s="522"/>
      <c r="J63" s="523"/>
      <c r="K63" s="524"/>
      <c r="L63" s="602"/>
      <c r="M63" s="252"/>
    </row>
    <row r="64" spans="1:13" ht="15" customHeight="1">
      <c r="A64" s="339" t="s">
        <v>2905</v>
      </c>
      <c r="B64" s="478" t="s">
        <v>2968</v>
      </c>
      <c r="C64" s="446">
        <v>1241.2</v>
      </c>
      <c r="D64" s="339" t="s">
        <v>3043</v>
      </c>
      <c r="E64" s="520"/>
      <c r="F64" s="521"/>
      <c r="G64" s="522"/>
      <c r="H64" s="533"/>
      <c r="I64" s="522"/>
      <c r="J64" s="523"/>
      <c r="K64" s="524"/>
      <c r="L64" s="602"/>
      <c r="M64" s="252"/>
    </row>
    <row r="65" spans="1:13" ht="15" customHeight="1">
      <c r="A65" s="339" t="s">
        <v>2905</v>
      </c>
      <c r="B65" s="478" t="s">
        <v>2969</v>
      </c>
      <c r="C65" s="446">
        <v>1241.2</v>
      </c>
      <c r="D65" s="339" t="s">
        <v>3043</v>
      </c>
      <c r="E65" s="520"/>
      <c r="F65" s="521"/>
      <c r="G65" s="522"/>
      <c r="H65" s="533"/>
      <c r="I65" s="522"/>
      <c r="J65" s="523"/>
      <c r="K65" s="524"/>
      <c r="L65" s="602"/>
      <c r="M65" s="252"/>
    </row>
    <row r="66" spans="1:13" ht="15" customHeight="1">
      <c r="A66" s="339" t="s">
        <v>2905</v>
      </c>
      <c r="B66" s="478" t="s">
        <v>2970</v>
      </c>
      <c r="C66" s="446">
        <v>1241.2</v>
      </c>
      <c r="D66" s="339" t="s">
        <v>3043</v>
      </c>
      <c r="E66" s="520"/>
      <c r="F66" s="521"/>
      <c r="G66" s="522"/>
      <c r="H66" s="533"/>
      <c r="I66" s="522"/>
      <c r="J66" s="523"/>
      <c r="K66" s="524"/>
      <c r="L66" s="602"/>
      <c r="M66" s="252"/>
    </row>
    <row r="67" spans="1:13" ht="15" customHeight="1">
      <c r="A67" s="339" t="s">
        <v>2905</v>
      </c>
      <c r="B67" s="478" t="s">
        <v>2971</v>
      </c>
      <c r="C67" s="446">
        <v>1241.2</v>
      </c>
      <c r="D67" s="339" t="s">
        <v>3043</v>
      </c>
      <c r="E67" s="520"/>
      <c r="F67" s="521"/>
      <c r="G67" s="522"/>
      <c r="H67" s="533"/>
      <c r="I67" s="522"/>
      <c r="J67" s="523"/>
      <c r="K67" s="524"/>
      <c r="L67" s="602"/>
      <c r="M67" s="252"/>
    </row>
    <row r="68" spans="1:13" ht="15" customHeight="1">
      <c r="A68" s="339" t="s">
        <v>2905</v>
      </c>
      <c r="B68" s="478" t="s">
        <v>2972</v>
      </c>
      <c r="C68" s="446">
        <v>1241.2</v>
      </c>
      <c r="D68" s="339" t="s">
        <v>3043</v>
      </c>
      <c r="E68" s="520"/>
      <c r="F68" s="521"/>
      <c r="G68" s="522"/>
      <c r="H68" s="533"/>
      <c r="I68" s="522"/>
      <c r="J68" s="523"/>
      <c r="K68" s="524"/>
      <c r="L68" s="602"/>
      <c r="M68" s="252"/>
    </row>
    <row r="69" spans="1:13" ht="15" customHeight="1">
      <c r="A69" s="339" t="s">
        <v>2905</v>
      </c>
      <c r="B69" s="478" t="s">
        <v>2973</v>
      </c>
      <c r="C69" s="446">
        <v>1241.2</v>
      </c>
      <c r="D69" s="339" t="s">
        <v>3043</v>
      </c>
      <c r="E69" s="520"/>
      <c r="F69" s="521"/>
      <c r="G69" s="522"/>
      <c r="H69" s="533"/>
      <c r="I69" s="522"/>
      <c r="J69" s="523"/>
      <c r="K69" s="524"/>
      <c r="L69" s="602"/>
      <c r="M69" s="252"/>
    </row>
    <row r="70" spans="1:13" ht="15" customHeight="1">
      <c r="A70" s="339" t="s">
        <v>2905</v>
      </c>
      <c r="B70" s="478" t="s">
        <v>2974</v>
      </c>
      <c r="C70" s="446">
        <v>1241.2</v>
      </c>
      <c r="D70" s="339" t="s">
        <v>3043</v>
      </c>
      <c r="E70" s="520"/>
      <c r="F70" s="521"/>
      <c r="G70" s="522"/>
      <c r="H70" s="533"/>
      <c r="I70" s="522"/>
      <c r="J70" s="523"/>
      <c r="K70" s="524"/>
      <c r="L70" s="602"/>
      <c r="M70" s="252"/>
    </row>
    <row r="71" spans="1:13" ht="15" customHeight="1">
      <c r="A71" s="339" t="s">
        <v>136</v>
      </c>
      <c r="B71" s="478" t="s">
        <v>2981</v>
      </c>
      <c r="C71" s="446">
        <v>1241.2</v>
      </c>
      <c r="D71" s="339" t="s">
        <v>3043</v>
      </c>
      <c r="E71" s="520">
        <f>SUM(C60:C71)</f>
        <v>14894.400000000003</v>
      </c>
      <c r="F71" s="521"/>
      <c r="G71" s="522"/>
      <c r="H71" s="533"/>
      <c r="I71" s="522">
        <v>803001</v>
      </c>
      <c r="J71" s="523">
        <f t="shared" ref="J71:J111" si="2">E71/1.16</f>
        <v>12840.000000000004</v>
      </c>
      <c r="K71" s="524">
        <f t="shared" ref="K71:K111" si="3">J71*0.16</f>
        <v>2054.4000000000005</v>
      </c>
      <c r="L71" s="602"/>
      <c r="M71" s="252"/>
    </row>
    <row r="72" spans="1:13" ht="15" customHeight="1">
      <c r="A72" s="339" t="s">
        <v>457</v>
      </c>
      <c r="B72" s="341" t="s">
        <v>2564</v>
      </c>
      <c r="C72" s="353">
        <v>4446.28</v>
      </c>
      <c r="D72" s="339" t="s">
        <v>3043</v>
      </c>
      <c r="E72" s="520"/>
      <c r="F72" s="521"/>
      <c r="G72" s="522"/>
      <c r="H72" s="533"/>
      <c r="I72" s="522"/>
      <c r="J72" s="523"/>
      <c r="K72" s="524"/>
      <c r="L72" s="602"/>
      <c r="M72" s="252"/>
    </row>
    <row r="73" spans="1:13" ht="15" customHeight="1">
      <c r="A73" s="339" t="s">
        <v>457</v>
      </c>
      <c r="B73" s="341" t="s">
        <v>2975</v>
      </c>
      <c r="C73" s="353">
        <v>14342.24</v>
      </c>
      <c r="D73" s="339" t="s">
        <v>3043</v>
      </c>
      <c r="E73" s="520"/>
      <c r="F73" s="521"/>
      <c r="G73" s="522"/>
      <c r="H73" s="533"/>
      <c r="I73" s="522"/>
      <c r="J73" s="523"/>
      <c r="K73" s="524"/>
      <c r="L73" s="602"/>
      <c r="M73" s="252"/>
    </row>
    <row r="74" spans="1:13" ht="15" customHeight="1">
      <c r="A74" s="339" t="s">
        <v>457</v>
      </c>
      <c r="B74" s="341" t="s">
        <v>2097</v>
      </c>
      <c r="C74" s="353">
        <v>14342.24</v>
      </c>
      <c r="D74" s="339" t="s">
        <v>3043</v>
      </c>
      <c r="E74" s="520">
        <f>SUM(C72:C74)</f>
        <v>33130.76</v>
      </c>
      <c r="F74" s="520"/>
      <c r="G74" s="522"/>
      <c r="H74" s="533"/>
      <c r="I74" s="522">
        <v>600691</v>
      </c>
      <c r="J74" s="523">
        <f t="shared" si="2"/>
        <v>28561.000000000004</v>
      </c>
      <c r="K74" s="524">
        <f t="shared" si="3"/>
        <v>4569.7600000000011</v>
      </c>
      <c r="L74" s="602"/>
      <c r="M74" s="252"/>
    </row>
    <row r="75" spans="1:13" ht="15" customHeight="1">
      <c r="A75" s="339" t="s">
        <v>141</v>
      </c>
      <c r="B75" s="341" t="s">
        <v>2387</v>
      </c>
      <c r="C75" s="353">
        <v>10097.799999999999</v>
      </c>
      <c r="D75" s="339" t="s">
        <v>3043</v>
      </c>
      <c r="E75" s="520"/>
      <c r="F75" s="521"/>
      <c r="G75" s="522"/>
      <c r="H75" s="533"/>
      <c r="I75" s="522"/>
      <c r="J75" s="523"/>
      <c r="K75" s="524"/>
      <c r="L75" s="602"/>
      <c r="M75" s="252"/>
    </row>
    <row r="76" spans="1:13" ht="15" customHeight="1">
      <c r="A76" s="339" t="s">
        <v>141</v>
      </c>
      <c r="B76" s="341" t="s">
        <v>2850</v>
      </c>
      <c r="C76" s="353">
        <v>10491.04</v>
      </c>
      <c r="D76" s="339" t="s">
        <v>3043</v>
      </c>
      <c r="E76" s="520">
        <f>SUM(C75:C76)</f>
        <v>20588.84</v>
      </c>
      <c r="F76" s="521"/>
      <c r="G76" s="522"/>
      <c r="H76" s="533"/>
      <c r="I76" s="522">
        <v>600684</v>
      </c>
      <c r="J76" s="523">
        <f t="shared" si="2"/>
        <v>17749</v>
      </c>
      <c r="K76" s="524">
        <f t="shared" si="3"/>
        <v>2839.84</v>
      </c>
      <c r="L76" s="602"/>
      <c r="M76" s="252"/>
    </row>
    <row r="77" spans="1:13" ht="15" customHeight="1">
      <c r="A77" s="339" t="s">
        <v>718</v>
      </c>
      <c r="B77" s="341" t="s">
        <v>1983</v>
      </c>
      <c r="C77" s="353">
        <v>16100.8</v>
      </c>
      <c r="D77" s="339" t="s">
        <v>3043</v>
      </c>
      <c r="E77" s="520">
        <f>SUM(C77)</f>
        <v>16100.8</v>
      </c>
      <c r="F77" s="521"/>
      <c r="G77" s="522"/>
      <c r="H77" s="533"/>
      <c r="I77" s="522">
        <v>600626</v>
      </c>
      <c r="J77" s="523">
        <f t="shared" si="2"/>
        <v>13880</v>
      </c>
      <c r="K77" s="524">
        <f t="shared" si="3"/>
        <v>2220.8000000000002</v>
      </c>
      <c r="L77" s="602"/>
      <c r="M77" s="252"/>
    </row>
    <row r="78" spans="1:13" ht="15" customHeight="1">
      <c r="A78" s="339" t="s">
        <v>298</v>
      </c>
      <c r="B78" s="341" t="s">
        <v>2760</v>
      </c>
      <c r="C78" s="353">
        <v>19565.72</v>
      </c>
      <c r="D78" s="339" t="s">
        <v>3043</v>
      </c>
      <c r="E78" s="520">
        <f>SUM(C78:D78)</f>
        <v>19565.72</v>
      </c>
      <c r="F78" s="521"/>
      <c r="G78" s="522"/>
      <c r="H78" s="533"/>
      <c r="I78" s="522">
        <v>600638</v>
      </c>
      <c r="J78" s="523">
        <f t="shared" si="2"/>
        <v>16867.000000000004</v>
      </c>
      <c r="K78" s="524">
        <f t="shared" si="3"/>
        <v>2698.7200000000007</v>
      </c>
      <c r="L78" s="602"/>
      <c r="M78" s="252"/>
    </row>
    <row r="79" spans="1:13" ht="15" customHeight="1" thickBot="1">
      <c r="A79" s="362" t="s">
        <v>136</v>
      </c>
      <c r="B79" s="415" t="s">
        <v>2960</v>
      </c>
      <c r="C79" s="363">
        <v>22768.48</v>
      </c>
      <c r="D79" s="362" t="s">
        <v>3043</v>
      </c>
      <c r="E79" s="525">
        <f>SUM(C79)</f>
        <v>22768.48</v>
      </c>
      <c r="F79" s="526">
        <f>SUM(E63:E79)</f>
        <v>127049</v>
      </c>
      <c r="G79" s="527"/>
      <c r="H79" s="537"/>
      <c r="I79" s="527">
        <v>600640</v>
      </c>
      <c r="J79" s="528">
        <f t="shared" si="2"/>
        <v>19628</v>
      </c>
      <c r="K79" s="529">
        <f t="shared" si="3"/>
        <v>3140.48</v>
      </c>
      <c r="L79" s="602"/>
      <c r="M79" s="252"/>
    </row>
    <row r="80" spans="1:13" ht="15" customHeight="1">
      <c r="A80" s="339" t="s">
        <v>134</v>
      </c>
      <c r="B80" s="341" t="s">
        <v>2982</v>
      </c>
      <c r="C80" s="353">
        <v>11241.56</v>
      </c>
      <c r="D80" s="339" t="s">
        <v>3044</v>
      </c>
      <c r="E80" s="520"/>
      <c r="F80" s="521"/>
      <c r="G80" s="522"/>
      <c r="H80" s="533"/>
      <c r="I80" s="530"/>
      <c r="J80" s="531"/>
      <c r="K80" s="532"/>
      <c r="L80" s="602"/>
      <c r="M80" s="252"/>
    </row>
    <row r="81" spans="1:13" ht="15" customHeight="1">
      <c r="A81" s="339" t="s">
        <v>134</v>
      </c>
      <c r="B81" s="341" t="s">
        <v>1862</v>
      </c>
      <c r="C81" s="353">
        <v>11481.68</v>
      </c>
      <c r="D81" s="339" t="s">
        <v>3044</v>
      </c>
      <c r="E81" s="520"/>
      <c r="F81" s="521"/>
      <c r="G81" s="522"/>
      <c r="H81" s="533"/>
      <c r="I81" s="522"/>
      <c r="J81" s="523"/>
      <c r="K81" s="524"/>
      <c r="L81" s="602"/>
      <c r="M81" s="252"/>
    </row>
    <row r="82" spans="1:13" ht="15" customHeight="1">
      <c r="A82" s="339" t="s">
        <v>134</v>
      </c>
      <c r="B82" s="341" t="s">
        <v>2413</v>
      </c>
      <c r="C82" s="353">
        <v>11481.68</v>
      </c>
      <c r="D82" s="339" t="s">
        <v>3044</v>
      </c>
      <c r="E82" s="520"/>
      <c r="F82" s="521"/>
      <c r="G82" s="522"/>
      <c r="H82" s="533"/>
      <c r="I82" s="522"/>
      <c r="J82" s="523"/>
      <c r="K82" s="524"/>
      <c r="L82" s="602"/>
      <c r="M82" s="252"/>
    </row>
    <row r="83" spans="1:13" ht="15" customHeight="1">
      <c r="A83" s="339" t="s">
        <v>134</v>
      </c>
      <c r="B83" s="341" t="s">
        <v>2420</v>
      </c>
      <c r="C83" s="353">
        <v>11481.68</v>
      </c>
      <c r="D83" s="339" t="s">
        <v>3044</v>
      </c>
      <c r="E83" s="520">
        <f>SUM(C80:C83)</f>
        <v>45686.6</v>
      </c>
      <c r="F83" s="521"/>
      <c r="G83" s="522"/>
      <c r="H83" s="533"/>
      <c r="I83" s="522">
        <v>600644</v>
      </c>
      <c r="J83" s="523">
        <f t="shared" si="2"/>
        <v>39385</v>
      </c>
      <c r="K83" s="524">
        <f t="shared" si="3"/>
        <v>6301.6</v>
      </c>
      <c r="L83" s="602"/>
      <c r="M83" s="252"/>
    </row>
    <row r="84" spans="1:13" ht="15" customHeight="1">
      <c r="A84" s="339" t="s">
        <v>136</v>
      </c>
      <c r="B84" s="341" t="s">
        <v>1590</v>
      </c>
      <c r="C84" s="353">
        <v>15750.48</v>
      </c>
      <c r="D84" s="339" t="s">
        <v>3044</v>
      </c>
      <c r="E84" s="520"/>
      <c r="F84" s="521"/>
      <c r="G84" s="522"/>
      <c r="H84" s="533"/>
      <c r="I84" s="522"/>
      <c r="J84" s="523"/>
      <c r="K84" s="524"/>
      <c r="L84" s="602"/>
      <c r="M84" s="252"/>
    </row>
    <row r="85" spans="1:13" ht="15" customHeight="1">
      <c r="A85" s="339" t="s">
        <v>136</v>
      </c>
      <c r="B85" s="341" t="s">
        <v>1599</v>
      </c>
      <c r="C85" s="353">
        <v>15750.48</v>
      </c>
      <c r="D85" s="339" t="s">
        <v>3044</v>
      </c>
      <c r="E85" s="520"/>
      <c r="F85" s="521"/>
      <c r="G85" s="522"/>
      <c r="H85" s="533"/>
      <c r="I85" s="522"/>
      <c r="J85" s="523"/>
      <c r="K85" s="524"/>
      <c r="L85" s="602"/>
      <c r="M85" s="252"/>
    </row>
    <row r="86" spans="1:13" ht="15" customHeight="1">
      <c r="A86" s="339" t="s">
        <v>136</v>
      </c>
      <c r="B86" s="341" t="s">
        <v>2976</v>
      </c>
      <c r="C86" s="353">
        <v>15750.48</v>
      </c>
      <c r="D86" s="339" t="s">
        <v>3044</v>
      </c>
      <c r="E86" s="520"/>
      <c r="F86" s="521"/>
      <c r="G86" s="522"/>
      <c r="H86" s="533"/>
      <c r="I86" s="522"/>
      <c r="J86" s="523"/>
      <c r="K86" s="524"/>
      <c r="L86" s="602"/>
      <c r="M86" s="252"/>
    </row>
    <row r="87" spans="1:13" ht="15" customHeight="1">
      <c r="A87" s="339" t="s">
        <v>136</v>
      </c>
      <c r="B87" s="341" t="s">
        <v>2938</v>
      </c>
      <c r="C87" s="353">
        <v>15750.48</v>
      </c>
      <c r="D87" s="339" t="s">
        <v>3044</v>
      </c>
      <c r="E87" s="520"/>
      <c r="F87" s="521"/>
      <c r="G87" s="522"/>
      <c r="H87" s="533"/>
      <c r="I87" s="522"/>
      <c r="J87" s="523"/>
      <c r="K87" s="524"/>
      <c r="L87" s="602"/>
      <c r="M87" s="252"/>
    </row>
    <row r="88" spans="1:13" ht="15" customHeight="1">
      <c r="A88" s="339" t="s">
        <v>136</v>
      </c>
      <c r="B88" s="341" t="s">
        <v>2977</v>
      </c>
      <c r="C88" s="353">
        <v>15750.48</v>
      </c>
      <c r="D88" s="339" t="s">
        <v>3044</v>
      </c>
      <c r="E88" s="520"/>
      <c r="F88" s="521"/>
      <c r="G88" s="522"/>
      <c r="H88" s="533"/>
      <c r="I88" s="522"/>
      <c r="J88" s="523"/>
      <c r="K88" s="524"/>
      <c r="L88" s="602"/>
      <c r="M88" s="252"/>
    </row>
    <row r="89" spans="1:13" ht="15" customHeight="1">
      <c r="A89" s="339" t="s">
        <v>136</v>
      </c>
      <c r="B89" s="341" t="s">
        <v>2958</v>
      </c>
      <c r="C89" s="353">
        <v>15750.48</v>
      </c>
      <c r="D89" s="339" t="s">
        <v>3044</v>
      </c>
      <c r="E89" s="520">
        <f>SUM(C84:C89)</f>
        <v>94502.87999999999</v>
      </c>
      <c r="F89" s="521"/>
      <c r="G89" s="522"/>
      <c r="H89" s="533"/>
      <c r="I89" s="522">
        <v>600640</v>
      </c>
      <c r="J89" s="523">
        <f t="shared" si="2"/>
        <v>81468</v>
      </c>
      <c r="K89" s="524">
        <f t="shared" si="3"/>
        <v>13034.880000000001</v>
      </c>
      <c r="L89" s="602"/>
      <c r="M89" s="252"/>
    </row>
    <row r="90" spans="1:13" ht="15" customHeight="1" thickBot="1">
      <c r="A90" s="362" t="s">
        <v>1136</v>
      </c>
      <c r="B90" s="415" t="s">
        <v>2978</v>
      </c>
      <c r="C90" s="363">
        <v>55711.32</v>
      </c>
      <c r="D90" s="362" t="s">
        <v>3044</v>
      </c>
      <c r="E90" s="525">
        <f>SUM(C90)</f>
        <v>55711.32</v>
      </c>
      <c r="F90" s="526">
        <f>SUM(E81:E90)</f>
        <v>195900.79999999999</v>
      </c>
      <c r="G90" s="527"/>
      <c r="H90" s="537"/>
      <c r="I90" s="527">
        <v>600620</v>
      </c>
      <c r="J90" s="528">
        <f t="shared" si="2"/>
        <v>48027</v>
      </c>
      <c r="K90" s="529">
        <f t="shared" si="3"/>
        <v>7684.32</v>
      </c>
      <c r="L90" s="602"/>
      <c r="M90" s="252"/>
    </row>
    <row r="91" spans="1:13" ht="15" customHeight="1">
      <c r="A91" s="339" t="s">
        <v>454</v>
      </c>
      <c r="B91" s="478" t="s">
        <v>2983</v>
      </c>
      <c r="C91" s="446">
        <v>1241.2</v>
      </c>
      <c r="D91" s="339" t="s">
        <v>3045</v>
      </c>
      <c r="E91" s="520"/>
      <c r="F91" s="521"/>
      <c r="G91" s="522"/>
      <c r="H91" s="533"/>
      <c r="I91" s="530"/>
      <c r="J91" s="531"/>
      <c r="K91" s="532"/>
      <c r="L91" s="602"/>
      <c r="M91" s="252"/>
    </row>
    <row r="92" spans="1:13" ht="15" customHeight="1">
      <c r="A92" s="339" t="s">
        <v>141</v>
      </c>
      <c r="B92" s="478" t="s">
        <v>2984</v>
      </c>
      <c r="C92" s="446">
        <v>1241.2</v>
      </c>
      <c r="D92" s="339" t="s">
        <v>3045</v>
      </c>
      <c r="E92" s="520">
        <f>SUM(C91:C92)</f>
        <v>2482.4</v>
      </c>
      <c r="F92" s="521"/>
      <c r="G92" s="522"/>
      <c r="H92" s="533"/>
      <c r="I92" s="522">
        <v>803001</v>
      </c>
      <c r="J92" s="523">
        <f t="shared" si="2"/>
        <v>2140</v>
      </c>
      <c r="K92" s="524">
        <f t="shared" si="3"/>
        <v>342.40000000000003</v>
      </c>
      <c r="L92" s="602"/>
      <c r="M92" s="252"/>
    </row>
    <row r="93" spans="1:13" ht="15" customHeight="1">
      <c r="A93" s="339" t="s">
        <v>134</v>
      </c>
      <c r="B93" s="341" t="s">
        <v>1564</v>
      </c>
      <c r="C93" s="353">
        <v>11673.08</v>
      </c>
      <c r="D93" s="339" t="s">
        <v>3045</v>
      </c>
      <c r="E93" s="520"/>
      <c r="F93" s="521"/>
      <c r="G93" s="522"/>
      <c r="H93" s="533"/>
      <c r="I93" s="522"/>
      <c r="J93" s="523"/>
      <c r="K93" s="524"/>
      <c r="L93" s="602"/>
      <c r="M93" s="252"/>
    </row>
    <row r="94" spans="1:13" ht="15" customHeight="1">
      <c r="A94" s="339" t="s">
        <v>134</v>
      </c>
      <c r="B94" s="341" t="s">
        <v>2314</v>
      </c>
      <c r="C94" s="353">
        <v>16654.12</v>
      </c>
      <c r="D94" s="339" t="s">
        <v>3045</v>
      </c>
      <c r="E94" s="520">
        <f>SUM(C93:C94)</f>
        <v>28327.199999999997</v>
      </c>
      <c r="F94" s="521"/>
      <c r="G94" s="522"/>
      <c r="H94" s="533"/>
      <c r="I94" s="522">
        <v>600644</v>
      </c>
      <c r="J94" s="523">
        <f t="shared" si="2"/>
        <v>24420</v>
      </c>
      <c r="K94" s="524">
        <f t="shared" si="3"/>
        <v>3907.2000000000003</v>
      </c>
      <c r="L94" s="602"/>
      <c r="M94" s="252"/>
    </row>
    <row r="95" spans="1:13" ht="15" customHeight="1">
      <c r="A95" s="339" t="s">
        <v>457</v>
      </c>
      <c r="B95" s="341" t="s">
        <v>2097</v>
      </c>
      <c r="C95" s="353">
        <v>14342.24</v>
      </c>
      <c r="D95" s="339" t="s">
        <v>3045</v>
      </c>
      <c r="E95" s="520">
        <f>SUM(C95)</f>
        <v>14342.24</v>
      </c>
      <c r="F95" s="521"/>
      <c r="G95" s="522"/>
      <c r="H95" s="533"/>
      <c r="I95" s="522">
        <v>600691</v>
      </c>
      <c r="J95" s="523">
        <f t="shared" si="2"/>
        <v>12364</v>
      </c>
      <c r="K95" s="524">
        <f t="shared" si="3"/>
        <v>1978.24</v>
      </c>
      <c r="L95" s="602"/>
      <c r="M95" s="252"/>
    </row>
    <row r="96" spans="1:13" ht="15" customHeight="1">
      <c r="A96" s="339" t="s">
        <v>136</v>
      </c>
      <c r="B96" s="341" t="s">
        <v>2616</v>
      </c>
      <c r="C96" s="353">
        <v>15750.48</v>
      </c>
      <c r="D96" s="339" t="s">
        <v>3045</v>
      </c>
      <c r="E96" s="520"/>
      <c r="F96" s="521"/>
      <c r="G96" s="522"/>
      <c r="H96" s="533"/>
      <c r="I96" s="522"/>
      <c r="J96" s="523"/>
      <c r="K96" s="524"/>
      <c r="L96" s="602"/>
      <c r="M96" s="252"/>
    </row>
    <row r="97" spans="1:13" ht="15" customHeight="1">
      <c r="A97" s="339" t="s">
        <v>136</v>
      </c>
      <c r="B97" s="341" t="s">
        <v>2955</v>
      </c>
      <c r="C97" s="353">
        <v>15750.48</v>
      </c>
      <c r="D97" s="339" t="s">
        <v>3045</v>
      </c>
      <c r="E97" s="520"/>
      <c r="F97" s="521"/>
      <c r="G97" s="522"/>
      <c r="H97" s="533"/>
      <c r="I97" s="522"/>
      <c r="J97" s="523"/>
      <c r="K97" s="524"/>
      <c r="L97" s="602"/>
      <c r="M97" s="252"/>
    </row>
    <row r="98" spans="1:13" ht="15" customHeight="1">
      <c r="A98" s="339" t="s">
        <v>136</v>
      </c>
      <c r="B98" s="341" t="s">
        <v>2217</v>
      </c>
      <c r="C98" s="353">
        <v>15750.48</v>
      </c>
      <c r="D98" s="339" t="s">
        <v>3045</v>
      </c>
      <c r="E98" s="520"/>
      <c r="F98" s="521"/>
      <c r="G98" s="522"/>
      <c r="H98" s="533"/>
      <c r="I98" s="522"/>
      <c r="J98" s="523"/>
      <c r="K98" s="524"/>
      <c r="L98" s="602"/>
      <c r="M98" s="252"/>
    </row>
    <row r="99" spans="1:13" ht="15" customHeight="1">
      <c r="A99" s="339" t="s">
        <v>136</v>
      </c>
      <c r="B99" s="341" t="s">
        <v>2115</v>
      </c>
      <c r="C99" s="353">
        <v>15750.48</v>
      </c>
      <c r="D99" s="339" t="s">
        <v>3045</v>
      </c>
      <c r="E99" s="520"/>
      <c r="F99" s="521"/>
      <c r="G99" s="522"/>
      <c r="H99" s="533"/>
      <c r="I99" s="522"/>
      <c r="J99" s="523"/>
      <c r="K99" s="524"/>
      <c r="L99" s="602"/>
      <c r="M99" s="252"/>
    </row>
    <row r="100" spans="1:13" ht="15" customHeight="1">
      <c r="A100" s="339" t="s">
        <v>136</v>
      </c>
      <c r="B100" s="341" t="s">
        <v>2674</v>
      </c>
      <c r="C100" s="353">
        <v>15750.48</v>
      </c>
      <c r="D100" s="339" t="s">
        <v>3045</v>
      </c>
      <c r="E100" s="520">
        <f>SUM(C96:C100)</f>
        <v>78752.399999999994</v>
      </c>
      <c r="F100" s="521"/>
      <c r="G100" s="522"/>
      <c r="H100" s="533"/>
      <c r="I100" s="522">
        <v>600640</v>
      </c>
      <c r="J100" s="523">
        <f t="shared" si="2"/>
        <v>67890</v>
      </c>
      <c r="K100" s="524">
        <f t="shared" si="3"/>
        <v>10862.4</v>
      </c>
      <c r="L100" s="602"/>
      <c r="M100" s="252"/>
    </row>
    <row r="101" spans="1:13" ht="15" customHeight="1" thickBot="1">
      <c r="A101" s="362" t="s">
        <v>298</v>
      </c>
      <c r="B101" s="415" t="s">
        <v>2985</v>
      </c>
      <c r="C101" s="363">
        <v>20454.28</v>
      </c>
      <c r="D101" s="362" t="s">
        <v>3045</v>
      </c>
      <c r="E101" s="525">
        <f>SUM(C101)</f>
        <v>20454.28</v>
      </c>
      <c r="F101" s="526">
        <f>SUM(E91:E101)</f>
        <v>144358.51999999999</v>
      </c>
      <c r="G101" s="527"/>
      <c r="H101" s="537"/>
      <c r="I101" s="527">
        <v>600638</v>
      </c>
      <c r="J101" s="528">
        <f t="shared" si="2"/>
        <v>17633</v>
      </c>
      <c r="K101" s="529">
        <f t="shared" si="3"/>
        <v>2821.28</v>
      </c>
      <c r="L101" s="602"/>
      <c r="M101" s="252"/>
    </row>
    <row r="102" spans="1:13" ht="15" customHeight="1">
      <c r="A102" s="339" t="s">
        <v>134</v>
      </c>
      <c r="B102" s="341" t="s">
        <v>2986</v>
      </c>
      <c r="C102" s="353">
        <v>11241.56</v>
      </c>
      <c r="D102" s="339" t="s">
        <v>3047</v>
      </c>
      <c r="E102" s="520"/>
      <c r="F102" s="521"/>
      <c r="G102" s="522"/>
      <c r="H102" s="533"/>
      <c r="I102" s="530"/>
      <c r="J102" s="531"/>
      <c r="K102" s="532"/>
      <c r="L102" s="602"/>
      <c r="M102" s="252"/>
    </row>
    <row r="103" spans="1:13" ht="15" customHeight="1">
      <c r="A103" s="339" t="s">
        <v>134</v>
      </c>
      <c r="B103" s="341" t="s">
        <v>2211</v>
      </c>
      <c r="C103" s="353">
        <v>11481.68</v>
      </c>
      <c r="D103" s="339" t="s">
        <v>3047</v>
      </c>
      <c r="E103" s="520">
        <f>SUM(C102:C103)</f>
        <v>22723.239999999998</v>
      </c>
      <c r="F103" s="521"/>
      <c r="G103" s="522"/>
      <c r="H103" s="533"/>
      <c r="I103" s="522">
        <v>600644</v>
      </c>
      <c r="J103" s="523">
        <f t="shared" si="2"/>
        <v>19589</v>
      </c>
      <c r="K103" s="524">
        <f t="shared" si="3"/>
        <v>3134.2400000000002</v>
      </c>
      <c r="L103" s="602"/>
      <c r="M103" s="252"/>
    </row>
    <row r="104" spans="1:13" ht="15.75" customHeight="1" thickBot="1">
      <c r="A104" s="362" t="s">
        <v>136</v>
      </c>
      <c r="B104" s="415" t="s">
        <v>2952</v>
      </c>
      <c r="C104" s="363">
        <v>15750.48</v>
      </c>
      <c r="D104" s="362" t="s">
        <v>3047</v>
      </c>
      <c r="E104" s="525">
        <f>SUM(C104)</f>
        <v>15750.48</v>
      </c>
      <c r="F104" s="526">
        <f>SUM(E102:E104)</f>
        <v>38473.72</v>
      </c>
      <c r="G104" s="527"/>
      <c r="H104" s="537"/>
      <c r="I104" s="527">
        <v>600640</v>
      </c>
      <c r="J104" s="528">
        <f t="shared" si="2"/>
        <v>13578</v>
      </c>
      <c r="K104" s="529">
        <f t="shared" si="3"/>
        <v>2172.48</v>
      </c>
      <c r="L104" s="602"/>
      <c r="M104" s="252"/>
    </row>
    <row r="105" spans="1:13" ht="15" customHeight="1">
      <c r="A105" s="339" t="s">
        <v>2905</v>
      </c>
      <c r="B105" s="478" t="s">
        <v>2988</v>
      </c>
      <c r="C105" s="446">
        <v>1241.2</v>
      </c>
      <c r="D105" s="339" t="s">
        <v>3049</v>
      </c>
      <c r="E105" s="520"/>
      <c r="F105" s="521"/>
      <c r="G105" s="522"/>
      <c r="H105" s="533"/>
      <c r="I105" s="530"/>
      <c r="J105" s="531"/>
      <c r="K105" s="532"/>
      <c r="L105" s="602"/>
      <c r="M105" s="252"/>
    </row>
    <row r="106" spans="1:13" ht="15" customHeight="1">
      <c r="A106" s="339" t="s">
        <v>2905</v>
      </c>
      <c r="B106" s="478" t="s">
        <v>2989</v>
      </c>
      <c r="C106" s="446">
        <v>1241.2</v>
      </c>
      <c r="D106" s="339" t="s">
        <v>3049</v>
      </c>
      <c r="E106" s="520">
        <f>SUM(C105:C106)</f>
        <v>2482.4</v>
      </c>
      <c r="F106" s="521"/>
      <c r="G106" s="522"/>
      <c r="H106" s="533"/>
      <c r="I106" s="522">
        <v>803001</v>
      </c>
      <c r="J106" s="523">
        <f t="shared" si="2"/>
        <v>2140</v>
      </c>
      <c r="K106" s="524">
        <f t="shared" si="3"/>
        <v>342.40000000000003</v>
      </c>
      <c r="L106" s="602"/>
      <c r="M106" s="252"/>
    </row>
    <row r="107" spans="1:13" ht="15" customHeight="1">
      <c r="A107" s="339" t="s">
        <v>141</v>
      </c>
      <c r="B107" s="341" t="s">
        <v>786</v>
      </c>
      <c r="C107" s="353">
        <v>8049.24</v>
      </c>
      <c r="D107" s="339" t="s">
        <v>3049</v>
      </c>
      <c r="E107" s="520">
        <f>SUM(C107)</f>
        <v>8049.24</v>
      </c>
      <c r="F107" s="521"/>
      <c r="G107" s="522"/>
      <c r="H107" s="533"/>
      <c r="I107" s="522">
        <v>600684</v>
      </c>
      <c r="J107" s="523">
        <f t="shared" si="2"/>
        <v>6939</v>
      </c>
      <c r="K107" s="524">
        <f t="shared" si="3"/>
        <v>1110.24</v>
      </c>
      <c r="L107" s="602"/>
      <c r="M107" s="252"/>
    </row>
    <row r="108" spans="1:13" ht="15" customHeight="1">
      <c r="A108" s="339" t="s">
        <v>134</v>
      </c>
      <c r="B108" s="341" t="s">
        <v>1991</v>
      </c>
      <c r="C108" s="353">
        <v>11481.68</v>
      </c>
      <c r="D108" s="339" t="s">
        <v>3049</v>
      </c>
      <c r="E108" s="520"/>
      <c r="F108" s="521"/>
      <c r="G108" s="522"/>
      <c r="H108" s="533"/>
      <c r="I108" s="522"/>
      <c r="J108" s="523"/>
      <c r="K108" s="524"/>
      <c r="L108" s="602"/>
      <c r="M108" s="252"/>
    </row>
    <row r="109" spans="1:13" ht="15" customHeight="1">
      <c r="A109" s="339" t="s">
        <v>134</v>
      </c>
      <c r="B109" s="341" t="s">
        <v>2306</v>
      </c>
      <c r="C109" s="353">
        <v>11481.68</v>
      </c>
      <c r="D109" s="339" t="s">
        <v>3049</v>
      </c>
      <c r="E109" s="520"/>
      <c r="F109" s="521"/>
      <c r="G109" s="522"/>
      <c r="H109" s="533"/>
      <c r="I109" s="522"/>
      <c r="J109" s="523"/>
      <c r="K109" s="524"/>
      <c r="L109" s="602"/>
      <c r="M109" s="252"/>
    </row>
    <row r="110" spans="1:13" ht="15" customHeight="1">
      <c r="A110" s="339" t="s">
        <v>134</v>
      </c>
      <c r="B110" s="414" t="s">
        <v>2608</v>
      </c>
      <c r="C110" s="382">
        <v>11481.68</v>
      </c>
      <c r="D110" s="339" t="s">
        <v>3049</v>
      </c>
      <c r="E110" s="520"/>
      <c r="F110" s="521"/>
      <c r="G110" s="522"/>
      <c r="H110" s="533"/>
      <c r="I110" s="522"/>
      <c r="J110" s="523"/>
      <c r="K110" s="524"/>
      <c r="L110" s="602"/>
      <c r="M110" s="252"/>
    </row>
    <row r="111" spans="1:13" ht="15" customHeight="1" thickBot="1">
      <c r="A111" s="362" t="s">
        <v>134</v>
      </c>
      <c r="B111" s="415" t="s">
        <v>2105</v>
      </c>
      <c r="C111" s="363">
        <v>13358.56</v>
      </c>
      <c r="D111" s="362" t="s">
        <v>3049</v>
      </c>
      <c r="E111" s="525">
        <f>SUM(C108:C111)</f>
        <v>47803.6</v>
      </c>
      <c r="F111" s="526">
        <f>SUM(E105:E111)</f>
        <v>58335.24</v>
      </c>
      <c r="G111" s="527"/>
      <c r="H111" s="537"/>
      <c r="I111" s="527">
        <v>600644</v>
      </c>
      <c r="J111" s="528">
        <f t="shared" si="2"/>
        <v>41210</v>
      </c>
      <c r="K111" s="529">
        <f t="shared" si="3"/>
        <v>6593.6</v>
      </c>
      <c r="L111" s="602"/>
      <c r="M111" s="252"/>
    </row>
    <row r="112" spans="1:13" ht="15" customHeight="1">
      <c r="A112" s="380"/>
      <c r="B112" s="508"/>
      <c r="C112" s="468"/>
      <c r="D112" s="380"/>
      <c r="E112" s="520"/>
      <c r="F112" s="521"/>
      <c r="G112" s="522"/>
      <c r="H112" s="533"/>
      <c r="I112" s="522"/>
      <c r="J112" s="523"/>
      <c r="K112" s="524"/>
      <c r="L112" s="602"/>
      <c r="M112" s="252"/>
    </row>
    <row r="113" spans="1:13" ht="15" customHeight="1">
      <c r="A113" s="380"/>
      <c r="B113" s="496"/>
      <c r="C113" s="48"/>
      <c r="D113" s="380"/>
      <c r="E113" s="520"/>
      <c r="F113" s="521"/>
      <c r="G113" s="522"/>
      <c r="H113" s="533"/>
      <c r="I113" s="522"/>
      <c r="J113" s="523"/>
      <c r="K113" s="524"/>
      <c r="L113" s="602"/>
      <c r="M113" s="252"/>
    </row>
    <row r="114" spans="1:13" ht="15" customHeight="1">
      <c r="A114" s="325"/>
      <c r="B114" s="655"/>
      <c r="C114" s="281">
        <f>SUM(C6:C113)</f>
        <v>425810.48000000021</v>
      </c>
      <c r="D114" s="281"/>
      <c r="E114" s="281"/>
      <c r="F114" s="281">
        <f>SUM(F6:F113)</f>
        <v>425810.47999999986</v>
      </c>
      <c r="G114" s="281"/>
      <c r="H114" s="534">
        <f>SUM(H6:H113)</f>
        <v>0</v>
      </c>
      <c r="I114" s="281"/>
      <c r="J114" s="281">
        <f>SUM(J6:J113)</f>
        <v>367078</v>
      </c>
      <c r="K114" s="281">
        <f>SUM(K6:K113)</f>
        <v>58732.48000000001</v>
      </c>
      <c r="L114" s="281"/>
      <c r="M114" s="283"/>
    </row>
    <row r="115" spans="1:13" ht="15" customHeight="1">
      <c r="A115" s="278"/>
      <c r="B115" s="655"/>
      <c r="C115" s="240"/>
      <c r="D115" s="281"/>
      <c r="E115" s="281"/>
      <c r="F115" s="237"/>
      <c r="G115" s="240"/>
      <c r="H115" s="533"/>
      <c r="I115" s="240"/>
      <c r="J115" s="243"/>
      <c r="K115" s="251"/>
      <c r="L115" s="252"/>
      <c r="M115" s="252"/>
    </row>
    <row r="116" spans="1:13" ht="15" customHeight="1">
      <c r="A116" s="284"/>
      <c r="B116" s="273"/>
      <c r="C116" s="273"/>
      <c r="D116" s="285"/>
      <c r="E116" s="240"/>
      <c r="F116" s="240"/>
      <c r="G116" s="240"/>
      <c r="H116" s="533"/>
      <c r="I116" s="240"/>
      <c r="J116" s="243"/>
      <c r="K116" s="251"/>
      <c r="L116" s="252"/>
      <c r="M116" s="252"/>
    </row>
    <row r="117" spans="1:13" ht="15.75">
      <c r="A117" s="284"/>
      <c r="B117" s="273"/>
      <c r="C117" s="273"/>
      <c r="D117" s="281"/>
      <c r="E117" s="281"/>
      <c r="F117" s="281"/>
      <c r="G117" s="295"/>
      <c r="H117" s="534"/>
      <c r="I117" s="281"/>
      <c r="J117" s="281"/>
      <c r="K117" s="281"/>
      <c r="L117" s="286"/>
      <c r="M117" s="252"/>
    </row>
    <row r="118" spans="1:13" ht="15.75" thickBot="1">
      <c r="A118" s="603"/>
      <c r="B118" s="273"/>
      <c r="C118" s="273"/>
      <c r="D118" s="250"/>
      <c r="E118" s="330" t="s">
        <v>3052</v>
      </c>
      <c r="F118" s="331">
        <v>42907</v>
      </c>
      <c r="G118" s="332">
        <v>1013742.56</v>
      </c>
      <c r="H118" s="535"/>
      <c r="I118" s="239"/>
      <c r="J118" s="239"/>
      <c r="K118" s="252"/>
      <c r="L118" s="252"/>
      <c r="M118" s="288"/>
    </row>
    <row r="119" spans="1:13" ht="16.5" thickBot="1">
      <c r="A119" s="284"/>
      <c r="B119" s="273"/>
      <c r="C119" s="273"/>
      <c r="D119" s="250"/>
      <c r="E119" s="330" t="s">
        <v>3053</v>
      </c>
      <c r="F119" s="331">
        <v>42907</v>
      </c>
      <c r="G119" s="332">
        <v>425810.48</v>
      </c>
      <c r="H119" s="535"/>
      <c r="I119" s="239"/>
      <c r="J119" s="289" t="s">
        <v>551</v>
      </c>
      <c r="K119" s="290">
        <f>J114+K114-F114</f>
        <v>0</v>
      </c>
      <c r="L119" s="252"/>
      <c r="M119" s="288"/>
    </row>
    <row r="120" spans="1:13" ht="15.75">
      <c r="A120" s="284"/>
      <c r="B120" s="273"/>
      <c r="C120" s="239"/>
      <c r="D120" s="252"/>
      <c r="E120" s="239"/>
      <c r="F120" s="239"/>
      <c r="G120" s="252"/>
      <c r="H120" s="535"/>
      <c r="I120" s="239"/>
      <c r="J120" s="239"/>
      <c r="K120" s="252"/>
      <c r="L120" s="252"/>
      <c r="M120" s="288"/>
    </row>
    <row r="121" spans="1:13" ht="15.75">
      <c r="A121" s="284"/>
      <c r="B121" s="273"/>
      <c r="C121" s="273"/>
      <c r="D121" s="250"/>
      <c r="E121" s="239"/>
      <c r="F121" s="239"/>
      <c r="G121" s="239"/>
      <c r="H121" s="535"/>
      <c r="I121" s="239"/>
      <c r="J121" s="239"/>
      <c r="K121" s="252"/>
      <c r="L121" s="252"/>
      <c r="M121" s="288"/>
    </row>
    <row r="122" spans="1:13" ht="15.75">
      <c r="A122" s="284"/>
      <c r="B122" s="273"/>
      <c r="C122" s="273"/>
      <c r="D122" s="250"/>
      <c r="E122" s="239"/>
      <c r="F122" s="239"/>
      <c r="G122" s="239"/>
      <c r="H122" s="535"/>
      <c r="I122" s="239"/>
      <c r="J122" s="239"/>
      <c r="K122" s="252"/>
      <c r="L122" s="252"/>
      <c r="M122" s="288"/>
    </row>
    <row r="123" spans="1:13" ht="15.75">
      <c r="A123" s="284"/>
      <c r="B123" s="273"/>
      <c r="C123" s="273"/>
      <c r="D123" s="291"/>
      <c r="E123" s="292"/>
      <c r="F123" s="292"/>
      <c r="G123" s="292"/>
      <c r="H123" s="536"/>
      <c r="I123" s="292"/>
      <c r="J123" s="292"/>
      <c r="K123" s="288"/>
      <c r="L123" s="288"/>
      <c r="M123" s="288"/>
    </row>
    <row r="124" spans="1:13" ht="15.75">
      <c r="A124" s="604"/>
      <c r="B124" s="605"/>
      <c r="C124" s="606"/>
      <c r="D124" s="520"/>
      <c r="E124" s="292"/>
      <c r="F124" s="292"/>
      <c r="G124" s="292"/>
      <c r="H124" s="536"/>
      <c r="I124" s="292"/>
      <c r="J124" s="292"/>
      <c r="K124" s="288"/>
      <c r="L124" s="288"/>
      <c r="M124" s="288"/>
    </row>
    <row r="125" spans="1:13" ht="15.75">
      <c r="A125" s="294"/>
      <c r="B125" s="239" t="s">
        <v>25</v>
      </c>
      <c r="C125" s="239"/>
      <c r="D125" s="239"/>
      <c r="E125" s="240"/>
      <c r="F125" s="240"/>
      <c r="G125" s="240"/>
      <c r="H125" s="533"/>
      <c r="I125" s="240"/>
      <c r="J125" s="240"/>
      <c r="K125" s="295"/>
      <c r="L125" s="252"/>
      <c r="M125" s="252"/>
    </row>
    <row r="126" spans="1:13" ht="15.75">
      <c r="A126" s="296"/>
      <c r="B126" s="239" t="s">
        <v>127</v>
      </c>
      <c r="C126" s="239"/>
      <c r="D126" s="239"/>
      <c r="E126" s="240"/>
      <c r="F126" s="240"/>
      <c r="G126" s="240"/>
      <c r="H126" s="533"/>
      <c r="I126" s="240"/>
      <c r="J126" s="240"/>
      <c r="K126" s="295"/>
      <c r="L126" s="252"/>
      <c r="M126" s="252"/>
    </row>
    <row r="127" spans="1:13" ht="15.75">
      <c r="A127" s="297"/>
      <c r="B127" s="239" t="s">
        <v>161</v>
      </c>
      <c r="C127" s="239"/>
      <c r="D127" s="239"/>
      <c r="E127" s="240"/>
      <c r="F127" s="240"/>
      <c r="G127" s="240"/>
      <c r="H127" s="533"/>
      <c r="I127" s="240"/>
      <c r="J127" s="240"/>
      <c r="K127" s="295"/>
      <c r="L127" s="252"/>
      <c r="M127" s="252"/>
    </row>
    <row r="128" spans="1:13" ht="15.75">
      <c r="A128" s="239"/>
      <c r="B128" s="239"/>
      <c r="C128" s="239"/>
      <c r="D128" s="239"/>
      <c r="E128" s="240"/>
      <c r="F128" s="240"/>
      <c r="G128" s="240"/>
      <c r="H128" s="533"/>
      <c r="I128" s="240"/>
      <c r="J128" s="240"/>
      <c r="K128" s="295"/>
      <c r="L128" s="252"/>
      <c r="M128" s="252"/>
    </row>
    <row r="129" spans="1:13" ht="15.75">
      <c r="A129" s="239"/>
      <c r="B129" s="239"/>
      <c r="C129" s="239"/>
      <c r="D129" s="239"/>
      <c r="E129" s="240"/>
      <c r="F129" s="240"/>
      <c r="G129" s="240"/>
      <c r="H129" s="533"/>
      <c r="I129" s="240"/>
      <c r="J129" s="240"/>
      <c r="K129" s="295"/>
      <c r="L129" s="252"/>
      <c r="M129" s="252"/>
    </row>
    <row r="130" spans="1:13">
      <c r="K130" s="45"/>
      <c r="L130" s="49"/>
      <c r="M130" s="49"/>
    </row>
    <row r="131" spans="1:13">
      <c r="K131" s="45"/>
      <c r="L131" s="49"/>
      <c r="M131" s="49"/>
    </row>
    <row r="132" spans="1:13">
      <c r="K132" s="45"/>
      <c r="L132" s="49"/>
      <c r="M132" s="49"/>
    </row>
    <row r="133" spans="1:13">
      <c r="K133" s="45"/>
      <c r="L133" s="49"/>
      <c r="M133" s="49"/>
    </row>
    <row r="134" spans="1:13">
      <c r="K134" s="45"/>
      <c r="L134" s="49"/>
      <c r="M134" s="49"/>
    </row>
    <row r="135" spans="1:13">
      <c r="K135" s="45"/>
      <c r="L135" s="49"/>
      <c r="M135" s="49"/>
    </row>
    <row r="136" spans="1:13">
      <c r="K136" s="45"/>
      <c r="L136" s="49"/>
      <c r="M136" s="49"/>
    </row>
    <row r="137" spans="1:13">
      <c r="K137" s="45"/>
      <c r="L137" s="49"/>
      <c r="M137" s="49"/>
    </row>
    <row r="138" spans="1:13">
      <c r="K138" s="45"/>
      <c r="L138" s="49"/>
      <c r="M138" s="49"/>
    </row>
    <row r="139" spans="1:13">
      <c r="K139" s="45"/>
      <c r="L139" s="49"/>
      <c r="M139" s="49"/>
    </row>
    <row r="140" spans="1:13">
      <c r="K140" s="45"/>
      <c r="L140" s="49"/>
      <c r="M140" s="49"/>
    </row>
    <row r="141" spans="1:13">
      <c r="K141" s="45"/>
      <c r="L141" s="49"/>
      <c r="M141" s="49"/>
    </row>
    <row r="142" spans="1:13">
      <c r="K142" s="45"/>
      <c r="L142" s="49"/>
      <c r="M142" s="49"/>
    </row>
    <row r="143" spans="1:13">
      <c r="K143" s="45"/>
      <c r="L143" s="49"/>
      <c r="M143" s="49"/>
    </row>
    <row r="144" spans="1:13">
      <c r="K144" s="45"/>
      <c r="L144" s="49"/>
      <c r="M144" s="49"/>
    </row>
    <row r="145" spans="11:13">
      <c r="K145" s="45"/>
      <c r="L145" s="49"/>
      <c r="M145" s="49"/>
    </row>
    <row r="146" spans="11:13">
      <c r="K146" s="45"/>
      <c r="L146" s="49"/>
      <c r="M146" s="49"/>
    </row>
    <row r="147" spans="11:13">
      <c r="K147" s="45"/>
      <c r="L147" s="49"/>
      <c r="M147" s="49"/>
    </row>
    <row r="148" spans="11:13">
      <c r="K148" s="45"/>
      <c r="L148" s="49"/>
      <c r="M148" s="49"/>
    </row>
    <row r="149" spans="11:13">
      <c r="K149" s="45"/>
      <c r="L149" s="49"/>
      <c r="M149" s="49"/>
    </row>
    <row r="150" spans="11:13">
      <c r="K150" s="45"/>
      <c r="L150" s="49"/>
      <c r="M150" s="49"/>
    </row>
    <row r="151" spans="11:13">
      <c r="K151" s="45"/>
      <c r="L151" s="49"/>
      <c r="M151" s="49"/>
    </row>
    <row r="152" spans="11:13">
      <c r="K152" s="45"/>
      <c r="L152" s="49"/>
      <c r="M152" s="49"/>
    </row>
    <row r="153" spans="11:13">
      <c r="K153" s="45"/>
      <c r="L153" s="49"/>
      <c r="M153" s="49"/>
    </row>
    <row r="154" spans="11:13">
      <c r="K154" s="45"/>
      <c r="L154" s="49"/>
      <c r="M154" s="49"/>
    </row>
    <row r="155" spans="11:13">
      <c r="K155" s="45"/>
      <c r="L155" s="49"/>
      <c r="M155" s="49"/>
    </row>
    <row r="156" spans="11:13">
      <c r="K156" s="45"/>
      <c r="L156" s="49"/>
      <c r="M156" s="49"/>
    </row>
    <row r="157" spans="11:13">
      <c r="K157" s="45"/>
      <c r="L157" s="49"/>
      <c r="M157" s="49"/>
    </row>
    <row r="158" spans="11:13">
      <c r="K158" s="45"/>
      <c r="L158" s="49"/>
      <c r="M158" s="49"/>
    </row>
    <row r="159" spans="11:13">
      <c r="K159" s="45"/>
      <c r="L159" s="49"/>
      <c r="M159" s="49"/>
    </row>
    <row r="160" spans="11:13">
      <c r="K160" s="45"/>
      <c r="L160" s="49"/>
      <c r="M160" s="49"/>
    </row>
    <row r="161" spans="11:13">
      <c r="K161" s="45"/>
      <c r="L161" s="49"/>
      <c r="M161" s="49"/>
    </row>
    <row r="162" spans="11:13">
      <c r="K162" s="45"/>
      <c r="L162" s="49"/>
      <c r="M162" s="49"/>
    </row>
    <row r="163" spans="11:13">
      <c r="K163" s="45"/>
      <c r="L163" s="49"/>
      <c r="M163" s="49"/>
    </row>
    <row r="164" spans="11:13">
      <c r="K164" s="45"/>
      <c r="L164" s="49"/>
      <c r="M164" s="49"/>
    </row>
    <row r="165" spans="11:13">
      <c r="K165" s="45"/>
      <c r="L165" s="49"/>
      <c r="M165" s="49"/>
    </row>
    <row r="166" spans="11:13">
      <c r="K166" s="45"/>
      <c r="L166" s="49"/>
      <c r="M166" s="49"/>
    </row>
    <row r="167" spans="11:13">
      <c r="K167" s="45"/>
      <c r="L167" s="49"/>
      <c r="M167" s="49"/>
    </row>
    <row r="168" spans="11:13">
      <c r="K168" s="45"/>
      <c r="L168" s="49"/>
      <c r="M168" s="49"/>
    </row>
    <row r="169" spans="11:13">
      <c r="K169" s="45"/>
      <c r="L169" s="49"/>
      <c r="M169" s="49"/>
    </row>
    <row r="170" spans="11:13">
      <c r="K170" s="45"/>
      <c r="L170" s="49"/>
      <c r="M170" s="49"/>
    </row>
    <row r="171" spans="11:13">
      <c r="K171" s="45"/>
      <c r="L171" s="49"/>
      <c r="M171" s="49"/>
    </row>
    <row r="172" spans="11:13">
      <c r="K172" s="45"/>
      <c r="L172" s="49"/>
      <c r="M172" s="49"/>
    </row>
    <row r="173" spans="11:13">
      <c r="K173" s="45"/>
      <c r="L173" s="49"/>
      <c r="M173" s="49"/>
    </row>
    <row r="174" spans="11:13">
      <c r="K174" s="45"/>
      <c r="L174" s="49"/>
      <c r="M174" s="49"/>
    </row>
    <row r="175" spans="11:13">
      <c r="K175" s="45"/>
      <c r="L175" s="49"/>
      <c r="M175" s="49"/>
    </row>
    <row r="176" spans="11:13">
      <c r="K176" s="45"/>
      <c r="L176" s="49"/>
      <c r="M176" s="49"/>
    </row>
    <row r="177" spans="11:13">
      <c r="K177" s="45"/>
      <c r="L177" s="49"/>
      <c r="M177" s="49"/>
    </row>
    <row r="178" spans="11:13">
      <c r="K178" s="45"/>
      <c r="L178" s="49"/>
      <c r="M178" s="49"/>
    </row>
    <row r="179" spans="11:13">
      <c r="K179" s="45"/>
      <c r="L179" s="49"/>
      <c r="M179" s="49"/>
    </row>
    <row r="180" spans="11:13">
      <c r="K180" s="45"/>
      <c r="L180" s="49"/>
      <c r="M180" s="49"/>
    </row>
    <row r="181" spans="11:13">
      <c r="K181" s="45"/>
      <c r="L181" s="49"/>
      <c r="M181" s="49"/>
    </row>
    <row r="182" spans="11:13">
      <c r="K182" s="45"/>
      <c r="L182" s="49"/>
      <c r="M182" s="49"/>
    </row>
    <row r="183" spans="11:13">
      <c r="K183" s="45"/>
      <c r="L183" s="49"/>
      <c r="M183" s="49"/>
    </row>
    <row r="184" spans="11:13">
      <c r="K184" s="45"/>
      <c r="L184" s="49"/>
      <c r="M184" s="49"/>
    </row>
    <row r="185" spans="11:13">
      <c r="K185" s="45"/>
      <c r="L185" s="49"/>
      <c r="M185" s="49"/>
    </row>
    <row r="186" spans="11:13">
      <c r="K186" s="45"/>
      <c r="L186" s="49"/>
      <c r="M186" s="49"/>
    </row>
    <row r="187" spans="11:13">
      <c r="K187" s="45"/>
      <c r="L187" s="49"/>
      <c r="M187" s="49"/>
    </row>
    <row r="188" spans="11:13">
      <c r="K188" s="45"/>
      <c r="L188" s="49"/>
      <c r="M188" s="49"/>
    </row>
    <row r="189" spans="11:13">
      <c r="K189" s="45"/>
      <c r="L189" s="49"/>
      <c r="M189" s="49"/>
    </row>
    <row r="190" spans="11:13">
      <c r="K190" s="45"/>
      <c r="L190" s="49"/>
      <c r="M190" s="49"/>
    </row>
    <row r="191" spans="11:13">
      <c r="K191" s="45"/>
      <c r="L191" s="49"/>
      <c r="M191" s="49"/>
    </row>
    <row r="192" spans="11:13">
      <c r="K192" s="45"/>
      <c r="L192" s="49"/>
      <c r="M192" s="49"/>
    </row>
    <row r="193" spans="11:13">
      <c r="K193" s="45"/>
      <c r="L193" s="49"/>
      <c r="M193" s="49"/>
    </row>
    <row r="194" spans="11:13">
      <c r="K194" s="45"/>
      <c r="L194" s="49"/>
      <c r="M194" s="49"/>
    </row>
    <row r="195" spans="11:13">
      <c r="K195" s="45"/>
      <c r="L195" s="49"/>
      <c r="M195" s="49"/>
    </row>
    <row r="196" spans="11:13">
      <c r="K196" s="45"/>
      <c r="L196" s="49"/>
      <c r="M196" s="49"/>
    </row>
    <row r="197" spans="11:13">
      <c r="K197" s="45"/>
      <c r="L197" s="49"/>
      <c r="M197" s="49"/>
    </row>
    <row r="198" spans="11:13">
      <c r="K198" s="45"/>
      <c r="L198" s="49"/>
      <c r="M198" s="49"/>
    </row>
    <row r="199" spans="11:13">
      <c r="K199" s="45"/>
      <c r="L199" s="49"/>
      <c r="M199" s="49"/>
    </row>
    <row r="200" spans="11:13">
      <c r="K200" s="45"/>
      <c r="L200" s="49"/>
      <c r="M200" s="49"/>
    </row>
    <row r="201" spans="11:13">
      <c r="K201" s="45"/>
      <c r="L201" s="49"/>
      <c r="M201" s="49"/>
    </row>
    <row r="202" spans="11:13">
      <c r="K202" s="45"/>
      <c r="L202" s="49"/>
      <c r="M202" s="49"/>
    </row>
    <row r="203" spans="11:13">
      <c r="K203" s="45"/>
      <c r="L203" s="49"/>
      <c r="M203" s="49"/>
    </row>
    <row r="204" spans="11:13">
      <c r="K204" s="45"/>
      <c r="L204" s="49"/>
      <c r="M204" s="49"/>
    </row>
    <row r="205" spans="11:13">
      <c r="K205" s="45"/>
      <c r="L205" s="49"/>
      <c r="M205" s="49"/>
    </row>
    <row r="206" spans="11:13">
      <c r="K206" s="45"/>
      <c r="L206" s="49"/>
      <c r="M206" s="49"/>
    </row>
    <row r="207" spans="11:13">
      <c r="K207" s="45"/>
      <c r="L207" s="49"/>
      <c r="M207" s="49"/>
    </row>
    <row r="208" spans="11:13">
      <c r="K208" s="45"/>
      <c r="L208" s="49"/>
      <c r="M208" s="49"/>
    </row>
    <row r="209" spans="11:13">
      <c r="K209" s="45"/>
      <c r="L209" s="49"/>
      <c r="M209" s="49"/>
    </row>
    <row r="210" spans="11:13">
      <c r="K210" s="45"/>
      <c r="L210" s="49"/>
      <c r="M210" s="49"/>
    </row>
    <row r="211" spans="11:13">
      <c r="K211" s="45"/>
      <c r="L211" s="49"/>
      <c r="M211" s="49"/>
    </row>
    <row r="212" spans="11:13">
      <c r="K212" s="45"/>
      <c r="L212" s="49"/>
      <c r="M212" s="49"/>
    </row>
    <row r="213" spans="11:13">
      <c r="K213" s="45"/>
      <c r="L213" s="49"/>
      <c r="M213" s="49"/>
    </row>
    <row r="214" spans="11:13">
      <c r="K214" s="45"/>
      <c r="L214" s="49"/>
      <c r="M214" s="49"/>
    </row>
    <row r="215" spans="11:13">
      <c r="K215" s="45"/>
      <c r="L215" s="49"/>
      <c r="M215" s="49"/>
    </row>
    <row r="216" spans="11:13">
      <c r="K216" s="45"/>
      <c r="L216" s="49"/>
      <c r="M216" s="49"/>
    </row>
    <row r="217" spans="11:13">
      <c r="K217" s="45"/>
      <c r="L217" s="49"/>
      <c r="M217" s="49"/>
    </row>
    <row r="218" spans="11:13">
      <c r="K218" s="45"/>
      <c r="L218" s="49"/>
      <c r="M218" s="49"/>
    </row>
    <row r="219" spans="11:13">
      <c r="K219" s="45"/>
      <c r="L219" s="49"/>
      <c r="M219" s="49"/>
    </row>
    <row r="220" spans="11:13">
      <c r="K220" s="45"/>
      <c r="L220" s="49"/>
      <c r="M220" s="49"/>
    </row>
    <row r="221" spans="11:13">
      <c r="K221" s="45"/>
      <c r="L221" s="49"/>
      <c r="M221" s="49"/>
    </row>
    <row r="222" spans="11:13">
      <c r="K222" s="45"/>
      <c r="L222" s="49"/>
      <c r="M222" s="49"/>
    </row>
    <row r="223" spans="11:13">
      <c r="K223" s="45"/>
      <c r="L223" s="49"/>
      <c r="M223" s="49"/>
    </row>
  </sheetData>
  <autoFilter ref="A5:L117"/>
  <sortState ref="A52:D79">
    <sortCondition ref="D52:D79"/>
  </sortState>
  <mergeCells count="2">
    <mergeCell ref="I3:K3"/>
    <mergeCell ref="A4:D4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R65"/>
  <sheetViews>
    <sheetView zoomScale="120" zoomScaleNormal="120" workbookViewId="0">
      <pane ySplit="4" topLeftCell="A38" activePane="bottomLeft" state="frozenSplit"/>
      <selection pane="bottomLeft" activeCell="C42" sqref="C42"/>
    </sheetView>
  </sheetViews>
  <sheetFormatPr baseColWidth="10" defaultColWidth="16" defaultRowHeight="12"/>
  <cols>
    <col min="1" max="1" width="16.140625" style="39" customWidth="1"/>
    <col min="2" max="2" width="34.7109375" style="10" customWidth="1"/>
    <col min="3" max="3" width="17.28515625" style="10" customWidth="1"/>
    <col min="4" max="4" width="11.7109375" style="10" hidden="1" customWidth="1"/>
    <col min="5" max="5" width="13" style="10" hidden="1" customWidth="1"/>
    <col min="6" max="6" width="12.5703125" style="10" hidden="1" customWidth="1"/>
    <col min="7" max="7" width="12.85546875" style="10" customWidth="1"/>
    <col min="8" max="8" width="4.7109375" style="22" customWidth="1"/>
    <col min="9" max="9" width="15.42578125" style="10" hidden="1" customWidth="1"/>
    <col min="10" max="10" width="11.5703125" style="10" hidden="1" customWidth="1"/>
    <col min="11" max="12" width="13" style="10" hidden="1" customWidth="1"/>
    <col min="13" max="13" width="9" style="34" customWidth="1"/>
    <col min="14" max="14" width="12.5703125" style="35" customWidth="1"/>
    <col min="15" max="15" width="25.7109375" style="31" customWidth="1"/>
    <col min="16" max="16" width="19.7109375" style="32" bestFit="1" customWidth="1"/>
    <col min="17" max="17" width="10.140625" style="33" bestFit="1" customWidth="1"/>
    <col min="18" max="18" width="12.28515625" style="9" customWidth="1"/>
    <col min="19" max="16384" width="16" style="10"/>
  </cols>
  <sheetData>
    <row r="1" spans="1:18">
      <c r="K1" s="10" t="s">
        <v>246</v>
      </c>
    </row>
    <row r="2" spans="1:18">
      <c r="A2" s="1046" t="s">
        <v>3054</v>
      </c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7"/>
    </row>
    <row r="3" spans="1:18" ht="12.75" thickBot="1">
      <c r="A3" s="11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12"/>
      <c r="N3" s="13"/>
      <c r="O3" s="7"/>
      <c r="P3" s="7"/>
      <c r="Q3" s="8"/>
    </row>
    <row r="4" spans="1:18" s="23" customFormat="1" ht="24.75" thickBot="1">
      <c r="A4" s="14" t="s">
        <v>247</v>
      </c>
      <c r="B4" s="15" t="s">
        <v>248</v>
      </c>
      <c r="C4" s="15" t="s">
        <v>249</v>
      </c>
      <c r="D4" s="15" t="s">
        <v>250</v>
      </c>
      <c r="E4" s="16" t="s">
        <v>251</v>
      </c>
      <c r="F4" s="16" t="s">
        <v>165</v>
      </c>
      <c r="G4" s="16" t="s">
        <v>166</v>
      </c>
      <c r="H4" s="16"/>
      <c r="I4" s="17" t="s">
        <v>167</v>
      </c>
      <c r="J4" s="17" t="s">
        <v>168</v>
      </c>
      <c r="K4" s="18" t="s">
        <v>128</v>
      </c>
      <c r="L4" s="18"/>
      <c r="M4" s="19" t="s">
        <v>129</v>
      </c>
      <c r="N4" s="20" t="s">
        <v>130</v>
      </c>
      <c r="O4" s="16" t="s">
        <v>131</v>
      </c>
      <c r="P4" s="21" t="s">
        <v>132</v>
      </c>
      <c r="Q4" s="21"/>
      <c r="R4" s="22"/>
    </row>
    <row r="5" spans="1:18" s="24" customFormat="1" ht="12.75">
      <c r="A5" s="342">
        <v>42906</v>
      </c>
      <c r="B5" s="343" t="s">
        <v>2731</v>
      </c>
      <c r="C5" s="431" t="s">
        <v>3060</v>
      </c>
      <c r="D5" s="431"/>
      <c r="E5" s="431"/>
      <c r="F5" s="431"/>
      <c r="G5" s="399">
        <v>-28806.28</v>
      </c>
      <c r="H5" s="335" t="s">
        <v>133</v>
      </c>
      <c r="I5" s="399"/>
      <c r="J5" s="336"/>
      <c r="K5" s="337"/>
      <c r="L5" s="337"/>
      <c r="M5" s="637" t="s">
        <v>138</v>
      </c>
      <c r="N5" s="339" t="s">
        <v>3088</v>
      </c>
      <c r="O5" s="339" t="s">
        <v>718</v>
      </c>
      <c r="P5" s="339" t="s">
        <v>3119</v>
      </c>
      <c r="Q5" s="642"/>
      <c r="R5" s="29"/>
    </row>
    <row r="6" spans="1:18" s="24" customFormat="1" ht="12.75">
      <c r="A6" s="342">
        <v>42907</v>
      </c>
      <c r="B6" s="343" t="s">
        <v>2731</v>
      </c>
      <c r="C6" s="431" t="s">
        <v>2760</v>
      </c>
      <c r="D6" s="431"/>
      <c r="E6" s="333"/>
      <c r="F6" s="333"/>
      <c r="G6" s="399">
        <v>-19565.719999999998</v>
      </c>
      <c r="H6" s="335"/>
      <c r="I6" s="399"/>
      <c r="J6" s="336"/>
      <c r="K6" s="337"/>
      <c r="L6" s="337"/>
      <c r="M6" s="637" t="s">
        <v>138</v>
      </c>
      <c r="N6" s="339" t="s">
        <v>2801</v>
      </c>
      <c r="O6" s="339" t="s">
        <v>298</v>
      </c>
      <c r="P6" s="339" t="s">
        <v>3121</v>
      </c>
      <c r="Q6" s="642"/>
      <c r="R6" s="29"/>
    </row>
    <row r="7" spans="1:18" s="24" customFormat="1" ht="12.75">
      <c r="A7" s="342">
        <v>42906</v>
      </c>
      <c r="B7" s="343" t="s">
        <v>2731</v>
      </c>
      <c r="C7" s="431" t="s">
        <v>1983</v>
      </c>
      <c r="D7" s="431"/>
      <c r="E7" s="333"/>
      <c r="F7" s="333"/>
      <c r="G7" s="399">
        <v>-16100.8</v>
      </c>
      <c r="H7" s="335" t="s">
        <v>135</v>
      </c>
      <c r="I7" s="399"/>
      <c r="J7" s="336"/>
      <c r="K7" s="337"/>
      <c r="L7" s="337"/>
      <c r="M7" s="637" t="s">
        <v>138</v>
      </c>
      <c r="N7" s="339" t="s">
        <v>2019</v>
      </c>
      <c r="O7" s="339" t="s">
        <v>718</v>
      </c>
      <c r="P7" s="339" t="s">
        <v>3119</v>
      </c>
      <c r="Q7" s="642"/>
      <c r="R7" s="29"/>
    </row>
    <row r="8" spans="1:18" s="24" customFormat="1" ht="12.75">
      <c r="A8" s="342">
        <v>42906</v>
      </c>
      <c r="B8" s="343" t="s">
        <v>2731</v>
      </c>
      <c r="C8" s="431" t="s">
        <v>2608</v>
      </c>
      <c r="D8" s="431"/>
      <c r="E8" s="333"/>
      <c r="F8" s="333"/>
      <c r="G8" s="399">
        <v>-11481.679999999998</v>
      </c>
      <c r="H8" s="335" t="s">
        <v>137</v>
      </c>
      <c r="I8" s="399"/>
      <c r="J8" s="336"/>
      <c r="K8" s="337"/>
      <c r="L8" s="337"/>
      <c r="M8" s="637" t="s">
        <v>138</v>
      </c>
      <c r="N8" s="339" t="s">
        <v>2629</v>
      </c>
      <c r="O8" s="339" t="s">
        <v>134</v>
      </c>
      <c r="P8" s="339" t="s">
        <v>3119</v>
      </c>
      <c r="Q8" s="642"/>
      <c r="R8" s="29"/>
    </row>
    <row r="9" spans="1:18" s="24" customFormat="1" ht="12.75">
      <c r="A9" s="342">
        <v>42907</v>
      </c>
      <c r="B9" s="343" t="s">
        <v>2731</v>
      </c>
      <c r="C9" s="343" t="s">
        <v>2564</v>
      </c>
      <c r="D9" s="431"/>
      <c r="E9" s="333"/>
      <c r="F9" s="333"/>
      <c r="G9" s="399">
        <v>-4446.28</v>
      </c>
      <c r="H9" s="335" t="s">
        <v>139</v>
      </c>
      <c r="I9" s="399"/>
      <c r="J9" s="336"/>
      <c r="K9" s="337"/>
      <c r="L9" s="337"/>
      <c r="M9" s="637" t="s">
        <v>138</v>
      </c>
      <c r="N9" s="339" t="s">
        <v>2578</v>
      </c>
      <c r="O9" s="339" t="s">
        <v>457</v>
      </c>
      <c r="P9" s="339" t="s">
        <v>3121</v>
      </c>
      <c r="Q9" s="642"/>
      <c r="R9" s="29"/>
    </row>
    <row r="10" spans="1:18" s="24" customFormat="1" ht="12.75">
      <c r="A10" s="570">
        <v>42906</v>
      </c>
      <c r="B10" s="571" t="s">
        <v>2744</v>
      </c>
      <c r="C10" s="579" t="s">
        <v>3066</v>
      </c>
      <c r="D10" s="431"/>
      <c r="E10" s="333"/>
      <c r="F10" s="333"/>
      <c r="G10" s="580">
        <v>1241.1999999999998</v>
      </c>
      <c r="H10" s="335"/>
      <c r="I10" s="399"/>
      <c r="J10" s="336"/>
      <c r="K10" s="337"/>
      <c r="L10" s="337"/>
      <c r="M10" s="637" t="s">
        <v>138</v>
      </c>
      <c r="N10" s="339" t="s">
        <v>3089</v>
      </c>
      <c r="O10" s="339" t="s">
        <v>141</v>
      </c>
      <c r="P10" s="339" t="s">
        <v>3118</v>
      </c>
      <c r="Q10" s="642"/>
      <c r="R10" s="29"/>
    </row>
    <row r="11" spans="1:18" s="24" customFormat="1" ht="12.75">
      <c r="A11" s="570">
        <v>42906</v>
      </c>
      <c r="B11" s="571" t="s">
        <v>2744</v>
      </c>
      <c r="C11" s="579" t="s">
        <v>3067</v>
      </c>
      <c r="D11" s="431"/>
      <c r="E11" s="333"/>
      <c r="F11" s="333"/>
      <c r="G11" s="580">
        <v>1241.1999999999998</v>
      </c>
      <c r="H11" s="335"/>
      <c r="I11" s="399"/>
      <c r="J11" s="336"/>
      <c r="K11" s="337"/>
      <c r="L11" s="337"/>
      <c r="M11" s="637" t="s">
        <v>138</v>
      </c>
      <c r="N11" s="339" t="s">
        <v>3090</v>
      </c>
      <c r="O11" s="339" t="s">
        <v>141</v>
      </c>
      <c r="P11" s="339" t="s">
        <v>3118</v>
      </c>
      <c r="Q11" s="642"/>
      <c r="R11" s="29"/>
    </row>
    <row r="12" spans="1:18" s="24" customFormat="1" ht="12.75">
      <c r="A12" s="570">
        <v>42906</v>
      </c>
      <c r="B12" s="571" t="s">
        <v>2744</v>
      </c>
      <c r="C12" s="579" t="s">
        <v>3068</v>
      </c>
      <c r="D12" s="431"/>
      <c r="E12" s="333"/>
      <c r="F12" s="333"/>
      <c r="G12" s="580">
        <v>1241.1999999999998</v>
      </c>
      <c r="H12" s="335"/>
      <c r="I12" s="399"/>
      <c r="J12" s="336"/>
      <c r="K12" s="337"/>
      <c r="L12" s="337"/>
      <c r="M12" s="637" t="s">
        <v>138</v>
      </c>
      <c r="N12" s="339" t="s">
        <v>453</v>
      </c>
      <c r="O12" s="339" t="s">
        <v>141</v>
      </c>
      <c r="P12" s="339" t="s">
        <v>3118</v>
      </c>
      <c r="Q12" s="642"/>
      <c r="R12" s="29"/>
    </row>
    <row r="13" spans="1:18" s="24" customFormat="1" ht="12.75">
      <c r="A13" s="570">
        <v>42906</v>
      </c>
      <c r="B13" s="571" t="s">
        <v>2744</v>
      </c>
      <c r="C13" s="579" t="s">
        <v>3069</v>
      </c>
      <c r="D13" s="431"/>
      <c r="E13" s="333"/>
      <c r="F13" s="333"/>
      <c r="G13" s="580">
        <v>1241.1999999999998</v>
      </c>
      <c r="H13" s="335"/>
      <c r="I13" s="399"/>
      <c r="J13" s="336"/>
      <c r="K13" s="337"/>
      <c r="L13" s="337"/>
      <c r="M13" s="637" t="s">
        <v>138</v>
      </c>
      <c r="N13" s="339" t="s">
        <v>3091</v>
      </c>
      <c r="O13" s="339" t="s">
        <v>141</v>
      </c>
      <c r="P13" s="339" t="s">
        <v>3118</v>
      </c>
      <c r="Q13" s="642"/>
      <c r="R13" s="29"/>
    </row>
    <row r="14" spans="1:18" s="24" customFormat="1" ht="12.75">
      <c r="A14" s="570">
        <v>42908</v>
      </c>
      <c r="B14" s="571" t="s">
        <v>2744</v>
      </c>
      <c r="C14" s="579" t="s">
        <v>3071</v>
      </c>
      <c r="D14" s="431"/>
      <c r="E14" s="333"/>
      <c r="F14" s="333"/>
      <c r="G14" s="580">
        <v>1241.1999999999998</v>
      </c>
      <c r="H14" s="335"/>
      <c r="I14" s="399"/>
      <c r="J14" s="336"/>
      <c r="K14" s="337"/>
      <c r="L14" s="337"/>
      <c r="M14" s="637" t="s">
        <v>138</v>
      </c>
      <c r="N14" s="339" t="s">
        <v>3092</v>
      </c>
      <c r="O14" s="339" t="s">
        <v>2905</v>
      </c>
      <c r="P14" s="339" t="s">
        <v>3122</v>
      </c>
      <c r="Q14" s="642"/>
      <c r="R14" s="29"/>
    </row>
    <row r="15" spans="1:18" s="24" customFormat="1" ht="12.75">
      <c r="A15" s="570">
        <v>42908</v>
      </c>
      <c r="B15" s="571" t="s">
        <v>2744</v>
      </c>
      <c r="C15" s="579" t="s">
        <v>3072</v>
      </c>
      <c r="D15" s="431"/>
      <c r="E15" s="333"/>
      <c r="F15" s="333"/>
      <c r="G15" s="580">
        <v>1241.1999999999998</v>
      </c>
      <c r="H15" s="335"/>
      <c r="I15" s="399"/>
      <c r="J15" s="336"/>
      <c r="K15" s="337"/>
      <c r="L15" s="337"/>
      <c r="M15" s="637" t="s">
        <v>138</v>
      </c>
      <c r="N15" s="339" t="s">
        <v>3291</v>
      </c>
      <c r="O15" s="339" t="s">
        <v>565</v>
      </c>
      <c r="P15" s="339" t="s">
        <v>3122</v>
      </c>
      <c r="Q15" s="642"/>
      <c r="R15" s="29"/>
    </row>
    <row r="16" spans="1:18" s="24" customFormat="1" ht="12.75">
      <c r="A16" s="570">
        <v>42908</v>
      </c>
      <c r="B16" s="571" t="s">
        <v>2744</v>
      </c>
      <c r="C16" s="579" t="s">
        <v>3075</v>
      </c>
      <c r="D16" s="431"/>
      <c r="E16" s="333"/>
      <c r="F16" s="333"/>
      <c r="G16" s="580">
        <v>1241.1999999999998</v>
      </c>
      <c r="H16" s="335"/>
      <c r="I16" s="399"/>
      <c r="J16" s="336"/>
      <c r="K16" s="337"/>
      <c r="L16" s="337"/>
      <c r="M16" s="637" t="s">
        <v>138</v>
      </c>
      <c r="N16" s="339" t="s">
        <v>3093</v>
      </c>
      <c r="O16" s="339" t="s">
        <v>2905</v>
      </c>
      <c r="P16" s="339" t="s">
        <v>3122</v>
      </c>
      <c r="Q16" s="642"/>
      <c r="R16" s="29"/>
    </row>
    <row r="17" spans="1:18" s="24" customFormat="1" ht="12.75">
      <c r="A17" s="570">
        <v>42908</v>
      </c>
      <c r="B17" s="571" t="s">
        <v>2744</v>
      </c>
      <c r="C17" s="579" t="s">
        <v>3076</v>
      </c>
      <c r="D17" s="431"/>
      <c r="E17" s="333"/>
      <c r="F17" s="333"/>
      <c r="G17" s="580">
        <v>1241.1999999999998</v>
      </c>
      <c r="H17" s="335"/>
      <c r="I17" s="399"/>
      <c r="J17" s="336"/>
      <c r="K17" s="337"/>
      <c r="L17" s="337"/>
      <c r="M17" s="637" t="s">
        <v>138</v>
      </c>
      <c r="N17" s="339" t="s">
        <v>3094</v>
      </c>
      <c r="O17" s="339" t="s">
        <v>2905</v>
      </c>
      <c r="P17" s="339" t="s">
        <v>3122</v>
      </c>
      <c r="Q17" s="642"/>
      <c r="R17" s="29"/>
    </row>
    <row r="18" spans="1:18" s="24" customFormat="1" ht="12.75">
      <c r="A18" s="570">
        <v>42908</v>
      </c>
      <c r="B18" s="571" t="s">
        <v>2744</v>
      </c>
      <c r="C18" s="579" t="s">
        <v>3077</v>
      </c>
      <c r="D18" s="431"/>
      <c r="E18" s="333"/>
      <c r="F18" s="333"/>
      <c r="G18" s="580">
        <v>1241.1999999999998</v>
      </c>
      <c r="H18" s="335"/>
      <c r="I18" s="399"/>
      <c r="J18" s="336"/>
      <c r="K18" s="337"/>
      <c r="L18" s="337"/>
      <c r="M18" s="637" t="s">
        <v>138</v>
      </c>
      <c r="N18" s="339" t="s">
        <v>3095</v>
      </c>
      <c r="O18" s="339" t="s">
        <v>2905</v>
      </c>
      <c r="P18" s="339" t="s">
        <v>3122</v>
      </c>
      <c r="Q18" s="642"/>
      <c r="R18" s="29"/>
    </row>
    <row r="19" spans="1:18" s="24" customFormat="1" ht="12.75">
      <c r="A19" s="570">
        <v>42908</v>
      </c>
      <c r="B19" s="571" t="s">
        <v>2744</v>
      </c>
      <c r="C19" s="579" t="s">
        <v>3078</v>
      </c>
      <c r="D19" s="431"/>
      <c r="E19" s="333"/>
      <c r="F19" s="333"/>
      <c r="G19" s="580">
        <v>1241.1999999999998</v>
      </c>
      <c r="H19" s="335"/>
      <c r="I19" s="399"/>
      <c r="J19" s="336"/>
      <c r="K19" s="337"/>
      <c r="L19" s="337"/>
      <c r="M19" s="637" t="s">
        <v>138</v>
      </c>
      <c r="N19" s="339" t="s">
        <v>3096</v>
      </c>
      <c r="O19" s="339" t="s">
        <v>242</v>
      </c>
      <c r="P19" s="339" t="s">
        <v>3122</v>
      </c>
      <c r="Q19" s="642"/>
      <c r="R19" s="29"/>
    </row>
    <row r="20" spans="1:18" s="24" customFormat="1" ht="12.75">
      <c r="A20" s="570">
        <v>42909</v>
      </c>
      <c r="B20" s="571" t="s">
        <v>2744</v>
      </c>
      <c r="C20" s="579" t="s">
        <v>3079</v>
      </c>
      <c r="D20" s="431"/>
      <c r="E20" s="333"/>
      <c r="F20" s="333"/>
      <c r="G20" s="580">
        <v>1241.1999999999998</v>
      </c>
      <c r="H20" s="335"/>
      <c r="I20" s="399"/>
      <c r="J20" s="336"/>
      <c r="K20" s="337"/>
      <c r="L20" s="337"/>
      <c r="M20" s="637" t="s">
        <v>138</v>
      </c>
      <c r="N20" s="339" t="s">
        <v>3097</v>
      </c>
      <c r="O20" s="339" t="s">
        <v>2905</v>
      </c>
      <c r="P20" s="339" t="s">
        <v>3123</v>
      </c>
      <c r="Q20" s="642"/>
      <c r="R20" s="29"/>
    </row>
    <row r="21" spans="1:18" s="24" customFormat="1" ht="12.75">
      <c r="A21" s="570">
        <v>42909</v>
      </c>
      <c r="B21" s="571" t="s">
        <v>2744</v>
      </c>
      <c r="C21" s="579" t="s">
        <v>3081</v>
      </c>
      <c r="D21" s="431"/>
      <c r="E21" s="333"/>
      <c r="F21" s="333"/>
      <c r="G21" s="580">
        <v>1241.1999999999998</v>
      </c>
      <c r="H21" s="335"/>
      <c r="I21" s="399"/>
      <c r="J21" s="336"/>
      <c r="K21" s="337"/>
      <c r="L21" s="337"/>
      <c r="M21" s="637" t="s">
        <v>138</v>
      </c>
      <c r="N21" s="339" t="s">
        <v>3098</v>
      </c>
      <c r="O21" s="339" t="s">
        <v>2905</v>
      </c>
      <c r="P21" s="339" t="s">
        <v>3123</v>
      </c>
      <c r="Q21" s="642"/>
      <c r="R21" s="29"/>
    </row>
    <row r="22" spans="1:18" s="24" customFormat="1" ht="12.75">
      <c r="A22" s="570">
        <v>42909</v>
      </c>
      <c r="B22" s="571" t="s">
        <v>2744</v>
      </c>
      <c r="C22" s="579" t="s">
        <v>3083</v>
      </c>
      <c r="D22" s="431"/>
      <c r="E22" s="333"/>
      <c r="F22" s="333"/>
      <c r="G22" s="580">
        <v>1241.1999999999998</v>
      </c>
      <c r="H22" s="335"/>
      <c r="I22" s="399"/>
      <c r="J22" s="336"/>
      <c r="K22" s="337"/>
      <c r="L22" s="337"/>
      <c r="M22" s="637" t="s">
        <v>138</v>
      </c>
      <c r="N22" s="339" t="s">
        <v>3099</v>
      </c>
      <c r="O22" s="339" t="s">
        <v>2905</v>
      </c>
      <c r="P22" s="339" t="s">
        <v>3123</v>
      </c>
      <c r="Q22" s="642"/>
      <c r="R22" s="29"/>
    </row>
    <row r="23" spans="1:18" s="24" customFormat="1" ht="12.75">
      <c r="A23" s="570">
        <v>42909</v>
      </c>
      <c r="B23" s="571" t="s">
        <v>2744</v>
      </c>
      <c r="C23" s="579" t="s">
        <v>3084</v>
      </c>
      <c r="D23" s="431"/>
      <c r="E23" s="333"/>
      <c r="F23" s="333"/>
      <c r="G23" s="580">
        <v>1241.1999999999998</v>
      </c>
      <c r="H23" s="335"/>
      <c r="I23" s="399"/>
      <c r="J23" s="336"/>
      <c r="K23" s="337"/>
      <c r="L23" s="337"/>
      <c r="M23" s="637" t="s">
        <v>138</v>
      </c>
      <c r="N23" s="339" t="s">
        <v>3100</v>
      </c>
      <c r="O23" s="339" t="s">
        <v>2905</v>
      </c>
      <c r="P23" s="339" t="s">
        <v>3123</v>
      </c>
      <c r="Q23" s="642"/>
      <c r="R23" s="29"/>
    </row>
    <row r="24" spans="1:18" s="24" customFormat="1" ht="12.75">
      <c r="A24" s="570">
        <v>42909</v>
      </c>
      <c r="B24" s="571" t="s">
        <v>2744</v>
      </c>
      <c r="C24" s="579" t="s">
        <v>3085</v>
      </c>
      <c r="D24" s="431"/>
      <c r="E24" s="333"/>
      <c r="F24" s="333"/>
      <c r="G24" s="580">
        <v>1241.1999999999998</v>
      </c>
      <c r="H24" s="335"/>
      <c r="I24" s="399"/>
      <c r="J24" s="336"/>
      <c r="K24" s="337"/>
      <c r="L24" s="337"/>
      <c r="M24" s="637" t="s">
        <v>138</v>
      </c>
      <c r="N24" s="339" t="s">
        <v>3101</v>
      </c>
      <c r="O24" s="339" t="s">
        <v>2905</v>
      </c>
      <c r="P24" s="339" t="s">
        <v>3123</v>
      </c>
      <c r="Q24" s="642"/>
      <c r="R24" s="29"/>
    </row>
    <row r="25" spans="1:18" s="24" customFormat="1" ht="12.75">
      <c r="A25" s="570">
        <v>42909</v>
      </c>
      <c r="B25" s="571" t="s">
        <v>2744</v>
      </c>
      <c r="C25" s="579" t="s">
        <v>3086</v>
      </c>
      <c r="D25" s="431"/>
      <c r="E25" s="333"/>
      <c r="F25" s="333"/>
      <c r="G25" s="580">
        <v>1241.1999999999998</v>
      </c>
      <c r="H25" s="335"/>
      <c r="I25" s="399"/>
      <c r="J25" s="336"/>
      <c r="K25" s="337"/>
      <c r="L25" s="337"/>
      <c r="M25" s="637" t="s">
        <v>138</v>
      </c>
      <c r="N25" s="339" t="s">
        <v>3102</v>
      </c>
      <c r="O25" s="339" t="s">
        <v>2905</v>
      </c>
      <c r="P25" s="339" t="s">
        <v>3123</v>
      </c>
      <c r="Q25" s="642"/>
      <c r="R25" s="29"/>
    </row>
    <row r="26" spans="1:18" s="24" customFormat="1" ht="12.75">
      <c r="A26" s="570">
        <v>42909</v>
      </c>
      <c r="B26" s="571" t="s">
        <v>2744</v>
      </c>
      <c r="C26" s="579" t="s">
        <v>3087</v>
      </c>
      <c r="D26" s="431"/>
      <c r="E26" s="333"/>
      <c r="F26" s="333"/>
      <c r="G26" s="580">
        <v>1241.1999999999998</v>
      </c>
      <c r="H26" s="335"/>
      <c r="I26" s="399"/>
      <c r="J26" s="336"/>
      <c r="K26" s="337"/>
      <c r="L26" s="337"/>
      <c r="M26" s="637" t="s">
        <v>138</v>
      </c>
      <c r="N26" s="339" t="s">
        <v>3103</v>
      </c>
      <c r="O26" s="339" t="s">
        <v>2905</v>
      </c>
      <c r="P26" s="339" t="s">
        <v>3123</v>
      </c>
      <c r="Q26" s="642"/>
      <c r="R26" s="29"/>
    </row>
    <row r="27" spans="1:18" s="24" customFormat="1" ht="12.75">
      <c r="A27" s="1">
        <v>42909</v>
      </c>
      <c r="B27" s="487" t="s">
        <v>2744</v>
      </c>
      <c r="C27" s="488" t="s">
        <v>2564</v>
      </c>
      <c r="D27" s="431"/>
      <c r="E27" s="333"/>
      <c r="F27" s="333"/>
      <c r="G27" s="662">
        <v>4359.28</v>
      </c>
      <c r="H27" s="335" t="s">
        <v>139</v>
      </c>
      <c r="I27" s="399"/>
      <c r="J27" s="336"/>
      <c r="K27" s="337"/>
      <c r="L27" s="337"/>
      <c r="M27" s="637" t="s">
        <v>138</v>
      </c>
      <c r="N27" s="339" t="s">
        <v>2578</v>
      </c>
      <c r="O27" s="339" t="s">
        <v>457</v>
      </c>
      <c r="P27" s="339" t="s">
        <v>3123</v>
      </c>
      <c r="Q27" s="642"/>
      <c r="R27" s="29"/>
    </row>
    <row r="28" spans="1:18" s="24" customFormat="1" ht="12.75">
      <c r="A28" s="1">
        <v>42906</v>
      </c>
      <c r="B28" s="487" t="s">
        <v>2744</v>
      </c>
      <c r="C28" s="341" t="s">
        <v>2508</v>
      </c>
      <c r="D28" s="431"/>
      <c r="E28" s="333"/>
      <c r="F28" s="333"/>
      <c r="G28" s="662">
        <v>4446.28</v>
      </c>
      <c r="H28" s="335"/>
      <c r="I28" s="399"/>
      <c r="J28" s="336"/>
      <c r="K28" s="337"/>
      <c r="L28" s="337"/>
      <c r="M28" s="637" t="s">
        <v>138</v>
      </c>
      <c r="N28" s="339" t="s">
        <v>2528</v>
      </c>
      <c r="O28" s="339" t="s">
        <v>457</v>
      </c>
      <c r="P28" s="339" t="s">
        <v>3118</v>
      </c>
      <c r="Q28" s="642"/>
      <c r="R28" s="29"/>
    </row>
    <row r="29" spans="1:18" s="24" customFormat="1" ht="12.75">
      <c r="A29" s="1">
        <v>42906</v>
      </c>
      <c r="B29" s="487" t="s">
        <v>2744</v>
      </c>
      <c r="C29" s="341" t="s">
        <v>2622</v>
      </c>
      <c r="D29" s="431"/>
      <c r="E29" s="333"/>
      <c r="F29" s="333"/>
      <c r="G29" s="662">
        <v>8154.7999999999993</v>
      </c>
      <c r="H29" s="335"/>
      <c r="I29" s="399"/>
      <c r="J29" s="336"/>
      <c r="K29" s="337"/>
      <c r="L29" s="337"/>
      <c r="M29" s="637" t="s">
        <v>138</v>
      </c>
      <c r="N29" s="339" t="s">
        <v>2637</v>
      </c>
      <c r="O29" s="339" t="s">
        <v>134</v>
      </c>
      <c r="P29" s="339" t="s">
        <v>3118</v>
      </c>
      <c r="Q29" s="642"/>
      <c r="R29" s="29"/>
    </row>
    <row r="30" spans="1:18" s="24" customFormat="1" ht="12.75">
      <c r="A30" s="1">
        <v>42908</v>
      </c>
      <c r="B30" s="487" t="s">
        <v>2744</v>
      </c>
      <c r="C30" s="488" t="s">
        <v>775</v>
      </c>
      <c r="D30" s="431"/>
      <c r="E30" s="333"/>
      <c r="F30" s="333"/>
      <c r="G30" s="662">
        <v>10097.799999999999</v>
      </c>
      <c r="H30" s="335"/>
      <c r="I30" s="399"/>
      <c r="J30" s="336"/>
      <c r="K30" s="337"/>
      <c r="L30" s="337"/>
      <c r="M30" s="637" t="s">
        <v>138</v>
      </c>
      <c r="N30" s="339" t="s">
        <v>837</v>
      </c>
      <c r="O30" s="339" t="s">
        <v>141</v>
      </c>
      <c r="P30" s="339" t="s">
        <v>3122</v>
      </c>
      <c r="Q30" s="642"/>
      <c r="R30" s="29"/>
    </row>
    <row r="31" spans="1:18" s="24" customFormat="1" ht="12.75">
      <c r="A31" s="1">
        <v>42909</v>
      </c>
      <c r="B31" s="487" t="s">
        <v>2744</v>
      </c>
      <c r="C31" s="488" t="s">
        <v>2768</v>
      </c>
      <c r="D31" s="431"/>
      <c r="E31" s="333"/>
      <c r="F31" s="333"/>
      <c r="G31" s="662">
        <v>10097.799999999999</v>
      </c>
      <c r="H31" s="335"/>
      <c r="I31" s="399"/>
      <c r="J31" s="336"/>
      <c r="K31" s="337"/>
      <c r="L31" s="337"/>
      <c r="M31" s="637" t="s">
        <v>138</v>
      </c>
      <c r="N31" s="339" t="s">
        <v>2787</v>
      </c>
      <c r="O31" s="339" t="s">
        <v>141</v>
      </c>
      <c r="P31" s="339" t="s">
        <v>3123</v>
      </c>
      <c r="Q31" s="642"/>
      <c r="R31" s="29"/>
    </row>
    <row r="32" spans="1:18" s="24" customFormat="1" ht="12.75">
      <c r="A32" s="1">
        <v>42908</v>
      </c>
      <c r="B32" s="487" t="s">
        <v>2744</v>
      </c>
      <c r="C32" s="488" t="s">
        <v>803</v>
      </c>
      <c r="D32" s="431"/>
      <c r="E32" s="333"/>
      <c r="F32" s="333"/>
      <c r="G32" s="662">
        <v>10097.799999999999</v>
      </c>
      <c r="H32" s="335"/>
      <c r="I32" s="399"/>
      <c r="J32" s="336"/>
      <c r="K32" s="337"/>
      <c r="L32" s="337"/>
      <c r="M32" s="637" t="s">
        <v>138</v>
      </c>
      <c r="N32" s="339" t="s">
        <v>857</v>
      </c>
      <c r="O32" s="339" t="s">
        <v>141</v>
      </c>
      <c r="P32" s="339" t="s">
        <v>3122</v>
      </c>
      <c r="Q32" s="642"/>
      <c r="R32" s="29"/>
    </row>
    <row r="33" spans="1:18" s="24" customFormat="1" ht="12.75">
      <c r="A33" s="1">
        <v>42909</v>
      </c>
      <c r="B33" s="487" t="s">
        <v>2744</v>
      </c>
      <c r="C33" s="488" t="s">
        <v>3080</v>
      </c>
      <c r="D33" s="431"/>
      <c r="E33" s="333"/>
      <c r="F33" s="333"/>
      <c r="G33" s="662">
        <v>10097.799999999999</v>
      </c>
      <c r="H33" s="335"/>
      <c r="I33" s="399"/>
      <c r="J33" s="336"/>
      <c r="K33" s="337"/>
      <c r="L33" s="337"/>
      <c r="M33" s="637" t="s">
        <v>138</v>
      </c>
      <c r="N33" s="339" t="s">
        <v>3104</v>
      </c>
      <c r="O33" s="339" t="s">
        <v>2905</v>
      </c>
      <c r="P33" s="339" t="s">
        <v>3123</v>
      </c>
      <c r="Q33" s="642"/>
      <c r="R33" s="29"/>
    </row>
    <row r="34" spans="1:18" s="24" customFormat="1" ht="12.75">
      <c r="A34" s="1">
        <v>42908</v>
      </c>
      <c r="B34" s="487" t="s">
        <v>2744</v>
      </c>
      <c r="C34" s="488" t="s">
        <v>3073</v>
      </c>
      <c r="D34" s="431"/>
      <c r="E34" s="333"/>
      <c r="F34" s="333"/>
      <c r="G34" s="662">
        <v>10491.039999999999</v>
      </c>
      <c r="H34" s="335"/>
      <c r="I34" s="399"/>
      <c r="J34" s="336"/>
      <c r="K34" s="337"/>
      <c r="L34" s="337"/>
      <c r="M34" s="637" t="s">
        <v>138</v>
      </c>
      <c r="N34" s="339" t="s">
        <v>3105</v>
      </c>
      <c r="O34" s="339" t="s">
        <v>2905</v>
      </c>
      <c r="P34" s="339" t="s">
        <v>3122</v>
      </c>
      <c r="Q34" s="642"/>
      <c r="R34" s="29"/>
    </row>
    <row r="35" spans="1:18" s="24" customFormat="1" ht="12.75">
      <c r="A35" s="1">
        <v>42906</v>
      </c>
      <c r="B35" s="487" t="s">
        <v>2744</v>
      </c>
      <c r="C35" s="341" t="s">
        <v>1852</v>
      </c>
      <c r="D35" s="431"/>
      <c r="E35" s="333"/>
      <c r="F35" s="333"/>
      <c r="G35" s="662">
        <v>11481.679999999998</v>
      </c>
      <c r="H35" s="335"/>
      <c r="I35" s="399"/>
      <c r="J35" s="336"/>
      <c r="K35" s="337"/>
      <c r="L35" s="337"/>
      <c r="M35" s="637" t="s">
        <v>138</v>
      </c>
      <c r="N35" s="339" t="s">
        <v>1906</v>
      </c>
      <c r="O35" s="339" t="s">
        <v>134</v>
      </c>
      <c r="P35" s="339" t="s">
        <v>3118</v>
      </c>
      <c r="Q35" s="642"/>
      <c r="R35" s="29"/>
    </row>
    <row r="36" spans="1:18" s="24" customFormat="1" ht="12.75">
      <c r="A36" s="1">
        <v>42907</v>
      </c>
      <c r="B36" s="487" t="s">
        <v>2744</v>
      </c>
      <c r="C36" s="488" t="s">
        <v>2112</v>
      </c>
      <c r="D36" s="431"/>
      <c r="E36" s="333"/>
      <c r="F36" s="333"/>
      <c r="G36" s="662">
        <v>11481.679999999998</v>
      </c>
      <c r="H36" s="335"/>
      <c r="I36" s="399"/>
      <c r="J36" s="336"/>
      <c r="K36" s="337"/>
      <c r="L36" s="337"/>
      <c r="M36" s="637" t="s">
        <v>138</v>
      </c>
      <c r="N36" s="339" t="s">
        <v>2150</v>
      </c>
      <c r="O36" s="339" t="s">
        <v>134</v>
      </c>
      <c r="P36" s="339" t="s">
        <v>3120</v>
      </c>
      <c r="Q36" s="642"/>
      <c r="R36" s="29"/>
    </row>
    <row r="37" spans="1:18" s="24" customFormat="1" ht="12.75">
      <c r="A37" s="1">
        <v>42906</v>
      </c>
      <c r="B37" s="487" t="s">
        <v>2744</v>
      </c>
      <c r="C37" s="341" t="s">
        <v>2608</v>
      </c>
      <c r="D37" s="431"/>
      <c r="E37" s="333"/>
      <c r="F37" s="333"/>
      <c r="G37" s="662">
        <v>11481.679999999998</v>
      </c>
      <c r="H37" s="335" t="s">
        <v>137</v>
      </c>
      <c r="I37" s="399"/>
      <c r="J37" s="336"/>
      <c r="K37" s="337"/>
      <c r="L37" s="337"/>
      <c r="M37" s="637" t="s">
        <v>138</v>
      </c>
      <c r="N37" s="339" t="s">
        <v>2629</v>
      </c>
      <c r="O37" s="339" t="s">
        <v>134</v>
      </c>
      <c r="P37" s="339" t="s">
        <v>3118</v>
      </c>
      <c r="Q37" s="642"/>
      <c r="R37" s="29"/>
    </row>
    <row r="38" spans="1:18" s="24" customFormat="1" ht="12.75">
      <c r="A38" s="1">
        <v>42906</v>
      </c>
      <c r="B38" s="487" t="s">
        <v>2744</v>
      </c>
      <c r="C38" s="341" t="s">
        <v>3065</v>
      </c>
      <c r="D38" s="431"/>
      <c r="E38" s="333"/>
      <c r="F38" s="333"/>
      <c r="G38" s="662">
        <v>11481.679999999998</v>
      </c>
      <c r="H38" s="335"/>
      <c r="I38" s="399"/>
      <c r="J38" s="336"/>
      <c r="K38" s="337"/>
      <c r="L38" s="337"/>
      <c r="M38" s="637" t="s">
        <v>138</v>
      </c>
      <c r="N38" s="339" t="s">
        <v>3106</v>
      </c>
      <c r="O38" s="339" t="s">
        <v>134</v>
      </c>
      <c r="P38" s="339" t="s">
        <v>3118</v>
      </c>
      <c r="Q38" s="642"/>
      <c r="R38" s="29"/>
    </row>
    <row r="39" spans="1:18" s="24" customFormat="1" ht="12.75">
      <c r="A39" s="1">
        <v>42907</v>
      </c>
      <c r="B39" s="487" t="s">
        <v>2744</v>
      </c>
      <c r="C39" s="488" t="s">
        <v>1587</v>
      </c>
      <c r="D39" s="579"/>
      <c r="E39" s="333"/>
      <c r="F39" s="333"/>
      <c r="G39" s="662">
        <v>11481.679999999998</v>
      </c>
      <c r="H39" s="335"/>
      <c r="I39" s="399"/>
      <c r="J39" s="580"/>
      <c r="K39" s="337"/>
      <c r="L39" s="337"/>
      <c r="M39" s="637" t="s">
        <v>138</v>
      </c>
      <c r="N39" s="339" t="s">
        <v>1708</v>
      </c>
      <c r="O39" s="339" t="s">
        <v>134</v>
      </c>
      <c r="P39" s="339" t="s">
        <v>3120</v>
      </c>
      <c r="Q39" s="642"/>
      <c r="R39" s="29"/>
    </row>
    <row r="40" spans="1:18" s="24" customFormat="1" ht="12.75">
      <c r="A40" s="1">
        <v>42909</v>
      </c>
      <c r="B40" s="487" t="s">
        <v>2744</v>
      </c>
      <c r="C40" s="488" t="s">
        <v>2102</v>
      </c>
      <c r="D40" s="579"/>
      <c r="E40" s="333"/>
      <c r="F40" s="333"/>
      <c r="G40" s="662">
        <v>11481.679999999998</v>
      </c>
      <c r="H40" s="335"/>
      <c r="I40" s="399"/>
      <c r="J40" s="580"/>
      <c r="K40" s="337"/>
      <c r="L40" s="337"/>
      <c r="M40" s="637" t="s">
        <v>138</v>
      </c>
      <c r="N40" s="339" t="s">
        <v>2140</v>
      </c>
      <c r="O40" s="339" t="s">
        <v>134</v>
      </c>
      <c r="P40" s="339" t="s">
        <v>3123</v>
      </c>
      <c r="Q40" s="642"/>
      <c r="R40" s="29"/>
    </row>
    <row r="41" spans="1:18" s="24" customFormat="1" ht="12.75">
      <c r="A41" s="1">
        <v>42908</v>
      </c>
      <c r="B41" s="487" t="s">
        <v>2744</v>
      </c>
      <c r="C41" s="488" t="s">
        <v>3064</v>
      </c>
      <c r="D41" s="579"/>
      <c r="E41" s="333"/>
      <c r="F41" s="333"/>
      <c r="G41" s="662">
        <v>11673.08</v>
      </c>
      <c r="H41" s="335"/>
      <c r="I41" s="399"/>
      <c r="J41" s="580"/>
      <c r="K41" s="337"/>
      <c r="L41" s="337"/>
      <c r="M41" s="637" t="s">
        <v>138</v>
      </c>
      <c r="N41" s="339" t="s">
        <v>3107</v>
      </c>
      <c r="O41" s="339" t="s">
        <v>134</v>
      </c>
      <c r="P41" s="339" t="s">
        <v>3122</v>
      </c>
      <c r="Q41" s="642"/>
      <c r="R41" s="29"/>
    </row>
    <row r="42" spans="1:18" s="24" customFormat="1" ht="12.75">
      <c r="A42" s="1">
        <v>42906</v>
      </c>
      <c r="B42" s="487" t="s">
        <v>2744</v>
      </c>
      <c r="C42" s="341" t="s">
        <v>2106</v>
      </c>
      <c r="D42" s="579"/>
      <c r="E42" s="333"/>
      <c r="F42" s="333"/>
      <c r="G42" s="662">
        <v>13433.96</v>
      </c>
      <c r="H42" s="335"/>
      <c r="I42" s="399"/>
      <c r="J42" s="580"/>
      <c r="K42" s="337"/>
      <c r="L42" s="337"/>
      <c r="M42" s="637" t="s">
        <v>138</v>
      </c>
      <c r="N42" s="339" t="s">
        <v>2144</v>
      </c>
      <c r="O42" s="339" t="s">
        <v>134</v>
      </c>
      <c r="P42" s="339" t="s">
        <v>3118</v>
      </c>
      <c r="Q42" s="642"/>
      <c r="R42" s="29"/>
    </row>
    <row r="43" spans="1:18" s="24" customFormat="1" ht="12.75">
      <c r="A43" s="1">
        <v>42907</v>
      </c>
      <c r="B43" s="487" t="s">
        <v>2744</v>
      </c>
      <c r="C43" s="488" t="s">
        <v>3061</v>
      </c>
      <c r="D43" s="579"/>
      <c r="E43" s="333"/>
      <c r="F43" s="333"/>
      <c r="G43" s="662">
        <v>13569.679999999998</v>
      </c>
      <c r="H43" s="335"/>
      <c r="I43" s="399"/>
      <c r="J43" s="580"/>
      <c r="K43" s="337"/>
      <c r="L43" s="337"/>
      <c r="M43" s="637" t="s">
        <v>138</v>
      </c>
      <c r="N43" s="339" t="s">
        <v>3108</v>
      </c>
      <c r="O43" s="339" t="s">
        <v>2905</v>
      </c>
      <c r="P43" s="339" t="s">
        <v>3120</v>
      </c>
      <c r="Q43" s="642"/>
      <c r="R43" s="29"/>
    </row>
    <row r="44" spans="1:18" s="24" customFormat="1" ht="12.75">
      <c r="A44" s="1">
        <v>42908</v>
      </c>
      <c r="B44" s="487" t="s">
        <v>2744</v>
      </c>
      <c r="C44" s="488" t="s">
        <v>1267</v>
      </c>
      <c r="D44" s="579"/>
      <c r="E44" s="333"/>
      <c r="F44" s="333"/>
      <c r="G44" s="662">
        <v>13569.679999999998</v>
      </c>
      <c r="H44" s="335"/>
      <c r="I44" s="399"/>
      <c r="J44" s="580"/>
      <c r="K44" s="337"/>
      <c r="L44" s="337"/>
      <c r="M44" s="637" t="s">
        <v>138</v>
      </c>
      <c r="N44" s="339" t="s">
        <v>1333</v>
      </c>
      <c r="O44" s="339" t="s">
        <v>141</v>
      </c>
      <c r="P44" s="339" t="s">
        <v>3122</v>
      </c>
      <c r="Q44" s="642"/>
      <c r="R44" s="29"/>
    </row>
    <row r="45" spans="1:18" s="24" customFormat="1" ht="12.75">
      <c r="A45" s="1">
        <v>42903</v>
      </c>
      <c r="B45" s="487" t="s">
        <v>2744</v>
      </c>
      <c r="C45" s="615" t="s">
        <v>3059</v>
      </c>
      <c r="D45" s="579"/>
      <c r="E45" s="333"/>
      <c r="F45" s="333"/>
      <c r="G45" s="662">
        <v>13816.759999999998</v>
      </c>
      <c r="H45" s="335"/>
      <c r="I45" s="399"/>
      <c r="J45" s="580"/>
      <c r="K45" s="337"/>
      <c r="L45" s="337"/>
      <c r="M45" s="637" t="s">
        <v>138</v>
      </c>
      <c r="N45" s="339" t="s">
        <v>3109</v>
      </c>
      <c r="O45" s="339" t="s">
        <v>457</v>
      </c>
      <c r="P45" s="339" t="s">
        <v>3117</v>
      </c>
      <c r="Q45" s="642"/>
      <c r="R45" s="29"/>
    </row>
    <row r="46" spans="1:18" s="24" customFormat="1" ht="12.75">
      <c r="A46" s="1">
        <v>42906</v>
      </c>
      <c r="B46" s="487" t="s">
        <v>2744</v>
      </c>
      <c r="C46" t="s">
        <v>3062</v>
      </c>
      <c r="D46" s="579"/>
      <c r="E46" s="333"/>
      <c r="F46" s="333"/>
      <c r="G46" s="662">
        <v>13816.759999999998</v>
      </c>
      <c r="H46" s="335"/>
      <c r="I46" s="399"/>
      <c r="J46" s="580"/>
      <c r="K46" s="337"/>
      <c r="L46" s="337"/>
      <c r="M46" s="637" t="s">
        <v>138</v>
      </c>
      <c r="N46" s="339" t="s">
        <v>3110</v>
      </c>
      <c r="O46" s="339" t="s">
        <v>457</v>
      </c>
      <c r="P46" s="339" t="s">
        <v>3118</v>
      </c>
      <c r="Q46" s="642"/>
      <c r="R46" s="29"/>
    </row>
    <row r="47" spans="1:18" s="24" customFormat="1" ht="12.75">
      <c r="A47" s="1">
        <v>42908</v>
      </c>
      <c r="B47" s="487" t="s">
        <v>2744</v>
      </c>
      <c r="C47" s="488" t="s">
        <v>3074</v>
      </c>
      <c r="D47" s="579"/>
      <c r="E47" s="333"/>
      <c r="F47" s="333"/>
      <c r="G47" s="662">
        <v>13816.759999999998</v>
      </c>
      <c r="H47" s="335"/>
      <c r="I47" s="399"/>
      <c r="J47" s="580"/>
      <c r="K47" s="337"/>
      <c r="L47" s="337"/>
      <c r="M47" s="637" t="s">
        <v>138</v>
      </c>
      <c r="N47" s="339" t="s">
        <v>3111</v>
      </c>
      <c r="O47" s="339" t="s">
        <v>457</v>
      </c>
      <c r="P47" s="339" t="s">
        <v>3122</v>
      </c>
      <c r="Q47" s="642"/>
      <c r="R47" s="29"/>
    </row>
    <row r="48" spans="1:18" s="24" customFormat="1" ht="12.75">
      <c r="A48" s="1">
        <v>42909</v>
      </c>
      <c r="B48" s="487" t="s">
        <v>2744</v>
      </c>
      <c r="C48" s="488" t="s">
        <v>3082</v>
      </c>
      <c r="D48" s="579"/>
      <c r="E48" s="333"/>
      <c r="F48" s="333"/>
      <c r="G48" s="662">
        <v>13816.759999999998</v>
      </c>
      <c r="H48" s="335"/>
      <c r="I48" s="399"/>
      <c r="J48" s="580"/>
      <c r="K48" s="337"/>
      <c r="L48" s="337"/>
      <c r="M48" s="637" t="s">
        <v>138</v>
      </c>
      <c r="N48" s="339" t="s">
        <v>3112</v>
      </c>
      <c r="O48" s="339" t="s">
        <v>457</v>
      </c>
      <c r="P48" s="339" t="s">
        <v>3123</v>
      </c>
      <c r="Q48" s="642"/>
      <c r="R48" s="29"/>
    </row>
    <row r="49" spans="1:18" s="24" customFormat="1" ht="12.75">
      <c r="A49" s="1">
        <v>42903</v>
      </c>
      <c r="B49" s="487" t="s">
        <v>2744</v>
      </c>
      <c r="C49" s="615" t="s">
        <v>3058</v>
      </c>
      <c r="D49" s="579"/>
      <c r="E49" s="333"/>
      <c r="F49" s="333"/>
      <c r="G49" s="662">
        <v>15750.48</v>
      </c>
      <c r="H49" s="335"/>
      <c r="I49" s="399"/>
      <c r="J49" s="580"/>
      <c r="K49" s="337"/>
      <c r="L49" s="337"/>
      <c r="M49" s="637" t="s">
        <v>138</v>
      </c>
      <c r="N49" s="339" t="s">
        <v>3113</v>
      </c>
      <c r="O49" s="339" t="s">
        <v>136</v>
      </c>
      <c r="P49" s="339" t="s">
        <v>3117</v>
      </c>
      <c r="Q49" s="642"/>
      <c r="R49" s="29"/>
    </row>
    <row r="50" spans="1:18" s="24" customFormat="1" ht="12.75">
      <c r="A50" s="1">
        <v>42906</v>
      </c>
      <c r="B50" s="487" t="s">
        <v>2744</v>
      </c>
      <c r="C50" t="s">
        <v>1568</v>
      </c>
      <c r="D50" s="341"/>
      <c r="E50" s="333"/>
      <c r="F50" s="333"/>
      <c r="G50" s="662">
        <v>15750.48</v>
      </c>
      <c r="H50" s="335"/>
      <c r="I50" s="353"/>
      <c r="J50" s="336"/>
      <c r="K50" s="337"/>
      <c r="L50" s="337"/>
      <c r="M50" s="637" t="s">
        <v>138</v>
      </c>
      <c r="N50" s="339" t="s">
        <v>1689</v>
      </c>
      <c r="O50" s="339" t="s">
        <v>136</v>
      </c>
      <c r="P50" s="339" t="s">
        <v>3118</v>
      </c>
      <c r="Q50" s="642"/>
      <c r="R50" s="29"/>
    </row>
    <row r="51" spans="1:18" s="24" customFormat="1" ht="12.75">
      <c r="A51" s="1">
        <v>42906</v>
      </c>
      <c r="B51" s="487" t="s">
        <v>2744</v>
      </c>
      <c r="C51" s="488" t="s">
        <v>3063</v>
      </c>
      <c r="D51" s="341"/>
      <c r="E51" s="333"/>
      <c r="F51" s="333"/>
      <c r="G51" s="662">
        <v>15750.48</v>
      </c>
      <c r="H51" s="335"/>
      <c r="I51" s="353"/>
      <c r="J51" s="336"/>
      <c r="K51" s="337"/>
      <c r="L51" s="337"/>
      <c r="M51" s="637" t="s">
        <v>138</v>
      </c>
      <c r="N51" s="339" t="s">
        <v>3114</v>
      </c>
      <c r="O51" s="339" t="s">
        <v>136</v>
      </c>
      <c r="P51" s="339" t="s">
        <v>3118</v>
      </c>
      <c r="Q51" s="642"/>
      <c r="R51" s="29"/>
    </row>
    <row r="52" spans="1:18" s="24" customFormat="1" ht="12.75">
      <c r="A52" s="1">
        <v>42907</v>
      </c>
      <c r="B52" s="487" t="s">
        <v>2744</v>
      </c>
      <c r="C52" s="488" t="s">
        <v>2954</v>
      </c>
      <c r="D52" s="341"/>
      <c r="E52" s="333"/>
      <c r="F52" s="333"/>
      <c r="G52" s="662">
        <v>15750.48</v>
      </c>
      <c r="H52" s="335"/>
      <c r="I52" s="353"/>
      <c r="J52" s="336"/>
      <c r="K52" s="337"/>
      <c r="L52" s="337"/>
      <c r="M52" s="637" t="s">
        <v>138</v>
      </c>
      <c r="N52" s="339" t="s">
        <v>3004</v>
      </c>
      <c r="O52" s="339" t="s">
        <v>136</v>
      </c>
      <c r="P52" s="339" t="s">
        <v>3120</v>
      </c>
      <c r="Q52" s="642"/>
      <c r="R52" s="29"/>
    </row>
    <row r="53" spans="1:18" s="24" customFormat="1" ht="12.75">
      <c r="A53" s="1">
        <v>42908</v>
      </c>
      <c r="B53" s="487" t="s">
        <v>2744</v>
      </c>
      <c r="C53" s="488" t="s">
        <v>2961</v>
      </c>
      <c r="D53" s="341"/>
      <c r="E53" s="333"/>
      <c r="F53" s="333"/>
      <c r="G53" s="662">
        <v>15750.48</v>
      </c>
      <c r="H53" s="335"/>
      <c r="I53" s="353"/>
      <c r="J53" s="336"/>
      <c r="K53" s="337"/>
      <c r="L53" s="337"/>
      <c r="M53" s="637" t="s">
        <v>138</v>
      </c>
      <c r="N53" s="339" t="s">
        <v>3011</v>
      </c>
      <c r="O53" s="339" t="s">
        <v>136</v>
      </c>
      <c r="P53" s="339" t="s">
        <v>3122</v>
      </c>
      <c r="Q53" s="642"/>
      <c r="R53" s="29"/>
    </row>
    <row r="54" spans="1:18" s="24" customFormat="1" ht="12.75">
      <c r="A54" s="1">
        <v>42906</v>
      </c>
      <c r="B54" s="487" t="s">
        <v>2744</v>
      </c>
      <c r="C54" s="488" t="s">
        <v>1983</v>
      </c>
      <c r="D54" s="341"/>
      <c r="E54" s="333"/>
      <c r="F54" s="333"/>
      <c r="G54" s="662">
        <v>16100.8</v>
      </c>
      <c r="H54" s="335" t="s">
        <v>135</v>
      </c>
      <c r="I54" s="353"/>
      <c r="J54" s="336"/>
      <c r="K54" s="337"/>
      <c r="L54" s="337"/>
      <c r="M54" s="637" t="s">
        <v>138</v>
      </c>
      <c r="N54" s="339" t="s">
        <v>2019</v>
      </c>
      <c r="O54" s="339" t="s">
        <v>718</v>
      </c>
      <c r="P54" s="339" t="s">
        <v>3118</v>
      </c>
      <c r="Q54" s="642"/>
      <c r="R54" s="29"/>
    </row>
    <row r="55" spans="1:18" s="24" customFormat="1" ht="12.75">
      <c r="A55" s="1">
        <v>42907</v>
      </c>
      <c r="B55" s="487" t="s">
        <v>2744</v>
      </c>
      <c r="C55" s="488" t="s">
        <v>3070</v>
      </c>
      <c r="D55" s="341"/>
      <c r="E55" s="333"/>
      <c r="F55" s="333"/>
      <c r="G55" s="662">
        <v>21313.84</v>
      </c>
      <c r="H55" s="335"/>
      <c r="I55" s="353"/>
      <c r="J55" s="336"/>
      <c r="K55" s="337"/>
      <c r="L55" s="337"/>
      <c r="M55" s="637" t="s">
        <v>138</v>
      </c>
      <c r="N55" s="339" t="s">
        <v>3115</v>
      </c>
      <c r="O55" s="339" t="s">
        <v>383</v>
      </c>
      <c r="P55" s="339" t="s">
        <v>3120</v>
      </c>
      <c r="Q55" s="642"/>
      <c r="R55" s="29"/>
    </row>
    <row r="56" spans="1:18" s="24" customFormat="1" ht="12.75">
      <c r="A56" s="1">
        <v>42906</v>
      </c>
      <c r="B56" s="487" t="s">
        <v>2744</v>
      </c>
      <c r="C56" t="s">
        <v>1854</v>
      </c>
      <c r="D56" s="341"/>
      <c r="E56" s="333"/>
      <c r="F56" s="333"/>
      <c r="G56" s="662">
        <v>21588.76</v>
      </c>
      <c r="H56" s="335"/>
      <c r="I56" s="353"/>
      <c r="J56" s="336"/>
      <c r="K56" s="337"/>
      <c r="L56" s="337"/>
      <c r="M56" s="637" t="s">
        <v>138</v>
      </c>
      <c r="N56" s="339" t="s">
        <v>1936</v>
      </c>
      <c r="O56" s="339" t="s">
        <v>383</v>
      </c>
      <c r="P56" s="339" t="s">
        <v>3118</v>
      </c>
      <c r="Q56" s="642"/>
      <c r="R56" s="29"/>
    </row>
    <row r="57" spans="1:18" s="24" customFormat="1" ht="12.75">
      <c r="A57" s="1">
        <v>42903</v>
      </c>
      <c r="B57" s="487" t="s">
        <v>2744</v>
      </c>
      <c r="C57" s="488" t="s">
        <v>3060</v>
      </c>
      <c r="D57" s="341"/>
      <c r="E57" s="333"/>
      <c r="F57" s="333"/>
      <c r="G57" s="662">
        <v>28806.28</v>
      </c>
      <c r="H57" s="335" t="s">
        <v>133</v>
      </c>
      <c r="I57" s="353"/>
      <c r="J57" s="336"/>
      <c r="K57" s="337"/>
      <c r="L57" s="337"/>
      <c r="M57" s="637" t="s">
        <v>138</v>
      </c>
      <c r="N57" s="339" t="s">
        <v>3088</v>
      </c>
      <c r="O57" s="339" t="s">
        <v>718</v>
      </c>
      <c r="P57" s="339" t="s">
        <v>3118</v>
      </c>
      <c r="Q57" s="642"/>
      <c r="R57" s="29"/>
    </row>
    <row r="58" spans="1:18" s="24" customFormat="1" ht="12.75">
      <c r="A58" s="1">
        <v>42906</v>
      </c>
      <c r="B58" s="487" t="s">
        <v>2744</v>
      </c>
      <c r="C58" t="s">
        <v>3060</v>
      </c>
      <c r="D58" s="341"/>
      <c r="E58" s="333"/>
      <c r="F58" s="333"/>
      <c r="G58" s="662">
        <v>28806.28</v>
      </c>
      <c r="H58" s="335" t="s">
        <v>133</v>
      </c>
      <c r="I58" s="353"/>
      <c r="J58" s="336"/>
      <c r="K58" s="337"/>
      <c r="L58" s="337"/>
      <c r="M58" s="637" t="s">
        <v>138</v>
      </c>
      <c r="N58" s="339" t="s">
        <v>3088</v>
      </c>
      <c r="O58" s="339" t="s">
        <v>718</v>
      </c>
      <c r="P58" s="339" t="s">
        <v>3117</v>
      </c>
      <c r="Q58" s="642"/>
      <c r="R58" s="29"/>
    </row>
    <row r="59" spans="1:18" s="24" customFormat="1" ht="12.75">
      <c r="A59" s="1">
        <v>42903</v>
      </c>
      <c r="B59" s="487" t="s">
        <v>2744</v>
      </c>
      <c r="C59" s="615" t="s">
        <v>1594</v>
      </c>
      <c r="D59" s="341"/>
      <c r="E59" s="333"/>
      <c r="F59" s="333"/>
      <c r="G59" s="662">
        <v>30130.999999999996</v>
      </c>
      <c r="H59" s="335"/>
      <c r="I59" s="353"/>
      <c r="J59" s="336"/>
      <c r="K59" s="337"/>
      <c r="L59" s="337"/>
      <c r="M59" s="637" t="s">
        <v>138</v>
      </c>
      <c r="N59" s="339" t="s">
        <v>1715</v>
      </c>
      <c r="O59" s="339" t="s">
        <v>565</v>
      </c>
      <c r="P59" s="339" t="s">
        <v>3117</v>
      </c>
      <c r="Q59" s="642"/>
      <c r="R59" s="29"/>
    </row>
    <row r="60" spans="1:18" s="24" customFormat="1" ht="12.75">
      <c r="A60" s="1"/>
      <c r="B60" s="487"/>
      <c r="C60"/>
      <c r="D60" s="341"/>
      <c r="E60" s="333"/>
      <c r="F60" s="333"/>
      <c r="G60" s="353"/>
      <c r="H60" s="335"/>
      <c r="I60" s="353"/>
      <c r="J60" s="336"/>
      <c r="K60" s="337"/>
      <c r="L60" s="337"/>
      <c r="M60" s="637"/>
      <c r="N60" s="339"/>
      <c r="O60" s="339"/>
      <c r="P60" s="339"/>
      <c r="Q60" s="642"/>
      <c r="R60" s="29"/>
    </row>
    <row r="61" spans="1:18" s="24" customFormat="1" ht="12.75">
      <c r="A61" s="341"/>
      <c r="B61" s="341"/>
      <c r="C61" s="341"/>
      <c r="D61" s="341"/>
      <c r="E61" s="333"/>
      <c r="F61" s="333"/>
      <c r="G61" s="353"/>
      <c r="H61" s="335"/>
      <c r="I61" s="353"/>
      <c r="J61" s="336"/>
      <c r="K61" s="337"/>
      <c r="L61" s="337"/>
      <c r="M61" s="637"/>
      <c r="N61" s="339"/>
      <c r="O61" s="339"/>
      <c r="P61" s="339"/>
      <c r="Q61" s="642"/>
      <c r="R61" s="29"/>
    </row>
    <row r="62" spans="1:18" s="24" customFormat="1" ht="13.5" thickBot="1">
      <c r="A62" s="499"/>
      <c r="B62" s="431"/>
      <c r="C62" s="431"/>
      <c r="D62" s="334"/>
      <c r="E62" s="333"/>
      <c r="F62" s="333"/>
      <c r="G62" s="399"/>
      <c r="H62" s="335"/>
      <c r="I62" s="399"/>
      <c r="J62" s="336"/>
      <c r="K62" s="337"/>
      <c r="L62" s="337"/>
      <c r="M62" s="338"/>
      <c r="N62" s="339"/>
      <c r="O62" s="339"/>
      <c r="P62" s="339"/>
      <c r="Q62" s="28"/>
      <c r="R62" s="29"/>
    </row>
    <row r="63" spans="1:18" ht="12.75" thickBot="1">
      <c r="D63" s="72">
        <f>SUM(D5:D62)</f>
        <v>0</v>
      </c>
      <c r="G63" s="72">
        <f>SUM(G5:G62)</f>
        <v>410445.12</v>
      </c>
      <c r="I63" s="72">
        <f>SUM(I5:I62)</f>
        <v>0</v>
      </c>
      <c r="J63" s="72">
        <f>SUM(J5:J62)</f>
        <v>0</v>
      </c>
      <c r="K63" s="36"/>
      <c r="N63" s="37" t="s">
        <v>223</v>
      </c>
      <c r="O63" s="38">
        <f>SUM(I63:K63)</f>
        <v>0</v>
      </c>
    </row>
    <row r="64" spans="1:18" s="22" customFormat="1" ht="12.75">
      <c r="A64" s="50"/>
      <c r="B64" s="51"/>
      <c r="C64" s="443"/>
      <c r="D64" s="559"/>
      <c r="E64" s="10"/>
      <c r="F64" s="10"/>
      <c r="G64" s="379"/>
      <c r="I64" s="10"/>
      <c r="J64" s="10"/>
      <c r="K64" s="10"/>
      <c r="L64" s="10"/>
      <c r="M64" s="34"/>
      <c r="N64" s="35"/>
      <c r="O64" s="31"/>
      <c r="P64" s="32"/>
      <c r="Q64" s="33"/>
      <c r="R64" s="9"/>
    </row>
    <row r="65" spans="1:18" s="22" customFormat="1">
      <c r="A65" s="39"/>
      <c r="B65" s="10"/>
      <c r="C65" s="10"/>
      <c r="D65" s="10"/>
      <c r="E65" s="10"/>
      <c r="F65" s="10"/>
      <c r="G65" s="36"/>
      <c r="I65" s="10"/>
      <c r="J65" s="10"/>
      <c r="K65" s="10"/>
      <c r="L65" s="10"/>
      <c r="M65" s="34"/>
      <c r="N65" s="35"/>
      <c r="O65" s="31"/>
      <c r="P65" s="32"/>
      <c r="Q65" s="33"/>
      <c r="R65" s="9"/>
    </row>
  </sheetData>
  <autoFilter ref="A4:R63"/>
  <mergeCells count="1">
    <mergeCell ref="A2:Q2"/>
  </mergeCells>
  <pageMargins left="0.39370078740157483" right="0.39370078740157483" top="1" bottom="1" header="0" footer="0"/>
  <pageSetup scale="43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2:G57"/>
  <sheetViews>
    <sheetView topLeftCell="A10" zoomScaleNormal="100" workbookViewId="0">
      <selection activeCell="E41" sqref="E41"/>
    </sheetView>
  </sheetViews>
  <sheetFormatPr baseColWidth="10" defaultRowHeight="12.75"/>
  <cols>
    <col min="4" max="4" width="26.5703125" customWidth="1"/>
    <col min="7" max="7" width="21.5703125" bestFit="1" customWidth="1"/>
  </cols>
  <sheetData>
    <row r="2" spans="1:7">
      <c r="A2" s="342">
        <v>42906</v>
      </c>
      <c r="B2" s="343" t="s">
        <v>3060</v>
      </c>
      <c r="C2" s="343" t="s">
        <v>2979</v>
      </c>
      <c r="D2" s="343" t="s">
        <v>2731</v>
      </c>
      <c r="E2" s="659">
        <v>-24833</v>
      </c>
      <c r="F2" s="659">
        <f>E2*1.16</f>
        <v>-28806.28</v>
      </c>
      <c r="G2" s="343" t="s">
        <v>3055</v>
      </c>
    </row>
    <row r="3" spans="1:7">
      <c r="A3" s="342">
        <v>42907</v>
      </c>
      <c r="B3" s="343" t="s">
        <v>2760</v>
      </c>
      <c r="C3" s="343" t="s">
        <v>2832</v>
      </c>
      <c r="D3" s="343" t="s">
        <v>2731</v>
      </c>
      <c r="E3" s="659">
        <v>-16867</v>
      </c>
      <c r="F3" s="659">
        <f t="shared" ref="F3:F56" si="0">E3*1.16</f>
        <v>-19565.719999999998</v>
      </c>
      <c r="G3" s="343" t="s">
        <v>3055</v>
      </c>
    </row>
    <row r="4" spans="1:7">
      <c r="A4" s="342">
        <v>42906</v>
      </c>
      <c r="B4" s="343" t="s">
        <v>1983</v>
      </c>
      <c r="C4" s="343" t="s">
        <v>2829</v>
      </c>
      <c r="D4" s="343" t="s">
        <v>2731</v>
      </c>
      <c r="E4" s="659">
        <v>-13880</v>
      </c>
      <c r="F4" s="659">
        <f t="shared" si="0"/>
        <v>-16100.8</v>
      </c>
      <c r="G4" s="343" t="s">
        <v>3055</v>
      </c>
    </row>
    <row r="5" spans="1:7">
      <c r="A5" s="342">
        <v>42906</v>
      </c>
      <c r="B5" s="343" t="s">
        <v>2608</v>
      </c>
      <c r="C5" s="343" t="s">
        <v>2846</v>
      </c>
      <c r="D5" s="343" t="s">
        <v>2731</v>
      </c>
      <c r="E5" s="659">
        <v>-9898</v>
      </c>
      <c r="F5" s="659">
        <f t="shared" si="0"/>
        <v>-11481.679999999998</v>
      </c>
      <c r="G5" s="343" t="s">
        <v>3055</v>
      </c>
    </row>
    <row r="6" spans="1:7">
      <c r="A6" s="342">
        <v>42907</v>
      </c>
      <c r="B6" s="343" t="s">
        <v>2564</v>
      </c>
      <c r="C6" s="343" t="s">
        <v>2832</v>
      </c>
      <c r="D6" s="343" t="s">
        <v>2731</v>
      </c>
      <c r="E6" s="659">
        <v>-3833</v>
      </c>
      <c r="F6" s="659">
        <f t="shared" si="0"/>
        <v>-4446.28</v>
      </c>
      <c r="G6" s="343" t="s">
        <v>3055</v>
      </c>
    </row>
    <row r="7" spans="1:7">
      <c r="A7" s="570">
        <v>42906</v>
      </c>
      <c r="B7" s="571" t="s">
        <v>3066</v>
      </c>
      <c r="C7" s="571" t="s">
        <v>157</v>
      </c>
      <c r="D7" s="571" t="s">
        <v>2744</v>
      </c>
      <c r="E7" s="660">
        <v>1070</v>
      </c>
      <c r="F7" s="660">
        <f>E7*1.16</f>
        <v>1241.1999999999998</v>
      </c>
      <c r="G7" s="571" t="s">
        <v>3056</v>
      </c>
    </row>
    <row r="8" spans="1:7">
      <c r="A8" s="570">
        <v>42906</v>
      </c>
      <c r="B8" s="571" t="s">
        <v>3067</v>
      </c>
      <c r="C8" s="571" t="s">
        <v>157</v>
      </c>
      <c r="D8" s="571" t="s">
        <v>2744</v>
      </c>
      <c r="E8" s="660">
        <v>1070</v>
      </c>
      <c r="F8" s="660">
        <f t="shared" si="0"/>
        <v>1241.1999999999998</v>
      </c>
      <c r="G8" s="571" t="s">
        <v>3056</v>
      </c>
    </row>
    <row r="9" spans="1:7">
      <c r="A9" s="570">
        <v>42906</v>
      </c>
      <c r="B9" s="571" t="s">
        <v>3068</v>
      </c>
      <c r="C9" s="571" t="s">
        <v>157</v>
      </c>
      <c r="D9" s="571" t="s">
        <v>2744</v>
      </c>
      <c r="E9" s="660">
        <v>1070</v>
      </c>
      <c r="F9" s="660">
        <f t="shared" si="0"/>
        <v>1241.1999999999998</v>
      </c>
      <c r="G9" s="571" t="s">
        <v>3056</v>
      </c>
    </row>
    <row r="10" spans="1:7">
      <c r="A10" s="570">
        <v>42906</v>
      </c>
      <c r="B10" s="571" t="s">
        <v>3069</v>
      </c>
      <c r="C10" s="571" t="s">
        <v>157</v>
      </c>
      <c r="D10" s="571" t="s">
        <v>2744</v>
      </c>
      <c r="E10" s="660">
        <v>1070</v>
      </c>
      <c r="F10" s="660">
        <f t="shared" si="0"/>
        <v>1241.1999999999998</v>
      </c>
      <c r="G10" s="571" t="s">
        <v>3056</v>
      </c>
    </row>
    <row r="11" spans="1:7">
      <c r="A11" s="570">
        <v>42908</v>
      </c>
      <c r="B11" s="571" t="s">
        <v>3071</v>
      </c>
      <c r="C11" s="571" t="s">
        <v>157</v>
      </c>
      <c r="D11" s="571" t="s">
        <v>2744</v>
      </c>
      <c r="E11" s="660">
        <v>1070</v>
      </c>
      <c r="F11" s="660">
        <f t="shared" si="0"/>
        <v>1241.1999999999998</v>
      </c>
      <c r="G11" s="571" t="s">
        <v>3056</v>
      </c>
    </row>
    <row r="12" spans="1:7">
      <c r="A12" s="570">
        <v>42908</v>
      </c>
      <c r="B12" s="571" t="s">
        <v>3072</v>
      </c>
      <c r="C12" s="571" t="s">
        <v>157</v>
      </c>
      <c r="D12" s="571" t="s">
        <v>2744</v>
      </c>
      <c r="E12" s="660">
        <v>1070</v>
      </c>
      <c r="F12" s="660">
        <f t="shared" si="0"/>
        <v>1241.1999999999998</v>
      </c>
      <c r="G12" s="571" t="s">
        <v>3056</v>
      </c>
    </row>
    <row r="13" spans="1:7">
      <c r="A13" s="570">
        <v>42908</v>
      </c>
      <c r="B13" s="571" t="s">
        <v>3075</v>
      </c>
      <c r="C13" s="571" t="s">
        <v>157</v>
      </c>
      <c r="D13" s="571" t="s">
        <v>2744</v>
      </c>
      <c r="E13" s="660">
        <v>1070</v>
      </c>
      <c r="F13" s="660">
        <f t="shared" si="0"/>
        <v>1241.1999999999998</v>
      </c>
      <c r="G13" s="571" t="s">
        <v>3056</v>
      </c>
    </row>
    <row r="14" spans="1:7">
      <c r="A14" s="570">
        <v>42908</v>
      </c>
      <c r="B14" s="571" t="s">
        <v>3076</v>
      </c>
      <c r="C14" s="571" t="s">
        <v>157</v>
      </c>
      <c r="D14" s="571" t="s">
        <v>2744</v>
      </c>
      <c r="E14" s="660">
        <v>1070</v>
      </c>
      <c r="F14" s="660">
        <f t="shared" si="0"/>
        <v>1241.1999999999998</v>
      </c>
      <c r="G14" s="571" t="s">
        <v>3056</v>
      </c>
    </row>
    <row r="15" spans="1:7">
      <c r="A15" s="570">
        <v>42908</v>
      </c>
      <c r="B15" s="571" t="s">
        <v>3077</v>
      </c>
      <c r="C15" s="571" t="s">
        <v>157</v>
      </c>
      <c r="D15" s="571" t="s">
        <v>2744</v>
      </c>
      <c r="E15" s="660">
        <v>1070</v>
      </c>
      <c r="F15" s="660">
        <f t="shared" si="0"/>
        <v>1241.1999999999998</v>
      </c>
      <c r="G15" s="571" t="s">
        <v>3056</v>
      </c>
    </row>
    <row r="16" spans="1:7">
      <c r="A16" s="570">
        <v>42908</v>
      </c>
      <c r="B16" s="571" t="s">
        <v>3078</v>
      </c>
      <c r="C16" s="571" t="s">
        <v>157</v>
      </c>
      <c r="D16" s="571" t="s">
        <v>2744</v>
      </c>
      <c r="E16" s="660">
        <v>1070</v>
      </c>
      <c r="F16" s="660">
        <f t="shared" si="0"/>
        <v>1241.1999999999998</v>
      </c>
      <c r="G16" s="571" t="s">
        <v>3056</v>
      </c>
    </row>
    <row r="17" spans="1:7">
      <c r="A17" s="570">
        <v>42909</v>
      </c>
      <c r="B17" s="571" t="s">
        <v>3079</v>
      </c>
      <c r="C17" s="571" t="s">
        <v>157</v>
      </c>
      <c r="D17" s="571" t="s">
        <v>2744</v>
      </c>
      <c r="E17" s="660">
        <v>1070</v>
      </c>
      <c r="F17" s="660">
        <f t="shared" si="0"/>
        <v>1241.1999999999998</v>
      </c>
      <c r="G17" s="571" t="s">
        <v>3056</v>
      </c>
    </row>
    <row r="18" spans="1:7">
      <c r="A18" s="570">
        <v>42909</v>
      </c>
      <c r="B18" s="571" t="s">
        <v>3081</v>
      </c>
      <c r="C18" s="571" t="s">
        <v>157</v>
      </c>
      <c r="D18" s="571" t="s">
        <v>2744</v>
      </c>
      <c r="E18" s="660">
        <v>1070</v>
      </c>
      <c r="F18" s="660">
        <f t="shared" si="0"/>
        <v>1241.1999999999998</v>
      </c>
      <c r="G18" s="571" t="s">
        <v>3056</v>
      </c>
    </row>
    <row r="19" spans="1:7">
      <c r="A19" s="570">
        <v>42909</v>
      </c>
      <c r="B19" s="571" t="s">
        <v>3083</v>
      </c>
      <c r="C19" s="571" t="s">
        <v>157</v>
      </c>
      <c r="D19" s="571" t="s">
        <v>2744</v>
      </c>
      <c r="E19" s="660">
        <v>1070</v>
      </c>
      <c r="F19" s="660">
        <f t="shared" si="0"/>
        <v>1241.1999999999998</v>
      </c>
      <c r="G19" s="571" t="s">
        <v>3056</v>
      </c>
    </row>
    <row r="20" spans="1:7">
      <c r="A20" s="570">
        <v>42909</v>
      </c>
      <c r="B20" s="571" t="s">
        <v>3084</v>
      </c>
      <c r="C20" s="571" t="s">
        <v>157</v>
      </c>
      <c r="D20" s="571" t="s">
        <v>2744</v>
      </c>
      <c r="E20" s="660">
        <v>1070</v>
      </c>
      <c r="F20" s="660">
        <f t="shared" si="0"/>
        <v>1241.1999999999998</v>
      </c>
      <c r="G20" s="571" t="s">
        <v>3056</v>
      </c>
    </row>
    <row r="21" spans="1:7">
      <c r="A21" s="570">
        <v>42909</v>
      </c>
      <c r="B21" s="571" t="s">
        <v>3085</v>
      </c>
      <c r="C21" s="571" t="s">
        <v>157</v>
      </c>
      <c r="D21" s="571" t="s">
        <v>2744</v>
      </c>
      <c r="E21" s="660">
        <v>1070</v>
      </c>
      <c r="F21" s="660">
        <f t="shared" si="0"/>
        <v>1241.1999999999998</v>
      </c>
      <c r="G21" s="571" t="s">
        <v>3056</v>
      </c>
    </row>
    <row r="22" spans="1:7">
      <c r="A22" s="570">
        <v>42909</v>
      </c>
      <c r="B22" s="571" t="s">
        <v>3086</v>
      </c>
      <c r="C22" s="571" t="s">
        <v>157</v>
      </c>
      <c r="D22" s="571" t="s">
        <v>2744</v>
      </c>
      <c r="E22" s="660">
        <v>1070</v>
      </c>
      <c r="F22" s="660">
        <f t="shared" si="0"/>
        <v>1241.1999999999998</v>
      </c>
      <c r="G22" s="571" t="s">
        <v>3056</v>
      </c>
    </row>
    <row r="23" spans="1:7">
      <c r="A23" s="570">
        <v>42909</v>
      </c>
      <c r="B23" s="571" t="s">
        <v>3087</v>
      </c>
      <c r="C23" s="571" t="s">
        <v>157</v>
      </c>
      <c r="D23" s="571" t="s">
        <v>2744</v>
      </c>
      <c r="E23" s="660">
        <v>1070</v>
      </c>
      <c r="F23" s="660">
        <f t="shared" si="0"/>
        <v>1241.1999999999998</v>
      </c>
      <c r="G23" s="571" t="s">
        <v>3056</v>
      </c>
    </row>
    <row r="24" spans="1:7">
      <c r="A24" s="1">
        <v>42909</v>
      </c>
      <c r="B24" t="s">
        <v>2564</v>
      </c>
      <c r="C24" t="s">
        <v>2947</v>
      </c>
      <c r="D24" s="487" t="s">
        <v>2744</v>
      </c>
      <c r="E24" s="54">
        <v>3758</v>
      </c>
      <c r="F24" s="661">
        <f t="shared" si="0"/>
        <v>4359.28</v>
      </c>
      <c r="G24" t="s">
        <v>3057</v>
      </c>
    </row>
    <row r="25" spans="1:7">
      <c r="A25" s="1">
        <v>42906</v>
      </c>
      <c r="B25" t="s">
        <v>2508</v>
      </c>
      <c r="C25" t="s">
        <v>2832</v>
      </c>
      <c r="D25" s="487" t="s">
        <v>2744</v>
      </c>
      <c r="E25" s="54">
        <v>3833</v>
      </c>
      <c r="F25" s="661">
        <f t="shared" si="0"/>
        <v>4446.28</v>
      </c>
      <c r="G25" t="s">
        <v>3055</v>
      </c>
    </row>
    <row r="26" spans="1:7">
      <c r="A26" s="1">
        <v>42906</v>
      </c>
      <c r="B26" t="s">
        <v>2622</v>
      </c>
      <c r="C26" t="s">
        <v>2979</v>
      </c>
      <c r="D26" s="487" t="s">
        <v>2744</v>
      </c>
      <c r="E26" s="54">
        <v>7030</v>
      </c>
      <c r="F26" s="661">
        <f t="shared" si="0"/>
        <v>8154.7999999999993</v>
      </c>
      <c r="G26" t="s">
        <v>3055</v>
      </c>
    </row>
    <row r="27" spans="1:7">
      <c r="A27" s="1">
        <v>42908</v>
      </c>
      <c r="B27" t="s">
        <v>775</v>
      </c>
      <c r="C27" t="s">
        <v>2832</v>
      </c>
      <c r="D27" s="487" t="s">
        <v>2744</v>
      </c>
      <c r="E27" s="54">
        <v>8705</v>
      </c>
      <c r="F27" s="661">
        <f t="shared" si="0"/>
        <v>10097.799999999999</v>
      </c>
      <c r="G27" t="s">
        <v>3055</v>
      </c>
    </row>
    <row r="28" spans="1:7">
      <c r="A28" s="1">
        <v>42909</v>
      </c>
      <c r="B28" t="s">
        <v>2768</v>
      </c>
      <c r="C28" t="s">
        <v>2829</v>
      </c>
      <c r="D28" s="487" t="s">
        <v>2744</v>
      </c>
      <c r="E28" s="54">
        <v>8705</v>
      </c>
      <c r="F28" s="661">
        <f t="shared" si="0"/>
        <v>10097.799999999999</v>
      </c>
      <c r="G28" t="s">
        <v>3055</v>
      </c>
    </row>
    <row r="29" spans="1:7">
      <c r="A29" s="1">
        <v>42908</v>
      </c>
      <c r="B29" t="s">
        <v>803</v>
      </c>
      <c r="C29" t="s">
        <v>2832</v>
      </c>
      <c r="D29" s="487" t="s">
        <v>2744</v>
      </c>
      <c r="E29" s="54">
        <v>8705</v>
      </c>
      <c r="F29" s="661">
        <f t="shared" si="0"/>
        <v>10097.799999999999</v>
      </c>
      <c r="G29" t="s">
        <v>3055</v>
      </c>
    </row>
    <row r="30" spans="1:7">
      <c r="A30" s="1">
        <v>42909</v>
      </c>
      <c r="B30" t="s">
        <v>3080</v>
      </c>
      <c r="C30" t="s">
        <v>2832</v>
      </c>
      <c r="D30" s="487" t="s">
        <v>2744</v>
      </c>
      <c r="E30" s="54">
        <v>8705</v>
      </c>
      <c r="F30" s="661">
        <f t="shared" si="0"/>
        <v>10097.799999999999</v>
      </c>
      <c r="G30" t="s">
        <v>3055</v>
      </c>
    </row>
    <row r="31" spans="1:7">
      <c r="A31" s="1">
        <v>42908</v>
      </c>
      <c r="B31" t="s">
        <v>3073</v>
      </c>
      <c r="C31" t="s">
        <v>2829</v>
      </c>
      <c r="D31" s="487" t="s">
        <v>2744</v>
      </c>
      <c r="E31" s="54">
        <v>9044</v>
      </c>
      <c r="F31" s="661">
        <f t="shared" si="0"/>
        <v>10491.039999999999</v>
      </c>
      <c r="G31" t="s">
        <v>3055</v>
      </c>
    </row>
    <row r="32" spans="1:7">
      <c r="A32" s="1">
        <v>42906</v>
      </c>
      <c r="B32" t="s">
        <v>1852</v>
      </c>
      <c r="C32" t="s">
        <v>2846</v>
      </c>
      <c r="D32" s="487" t="s">
        <v>2744</v>
      </c>
      <c r="E32" s="54">
        <v>9898</v>
      </c>
      <c r="F32" s="661">
        <f t="shared" si="0"/>
        <v>11481.679999999998</v>
      </c>
      <c r="G32" t="s">
        <v>3055</v>
      </c>
    </row>
    <row r="33" spans="1:7">
      <c r="A33" s="1">
        <v>42907</v>
      </c>
      <c r="B33" t="s">
        <v>2112</v>
      </c>
      <c r="C33" t="s">
        <v>2846</v>
      </c>
      <c r="D33" s="487" t="s">
        <v>2744</v>
      </c>
      <c r="E33" s="54">
        <v>9898</v>
      </c>
      <c r="F33" s="661">
        <f t="shared" si="0"/>
        <v>11481.679999999998</v>
      </c>
      <c r="G33" t="s">
        <v>3055</v>
      </c>
    </row>
    <row r="34" spans="1:7">
      <c r="A34" s="1">
        <v>42906</v>
      </c>
      <c r="B34" t="s">
        <v>2608</v>
      </c>
      <c r="C34" t="s">
        <v>2846</v>
      </c>
      <c r="D34" s="487" t="s">
        <v>2744</v>
      </c>
      <c r="E34" s="54">
        <v>9898</v>
      </c>
      <c r="F34" s="661">
        <f t="shared" si="0"/>
        <v>11481.679999999998</v>
      </c>
      <c r="G34" t="s">
        <v>3055</v>
      </c>
    </row>
    <row r="35" spans="1:7">
      <c r="A35" s="1">
        <v>42906</v>
      </c>
      <c r="B35" t="s">
        <v>3065</v>
      </c>
      <c r="C35" t="s">
        <v>2846</v>
      </c>
      <c r="D35" s="487" t="s">
        <v>2744</v>
      </c>
      <c r="E35" s="54">
        <v>9898</v>
      </c>
      <c r="F35" s="661">
        <f t="shared" si="0"/>
        <v>11481.679999999998</v>
      </c>
      <c r="G35" t="s">
        <v>3055</v>
      </c>
    </row>
    <row r="36" spans="1:7">
      <c r="A36" s="1">
        <v>42907</v>
      </c>
      <c r="B36" t="s">
        <v>1587</v>
      </c>
      <c r="C36" t="s">
        <v>2846</v>
      </c>
      <c r="D36" s="487" t="s">
        <v>2744</v>
      </c>
      <c r="E36" s="54">
        <v>9898</v>
      </c>
      <c r="F36" s="661">
        <f t="shared" si="0"/>
        <v>11481.679999999998</v>
      </c>
      <c r="G36" t="s">
        <v>3055</v>
      </c>
    </row>
    <row r="37" spans="1:7">
      <c r="A37" s="1">
        <v>42909</v>
      </c>
      <c r="B37" t="s">
        <v>2102</v>
      </c>
      <c r="C37" t="s">
        <v>2846</v>
      </c>
      <c r="D37" s="487" t="s">
        <v>2744</v>
      </c>
      <c r="E37" s="54">
        <v>9898</v>
      </c>
      <c r="F37" s="661">
        <f t="shared" si="0"/>
        <v>11481.679999999998</v>
      </c>
      <c r="G37" t="s">
        <v>3055</v>
      </c>
    </row>
    <row r="38" spans="1:7">
      <c r="A38" s="1">
        <v>42908</v>
      </c>
      <c r="B38" t="s">
        <v>3064</v>
      </c>
      <c r="C38" t="s">
        <v>2846</v>
      </c>
      <c r="D38" s="487" t="s">
        <v>2744</v>
      </c>
      <c r="E38" s="54">
        <v>10063</v>
      </c>
      <c r="F38" s="661">
        <f t="shared" si="0"/>
        <v>11673.08</v>
      </c>
      <c r="G38" t="s">
        <v>3055</v>
      </c>
    </row>
    <row r="39" spans="1:7">
      <c r="A39" s="1">
        <v>42906</v>
      </c>
      <c r="B39" t="s">
        <v>2106</v>
      </c>
      <c r="C39" t="s">
        <v>2846</v>
      </c>
      <c r="D39" s="487" t="s">
        <v>2744</v>
      </c>
      <c r="E39" s="54">
        <v>11581</v>
      </c>
      <c r="F39" s="661">
        <f t="shared" si="0"/>
        <v>13433.96</v>
      </c>
      <c r="G39" t="s">
        <v>3055</v>
      </c>
    </row>
    <row r="40" spans="1:7">
      <c r="A40" s="1">
        <v>42907</v>
      </c>
      <c r="B40" t="s">
        <v>3061</v>
      </c>
      <c r="C40" t="s">
        <v>2832</v>
      </c>
      <c r="D40" s="487" t="s">
        <v>2744</v>
      </c>
      <c r="E40" s="54">
        <v>11698</v>
      </c>
      <c r="F40" s="661">
        <f t="shared" si="0"/>
        <v>13569.679999999998</v>
      </c>
      <c r="G40" t="s">
        <v>3055</v>
      </c>
    </row>
    <row r="41" spans="1:7">
      <c r="A41" s="1">
        <v>42908</v>
      </c>
      <c r="B41" t="s">
        <v>1267</v>
      </c>
      <c r="C41" t="s">
        <v>2832</v>
      </c>
      <c r="D41" s="487" t="s">
        <v>2744</v>
      </c>
      <c r="E41" s="54">
        <v>11698</v>
      </c>
      <c r="F41" s="661">
        <f t="shared" si="0"/>
        <v>13569.679999999998</v>
      </c>
      <c r="G41" t="s">
        <v>3055</v>
      </c>
    </row>
    <row r="42" spans="1:7">
      <c r="A42" s="1">
        <v>42903</v>
      </c>
      <c r="B42" t="s">
        <v>3059</v>
      </c>
      <c r="C42" t="s">
        <v>2832</v>
      </c>
      <c r="D42" s="487" t="s">
        <v>2744</v>
      </c>
      <c r="E42" s="54">
        <v>11911</v>
      </c>
      <c r="F42" s="661">
        <f t="shared" si="0"/>
        <v>13816.759999999998</v>
      </c>
      <c r="G42" t="s">
        <v>3055</v>
      </c>
    </row>
    <row r="43" spans="1:7">
      <c r="A43" s="1">
        <v>42906</v>
      </c>
      <c r="B43" t="s">
        <v>3062</v>
      </c>
      <c r="C43" t="s">
        <v>2832</v>
      </c>
      <c r="D43" s="487" t="s">
        <v>2744</v>
      </c>
      <c r="E43" s="54">
        <v>11911</v>
      </c>
      <c r="F43" s="661">
        <f t="shared" si="0"/>
        <v>13816.759999999998</v>
      </c>
      <c r="G43" t="s">
        <v>3055</v>
      </c>
    </row>
    <row r="44" spans="1:7">
      <c r="A44" s="1">
        <v>42908</v>
      </c>
      <c r="B44" t="s">
        <v>3074</v>
      </c>
      <c r="C44" t="s">
        <v>2832</v>
      </c>
      <c r="D44" s="487" t="s">
        <v>2744</v>
      </c>
      <c r="E44" s="54">
        <v>11911</v>
      </c>
      <c r="F44" s="661">
        <f t="shared" si="0"/>
        <v>13816.759999999998</v>
      </c>
      <c r="G44" t="s">
        <v>3055</v>
      </c>
    </row>
    <row r="45" spans="1:7">
      <c r="A45" s="1">
        <v>42909</v>
      </c>
      <c r="B45" t="s">
        <v>3082</v>
      </c>
      <c r="C45" t="s">
        <v>2832</v>
      </c>
      <c r="D45" s="487" t="s">
        <v>2744</v>
      </c>
      <c r="E45" s="54">
        <v>11911</v>
      </c>
      <c r="F45" s="661">
        <f t="shared" si="0"/>
        <v>13816.759999999998</v>
      </c>
      <c r="G45" t="s">
        <v>3055</v>
      </c>
    </row>
    <row r="46" spans="1:7">
      <c r="A46" s="1">
        <v>42903</v>
      </c>
      <c r="B46" t="s">
        <v>3058</v>
      </c>
      <c r="C46" t="s">
        <v>2829</v>
      </c>
      <c r="D46" s="487" t="s">
        <v>2744</v>
      </c>
      <c r="E46" s="54">
        <v>13578</v>
      </c>
      <c r="F46" s="661">
        <f t="shared" si="0"/>
        <v>15750.48</v>
      </c>
      <c r="G46" t="s">
        <v>3055</v>
      </c>
    </row>
    <row r="47" spans="1:7">
      <c r="A47" s="1">
        <v>42906</v>
      </c>
      <c r="B47" t="s">
        <v>1568</v>
      </c>
      <c r="C47" t="s">
        <v>2829</v>
      </c>
      <c r="D47" s="487" t="s">
        <v>2744</v>
      </c>
      <c r="E47" s="54">
        <v>13578</v>
      </c>
      <c r="F47" s="661">
        <f t="shared" si="0"/>
        <v>15750.48</v>
      </c>
      <c r="G47" t="s">
        <v>3055</v>
      </c>
    </row>
    <row r="48" spans="1:7">
      <c r="A48" s="1">
        <v>42906</v>
      </c>
      <c r="B48" t="s">
        <v>3063</v>
      </c>
      <c r="C48" t="s">
        <v>2832</v>
      </c>
      <c r="D48" s="487" t="s">
        <v>2744</v>
      </c>
      <c r="E48" s="54">
        <v>13578</v>
      </c>
      <c r="F48" s="661">
        <f t="shared" si="0"/>
        <v>15750.48</v>
      </c>
      <c r="G48" t="s">
        <v>3055</v>
      </c>
    </row>
    <row r="49" spans="1:7">
      <c r="A49" s="1">
        <v>42907</v>
      </c>
      <c r="B49" t="s">
        <v>2954</v>
      </c>
      <c r="C49" t="s">
        <v>2832</v>
      </c>
      <c r="D49" s="487" t="s">
        <v>2744</v>
      </c>
      <c r="E49" s="54">
        <v>13578</v>
      </c>
      <c r="F49" s="661">
        <f t="shared" si="0"/>
        <v>15750.48</v>
      </c>
      <c r="G49" t="s">
        <v>3055</v>
      </c>
    </row>
    <row r="50" spans="1:7">
      <c r="A50" s="1">
        <v>42908</v>
      </c>
      <c r="B50" t="s">
        <v>2961</v>
      </c>
      <c r="C50" t="s">
        <v>2832</v>
      </c>
      <c r="D50" s="487" t="s">
        <v>2744</v>
      </c>
      <c r="E50" s="54">
        <v>13578</v>
      </c>
      <c r="F50" s="661">
        <f t="shared" si="0"/>
        <v>15750.48</v>
      </c>
      <c r="G50" t="s">
        <v>3055</v>
      </c>
    </row>
    <row r="51" spans="1:7">
      <c r="A51" s="1">
        <v>42906</v>
      </c>
      <c r="B51" t="s">
        <v>1983</v>
      </c>
      <c r="C51" t="s">
        <v>2829</v>
      </c>
      <c r="D51" s="487" t="s">
        <v>2744</v>
      </c>
      <c r="E51" s="54">
        <v>13880</v>
      </c>
      <c r="F51" s="661">
        <f t="shared" si="0"/>
        <v>16100.8</v>
      </c>
      <c r="G51" t="s">
        <v>3055</v>
      </c>
    </row>
    <row r="52" spans="1:7">
      <c r="A52" s="1">
        <v>42907</v>
      </c>
      <c r="B52" t="s">
        <v>3070</v>
      </c>
      <c r="C52" t="s">
        <v>2832</v>
      </c>
      <c r="D52" s="487" t="s">
        <v>2744</v>
      </c>
      <c r="E52" s="54">
        <v>18374</v>
      </c>
      <c r="F52" s="661">
        <f t="shared" si="0"/>
        <v>21313.84</v>
      </c>
      <c r="G52" t="s">
        <v>3055</v>
      </c>
    </row>
    <row r="53" spans="1:7">
      <c r="A53" s="1">
        <v>42906</v>
      </c>
      <c r="B53" t="s">
        <v>1854</v>
      </c>
      <c r="C53" t="s">
        <v>2832</v>
      </c>
      <c r="D53" s="487" t="s">
        <v>2744</v>
      </c>
      <c r="E53" s="54">
        <v>18611</v>
      </c>
      <c r="F53" s="661">
        <f t="shared" si="0"/>
        <v>21588.76</v>
      </c>
      <c r="G53" t="s">
        <v>3055</v>
      </c>
    </row>
    <row r="54" spans="1:7">
      <c r="A54" s="1">
        <v>42903</v>
      </c>
      <c r="B54" t="s">
        <v>3060</v>
      </c>
      <c r="C54" t="s">
        <v>2979</v>
      </c>
      <c r="D54" s="487" t="s">
        <v>2744</v>
      </c>
      <c r="E54" s="54">
        <v>24833</v>
      </c>
      <c r="F54" s="661">
        <f t="shared" si="0"/>
        <v>28806.28</v>
      </c>
      <c r="G54" t="s">
        <v>3055</v>
      </c>
    </row>
    <row r="55" spans="1:7">
      <c r="A55" s="1">
        <v>42906</v>
      </c>
      <c r="B55" t="s">
        <v>3060</v>
      </c>
      <c r="C55" t="s">
        <v>2979</v>
      </c>
      <c r="D55" s="487" t="s">
        <v>2744</v>
      </c>
      <c r="E55" s="54">
        <v>24833</v>
      </c>
      <c r="F55" s="661">
        <f t="shared" si="0"/>
        <v>28806.28</v>
      </c>
      <c r="G55" t="s">
        <v>3055</v>
      </c>
    </row>
    <row r="56" spans="1:7">
      <c r="A56" s="1">
        <v>42903</v>
      </c>
      <c r="B56" t="s">
        <v>1594</v>
      </c>
      <c r="C56" t="s">
        <v>2979</v>
      </c>
      <c r="D56" s="487" t="s">
        <v>2744</v>
      </c>
      <c r="E56" s="54">
        <v>25975</v>
      </c>
      <c r="F56" s="661">
        <f t="shared" si="0"/>
        <v>30130.999999999996</v>
      </c>
      <c r="G56" t="s">
        <v>3055</v>
      </c>
    </row>
    <row r="57" spans="1:7">
      <c r="F57" s="54">
        <f>SUM(F2:F56)</f>
        <v>410445.12</v>
      </c>
    </row>
  </sheetData>
  <sortState ref="A7:F56">
    <sortCondition ref="E7:E56"/>
  </sortState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</sheetPr>
  <dimension ref="A1:O180"/>
  <sheetViews>
    <sheetView topLeftCell="A64" workbookViewId="0">
      <selection activeCell="B42" sqref="B42:D42"/>
    </sheetView>
  </sheetViews>
  <sheetFormatPr baseColWidth="10" defaultRowHeight="14.25"/>
  <cols>
    <col min="1" max="1" width="10.140625" style="40" bestFit="1" customWidth="1"/>
    <col min="2" max="2" width="25.140625" style="40" customWidth="1"/>
    <col min="3" max="3" width="16.7109375" style="40" customWidth="1"/>
    <col min="4" max="4" width="12.28515625" style="40" bestFit="1" customWidth="1"/>
    <col min="5" max="5" width="4.140625" style="41" bestFit="1" customWidth="1"/>
    <col min="6" max="6" width="7" style="67" bestFit="1" customWidth="1"/>
    <col min="7" max="8" width="12.28515625" style="41" bestFit="1" customWidth="1"/>
    <col min="9" max="9" width="11.28515625" style="41" bestFit="1" customWidth="1"/>
    <col min="10" max="10" width="1" style="383" customWidth="1"/>
    <col min="11" max="11" width="9.140625" style="41" bestFit="1" customWidth="1"/>
    <col min="12" max="12" width="14.7109375" style="41" bestFit="1" customWidth="1"/>
    <col min="13" max="13" width="13.28515625" style="41" bestFit="1" customWidth="1"/>
    <col min="14" max="14" width="11.5703125" style="40" bestFit="1" customWidth="1"/>
    <col min="15" max="16384" width="11.42578125" style="40"/>
  </cols>
  <sheetData>
    <row r="1" spans="1:15">
      <c r="D1" s="41" t="s">
        <v>3116</v>
      </c>
      <c r="E1" s="40"/>
      <c r="K1" s="657"/>
      <c r="L1" s="657"/>
      <c r="M1" s="657"/>
    </row>
    <row r="2" spans="1:15" ht="15">
      <c r="A2" s="657"/>
      <c r="B2" s="657"/>
      <c r="C2" s="657"/>
      <c r="D2" s="657"/>
      <c r="E2" s="657"/>
      <c r="F2" s="658"/>
      <c r="K2" s="1048" t="s">
        <v>185</v>
      </c>
      <c r="L2" s="1048"/>
      <c r="M2" s="1048"/>
    </row>
    <row r="3" spans="1:15" ht="12" customHeight="1">
      <c r="A3" s="1048" t="s">
        <v>186</v>
      </c>
      <c r="B3" s="1048"/>
      <c r="C3" s="1048"/>
      <c r="D3" s="1048"/>
      <c r="E3" s="1048"/>
      <c r="F3" s="658"/>
      <c r="K3" s="41" t="s">
        <v>187</v>
      </c>
      <c r="L3" s="42"/>
      <c r="M3" s="657"/>
    </row>
    <row r="4" spans="1:15" ht="12" customHeight="1">
      <c r="A4" s="62" t="s">
        <v>129</v>
      </c>
      <c r="B4" s="63" t="s">
        <v>130</v>
      </c>
      <c r="C4" s="63" t="s">
        <v>131</v>
      </c>
      <c r="D4" s="58" t="s">
        <v>166</v>
      </c>
      <c r="E4" s="58"/>
      <c r="F4" s="69" t="s">
        <v>2267</v>
      </c>
      <c r="G4" s="41" t="s">
        <v>188</v>
      </c>
      <c r="H4" s="41" t="s">
        <v>188</v>
      </c>
      <c r="K4" s="41" t="s">
        <v>215</v>
      </c>
      <c r="L4" s="42"/>
      <c r="M4" s="657"/>
    </row>
    <row r="5" spans="1:15" ht="15" customHeight="1">
      <c r="A5" s="637" t="s">
        <v>138</v>
      </c>
      <c r="B5" s="398" t="s">
        <v>3113</v>
      </c>
      <c r="C5" s="339" t="s">
        <v>136</v>
      </c>
      <c r="D5" s="662">
        <v>15750.48</v>
      </c>
      <c r="E5" s="335"/>
      <c r="F5" s="496" t="s">
        <v>190</v>
      </c>
      <c r="G5" s="423"/>
      <c r="H5" s="335"/>
      <c r="I5" s="357"/>
      <c r="K5" s="357"/>
      <c r="L5" s="358"/>
      <c r="M5" s="359"/>
      <c r="N5" s="360"/>
      <c r="O5" s="360"/>
    </row>
    <row r="6" spans="1:15" ht="15" customHeight="1">
      <c r="A6" s="637" t="s">
        <v>138</v>
      </c>
      <c r="B6" s="339" t="s">
        <v>1689</v>
      </c>
      <c r="C6" s="339" t="s">
        <v>136</v>
      </c>
      <c r="D6" s="662">
        <v>15750.48</v>
      </c>
      <c r="E6" s="335"/>
      <c r="F6" s="496" t="s">
        <v>190</v>
      </c>
      <c r="G6" s="423"/>
      <c r="H6" s="335"/>
      <c r="I6" s="357"/>
      <c r="K6" s="357"/>
      <c r="L6" s="358"/>
      <c r="M6" s="359"/>
      <c r="N6" s="360"/>
      <c r="O6" s="360"/>
    </row>
    <row r="7" spans="1:15" ht="15" customHeight="1">
      <c r="A7" s="637" t="s">
        <v>138</v>
      </c>
      <c r="B7" s="398" t="s">
        <v>3114</v>
      </c>
      <c r="C7" s="339" t="s">
        <v>136</v>
      </c>
      <c r="D7" s="662">
        <v>15750.48</v>
      </c>
      <c r="E7" s="335"/>
      <c r="F7" s="496" t="s">
        <v>190</v>
      </c>
      <c r="G7" s="423"/>
      <c r="H7" s="335"/>
      <c r="I7" s="357"/>
      <c r="K7" s="357"/>
      <c r="L7" s="358"/>
      <c r="M7" s="359"/>
      <c r="N7" s="360"/>
      <c r="O7" s="360"/>
    </row>
    <row r="8" spans="1:15" ht="15" customHeight="1">
      <c r="A8" s="637" t="s">
        <v>138</v>
      </c>
      <c r="B8" s="339" t="s">
        <v>3004</v>
      </c>
      <c r="C8" s="339" t="s">
        <v>136</v>
      </c>
      <c r="D8" s="663">
        <v>15750.48</v>
      </c>
      <c r="E8" s="335"/>
      <c r="F8" s="496" t="s">
        <v>190</v>
      </c>
      <c r="G8" s="423"/>
      <c r="H8" s="335"/>
      <c r="I8" s="357"/>
      <c r="K8" s="357"/>
      <c r="L8" s="358"/>
      <c r="M8" s="359"/>
      <c r="N8" s="360"/>
      <c r="O8" s="360"/>
    </row>
    <row r="9" spans="1:15" ht="15" customHeight="1" thickBot="1">
      <c r="A9" s="638" t="s">
        <v>138</v>
      </c>
      <c r="B9" s="362" t="s">
        <v>3011</v>
      </c>
      <c r="C9" s="362" t="s">
        <v>136</v>
      </c>
      <c r="D9" s="664">
        <v>15750.48</v>
      </c>
      <c r="E9" s="364"/>
      <c r="F9" s="495" t="s">
        <v>190</v>
      </c>
      <c r="G9" s="400"/>
      <c r="H9" s="364"/>
      <c r="I9" s="367"/>
      <c r="K9" s="357"/>
      <c r="L9" s="358"/>
      <c r="M9" s="359"/>
      <c r="N9" s="360"/>
      <c r="O9" s="360"/>
    </row>
    <row r="10" spans="1:15" ht="15" customHeight="1">
      <c r="A10" s="637" t="s">
        <v>138</v>
      </c>
      <c r="B10" s="339" t="s">
        <v>3092</v>
      </c>
      <c r="C10" s="339" t="s">
        <v>2905</v>
      </c>
      <c r="D10" s="580">
        <v>1241.1999999999998</v>
      </c>
      <c r="E10" s="335"/>
      <c r="F10" s="496" t="s">
        <v>137</v>
      </c>
      <c r="G10" s="423"/>
      <c r="H10" s="335"/>
      <c r="I10" s="357"/>
      <c r="K10" s="357"/>
      <c r="L10" s="358"/>
      <c r="M10" s="359"/>
      <c r="N10" s="360"/>
      <c r="O10" s="360"/>
    </row>
    <row r="11" spans="1:15" ht="15" customHeight="1">
      <c r="A11" s="637" t="s">
        <v>138</v>
      </c>
      <c r="B11" s="339" t="s">
        <v>3093</v>
      </c>
      <c r="C11" s="339" t="s">
        <v>2905</v>
      </c>
      <c r="D11" s="580">
        <v>1241.1999999999998</v>
      </c>
      <c r="E11" s="335"/>
      <c r="F11" s="496" t="s">
        <v>137</v>
      </c>
      <c r="G11" s="423"/>
      <c r="H11" s="335"/>
      <c r="I11" s="357"/>
      <c r="K11" s="357"/>
      <c r="L11" s="358"/>
      <c r="M11" s="359"/>
      <c r="N11" s="360"/>
      <c r="O11" s="360"/>
    </row>
    <row r="12" spans="1:15" ht="15" customHeight="1">
      <c r="A12" s="637" t="s">
        <v>138</v>
      </c>
      <c r="B12" s="339" t="s">
        <v>3094</v>
      </c>
      <c r="C12" s="339" t="s">
        <v>2905</v>
      </c>
      <c r="D12" s="580">
        <v>1241.1999999999998</v>
      </c>
      <c r="E12" s="335"/>
      <c r="F12" s="496" t="s">
        <v>137</v>
      </c>
      <c r="G12" s="423"/>
      <c r="H12" s="335"/>
      <c r="I12" s="357"/>
      <c r="K12" s="357"/>
      <c r="L12" s="358"/>
      <c r="M12" s="359"/>
      <c r="N12" s="360"/>
      <c r="O12" s="360"/>
    </row>
    <row r="13" spans="1:15" ht="15" customHeight="1">
      <c r="A13" s="637" t="s">
        <v>138</v>
      </c>
      <c r="B13" s="339" t="s">
        <v>3095</v>
      </c>
      <c r="C13" s="339" t="s">
        <v>2905</v>
      </c>
      <c r="D13" s="580">
        <v>1241.1999999999998</v>
      </c>
      <c r="E13" s="335"/>
      <c r="F13" s="496" t="s">
        <v>137</v>
      </c>
      <c r="G13" s="423"/>
      <c r="H13" s="335"/>
      <c r="I13" s="357"/>
      <c r="K13" s="357"/>
      <c r="L13" s="358"/>
      <c r="M13" s="359"/>
      <c r="N13" s="360"/>
      <c r="O13" s="360"/>
    </row>
    <row r="14" spans="1:15" ht="15" customHeight="1">
      <c r="A14" s="637" t="s">
        <v>138</v>
      </c>
      <c r="B14" s="339" t="s">
        <v>3097</v>
      </c>
      <c r="C14" s="339" t="s">
        <v>2905</v>
      </c>
      <c r="D14" s="580">
        <v>1241.1999999999998</v>
      </c>
      <c r="E14" s="335"/>
      <c r="F14" s="496" t="s">
        <v>137</v>
      </c>
      <c r="G14" s="423"/>
      <c r="H14" s="335"/>
      <c r="I14" s="357"/>
      <c r="K14" s="357"/>
      <c r="L14" s="358"/>
      <c r="M14" s="359"/>
      <c r="N14" s="360"/>
      <c r="O14" s="360"/>
    </row>
    <row r="15" spans="1:15" ht="15" customHeight="1">
      <c r="A15" s="637" t="s">
        <v>138</v>
      </c>
      <c r="B15" s="666" t="s">
        <v>3098</v>
      </c>
      <c r="C15" s="339" t="s">
        <v>2905</v>
      </c>
      <c r="D15" s="580">
        <v>1241.1999999999998</v>
      </c>
      <c r="E15" s="335"/>
      <c r="F15" s="496" t="s">
        <v>137</v>
      </c>
      <c r="G15" s="423"/>
      <c r="H15" s="335"/>
      <c r="I15" s="357"/>
      <c r="K15" s="357"/>
      <c r="L15" s="358"/>
      <c r="M15" s="359"/>
      <c r="N15" s="360"/>
      <c r="O15" s="360"/>
    </row>
    <row r="16" spans="1:15" ht="15" customHeight="1">
      <c r="A16" s="637" t="s">
        <v>138</v>
      </c>
      <c r="B16" s="339" t="s">
        <v>3099</v>
      </c>
      <c r="C16" s="339" t="s">
        <v>2905</v>
      </c>
      <c r="D16" s="580">
        <v>1241.1999999999998</v>
      </c>
      <c r="E16" s="335"/>
      <c r="F16" s="496" t="s">
        <v>137</v>
      </c>
      <c r="G16" s="423"/>
      <c r="H16" s="335"/>
      <c r="I16" s="357"/>
      <c r="K16" s="357"/>
      <c r="L16" s="358"/>
      <c r="M16" s="359"/>
      <c r="N16" s="360"/>
      <c r="O16" s="360"/>
    </row>
    <row r="17" spans="1:15" ht="15" customHeight="1">
      <c r="A17" s="637" t="s">
        <v>138</v>
      </c>
      <c r="B17" s="339" t="s">
        <v>3100</v>
      </c>
      <c r="C17" s="339" t="s">
        <v>2905</v>
      </c>
      <c r="D17" s="580">
        <v>1241.1999999999998</v>
      </c>
      <c r="E17" s="335"/>
      <c r="F17" s="496" t="s">
        <v>137</v>
      </c>
      <c r="G17" s="423"/>
      <c r="H17" s="335"/>
      <c r="I17" s="357"/>
      <c r="K17" s="357"/>
      <c r="L17" s="358"/>
      <c r="M17" s="359"/>
      <c r="N17" s="360"/>
      <c r="O17" s="360"/>
    </row>
    <row r="18" spans="1:15" ht="15" customHeight="1">
      <c r="A18" s="637" t="s">
        <v>138</v>
      </c>
      <c r="B18" s="339" t="s">
        <v>3101</v>
      </c>
      <c r="C18" s="339" t="s">
        <v>2905</v>
      </c>
      <c r="D18" s="580">
        <v>1241.1999999999998</v>
      </c>
      <c r="E18" s="335"/>
      <c r="F18" s="496" t="s">
        <v>137</v>
      </c>
      <c r="G18" s="423"/>
      <c r="H18" s="335"/>
      <c r="I18" s="357"/>
      <c r="K18" s="357"/>
      <c r="L18" s="358"/>
      <c r="M18" s="359"/>
      <c r="N18" s="360"/>
      <c r="O18" s="360"/>
    </row>
    <row r="19" spans="1:15" ht="15" customHeight="1">
      <c r="A19" s="637" t="s">
        <v>138</v>
      </c>
      <c r="B19" s="339" t="s">
        <v>3102</v>
      </c>
      <c r="C19" s="339" t="s">
        <v>2905</v>
      </c>
      <c r="D19" s="580">
        <v>1241.1999999999998</v>
      </c>
      <c r="E19" s="335"/>
      <c r="F19" s="496" t="s">
        <v>137</v>
      </c>
      <c r="G19" s="423"/>
      <c r="H19" s="335"/>
      <c r="I19" s="357"/>
      <c r="K19" s="357"/>
      <c r="L19" s="358"/>
      <c r="M19" s="359"/>
      <c r="N19" s="360"/>
      <c r="O19" s="360"/>
    </row>
    <row r="20" spans="1:15" ht="15" customHeight="1">
      <c r="A20" s="637" t="s">
        <v>138</v>
      </c>
      <c r="B20" s="339" t="s">
        <v>3103</v>
      </c>
      <c r="C20" s="339" t="s">
        <v>2905</v>
      </c>
      <c r="D20" s="580">
        <v>1241.1999999999998</v>
      </c>
      <c r="E20" s="335"/>
      <c r="F20" s="496" t="s">
        <v>137</v>
      </c>
      <c r="G20" s="423"/>
      <c r="H20" s="335"/>
      <c r="I20" s="357"/>
      <c r="K20" s="357"/>
      <c r="L20" s="358"/>
      <c r="M20" s="359"/>
      <c r="N20" s="360"/>
      <c r="O20" s="360"/>
    </row>
    <row r="21" spans="1:15" ht="15" customHeight="1">
      <c r="A21" s="637" t="s">
        <v>138</v>
      </c>
      <c r="B21" s="339" t="s">
        <v>3104</v>
      </c>
      <c r="C21" s="339" t="s">
        <v>2905</v>
      </c>
      <c r="D21" s="662">
        <v>10097.799999999999</v>
      </c>
      <c r="E21" s="335"/>
      <c r="F21" s="496" t="s">
        <v>190</v>
      </c>
      <c r="G21" s="423"/>
      <c r="H21" s="335"/>
      <c r="I21" s="357"/>
      <c r="K21" s="357"/>
      <c r="L21" s="358"/>
      <c r="M21" s="359"/>
      <c r="N21" s="360"/>
      <c r="O21" s="360"/>
    </row>
    <row r="22" spans="1:15" ht="15" customHeight="1">
      <c r="A22" s="637" t="s">
        <v>138</v>
      </c>
      <c r="B22" s="339" t="s">
        <v>3105</v>
      </c>
      <c r="C22" s="339" t="s">
        <v>2905</v>
      </c>
      <c r="D22" s="663">
        <v>10491.039999999999</v>
      </c>
      <c r="E22" s="335"/>
      <c r="F22" s="496" t="s">
        <v>190</v>
      </c>
      <c r="G22" s="423"/>
      <c r="H22" s="335"/>
      <c r="I22" s="357"/>
      <c r="K22" s="357"/>
      <c r="L22" s="358"/>
      <c r="M22" s="359"/>
      <c r="N22" s="360"/>
      <c r="O22" s="360"/>
    </row>
    <row r="23" spans="1:15" ht="15" customHeight="1" thickBot="1">
      <c r="A23" s="638" t="s">
        <v>138</v>
      </c>
      <c r="B23" s="401" t="s">
        <v>3108</v>
      </c>
      <c r="C23" s="362" t="s">
        <v>2905</v>
      </c>
      <c r="D23" s="664">
        <v>13569.679999999998</v>
      </c>
      <c r="E23" s="364"/>
      <c r="F23" s="495" t="s">
        <v>190</v>
      </c>
      <c r="G23" s="400"/>
      <c r="H23" s="364"/>
      <c r="I23" s="367"/>
      <c r="K23" s="357"/>
      <c r="L23" s="358"/>
      <c r="M23" s="359"/>
      <c r="N23" s="360"/>
      <c r="O23" s="360"/>
    </row>
    <row r="24" spans="1:15" ht="15" customHeight="1">
      <c r="A24" s="637" t="s">
        <v>138</v>
      </c>
      <c r="B24" s="398" t="s">
        <v>3115</v>
      </c>
      <c r="C24" s="339" t="s">
        <v>383</v>
      </c>
      <c r="D24" s="662">
        <v>21313.84</v>
      </c>
      <c r="E24" s="335"/>
      <c r="F24" s="496" t="s">
        <v>190</v>
      </c>
      <c r="G24" s="423"/>
      <c r="H24" s="335"/>
      <c r="I24" s="357"/>
      <c r="K24" s="357"/>
      <c r="L24" s="358"/>
      <c r="M24" s="359"/>
      <c r="N24" s="360"/>
      <c r="O24" s="360"/>
    </row>
    <row r="25" spans="1:15" ht="15" customHeight="1" thickBot="1">
      <c r="A25" s="638" t="s">
        <v>138</v>
      </c>
      <c r="B25" s="362" t="s">
        <v>1936</v>
      </c>
      <c r="C25" s="362" t="s">
        <v>383</v>
      </c>
      <c r="D25" s="664">
        <v>21588.76</v>
      </c>
      <c r="E25" s="364"/>
      <c r="F25" s="495" t="s">
        <v>190</v>
      </c>
      <c r="G25" s="400"/>
      <c r="H25" s="364"/>
      <c r="I25" s="367"/>
      <c r="K25" s="357"/>
      <c r="L25" s="358"/>
      <c r="M25" s="359"/>
      <c r="N25" s="360"/>
      <c r="O25" s="360"/>
    </row>
    <row r="26" spans="1:15" ht="15" customHeight="1" thickBot="1">
      <c r="A26" s="639" t="s">
        <v>138</v>
      </c>
      <c r="B26" s="372" t="s">
        <v>2801</v>
      </c>
      <c r="C26" s="372" t="s">
        <v>298</v>
      </c>
      <c r="D26" s="404">
        <v>-19565.719999999998</v>
      </c>
      <c r="E26" s="373"/>
      <c r="F26" s="577" t="s">
        <v>190</v>
      </c>
      <c r="G26" s="404"/>
      <c r="H26" s="373"/>
      <c r="I26" s="375"/>
      <c r="K26" s="357"/>
      <c r="L26" s="358"/>
      <c r="M26" s="359"/>
      <c r="N26" s="360"/>
      <c r="O26" s="360"/>
    </row>
    <row r="27" spans="1:15" ht="15" customHeight="1">
      <c r="A27" s="637" t="s">
        <v>138</v>
      </c>
      <c r="B27" s="396" t="s">
        <v>3088</v>
      </c>
      <c r="C27" s="339" t="s">
        <v>718</v>
      </c>
      <c r="D27" s="399">
        <v>-28806.28</v>
      </c>
      <c r="E27" s="335" t="s">
        <v>133</v>
      </c>
      <c r="F27" s="496" t="s">
        <v>190</v>
      </c>
      <c r="G27" s="423"/>
      <c r="H27" s="335"/>
      <c r="I27" s="357"/>
      <c r="K27" s="357"/>
      <c r="L27" s="358"/>
      <c r="M27" s="359"/>
      <c r="N27" s="360"/>
      <c r="O27" s="360"/>
    </row>
    <row r="28" spans="1:15" ht="15" customHeight="1">
      <c r="A28" s="637" t="s">
        <v>138</v>
      </c>
      <c r="B28" s="396" t="s">
        <v>2019</v>
      </c>
      <c r="C28" s="339" t="s">
        <v>718</v>
      </c>
      <c r="D28" s="399">
        <v>-16100.8</v>
      </c>
      <c r="E28" s="335" t="s">
        <v>135</v>
      </c>
      <c r="F28" s="496" t="s">
        <v>190</v>
      </c>
      <c r="G28" s="423"/>
      <c r="H28" s="335"/>
      <c r="I28" s="357"/>
      <c r="K28" s="357"/>
      <c r="L28" s="358"/>
      <c r="M28" s="359"/>
      <c r="N28" s="360"/>
      <c r="O28" s="360"/>
    </row>
    <row r="29" spans="1:15" ht="15" customHeight="1">
      <c r="A29" s="637" t="s">
        <v>138</v>
      </c>
      <c r="B29" s="396" t="s">
        <v>2019</v>
      </c>
      <c r="C29" s="339" t="s">
        <v>718</v>
      </c>
      <c r="D29" s="662">
        <v>16100.8</v>
      </c>
      <c r="E29" s="335" t="s">
        <v>135</v>
      </c>
      <c r="F29" s="496" t="s">
        <v>190</v>
      </c>
      <c r="G29" s="423"/>
      <c r="H29" s="335"/>
      <c r="I29" s="357"/>
      <c r="K29" s="357"/>
      <c r="L29" s="358"/>
      <c r="M29" s="359"/>
      <c r="N29" s="360"/>
      <c r="O29" s="360"/>
    </row>
    <row r="30" spans="1:15" ht="15" customHeight="1">
      <c r="A30" s="637" t="s">
        <v>138</v>
      </c>
      <c r="B30" s="396" t="s">
        <v>3088</v>
      </c>
      <c r="C30" s="339" t="s">
        <v>718</v>
      </c>
      <c r="D30" s="662">
        <v>28806.28</v>
      </c>
      <c r="E30" s="335" t="s">
        <v>133</v>
      </c>
      <c r="F30" s="496" t="s">
        <v>190</v>
      </c>
      <c r="G30" s="423"/>
      <c r="H30" s="335"/>
      <c r="I30" s="357"/>
      <c r="K30" s="357"/>
      <c r="L30" s="358"/>
      <c r="M30" s="359"/>
      <c r="N30" s="360"/>
      <c r="O30" s="360"/>
    </row>
    <row r="31" spans="1:15" ht="15" customHeight="1">
      <c r="A31" s="637" t="s">
        <v>138</v>
      </c>
      <c r="B31" s="398" t="s">
        <v>3088</v>
      </c>
      <c r="C31" s="339" t="s">
        <v>718</v>
      </c>
      <c r="D31" s="662">
        <v>28806.28</v>
      </c>
      <c r="E31" s="335" t="s">
        <v>133</v>
      </c>
      <c r="F31" s="496" t="s">
        <v>190</v>
      </c>
      <c r="G31" s="423"/>
      <c r="H31" s="335"/>
      <c r="I31" s="357"/>
      <c r="K31" s="357"/>
      <c r="L31" s="358"/>
      <c r="M31" s="359"/>
      <c r="N31" s="360"/>
      <c r="O31" s="360"/>
    </row>
    <row r="32" spans="1:15" ht="15" customHeight="1">
      <c r="A32" s="637" t="s">
        <v>138</v>
      </c>
      <c r="B32" s="339" t="s">
        <v>3291</v>
      </c>
      <c r="C32" s="339" t="s">
        <v>565</v>
      </c>
      <c r="D32" s="599">
        <v>1241.1999999999998</v>
      </c>
      <c r="E32" s="335"/>
      <c r="F32" s="496" t="s">
        <v>137</v>
      </c>
      <c r="G32" s="423"/>
      <c r="H32" s="335"/>
      <c r="I32" s="357"/>
      <c r="K32" s="357"/>
      <c r="L32" s="358"/>
      <c r="M32" s="359"/>
      <c r="N32" s="360"/>
      <c r="O32" s="360"/>
    </row>
    <row r="33" spans="1:15" ht="15" customHeight="1" thickBot="1">
      <c r="A33" s="638" t="s">
        <v>138</v>
      </c>
      <c r="B33" s="362" t="s">
        <v>1715</v>
      </c>
      <c r="C33" s="362" t="s">
        <v>565</v>
      </c>
      <c r="D33" s="664">
        <v>30130.999999999996</v>
      </c>
      <c r="E33" s="364"/>
      <c r="F33" s="495" t="s">
        <v>190</v>
      </c>
      <c r="G33" s="400"/>
      <c r="H33" s="364"/>
      <c r="I33" s="367"/>
      <c r="K33" s="357"/>
      <c r="L33" s="358"/>
      <c r="M33" s="359"/>
      <c r="N33" s="360"/>
      <c r="O33" s="360"/>
    </row>
    <row r="34" spans="1:15" ht="15" customHeight="1">
      <c r="A34" s="637" t="s">
        <v>138</v>
      </c>
      <c r="B34" s="396" t="s">
        <v>2629</v>
      </c>
      <c r="C34" s="339" t="s">
        <v>134</v>
      </c>
      <c r="D34" s="399">
        <v>-11481.679999999998</v>
      </c>
      <c r="E34" s="335" t="s">
        <v>137</v>
      </c>
      <c r="F34" s="496" t="s">
        <v>190</v>
      </c>
      <c r="G34" s="423"/>
      <c r="H34" s="335"/>
      <c r="I34" s="357"/>
      <c r="K34" s="357"/>
      <c r="L34" s="358"/>
      <c r="M34" s="359"/>
      <c r="N34" s="360"/>
      <c r="O34" s="360"/>
    </row>
    <row r="35" spans="1:15" ht="15" customHeight="1">
      <c r="A35" s="637" t="s">
        <v>138</v>
      </c>
      <c r="B35" s="398" t="s">
        <v>2637</v>
      </c>
      <c r="C35" s="339" t="s">
        <v>134</v>
      </c>
      <c r="D35" s="662">
        <v>8154.7999999999993</v>
      </c>
      <c r="E35" s="335"/>
      <c r="F35" s="496" t="s">
        <v>190</v>
      </c>
      <c r="G35" s="423"/>
      <c r="H35" s="335"/>
      <c r="I35" s="357"/>
      <c r="K35" s="357"/>
      <c r="L35" s="358"/>
      <c r="M35" s="359"/>
      <c r="N35" s="360"/>
      <c r="O35" s="360"/>
    </row>
    <row r="36" spans="1:15" ht="15" customHeight="1">
      <c r="A36" s="637" t="s">
        <v>138</v>
      </c>
      <c r="B36" s="398" t="s">
        <v>1906</v>
      </c>
      <c r="C36" s="339" t="s">
        <v>134</v>
      </c>
      <c r="D36" s="662">
        <v>11481.679999999998</v>
      </c>
      <c r="E36" s="335"/>
      <c r="F36" s="496" t="s">
        <v>190</v>
      </c>
      <c r="G36" s="423"/>
      <c r="H36" s="335"/>
      <c r="I36" s="357"/>
      <c r="K36" s="357"/>
      <c r="L36" s="358"/>
      <c r="M36" s="359"/>
      <c r="N36" s="360"/>
      <c r="O36" s="360"/>
    </row>
    <row r="37" spans="1:15" ht="15" customHeight="1">
      <c r="A37" s="637" t="s">
        <v>138</v>
      </c>
      <c r="B37" s="398" t="s">
        <v>2150</v>
      </c>
      <c r="C37" s="339" t="s">
        <v>134</v>
      </c>
      <c r="D37" s="662">
        <v>11481.679999999998</v>
      </c>
      <c r="E37" s="335"/>
      <c r="F37" s="496" t="s">
        <v>190</v>
      </c>
      <c r="G37" s="423"/>
      <c r="H37" s="335"/>
      <c r="I37" s="357"/>
      <c r="K37" s="357"/>
      <c r="L37" s="358"/>
      <c r="M37" s="359"/>
      <c r="N37" s="360"/>
      <c r="O37" s="360"/>
    </row>
    <row r="38" spans="1:15" ht="15" customHeight="1">
      <c r="A38" s="637" t="s">
        <v>138</v>
      </c>
      <c r="B38" s="396" t="s">
        <v>2629</v>
      </c>
      <c r="C38" s="339" t="s">
        <v>134</v>
      </c>
      <c r="D38" s="662">
        <v>11481.679999999998</v>
      </c>
      <c r="E38" s="335" t="s">
        <v>137</v>
      </c>
      <c r="F38" s="496" t="s">
        <v>190</v>
      </c>
      <c r="G38" s="423"/>
      <c r="H38" s="335"/>
      <c r="I38" s="357"/>
      <c r="K38" s="357"/>
      <c r="L38" s="358"/>
      <c r="M38" s="359"/>
      <c r="N38" s="360"/>
      <c r="O38" s="360"/>
    </row>
    <row r="39" spans="1:15" ht="15" customHeight="1">
      <c r="A39" s="637" t="s">
        <v>138</v>
      </c>
      <c r="B39" s="398" t="s">
        <v>3106</v>
      </c>
      <c r="C39" s="339" t="s">
        <v>134</v>
      </c>
      <c r="D39" s="662">
        <v>11481.679999999998</v>
      </c>
      <c r="E39" s="335"/>
      <c r="F39" s="496" t="s">
        <v>190</v>
      </c>
      <c r="G39" s="423"/>
      <c r="H39" s="335"/>
      <c r="I39" s="357"/>
      <c r="K39" s="357"/>
      <c r="L39" s="358"/>
      <c r="M39" s="359"/>
      <c r="N39" s="360"/>
      <c r="O39" s="360"/>
    </row>
    <row r="40" spans="1:15" ht="15" customHeight="1">
      <c r="A40" s="637" t="s">
        <v>138</v>
      </c>
      <c r="B40" s="339" t="s">
        <v>1708</v>
      </c>
      <c r="C40" s="339" t="s">
        <v>134</v>
      </c>
      <c r="D40" s="662">
        <v>11481.679999999998</v>
      </c>
      <c r="E40" s="335"/>
      <c r="F40" s="496" t="s">
        <v>190</v>
      </c>
      <c r="G40" s="423"/>
      <c r="H40" s="335"/>
      <c r="I40" s="357"/>
      <c r="K40" s="357"/>
      <c r="L40" s="358"/>
      <c r="M40" s="359"/>
      <c r="N40" s="360"/>
      <c r="O40" s="360"/>
    </row>
    <row r="41" spans="1:15" ht="15" customHeight="1">
      <c r="A41" s="637" t="s">
        <v>138</v>
      </c>
      <c r="B41" s="339" t="s">
        <v>2140</v>
      </c>
      <c r="C41" s="339" t="s">
        <v>134</v>
      </c>
      <c r="D41" s="662">
        <v>11481.679999999998</v>
      </c>
      <c r="E41" s="335"/>
      <c r="F41" s="496" t="s">
        <v>190</v>
      </c>
      <c r="G41" s="423"/>
      <c r="H41" s="335"/>
      <c r="I41" s="357"/>
      <c r="K41" s="357"/>
      <c r="L41" s="358"/>
      <c r="M41" s="359"/>
      <c r="N41" s="360"/>
      <c r="O41" s="360"/>
    </row>
    <row r="42" spans="1:15" ht="15" customHeight="1">
      <c r="A42" s="637" t="s">
        <v>138</v>
      </c>
      <c r="B42" s="339" t="s">
        <v>3107</v>
      </c>
      <c r="C42" s="339" t="s">
        <v>134</v>
      </c>
      <c r="D42" s="662">
        <v>11673.08</v>
      </c>
      <c r="E42" s="335"/>
      <c r="F42" s="496" t="s">
        <v>190</v>
      </c>
      <c r="G42" s="423"/>
      <c r="H42" s="335"/>
      <c r="I42" s="357"/>
      <c r="K42" s="357"/>
      <c r="L42" s="358"/>
      <c r="M42" s="359"/>
      <c r="N42" s="360"/>
      <c r="O42" s="360"/>
    </row>
    <row r="43" spans="1:15" ht="15" customHeight="1" thickBot="1">
      <c r="A43" s="638" t="s">
        <v>138</v>
      </c>
      <c r="B43" s="401" t="s">
        <v>2144</v>
      </c>
      <c r="C43" s="362" t="s">
        <v>134</v>
      </c>
      <c r="D43" s="664">
        <v>13433.96</v>
      </c>
      <c r="E43" s="364"/>
      <c r="F43" s="495" t="s">
        <v>190</v>
      </c>
      <c r="G43" s="400"/>
      <c r="H43" s="364"/>
      <c r="I43" s="367"/>
      <c r="K43" s="357"/>
      <c r="L43" s="358"/>
      <c r="M43" s="359"/>
      <c r="N43" s="360"/>
      <c r="O43" s="360"/>
    </row>
    <row r="44" spans="1:15" ht="15" customHeight="1">
      <c r="A44" s="637" t="s">
        <v>138</v>
      </c>
      <c r="B44" s="339" t="s">
        <v>3089</v>
      </c>
      <c r="C44" s="339" t="s">
        <v>141</v>
      </c>
      <c r="D44" s="580">
        <v>1241.1999999999998</v>
      </c>
      <c r="E44" s="335"/>
      <c r="F44" s="496" t="s">
        <v>137</v>
      </c>
      <c r="G44" s="423"/>
      <c r="H44" s="335"/>
      <c r="I44" s="357"/>
      <c r="K44" s="357"/>
      <c r="L44" s="358"/>
      <c r="M44" s="359"/>
      <c r="N44" s="360"/>
      <c r="O44" s="360"/>
    </row>
    <row r="45" spans="1:15" ht="15" customHeight="1">
      <c r="A45" s="637" t="s">
        <v>138</v>
      </c>
      <c r="B45" s="339" t="s">
        <v>3090</v>
      </c>
      <c r="C45" s="339" t="s">
        <v>141</v>
      </c>
      <c r="D45" s="580">
        <v>1241.1999999999998</v>
      </c>
      <c r="E45" s="335"/>
      <c r="F45" s="496" t="s">
        <v>137</v>
      </c>
      <c r="G45" s="423"/>
      <c r="H45" s="335"/>
      <c r="I45" s="357"/>
      <c r="K45" s="357"/>
      <c r="L45" s="358"/>
      <c r="M45" s="359"/>
      <c r="N45" s="360"/>
      <c r="O45" s="360"/>
    </row>
    <row r="46" spans="1:15" ht="15" customHeight="1">
      <c r="A46" s="637" t="s">
        <v>138</v>
      </c>
      <c r="B46" s="339" t="s">
        <v>453</v>
      </c>
      <c r="C46" s="339" t="s">
        <v>141</v>
      </c>
      <c r="D46" s="580">
        <v>1241.1999999999998</v>
      </c>
      <c r="E46" s="335"/>
      <c r="F46" s="496" t="s">
        <v>137</v>
      </c>
      <c r="G46" s="423"/>
      <c r="H46" s="335"/>
      <c r="I46" s="357"/>
      <c r="K46" s="357"/>
      <c r="L46" s="358"/>
      <c r="M46" s="359"/>
      <c r="N46" s="360"/>
      <c r="O46" s="360"/>
    </row>
    <row r="47" spans="1:15" ht="15" customHeight="1">
      <c r="A47" s="637" t="s">
        <v>138</v>
      </c>
      <c r="B47" s="339" t="s">
        <v>3091</v>
      </c>
      <c r="C47" s="339" t="s">
        <v>141</v>
      </c>
      <c r="D47" s="580">
        <v>1241.1999999999998</v>
      </c>
      <c r="E47" s="335"/>
      <c r="F47" s="496" t="s">
        <v>137</v>
      </c>
      <c r="G47" s="423"/>
      <c r="H47" s="335"/>
      <c r="I47" s="357"/>
      <c r="K47" s="357"/>
      <c r="L47" s="358"/>
      <c r="M47" s="359"/>
      <c r="N47" s="360"/>
      <c r="O47" s="360"/>
    </row>
    <row r="48" spans="1:15" ht="15" customHeight="1" thickBot="1">
      <c r="A48" s="637" t="s">
        <v>138</v>
      </c>
      <c r="B48" s="398" t="s">
        <v>837</v>
      </c>
      <c r="C48" s="339" t="s">
        <v>141</v>
      </c>
      <c r="D48" s="662">
        <v>10097.799999999999</v>
      </c>
      <c r="E48" s="335"/>
      <c r="F48" s="496" t="s">
        <v>190</v>
      </c>
      <c r="G48" s="423"/>
      <c r="H48" s="335"/>
      <c r="I48" s="357"/>
      <c r="J48" s="388"/>
      <c r="K48" s="367"/>
      <c r="L48" s="358"/>
      <c r="M48" s="359"/>
      <c r="N48" s="360"/>
      <c r="O48" s="360"/>
    </row>
    <row r="49" spans="1:15" ht="15" customHeight="1">
      <c r="A49" s="637" t="s">
        <v>138</v>
      </c>
      <c r="B49" s="339" t="s">
        <v>2787</v>
      </c>
      <c r="C49" s="339" t="s">
        <v>141</v>
      </c>
      <c r="D49" s="662">
        <v>10097.799999999999</v>
      </c>
      <c r="E49" s="335"/>
      <c r="F49" s="496" t="s">
        <v>190</v>
      </c>
      <c r="G49" s="423"/>
      <c r="H49" s="335"/>
      <c r="I49" s="357"/>
      <c r="K49" s="357"/>
      <c r="L49" s="358"/>
      <c r="M49" s="359"/>
      <c r="N49" s="360"/>
      <c r="O49" s="360"/>
    </row>
    <row r="50" spans="1:15" ht="15" customHeight="1">
      <c r="A50" s="637" t="s">
        <v>138</v>
      </c>
      <c r="B50" s="398" t="s">
        <v>857</v>
      </c>
      <c r="C50" s="339" t="s">
        <v>141</v>
      </c>
      <c r="D50" s="663">
        <v>10097.799999999999</v>
      </c>
      <c r="E50" s="335"/>
      <c r="F50" s="496" t="s">
        <v>190</v>
      </c>
      <c r="G50" s="423"/>
      <c r="H50" s="335"/>
      <c r="I50" s="357"/>
      <c r="K50" s="357"/>
      <c r="L50" s="358"/>
      <c r="M50" s="359"/>
      <c r="N50" s="360"/>
      <c r="O50" s="360"/>
    </row>
    <row r="51" spans="1:15" ht="15" customHeight="1" thickBot="1">
      <c r="A51" s="638" t="s">
        <v>138</v>
      </c>
      <c r="B51" s="362" t="s">
        <v>1333</v>
      </c>
      <c r="C51" s="362" t="s">
        <v>141</v>
      </c>
      <c r="D51" s="664">
        <v>13569.679999999998</v>
      </c>
      <c r="E51" s="364"/>
      <c r="F51" s="495" t="s">
        <v>190</v>
      </c>
      <c r="G51" s="400"/>
      <c r="H51" s="364"/>
      <c r="I51" s="367"/>
      <c r="K51" s="357"/>
      <c r="L51" s="358"/>
      <c r="M51" s="359"/>
      <c r="N51" s="360"/>
      <c r="O51" s="360"/>
    </row>
    <row r="52" spans="1:15" ht="15" customHeight="1" thickBot="1">
      <c r="A52" s="639" t="s">
        <v>138</v>
      </c>
      <c r="B52" s="372" t="s">
        <v>3096</v>
      </c>
      <c r="C52" s="372" t="s">
        <v>242</v>
      </c>
      <c r="D52" s="609">
        <v>1241.1999999999998</v>
      </c>
      <c r="E52" s="373"/>
      <c r="F52" s="577" t="s">
        <v>137</v>
      </c>
      <c r="G52" s="404"/>
      <c r="H52" s="373"/>
      <c r="I52" s="375"/>
      <c r="K52" s="357"/>
      <c r="L52" s="358"/>
      <c r="M52" s="359"/>
      <c r="N52" s="360"/>
      <c r="O52" s="360"/>
    </row>
    <row r="53" spans="1:15" ht="15" customHeight="1">
      <c r="A53" s="637" t="s">
        <v>138</v>
      </c>
      <c r="B53" s="339" t="s">
        <v>2578</v>
      </c>
      <c r="C53" s="339" t="s">
        <v>457</v>
      </c>
      <c r="D53" s="399">
        <v>-4446.28</v>
      </c>
      <c r="E53" s="335" t="s">
        <v>139</v>
      </c>
      <c r="F53" s="496" t="s">
        <v>190</v>
      </c>
      <c r="G53" s="423"/>
      <c r="H53" s="335"/>
      <c r="I53" s="357"/>
      <c r="K53" s="357"/>
      <c r="L53" s="358"/>
      <c r="M53" s="359"/>
      <c r="N53" s="360"/>
      <c r="O53" s="360"/>
    </row>
    <row r="54" spans="1:15" ht="15" customHeight="1">
      <c r="A54" s="637" t="s">
        <v>138</v>
      </c>
      <c r="B54" s="339" t="s">
        <v>2578</v>
      </c>
      <c r="C54" s="339" t="s">
        <v>457</v>
      </c>
      <c r="D54" s="662">
        <v>4359.28</v>
      </c>
      <c r="E54" s="335" t="s">
        <v>139</v>
      </c>
      <c r="F54" s="496" t="s">
        <v>190</v>
      </c>
      <c r="G54" s="423"/>
      <c r="H54" s="335"/>
      <c r="I54" s="357"/>
      <c r="K54" s="357"/>
      <c r="L54" s="358"/>
      <c r="M54" s="359"/>
      <c r="N54" s="360"/>
      <c r="O54" s="360"/>
    </row>
    <row r="55" spans="1:15" ht="15" customHeight="1">
      <c r="A55" s="637" t="s">
        <v>138</v>
      </c>
      <c r="B55" s="398" t="s">
        <v>2528</v>
      </c>
      <c r="C55" s="339" t="s">
        <v>457</v>
      </c>
      <c r="D55" s="662">
        <v>4446.28</v>
      </c>
      <c r="E55" s="335"/>
      <c r="F55" s="496" t="s">
        <v>190</v>
      </c>
      <c r="G55" s="423"/>
      <c r="H55" s="335"/>
      <c r="I55" s="357"/>
      <c r="K55" s="357"/>
      <c r="L55" s="358"/>
      <c r="M55" s="359"/>
      <c r="N55" s="360"/>
      <c r="O55" s="360"/>
    </row>
    <row r="56" spans="1:15" ht="15" customHeight="1">
      <c r="A56" s="637" t="s">
        <v>138</v>
      </c>
      <c r="B56" s="339" t="s">
        <v>3109</v>
      </c>
      <c r="C56" s="339" t="s">
        <v>457</v>
      </c>
      <c r="D56" s="662">
        <v>13816.759999999998</v>
      </c>
      <c r="E56" s="335"/>
      <c r="F56" s="496" t="s">
        <v>190</v>
      </c>
      <c r="G56" s="423"/>
      <c r="H56" s="335"/>
      <c r="I56" s="357"/>
      <c r="K56" s="357"/>
      <c r="L56" s="358"/>
      <c r="M56" s="359"/>
      <c r="N56" s="360"/>
      <c r="O56" s="360"/>
    </row>
    <row r="57" spans="1:15" ht="15" customHeight="1">
      <c r="A57" s="637" t="s">
        <v>138</v>
      </c>
      <c r="B57" s="339" t="s">
        <v>3110</v>
      </c>
      <c r="C57" s="339" t="s">
        <v>457</v>
      </c>
      <c r="D57" s="662">
        <v>13816.759999999998</v>
      </c>
      <c r="E57" s="335"/>
      <c r="F57" s="496" t="s">
        <v>190</v>
      </c>
      <c r="G57" s="423"/>
      <c r="H57" s="335"/>
      <c r="I57" s="357"/>
      <c r="K57" s="357"/>
      <c r="L57" s="358"/>
      <c r="M57" s="359"/>
      <c r="N57" s="360"/>
      <c r="O57" s="360"/>
    </row>
    <row r="58" spans="1:15" ht="15" customHeight="1">
      <c r="A58" s="637" t="s">
        <v>138</v>
      </c>
      <c r="B58" s="398" t="s">
        <v>3111</v>
      </c>
      <c r="C58" s="339" t="s">
        <v>457</v>
      </c>
      <c r="D58" s="662">
        <v>13816.759999999998</v>
      </c>
      <c r="E58" s="335"/>
      <c r="F58" s="496" t="s">
        <v>190</v>
      </c>
      <c r="G58" s="423"/>
      <c r="H58" s="335"/>
      <c r="I58" s="357"/>
      <c r="K58" s="357"/>
      <c r="L58" s="358"/>
      <c r="M58" s="359"/>
      <c r="N58" s="360"/>
      <c r="O58" s="360"/>
    </row>
    <row r="59" spans="1:15" ht="15" customHeight="1" thickBot="1">
      <c r="A59" s="638" t="s">
        <v>138</v>
      </c>
      <c r="B59" s="401" t="s">
        <v>3112</v>
      </c>
      <c r="C59" s="362" t="s">
        <v>457</v>
      </c>
      <c r="D59" s="664">
        <v>13816.759999999998</v>
      </c>
      <c r="E59" s="364"/>
      <c r="F59" s="495" t="s">
        <v>190</v>
      </c>
      <c r="G59" s="400"/>
      <c r="H59" s="364"/>
      <c r="I59" s="367"/>
      <c r="K59" s="357"/>
      <c r="L59" s="358"/>
      <c r="M59" s="359"/>
      <c r="N59" s="360"/>
      <c r="O59" s="360"/>
    </row>
    <row r="60" spans="1:15" ht="15" customHeight="1">
      <c r="A60" s="637"/>
      <c r="B60" s="339"/>
      <c r="C60" s="339"/>
      <c r="D60" s="468"/>
      <c r="E60" s="335"/>
      <c r="F60" s="496"/>
      <c r="G60" s="423"/>
      <c r="H60" s="335"/>
      <c r="I60" s="357"/>
      <c r="K60" s="357"/>
      <c r="L60" s="358"/>
      <c r="M60" s="359"/>
      <c r="N60" s="360"/>
      <c r="O60" s="360"/>
    </row>
    <row r="61" spans="1:15" ht="15" customHeight="1">
      <c r="A61" s="643"/>
      <c r="B61" s="380"/>
      <c r="C61" s="380"/>
      <c r="D61" s="468"/>
      <c r="E61" s="335"/>
      <c r="F61" s="496"/>
      <c r="G61" s="423"/>
      <c r="H61" s="335"/>
      <c r="I61" s="357"/>
      <c r="K61" s="357"/>
      <c r="L61" s="358"/>
      <c r="M61" s="359"/>
      <c r="N61" s="360"/>
      <c r="O61" s="360"/>
    </row>
    <row r="62" spans="1:15" ht="15" customHeight="1">
      <c r="A62" s="354"/>
      <c r="B62" s="380"/>
      <c r="C62" s="380"/>
      <c r="D62" s="382"/>
      <c r="E62" s="335"/>
      <c r="F62" s="496"/>
      <c r="G62" s="423"/>
      <c r="H62" s="335"/>
      <c r="I62" s="357"/>
      <c r="K62" s="357"/>
      <c r="L62" s="358"/>
      <c r="M62" s="359"/>
      <c r="N62" s="360"/>
      <c r="O62" s="360"/>
    </row>
    <row r="63" spans="1:15" ht="15" customHeight="1">
      <c r="A63" s="64"/>
      <c r="B63" s="79"/>
      <c r="C63" s="61"/>
      <c r="D63" s="65">
        <f>SUM(D5:D62)</f>
        <v>410445.12000000005</v>
      </c>
      <c r="E63" s="65"/>
      <c r="F63" s="65"/>
      <c r="G63" s="65">
        <f>SUM(G5:G62)</f>
        <v>0</v>
      </c>
      <c r="H63" s="65"/>
      <c r="I63" s="65"/>
      <c r="J63" s="384">
        <f>SUM(J5:J62)</f>
        <v>0</v>
      </c>
      <c r="K63" s="65"/>
      <c r="L63" s="65">
        <f>SUM(L5:L62)</f>
        <v>0</v>
      </c>
      <c r="M63" s="65">
        <f>SUM(M5:M62)</f>
        <v>0</v>
      </c>
      <c r="N63" s="65"/>
      <c r="O63" s="49"/>
    </row>
    <row r="64" spans="1:15" ht="15" customHeight="1">
      <c r="A64" s="64"/>
      <c r="B64" s="79"/>
      <c r="C64" s="61"/>
      <c r="D64" s="65"/>
      <c r="E64" s="13"/>
      <c r="F64" s="75"/>
      <c r="G64" s="65"/>
      <c r="H64" s="13"/>
      <c r="L64" s="42"/>
      <c r="M64" s="71"/>
      <c r="N64" s="49"/>
      <c r="O64" s="49"/>
    </row>
    <row r="65" spans="1:15" ht="15" customHeight="1">
      <c r="A65" s="46"/>
      <c r="B65" s="47"/>
      <c r="C65" s="47"/>
      <c r="D65" s="55"/>
      <c r="E65" s="13"/>
      <c r="F65" s="70"/>
      <c r="L65" s="42"/>
      <c r="M65" s="71"/>
      <c r="N65" s="49"/>
      <c r="O65" s="49"/>
    </row>
    <row r="66" spans="1:15" ht="12.75">
      <c r="A66" s="46"/>
      <c r="B66" s="47"/>
      <c r="C66" s="47"/>
      <c r="D66" s="65"/>
      <c r="E66" s="65"/>
      <c r="F66" s="65"/>
      <c r="G66" s="65"/>
      <c r="H66" s="65"/>
      <c r="I66" s="65"/>
      <c r="J66" s="384"/>
      <c r="K66" s="65"/>
      <c r="L66" s="65"/>
      <c r="M66" s="65"/>
      <c r="N66" s="80"/>
      <c r="O66" s="49"/>
    </row>
    <row r="67" spans="1:15" ht="12.75">
      <c r="A67" s="46"/>
      <c r="B67" s="47"/>
      <c r="C67" s="47"/>
      <c r="D67" s="52"/>
      <c r="E67" s="13"/>
      <c r="F67" s="65"/>
      <c r="G67" s="73"/>
      <c r="H67" s="73"/>
      <c r="I67" s="73"/>
      <c r="J67" s="517"/>
      <c r="K67" s="73"/>
      <c r="L67" s="73"/>
      <c r="M67" s="154">
        <f>L63+M63-G63</f>
        <v>0</v>
      </c>
      <c r="N67" s="81"/>
      <c r="O67" s="54"/>
    </row>
    <row r="68" spans="1:15" ht="12.75">
      <c r="A68" s="46"/>
      <c r="B68" s="47"/>
      <c r="C68" s="47"/>
      <c r="D68" s="52"/>
      <c r="E68" s="13"/>
      <c r="F68" s="73"/>
      <c r="G68" s="73"/>
      <c r="H68" s="73"/>
      <c r="I68" s="73"/>
      <c r="J68" s="517"/>
      <c r="K68" s="73"/>
      <c r="L68" s="73"/>
      <c r="M68" s="81"/>
      <c r="N68" s="81"/>
      <c r="O68" s="54"/>
    </row>
    <row r="69" spans="1:15" ht="12.75">
      <c r="A69" s="46"/>
      <c r="B69" s="47"/>
      <c r="C69" s="47"/>
      <c r="D69" s="52"/>
      <c r="E69" s="13"/>
      <c r="F69" s="73"/>
      <c r="G69" s="73"/>
      <c r="H69" s="73"/>
      <c r="I69" s="73"/>
      <c r="J69" s="517"/>
      <c r="K69" s="73"/>
      <c r="L69" s="73"/>
      <c r="M69" s="81"/>
      <c r="N69" s="81"/>
      <c r="O69" s="54"/>
    </row>
    <row r="70" spans="1:15" ht="12.75">
      <c r="A70" s="46"/>
      <c r="B70" s="47"/>
      <c r="C70" s="47"/>
      <c r="D70" s="52"/>
      <c r="E70" s="13"/>
      <c r="F70" s="73"/>
      <c r="G70" s="82"/>
      <c r="H70" s="82"/>
      <c r="I70" s="83"/>
      <c r="J70" s="517"/>
      <c r="K70" s="73"/>
      <c r="L70" s="73"/>
      <c r="M70" s="81"/>
      <c r="N70" s="81"/>
      <c r="O70" s="54"/>
    </row>
    <row r="71" spans="1:15" ht="12.75">
      <c r="A71" s="46"/>
      <c r="B71" s="47"/>
      <c r="C71" s="47"/>
      <c r="D71" s="52"/>
      <c r="E71" s="13"/>
      <c r="F71" s="73"/>
      <c r="G71" s="73"/>
      <c r="H71" s="73"/>
      <c r="I71" s="73"/>
      <c r="J71" s="517"/>
      <c r="K71" s="73"/>
      <c r="L71" s="73"/>
      <c r="M71" s="81"/>
      <c r="N71" s="81"/>
      <c r="O71" s="54"/>
    </row>
    <row r="72" spans="1:15" ht="12.75">
      <c r="A72" s="46"/>
      <c r="B72" s="47"/>
      <c r="C72" s="47"/>
      <c r="D72" s="52"/>
      <c r="E72" s="13"/>
      <c r="F72" s="73"/>
      <c r="G72" s="73"/>
      <c r="H72" s="73"/>
      <c r="I72" s="73"/>
      <c r="J72" s="517"/>
      <c r="K72" s="73"/>
      <c r="L72" s="73"/>
      <c r="M72" s="81"/>
      <c r="N72" s="81"/>
      <c r="O72" s="54"/>
    </row>
    <row r="73" spans="1:15" ht="12.75">
      <c r="A73" s="46"/>
      <c r="B73" s="47"/>
      <c r="C73" s="47"/>
      <c r="D73" s="52"/>
      <c r="E73" s="13"/>
      <c r="F73" s="73"/>
      <c r="G73" s="83"/>
      <c r="H73" s="83"/>
      <c r="I73" s="83"/>
      <c r="J73" s="517"/>
      <c r="K73" s="73"/>
      <c r="L73" s="73"/>
      <c r="M73" s="81"/>
      <c r="N73" s="81"/>
      <c r="O73" s="54"/>
    </row>
    <row r="74" spans="1:15" ht="12.75">
      <c r="A74" s="46"/>
      <c r="B74" s="47"/>
      <c r="C74" s="47"/>
      <c r="D74" s="52"/>
      <c r="E74" s="13"/>
      <c r="F74" s="73"/>
      <c r="G74" s="73"/>
      <c r="H74" s="73"/>
      <c r="I74" s="73"/>
      <c r="J74" s="517"/>
      <c r="K74" s="73"/>
      <c r="L74" s="73"/>
      <c r="M74" s="81"/>
      <c r="N74" s="81"/>
      <c r="O74" s="54"/>
    </row>
    <row r="75" spans="1:15" ht="12.75">
      <c r="A75" s="46"/>
      <c r="B75" s="47"/>
      <c r="C75" s="47"/>
      <c r="D75" s="52"/>
      <c r="E75" s="13"/>
      <c r="F75" s="73"/>
      <c r="G75" s="73"/>
      <c r="H75" s="73"/>
      <c r="I75" s="73"/>
      <c r="J75" s="517"/>
      <c r="K75" s="73"/>
      <c r="L75" s="73"/>
      <c r="M75" s="81"/>
      <c r="N75" s="81"/>
      <c r="O75" s="54"/>
    </row>
    <row r="76" spans="1:15" ht="12.75">
      <c r="A76" s="46"/>
      <c r="B76" s="47"/>
      <c r="C76" s="73"/>
      <c r="D76" s="81"/>
      <c r="E76" s="13"/>
      <c r="F76" s="73"/>
      <c r="G76" s="73"/>
      <c r="H76" s="73"/>
      <c r="I76" s="73"/>
      <c r="J76" s="517"/>
      <c r="K76" s="73"/>
      <c r="L76" s="73"/>
      <c r="M76" s="81"/>
      <c r="N76" s="81"/>
      <c r="O76" s="54"/>
    </row>
    <row r="77" spans="1:15" ht="12.75">
      <c r="A77" s="46"/>
      <c r="B77" s="47"/>
      <c r="C77" s="73"/>
      <c r="D77" s="81"/>
      <c r="E77" s="13"/>
      <c r="F77" s="73"/>
      <c r="G77" s="73"/>
      <c r="H77" s="73"/>
      <c r="I77" s="73"/>
      <c r="J77" s="517"/>
      <c r="K77" s="73"/>
      <c r="L77" s="73"/>
      <c r="M77" s="81"/>
      <c r="N77" s="81"/>
      <c r="O77" s="54"/>
    </row>
    <row r="78" spans="1:15" ht="12.75">
      <c r="A78" s="46"/>
      <c r="B78" s="47"/>
      <c r="C78" s="47"/>
      <c r="D78" s="52"/>
      <c r="E78" s="13"/>
      <c r="F78" s="73"/>
      <c r="G78" s="73"/>
      <c r="H78" s="73"/>
      <c r="I78" s="73"/>
      <c r="J78" s="517"/>
      <c r="K78" s="73"/>
      <c r="L78" s="73"/>
      <c r="M78" s="81"/>
      <c r="N78" s="81"/>
      <c r="O78" s="54"/>
    </row>
    <row r="79" spans="1:15" ht="12.75">
      <c r="A79" s="46"/>
      <c r="B79" s="47"/>
      <c r="C79" s="47"/>
      <c r="D79" s="52"/>
      <c r="E79" s="13"/>
      <c r="F79" s="73"/>
      <c r="G79" s="73"/>
      <c r="H79" s="73"/>
      <c r="I79" s="73"/>
      <c r="J79" s="517"/>
      <c r="K79" s="73"/>
      <c r="L79" s="73"/>
      <c r="M79" s="81"/>
      <c r="N79" s="81"/>
      <c r="O79" s="54"/>
    </row>
    <row r="80" spans="1:15" ht="12.75">
      <c r="A80" s="46"/>
      <c r="B80" s="47"/>
      <c r="C80" s="47"/>
      <c r="D80" s="48"/>
      <c r="E80" s="13"/>
      <c r="F80"/>
      <c r="G80"/>
      <c r="H80"/>
      <c r="I80"/>
      <c r="J80" s="518"/>
      <c r="K80"/>
      <c r="L80"/>
      <c r="M80" s="54"/>
      <c r="N80" s="54"/>
      <c r="O80" s="54"/>
    </row>
    <row r="81" spans="1:15" ht="12.75">
      <c r="A81" s="46"/>
      <c r="B81" s="47"/>
      <c r="C81" s="47"/>
      <c r="D81" s="48"/>
      <c r="E81" s="13"/>
      <c r="F81"/>
      <c r="G81"/>
      <c r="H81"/>
      <c r="I81"/>
      <c r="J81" s="518"/>
      <c r="K81"/>
      <c r="L81"/>
      <c r="M81" s="54"/>
      <c r="N81" s="54"/>
      <c r="O81" s="54"/>
    </row>
    <row r="82" spans="1:15">
      <c r="A82" s="66"/>
      <c r="B82" s="40" t="s">
        <v>25</v>
      </c>
      <c r="E82" s="40"/>
      <c r="M82" s="45"/>
      <c r="N82" s="49"/>
      <c r="O82" s="49"/>
    </row>
    <row r="83" spans="1:15">
      <c r="A83" s="59"/>
      <c r="B83" s="40" t="s">
        <v>127</v>
      </c>
      <c r="E83" s="40"/>
      <c r="M83" s="45"/>
      <c r="N83" s="49"/>
      <c r="O83" s="49"/>
    </row>
    <row r="84" spans="1:15">
      <c r="A84" s="60"/>
      <c r="B84" s="40" t="s">
        <v>161</v>
      </c>
      <c r="E84" s="40"/>
      <c r="M84" s="45"/>
      <c r="N84" s="49"/>
      <c r="O84" s="49"/>
    </row>
    <row r="85" spans="1:15">
      <c r="M85" s="45"/>
      <c r="N85" s="49"/>
      <c r="O85" s="49"/>
    </row>
    <row r="86" spans="1:15">
      <c r="M86" s="45"/>
      <c r="N86" s="49"/>
      <c r="O86" s="49"/>
    </row>
    <row r="87" spans="1:15">
      <c r="M87" s="45"/>
      <c r="N87" s="49"/>
      <c r="O87" s="49"/>
    </row>
    <row r="88" spans="1:15">
      <c r="M88" s="45"/>
      <c r="N88" s="49"/>
      <c r="O88" s="49"/>
    </row>
    <row r="89" spans="1:15">
      <c r="M89" s="45"/>
      <c r="N89" s="49"/>
      <c r="O89" s="49"/>
    </row>
    <row r="90" spans="1:15">
      <c r="M90" s="45"/>
      <c r="N90" s="49"/>
      <c r="O90" s="49"/>
    </row>
    <row r="91" spans="1:15">
      <c r="M91" s="45"/>
      <c r="N91" s="49"/>
      <c r="O91" s="49"/>
    </row>
    <row r="92" spans="1:15">
      <c r="M92" s="45"/>
      <c r="N92" s="49"/>
      <c r="O92" s="49"/>
    </row>
    <row r="93" spans="1:15">
      <c r="M93" s="45"/>
      <c r="N93" s="49"/>
      <c r="O93" s="49"/>
    </row>
    <row r="94" spans="1:15">
      <c r="M94" s="45"/>
      <c r="N94" s="49"/>
      <c r="O94" s="49"/>
    </row>
    <row r="95" spans="1:15">
      <c r="M95" s="45"/>
      <c r="N95" s="49"/>
      <c r="O95" s="49"/>
    </row>
    <row r="96" spans="1:15">
      <c r="M96" s="45"/>
      <c r="N96" s="49"/>
      <c r="O96" s="49"/>
    </row>
    <row r="97" spans="13:15">
      <c r="M97" s="45"/>
      <c r="N97" s="49"/>
      <c r="O97" s="49"/>
    </row>
    <row r="98" spans="13:15">
      <c r="M98" s="45"/>
      <c r="N98" s="49"/>
      <c r="O98" s="49"/>
    </row>
    <row r="99" spans="13:15">
      <c r="M99" s="45"/>
      <c r="N99" s="49"/>
      <c r="O99" s="49"/>
    </row>
    <row r="100" spans="13:15">
      <c r="M100" s="45"/>
      <c r="N100" s="49"/>
      <c r="O100" s="49"/>
    </row>
    <row r="101" spans="13:15">
      <c r="M101" s="45"/>
      <c r="N101" s="49"/>
      <c r="O101" s="49"/>
    </row>
    <row r="102" spans="13:15">
      <c r="M102" s="45"/>
      <c r="N102" s="49"/>
      <c r="O102" s="49"/>
    </row>
    <row r="103" spans="13:15">
      <c r="M103" s="45"/>
      <c r="N103" s="49"/>
      <c r="O103" s="49"/>
    </row>
    <row r="104" spans="13:15">
      <c r="M104" s="45"/>
      <c r="N104" s="49"/>
      <c r="O104" s="49"/>
    </row>
    <row r="105" spans="13:15">
      <c r="M105" s="45"/>
      <c r="N105" s="49"/>
      <c r="O105" s="49"/>
    </row>
    <row r="106" spans="13:15">
      <c r="M106" s="45"/>
      <c r="N106" s="49"/>
      <c r="O106" s="49"/>
    </row>
    <row r="107" spans="13:15">
      <c r="M107" s="45"/>
      <c r="N107" s="49"/>
      <c r="O107" s="49"/>
    </row>
    <row r="108" spans="13:15">
      <c r="M108" s="45"/>
      <c r="N108" s="49"/>
      <c r="O108" s="49"/>
    </row>
    <row r="109" spans="13:15">
      <c r="M109" s="45"/>
      <c r="N109" s="49"/>
      <c r="O109" s="49"/>
    </row>
    <row r="110" spans="13:15">
      <c r="M110" s="45"/>
      <c r="N110" s="49"/>
      <c r="O110" s="49"/>
    </row>
    <row r="111" spans="13:15">
      <c r="M111" s="45"/>
      <c r="N111" s="49"/>
      <c r="O111" s="49"/>
    </row>
    <row r="112" spans="13:15">
      <c r="M112" s="45"/>
      <c r="N112" s="49"/>
      <c r="O112" s="49"/>
    </row>
    <row r="113" spans="13:15">
      <c r="M113" s="45"/>
      <c r="N113" s="49"/>
      <c r="O113" s="49"/>
    </row>
    <row r="114" spans="13:15">
      <c r="M114" s="45"/>
      <c r="N114" s="49"/>
      <c r="O114" s="49"/>
    </row>
    <row r="115" spans="13:15">
      <c r="M115" s="45"/>
      <c r="N115" s="49"/>
      <c r="O115" s="49"/>
    </row>
    <row r="116" spans="13:15">
      <c r="M116" s="45"/>
      <c r="N116" s="49"/>
      <c r="O116" s="49"/>
    </row>
    <row r="117" spans="13:15">
      <c r="M117" s="45"/>
      <c r="N117" s="49"/>
      <c r="O117" s="49"/>
    </row>
    <row r="118" spans="13:15">
      <c r="M118" s="45"/>
      <c r="N118" s="49"/>
      <c r="O118" s="49"/>
    </row>
    <row r="119" spans="13:15">
      <c r="M119" s="45"/>
      <c r="N119" s="49"/>
      <c r="O119" s="49"/>
    </row>
    <row r="120" spans="13:15">
      <c r="M120" s="45"/>
      <c r="N120" s="49"/>
      <c r="O120" s="49"/>
    </row>
    <row r="121" spans="13:15">
      <c r="M121" s="45"/>
      <c r="N121" s="49"/>
      <c r="O121" s="49"/>
    </row>
    <row r="122" spans="13:15">
      <c r="M122" s="45"/>
      <c r="N122" s="49"/>
      <c r="O122" s="49"/>
    </row>
    <row r="123" spans="13:15">
      <c r="M123" s="45"/>
      <c r="N123" s="49"/>
      <c r="O123" s="49"/>
    </row>
    <row r="124" spans="13:15">
      <c r="M124" s="45"/>
      <c r="N124" s="49"/>
      <c r="O124" s="49"/>
    </row>
    <row r="125" spans="13:15">
      <c r="M125" s="45"/>
      <c r="N125" s="49"/>
      <c r="O125" s="49"/>
    </row>
    <row r="126" spans="13:15">
      <c r="M126" s="45"/>
      <c r="N126" s="49"/>
      <c r="O126" s="49"/>
    </row>
    <row r="127" spans="13:15">
      <c r="M127" s="45"/>
      <c r="N127" s="49"/>
      <c r="O127" s="49"/>
    </row>
    <row r="128" spans="13:15">
      <c r="M128" s="45"/>
      <c r="N128" s="49"/>
      <c r="O128" s="49"/>
    </row>
    <row r="129" spans="13:15">
      <c r="M129" s="45"/>
      <c r="N129" s="49"/>
      <c r="O129" s="49"/>
    </row>
    <row r="130" spans="13:15">
      <c r="M130" s="45"/>
      <c r="N130" s="49"/>
      <c r="O130" s="49"/>
    </row>
    <row r="131" spans="13:15">
      <c r="M131" s="45"/>
      <c r="N131" s="49"/>
      <c r="O131" s="49"/>
    </row>
    <row r="132" spans="13:15">
      <c r="M132" s="45"/>
      <c r="N132" s="49"/>
      <c r="O132" s="49"/>
    </row>
    <row r="133" spans="13:15">
      <c r="M133" s="45"/>
      <c r="N133" s="49"/>
      <c r="O133" s="49"/>
    </row>
    <row r="134" spans="13:15">
      <c r="M134" s="45"/>
      <c r="N134" s="49"/>
      <c r="O134" s="49"/>
    </row>
    <row r="135" spans="13:15">
      <c r="M135" s="45"/>
      <c r="N135" s="49"/>
      <c r="O135" s="49"/>
    </row>
    <row r="136" spans="13:15">
      <c r="M136" s="45"/>
      <c r="N136" s="49"/>
      <c r="O136" s="49"/>
    </row>
    <row r="137" spans="13:15">
      <c r="M137" s="45"/>
      <c r="N137" s="49"/>
      <c r="O137" s="49"/>
    </row>
    <row r="138" spans="13:15">
      <c r="M138" s="45"/>
      <c r="N138" s="49"/>
      <c r="O138" s="49"/>
    </row>
    <row r="139" spans="13:15">
      <c r="M139" s="45"/>
      <c r="N139" s="49"/>
      <c r="O139" s="49"/>
    </row>
    <row r="140" spans="13:15">
      <c r="M140" s="45"/>
      <c r="N140" s="49"/>
      <c r="O140" s="49"/>
    </row>
    <row r="141" spans="13:15">
      <c r="M141" s="45"/>
      <c r="N141" s="49"/>
      <c r="O141" s="49"/>
    </row>
    <row r="142" spans="13:15">
      <c r="M142" s="45"/>
      <c r="N142" s="49"/>
      <c r="O142" s="49"/>
    </row>
    <row r="143" spans="13:15">
      <c r="M143" s="45"/>
      <c r="N143" s="49"/>
      <c r="O143" s="49"/>
    </row>
    <row r="144" spans="13:15">
      <c r="M144" s="45"/>
      <c r="N144" s="49"/>
      <c r="O144" s="49"/>
    </row>
    <row r="145" spans="13:15">
      <c r="M145" s="45"/>
      <c r="N145" s="49"/>
      <c r="O145" s="49"/>
    </row>
    <row r="146" spans="13:15">
      <c r="M146" s="45"/>
      <c r="N146" s="49"/>
      <c r="O146" s="49"/>
    </row>
    <row r="147" spans="13:15">
      <c r="M147" s="45"/>
      <c r="N147" s="49"/>
      <c r="O147" s="49"/>
    </row>
    <row r="148" spans="13:15">
      <c r="M148" s="45"/>
      <c r="N148" s="49"/>
      <c r="O148" s="49"/>
    </row>
    <row r="149" spans="13:15">
      <c r="M149" s="45"/>
      <c r="N149" s="49"/>
      <c r="O149" s="49"/>
    </row>
    <row r="150" spans="13:15">
      <c r="M150" s="45"/>
      <c r="N150" s="49"/>
      <c r="O150" s="49"/>
    </row>
    <row r="151" spans="13:15">
      <c r="M151" s="45"/>
      <c r="N151" s="49"/>
      <c r="O151" s="49"/>
    </row>
    <row r="152" spans="13:15">
      <c r="M152" s="45"/>
      <c r="N152" s="49"/>
      <c r="O152" s="49"/>
    </row>
    <row r="153" spans="13:15">
      <c r="M153" s="45"/>
      <c r="N153" s="49"/>
      <c r="O153" s="49"/>
    </row>
    <row r="154" spans="13:15">
      <c r="M154" s="45"/>
      <c r="N154" s="49"/>
      <c r="O154" s="49"/>
    </row>
    <row r="155" spans="13:15">
      <c r="M155" s="45"/>
      <c r="N155" s="49"/>
      <c r="O155" s="49"/>
    </row>
    <row r="156" spans="13:15">
      <c r="M156" s="45"/>
      <c r="N156" s="49"/>
      <c r="O156" s="49"/>
    </row>
    <row r="157" spans="13:15">
      <c r="M157" s="45"/>
      <c r="N157" s="49"/>
      <c r="O157" s="49"/>
    </row>
    <row r="158" spans="13:15">
      <c r="M158" s="45"/>
      <c r="N158" s="49"/>
      <c r="O158" s="49"/>
    </row>
    <row r="159" spans="13:15">
      <c r="M159" s="45"/>
      <c r="N159" s="49"/>
      <c r="O159" s="49"/>
    </row>
    <row r="160" spans="13:15">
      <c r="M160" s="45"/>
      <c r="N160" s="49"/>
      <c r="O160" s="49"/>
    </row>
    <row r="161" spans="13:15">
      <c r="M161" s="45"/>
      <c r="N161" s="49"/>
      <c r="O161" s="49"/>
    </row>
    <row r="162" spans="13:15">
      <c r="M162" s="45"/>
      <c r="N162" s="49"/>
      <c r="O162" s="49"/>
    </row>
    <row r="163" spans="13:15">
      <c r="M163" s="45"/>
      <c r="N163" s="49"/>
      <c r="O163" s="49"/>
    </row>
    <row r="164" spans="13:15">
      <c r="M164" s="45"/>
      <c r="N164" s="49"/>
      <c r="O164" s="49"/>
    </row>
    <row r="165" spans="13:15">
      <c r="M165" s="45"/>
      <c r="N165" s="49"/>
      <c r="O165" s="49"/>
    </row>
    <row r="166" spans="13:15">
      <c r="M166" s="45"/>
      <c r="N166" s="49"/>
      <c r="O166" s="49"/>
    </row>
    <row r="167" spans="13:15">
      <c r="M167" s="45"/>
      <c r="N167" s="49"/>
      <c r="O167" s="49"/>
    </row>
    <row r="168" spans="13:15">
      <c r="M168" s="45"/>
      <c r="N168" s="49"/>
      <c r="O168" s="49"/>
    </row>
    <row r="169" spans="13:15">
      <c r="M169" s="45"/>
      <c r="N169" s="49"/>
      <c r="O169" s="49"/>
    </row>
    <row r="170" spans="13:15">
      <c r="M170" s="45"/>
      <c r="N170" s="49"/>
      <c r="O170" s="49"/>
    </row>
    <row r="171" spans="13:15">
      <c r="M171" s="45"/>
      <c r="N171" s="49"/>
      <c r="O171" s="49"/>
    </row>
    <row r="172" spans="13:15">
      <c r="M172" s="45"/>
      <c r="N172" s="49"/>
      <c r="O172" s="49"/>
    </row>
    <row r="173" spans="13:15">
      <c r="M173" s="45"/>
      <c r="N173" s="49"/>
      <c r="O173" s="49"/>
    </row>
    <row r="174" spans="13:15">
      <c r="M174" s="45"/>
      <c r="N174" s="49"/>
      <c r="O174" s="49"/>
    </row>
    <row r="175" spans="13:15">
      <c r="M175" s="45"/>
      <c r="N175" s="49"/>
      <c r="O175" s="49"/>
    </row>
    <row r="176" spans="13:15">
      <c r="M176" s="45"/>
      <c r="N176" s="49"/>
      <c r="O176" s="49"/>
    </row>
    <row r="177" spans="13:15">
      <c r="M177" s="45"/>
      <c r="N177" s="49"/>
      <c r="O177" s="49"/>
    </row>
    <row r="178" spans="13:15">
      <c r="M178" s="45"/>
      <c r="N178" s="49"/>
      <c r="O178" s="49"/>
    </row>
    <row r="179" spans="13:15">
      <c r="M179" s="45"/>
      <c r="N179" s="49"/>
      <c r="O179" s="49"/>
    </row>
    <row r="180" spans="13:15">
      <c r="M180" s="45"/>
      <c r="N180" s="49"/>
      <c r="O180" s="49"/>
    </row>
  </sheetData>
  <autoFilter ref="A4:N66"/>
  <sortState ref="A5:F59">
    <sortCondition ref="C5:C59"/>
  </sortState>
  <mergeCells count="2">
    <mergeCell ref="K2:M2"/>
    <mergeCell ref="A3:E3"/>
  </mergeCells>
  <pageMargins left="0.39370078740157483" right="0.39370078740157483" top="0.39370078740157483" bottom="0" header="0" footer="0"/>
  <pageSetup scale="6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208</vt:i4>
      </vt:variant>
      <vt:variant>
        <vt:lpstr>Rangos con nombre</vt:lpstr>
      </vt:variant>
      <vt:variant>
        <vt:i4>104</vt:i4>
      </vt:variant>
    </vt:vector>
  </HeadingPairs>
  <TitlesOfParts>
    <vt:vector size="312" baseType="lpstr">
      <vt:lpstr>06-01-17</vt:lpstr>
      <vt:lpstr>01</vt:lpstr>
      <vt:lpstr>01P</vt:lpstr>
      <vt:lpstr>01XML </vt:lpstr>
      <vt:lpstr>13-01-17 </vt:lpstr>
      <vt:lpstr>02</vt:lpstr>
      <vt:lpstr>02P </vt:lpstr>
      <vt:lpstr>02XML  </vt:lpstr>
      <vt:lpstr>20-01-17  </vt:lpstr>
      <vt:lpstr>03</vt:lpstr>
      <vt:lpstr>03P  </vt:lpstr>
      <vt:lpstr>03XML   </vt:lpstr>
      <vt:lpstr>27-01-17   </vt:lpstr>
      <vt:lpstr>04</vt:lpstr>
      <vt:lpstr>04P   </vt:lpstr>
      <vt:lpstr>04XML    </vt:lpstr>
      <vt:lpstr>03-02-17    </vt:lpstr>
      <vt:lpstr>05</vt:lpstr>
      <vt:lpstr>05P    </vt:lpstr>
      <vt:lpstr>05XML     </vt:lpstr>
      <vt:lpstr>10-02-17</vt:lpstr>
      <vt:lpstr>06</vt:lpstr>
      <vt:lpstr>06P    </vt:lpstr>
      <vt:lpstr>06XML      </vt:lpstr>
      <vt:lpstr>17-02-17 </vt:lpstr>
      <vt:lpstr>07</vt:lpstr>
      <vt:lpstr>07P    </vt:lpstr>
      <vt:lpstr>07XML       </vt:lpstr>
      <vt:lpstr>24-02-17  </vt:lpstr>
      <vt:lpstr>08</vt:lpstr>
      <vt:lpstr>08P     </vt:lpstr>
      <vt:lpstr>08XML  </vt:lpstr>
      <vt:lpstr>03-03-17   </vt:lpstr>
      <vt:lpstr>09</vt:lpstr>
      <vt:lpstr>09P</vt:lpstr>
      <vt:lpstr>09XML   </vt:lpstr>
      <vt:lpstr>10-03-17    </vt:lpstr>
      <vt:lpstr>10</vt:lpstr>
      <vt:lpstr>10P </vt:lpstr>
      <vt:lpstr>10XML    </vt:lpstr>
      <vt:lpstr>17-03-17     </vt:lpstr>
      <vt:lpstr>11</vt:lpstr>
      <vt:lpstr>11P </vt:lpstr>
      <vt:lpstr>11XML     </vt:lpstr>
      <vt:lpstr>24-03-17      </vt:lpstr>
      <vt:lpstr>12</vt:lpstr>
      <vt:lpstr>12P  </vt:lpstr>
      <vt:lpstr>12XML      </vt:lpstr>
      <vt:lpstr>31-03-17       </vt:lpstr>
      <vt:lpstr>13</vt:lpstr>
      <vt:lpstr>13P   </vt:lpstr>
      <vt:lpstr>13XML       </vt:lpstr>
      <vt:lpstr>07-04-17        </vt:lpstr>
      <vt:lpstr>14</vt:lpstr>
      <vt:lpstr>14P   </vt:lpstr>
      <vt:lpstr>14XML        </vt:lpstr>
      <vt:lpstr>14-04-17</vt:lpstr>
      <vt:lpstr>15</vt:lpstr>
      <vt:lpstr>15P    </vt:lpstr>
      <vt:lpstr>15XML         </vt:lpstr>
      <vt:lpstr>21-04-17 </vt:lpstr>
      <vt:lpstr>16</vt:lpstr>
      <vt:lpstr>16P     </vt:lpstr>
      <vt:lpstr>16XML          </vt:lpstr>
      <vt:lpstr>28-04-17  </vt:lpstr>
      <vt:lpstr>17</vt:lpstr>
      <vt:lpstr>17P    </vt:lpstr>
      <vt:lpstr>17XML           </vt:lpstr>
      <vt:lpstr>05-05-17   </vt:lpstr>
      <vt:lpstr>Hoja18</vt:lpstr>
      <vt:lpstr>18P     </vt:lpstr>
      <vt:lpstr>18XML            </vt:lpstr>
      <vt:lpstr>12-05-17    </vt:lpstr>
      <vt:lpstr>Hoja19</vt:lpstr>
      <vt:lpstr>19P      </vt:lpstr>
      <vt:lpstr>19XML             </vt:lpstr>
      <vt:lpstr>19-05-17</vt:lpstr>
      <vt:lpstr>Hoja20</vt:lpstr>
      <vt:lpstr>20P       </vt:lpstr>
      <vt:lpstr>20XML             </vt:lpstr>
      <vt:lpstr>26-05-17</vt:lpstr>
      <vt:lpstr>Hoja21</vt:lpstr>
      <vt:lpstr>21P        </vt:lpstr>
      <vt:lpstr>21XML              </vt:lpstr>
      <vt:lpstr>02-06-17 </vt:lpstr>
      <vt:lpstr>Hoja22</vt:lpstr>
      <vt:lpstr>22P         </vt:lpstr>
      <vt:lpstr>22XML               </vt:lpstr>
      <vt:lpstr>09-06-17  </vt:lpstr>
      <vt:lpstr>Hoja23</vt:lpstr>
      <vt:lpstr>23P          </vt:lpstr>
      <vt:lpstr>23XML                </vt:lpstr>
      <vt:lpstr>16-06-17   </vt:lpstr>
      <vt:lpstr>Hoja24</vt:lpstr>
      <vt:lpstr>24P           </vt:lpstr>
      <vt:lpstr>24XML</vt:lpstr>
      <vt:lpstr>23-06-17   </vt:lpstr>
      <vt:lpstr>Hoja25</vt:lpstr>
      <vt:lpstr>25P            </vt:lpstr>
      <vt:lpstr>25XML </vt:lpstr>
      <vt:lpstr>30-06-17  </vt:lpstr>
      <vt:lpstr>26</vt:lpstr>
      <vt:lpstr>26P         </vt:lpstr>
      <vt:lpstr>26XML  </vt:lpstr>
      <vt:lpstr>07-07-17</vt:lpstr>
      <vt:lpstr>27</vt:lpstr>
      <vt:lpstr>27P        </vt:lpstr>
      <vt:lpstr>27XML   </vt:lpstr>
      <vt:lpstr>14-07-17 </vt:lpstr>
      <vt:lpstr>28</vt:lpstr>
      <vt:lpstr>28P </vt:lpstr>
      <vt:lpstr>28XML    </vt:lpstr>
      <vt:lpstr>21-07-17</vt:lpstr>
      <vt:lpstr>29</vt:lpstr>
      <vt:lpstr>29P </vt:lpstr>
      <vt:lpstr>29XML     </vt:lpstr>
      <vt:lpstr>28-07-17 </vt:lpstr>
      <vt:lpstr>30</vt:lpstr>
      <vt:lpstr>30P  </vt:lpstr>
      <vt:lpstr>30XML      </vt:lpstr>
      <vt:lpstr>04-08-17</vt:lpstr>
      <vt:lpstr>31</vt:lpstr>
      <vt:lpstr>31P   </vt:lpstr>
      <vt:lpstr>31XML       </vt:lpstr>
      <vt:lpstr>11-08-17 </vt:lpstr>
      <vt:lpstr>32</vt:lpstr>
      <vt:lpstr>32P   </vt:lpstr>
      <vt:lpstr>32XML        </vt:lpstr>
      <vt:lpstr>19-08-17</vt:lpstr>
      <vt:lpstr>33</vt:lpstr>
      <vt:lpstr>33P    </vt:lpstr>
      <vt:lpstr>33XML         </vt:lpstr>
      <vt:lpstr>25-08-17</vt:lpstr>
      <vt:lpstr>34</vt:lpstr>
      <vt:lpstr>34P     </vt:lpstr>
      <vt:lpstr>34XML          </vt:lpstr>
      <vt:lpstr>01-09-17 </vt:lpstr>
      <vt:lpstr>35</vt:lpstr>
      <vt:lpstr>35P      </vt:lpstr>
      <vt:lpstr>35XML          </vt:lpstr>
      <vt:lpstr>08-09-17  </vt:lpstr>
      <vt:lpstr>36</vt:lpstr>
      <vt:lpstr>36P      </vt:lpstr>
      <vt:lpstr>36XML           </vt:lpstr>
      <vt:lpstr>15-09-17   </vt:lpstr>
      <vt:lpstr>37</vt:lpstr>
      <vt:lpstr>37P       </vt:lpstr>
      <vt:lpstr>37XML          </vt:lpstr>
      <vt:lpstr>22-09-17</vt:lpstr>
      <vt:lpstr>38</vt:lpstr>
      <vt:lpstr>38P</vt:lpstr>
      <vt:lpstr>38XML          </vt:lpstr>
      <vt:lpstr>29-09-17</vt:lpstr>
      <vt:lpstr>39</vt:lpstr>
      <vt:lpstr>39P </vt:lpstr>
      <vt:lpstr>39XML          </vt:lpstr>
      <vt:lpstr>06-10-17</vt:lpstr>
      <vt:lpstr>40</vt:lpstr>
      <vt:lpstr>40P </vt:lpstr>
      <vt:lpstr>40XML    </vt:lpstr>
      <vt:lpstr>13-10-17</vt:lpstr>
      <vt:lpstr>41</vt:lpstr>
      <vt:lpstr>41P  </vt:lpstr>
      <vt:lpstr>41XML    </vt:lpstr>
      <vt:lpstr>20-10-17</vt:lpstr>
      <vt:lpstr>42</vt:lpstr>
      <vt:lpstr>42P   </vt:lpstr>
      <vt:lpstr>42XML     </vt:lpstr>
      <vt:lpstr>27-10-17</vt:lpstr>
      <vt:lpstr>43</vt:lpstr>
      <vt:lpstr>43P</vt:lpstr>
      <vt:lpstr>43XML      </vt:lpstr>
      <vt:lpstr>03-11-17</vt:lpstr>
      <vt:lpstr>44</vt:lpstr>
      <vt:lpstr>44P </vt:lpstr>
      <vt:lpstr>44XML    </vt:lpstr>
      <vt:lpstr>10-11-17</vt:lpstr>
      <vt:lpstr>45</vt:lpstr>
      <vt:lpstr>45P </vt:lpstr>
      <vt:lpstr>45XML</vt:lpstr>
      <vt:lpstr>17-11-17</vt:lpstr>
      <vt:lpstr>46</vt:lpstr>
      <vt:lpstr>46P </vt:lpstr>
      <vt:lpstr>46XML </vt:lpstr>
      <vt:lpstr>24-11-17</vt:lpstr>
      <vt:lpstr>47</vt:lpstr>
      <vt:lpstr>47P  </vt:lpstr>
      <vt:lpstr>47XML  </vt:lpstr>
      <vt:lpstr>01-12-17 </vt:lpstr>
      <vt:lpstr>48 </vt:lpstr>
      <vt:lpstr>48P   </vt:lpstr>
      <vt:lpstr>48XML  </vt:lpstr>
      <vt:lpstr>08-12-17  </vt:lpstr>
      <vt:lpstr>49</vt:lpstr>
      <vt:lpstr>49P    </vt:lpstr>
      <vt:lpstr>49XML  </vt:lpstr>
      <vt:lpstr>15-12-17  </vt:lpstr>
      <vt:lpstr>50</vt:lpstr>
      <vt:lpstr>50P     </vt:lpstr>
      <vt:lpstr>50XML   </vt:lpstr>
      <vt:lpstr>22-12-17  </vt:lpstr>
      <vt:lpstr>51</vt:lpstr>
      <vt:lpstr>51P      </vt:lpstr>
      <vt:lpstr>51XML    </vt:lpstr>
      <vt:lpstr>29-12-17</vt:lpstr>
      <vt:lpstr>52</vt:lpstr>
      <vt:lpstr>52P     </vt:lpstr>
      <vt:lpstr>52XML    </vt:lpstr>
      <vt:lpstr>'01P'!Área_de_impresión</vt:lpstr>
      <vt:lpstr>'01XML '!Área_de_impresión</vt:lpstr>
      <vt:lpstr>'02P '!Área_de_impresión</vt:lpstr>
      <vt:lpstr>'02XML  '!Área_de_impresión</vt:lpstr>
      <vt:lpstr>'03P  '!Área_de_impresión</vt:lpstr>
      <vt:lpstr>'03XML   '!Área_de_impresión</vt:lpstr>
      <vt:lpstr>'04P   '!Área_de_impresión</vt:lpstr>
      <vt:lpstr>'04XML    '!Área_de_impresión</vt:lpstr>
      <vt:lpstr>'05P    '!Área_de_impresión</vt:lpstr>
      <vt:lpstr>'05XML     '!Área_de_impresión</vt:lpstr>
      <vt:lpstr>'06P    '!Área_de_impresión</vt:lpstr>
      <vt:lpstr>'06XML      '!Área_de_impresión</vt:lpstr>
      <vt:lpstr>'07P    '!Área_de_impresión</vt:lpstr>
      <vt:lpstr>'07XML       '!Área_de_impresión</vt:lpstr>
      <vt:lpstr>'08P     '!Área_de_impresión</vt:lpstr>
      <vt:lpstr>'08XML  '!Área_de_impresión</vt:lpstr>
      <vt:lpstr>'09P'!Área_de_impresión</vt:lpstr>
      <vt:lpstr>'09XML   '!Área_de_impresión</vt:lpstr>
      <vt:lpstr>'10P '!Área_de_impresión</vt:lpstr>
      <vt:lpstr>'10XML    '!Área_de_impresión</vt:lpstr>
      <vt:lpstr>'11P '!Área_de_impresión</vt:lpstr>
      <vt:lpstr>'11XML     '!Área_de_impresión</vt:lpstr>
      <vt:lpstr>'12P  '!Área_de_impresión</vt:lpstr>
      <vt:lpstr>'12XML      '!Área_de_impresión</vt:lpstr>
      <vt:lpstr>'13P   '!Área_de_impresión</vt:lpstr>
      <vt:lpstr>'13XML       '!Área_de_impresión</vt:lpstr>
      <vt:lpstr>'14P   '!Área_de_impresión</vt:lpstr>
      <vt:lpstr>'14XML        '!Área_de_impresión</vt:lpstr>
      <vt:lpstr>'15P    '!Área_de_impresión</vt:lpstr>
      <vt:lpstr>'15XML         '!Área_de_impresión</vt:lpstr>
      <vt:lpstr>'16P     '!Área_de_impresión</vt:lpstr>
      <vt:lpstr>'16XML          '!Área_de_impresión</vt:lpstr>
      <vt:lpstr>'17P    '!Área_de_impresión</vt:lpstr>
      <vt:lpstr>'17XML           '!Área_de_impresión</vt:lpstr>
      <vt:lpstr>'18P     '!Área_de_impresión</vt:lpstr>
      <vt:lpstr>'18XML            '!Área_de_impresión</vt:lpstr>
      <vt:lpstr>'19P      '!Área_de_impresión</vt:lpstr>
      <vt:lpstr>'19XML             '!Área_de_impresión</vt:lpstr>
      <vt:lpstr>'20P       '!Área_de_impresión</vt:lpstr>
      <vt:lpstr>'20XML             '!Área_de_impresión</vt:lpstr>
      <vt:lpstr>'21P        '!Área_de_impresión</vt:lpstr>
      <vt:lpstr>'21XML              '!Área_de_impresión</vt:lpstr>
      <vt:lpstr>'22P         '!Área_de_impresión</vt:lpstr>
      <vt:lpstr>'22XML               '!Área_de_impresión</vt:lpstr>
      <vt:lpstr>'23P          '!Área_de_impresión</vt:lpstr>
      <vt:lpstr>'23XML                '!Área_de_impresión</vt:lpstr>
      <vt:lpstr>'24P           '!Área_de_impresión</vt:lpstr>
      <vt:lpstr>'24XML'!Área_de_impresión</vt:lpstr>
      <vt:lpstr>'25P            '!Área_de_impresión</vt:lpstr>
      <vt:lpstr>'25XML '!Área_de_impresión</vt:lpstr>
      <vt:lpstr>'26P         '!Área_de_impresión</vt:lpstr>
      <vt:lpstr>'26XML  '!Área_de_impresión</vt:lpstr>
      <vt:lpstr>'27P        '!Área_de_impresión</vt:lpstr>
      <vt:lpstr>'27XML   '!Área_de_impresión</vt:lpstr>
      <vt:lpstr>'28P '!Área_de_impresión</vt:lpstr>
      <vt:lpstr>'28XML    '!Área_de_impresión</vt:lpstr>
      <vt:lpstr>'29P '!Área_de_impresión</vt:lpstr>
      <vt:lpstr>'29XML     '!Área_de_impresión</vt:lpstr>
      <vt:lpstr>'30P  '!Área_de_impresión</vt:lpstr>
      <vt:lpstr>'30XML      '!Área_de_impresión</vt:lpstr>
      <vt:lpstr>'31P   '!Área_de_impresión</vt:lpstr>
      <vt:lpstr>'31XML       '!Área_de_impresión</vt:lpstr>
      <vt:lpstr>'32P   '!Área_de_impresión</vt:lpstr>
      <vt:lpstr>'32XML        '!Área_de_impresión</vt:lpstr>
      <vt:lpstr>'33P    '!Área_de_impresión</vt:lpstr>
      <vt:lpstr>'33XML         '!Área_de_impresión</vt:lpstr>
      <vt:lpstr>'34P     '!Área_de_impresión</vt:lpstr>
      <vt:lpstr>'34XML          '!Área_de_impresión</vt:lpstr>
      <vt:lpstr>'35P      '!Área_de_impresión</vt:lpstr>
      <vt:lpstr>'35XML          '!Área_de_impresión</vt:lpstr>
      <vt:lpstr>'36P      '!Área_de_impresión</vt:lpstr>
      <vt:lpstr>'36XML           '!Área_de_impresión</vt:lpstr>
      <vt:lpstr>'37P       '!Área_de_impresión</vt:lpstr>
      <vt:lpstr>'37XML          '!Área_de_impresión</vt:lpstr>
      <vt:lpstr>'38P'!Área_de_impresión</vt:lpstr>
      <vt:lpstr>'38XML          '!Área_de_impresión</vt:lpstr>
      <vt:lpstr>'39P '!Área_de_impresión</vt:lpstr>
      <vt:lpstr>'39XML          '!Área_de_impresión</vt:lpstr>
      <vt:lpstr>'40P '!Área_de_impresión</vt:lpstr>
      <vt:lpstr>'40XML    '!Área_de_impresión</vt:lpstr>
      <vt:lpstr>'41P  '!Área_de_impresión</vt:lpstr>
      <vt:lpstr>'41XML    '!Área_de_impresión</vt:lpstr>
      <vt:lpstr>'42P   '!Área_de_impresión</vt:lpstr>
      <vt:lpstr>'42XML     '!Área_de_impresión</vt:lpstr>
      <vt:lpstr>'43P'!Área_de_impresión</vt:lpstr>
      <vt:lpstr>'43XML      '!Área_de_impresión</vt:lpstr>
      <vt:lpstr>'44P '!Área_de_impresión</vt:lpstr>
      <vt:lpstr>'44XML    '!Área_de_impresión</vt:lpstr>
      <vt:lpstr>'45P '!Área_de_impresión</vt:lpstr>
      <vt:lpstr>'45XML'!Área_de_impresión</vt:lpstr>
      <vt:lpstr>'46P '!Área_de_impresión</vt:lpstr>
      <vt:lpstr>'46XML '!Área_de_impresión</vt:lpstr>
      <vt:lpstr>'47P  '!Área_de_impresión</vt:lpstr>
      <vt:lpstr>'47XML  '!Área_de_impresión</vt:lpstr>
      <vt:lpstr>'48P   '!Área_de_impresión</vt:lpstr>
      <vt:lpstr>'48XML  '!Área_de_impresión</vt:lpstr>
      <vt:lpstr>'49P    '!Área_de_impresión</vt:lpstr>
      <vt:lpstr>'49XML  '!Área_de_impresión</vt:lpstr>
      <vt:lpstr>'50P     '!Área_de_impresión</vt:lpstr>
      <vt:lpstr>'50XML   '!Área_de_impresión</vt:lpstr>
      <vt:lpstr>'51P      '!Área_de_impresión</vt:lpstr>
      <vt:lpstr>'51XML    '!Área_de_impresión</vt:lpstr>
      <vt:lpstr>'52P     '!Área_de_impresión</vt:lpstr>
      <vt:lpstr>'52XML    '!Área_de_impresión</vt:lpstr>
    </vt:vector>
  </TitlesOfParts>
  <Company>Queretaro Motors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cqqcontabilidad</dc:creator>
  <cp:lastModifiedBy>cqqcontabilidad</cp:lastModifiedBy>
  <cp:lastPrinted>2017-12-27T17:57:33Z</cp:lastPrinted>
  <dcterms:created xsi:type="dcterms:W3CDTF">2016-01-11T15:27:14Z</dcterms:created>
  <dcterms:modified xsi:type="dcterms:W3CDTF">2018-03-05T23:58:28Z</dcterms:modified>
</cp:coreProperties>
</file>